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ti\ownCloud\Documents\LAVORO ENEA\ATTIVITA'\1 - DIAGNOSI ENERGETICHE\2 - File Excel riepilogo\"/>
    </mc:Choice>
  </mc:AlternateContent>
  <bookViews>
    <workbookView xWindow="0" yWindow="0" windowWidth="19170" windowHeight="12270" firstSheet="10" activeTab="15"/>
  </bookViews>
  <sheets>
    <sheet name="Menu" sheetId="1" r:id="rId1"/>
    <sheet name="Foglio introduttivo" sheetId="7" r:id="rId2"/>
    <sheet name="Riepilogo dati" sheetId="5" r:id="rId3"/>
    <sheet name="Autobus urbani LV4" sheetId="4" r:id="rId4"/>
    <sheet name="Autobus urbani LV3" sheetId="3" r:id="rId5"/>
    <sheet name="Autobus urbani LV2" sheetId="2" r:id="rId6"/>
    <sheet name="Tram-Filobus LV4" sheetId="10" r:id="rId7"/>
    <sheet name="Tram-Filobus LV3" sheetId="9" r:id="rId8"/>
    <sheet name="Tram-Filobus LV2" sheetId="8" r:id="rId9"/>
    <sheet name="Metropolitana-Treni LV4" sheetId="13" r:id="rId10"/>
    <sheet name="Metropolitana-Treni LV3" sheetId="12" r:id="rId11"/>
    <sheet name="Metropolitana-Treni LV2" sheetId="11" r:id="rId12"/>
    <sheet name="Autobus extraurbani LV4" sheetId="16" r:id="rId13"/>
    <sheet name="Autobus extraurbani LV3" sheetId="15" r:id="rId14"/>
    <sheet name="Autobus extraurbani LV2" sheetId="14" r:id="rId15"/>
    <sheet name="Trasporto a Fune LV4" sheetId="19" r:id="rId16"/>
    <sheet name="Trasporto a Fune LV3" sheetId="18" r:id="rId17"/>
    <sheet name="Trasporto a Fune LV2" sheetId="17" r:id="rId18"/>
    <sheet name="Trasporto su acqua LV4" sheetId="22" r:id="rId19"/>
    <sheet name="Trasporto su acqua LV3" sheetId="21" r:id="rId20"/>
    <sheet name="Trasporto su acqua LV2" sheetId="20" r:id="rId21"/>
    <sheet name="Mobilità alternativa LV4" sheetId="25" r:id="rId22"/>
    <sheet name="Mobilità alternativa LV 3" sheetId="26" r:id="rId23"/>
    <sheet name="Mobilità alternativa LV2" sheetId="23" r:id="rId24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01" i="5" l="1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7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1" i="5"/>
  <c r="N6" i="5"/>
  <c r="N8" i="5"/>
  <c r="N9" i="5"/>
  <c r="N10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3" i="5"/>
  <c r="N7" i="5"/>
  <c r="N18" i="5"/>
  <c r="B32" i="2" l="1"/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213" i="4"/>
  <c r="S214" i="4"/>
  <c r="S215" i="4"/>
  <c r="S216" i="4"/>
  <c r="S217" i="4"/>
  <c r="S218" i="4"/>
  <c r="S219" i="4"/>
  <c r="S220" i="4"/>
  <c r="S221" i="4"/>
  <c r="S222" i="4"/>
  <c r="S223" i="4"/>
  <c r="S224" i="4"/>
  <c r="S225" i="4"/>
  <c r="S226" i="4"/>
  <c r="S227" i="4"/>
  <c r="S228" i="4"/>
  <c r="S229" i="4"/>
  <c r="S230" i="4"/>
  <c r="S231" i="4"/>
  <c r="S232" i="4"/>
  <c r="S233" i="4"/>
  <c r="S234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S247" i="4"/>
  <c r="S248" i="4"/>
  <c r="S249" i="4"/>
  <c r="S250" i="4"/>
  <c r="S251" i="4"/>
  <c r="S252" i="4"/>
  <c r="S253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S266" i="4"/>
  <c r="S267" i="4"/>
  <c r="S268" i="4"/>
  <c r="S269" i="4"/>
  <c r="S270" i="4"/>
  <c r="S271" i="4"/>
  <c r="S272" i="4"/>
  <c r="S273" i="4"/>
  <c r="S274" i="4"/>
  <c r="S275" i="4"/>
  <c r="S276" i="4"/>
  <c r="S277" i="4"/>
  <c r="S278" i="4"/>
  <c r="S279" i="4"/>
  <c r="S280" i="4"/>
  <c r="S281" i="4"/>
  <c r="S282" i="4"/>
  <c r="S283" i="4"/>
  <c r="S284" i="4"/>
  <c r="S285" i="4"/>
  <c r="S286" i="4"/>
  <c r="S287" i="4"/>
  <c r="S288" i="4"/>
  <c r="S289" i="4"/>
  <c r="S290" i="4"/>
  <c r="S291" i="4"/>
  <c r="S292" i="4"/>
  <c r="S293" i="4"/>
  <c r="S294" i="4"/>
  <c r="S295" i="4"/>
  <c r="S296" i="4"/>
  <c r="S297" i="4"/>
  <c r="S298" i="4"/>
  <c r="S299" i="4"/>
  <c r="S300" i="4"/>
  <c r="S301" i="4"/>
  <c r="S302" i="4"/>
  <c r="S303" i="4"/>
  <c r="S304" i="4"/>
  <c r="S305" i="4"/>
  <c r="S306" i="4"/>
  <c r="S307" i="4"/>
  <c r="S308" i="4"/>
  <c r="S309" i="4"/>
  <c r="S310" i="4"/>
  <c r="S311" i="4"/>
  <c r="S312" i="4"/>
  <c r="S313" i="4"/>
  <c r="S314" i="4"/>
  <c r="S315" i="4"/>
  <c r="S316" i="4"/>
  <c r="S317" i="4"/>
  <c r="S318" i="4"/>
  <c r="S319" i="4"/>
  <c r="S320" i="4"/>
  <c r="S321" i="4"/>
  <c r="S322" i="4"/>
  <c r="S323" i="4"/>
  <c r="S324" i="4"/>
  <c r="S325" i="4"/>
  <c r="S326" i="4"/>
  <c r="S327" i="4"/>
  <c r="S328" i="4"/>
  <c r="S329" i="4"/>
  <c r="S330" i="4"/>
  <c r="S331" i="4"/>
  <c r="S332" i="4"/>
  <c r="S333" i="4"/>
  <c r="S334" i="4"/>
  <c r="S335" i="4"/>
  <c r="S336" i="4"/>
  <c r="S337" i="4"/>
  <c r="S338" i="4"/>
  <c r="S339" i="4"/>
  <c r="S340" i="4"/>
  <c r="S341" i="4"/>
  <c r="S342" i="4"/>
  <c r="S343" i="4"/>
  <c r="S344" i="4"/>
  <c r="S345" i="4"/>
  <c r="S346" i="4"/>
  <c r="S347" i="4"/>
  <c r="S348" i="4"/>
  <c r="S349" i="4"/>
  <c r="S350" i="4"/>
  <c r="S351" i="4"/>
  <c r="S352" i="4"/>
  <c r="S353" i="4"/>
  <c r="S354" i="4"/>
  <c r="S355" i="4"/>
  <c r="S356" i="4"/>
  <c r="S357" i="4"/>
  <c r="S358" i="4"/>
  <c r="S359" i="4"/>
  <c r="S360" i="4"/>
  <c r="S361" i="4"/>
  <c r="S362" i="4"/>
  <c r="S363" i="4"/>
  <c r="S364" i="4"/>
  <c r="S365" i="4"/>
  <c r="S366" i="4"/>
  <c r="S367" i="4"/>
  <c r="S368" i="4"/>
  <c r="S369" i="4"/>
  <c r="S370" i="4"/>
  <c r="S371" i="4"/>
  <c r="S372" i="4"/>
  <c r="S373" i="4"/>
  <c r="S374" i="4"/>
  <c r="S375" i="4"/>
  <c r="S376" i="4"/>
  <c r="S377" i="4"/>
  <c r="S378" i="4"/>
  <c r="S379" i="4"/>
  <c r="S380" i="4"/>
  <c r="S381" i="4"/>
  <c r="S382" i="4"/>
  <c r="S383" i="4"/>
  <c r="S384" i="4"/>
  <c r="S385" i="4"/>
  <c r="S386" i="4"/>
  <c r="S387" i="4"/>
  <c r="S388" i="4"/>
  <c r="S389" i="4"/>
  <c r="S390" i="4"/>
  <c r="S391" i="4"/>
  <c r="S392" i="4"/>
  <c r="S393" i="4"/>
  <c r="S394" i="4"/>
  <c r="S395" i="4"/>
  <c r="S396" i="4"/>
  <c r="S397" i="4"/>
  <c r="S398" i="4"/>
  <c r="S399" i="4"/>
  <c r="S400" i="4"/>
  <c r="S401" i="4"/>
  <c r="S402" i="4"/>
  <c r="S403" i="4"/>
  <c r="S404" i="4"/>
  <c r="S405" i="4"/>
  <c r="S406" i="4"/>
  <c r="S407" i="4"/>
  <c r="S408" i="4"/>
  <c r="S409" i="4"/>
  <c r="S410" i="4"/>
  <c r="S411" i="4"/>
  <c r="S412" i="4"/>
  <c r="S413" i="4"/>
  <c r="S414" i="4"/>
  <c r="S415" i="4"/>
  <c r="S416" i="4"/>
  <c r="S417" i="4"/>
  <c r="S418" i="4"/>
  <c r="S419" i="4"/>
  <c r="S420" i="4"/>
  <c r="S421" i="4"/>
  <c r="S422" i="4"/>
  <c r="S423" i="4"/>
  <c r="S424" i="4"/>
  <c r="S425" i="4"/>
  <c r="S426" i="4"/>
  <c r="S427" i="4"/>
  <c r="S428" i="4"/>
  <c r="S429" i="4"/>
  <c r="S430" i="4"/>
  <c r="S431" i="4"/>
  <c r="S432" i="4"/>
  <c r="S433" i="4"/>
  <c r="S434" i="4"/>
  <c r="S435" i="4"/>
  <c r="S436" i="4"/>
  <c r="S437" i="4"/>
  <c r="S438" i="4"/>
  <c r="S439" i="4"/>
  <c r="S440" i="4"/>
  <c r="S441" i="4"/>
  <c r="S442" i="4"/>
  <c r="S443" i="4"/>
  <c r="S444" i="4"/>
  <c r="S445" i="4"/>
  <c r="S446" i="4"/>
  <c r="S447" i="4"/>
  <c r="S448" i="4"/>
  <c r="S449" i="4"/>
  <c r="S450" i="4"/>
  <c r="S451" i="4"/>
  <c r="S452" i="4"/>
  <c r="S453" i="4"/>
  <c r="S454" i="4"/>
  <c r="S455" i="4"/>
  <c r="S456" i="4"/>
  <c r="S457" i="4"/>
  <c r="S458" i="4"/>
  <c r="S459" i="4"/>
  <c r="S460" i="4"/>
  <c r="S461" i="4"/>
  <c r="S462" i="4"/>
  <c r="S463" i="4"/>
  <c r="S464" i="4"/>
  <c r="S465" i="4"/>
  <c r="S466" i="4"/>
  <c r="S467" i="4"/>
  <c r="S468" i="4"/>
  <c r="S469" i="4"/>
  <c r="S470" i="4"/>
  <c r="S471" i="4"/>
  <c r="S472" i="4"/>
  <c r="S473" i="4"/>
  <c r="S474" i="4"/>
  <c r="S475" i="4"/>
  <c r="S476" i="4"/>
  <c r="S477" i="4"/>
  <c r="S478" i="4"/>
  <c r="S479" i="4"/>
  <c r="S480" i="4"/>
  <c r="S481" i="4"/>
  <c r="S482" i="4"/>
  <c r="S483" i="4"/>
  <c r="S484" i="4"/>
  <c r="S485" i="4"/>
  <c r="S486" i="4"/>
  <c r="S487" i="4"/>
  <c r="S488" i="4"/>
  <c r="S489" i="4"/>
  <c r="S490" i="4"/>
  <c r="S491" i="4"/>
  <c r="S492" i="4"/>
  <c r="S493" i="4"/>
  <c r="S494" i="4"/>
  <c r="S495" i="4"/>
  <c r="S496" i="4"/>
  <c r="S497" i="4"/>
  <c r="S498" i="4"/>
  <c r="S499" i="4"/>
  <c r="S500" i="4"/>
  <c r="S501" i="4"/>
  <c r="S502" i="4"/>
  <c r="S503" i="4"/>
  <c r="S504" i="4"/>
  <c r="S505" i="4"/>
  <c r="S506" i="4"/>
  <c r="S507" i="4"/>
  <c r="S508" i="4"/>
  <c r="S509" i="4"/>
  <c r="S510" i="4"/>
  <c r="S511" i="4"/>
  <c r="S512" i="4"/>
  <c r="S513" i="4"/>
  <c r="S514" i="4"/>
  <c r="S515" i="4"/>
  <c r="S516" i="4"/>
  <c r="S517" i="4"/>
  <c r="S518" i="4"/>
  <c r="S519" i="4"/>
  <c r="S520" i="4"/>
  <c r="S521" i="4"/>
  <c r="S522" i="4"/>
  <c r="S523" i="4"/>
  <c r="S524" i="4"/>
  <c r="S525" i="4"/>
  <c r="S526" i="4"/>
  <c r="S527" i="4"/>
  <c r="S528" i="4"/>
  <c r="S529" i="4"/>
  <c r="S530" i="4"/>
  <c r="S531" i="4"/>
  <c r="S532" i="4"/>
  <c r="S533" i="4"/>
  <c r="S534" i="4"/>
  <c r="S535" i="4"/>
  <c r="S536" i="4"/>
  <c r="S537" i="4"/>
  <c r="S538" i="4"/>
  <c r="S539" i="4"/>
  <c r="S540" i="4"/>
  <c r="S541" i="4"/>
  <c r="S542" i="4"/>
  <c r="S543" i="4"/>
  <c r="S544" i="4"/>
  <c r="S545" i="4"/>
  <c r="S546" i="4"/>
  <c r="S547" i="4"/>
  <c r="S548" i="4"/>
  <c r="S549" i="4"/>
  <c r="S550" i="4"/>
  <c r="S551" i="4"/>
  <c r="S552" i="4"/>
  <c r="S553" i="4"/>
  <c r="S554" i="4"/>
  <c r="S555" i="4"/>
  <c r="S556" i="4"/>
  <c r="S557" i="4"/>
  <c r="S558" i="4"/>
  <c r="S559" i="4"/>
  <c r="S560" i="4"/>
  <c r="S561" i="4"/>
  <c r="S562" i="4"/>
  <c r="S563" i="4"/>
  <c r="S564" i="4"/>
  <c r="S565" i="4"/>
  <c r="S566" i="4"/>
  <c r="S567" i="4"/>
  <c r="S568" i="4"/>
  <c r="S569" i="4"/>
  <c r="S570" i="4"/>
  <c r="S5" i="4"/>
  <c r="AG10" i="4"/>
  <c r="AG9" i="4"/>
  <c r="AG8" i="4"/>
  <c r="AG7" i="4"/>
  <c r="AG6" i="4"/>
  <c r="S6" i="16"/>
  <c r="T6" i="16"/>
  <c r="S7" i="16"/>
  <c r="T7" i="16"/>
  <c r="S8" i="16"/>
  <c r="T8" i="16"/>
  <c r="S9" i="16"/>
  <c r="T9" i="16"/>
  <c r="S10" i="16"/>
  <c r="T10" i="16"/>
  <c r="S11" i="16"/>
  <c r="T11" i="16"/>
  <c r="S12" i="16"/>
  <c r="T12" i="16"/>
  <c r="S13" i="16"/>
  <c r="T13" i="16"/>
  <c r="S14" i="16"/>
  <c r="T14" i="16"/>
  <c r="S15" i="16"/>
  <c r="T15" i="16"/>
  <c r="S16" i="16"/>
  <c r="T16" i="16"/>
  <c r="S17" i="16"/>
  <c r="T17" i="16"/>
  <c r="S18" i="16"/>
  <c r="T18" i="16"/>
  <c r="S19" i="16"/>
  <c r="T19" i="16"/>
  <c r="S20" i="16"/>
  <c r="T20" i="16"/>
  <c r="S21" i="16"/>
  <c r="T21" i="16"/>
  <c r="S22" i="16"/>
  <c r="T22" i="16"/>
  <c r="S23" i="16"/>
  <c r="T23" i="16"/>
  <c r="S24" i="16"/>
  <c r="T24" i="16"/>
  <c r="S25" i="16"/>
  <c r="T25" i="16"/>
  <c r="S26" i="16"/>
  <c r="T26" i="16"/>
  <c r="S27" i="16"/>
  <c r="T27" i="16"/>
  <c r="S28" i="16"/>
  <c r="T28" i="16"/>
  <c r="S29" i="16"/>
  <c r="T29" i="16"/>
  <c r="S30" i="16"/>
  <c r="T30" i="16"/>
  <c r="S31" i="16"/>
  <c r="T31" i="16"/>
  <c r="S32" i="16"/>
  <c r="T32" i="16"/>
  <c r="S33" i="16"/>
  <c r="T33" i="16"/>
  <c r="S34" i="16"/>
  <c r="T34" i="16"/>
  <c r="S35" i="16"/>
  <c r="T35" i="16"/>
  <c r="S36" i="16"/>
  <c r="T36" i="16"/>
  <c r="S37" i="16"/>
  <c r="T37" i="16"/>
  <c r="S38" i="16"/>
  <c r="T38" i="16"/>
  <c r="S39" i="16"/>
  <c r="T39" i="16"/>
  <c r="S40" i="16"/>
  <c r="T40" i="16"/>
  <c r="S41" i="16"/>
  <c r="T41" i="16"/>
  <c r="S42" i="16"/>
  <c r="T42" i="16"/>
  <c r="S43" i="16"/>
  <c r="T43" i="16"/>
  <c r="S44" i="16"/>
  <c r="T44" i="16"/>
  <c r="S45" i="16"/>
  <c r="T45" i="16"/>
  <c r="S46" i="16"/>
  <c r="T46" i="16"/>
  <c r="S47" i="16"/>
  <c r="T47" i="16"/>
  <c r="S48" i="16"/>
  <c r="T48" i="16"/>
  <c r="S49" i="16"/>
  <c r="T49" i="16"/>
  <c r="S50" i="16"/>
  <c r="T50" i="16"/>
  <c r="S51" i="16"/>
  <c r="T51" i="16"/>
  <c r="S52" i="16"/>
  <c r="T52" i="16"/>
  <c r="S53" i="16"/>
  <c r="T53" i="16"/>
  <c r="S54" i="16"/>
  <c r="T54" i="16"/>
  <c r="S55" i="16"/>
  <c r="T55" i="16"/>
  <c r="S56" i="16"/>
  <c r="T56" i="16"/>
  <c r="S57" i="16"/>
  <c r="T57" i="16"/>
  <c r="S58" i="16"/>
  <c r="T58" i="16"/>
  <c r="S59" i="16"/>
  <c r="T59" i="16"/>
  <c r="S60" i="16"/>
  <c r="T60" i="16"/>
  <c r="S61" i="16"/>
  <c r="T61" i="16"/>
  <c r="S62" i="16"/>
  <c r="T62" i="16"/>
  <c r="S63" i="16"/>
  <c r="T63" i="16"/>
  <c r="S64" i="16"/>
  <c r="T64" i="16"/>
  <c r="S65" i="16"/>
  <c r="T65" i="16"/>
  <c r="S66" i="16"/>
  <c r="T66" i="16"/>
  <c r="S67" i="16"/>
  <c r="T67" i="16"/>
  <c r="S68" i="16"/>
  <c r="T68" i="16"/>
  <c r="S69" i="16"/>
  <c r="T69" i="16"/>
  <c r="S70" i="16"/>
  <c r="T70" i="16"/>
  <c r="S71" i="16"/>
  <c r="T71" i="16"/>
  <c r="S72" i="16"/>
  <c r="T72" i="16"/>
  <c r="S73" i="16"/>
  <c r="T73" i="16"/>
  <c r="S74" i="16"/>
  <c r="T74" i="16"/>
  <c r="S75" i="16"/>
  <c r="T75" i="16"/>
  <c r="S76" i="16"/>
  <c r="T76" i="16"/>
  <c r="S77" i="16"/>
  <c r="T77" i="16"/>
  <c r="S78" i="16"/>
  <c r="T78" i="16"/>
  <c r="S79" i="16"/>
  <c r="T79" i="16"/>
  <c r="S80" i="16"/>
  <c r="T80" i="16"/>
  <c r="S81" i="16"/>
  <c r="T81" i="16"/>
  <c r="S82" i="16"/>
  <c r="T82" i="16"/>
  <c r="S83" i="16"/>
  <c r="T83" i="16"/>
  <c r="S84" i="16"/>
  <c r="T84" i="16"/>
  <c r="S85" i="16"/>
  <c r="T85" i="16"/>
  <c r="S86" i="16"/>
  <c r="T86" i="16"/>
  <c r="S87" i="16"/>
  <c r="T87" i="16"/>
  <c r="S88" i="16"/>
  <c r="T88" i="16"/>
  <c r="S89" i="16"/>
  <c r="T89" i="16"/>
  <c r="S90" i="16"/>
  <c r="T90" i="16"/>
  <c r="S91" i="16"/>
  <c r="T91" i="16"/>
  <c r="S92" i="16"/>
  <c r="T92" i="16"/>
  <c r="S93" i="16"/>
  <c r="T93" i="16"/>
  <c r="S94" i="16"/>
  <c r="T94" i="16"/>
  <c r="S95" i="16"/>
  <c r="T95" i="16"/>
  <c r="S96" i="16"/>
  <c r="T96" i="16"/>
  <c r="S97" i="16"/>
  <c r="T97" i="16"/>
  <c r="S98" i="16"/>
  <c r="T98" i="16"/>
  <c r="S99" i="16"/>
  <c r="T99" i="16"/>
  <c r="S100" i="16"/>
  <c r="T100" i="16"/>
  <c r="S101" i="16"/>
  <c r="T101" i="16"/>
  <c r="S102" i="16"/>
  <c r="T102" i="16"/>
  <c r="S103" i="16"/>
  <c r="T103" i="16"/>
  <c r="S104" i="16"/>
  <c r="T104" i="16"/>
  <c r="S105" i="16"/>
  <c r="T105" i="16"/>
  <c r="S106" i="16"/>
  <c r="T106" i="16"/>
  <c r="S107" i="16"/>
  <c r="T107" i="16"/>
  <c r="S108" i="16"/>
  <c r="T108" i="16"/>
  <c r="S109" i="16"/>
  <c r="T109" i="16"/>
  <c r="S110" i="16"/>
  <c r="T110" i="16"/>
  <c r="S111" i="16"/>
  <c r="T111" i="16"/>
  <c r="S112" i="16"/>
  <c r="T112" i="16"/>
  <c r="S113" i="16"/>
  <c r="T113" i="16"/>
  <c r="S114" i="16"/>
  <c r="T114" i="16"/>
  <c r="S115" i="16"/>
  <c r="T115" i="16"/>
  <c r="S116" i="16"/>
  <c r="T116" i="16"/>
  <c r="S117" i="16"/>
  <c r="T117" i="16"/>
  <c r="S118" i="16"/>
  <c r="T118" i="16"/>
  <c r="S119" i="16"/>
  <c r="T119" i="16"/>
  <c r="S120" i="16"/>
  <c r="T120" i="16"/>
  <c r="S121" i="16"/>
  <c r="T121" i="16"/>
  <c r="S122" i="16"/>
  <c r="T122" i="16"/>
  <c r="S123" i="16"/>
  <c r="T123" i="16"/>
  <c r="S124" i="16"/>
  <c r="T124" i="16"/>
  <c r="S125" i="16"/>
  <c r="T125" i="16"/>
  <c r="S126" i="16"/>
  <c r="T126" i="16"/>
  <c r="S127" i="16"/>
  <c r="T127" i="16"/>
  <c r="S128" i="16"/>
  <c r="T128" i="16"/>
  <c r="S129" i="16"/>
  <c r="T129" i="16"/>
  <c r="S130" i="16"/>
  <c r="T130" i="16"/>
  <c r="S131" i="16"/>
  <c r="T131" i="16"/>
  <c r="S132" i="16"/>
  <c r="T132" i="16"/>
  <c r="S133" i="16"/>
  <c r="T133" i="16"/>
  <c r="S134" i="16"/>
  <c r="T134" i="16"/>
  <c r="S135" i="16"/>
  <c r="T135" i="16"/>
  <c r="S136" i="16"/>
  <c r="T136" i="16"/>
  <c r="S137" i="16"/>
  <c r="T137" i="16"/>
  <c r="S138" i="16"/>
  <c r="T138" i="16"/>
  <c r="S139" i="16"/>
  <c r="T139" i="16"/>
  <c r="S140" i="16"/>
  <c r="T140" i="16"/>
  <c r="S141" i="16"/>
  <c r="T141" i="16"/>
  <c r="S142" i="16"/>
  <c r="T142" i="16"/>
  <c r="S143" i="16"/>
  <c r="T143" i="16"/>
  <c r="S144" i="16"/>
  <c r="T144" i="16"/>
  <c r="S145" i="16"/>
  <c r="T145" i="16"/>
  <c r="S146" i="16"/>
  <c r="T146" i="16"/>
  <c r="S147" i="16"/>
  <c r="T147" i="16"/>
  <c r="S148" i="16"/>
  <c r="T148" i="16"/>
  <c r="S149" i="16"/>
  <c r="T149" i="16"/>
  <c r="S150" i="16"/>
  <c r="T150" i="16"/>
  <c r="S151" i="16"/>
  <c r="T151" i="16"/>
  <c r="S152" i="16"/>
  <c r="T152" i="16"/>
  <c r="S153" i="16"/>
  <c r="T153" i="16"/>
  <c r="S154" i="16"/>
  <c r="T154" i="16"/>
  <c r="S155" i="16"/>
  <c r="T155" i="16"/>
  <c r="S156" i="16"/>
  <c r="T156" i="16"/>
  <c r="S157" i="16"/>
  <c r="T157" i="16"/>
  <c r="S158" i="16"/>
  <c r="T158" i="16"/>
  <c r="S159" i="16"/>
  <c r="T159" i="16"/>
  <c r="S160" i="16"/>
  <c r="T160" i="16"/>
  <c r="S161" i="16"/>
  <c r="T161" i="16"/>
  <c r="S162" i="16"/>
  <c r="T162" i="16"/>
  <c r="S163" i="16"/>
  <c r="T163" i="16"/>
  <c r="S164" i="16"/>
  <c r="T164" i="16"/>
  <c r="S165" i="16"/>
  <c r="T165" i="16"/>
  <c r="S166" i="16"/>
  <c r="T166" i="16"/>
  <c r="S167" i="16"/>
  <c r="T167" i="16"/>
  <c r="S168" i="16"/>
  <c r="T168" i="16"/>
  <c r="S169" i="16"/>
  <c r="T169" i="16"/>
  <c r="S170" i="16"/>
  <c r="T170" i="16"/>
  <c r="S171" i="16"/>
  <c r="T171" i="16"/>
  <c r="S172" i="16"/>
  <c r="T172" i="16"/>
  <c r="S173" i="16"/>
  <c r="T173" i="16"/>
  <c r="S174" i="16"/>
  <c r="T174" i="16"/>
  <c r="S175" i="16"/>
  <c r="T175" i="16"/>
  <c r="S176" i="16"/>
  <c r="T176" i="16"/>
  <c r="S177" i="16"/>
  <c r="T177" i="16"/>
  <c r="S178" i="16"/>
  <c r="T178" i="16"/>
  <c r="S179" i="16"/>
  <c r="T179" i="16"/>
  <c r="S180" i="16"/>
  <c r="T180" i="16"/>
  <c r="S181" i="16"/>
  <c r="T181" i="16"/>
  <c r="S182" i="16"/>
  <c r="T182" i="16"/>
  <c r="S183" i="16"/>
  <c r="T183" i="16"/>
  <c r="S184" i="16"/>
  <c r="T184" i="16"/>
  <c r="S185" i="16"/>
  <c r="T185" i="16"/>
  <c r="S186" i="16"/>
  <c r="T186" i="16"/>
  <c r="S187" i="16"/>
  <c r="T187" i="16"/>
  <c r="S188" i="16"/>
  <c r="T188" i="16"/>
  <c r="S189" i="16"/>
  <c r="T189" i="16"/>
  <c r="S190" i="16"/>
  <c r="T190" i="16"/>
  <c r="S191" i="16"/>
  <c r="T191" i="16"/>
  <c r="S192" i="16"/>
  <c r="T192" i="16"/>
  <c r="S193" i="16"/>
  <c r="T193" i="16"/>
  <c r="S194" i="16"/>
  <c r="T194" i="16"/>
  <c r="S195" i="16"/>
  <c r="T195" i="16"/>
  <c r="S196" i="16"/>
  <c r="T196" i="16"/>
  <c r="S197" i="16"/>
  <c r="T197" i="16"/>
  <c r="S198" i="16"/>
  <c r="T198" i="16"/>
  <c r="S199" i="16"/>
  <c r="T199" i="16"/>
  <c r="S200" i="16"/>
  <c r="T200" i="16"/>
  <c r="S201" i="16"/>
  <c r="T201" i="16"/>
  <c r="S202" i="16"/>
  <c r="T202" i="16"/>
  <c r="S203" i="16"/>
  <c r="T203" i="16"/>
  <c r="S204" i="16"/>
  <c r="T204" i="16"/>
  <c r="S205" i="16"/>
  <c r="T205" i="16"/>
  <c r="S206" i="16"/>
  <c r="T206" i="16"/>
  <c r="S207" i="16"/>
  <c r="T207" i="16"/>
  <c r="S208" i="16"/>
  <c r="T208" i="16"/>
  <c r="S209" i="16"/>
  <c r="T209" i="16"/>
  <c r="S210" i="16"/>
  <c r="T210" i="16"/>
  <c r="S211" i="16"/>
  <c r="T211" i="16"/>
  <c r="S212" i="16"/>
  <c r="T212" i="16"/>
  <c r="S213" i="16"/>
  <c r="T213" i="16"/>
  <c r="S214" i="16"/>
  <c r="T214" i="16"/>
  <c r="S215" i="16"/>
  <c r="T215" i="16"/>
  <c r="S216" i="16"/>
  <c r="T216" i="16"/>
  <c r="S217" i="16"/>
  <c r="T217" i="16"/>
  <c r="S218" i="16"/>
  <c r="T218" i="16"/>
  <c r="S219" i="16"/>
  <c r="T219" i="16"/>
  <c r="S220" i="16"/>
  <c r="T220" i="16"/>
  <c r="S221" i="16"/>
  <c r="T221" i="16"/>
  <c r="S222" i="16"/>
  <c r="T222" i="16"/>
  <c r="S223" i="16"/>
  <c r="T223" i="16"/>
  <c r="S224" i="16"/>
  <c r="T224" i="16"/>
  <c r="S225" i="16"/>
  <c r="T225" i="16"/>
  <c r="S226" i="16"/>
  <c r="T226" i="16"/>
  <c r="S227" i="16"/>
  <c r="T227" i="16"/>
  <c r="S228" i="16"/>
  <c r="T228" i="16"/>
  <c r="S229" i="16"/>
  <c r="T229" i="16"/>
  <c r="S230" i="16"/>
  <c r="T230" i="16"/>
  <c r="S231" i="16"/>
  <c r="T231" i="16"/>
  <c r="S232" i="16"/>
  <c r="T232" i="16"/>
  <c r="S233" i="16"/>
  <c r="T233" i="16"/>
  <c r="S234" i="16"/>
  <c r="T234" i="16"/>
  <c r="S235" i="16"/>
  <c r="T235" i="16"/>
  <c r="S236" i="16"/>
  <c r="T236" i="16"/>
  <c r="S237" i="16"/>
  <c r="T237" i="16"/>
  <c r="S238" i="16"/>
  <c r="T238" i="16"/>
  <c r="S239" i="16"/>
  <c r="T239" i="16"/>
  <c r="S240" i="16"/>
  <c r="T240" i="16"/>
  <c r="S241" i="16"/>
  <c r="T241" i="16"/>
  <c r="S242" i="16"/>
  <c r="T242" i="16"/>
  <c r="S243" i="16"/>
  <c r="T243" i="16"/>
  <c r="S244" i="16"/>
  <c r="T244" i="16"/>
  <c r="S245" i="16"/>
  <c r="T245" i="16"/>
  <c r="S246" i="16"/>
  <c r="T246" i="16"/>
  <c r="S247" i="16"/>
  <c r="T247" i="16"/>
  <c r="S248" i="16"/>
  <c r="T248" i="16"/>
  <c r="S249" i="16"/>
  <c r="T249" i="16"/>
  <c r="S250" i="16"/>
  <c r="T250" i="16"/>
  <c r="S251" i="16"/>
  <c r="T251" i="16"/>
  <c r="S252" i="16"/>
  <c r="T252" i="16"/>
  <c r="S253" i="16"/>
  <c r="T253" i="16"/>
  <c r="S254" i="16"/>
  <c r="T254" i="16"/>
  <c r="S255" i="16"/>
  <c r="T255" i="16"/>
  <c r="S256" i="16"/>
  <c r="T256" i="16"/>
  <c r="S257" i="16"/>
  <c r="T257" i="16"/>
  <c r="S258" i="16"/>
  <c r="T258" i="16"/>
  <c r="S259" i="16"/>
  <c r="T259" i="16"/>
  <c r="S260" i="16"/>
  <c r="T260" i="16"/>
  <c r="S261" i="16"/>
  <c r="T261" i="16"/>
  <c r="S262" i="16"/>
  <c r="T262" i="16"/>
  <c r="S263" i="16"/>
  <c r="T263" i="16"/>
  <c r="S264" i="16"/>
  <c r="T264" i="16"/>
  <c r="S265" i="16"/>
  <c r="T265" i="16"/>
  <c r="S266" i="16"/>
  <c r="T266" i="16"/>
  <c r="S267" i="16"/>
  <c r="T267" i="16"/>
  <c r="S268" i="16"/>
  <c r="T268" i="16"/>
  <c r="S269" i="16"/>
  <c r="T269" i="16"/>
  <c r="S270" i="16"/>
  <c r="T270" i="16"/>
  <c r="S271" i="16"/>
  <c r="T271" i="16"/>
  <c r="S272" i="16"/>
  <c r="T272" i="16"/>
  <c r="S273" i="16"/>
  <c r="T273" i="16"/>
  <c r="S274" i="16"/>
  <c r="T274" i="16"/>
  <c r="S275" i="16"/>
  <c r="T275" i="16"/>
  <c r="S276" i="16"/>
  <c r="T276" i="16"/>
  <c r="S277" i="16"/>
  <c r="T277" i="16"/>
  <c r="S278" i="16"/>
  <c r="T278" i="16"/>
  <c r="S279" i="16"/>
  <c r="T279" i="16"/>
  <c r="S280" i="16"/>
  <c r="T280" i="16"/>
  <c r="S281" i="16"/>
  <c r="T281" i="16"/>
  <c r="S282" i="16"/>
  <c r="T282" i="16"/>
  <c r="S283" i="16"/>
  <c r="T283" i="16"/>
  <c r="S284" i="16"/>
  <c r="T284" i="16"/>
  <c r="S285" i="16"/>
  <c r="T285" i="16"/>
  <c r="S286" i="16"/>
  <c r="T286" i="16"/>
  <c r="S287" i="16"/>
  <c r="T287" i="16"/>
  <c r="S288" i="16"/>
  <c r="T288" i="16"/>
  <c r="S289" i="16"/>
  <c r="T289" i="16"/>
  <c r="S290" i="16"/>
  <c r="T290" i="16"/>
  <c r="S291" i="16"/>
  <c r="T291" i="16"/>
  <c r="S292" i="16"/>
  <c r="T292" i="16"/>
  <c r="S293" i="16"/>
  <c r="T293" i="16"/>
  <c r="S294" i="16"/>
  <c r="T294" i="16"/>
  <c r="S295" i="16"/>
  <c r="T295" i="16"/>
  <c r="S296" i="16"/>
  <c r="T296" i="16"/>
  <c r="S297" i="16"/>
  <c r="T297" i="16"/>
  <c r="S298" i="16"/>
  <c r="T298" i="16"/>
  <c r="S299" i="16"/>
  <c r="T299" i="16"/>
  <c r="S300" i="16"/>
  <c r="T300" i="16"/>
  <c r="S301" i="16"/>
  <c r="T301" i="16"/>
  <c r="S302" i="16"/>
  <c r="T302" i="16"/>
  <c r="S303" i="16"/>
  <c r="T303" i="16"/>
  <c r="S304" i="16"/>
  <c r="T304" i="16"/>
  <c r="S305" i="16"/>
  <c r="T305" i="16"/>
  <c r="S306" i="16"/>
  <c r="T306" i="16"/>
  <c r="S307" i="16"/>
  <c r="T307" i="16"/>
  <c r="S308" i="16"/>
  <c r="T308" i="16"/>
  <c r="S309" i="16"/>
  <c r="T309" i="16"/>
  <c r="S310" i="16"/>
  <c r="T310" i="16"/>
  <c r="S311" i="16"/>
  <c r="T311" i="16"/>
  <c r="S312" i="16"/>
  <c r="T312" i="16"/>
  <c r="S313" i="16"/>
  <c r="T313" i="16"/>
  <c r="S314" i="16"/>
  <c r="T314" i="16"/>
  <c r="S315" i="16"/>
  <c r="T315" i="16"/>
  <c r="S316" i="16"/>
  <c r="T316" i="16"/>
  <c r="S317" i="16"/>
  <c r="T317" i="16"/>
  <c r="S318" i="16"/>
  <c r="T318" i="16"/>
  <c r="S319" i="16"/>
  <c r="T319" i="16"/>
  <c r="S320" i="16"/>
  <c r="T320" i="16"/>
  <c r="S321" i="16"/>
  <c r="T321" i="16"/>
  <c r="S322" i="16"/>
  <c r="T322" i="16"/>
  <c r="S323" i="16"/>
  <c r="T323" i="16"/>
  <c r="S324" i="16"/>
  <c r="T324" i="16"/>
  <c r="S325" i="16"/>
  <c r="T325" i="16"/>
  <c r="S326" i="16"/>
  <c r="T326" i="16"/>
  <c r="S327" i="16"/>
  <c r="T327" i="16"/>
  <c r="S328" i="16"/>
  <c r="T328" i="16"/>
  <c r="S329" i="16"/>
  <c r="T329" i="16"/>
  <c r="S330" i="16"/>
  <c r="T330" i="16"/>
  <c r="S331" i="16"/>
  <c r="T331" i="16"/>
  <c r="S332" i="16"/>
  <c r="T332" i="16"/>
  <c r="S333" i="16"/>
  <c r="T333" i="16"/>
  <c r="S334" i="16"/>
  <c r="T334" i="16"/>
  <c r="S335" i="16"/>
  <c r="T335" i="16"/>
  <c r="S336" i="16"/>
  <c r="T336" i="16"/>
  <c r="S337" i="16"/>
  <c r="T337" i="16"/>
  <c r="S338" i="16"/>
  <c r="T338" i="16"/>
  <c r="S339" i="16"/>
  <c r="T339" i="16"/>
  <c r="S340" i="16"/>
  <c r="T340" i="16"/>
  <c r="S341" i="16"/>
  <c r="T341" i="16"/>
  <c r="S342" i="16"/>
  <c r="T342" i="16"/>
  <c r="S343" i="16"/>
  <c r="T343" i="16"/>
  <c r="S344" i="16"/>
  <c r="T344" i="16"/>
  <c r="S345" i="16"/>
  <c r="T345" i="16"/>
  <c r="S346" i="16"/>
  <c r="T346" i="16"/>
  <c r="S347" i="16"/>
  <c r="T347" i="16"/>
  <c r="S348" i="16"/>
  <c r="T348" i="16"/>
  <c r="S349" i="16"/>
  <c r="T349" i="16"/>
  <c r="S350" i="16"/>
  <c r="T350" i="16"/>
  <c r="S351" i="16"/>
  <c r="T351" i="16"/>
  <c r="S352" i="16"/>
  <c r="T352" i="16"/>
  <c r="S353" i="16"/>
  <c r="T353" i="16"/>
  <c r="S354" i="16"/>
  <c r="T354" i="16"/>
  <c r="S355" i="16"/>
  <c r="T355" i="16"/>
  <c r="S356" i="16"/>
  <c r="T356" i="16"/>
  <c r="S357" i="16"/>
  <c r="T357" i="16"/>
  <c r="S358" i="16"/>
  <c r="T358" i="16"/>
  <c r="S359" i="16"/>
  <c r="T359" i="16"/>
  <c r="S360" i="16"/>
  <c r="T360" i="16"/>
  <c r="S361" i="16"/>
  <c r="T361" i="16"/>
  <c r="S362" i="16"/>
  <c r="T362" i="16"/>
  <c r="S363" i="16"/>
  <c r="T363" i="16"/>
  <c r="S364" i="16"/>
  <c r="T364" i="16"/>
  <c r="S365" i="16"/>
  <c r="T365" i="16"/>
  <c r="S366" i="16"/>
  <c r="T366" i="16"/>
  <c r="S367" i="16"/>
  <c r="T367" i="16"/>
  <c r="S368" i="16"/>
  <c r="T368" i="16"/>
  <c r="S369" i="16"/>
  <c r="T369" i="16"/>
  <c r="S370" i="16"/>
  <c r="T370" i="16"/>
  <c r="S371" i="16"/>
  <c r="T371" i="16"/>
  <c r="S372" i="16"/>
  <c r="T372" i="16"/>
  <c r="S373" i="16"/>
  <c r="T373" i="16"/>
  <c r="S374" i="16"/>
  <c r="T374" i="16"/>
  <c r="S375" i="16"/>
  <c r="T375" i="16"/>
  <c r="S376" i="16"/>
  <c r="T376" i="16"/>
  <c r="S377" i="16"/>
  <c r="T377" i="16"/>
  <c r="S378" i="16"/>
  <c r="T378" i="16"/>
  <c r="S379" i="16"/>
  <c r="T379" i="16"/>
  <c r="S380" i="16"/>
  <c r="T380" i="16"/>
  <c r="S381" i="16"/>
  <c r="T381" i="16"/>
  <c r="S382" i="16"/>
  <c r="T382" i="16"/>
  <c r="S383" i="16"/>
  <c r="T383" i="16"/>
  <c r="S384" i="16"/>
  <c r="T384" i="16"/>
  <c r="S385" i="16"/>
  <c r="T385" i="16"/>
  <c r="S386" i="16"/>
  <c r="T386" i="16"/>
  <c r="S387" i="16"/>
  <c r="T387" i="16"/>
  <c r="S388" i="16"/>
  <c r="T388" i="16"/>
  <c r="S389" i="16"/>
  <c r="T389" i="16"/>
  <c r="S390" i="16"/>
  <c r="T390" i="16"/>
  <c r="S391" i="16"/>
  <c r="T391" i="16"/>
  <c r="S392" i="16"/>
  <c r="T392" i="16"/>
  <c r="S393" i="16"/>
  <c r="T393" i="16"/>
  <c r="S394" i="16"/>
  <c r="T394" i="16"/>
  <c r="S395" i="16"/>
  <c r="T395" i="16"/>
  <c r="S396" i="16"/>
  <c r="T396" i="16"/>
  <c r="S397" i="16"/>
  <c r="T397" i="16"/>
  <c r="S398" i="16"/>
  <c r="T398" i="16"/>
  <c r="S399" i="16"/>
  <c r="T399" i="16"/>
  <c r="S400" i="16"/>
  <c r="T400" i="16"/>
  <c r="S401" i="16"/>
  <c r="T401" i="16"/>
  <c r="S402" i="16"/>
  <c r="T402" i="16"/>
  <c r="S403" i="16"/>
  <c r="T403" i="16"/>
  <c r="S404" i="16"/>
  <c r="T404" i="16"/>
  <c r="S405" i="16"/>
  <c r="T405" i="16"/>
  <c r="S406" i="16"/>
  <c r="T406" i="16"/>
  <c r="S407" i="16"/>
  <c r="T407" i="16"/>
  <c r="S408" i="16"/>
  <c r="T408" i="16"/>
  <c r="S409" i="16"/>
  <c r="T409" i="16"/>
  <c r="S410" i="16"/>
  <c r="T410" i="16"/>
  <c r="S411" i="16"/>
  <c r="T411" i="16"/>
  <c r="S412" i="16"/>
  <c r="T412" i="16"/>
  <c r="S413" i="16"/>
  <c r="T413" i="16"/>
  <c r="S414" i="16"/>
  <c r="T414" i="16"/>
  <c r="S415" i="16"/>
  <c r="T415" i="16"/>
  <c r="S416" i="16"/>
  <c r="T416" i="16"/>
  <c r="S417" i="16"/>
  <c r="T417" i="16"/>
  <c r="S418" i="16"/>
  <c r="T418" i="16"/>
  <c r="S419" i="16"/>
  <c r="T419" i="16"/>
  <c r="S420" i="16"/>
  <c r="T420" i="16"/>
  <c r="S421" i="16"/>
  <c r="T421" i="16"/>
  <c r="S422" i="16"/>
  <c r="T422" i="16"/>
  <c r="S423" i="16"/>
  <c r="T423" i="16"/>
  <c r="S424" i="16"/>
  <c r="T424" i="16"/>
  <c r="S425" i="16"/>
  <c r="T425" i="16"/>
  <c r="S426" i="16"/>
  <c r="T426" i="16"/>
  <c r="S427" i="16"/>
  <c r="T427" i="16"/>
  <c r="S428" i="16"/>
  <c r="T428" i="16"/>
  <c r="S429" i="16"/>
  <c r="T429" i="16"/>
  <c r="S430" i="16"/>
  <c r="T430" i="16"/>
  <c r="S431" i="16"/>
  <c r="T431" i="16"/>
  <c r="S432" i="16"/>
  <c r="T432" i="16"/>
  <c r="S433" i="16"/>
  <c r="T433" i="16"/>
  <c r="S434" i="16"/>
  <c r="T434" i="16"/>
  <c r="S435" i="16"/>
  <c r="T435" i="16"/>
  <c r="S436" i="16"/>
  <c r="T436" i="16"/>
  <c r="S437" i="16"/>
  <c r="T437" i="16"/>
  <c r="S438" i="16"/>
  <c r="T438" i="16"/>
  <c r="S439" i="16"/>
  <c r="T439" i="16"/>
  <c r="S440" i="16"/>
  <c r="T440" i="16"/>
  <c r="S441" i="16"/>
  <c r="T441" i="16"/>
  <c r="S442" i="16"/>
  <c r="T442" i="16"/>
  <c r="S443" i="16"/>
  <c r="T443" i="16"/>
  <c r="S444" i="16"/>
  <c r="T444" i="16"/>
  <c r="S445" i="16"/>
  <c r="T445" i="16"/>
  <c r="S446" i="16"/>
  <c r="T446" i="16"/>
  <c r="S447" i="16"/>
  <c r="T447" i="16"/>
  <c r="S448" i="16"/>
  <c r="T448" i="16"/>
  <c r="S449" i="16"/>
  <c r="T449" i="16"/>
  <c r="S450" i="16"/>
  <c r="T450" i="16"/>
  <c r="S451" i="16"/>
  <c r="T451" i="16"/>
  <c r="S452" i="16"/>
  <c r="T452" i="16"/>
  <c r="S453" i="16"/>
  <c r="T453" i="16"/>
  <c r="S454" i="16"/>
  <c r="T454" i="16"/>
  <c r="S455" i="16"/>
  <c r="T455" i="16"/>
  <c r="S456" i="16"/>
  <c r="T456" i="16"/>
  <c r="S457" i="16"/>
  <c r="T457" i="16"/>
  <c r="S458" i="16"/>
  <c r="T458" i="16"/>
  <c r="S459" i="16"/>
  <c r="T459" i="16"/>
  <c r="S460" i="16"/>
  <c r="T460" i="16"/>
  <c r="S461" i="16"/>
  <c r="T461" i="16"/>
  <c r="S462" i="16"/>
  <c r="T462" i="16"/>
  <c r="S463" i="16"/>
  <c r="T463" i="16"/>
  <c r="S464" i="16"/>
  <c r="T464" i="16"/>
  <c r="S465" i="16"/>
  <c r="T465" i="16"/>
  <c r="S466" i="16"/>
  <c r="T466" i="16"/>
  <c r="S467" i="16"/>
  <c r="T467" i="16"/>
  <c r="S468" i="16"/>
  <c r="T468" i="16"/>
  <c r="S469" i="16"/>
  <c r="T469" i="16"/>
  <c r="S470" i="16"/>
  <c r="T470" i="16"/>
  <c r="S471" i="16"/>
  <c r="T471" i="16"/>
  <c r="S472" i="16"/>
  <c r="T472" i="16"/>
  <c r="S473" i="16"/>
  <c r="T473" i="16"/>
  <c r="S474" i="16"/>
  <c r="T474" i="16"/>
  <c r="S475" i="16"/>
  <c r="T475" i="16"/>
  <c r="S476" i="16"/>
  <c r="T476" i="16"/>
  <c r="S477" i="16"/>
  <c r="T477" i="16"/>
  <c r="S478" i="16"/>
  <c r="T478" i="16"/>
  <c r="S479" i="16"/>
  <c r="T479" i="16"/>
  <c r="S480" i="16"/>
  <c r="T480" i="16"/>
  <c r="S481" i="16"/>
  <c r="T481" i="16"/>
  <c r="S482" i="16"/>
  <c r="T482" i="16"/>
  <c r="S483" i="16"/>
  <c r="T483" i="16"/>
  <c r="S484" i="16"/>
  <c r="T484" i="16"/>
  <c r="S485" i="16"/>
  <c r="T485" i="16"/>
  <c r="S486" i="16"/>
  <c r="T486" i="16"/>
  <c r="S487" i="16"/>
  <c r="T487" i="16"/>
  <c r="S488" i="16"/>
  <c r="T488" i="16"/>
  <c r="S489" i="16"/>
  <c r="T489" i="16"/>
  <c r="S490" i="16"/>
  <c r="T490" i="16"/>
  <c r="S491" i="16"/>
  <c r="T491" i="16"/>
  <c r="S492" i="16"/>
  <c r="T492" i="16"/>
  <c r="S493" i="16"/>
  <c r="T493" i="16"/>
  <c r="S494" i="16"/>
  <c r="T494" i="16"/>
  <c r="S495" i="16"/>
  <c r="T495" i="16"/>
  <c r="S496" i="16"/>
  <c r="T496" i="16"/>
  <c r="S497" i="16"/>
  <c r="T497" i="16"/>
  <c r="S498" i="16"/>
  <c r="T498" i="16"/>
  <c r="S499" i="16"/>
  <c r="T499" i="16"/>
  <c r="S500" i="16"/>
  <c r="T500" i="16"/>
  <c r="S501" i="16"/>
  <c r="T501" i="16"/>
  <c r="S502" i="16"/>
  <c r="T502" i="16"/>
  <c r="S503" i="16"/>
  <c r="T503" i="16"/>
  <c r="S504" i="16"/>
  <c r="T504" i="16"/>
  <c r="S505" i="16"/>
  <c r="T505" i="16"/>
  <c r="S506" i="16"/>
  <c r="T506" i="16"/>
  <c r="S507" i="16"/>
  <c r="T507" i="16"/>
  <c r="S508" i="16"/>
  <c r="T508" i="16"/>
  <c r="S509" i="16"/>
  <c r="T509" i="16"/>
  <c r="S510" i="16"/>
  <c r="T510" i="16"/>
  <c r="S511" i="16"/>
  <c r="T511" i="16"/>
  <c r="S512" i="16"/>
  <c r="T512" i="16"/>
  <c r="S513" i="16"/>
  <c r="T513" i="16"/>
  <c r="S514" i="16"/>
  <c r="T514" i="16"/>
  <c r="S515" i="16"/>
  <c r="T515" i="16"/>
  <c r="S516" i="16"/>
  <c r="T516" i="16"/>
  <c r="S517" i="16"/>
  <c r="T517" i="16"/>
  <c r="S518" i="16"/>
  <c r="T518" i="16"/>
  <c r="S519" i="16"/>
  <c r="T519" i="16"/>
  <c r="S520" i="16"/>
  <c r="T520" i="16"/>
  <c r="S521" i="16"/>
  <c r="T521" i="16"/>
  <c r="S522" i="16"/>
  <c r="T522" i="16"/>
  <c r="S523" i="16"/>
  <c r="T523" i="16"/>
  <c r="S524" i="16"/>
  <c r="T524" i="16"/>
  <c r="S525" i="16"/>
  <c r="T525" i="16"/>
  <c r="S526" i="16"/>
  <c r="T526" i="16"/>
  <c r="S527" i="16"/>
  <c r="T527" i="16"/>
  <c r="S528" i="16"/>
  <c r="T528" i="16"/>
  <c r="S529" i="16"/>
  <c r="T529" i="16"/>
  <c r="S530" i="16"/>
  <c r="T530" i="16"/>
  <c r="S531" i="16"/>
  <c r="T531" i="16"/>
  <c r="S532" i="16"/>
  <c r="T532" i="16"/>
  <c r="S533" i="16"/>
  <c r="T533" i="16"/>
  <c r="S534" i="16"/>
  <c r="T534" i="16"/>
  <c r="S535" i="16"/>
  <c r="T535" i="16"/>
  <c r="S536" i="16"/>
  <c r="T536" i="16"/>
  <c r="S537" i="16"/>
  <c r="T537" i="16"/>
  <c r="S538" i="16"/>
  <c r="T538" i="16"/>
  <c r="S539" i="16"/>
  <c r="T539" i="16"/>
  <c r="S540" i="16"/>
  <c r="T540" i="16"/>
  <c r="S541" i="16"/>
  <c r="T541" i="16"/>
  <c r="S542" i="16"/>
  <c r="T542" i="16"/>
  <c r="S543" i="16"/>
  <c r="T543" i="16"/>
  <c r="S544" i="16"/>
  <c r="T544" i="16"/>
  <c r="S545" i="16"/>
  <c r="T545" i="16"/>
  <c r="S546" i="16"/>
  <c r="T546" i="16"/>
  <c r="S547" i="16"/>
  <c r="T547" i="16"/>
  <c r="S548" i="16"/>
  <c r="T548" i="16"/>
  <c r="S549" i="16"/>
  <c r="T549" i="16"/>
  <c r="S550" i="16"/>
  <c r="T550" i="16"/>
  <c r="S551" i="16"/>
  <c r="T551" i="16"/>
  <c r="S552" i="16"/>
  <c r="T552" i="16"/>
  <c r="S553" i="16"/>
  <c r="T553" i="16"/>
  <c r="S554" i="16"/>
  <c r="T554" i="16"/>
  <c r="S555" i="16"/>
  <c r="T555" i="16"/>
  <c r="S556" i="16"/>
  <c r="T556" i="16"/>
  <c r="S557" i="16"/>
  <c r="T557" i="16"/>
  <c r="S558" i="16"/>
  <c r="T558" i="16"/>
  <c r="S559" i="16"/>
  <c r="T559" i="16"/>
  <c r="S560" i="16"/>
  <c r="T560" i="16"/>
  <c r="S561" i="16"/>
  <c r="T561" i="16"/>
  <c r="S562" i="16"/>
  <c r="T562" i="16"/>
  <c r="S563" i="16"/>
  <c r="T563" i="16"/>
  <c r="S564" i="16"/>
  <c r="T564" i="16"/>
  <c r="S565" i="16"/>
  <c r="T565" i="16"/>
  <c r="S566" i="16"/>
  <c r="T566" i="16"/>
  <c r="S567" i="16"/>
  <c r="T567" i="16"/>
  <c r="S568" i="16"/>
  <c r="T568" i="16"/>
  <c r="S569" i="16"/>
  <c r="T569" i="16"/>
  <c r="S570" i="16"/>
  <c r="T570" i="16"/>
  <c r="S571" i="16"/>
  <c r="T571" i="16"/>
  <c r="S572" i="16"/>
  <c r="T572" i="16"/>
  <c r="S573" i="16"/>
  <c r="T573" i="16"/>
  <c r="S574" i="16"/>
  <c r="T574" i="16"/>
  <c r="S575" i="16"/>
  <c r="T575" i="16"/>
  <c r="S576" i="16"/>
  <c r="T576" i="16"/>
  <c r="S577" i="16"/>
  <c r="T577" i="16"/>
  <c r="S578" i="16"/>
  <c r="T578" i="16"/>
  <c r="S579" i="16"/>
  <c r="T579" i="16"/>
  <c r="S580" i="16"/>
  <c r="T580" i="16"/>
  <c r="S581" i="16"/>
  <c r="T581" i="16"/>
  <c r="S582" i="16"/>
  <c r="T582" i="16"/>
  <c r="S583" i="16"/>
  <c r="T583" i="16"/>
  <c r="S584" i="16"/>
  <c r="T584" i="16"/>
  <c r="S585" i="16"/>
  <c r="T585" i="16"/>
  <c r="S586" i="16"/>
  <c r="T586" i="16"/>
  <c r="S587" i="16"/>
  <c r="T587" i="16"/>
  <c r="S588" i="16"/>
  <c r="T588" i="16"/>
  <c r="S589" i="16"/>
  <c r="T589" i="16"/>
  <c r="S590" i="16"/>
  <c r="T590" i="16"/>
  <c r="S591" i="16"/>
  <c r="T591" i="16"/>
  <c r="S592" i="16"/>
  <c r="T592" i="16"/>
  <c r="S593" i="16"/>
  <c r="T593" i="16"/>
  <c r="S594" i="16"/>
  <c r="T594" i="16"/>
  <c r="S595" i="16"/>
  <c r="T595" i="16"/>
  <c r="S596" i="16"/>
  <c r="T596" i="16"/>
  <c r="S597" i="16"/>
  <c r="T597" i="16"/>
  <c r="S598" i="16"/>
  <c r="T598" i="16"/>
  <c r="S599" i="16"/>
  <c r="T599" i="16"/>
  <c r="S600" i="16"/>
  <c r="T600" i="16"/>
  <c r="S601" i="16"/>
  <c r="T601" i="16"/>
  <c r="S602" i="16"/>
  <c r="T602" i="16"/>
  <c r="S603" i="16"/>
  <c r="T603" i="16"/>
  <c r="S604" i="16"/>
  <c r="T604" i="16"/>
  <c r="S605" i="16"/>
  <c r="T605" i="16"/>
  <c r="S606" i="16"/>
  <c r="T606" i="16"/>
  <c r="S607" i="16"/>
  <c r="T607" i="16"/>
  <c r="S608" i="16"/>
  <c r="T608" i="16"/>
  <c r="S609" i="16"/>
  <c r="T609" i="16"/>
  <c r="S610" i="16"/>
  <c r="T610" i="16"/>
  <c r="S611" i="16"/>
  <c r="T611" i="16"/>
  <c r="S612" i="16"/>
  <c r="T612" i="16"/>
  <c r="S613" i="16"/>
  <c r="T613" i="16"/>
  <c r="S614" i="16"/>
  <c r="T614" i="16"/>
  <c r="T5" i="16"/>
  <c r="AH10" i="16"/>
  <c r="AH9" i="16"/>
  <c r="AH8" i="16"/>
  <c r="AH7" i="16"/>
  <c r="AH6" i="16"/>
  <c r="S5" i="16"/>
  <c r="F11" i="2" l="1"/>
  <c r="D5" i="25" l="1"/>
  <c r="AH5" i="13" l="1"/>
  <c r="V5" i="13"/>
  <c r="J4" i="12"/>
  <c r="H4" i="12"/>
  <c r="G4" i="12"/>
  <c r="N5" i="19"/>
  <c r="B5" i="19"/>
  <c r="P5" i="18"/>
  <c r="O5" i="18"/>
  <c r="N5" i="18"/>
  <c r="G5" i="26"/>
  <c r="F5" i="26"/>
  <c r="D5" i="26"/>
  <c r="C5" i="25"/>
  <c r="D6" i="23"/>
  <c r="B6" i="23"/>
  <c r="F6" i="17"/>
  <c r="E6" i="17"/>
  <c r="D6" i="17"/>
  <c r="E5" i="14"/>
  <c r="F6" i="11"/>
  <c r="E6" i="11"/>
  <c r="D6" i="11"/>
  <c r="AK7" i="12" l="1"/>
  <c r="G16" i="2"/>
  <c r="A32" i="2" s="1"/>
  <c r="U5" i="26"/>
  <c r="O5" i="25"/>
  <c r="B12" i="23"/>
  <c r="E6" i="23" l="1"/>
  <c r="AD6" i="16" l="1"/>
  <c r="AD7" i="16"/>
  <c r="AD8" i="16"/>
  <c r="AD9" i="16"/>
  <c r="AD10" i="16"/>
  <c r="AD11" i="16"/>
  <c r="AD12" i="16"/>
  <c r="AD13" i="16"/>
  <c r="AD14" i="16"/>
  <c r="AD15" i="16"/>
  <c r="AD16" i="16"/>
  <c r="AD17" i="16"/>
  <c r="AD18" i="16"/>
  <c r="AD19" i="16"/>
  <c r="AD20" i="16"/>
  <c r="AD21" i="16"/>
  <c r="AD22" i="16"/>
  <c r="AD23" i="16"/>
  <c r="AD24" i="16"/>
  <c r="AD25" i="16"/>
  <c r="AD26" i="16"/>
  <c r="AD27" i="16"/>
  <c r="AD28" i="16"/>
  <c r="AD29" i="16"/>
  <c r="AD30" i="16"/>
  <c r="AD31" i="16"/>
  <c r="AD32" i="16"/>
  <c r="AD33" i="16"/>
  <c r="AD34" i="16"/>
  <c r="AD35" i="16"/>
  <c r="AD36" i="16"/>
  <c r="AD37" i="16"/>
  <c r="AD38" i="16"/>
  <c r="AD39" i="16"/>
  <c r="AD40" i="16"/>
  <c r="AD41" i="16"/>
  <c r="AD42" i="16"/>
  <c r="AD43" i="16"/>
  <c r="AD44" i="16"/>
  <c r="AD45" i="16"/>
  <c r="AD46" i="16"/>
  <c r="AD47" i="16"/>
  <c r="AD48" i="16"/>
  <c r="AD49" i="16"/>
  <c r="AD50" i="16"/>
  <c r="AD51" i="16"/>
  <c r="AD52" i="16"/>
  <c r="AD53" i="16"/>
  <c r="AD54" i="16"/>
  <c r="AD55" i="16"/>
  <c r="AD56" i="16"/>
  <c r="AD57" i="16"/>
  <c r="AD58" i="16"/>
  <c r="AD59" i="16"/>
  <c r="AD60" i="16"/>
  <c r="AD61" i="16"/>
  <c r="AD62" i="16"/>
  <c r="AD63" i="16"/>
  <c r="AD64" i="16"/>
  <c r="AD65" i="16"/>
  <c r="AD66" i="16"/>
  <c r="AD67" i="16"/>
  <c r="AD68" i="16"/>
  <c r="AD69" i="16"/>
  <c r="AD70" i="16"/>
  <c r="AD71" i="16"/>
  <c r="AD72" i="16"/>
  <c r="AD73" i="16"/>
  <c r="AD74" i="16"/>
  <c r="AD75" i="16"/>
  <c r="AD76" i="16"/>
  <c r="AD77" i="16"/>
  <c r="AD78" i="16"/>
  <c r="AD79" i="16"/>
  <c r="AD80" i="16"/>
  <c r="AD81" i="16"/>
  <c r="AD82" i="16"/>
  <c r="AD83" i="16"/>
  <c r="AD84" i="16"/>
  <c r="AD85" i="16"/>
  <c r="AD86" i="16"/>
  <c r="AD87" i="16"/>
  <c r="AD88" i="16"/>
  <c r="AD89" i="16"/>
  <c r="AD90" i="16"/>
  <c r="AD91" i="16"/>
  <c r="AD92" i="16"/>
  <c r="AD93" i="16"/>
  <c r="AD94" i="16"/>
  <c r="AD95" i="16"/>
  <c r="AD96" i="16"/>
  <c r="AD97" i="16"/>
  <c r="AD98" i="16"/>
  <c r="AD99" i="16"/>
  <c r="AD100" i="16"/>
  <c r="AD101" i="16"/>
  <c r="AD102" i="16"/>
  <c r="AD103" i="16"/>
  <c r="AD104" i="16"/>
  <c r="AD105" i="16"/>
  <c r="AD106" i="16"/>
  <c r="AD107" i="16"/>
  <c r="AD108" i="16"/>
  <c r="AD109" i="16"/>
  <c r="AD110" i="16"/>
  <c r="AD111" i="16"/>
  <c r="AD112" i="16"/>
  <c r="AD113" i="16"/>
  <c r="AD114" i="16"/>
  <c r="AD115" i="16"/>
  <c r="AD116" i="16"/>
  <c r="AD117" i="16"/>
  <c r="AD118" i="16"/>
  <c r="AD119" i="16"/>
  <c r="AD120" i="16"/>
  <c r="AD121" i="16"/>
  <c r="AD122" i="16"/>
  <c r="AD123" i="16"/>
  <c r="AD124" i="16"/>
  <c r="AD125" i="16"/>
  <c r="AD126" i="16"/>
  <c r="AD127" i="16"/>
  <c r="AD128" i="16"/>
  <c r="AD129" i="16"/>
  <c r="AD130" i="16"/>
  <c r="AD131" i="16"/>
  <c r="AD132" i="16"/>
  <c r="AD133" i="16"/>
  <c r="AD134" i="16"/>
  <c r="AD135" i="16"/>
  <c r="AD136" i="16"/>
  <c r="AD137" i="16"/>
  <c r="AD138" i="16"/>
  <c r="AD139" i="16"/>
  <c r="AD140" i="16"/>
  <c r="AD141" i="16"/>
  <c r="AD142" i="16"/>
  <c r="AD143" i="16"/>
  <c r="AD144" i="16"/>
  <c r="AD145" i="16"/>
  <c r="AD146" i="16"/>
  <c r="AD147" i="16"/>
  <c r="AD148" i="16"/>
  <c r="AD149" i="16"/>
  <c r="AD150" i="16"/>
  <c r="AD151" i="16"/>
  <c r="AD152" i="16"/>
  <c r="AD153" i="16"/>
  <c r="AD154" i="16"/>
  <c r="AD155" i="16"/>
  <c r="AD156" i="16"/>
  <c r="AD157" i="16"/>
  <c r="AD158" i="16"/>
  <c r="AD159" i="16"/>
  <c r="AD160" i="16"/>
  <c r="AD161" i="16"/>
  <c r="AD162" i="16"/>
  <c r="AD163" i="16"/>
  <c r="AD164" i="16"/>
  <c r="AD165" i="16"/>
  <c r="AD166" i="16"/>
  <c r="AD167" i="16"/>
  <c r="AD168" i="16"/>
  <c r="AD169" i="16"/>
  <c r="AD170" i="16"/>
  <c r="AD171" i="16"/>
  <c r="AD172" i="16"/>
  <c r="AD173" i="16"/>
  <c r="AD174" i="16"/>
  <c r="AD175" i="16"/>
  <c r="AD176" i="16"/>
  <c r="AD177" i="16"/>
  <c r="AD178" i="16"/>
  <c r="AD179" i="16"/>
  <c r="AD180" i="16"/>
  <c r="AD181" i="16"/>
  <c r="AD182" i="16"/>
  <c r="AD183" i="16"/>
  <c r="AD184" i="16"/>
  <c r="AD185" i="16"/>
  <c r="AD186" i="16"/>
  <c r="AD187" i="16"/>
  <c r="AD188" i="16"/>
  <c r="AD189" i="16"/>
  <c r="AD190" i="16"/>
  <c r="AD191" i="16"/>
  <c r="AD192" i="16"/>
  <c r="AD193" i="16"/>
  <c r="AD194" i="16"/>
  <c r="AD195" i="16"/>
  <c r="AD196" i="16"/>
  <c r="AD197" i="16"/>
  <c r="AD198" i="16"/>
  <c r="AD199" i="16"/>
  <c r="AD200" i="16"/>
  <c r="AD201" i="16"/>
  <c r="AD202" i="16"/>
  <c r="AD203" i="16"/>
  <c r="AD204" i="16"/>
  <c r="AD205" i="16"/>
  <c r="AD206" i="16"/>
  <c r="AD207" i="16"/>
  <c r="AD208" i="16"/>
  <c r="AD209" i="16"/>
  <c r="AD210" i="16"/>
  <c r="AD211" i="16"/>
  <c r="AD212" i="16"/>
  <c r="AD213" i="16"/>
  <c r="AD214" i="16"/>
  <c r="AD215" i="16"/>
  <c r="AD216" i="16"/>
  <c r="AD217" i="16"/>
  <c r="AD218" i="16"/>
  <c r="AD219" i="16"/>
  <c r="AD220" i="16"/>
  <c r="AD221" i="16"/>
  <c r="AD222" i="16"/>
  <c r="AD223" i="16"/>
  <c r="AD224" i="16"/>
  <c r="AD225" i="16"/>
  <c r="AD226" i="16"/>
  <c r="AD227" i="16"/>
  <c r="AD228" i="16"/>
  <c r="AD229" i="16"/>
  <c r="AD230" i="16"/>
  <c r="AD231" i="16"/>
  <c r="AD232" i="16"/>
  <c r="AD233" i="16"/>
  <c r="AD234" i="16"/>
  <c r="AD235" i="16"/>
  <c r="AD236" i="16"/>
  <c r="AD237" i="16"/>
  <c r="AD238" i="16"/>
  <c r="AD239" i="16"/>
  <c r="AD240" i="16"/>
  <c r="AD241" i="16"/>
  <c r="AD242" i="16"/>
  <c r="AD243" i="16"/>
  <c r="AD244" i="16"/>
  <c r="AD245" i="16"/>
  <c r="AD246" i="16"/>
  <c r="AD247" i="16"/>
  <c r="AD248" i="16"/>
  <c r="AD249" i="16"/>
  <c r="AD250" i="16"/>
  <c r="AD251" i="16"/>
  <c r="AD252" i="16"/>
  <c r="AD253" i="16"/>
  <c r="AD254" i="16"/>
  <c r="AD255" i="16"/>
  <c r="AD256" i="16"/>
  <c r="AD257" i="16"/>
  <c r="AD258" i="16"/>
  <c r="AD259" i="16"/>
  <c r="AD260" i="16"/>
  <c r="AD261" i="16"/>
  <c r="AD262" i="16"/>
  <c r="AD263" i="16"/>
  <c r="AD264" i="16"/>
  <c r="AD265" i="16"/>
  <c r="AD266" i="16"/>
  <c r="AD267" i="16"/>
  <c r="AD268" i="16"/>
  <c r="AD269" i="16"/>
  <c r="AD270" i="16"/>
  <c r="AD271" i="16"/>
  <c r="AD272" i="16"/>
  <c r="AD273" i="16"/>
  <c r="AD274" i="16"/>
  <c r="AD275" i="16"/>
  <c r="AD276" i="16"/>
  <c r="AD277" i="16"/>
  <c r="AD278" i="16"/>
  <c r="AD279" i="16"/>
  <c r="AD280" i="16"/>
  <c r="AD281" i="16"/>
  <c r="AD282" i="16"/>
  <c r="AD283" i="16"/>
  <c r="AD284" i="16"/>
  <c r="AD285" i="16"/>
  <c r="AD286" i="16"/>
  <c r="AD287" i="16"/>
  <c r="AD288" i="16"/>
  <c r="AD289" i="16"/>
  <c r="AD290" i="16"/>
  <c r="AD291" i="16"/>
  <c r="AD292" i="16"/>
  <c r="AD293" i="16"/>
  <c r="AD294" i="16"/>
  <c r="AD295" i="16"/>
  <c r="AD296" i="16"/>
  <c r="AD297" i="16"/>
  <c r="AD298" i="16"/>
  <c r="AD299" i="16"/>
  <c r="AD300" i="16"/>
  <c r="AD301" i="16"/>
  <c r="AD302" i="16"/>
  <c r="AD303" i="16"/>
  <c r="AD304" i="16"/>
  <c r="AD305" i="16"/>
  <c r="AD306" i="16"/>
  <c r="AD307" i="16"/>
  <c r="AD308" i="16"/>
  <c r="AD309" i="16"/>
  <c r="AD310" i="16"/>
  <c r="AD311" i="16"/>
  <c r="AD312" i="16"/>
  <c r="AD313" i="16"/>
  <c r="AD314" i="16"/>
  <c r="AD315" i="16"/>
  <c r="AD316" i="16"/>
  <c r="AD317" i="16"/>
  <c r="AD318" i="16"/>
  <c r="AD319" i="16"/>
  <c r="AD320" i="16"/>
  <c r="AD321" i="16"/>
  <c r="AD322" i="16"/>
  <c r="AD323" i="16"/>
  <c r="AD324" i="16"/>
  <c r="AD325" i="16"/>
  <c r="AD326" i="16"/>
  <c r="AD327" i="16"/>
  <c r="AD328" i="16"/>
  <c r="AD329" i="16"/>
  <c r="AD330" i="16"/>
  <c r="AD331" i="16"/>
  <c r="AD332" i="16"/>
  <c r="AD333" i="16"/>
  <c r="AD334" i="16"/>
  <c r="AD335" i="16"/>
  <c r="AD336" i="16"/>
  <c r="AD337" i="16"/>
  <c r="AD338" i="16"/>
  <c r="AD339" i="16"/>
  <c r="AD340" i="16"/>
  <c r="AD341" i="16"/>
  <c r="AD342" i="16"/>
  <c r="AD343" i="16"/>
  <c r="AD344" i="16"/>
  <c r="AD345" i="16"/>
  <c r="AD346" i="16"/>
  <c r="AD347" i="16"/>
  <c r="AD348" i="16"/>
  <c r="AD349" i="16"/>
  <c r="AD350" i="16"/>
  <c r="AD351" i="16"/>
  <c r="AD352" i="16"/>
  <c r="AD353" i="16"/>
  <c r="AD354" i="16"/>
  <c r="AD355" i="16"/>
  <c r="AD356" i="16"/>
  <c r="AD357" i="16"/>
  <c r="AD358" i="16"/>
  <c r="AD359" i="16"/>
  <c r="AD360" i="16"/>
  <c r="AD361" i="16"/>
  <c r="AD362" i="16"/>
  <c r="AD363" i="16"/>
  <c r="AD364" i="16"/>
  <c r="AD365" i="16"/>
  <c r="AD366" i="16"/>
  <c r="AD367" i="16"/>
  <c r="AD368" i="16"/>
  <c r="AD369" i="16"/>
  <c r="AD370" i="16"/>
  <c r="AD371" i="16"/>
  <c r="AD372" i="16"/>
  <c r="AD373" i="16"/>
  <c r="AD374" i="16"/>
  <c r="AD375" i="16"/>
  <c r="AD376" i="16"/>
  <c r="AD377" i="16"/>
  <c r="AD378" i="16"/>
  <c r="AD379" i="16"/>
  <c r="AD380" i="16"/>
  <c r="AD381" i="16"/>
  <c r="AD382" i="16"/>
  <c r="AD383" i="16"/>
  <c r="AD384" i="16"/>
  <c r="AD385" i="16"/>
  <c r="AD386" i="16"/>
  <c r="AD387" i="16"/>
  <c r="AD388" i="16"/>
  <c r="AD389" i="16"/>
  <c r="AD390" i="16"/>
  <c r="AD391" i="16"/>
  <c r="AD392" i="16"/>
  <c r="AD393" i="16"/>
  <c r="AD394" i="16"/>
  <c r="AD395" i="16"/>
  <c r="AD396" i="16"/>
  <c r="AD397" i="16"/>
  <c r="AD398" i="16"/>
  <c r="AD399" i="16"/>
  <c r="AD400" i="16"/>
  <c r="AD401" i="16"/>
  <c r="AD402" i="16"/>
  <c r="AD403" i="16"/>
  <c r="AD404" i="16"/>
  <c r="AD405" i="16"/>
  <c r="AD406" i="16"/>
  <c r="AD407" i="16"/>
  <c r="AD408" i="16"/>
  <c r="AD409" i="16"/>
  <c r="AD410" i="16"/>
  <c r="AD411" i="16"/>
  <c r="AD412" i="16"/>
  <c r="AD413" i="16"/>
  <c r="AD414" i="16"/>
  <c r="AD415" i="16"/>
  <c r="AD416" i="16"/>
  <c r="AD417" i="16"/>
  <c r="AD418" i="16"/>
  <c r="AD419" i="16"/>
  <c r="AD420" i="16"/>
  <c r="AD421" i="16"/>
  <c r="AD422" i="16"/>
  <c r="AD423" i="16"/>
  <c r="AD424" i="16"/>
  <c r="AD425" i="16"/>
  <c r="AD426" i="16"/>
  <c r="AD427" i="16"/>
  <c r="AD428" i="16"/>
  <c r="AD429" i="16"/>
  <c r="AD430" i="16"/>
  <c r="AD431" i="16"/>
  <c r="AD432" i="16"/>
  <c r="AD433" i="16"/>
  <c r="AD434" i="16"/>
  <c r="AD435" i="16"/>
  <c r="AD436" i="16"/>
  <c r="AD437" i="16"/>
  <c r="AD438" i="16"/>
  <c r="AD439" i="16"/>
  <c r="AD440" i="16"/>
  <c r="AD441" i="16"/>
  <c r="AD442" i="16"/>
  <c r="AD443" i="16"/>
  <c r="AD444" i="16"/>
  <c r="AD445" i="16"/>
  <c r="AD446" i="16"/>
  <c r="AD447" i="16"/>
  <c r="AD448" i="16"/>
  <c r="AD449" i="16"/>
  <c r="AD450" i="16"/>
  <c r="AD451" i="16"/>
  <c r="AD452" i="16"/>
  <c r="AD453" i="16"/>
  <c r="AD454" i="16"/>
  <c r="AD455" i="16"/>
  <c r="AD456" i="16"/>
  <c r="AD457" i="16"/>
  <c r="AD458" i="16"/>
  <c r="AD459" i="16"/>
  <c r="AD460" i="16"/>
  <c r="AD461" i="16"/>
  <c r="AD462" i="16"/>
  <c r="AD463" i="16"/>
  <c r="AD464" i="16"/>
  <c r="AD465" i="16"/>
  <c r="AD466" i="16"/>
  <c r="AD467" i="16"/>
  <c r="AD468" i="16"/>
  <c r="AD469" i="16"/>
  <c r="AD470" i="16"/>
  <c r="AD471" i="16"/>
  <c r="AD472" i="16"/>
  <c r="AD473" i="16"/>
  <c r="AD474" i="16"/>
  <c r="AD475" i="16"/>
  <c r="AD476" i="16"/>
  <c r="AD477" i="16"/>
  <c r="AD478" i="16"/>
  <c r="AD479" i="16"/>
  <c r="AD480" i="16"/>
  <c r="AD481" i="16"/>
  <c r="AD482" i="16"/>
  <c r="AD483" i="16"/>
  <c r="AD484" i="16"/>
  <c r="AD485" i="16"/>
  <c r="AD486" i="16"/>
  <c r="AD487" i="16"/>
  <c r="AD488" i="16"/>
  <c r="AD489" i="16"/>
  <c r="AD490" i="16"/>
  <c r="AD491" i="16"/>
  <c r="AD492" i="16"/>
  <c r="AD493" i="16"/>
  <c r="AD494" i="16"/>
  <c r="AD495" i="16"/>
  <c r="AD496" i="16"/>
  <c r="AD497" i="16"/>
  <c r="AD498" i="16"/>
  <c r="AD499" i="16"/>
  <c r="AD500" i="16"/>
  <c r="AD501" i="16"/>
  <c r="AD502" i="16"/>
  <c r="AD503" i="16"/>
  <c r="AD504" i="16"/>
  <c r="AD505" i="16"/>
  <c r="AD506" i="16"/>
  <c r="AD507" i="16"/>
  <c r="AD508" i="16"/>
  <c r="AD509" i="16"/>
  <c r="AD510" i="16"/>
  <c r="AD511" i="16"/>
  <c r="AD512" i="16"/>
  <c r="AD513" i="16"/>
  <c r="AD514" i="16"/>
  <c r="AD515" i="16"/>
  <c r="AD516" i="16"/>
  <c r="AD517" i="16"/>
  <c r="AD518" i="16"/>
  <c r="AD519" i="16"/>
  <c r="AD520" i="16"/>
  <c r="AD521" i="16"/>
  <c r="AD522" i="16"/>
  <c r="AD523" i="16"/>
  <c r="AD524" i="16"/>
  <c r="AD525" i="16"/>
  <c r="AD526" i="16"/>
  <c r="AD527" i="16"/>
  <c r="AD528" i="16"/>
  <c r="AD529" i="16"/>
  <c r="AD530" i="16"/>
  <c r="AD531" i="16"/>
  <c r="AD532" i="16"/>
  <c r="AD533" i="16"/>
  <c r="AD534" i="16"/>
  <c r="AD535" i="16"/>
  <c r="AD536" i="16"/>
  <c r="AD537" i="16"/>
  <c r="AD538" i="16"/>
  <c r="AD539" i="16"/>
  <c r="AD540" i="16"/>
  <c r="AD541" i="16"/>
  <c r="AD542" i="16"/>
  <c r="AD543" i="16"/>
  <c r="AD544" i="16"/>
  <c r="AD545" i="16"/>
  <c r="AD546" i="16"/>
  <c r="AD547" i="16"/>
  <c r="AD548" i="16"/>
  <c r="AD549" i="16"/>
  <c r="AD550" i="16"/>
  <c r="AD551" i="16"/>
  <c r="AD552" i="16"/>
  <c r="AD553" i="16"/>
  <c r="AD554" i="16"/>
  <c r="AD555" i="16"/>
  <c r="AD556" i="16"/>
  <c r="AD557" i="16"/>
  <c r="AD558" i="16"/>
  <c r="AD559" i="16"/>
  <c r="AD560" i="16"/>
  <c r="AD561" i="16"/>
  <c r="AD562" i="16"/>
  <c r="AD563" i="16"/>
  <c r="AD564" i="16"/>
  <c r="AD565" i="16"/>
  <c r="AD566" i="16"/>
  <c r="AD567" i="16"/>
  <c r="AD568" i="16"/>
  <c r="AD569" i="16"/>
  <c r="AD570" i="16"/>
  <c r="AD571" i="16"/>
  <c r="AD572" i="16"/>
  <c r="AD573" i="16"/>
  <c r="AD574" i="16"/>
  <c r="AD575" i="16"/>
  <c r="AD576" i="16"/>
  <c r="AD577" i="16"/>
  <c r="AD578" i="16"/>
  <c r="AD579" i="16"/>
  <c r="AD580" i="16"/>
  <c r="AD581" i="16"/>
  <c r="AD582" i="16"/>
  <c r="AD583" i="16"/>
  <c r="AD584" i="16"/>
  <c r="AD585" i="16"/>
  <c r="AD586" i="16"/>
  <c r="AD587" i="16"/>
  <c r="AD588" i="16"/>
  <c r="AD589" i="16"/>
  <c r="AD590" i="16"/>
  <c r="AD591" i="16"/>
  <c r="AD592" i="16"/>
  <c r="AD593" i="16"/>
  <c r="AD594" i="16"/>
  <c r="AD595" i="16"/>
  <c r="AD596" i="16"/>
  <c r="AD597" i="16"/>
  <c r="AD598" i="16"/>
  <c r="AD599" i="16"/>
  <c r="AD600" i="16"/>
  <c r="AD601" i="16"/>
  <c r="AD602" i="16"/>
  <c r="AD603" i="16"/>
  <c r="AD604" i="16"/>
  <c r="AD605" i="16"/>
  <c r="AD606" i="16"/>
  <c r="AD607" i="16"/>
  <c r="AD608" i="16"/>
  <c r="AD609" i="16"/>
  <c r="AD610" i="16"/>
  <c r="AD611" i="16"/>
  <c r="AD612" i="16"/>
  <c r="AD613" i="16"/>
  <c r="AD614" i="16"/>
  <c r="AD5" i="16"/>
  <c r="AK6" i="4"/>
  <c r="AK7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AK210" i="4"/>
  <c r="AK211" i="4"/>
  <c r="AK212" i="4"/>
  <c r="AK213" i="4"/>
  <c r="AK214" i="4"/>
  <c r="AK215" i="4"/>
  <c r="AK216" i="4"/>
  <c r="AK217" i="4"/>
  <c r="AK218" i="4"/>
  <c r="AK219" i="4"/>
  <c r="AK220" i="4"/>
  <c r="AK221" i="4"/>
  <c r="AK222" i="4"/>
  <c r="AK223" i="4"/>
  <c r="AK224" i="4"/>
  <c r="AK225" i="4"/>
  <c r="AK226" i="4"/>
  <c r="AK227" i="4"/>
  <c r="AK228" i="4"/>
  <c r="AK229" i="4"/>
  <c r="AK230" i="4"/>
  <c r="AK231" i="4"/>
  <c r="AK232" i="4"/>
  <c r="AK233" i="4"/>
  <c r="AK234" i="4"/>
  <c r="AK235" i="4"/>
  <c r="AK236" i="4"/>
  <c r="AK237" i="4"/>
  <c r="AK238" i="4"/>
  <c r="AK239" i="4"/>
  <c r="AK240" i="4"/>
  <c r="AK241" i="4"/>
  <c r="AK242" i="4"/>
  <c r="AK243" i="4"/>
  <c r="AK244" i="4"/>
  <c r="AK245" i="4"/>
  <c r="AK246" i="4"/>
  <c r="AK247" i="4"/>
  <c r="AK248" i="4"/>
  <c r="AK249" i="4"/>
  <c r="AK250" i="4"/>
  <c r="AK251" i="4"/>
  <c r="AK252" i="4"/>
  <c r="AK253" i="4"/>
  <c r="AK254" i="4"/>
  <c r="AK255" i="4"/>
  <c r="AK256" i="4"/>
  <c r="AK257" i="4"/>
  <c r="AK258" i="4"/>
  <c r="AK259" i="4"/>
  <c r="AK260" i="4"/>
  <c r="AK261" i="4"/>
  <c r="AK262" i="4"/>
  <c r="AK263" i="4"/>
  <c r="AK264" i="4"/>
  <c r="AK265" i="4"/>
  <c r="AK266" i="4"/>
  <c r="AK267" i="4"/>
  <c r="AK268" i="4"/>
  <c r="AK269" i="4"/>
  <c r="AK270" i="4"/>
  <c r="AK271" i="4"/>
  <c r="AK272" i="4"/>
  <c r="AK273" i="4"/>
  <c r="AK274" i="4"/>
  <c r="AK275" i="4"/>
  <c r="AK276" i="4"/>
  <c r="AK277" i="4"/>
  <c r="AK278" i="4"/>
  <c r="AK279" i="4"/>
  <c r="AK280" i="4"/>
  <c r="AK281" i="4"/>
  <c r="AK282" i="4"/>
  <c r="AK283" i="4"/>
  <c r="AK284" i="4"/>
  <c r="AK285" i="4"/>
  <c r="AK286" i="4"/>
  <c r="AK287" i="4"/>
  <c r="AK288" i="4"/>
  <c r="AK289" i="4"/>
  <c r="AK290" i="4"/>
  <c r="AK291" i="4"/>
  <c r="AK292" i="4"/>
  <c r="AK293" i="4"/>
  <c r="AK294" i="4"/>
  <c r="AK295" i="4"/>
  <c r="AK296" i="4"/>
  <c r="AK297" i="4"/>
  <c r="AK298" i="4"/>
  <c r="AK299" i="4"/>
  <c r="AK300" i="4"/>
  <c r="AK301" i="4"/>
  <c r="AK302" i="4"/>
  <c r="AK303" i="4"/>
  <c r="AK304" i="4"/>
  <c r="AK305" i="4"/>
  <c r="AK306" i="4"/>
  <c r="AK307" i="4"/>
  <c r="AK308" i="4"/>
  <c r="AK309" i="4"/>
  <c r="AK310" i="4"/>
  <c r="AK311" i="4"/>
  <c r="AK312" i="4"/>
  <c r="AK313" i="4"/>
  <c r="AK314" i="4"/>
  <c r="AK315" i="4"/>
  <c r="AK316" i="4"/>
  <c r="AK317" i="4"/>
  <c r="AK318" i="4"/>
  <c r="AK319" i="4"/>
  <c r="AK320" i="4"/>
  <c r="AK321" i="4"/>
  <c r="AK322" i="4"/>
  <c r="AK323" i="4"/>
  <c r="AK324" i="4"/>
  <c r="AK325" i="4"/>
  <c r="AK326" i="4"/>
  <c r="AK327" i="4"/>
  <c r="AK328" i="4"/>
  <c r="AK329" i="4"/>
  <c r="AK330" i="4"/>
  <c r="AK331" i="4"/>
  <c r="AK332" i="4"/>
  <c r="AK333" i="4"/>
  <c r="AK334" i="4"/>
  <c r="AK335" i="4"/>
  <c r="AK336" i="4"/>
  <c r="AK337" i="4"/>
  <c r="AK338" i="4"/>
  <c r="AK339" i="4"/>
  <c r="AK340" i="4"/>
  <c r="AK341" i="4"/>
  <c r="AK342" i="4"/>
  <c r="AK343" i="4"/>
  <c r="AK344" i="4"/>
  <c r="AK345" i="4"/>
  <c r="AK346" i="4"/>
  <c r="AK347" i="4"/>
  <c r="AK348" i="4"/>
  <c r="AK349" i="4"/>
  <c r="AK350" i="4"/>
  <c r="AK351" i="4"/>
  <c r="AK352" i="4"/>
  <c r="AK353" i="4"/>
  <c r="AK354" i="4"/>
  <c r="AK355" i="4"/>
  <c r="AK356" i="4"/>
  <c r="AK357" i="4"/>
  <c r="AK358" i="4"/>
  <c r="AK359" i="4"/>
  <c r="AK360" i="4"/>
  <c r="AK361" i="4"/>
  <c r="AK362" i="4"/>
  <c r="AK363" i="4"/>
  <c r="AK364" i="4"/>
  <c r="AK365" i="4"/>
  <c r="AK366" i="4"/>
  <c r="AK367" i="4"/>
  <c r="AK368" i="4"/>
  <c r="AK369" i="4"/>
  <c r="AK370" i="4"/>
  <c r="AK371" i="4"/>
  <c r="AK372" i="4"/>
  <c r="AK373" i="4"/>
  <c r="AK374" i="4"/>
  <c r="AK375" i="4"/>
  <c r="AK376" i="4"/>
  <c r="AK377" i="4"/>
  <c r="AK378" i="4"/>
  <c r="AK379" i="4"/>
  <c r="AK380" i="4"/>
  <c r="AK381" i="4"/>
  <c r="AK382" i="4"/>
  <c r="AK383" i="4"/>
  <c r="AK384" i="4"/>
  <c r="AK385" i="4"/>
  <c r="AK386" i="4"/>
  <c r="AK387" i="4"/>
  <c r="AK388" i="4"/>
  <c r="AK389" i="4"/>
  <c r="AK390" i="4"/>
  <c r="AK391" i="4"/>
  <c r="AK392" i="4"/>
  <c r="AK393" i="4"/>
  <c r="AK394" i="4"/>
  <c r="AK395" i="4"/>
  <c r="AK396" i="4"/>
  <c r="AK397" i="4"/>
  <c r="AK398" i="4"/>
  <c r="AK399" i="4"/>
  <c r="AK400" i="4"/>
  <c r="AK401" i="4"/>
  <c r="AK402" i="4"/>
  <c r="AK403" i="4"/>
  <c r="AK404" i="4"/>
  <c r="AK405" i="4"/>
  <c r="AK406" i="4"/>
  <c r="AK407" i="4"/>
  <c r="AK408" i="4"/>
  <c r="AK409" i="4"/>
  <c r="AK410" i="4"/>
  <c r="AK411" i="4"/>
  <c r="AK412" i="4"/>
  <c r="AK413" i="4"/>
  <c r="AK414" i="4"/>
  <c r="AK415" i="4"/>
  <c r="AK416" i="4"/>
  <c r="AK417" i="4"/>
  <c r="AK418" i="4"/>
  <c r="AK419" i="4"/>
  <c r="AK420" i="4"/>
  <c r="AK421" i="4"/>
  <c r="AK422" i="4"/>
  <c r="AK423" i="4"/>
  <c r="AK424" i="4"/>
  <c r="AK425" i="4"/>
  <c r="AK426" i="4"/>
  <c r="AK427" i="4"/>
  <c r="AK428" i="4"/>
  <c r="AK429" i="4"/>
  <c r="AK430" i="4"/>
  <c r="AK431" i="4"/>
  <c r="AK432" i="4"/>
  <c r="AK433" i="4"/>
  <c r="AK434" i="4"/>
  <c r="AK435" i="4"/>
  <c r="AK436" i="4"/>
  <c r="AK437" i="4"/>
  <c r="AK438" i="4"/>
  <c r="AK439" i="4"/>
  <c r="AK440" i="4"/>
  <c r="AK441" i="4"/>
  <c r="AK442" i="4"/>
  <c r="AK443" i="4"/>
  <c r="AK444" i="4"/>
  <c r="AK445" i="4"/>
  <c r="AK446" i="4"/>
  <c r="AK447" i="4"/>
  <c r="AK448" i="4"/>
  <c r="AK449" i="4"/>
  <c r="AK450" i="4"/>
  <c r="AK451" i="4"/>
  <c r="AK452" i="4"/>
  <c r="AK453" i="4"/>
  <c r="AK454" i="4"/>
  <c r="AK455" i="4"/>
  <c r="AK456" i="4"/>
  <c r="AK457" i="4"/>
  <c r="AK458" i="4"/>
  <c r="AK459" i="4"/>
  <c r="AK460" i="4"/>
  <c r="AK461" i="4"/>
  <c r="AK462" i="4"/>
  <c r="AK463" i="4"/>
  <c r="AK464" i="4"/>
  <c r="AK465" i="4"/>
  <c r="AK466" i="4"/>
  <c r="AK467" i="4"/>
  <c r="AK468" i="4"/>
  <c r="AK469" i="4"/>
  <c r="AK470" i="4"/>
  <c r="AK471" i="4"/>
  <c r="AK472" i="4"/>
  <c r="AK473" i="4"/>
  <c r="AK474" i="4"/>
  <c r="AK475" i="4"/>
  <c r="AK476" i="4"/>
  <c r="AK477" i="4"/>
  <c r="AK478" i="4"/>
  <c r="AK479" i="4"/>
  <c r="AK480" i="4"/>
  <c r="AK481" i="4"/>
  <c r="AK482" i="4"/>
  <c r="AK483" i="4"/>
  <c r="AK484" i="4"/>
  <c r="AK485" i="4"/>
  <c r="AK486" i="4"/>
  <c r="AK487" i="4"/>
  <c r="AK488" i="4"/>
  <c r="AK489" i="4"/>
  <c r="AK490" i="4"/>
  <c r="AK491" i="4"/>
  <c r="AK492" i="4"/>
  <c r="AK493" i="4"/>
  <c r="AK494" i="4"/>
  <c r="AK495" i="4"/>
  <c r="AK496" i="4"/>
  <c r="AK497" i="4"/>
  <c r="AK498" i="4"/>
  <c r="AK499" i="4"/>
  <c r="AK500" i="4"/>
  <c r="AK501" i="4"/>
  <c r="AK502" i="4"/>
  <c r="AK503" i="4"/>
  <c r="AK504" i="4"/>
  <c r="AK505" i="4"/>
  <c r="AK506" i="4"/>
  <c r="AK507" i="4"/>
  <c r="AK508" i="4"/>
  <c r="AK509" i="4"/>
  <c r="AK510" i="4"/>
  <c r="AK511" i="4"/>
  <c r="AK512" i="4"/>
  <c r="AK513" i="4"/>
  <c r="AK514" i="4"/>
  <c r="AK515" i="4"/>
  <c r="AK516" i="4"/>
  <c r="AK517" i="4"/>
  <c r="AK518" i="4"/>
  <c r="AK519" i="4"/>
  <c r="AK520" i="4"/>
  <c r="AK521" i="4"/>
  <c r="AK522" i="4"/>
  <c r="AK523" i="4"/>
  <c r="AK524" i="4"/>
  <c r="AK525" i="4"/>
  <c r="AK526" i="4"/>
  <c r="AK527" i="4"/>
  <c r="AK528" i="4"/>
  <c r="AK529" i="4"/>
  <c r="AK530" i="4"/>
  <c r="AK531" i="4"/>
  <c r="AK532" i="4"/>
  <c r="AK533" i="4"/>
  <c r="AK534" i="4"/>
  <c r="AK535" i="4"/>
  <c r="AK536" i="4"/>
  <c r="AK537" i="4"/>
  <c r="AK538" i="4"/>
  <c r="AK539" i="4"/>
  <c r="AK540" i="4"/>
  <c r="AK541" i="4"/>
  <c r="AK542" i="4"/>
  <c r="AK543" i="4"/>
  <c r="AK544" i="4"/>
  <c r="AK545" i="4"/>
  <c r="AK546" i="4"/>
  <c r="AK547" i="4"/>
  <c r="AK548" i="4"/>
  <c r="AK549" i="4"/>
  <c r="AK550" i="4"/>
  <c r="AK551" i="4"/>
  <c r="AK552" i="4"/>
  <c r="AK553" i="4"/>
  <c r="AK554" i="4"/>
  <c r="AK555" i="4"/>
  <c r="AK556" i="4"/>
  <c r="AK557" i="4"/>
  <c r="AK558" i="4"/>
  <c r="AK559" i="4"/>
  <c r="AK560" i="4"/>
  <c r="AK561" i="4"/>
  <c r="AK562" i="4"/>
  <c r="AK563" i="4"/>
  <c r="AK564" i="4"/>
  <c r="AK565" i="4"/>
  <c r="AK566" i="4"/>
  <c r="AK567" i="4"/>
  <c r="AK568" i="4"/>
  <c r="AK569" i="4"/>
  <c r="AK570" i="4"/>
  <c r="AK5" i="4"/>
  <c r="AE5" i="16" l="1"/>
  <c r="AL5" i="4"/>
  <c r="K5" i="23"/>
  <c r="M5" i="23"/>
  <c r="L5" i="23"/>
  <c r="AL5" i="12"/>
  <c r="AL654" i="12"/>
  <c r="AL6" i="12"/>
  <c r="AL7" i="12"/>
  <c r="AL8" i="12"/>
  <c r="AL9" i="12"/>
  <c r="AL10" i="12"/>
  <c r="AL11" i="12"/>
  <c r="AL12" i="12"/>
  <c r="AL13" i="12"/>
  <c r="AL14" i="12"/>
  <c r="AL15" i="12"/>
  <c r="AL16" i="12"/>
  <c r="AL17" i="12"/>
  <c r="AL18" i="12"/>
  <c r="AL19" i="12"/>
  <c r="AL20" i="12"/>
  <c r="AL21" i="12"/>
  <c r="AL22" i="12"/>
  <c r="AL23" i="12"/>
  <c r="AL24" i="12"/>
  <c r="AL25" i="12"/>
  <c r="AL26" i="12"/>
  <c r="AL27" i="12"/>
  <c r="AL28" i="12"/>
  <c r="AL29" i="12"/>
  <c r="AL30" i="12"/>
  <c r="AL31" i="12"/>
  <c r="AL32" i="12"/>
  <c r="AL33" i="12"/>
  <c r="AL34" i="12"/>
  <c r="AL35" i="12"/>
  <c r="AL36" i="12"/>
  <c r="AL37" i="12"/>
  <c r="AL38" i="12"/>
  <c r="AL39" i="12"/>
  <c r="AL40" i="12"/>
  <c r="AL41" i="12"/>
  <c r="AL42" i="12"/>
  <c r="AL43" i="12"/>
  <c r="AL44" i="12"/>
  <c r="AL45" i="12"/>
  <c r="AL46" i="12"/>
  <c r="AL47" i="12"/>
  <c r="AL48" i="12"/>
  <c r="AL49" i="12"/>
  <c r="AL50" i="12"/>
  <c r="AL51" i="12"/>
  <c r="AL52" i="12"/>
  <c r="AL53" i="12"/>
  <c r="AL54" i="12"/>
  <c r="AL55" i="12"/>
  <c r="AL56" i="12"/>
  <c r="AL57" i="12"/>
  <c r="AL58" i="12"/>
  <c r="AL59" i="12"/>
  <c r="AL60" i="12"/>
  <c r="AL61" i="12"/>
  <c r="AL62" i="12"/>
  <c r="AL63" i="12"/>
  <c r="AL64" i="12"/>
  <c r="AL65" i="12"/>
  <c r="AL66" i="12"/>
  <c r="AL67" i="12"/>
  <c r="AL68" i="12"/>
  <c r="AL69" i="12"/>
  <c r="AL70" i="12"/>
  <c r="AL71" i="12"/>
  <c r="AL72" i="12"/>
  <c r="AL73" i="12"/>
  <c r="AL74" i="12"/>
  <c r="AL75" i="12"/>
  <c r="AL76" i="12"/>
  <c r="AL77" i="12"/>
  <c r="AL78" i="12"/>
  <c r="AL79" i="12"/>
  <c r="AL80" i="12"/>
  <c r="AL81" i="12"/>
  <c r="AL82" i="12"/>
  <c r="AL83" i="12"/>
  <c r="AL84" i="12"/>
  <c r="AL85" i="12"/>
  <c r="AL86" i="12"/>
  <c r="AL87" i="12"/>
  <c r="AL88" i="12"/>
  <c r="AL89" i="12"/>
  <c r="AL90" i="12"/>
  <c r="AL91" i="12"/>
  <c r="AL92" i="12"/>
  <c r="AL93" i="12"/>
  <c r="AL94" i="12"/>
  <c r="AL95" i="12"/>
  <c r="AL96" i="12"/>
  <c r="AL97" i="12"/>
  <c r="AL98" i="12"/>
  <c r="AL99" i="12"/>
  <c r="AL100" i="12"/>
  <c r="AL101" i="12"/>
  <c r="AL102" i="12"/>
  <c r="AL103" i="12"/>
  <c r="AL104" i="12"/>
  <c r="AL105" i="12"/>
  <c r="AL106" i="12"/>
  <c r="AL107" i="12"/>
  <c r="AL108" i="12"/>
  <c r="AL109" i="12"/>
  <c r="AL110" i="12"/>
  <c r="AL111" i="12"/>
  <c r="AL112" i="12"/>
  <c r="AL113" i="12"/>
  <c r="AL114" i="12"/>
  <c r="AL115" i="12"/>
  <c r="AL116" i="12"/>
  <c r="AL117" i="12"/>
  <c r="AL118" i="12"/>
  <c r="AL119" i="12"/>
  <c r="AL120" i="12"/>
  <c r="AL121" i="12"/>
  <c r="AL122" i="12"/>
  <c r="AL123" i="12"/>
  <c r="AL124" i="12"/>
  <c r="AL125" i="12"/>
  <c r="AL126" i="12"/>
  <c r="AL127" i="12"/>
  <c r="AL128" i="12"/>
  <c r="AL129" i="12"/>
  <c r="AL130" i="12"/>
  <c r="AL131" i="12"/>
  <c r="AL132" i="12"/>
  <c r="AL133" i="12"/>
  <c r="AL134" i="12"/>
  <c r="AL135" i="12"/>
  <c r="AL136" i="12"/>
  <c r="AL137" i="12"/>
  <c r="AL138" i="12"/>
  <c r="AL139" i="12"/>
  <c r="AL140" i="12"/>
  <c r="AL141" i="12"/>
  <c r="AL142" i="12"/>
  <c r="AL143" i="12"/>
  <c r="AL144" i="12"/>
  <c r="AL145" i="12"/>
  <c r="AL146" i="12"/>
  <c r="AL147" i="12"/>
  <c r="AL148" i="12"/>
  <c r="AL149" i="12"/>
  <c r="AL150" i="12"/>
  <c r="AL151" i="12"/>
  <c r="AL152" i="12"/>
  <c r="AL153" i="12"/>
  <c r="AL154" i="12"/>
  <c r="AL155" i="12"/>
  <c r="AL156" i="12"/>
  <c r="AL157" i="12"/>
  <c r="AL158" i="12"/>
  <c r="AL159" i="12"/>
  <c r="AL160" i="12"/>
  <c r="AL161" i="12"/>
  <c r="AL162" i="12"/>
  <c r="AL163" i="12"/>
  <c r="AL164" i="12"/>
  <c r="AL165" i="12"/>
  <c r="AL166" i="12"/>
  <c r="AL167" i="12"/>
  <c r="AL168" i="12"/>
  <c r="AL169" i="12"/>
  <c r="AL170" i="12"/>
  <c r="AL171" i="12"/>
  <c r="AL172" i="12"/>
  <c r="AL173" i="12"/>
  <c r="AL174" i="12"/>
  <c r="AL175" i="12"/>
  <c r="AL176" i="12"/>
  <c r="AL177" i="12"/>
  <c r="AL178" i="12"/>
  <c r="AL179" i="12"/>
  <c r="AL180" i="12"/>
  <c r="AL181" i="12"/>
  <c r="AL182" i="12"/>
  <c r="AL183" i="12"/>
  <c r="AL184" i="12"/>
  <c r="AL185" i="12"/>
  <c r="AL186" i="12"/>
  <c r="AL187" i="12"/>
  <c r="AL188" i="12"/>
  <c r="AL189" i="12"/>
  <c r="AL190" i="12"/>
  <c r="AL191" i="12"/>
  <c r="AL192" i="12"/>
  <c r="AL193" i="12"/>
  <c r="AL194" i="12"/>
  <c r="AL195" i="12"/>
  <c r="AL196" i="12"/>
  <c r="AL197" i="12"/>
  <c r="AL198" i="12"/>
  <c r="AL199" i="12"/>
  <c r="AL200" i="12"/>
  <c r="AL201" i="12"/>
  <c r="AL202" i="12"/>
  <c r="AL203" i="12"/>
  <c r="AL204" i="12"/>
  <c r="AL205" i="12"/>
  <c r="AL206" i="12"/>
  <c r="AL207" i="12"/>
  <c r="AL208" i="12"/>
  <c r="AL209" i="12"/>
  <c r="AL210" i="12"/>
  <c r="AL211" i="12"/>
  <c r="AL212" i="12"/>
  <c r="AL213" i="12"/>
  <c r="AL214" i="12"/>
  <c r="AL215" i="12"/>
  <c r="AL216" i="12"/>
  <c r="AL217" i="12"/>
  <c r="AL218" i="12"/>
  <c r="AL219" i="12"/>
  <c r="AL220" i="12"/>
  <c r="AL221" i="12"/>
  <c r="AL222" i="12"/>
  <c r="AL223" i="12"/>
  <c r="AL224" i="12"/>
  <c r="AL225" i="12"/>
  <c r="AL226" i="12"/>
  <c r="AL227" i="12"/>
  <c r="AL228" i="12"/>
  <c r="AL229" i="12"/>
  <c r="AL230" i="12"/>
  <c r="AL231" i="12"/>
  <c r="AL232" i="12"/>
  <c r="AL233" i="12"/>
  <c r="AL234" i="12"/>
  <c r="AL235" i="12"/>
  <c r="AL236" i="12"/>
  <c r="AL237" i="12"/>
  <c r="AL238" i="12"/>
  <c r="AL239" i="12"/>
  <c r="AL240" i="12"/>
  <c r="AL241" i="12"/>
  <c r="AL242" i="12"/>
  <c r="AL243" i="12"/>
  <c r="AL244" i="12"/>
  <c r="AL245" i="12"/>
  <c r="AL246" i="12"/>
  <c r="AL247" i="12"/>
  <c r="AL248" i="12"/>
  <c r="AL249" i="12"/>
  <c r="AL250" i="12"/>
  <c r="AL251" i="12"/>
  <c r="AL252" i="12"/>
  <c r="AL253" i="12"/>
  <c r="AL254" i="12"/>
  <c r="AL255" i="12"/>
  <c r="AL256" i="12"/>
  <c r="AL257" i="12"/>
  <c r="AL258" i="12"/>
  <c r="AL259" i="12"/>
  <c r="AL260" i="12"/>
  <c r="AL261" i="12"/>
  <c r="AL262" i="12"/>
  <c r="AL263" i="12"/>
  <c r="AL264" i="12"/>
  <c r="AL265" i="12"/>
  <c r="AL266" i="12"/>
  <c r="AL267" i="12"/>
  <c r="AL268" i="12"/>
  <c r="AL269" i="12"/>
  <c r="AL270" i="12"/>
  <c r="AL271" i="12"/>
  <c r="AL272" i="12"/>
  <c r="AL273" i="12"/>
  <c r="AL274" i="12"/>
  <c r="AL275" i="12"/>
  <c r="AL276" i="12"/>
  <c r="AL277" i="12"/>
  <c r="AL278" i="12"/>
  <c r="AL279" i="12"/>
  <c r="AL280" i="12"/>
  <c r="AL281" i="12"/>
  <c r="AL282" i="12"/>
  <c r="AL283" i="12"/>
  <c r="AL284" i="12"/>
  <c r="AL285" i="12"/>
  <c r="AL286" i="12"/>
  <c r="AL287" i="12"/>
  <c r="AL288" i="12"/>
  <c r="AL289" i="12"/>
  <c r="AL290" i="12"/>
  <c r="AL291" i="12"/>
  <c r="AL292" i="12"/>
  <c r="AL293" i="12"/>
  <c r="AL294" i="12"/>
  <c r="AL295" i="12"/>
  <c r="AL296" i="12"/>
  <c r="AL297" i="12"/>
  <c r="AL298" i="12"/>
  <c r="AL299" i="12"/>
  <c r="AL300" i="12"/>
  <c r="AL301" i="12"/>
  <c r="AL302" i="12"/>
  <c r="AL303" i="12"/>
  <c r="AL304" i="12"/>
  <c r="AL305" i="12"/>
  <c r="AL306" i="12"/>
  <c r="AL307" i="12"/>
  <c r="AL308" i="12"/>
  <c r="AL309" i="12"/>
  <c r="AL310" i="12"/>
  <c r="AL311" i="12"/>
  <c r="AL312" i="12"/>
  <c r="AL313" i="12"/>
  <c r="AL314" i="12"/>
  <c r="AL315" i="12"/>
  <c r="AL316" i="12"/>
  <c r="AL317" i="12"/>
  <c r="AL318" i="12"/>
  <c r="AL319" i="12"/>
  <c r="AL320" i="12"/>
  <c r="AL321" i="12"/>
  <c r="AL322" i="12"/>
  <c r="AL323" i="12"/>
  <c r="AL324" i="12"/>
  <c r="AL325" i="12"/>
  <c r="AL326" i="12"/>
  <c r="AL327" i="12"/>
  <c r="AL328" i="12"/>
  <c r="AL329" i="12"/>
  <c r="AL330" i="12"/>
  <c r="AL331" i="12"/>
  <c r="AL332" i="12"/>
  <c r="AL333" i="12"/>
  <c r="AL334" i="12"/>
  <c r="AL335" i="12"/>
  <c r="AL336" i="12"/>
  <c r="AL337" i="12"/>
  <c r="AL338" i="12"/>
  <c r="AL339" i="12"/>
  <c r="AL340" i="12"/>
  <c r="AL341" i="12"/>
  <c r="AL342" i="12"/>
  <c r="AL343" i="12"/>
  <c r="AL344" i="12"/>
  <c r="AL345" i="12"/>
  <c r="AL346" i="12"/>
  <c r="AL347" i="12"/>
  <c r="AL348" i="12"/>
  <c r="AL349" i="12"/>
  <c r="AL350" i="12"/>
  <c r="AL351" i="12"/>
  <c r="AL352" i="12"/>
  <c r="AL353" i="12"/>
  <c r="AL354" i="12"/>
  <c r="AL355" i="12"/>
  <c r="AL356" i="12"/>
  <c r="AL357" i="12"/>
  <c r="AL358" i="12"/>
  <c r="AL359" i="12"/>
  <c r="AL360" i="12"/>
  <c r="AL361" i="12"/>
  <c r="AL362" i="12"/>
  <c r="AL363" i="12"/>
  <c r="AL364" i="12"/>
  <c r="AL365" i="12"/>
  <c r="AL366" i="12"/>
  <c r="AL367" i="12"/>
  <c r="AL368" i="12"/>
  <c r="AL369" i="12"/>
  <c r="AL370" i="12"/>
  <c r="AL371" i="12"/>
  <c r="AL372" i="12"/>
  <c r="AL373" i="12"/>
  <c r="AL374" i="12"/>
  <c r="AL375" i="12"/>
  <c r="AL376" i="12"/>
  <c r="AL377" i="12"/>
  <c r="AL378" i="12"/>
  <c r="AL379" i="12"/>
  <c r="AL380" i="12"/>
  <c r="AL381" i="12"/>
  <c r="AL382" i="12"/>
  <c r="AL383" i="12"/>
  <c r="AL384" i="12"/>
  <c r="AL385" i="12"/>
  <c r="AL386" i="12"/>
  <c r="AL387" i="12"/>
  <c r="AL388" i="12"/>
  <c r="AL389" i="12"/>
  <c r="AL390" i="12"/>
  <c r="AL391" i="12"/>
  <c r="AL392" i="12"/>
  <c r="AL393" i="12"/>
  <c r="AL394" i="12"/>
  <c r="AL395" i="12"/>
  <c r="AL396" i="12"/>
  <c r="AL397" i="12"/>
  <c r="AL398" i="12"/>
  <c r="AL399" i="12"/>
  <c r="AL400" i="12"/>
  <c r="AL401" i="12"/>
  <c r="AL402" i="12"/>
  <c r="AL403" i="12"/>
  <c r="AL404" i="12"/>
  <c r="AL405" i="12"/>
  <c r="AL406" i="12"/>
  <c r="AL407" i="12"/>
  <c r="AL408" i="12"/>
  <c r="AL409" i="12"/>
  <c r="AL410" i="12"/>
  <c r="AL411" i="12"/>
  <c r="AL412" i="12"/>
  <c r="AL413" i="12"/>
  <c r="AL414" i="12"/>
  <c r="AL415" i="12"/>
  <c r="AL416" i="12"/>
  <c r="AL417" i="12"/>
  <c r="AL418" i="12"/>
  <c r="AL419" i="12"/>
  <c r="AL420" i="12"/>
  <c r="AL421" i="12"/>
  <c r="AL422" i="12"/>
  <c r="AL423" i="12"/>
  <c r="AL424" i="12"/>
  <c r="AL425" i="12"/>
  <c r="AL426" i="12"/>
  <c r="AL427" i="12"/>
  <c r="AL428" i="12"/>
  <c r="AL429" i="12"/>
  <c r="AL430" i="12"/>
  <c r="AL431" i="12"/>
  <c r="AL432" i="12"/>
  <c r="AL433" i="12"/>
  <c r="AL434" i="12"/>
  <c r="AL435" i="12"/>
  <c r="AL436" i="12"/>
  <c r="AL437" i="12"/>
  <c r="AL438" i="12"/>
  <c r="AL439" i="12"/>
  <c r="AL440" i="12"/>
  <c r="AL441" i="12"/>
  <c r="AL442" i="12"/>
  <c r="AL443" i="12"/>
  <c r="AL444" i="12"/>
  <c r="AL445" i="12"/>
  <c r="AL446" i="12"/>
  <c r="AL447" i="12"/>
  <c r="AL448" i="12"/>
  <c r="AL449" i="12"/>
  <c r="AL450" i="12"/>
  <c r="AL451" i="12"/>
  <c r="AL452" i="12"/>
  <c r="AL453" i="12"/>
  <c r="AL454" i="12"/>
  <c r="AL455" i="12"/>
  <c r="AL456" i="12"/>
  <c r="AL457" i="12"/>
  <c r="AL458" i="12"/>
  <c r="AL459" i="12"/>
  <c r="AL460" i="12"/>
  <c r="AL461" i="12"/>
  <c r="AL462" i="12"/>
  <c r="AL463" i="12"/>
  <c r="AL464" i="12"/>
  <c r="AL465" i="12"/>
  <c r="AL466" i="12"/>
  <c r="AL467" i="12"/>
  <c r="AL468" i="12"/>
  <c r="AL469" i="12"/>
  <c r="AL470" i="12"/>
  <c r="AL471" i="12"/>
  <c r="AL472" i="12"/>
  <c r="AL473" i="12"/>
  <c r="AL474" i="12"/>
  <c r="AL475" i="12"/>
  <c r="AL476" i="12"/>
  <c r="AL477" i="12"/>
  <c r="AL478" i="12"/>
  <c r="AL479" i="12"/>
  <c r="AL480" i="12"/>
  <c r="AL481" i="12"/>
  <c r="AL482" i="12"/>
  <c r="AL483" i="12"/>
  <c r="AL484" i="12"/>
  <c r="AL485" i="12"/>
  <c r="AL486" i="12"/>
  <c r="AL487" i="12"/>
  <c r="AL488" i="12"/>
  <c r="AL489" i="12"/>
  <c r="AL490" i="12"/>
  <c r="AL491" i="12"/>
  <c r="AL492" i="12"/>
  <c r="AL493" i="12"/>
  <c r="AL494" i="12"/>
  <c r="AL495" i="12"/>
  <c r="AL496" i="12"/>
  <c r="AL497" i="12"/>
  <c r="AL498" i="12"/>
  <c r="AL499" i="12"/>
  <c r="AL500" i="12"/>
  <c r="AL501" i="12"/>
  <c r="AL502" i="12"/>
  <c r="AL503" i="12"/>
  <c r="AL504" i="12"/>
  <c r="AL505" i="12"/>
  <c r="AL506" i="12"/>
  <c r="AL507" i="12"/>
  <c r="AL508" i="12"/>
  <c r="AL509" i="12"/>
  <c r="AL510" i="12"/>
  <c r="AL511" i="12"/>
  <c r="AL512" i="12"/>
  <c r="AL513" i="12"/>
  <c r="AL514" i="12"/>
  <c r="AL515" i="12"/>
  <c r="AL516" i="12"/>
  <c r="AL517" i="12"/>
  <c r="AL518" i="12"/>
  <c r="AL519" i="12"/>
  <c r="AL520" i="12"/>
  <c r="AL521" i="12"/>
  <c r="AL522" i="12"/>
  <c r="AL523" i="12"/>
  <c r="AL524" i="12"/>
  <c r="AL525" i="12"/>
  <c r="AL526" i="12"/>
  <c r="AL527" i="12"/>
  <c r="AL528" i="12"/>
  <c r="AL529" i="12"/>
  <c r="AL530" i="12"/>
  <c r="AL531" i="12"/>
  <c r="AL532" i="12"/>
  <c r="AL533" i="12"/>
  <c r="AL534" i="12"/>
  <c r="AL535" i="12"/>
  <c r="AL536" i="12"/>
  <c r="AL537" i="12"/>
  <c r="AL538" i="12"/>
  <c r="AL539" i="12"/>
  <c r="AL540" i="12"/>
  <c r="AL541" i="12"/>
  <c r="AL542" i="12"/>
  <c r="AL543" i="12"/>
  <c r="AL544" i="12"/>
  <c r="AL545" i="12"/>
  <c r="AL546" i="12"/>
  <c r="AL547" i="12"/>
  <c r="AL548" i="12"/>
  <c r="AL549" i="12"/>
  <c r="AL550" i="12"/>
  <c r="AL551" i="12"/>
  <c r="AL552" i="12"/>
  <c r="AL553" i="12"/>
  <c r="AL554" i="12"/>
  <c r="AL555" i="12"/>
  <c r="AL556" i="12"/>
  <c r="AL557" i="12"/>
  <c r="AL558" i="12"/>
  <c r="AL559" i="12"/>
  <c r="AL560" i="12"/>
  <c r="AL561" i="12"/>
  <c r="AL562" i="12"/>
  <c r="AL563" i="12"/>
  <c r="AL564" i="12"/>
  <c r="AL565" i="12"/>
  <c r="AL566" i="12"/>
  <c r="AL567" i="12"/>
  <c r="AL568" i="12"/>
  <c r="AL569" i="12"/>
  <c r="AL570" i="12"/>
  <c r="AL571" i="12"/>
  <c r="AL572" i="12"/>
  <c r="AL573" i="12"/>
  <c r="AL574" i="12"/>
  <c r="AL575" i="12"/>
  <c r="AL576" i="12"/>
  <c r="AL577" i="12"/>
  <c r="AL578" i="12"/>
  <c r="AL579" i="12"/>
  <c r="AL580" i="12"/>
  <c r="AL581" i="12"/>
  <c r="AL582" i="12"/>
  <c r="AL583" i="12"/>
  <c r="AL584" i="12"/>
  <c r="AL585" i="12"/>
  <c r="AL586" i="12"/>
  <c r="AL587" i="12"/>
  <c r="AL588" i="12"/>
  <c r="AL589" i="12"/>
  <c r="AL590" i="12"/>
  <c r="AL591" i="12"/>
  <c r="AL592" i="12"/>
  <c r="AL593" i="12"/>
  <c r="AL594" i="12"/>
  <c r="AL595" i="12"/>
  <c r="AL596" i="12"/>
  <c r="AL597" i="12"/>
  <c r="AL598" i="12"/>
  <c r="AL599" i="12"/>
  <c r="AL600" i="12"/>
  <c r="AL601" i="12"/>
  <c r="AL602" i="12"/>
  <c r="AL603" i="12"/>
  <c r="AL604" i="12"/>
  <c r="AL605" i="12"/>
  <c r="AL606" i="12"/>
  <c r="AL607" i="12"/>
  <c r="AL608" i="12"/>
  <c r="AL609" i="12"/>
  <c r="AL610" i="12"/>
  <c r="AL611" i="12"/>
  <c r="AL612" i="12"/>
  <c r="AL613" i="12"/>
  <c r="AL614" i="12"/>
  <c r="AL615" i="12"/>
  <c r="AL616" i="12"/>
  <c r="AL617" i="12"/>
  <c r="AL618" i="12"/>
  <c r="AL619" i="12"/>
  <c r="AL620" i="12"/>
  <c r="AL621" i="12"/>
  <c r="AL622" i="12"/>
  <c r="AL623" i="12"/>
  <c r="AL624" i="12"/>
  <c r="AL625" i="12"/>
  <c r="AL626" i="12"/>
  <c r="AL627" i="12"/>
  <c r="AL628" i="12"/>
  <c r="AL629" i="12"/>
  <c r="AL630" i="12"/>
  <c r="AL631" i="12"/>
  <c r="AL632" i="12"/>
  <c r="AL633" i="12"/>
  <c r="AL634" i="12"/>
  <c r="AL635" i="12"/>
  <c r="AL636" i="12"/>
  <c r="AL637" i="12"/>
  <c r="AL638" i="12"/>
  <c r="AL639" i="12"/>
  <c r="AL640" i="12"/>
  <c r="AL641" i="12"/>
  <c r="AL642" i="12"/>
  <c r="AL643" i="12"/>
  <c r="AL644" i="12"/>
  <c r="AL645" i="12"/>
  <c r="AL646" i="12"/>
  <c r="AL647" i="12"/>
  <c r="AL648" i="12"/>
  <c r="AL649" i="12"/>
  <c r="AL650" i="12"/>
  <c r="AL651" i="12"/>
  <c r="AL652" i="12"/>
  <c r="AL653" i="12"/>
  <c r="AK5" i="12"/>
  <c r="AK6" i="12"/>
  <c r="AK8" i="12"/>
  <c r="AK9" i="12"/>
  <c r="AK10" i="12"/>
  <c r="AK11" i="12"/>
  <c r="AK12" i="12"/>
  <c r="AK13" i="12"/>
  <c r="AK14" i="12"/>
  <c r="AK15" i="12"/>
  <c r="AK16" i="12"/>
  <c r="AK17" i="12"/>
  <c r="AK18" i="12"/>
  <c r="AK19" i="12"/>
  <c r="AK20" i="12"/>
  <c r="AK21" i="12"/>
  <c r="AK22" i="12"/>
  <c r="AK23" i="12"/>
  <c r="AK24" i="12"/>
  <c r="AK25" i="12"/>
  <c r="AK26" i="12"/>
  <c r="AK27" i="12"/>
  <c r="AK28" i="12"/>
  <c r="AK29" i="12"/>
  <c r="AK30" i="12"/>
  <c r="AK31" i="12"/>
  <c r="AK32" i="12"/>
  <c r="AK33" i="12"/>
  <c r="AK34" i="12"/>
  <c r="AK35" i="12"/>
  <c r="AK36" i="12"/>
  <c r="AK37" i="12"/>
  <c r="AK38" i="12"/>
  <c r="AK39" i="12"/>
  <c r="AK40" i="12"/>
  <c r="AK41" i="12"/>
  <c r="AK42" i="12"/>
  <c r="AK43" i="12"/>
  <c r="AK44" i="12"/>
  <c r="AK45" i="12"/>
  <c r="AK46" i="12"/>
  <c r="AK47" i="12"/>
  <c r="AK48" i="12"/>
  <c r="AK49" i="12"/>
  <c r="AK50" i="12"/>
  <c r="AK51" i="12"/>
  <c r="AK52" i="12"/>
  <c r="AK53" i="12"/>
  <c r="AK54" i="12"/>
  <c r="AK55" i="12"/>
  <c r="AK56" i="12"/>
  <c r="AK57" i="12"/>
  <c r="AK58" i="12"/>
  <c r="AK59" i="12"/>
  <c r="AK60" i="12"/>
  <c r="AK61" i="12"/>
  <c r="AK62" i="12"/>
  <c r="AK63" i="12"/>
  <c r="AK64" i="12"/>
  <c r="AK65" i="12"/>
  <c r="AK66" i="12"/>
  <c r="AK67" i="12"/>
  <c r="AK68" i="12"/>
  <c r="AK69" i="12"/>
  <c r="AK70" i="12"/>
  <c r="AK71" i="12"/>
  <c r="AK72" i="12"/>
  <c r="AK73" i="12"/>
  <c r="AK74" i="12"/>
  <c r="AK75" i="12"/>
  <c r="AK76" i="12"/>
  <c r="AK77" i="12"/>
  <c r="AK78" i="12"/>
  <c r="AK79" i="12"/>
  <c r="AK80" i="12"/>
  <c r="AK81" i="12"/>
  <c r="AK82" i="12"/>
  <c r="AK83" i="12"/>
  <c r="AK84" i="12"/>
  <c r="AK85" i="12"/>
  <c r="AK86" i="12"/>
  <c r="AK87" i="12"/>
  <c r="AK88" i="12"/>
  <c r="AK89" i="12"/>
  <c r="AK90" i="12"/>
  <c r="AK91" i="12"/>
  <c r="AK92" i="12"/>
  <c r="AK93" i="12"/>
  <c r="AK94" i="12"/>
  <c r="AK95" i="12"/>
  <c r="AK96" i="12"/>
  <c r="AK97" i="12"/>
  <c r="AK98" i="12"/>
  <c r="AK99" i="12"/>
  <c r="AK100" i="12"/>
  <c r="AK101" i="12"/>
  <c r="AK102" i="12"/>
  <c r="AK103" i="12"/>
  <c r="AK104" i="12"/>
  <c r="AK105" i="12"/>
  <c r="AK106" i="12"/>
  <c r="AK107" i="12"/>
  <c r="AK108" i="12"/>
  <c r="AK109" i="12"/>
  <c r="AK110" i="12"/>
  <c r="AK111" i="12"/>
  <c r="AK112" i="12"/>
  <c r="AK113" i="12"/>
  <c r="AK114" i="12"/>
  <c r="AK115" i="12"/>
  <c r="AK116" i="12"/>
  <c r="AK117" i="12"/>
  <c r="AK118" i="12"/>
  <c r="AK119" i="12"/>
  <c r="AK120" i="12"/>
  <c r="AK121" i="12"/>
  <c r="AK122" i="12"/>
  <c r="AK123" i="12"/>
  <c r="AK124" i="12"/>
  <c r="AK125" i="12"/>
  <c r="AK126" i="12"/>
  <c r="AK127" i="12"/>
  <c r="AK128" i="12"/>
  <c r="AK129" i="12"/>
  <c r="AK130" i="12"/>
  <c r="AK131" i="12"/>
  <c r="AK132" i="12"/>
  <c r="AK133" i="12"/>
  <c r="AK134" i="12"/>
  <c r="AK135" i="12"/>
  <c r="AK136" i="12"/>
  <c r="AK137" i="12"/>
  <c r="AK138" i="12"/>
  <c r="AK139" i="12"/>
  <c r="AK140" i="12"/>
  <c r="AK141" i="12"/>
  <c r="AK142" i="12"/>
  <c r="AK143" i="12"/>
  <c r="AK144" i="12"/>
  <c r="AK145" i="12"/>
  <c r="AK146" i="12"/>
  <c r="AK147" i="12"/>
  <c r="AK148" i="12"/>
  <c r="AK149" i="12"/>
  <c r="AK150" i="12"/>
  <c r="AK151" i="12"/>
  <c r="AK152" i="12"/>
  <c r="AK153" i="12"/>
  <c r="AK154" i="12"/>
  <c r="AK155" i="12"/>
  <c r="AK156" i="12"/>
  <c r="AK157" i="12"/>
  <c r="AK158" i="12"/>
  <c r="AK159" i="12"/>
  <c r="AK160" i="12"/>
  <c r="AK161" i="12"/>
  <c r="AK162" i="12"/>
  <c r="AK163" i="12"/>
  <c r="AK164" i="12"/>
  <c r="AK165" i="12"/>
  <c r="AK166" i="12"/>
  <c r="AK167" i="12"/>
  <c r="AK168" i="12"/>
  <c r="AK169" i="12"/>
  <c r="AK170" i="12"/>
  <c r="AK171" i="12"/>
  <c r="AK172" i="12"/>
  <c r="AK173" i="12"/>
  <c r="AK174" i="12"/>
  <c r="AK175" i="12"/>
  <c r="AK176" i="12"/>
  <c r="AK177" i="12"/>
  <c r="AK178" i="12"/>
  <c r="AK179" i="12"/>
  <c r="AK180" i="12"/>
  <c r="AK181" i="12"/>
  <c r="AK182" i="12"/>
  <c r="AK183" i="12"/>
  <c r="AK184" i="12"/>
  <c r="AK185" i="12"/>
  <c r="AK186" i="12"/>
  <c r="AK187" i="12"/>
  <c r="AK188" i="12"/>
  <c r="AK189" i="12"/>
  <c r="AK190" i="12"/>
  <c r="AK191" i="12"/>
  <c r="AK192" i="12"/>
  <c r="AK193" i="12"/>
  <c r="AK194" i="12"/>
  <c r="AK195" i="12"/>
  <c r="AK196" i="12"/>
  <c r="AK197" i="12"/>
  <c r="AK198" i="12"/>
  <c r="AK199" i="12"/>
  <c r="AK200" i="12"/>
  <c r="AK201" i="12"/>
  <c r="AK202" i="12"/>
  <c r="AK203" i="12"/>
  <c r="AK204" i="12"/>
  <c r="AK205" i="12"/>
  <c r="AK206" i="12"/>
  <c r="AK207" i="12"/>
  <c r="AK208" i="12"/>
  <c r="AK209" i="12"/>
  <c r="AK210" i="12"/>
  <c r="AK211" i="12"/>
  <c r="AK212" i="12"/>
  <c r="AK213" i="12"/>
  <c r="AK214" i="12"/>
  <c r="AK215" i="12"/>
  <c r="AK216" i="12"/>
  <c r="AK217" i="12"/>
  <c r="AK218" i="12"/>
  <c r="AK219" i="12"/>
  <c r="AK220" i="12"/>
  <c r="AK221" i="12"/>
  <c r="AK222" i="12"/>
  <c r="AK223" i="12"/>
  <c r="AK224" i="12"/>
  <c r="AK225" i="12"/>
  <c r="AK226" i="12"/>
  <c r="AK227" i="12"/>
  <c r="AK228" i="12"/>
  <c r="AK229" i="12"/>
  <c r="AK230" i="12"/>
  <c r="AK231" i="12"/>
  <c r="AK232" i="12"/>
  <c r="AK233" i="12"/>
  <c r="AK234" i="12"/>
  <c r="AK235" i="12"/>
  <c r="AK236" i="12"/>
  <c r="AK237" i="12"/>
  <c r="AK238" i="12"/>
  <c r="AK239" i="12"/>
  <c r="AK240" i="12"/>
  <c r="AK241" i="12"/>
  <c r="AK242" i="12"/>
  <c r="AK243" i="12"/>
  <c r="AK244" i="12"/>
  <c r="AK245" i="12"/>
  <c r="AK246" i="12"/>
  <c r="AK247" i="12"/>
  <c r="AK248" i="12"/>
  <c r="AK249" i="12"/>
  <c r="AK250" i="12"/>
  <c r="AK251" i="12"/>
  <c r="AK252" i="12"/>
  <c r="AK253" i="12"/>
  <c r="AK254" i="12"/>
  <c r="AK255" i="12"/>
  <c r="AK256" i="12"/>
  <c r="AK257" i="12"/>
  <c r="AK258" i="12"/>
  <c r="AK259" i="12"/>
  <c r="AK260" i="12"/>
  <c r="AK261" i="12"/>
  <c r="AK262" i="12"/>
  <c r="AK263" i="12"/>
  <c r="AK264" i="12"/>
  <c r="AK265" i="12"/>
  <c r="AK266" i="12"/>
  <c r="AK267" i="12"/>
  <c r="AK268" i="12"/>
  <c r="AK269" i="12"/>
  <c r="AK270" i="12"/>
  <c r="AK271" i="12"/>
  <c r="AK272" i="12"/>
  <c r="AK273" i="12"/>
  <c r="AK274" i="12"/>
  <c r="AK275" i="12"/>
  <c r="AK276" i="12"/>
  <c r="AK277" i="12"/>
  <c r="AK278" i="12"/>
  <c r="AK279" i="12"/>
  <c r="AK280" i="12"/>
  <c r="AK281" i="12"/>
  <c r="AK282" i="12"/>
  <c r="AK283" i="12"/>
  <c r="AK284" i="12"/>
  <c r="AK285" i="12"/>
  <c r="AK286" i="12"/>
  <c r="AK287" i="12"/>
  <c r="AK288" i="12"/>
  <c r="AK289" i="12"/>
  <c r="AK290" i="12"/>
  <c r="AK291" i="12"/>
  <c r="AK292" i="12"/>
  <c r="AK293" i="12"/>
  <c r="AK294" i="12"/>
  <c r="AK295" i="12"/>
  <c r="AK296" i="12"/>
  <c r="AK297" i="12"/>
  <c r="AK298" i="12"/>
  <c r="AK299" i="12"/>
  <c r="AK300" i="12"/>
  <c r="AK301" i="12"/>
  <c r="AK302" i="12"/>
  <c r="AK303" i="12"/>
  <c r="AK304" i="12"/>
  <c r="AK305" i="12"/>
  <c r="AK306" i="12"/>
  <c r="AK307" i="12"/>
  <c r="AK308" i="12"/>
  <c r="AK309" i="12"/>
  <c r="AK310" i="12"/>
  <c r="AK311" i="12"/>
  <c r="AK312" i="12"/>
  <c r="AK313" i="12"/>
  <c r="AK314" i="12"/>
  <c r="AK315" i="12"/>
  <c r="AK316" i="12"/>
  <c r="AK317" i="12"/>
  <c r="AK318" i="12"/>
  <c r="AK319" i="12"/>
  <c r="AK320" i="12"/>
  <c r="AK321" i="12"/>
  <c r="AK322" i="12"/>
  <c r="AK323" i="12"/>
  <c r="AK324" i="12"/>
  <c r="AK325" i="12"/>
  <c r="AK326" i="12"/>
  <c r="AK327" i="12"/>
  <c r="AK328" i="12"/>
  <c r="AK329" i="12"/>
  <c r="AK330" i="12"/>
  <c r="AK331" i="12"/>
  <c r="AK332" i="12"/>
  <c r="AK333" i="12"/>
  <c r="AK334" i="12"/>
  <c r="AK335" i="12"/>
  <c r="AK336" i="12"/>
  <c r="AK337" i="12"/>
  <c r="AK338" i="12"/>
  <c r="AK339" i="12"/>
  <c r="AK340" i="12"/>
  <c r="AK341" i="12"/>
  <c r="AK342" i="12"/>
  <c r="AK343" i="12"/>
  <c r="AK344" i="12"/>
  <c r="AK345" i="12"/>
  <c r="AK346" i="12"/>
  <c r="AK347" i="12"/>
  <c r="AK348" i="12"/>
  <c r="AK349" i="12"/>
  <c r="AK350" i="12"/>
  <c r="AK351" i="12"/>
  <c r="AK352" i="12"/>
  <c r="AK353" i="12"/>
  <c r="AK354" i="12"/>
  <c r="AK355" i="12"/>
  <c r="AK356" i="12"/>
  <c r="AK357" i="12"/>
  <c r="AK358" i="12"/>
  <c r="AK359" i="12"/>
  <c r="AK360" i="12"/>
  <c r="AK361" i="12"/>
  <c r="AK362" i="12"/>
  <c r="AK363" i="12"/>
  <c r="AK364" i="12"/>
  <c r="AK365" i="12"/>
  <c r="AK366" i="12"/>
  <c r="AK367" i="12"/>
  <c r="AK368" i="12"/>
  <c r="AK369" i="12"/>
  <c r="AK370" i="12"/>
  <c r="AK371" i="12"/>
  <c r="AK372" i="12"/>
  <c r="AK373" i="12"/>
  <c r="AK374" i="12"/>
  <c r="AK375" i="12"/>
  <c r="AK376" i="12"/>
  <c r="AK377" i="12"/>
  <c r="AK378" i="12"/>
  <c r="AK379" i="12"/>
  <c r="AK380" i="12"/>
  <c r="AK381" i="12"/>
  <c r="AK382" i="12"/>
  <c r="AK383" i="12"/>
  <c r="AK384" i="12"/>
  <c r="AK385" i="12"/>
  <c r="AK386" i="12"/>
  <c r="AK387" i="12"/>
  <c r="AK388" i="12"/>
  <c r="AK389" i="12"/>
  <c r="AK390" i="12"/>
  <c r="AK391" i="12"/>
  <c r="AK392" i="12"/>
  <c r="AK393" i="12"/>
  <c r="AK394" i="12"/>
  <c r="AK395" i="12"/>
  <c r="AK396" i="12"/>
  <c r="AK397" i="12"/>
  <c r="AK398" i="12"/>
  <c r="AK399" i="12"/>
  <c r="AK400" i="12"/>
  <c r="AK401" i="12"/>
  <c r="AK402" i="12"/>
  <c r="AK403" i="12"/>
  <c r="AK404" i="12"/>
  <c r="AK405" i="12"/>
  <c r="AK406" i="12"/>
  <c r="AK407" i="12"/>
  <c r="AK408" i="12"/>
  <c r="AK409" i="12"/>
  <c r="AK410" i="12"/>
  <c r="AK411" i="12"/>
  <c r="AK412" i="12"/>
  <c r="AK413" i="12"/>
  <c r="AK414" i="12"/>
  <c r="AK415" i="12"/>
  <c r="AK416" i="12"/>
  <c r="AK417" i="12"/>
  <c r="AK418" i="12"/>
  <c r="AK419" i="12"/>
  <c r="AK420" i="12"/>
  <c r="AK421" i="12"/>
  <c r="AK422" i="12"/>
  <c r="AK423" i="12"/>
  <c r="AK424" i="12"/>
  <c r="AK425" i="12"/>
  <c r="AK426" i="12"/>
  <c r="AK427" i="12"/>
  <c r="AK428" i="12"/>
  <c r="AK429" i="12"/>
  <c r="AK430" i="12"/>
  <c r="AK431" i="12"/>
  <c r="AK432" i="12"/>
  <c r="AK433" i="12"/>
  <c r="AK434" i="12"/>
  <c r="AK435" i="12"/>
  <c r="AK436" i="12"/>
  <c r="AK437" i="12"/>
  <c r="AK438" i="12"/>
  <c r="AK439" i="12"/>
  <c r="AK440" i="12"/>
  <c r="AK441" i="12"/>
  <c r="AK442" i="12"/>
  <c r="AK443" i="12"/>
  <c r="AK444" i="12"/>
  <c r="AK445" i="12"/>
  <c r="AK446" i="12"/>
  <c r="AK447" i="12"/>
  <c r="AK448" i="12"/>
  <c r="AK449" i="12"/>
  <c r="AK450" i="12"/>
  <c r="AK451" i="12"/>
  <c r="AK452" i="12"/>
  <c r="AK453" i="12"/>
  <c r="AK454" i="12"/>
  <c r="AK455" i="12"/>
  <c r="AK456" i="12"/>
  <c r="AK457" i="12"/>
  <c r="AK458" i="12"/>
  <c r="AK459" i="12"/>
  <c r="AK460" i="12"/>
  <c r="AK461" i="12"/>
  <c r="AK462" i="12"/>
  <c r="AK463" i="12"/>
  <c r="AK464" i="12"/>
  <c r="AK465" i="12"/>
  <c r="AK466" i="12"/>
  <c r="AK467" i="12"/>
  <c r="AK468" i="12"/>
  <c r="AK469" i="12"/>
  <c r="AK470" i="12"/>
  <c r="AK471" i="12"/>
  <c r="AK472" i="12"/>
  <c r="AK473" i="12"/>
  <c r="AK474" i="12"/>
  <c r="AK475" i="12"/>
  <c r="AK476" i="12"/>
  <c r="AK477" i="12"/>
  <c r="AK478" i="12"/>
  <c r="AK479" i="12"/>
  <c r="AK480" i="12"/>
  <c r="AK481" i="12"/>
  <c r="AK482" i="12"/>
  <c r="AK483" i="12"/>
  <c r="AK484" i="12"/>
  <c r="AK485" i="12"/>
  <c r="AK486" i="12"/>
  <c r="AK487" i="12"/>
  <c r="AK488" i="12"/>
  <c r="AK489" i="12"/>
  <c r="AK490" i="12"/>
  <c r="AK491" i="12"/>
  <c r="AK492" i="12"/>
  <c r="AK493" i="12"/>
  <c r="AK494" i="12"/>
  <c r="AK495" i="12"/>
  <c r="AK496" i="12"/>
  <c r="AK497" i="12"/>
  <c r="AK498" i="12"/>
  <c r="AK499" i="12"/>
  <c r="AK500" i="12"/>
  <c r="AK501" i="12"/>
  <c r="AK502" i="12"/>
  <c r="AK503" i="12"/>
  <c r="AK504" i="12"/>
  <c r="AK505" i="12"/>
  <c r="AK506" i="12"/>
  <c r="AK507" i="12"/>
  <c r="AK508" i="12"/>
  <c r="AK509" i="12"/>
  <c r="AK510" i="12"/>
  <c r="AK511" i="12"/>
  <c r="AK512" i="12"/>
  <c r="AK513" i="12"/>
  <c r="AK514" i="12"/>
  <c r="AK515" i="12"/>
  <c r="AK516" i="12"/>
  <c r="AK517" i="12"/>
  <c r="AK518" i="12"/>
  <c r="AK519" i="12"/>
  <c r="AK520" i="12"/>
  <c r="AK521" i="12"/>
  <c r="AK522" i="12"/>
  <c r="AK523" i="12"/>
  <c r="AK524" i="12"/>
  <c r="AK525" i="12"/>
  <c r="AK526" i="12"/>
  <c r="AK527" i="12"/>
  <c r="AK528" i="12"/>
  <c r="AK529" i="12"/>
  <c r="AK530" i="12"/>
  <c r="AK531" i="12"/>
  <c r="AK532" i="12"/>
  <c r="AK533" i="12"/>
  <c r="AK534" i="12"/>
  <c r="AK535" i="12"/>
  <c r="AK536" i="12"/>
  <c r="AK537" i="12"/>
  <c r="AK538" i="12"/>
  <c r="AK539" i="12"/>
  <c r="AK540" i="12"/>
  <c r="AK541" i="12"/>
  <c r="AK542" i="12"/>
  <c r="AK543" i="12"/>
  <c r="AK544" i="12"/>
  <c r="AK545" i="12"/>
  <c r="AK546" i="12"/>
  <c r="AK547" i="12"/>
  <c r="AK548" i="12"/>
  <c r="AK549" i="12"/>
  <c r="AK550" i="12"/>
  <c r="AK551" i="12"/>
  <c r="AK552" i="12"/>
  <c r="AK553" i="12"/>
  <c r="AK554" i="12"/>
  <c r="AK555" i="12"/>
  <c r="AK556" i="12"/>
  <c r="AK557" i="12"/>
  <c r="AK558" i="12"/>
  <c r="AK559" i="12"/>
  <c r="AK560" i="12"/>
  <c r="AK561" i="12"/>
  <c r="AK562" i="12"/>
  <c r="AK563" i="12"/>
  <c r="AK564" i="12"/>
  <c r="AK565" i="12"/>
  <c r="AK566" i="12"/>
  <c r="AK567" i="12"/>
  <c r="AK568" i="12"/>
  <c r="AK569" i="12"/>
  <c r="AK570" i="12"/>
  <c r="AK571" i="12"/>
  <c r="AK572" i="12"/>
  <c r="AK573" i="12"/>
  <c r="AK574" i="12"/>
  <c r="AK575" i="12"/>
  <c r="AK576" i="12"/>
  <c r="AK577" i="12"/>
  <c r="AK578" i="12"/>
  <c r="AK579" i="12"/>
  <c r="AK580" i="12"/>
  <c r="AK581" i="12"/>
  <c r="AK582" i="12"/>
  <c r="AK583" i="12"/>
  <c r="AK584" i="12"/>
  <c r="AK585" i="12"/>
  <c r="AK586" i="12"/>
  <c r="AK587" i="12"/>
  <c r="AK588" i="12"/>
  <c r="AK589" i="12"/>
  <c r="AK590" i="12"/>
  <c r="AK591" i="12"/>
  <c r="AK592" i="12"/>
  <c r="AK593" i="12"/>
  <c r="AK594" i="12"/>
  <c r="AK595" i="12"/>
  <c r="AK596" i="12"/>
  <c r="AK597" i="12"/>
  <c r="AK598" i="12"/>
  <c r="AK599" i="12"/>
  <c r="AK600" i="12"/>
  <c r="AK601" i="12"/>
  <c r="AK602" i="12"/>
  <c r="AK603" i="12"/>
  <c r="AK604" i="12"/>
  <c r="AK605" i="12"/>
  <c r="AK606" i="12"/>
  <c r="AK607" i="12"/>
  <c r="AK608" i="12"/>
  <c r="AK609" i="12"/>
  <c r="AK610" i="12"/>
  <c r="AK611" i="12"/>
  <c r="AK612" i="12"/>
  <c r="AK613" i="12"/>
  <c r="AK614" i="12"/>
  <c r="AK615" i="12"/>
  <c r="AK616" i="12"/>
  <c r="AK617" i="12"/>
  <c r="AK618" i="12"/>
  <c r="AK619" i="12"/>
  <c r="AK620" i="12"/>
  <c r="AK621" i="12"/>
  <c r="AK622" i="12"/>
  <c r="AK623" i="12"/>
  <c r="AK624" i="12"/>
  <c r="AK625" i="12"/>
  <c r="AK626" i="12"/>
  <c r="AK627" i="12"/>
  <c r="AK628" i="12"/>
  <c r="AK629" i="12"/>
  <c r="AK630" i="12"/>
  <c r="AK631" i="12"/>
  <c r="AK632" i="12"/>
  <c r="AK633" i="12"/>
  <c r="AK634" i="12"/>
  <c r="AK635" i="12"/>
  <c r="AK636" i="12"/>
  <c r="AK637" i="12"/>
  <c r="AK638" i="12"/>
  <c r="AK639" i="12"/>
  <c r="AK640" i="12"/>
  <c r="AK641" i="12"/>
  <c r="AK642" i="12"/>
  <c r="AK643" i="12"/>
  <c r="AK644" i="12"/>
  <c r="AK645" i="12"/>
  <c r="AK646" i="12"/>
  <c r="AK647" i="12"/>
  <c r="AK648" i="12"/>
  <c r="AK649" i="12"/>
  <c r="AK650" i="12"/>
  <c r="AK651" i="12"/>
  <c r="AK652" i="12"/>
  <c r="AK653" i="12"/>
  <c r="AK654" i="12"/>
  <c r="E54" i="5" l="1"/>
  <c r="E45" i="5"/>
  <c r="N5" i="10" l="1"/>
  <c r="E40" i="2" l="1"/>
  <c r="E36" i="2"/>
  <c r="E41" i="14"/>
  <c r="D41" i="14"/>
  <c r="C41" i="14"/>
  <c r="B41" i="14"/>
  <c r="A41" i="14"/>
  <c r="E37" i="14"/>
  <c r="D37" i="14"/>
  <c r="C37" i="14"/>
  <c r="B37" i="14"/>
  <c r="A37" i="14"/>
  <c r="J28" i="14"/>
  <c r="I28" i="14"/>
  <c r="H28" i="14"/>
  <c r="G17" i="14"/>
  <c r="B33" i="14" s="1"/>
  <c r="G28" i="14"/>
  <c r="F28" i="14"/>
  <c r="E28" i="14"/>
  <c r="D28" i="14"/>
  <c r="C28" i="14"/>
  <c r="B28" i="14"/>
  <c r="A28" i="14"/>
  <c r="D40" i="2"/>
  <c r="C40" i="2"/>
  <c r="B40" i="2"/>
  <c r="A40" i="2"/>
  <c r="D36" i="2"/>
  <c r="C36" i="2"/>
  <c r="B36" i="2"/>
  <c r="A36" i="2"/>
  <c r="J27" i="2"/>
  <c r="I27" i="2"/>
  <c r="H27" i="2"/>
  <c r="G27" i="2"/>
  <c r="F27" i="2"/>
  <c r="E27" i="2"/>
  <c r="D27" i="2"/>
  <c r="C27" i="2"/>
  <c r="B27" i="2"/>
  <c r="A27" i="2"/>
  <c r="B22" i="2" l="1"/>
  <c r="C22" i="2"/>
  <c r="E32" i="2"/>
  <c r="C32" i="2"/>
  <c r="C33" i="14"/>
  <c r="D33" i="14"/>
  <c r="D32" i="2"/>
  <c r="A33" i="14"/>
  <c r="E33" i="14"/>
  <c r="Q35" i="5"/>
  <c r="Q31" i="5"/>
  <c r="Q33" i="5"/>
  <c r="Q34" i="5"/>
  <c r="O29" i="5"/>
  <c r="Q29" i="5" s="1"/>
  <c r="O32" i="5"/>
  <c r="Q32" i="5" s="1"/>
  <c r="O30" i="5"/>
  <c r="Q30" i="5" s="1"/>
  <c r="L35" i="5"/>
  <c r="L30" i="5"/>
  <c r="L31" i="5"/>
  <c r="L33" i="5"/>
  <c r="H32" i="5"/>
  <c r="L32" i="5" s="1"/>
  <c r="N53" i="5"/>
  <c r="I53" i="5"/>
  <c r="F32" i="5"/>
  <c r="E31" i="5"/>
  <c r="I101" i="5"/>
  <c r="N32" i="5" s="1"/>
  <c r="I79" i="5"/>
  <c r="I72" i="5"/>
  <c r="N29" i="5" s="1"/>
  <c r="N350" i="5"/>
  <c r="I350" i="5"/>
  <c r="E350" i="5"/>
  <c r="N282" i="5"/>
  <c r="I282" i="5"/>
  <c r="E282" i="5"/>
  <c r="N220" i="5"/>
  <c r="G34" i="5" s="1"/>
  <c r="I220" i="5"/>
  <c r="E34" i="5" s="1"/>
  <c r="E220" i="5"/>
  <c r="N146" i="5"/>
  <c r="I146" i="5"/>
  <c r="E146" i="5"/>
  <c r="I108" i="5" l="1"/>
  <c r="E107" i="5"/>
  <c r="I86" i="5"/>
  <c r="E95" i="5"/>
  <c r="A22" i="2"/>
  <c r="H337" i="5"/>
  <c r="I273" i="5"/>
  <c r="H269" i="5"/>
  <c r="L217" i="5"/>
  <c r="I211" i="5"/>
  <c r="L211" i="5" s="1"/>
  <c r="L206" i="5"/>
  <c r="L207" i="5"/>
  <c r="L209" i="5"/>
  <c r="L210" i="5"/>
  <c r="L212" i="5"/>
  <c r="L213" i="5"/>
  <c r="L215" i="5"/>
  <c r="L216" i="5"/>
  <c r="L218" i="5"/>
  <c r="L219" i="5"/>
  <c r="L220" i="5"/>
  <c r="L221" i="5"/>
  <c r="L222" i="5"/>
  <c r="L223" i="5"/>
  <c r="L224" i="5"/>
  <c r="L225" i="5"/>
  <c r="I208" i="5"/>
  <c r="L208" i="5" s="1"/>
  <c r="E137" i="5"/>
  <c r="H133" i="5"/>
  <c r="I50" i="5"/>
  <c r="L50" i="5" s="1"/>
  <c r="H45" i="5"/>
  <c r="F59" i="5"/>
  <c r="F30" i="5"/>
  <c r="N44" i="5"/>
  <c r="M52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M58" i="5"/>
  <c r="M46" i="5"/>
  <c r="M47" i="5"/>
  <c r="M48" i="5"/>
  <c r="M49" i="5"/>
  <c r="M50" i="5"/>
  <c r="M51" i="5"/>
  <c r="M53" i="5"/>
  <c r="M54" i="5"/>
  <c r="M55" i="5"/>
  <c r="M56" i="5"/>
  <c r="M57" i="5"/>
  <c r="L48" i="5"/>
  <c r="L49" i="5"/>
  <c r="L51" i="5"/>
  <c r="L52" i="5"/>
  <c r="L54" i="5"/>
  <c r="L55" i="5"/>
  <c r="L57" i="5"/>
  <c r="L58" i="5"/>
  <c r="L59" i="5"/>
  <c r="L60" i="5"/>
  <c r="L61" i="5"/>
  <c r="M44" i="5"/>
  <c r="L45" i="5"/>
  <c r="F11" i="23"/>
  <c r="E11" i="23"/>
  <c r="X5" i="26" s="1"/>
  <c r="Y7" i="26"/>
  <c r="X6" i="26"/>
  <c r="J5" i="26"/>
  <c r="W5" i="25"/>
  <c r="V5" i="25"/>
  <c r="W5" i="26"/>
  <c r="V5" i="26"/>
  <c r="X18" i="26"/>
  <c r="Y18" i="26"/>
  <c r="X19" i="26"/>
  <c r="Y19" i="26"/>
  <c r="X20" i="26"/>
  <c r="Y20" i="26"/>
  <c r="X21" i="26"/>
  <c r="Y21" i="26"/>
  <c r="X22" i="26"/>
  <c r="Y22" i="26"/>
  <c r="X23" i="26"/>
  <c r="Y23" i="26"/>
  <c r="X24" i="26"/>
  <c r="Y24" i="26"/>
  <c r="X25" i="26"/>
  <c r="Y25" i="26"/>
  <c r="X26" i="26"/>
  <c r="Y26" i="26"/>
  <c r="X27" i="26"/>
  <c r="Y27" i="26"/>
  <c r="X28" i="26"/>
  <c r="Y28" i="26"/>
  <c r="X29" i="26"/>
  <c r="Y29" i="26"/>
  <c r="X30" i="26"/>
  <c r="Y30" i="26"/>
  <c r="X31" i="26"/>
  <c r="Y31" i="26"/>
  <c r="X32" i="26"/>
  <c r="Y32" i="26"/>
  <c r="X33" i="26"/>
  <c r="Y33" i="26"/>
  <c r="X34" i="26"/>
  <c r="Y34" i="26"/>
  <c r="X35" i="26"/>
  <c r="Y35" i="26"/>
  <c r="X36" i="26"/>
  <c r="Y36" i="26"/>
  <c r="X37" i="26"/>
  <c r="Y37" i="26"/>
  <c r="X38" i="26"/>
  <c r="Y38" i="26"/>
  <c r="X39" i="26"/>
  <c r="Y39" i="26"/>
  <c r="X40" i="26"/>
  <c r="Y40" i="26"/>
  <c r="X41" i="26"/>
  <c r="Y41" i="26"/>
  <c r="X42" i="26"/>
  <c r="Y42" i="26"/>
  <c r="X43" i="26"/>
  <c r="Y43" i="26"/>
  <c r="X44" i="26"/>
  <c r="Y44" i="26"/>
  <c r="X45" i="26"/>
  <c r="Y45" i="26"/>
  <c r="X46" i="26"/>
  <c r="Y46" i="26"/>
  <c r="X47" i="26"/>
  <c r="Y47" i="26"/>
  <c r="X48" i="26"/>
  <c r="Y48" i="26"/>
  <c r="X49" i="26"/>
  <c r="Y49" i="26"/>
  <c r="X50" i="26"/>
  <c r="Y50" i="26"/>
  <c r="X51" i="26"/>
  <c r="Y51" i="26"/>
  <c r="X52" i="26"/>
  <c r="Y52" i="26"/>
  <c r="X53" i="26"/>
  <c r="Y53" i="26"/>
  <c r="X54" i="26"/>
  <c r="Y54" i="26"/>
  <c r="X55" i="26"/>
  <c r="Y55" i="26"/>
  <c r="X56" i="26"/>
  <c r="Y56" i="26"/>
  <c r="X57" i="26"/>
  <c r="Y57" i="26"/>
  <c r="X58" i="26"/>
  <c r="Y58" i="26"/>
  <c r="X59" i="26"/>
  <c r="Y59" i="26"/>
  <c r="X60" i="26"/>
  <c r="Y60" i="26"/>
  <c r="X61" i="26"/>
  <c r="Y61" i="26"/>
  <c r="X62" i="26"/>
  <c r="Y62" i="26"/>
  <c r="X63" i="26"/>
  <c r="Y63" i="26"/>
  <c r="X64" i="26"/>
  <c r="Y64" i="26"/>
  <c r="X65" i="26"/>
  <c r="Y65" i="26"/>
  <c r="X66" i="26"/>
  <c r="Y66" i="26"/>
  <c r="X67" i="26"/>
  <c r="Y67" i="26"/>
  <c r="X68" i="26"/>
  <c r="Y68" i="26"/>
  <c r="X69" i="26"/>
  <c r="Y69" i="26"/>
  <c r="X70" i="26"/>
  <c r="Y70" i="26"/>
  <c r="X71" i="26"/>
  <c r="Y71" i="26"/>
  <c r="X72" i="26"/>
  <c r="Y72" i="26"/>
  <c r="X73" i="26"/>
  <c r="Y73" i="26"/>
  <c r="X74" i="26"/>
  <c r="Y74" i="26"/>
  <c r="X75" i="26"/>
  <c r="Y75" i="26"/>
  <c r="X76" i="26"/>
  <c r="Y76" i="26"/>
  <c r="X77" i="26"/>
  <c r="Y77" i="26"/>
  <c r="X78" i="26"/>
  <c r="Y78" i="26"/>
  <c r="X79" i="26"/>
  <c r="Y79" i="26"/>
  <c r="X80" i="26"/>
  <c r="Y80" i="26"/>
  <c r="X81" i="26"/>
  <c r="Y81" i="26"/>
  <c r="X82" i="26"/>
  <c r="Y82" i="26"/>
  <c r="X83" i="26"/>
  <c r="Y83" i="26"/>
  <c r="X84" i="26"/>
  <c r="Y84" i="26"/>
  <c r="X85" i="26"/>
  <c r="Y85" i="26"/>
  <c r="X86" i="26"/>
  <c r="Y86" i="26"/>
  <c r="X87" i="26"/>
  <c r="Y87" i="26"/>
  <c r="X88" i="26"/>
  <c r="Y88" i="26"/>
  <c r="X89" i="26"/>
  <c r="Y89" i="26"/>
  <c r="X90" i="26"/>
  <c r="Y90" i="26"/>
  <c r="X91" i="26"/>
  <c r="Y91" i="26"/>
  <c r="X92" i="26"/>
  <c r="Y92" i="26"/>
  <c r="X93" i="26"/>
  <c r="Y93" i="26"/>
  <c r="X94" i="26"/>
  <c r="Y94" i="26"/>
  <c r="X95" i="26"/>
  <c r="Y95" i="26"/>
  <c r="X96" i="26"/>
  <c r="Y96" i="26"/>
  <c r="X97" i="26"/>
  <c r="Y97" i="26"/>
  <c r="X98" i="26"/>
  <c r="Y98" i="26"/>
  <c r="X99" i="26"/>
  <c r="Y99" i="26"/>
  <c r="X100" i="26"/>
  <c r="Y100" i="26"/>
  <c r="X101" i="26"/>
  <c r="Y101" i="26"/>
  <c r="X102" i="26"/>
  <c r="Y102" i="26"/>
  <c r="X103" i="26"/>
  <c r="Y103" i="26"/>
  <c r="X104" i="26"/>
  <c r="Y104" i="26"/>
  <c r="X105" i="26"/>
  <c r="Y105" i="26"/>
  <c r="X106" i="26"/>
  <c r="Y106" i="26"/>
  <c r="X107" i="26"/>
  <c r="Y107" i="26"/>
  <c r="X108" i="26"/>
  <c r="Y108" i="26"/>
  <c r="X109" i="26"/>
  <c r="Y109" i="26"/>
  <c r="X110" i="26"/>
  <c r="Y110" i="26"/>
  <c r="X111" i="26"/>
  <c r="Y111" i="26"/>
  <c r="X112" i="26"/>
  <c r="Y112" i="26"/>
  <c r="X113" i="26"/>
  <c r="Y113" i="26"/>
  <c r="X114" i="26"/>
  <c r="Y114" i="26"/>
  <c r="X115" i="26"/>
  <c r="Y115" i="26"/>
  <c r="X116" i="26"/>
  <c r="Y116" i="26"/>
  <c r="X117" i="26"/>
  <c r="Y117" i="26"/>
  <c r="X118" i="26"/>
  <c r="Y118" i="26"/>
  <c r="X119" i="26"/>
  <c r="Y119" i="26"/>
  <c r="X120" i="26"/>
  <c r="Y120" i="26"/>
  <c r="X121" i="26"/>
  <c r="Y121" i="26"/>
  <c r="X122" i="26"/>
  <c r="Y122" i="26"/>
  <c r="X123" i="26"/>
  <c r="Y123" i="26"/>
  <c r="X124" i="26"/>
  <c r="Y124" i="26"/>
  <c r="X125" i="26"/>
  <c r="Y125" i="26"/>
  <c r="X126" i="26"/>
  <c r="Y126" i="26"/>
  <c r="X127" i="26"/>
  <c r="Y127" i="26"/>
  <c r="X128" i="26"/>
  <c r="Y128" i="26"/>
  <c r="X129" i="26"/>
  <c r="Y129" i="26"/>
  <c r="X130" i="26"/>
  <c r="Y130" i="26"/>
  <c r="X131" i="26"/>
  <c r="Y131" i="26"/>
  <c r="X132" i="26"/>
  <c r="Y132" i="26"/>
  <c r="X133" i="26"/>
  <c r="Y133" i="26"/>
  <c r="X134" i="26"/>
  <c r="Y134" i="26"/>
  <c r="X135" i="26"/>
  <c r="Y135" i="26"/>
  <c r="X136" i="26"/>
  <c r="Y136" i="26"/>
  <c r="X137" i="26"/>
  <c r="Y137" i="26"/>
  <c r="X138" i="26"/>
  <c r="Y138" i="26"/>
  <c r="X139" i="26"/>
  <c r="Y139" i="26"/>
  <c r="X140" i="26"/>
  <c r="Y140" i="26"/>
  <c r="X141" i="26"/>
  <c r="Y141" i="26"/>
  <c r="X142" i="26"/>
  <c r="Y142" i="26"/>
  <c r="X143" i="26"/>
  <c r="Y143" i="26"/>
  <c r="X144" i="26"/>
  <c r="Y144" i="26"/>
  <c r="X145" i="26"/>
  <c r="Y145" i="26"/>
  <c r="X146" i="26"/>
  <c r="Y146" i="26"/>
  <c r="X147" i="26"/>
  <c r="Y147" i="26"/>
  <c r="X148" i="26"/>
  <c r="Y148" i="26"/>
  <c r="X149" i="26"/>
  <c r="Y149" i="26"/>
  <c r="X150" i="26"/>
  <c r="Y150" i="26"/>
  <c r="X151" i="26"/>
  <c r="Y151" i="26"/>
  <c r="X152" i="26"/>
  <c r="Y152" i="26"/>
  <c r="X153" i="26"/>
  <c r="Y153" i="26"/>
  <c r="X154" i="26"/>
  <c r="Y154" i="26"/>
  <c r="X155" i="26"/>
  <c r="Y155" i="26"/>
  <c r="X156" i="26"/>
  <c r="Y156" i="26"/>
  <c r="X157" i="26"/>
  <c r="Y157" i="26"/>
  <c r="X158" i="26"/>
  <c r="Y158" i="26"/>
  <c r="X159" i="26"/>
  <c r="Y159" i="26"/>
  <c r="X160" i="26"/>
  <c r="Y160" i="26"/>
  <c r="X161" i="26"/>
  <c r="Y161" i="26"/>
  <c r="X162" i="26"/>
  <c r="Y162" i="26"/>
  <c r="X163" i="26"/>
  <c r="Y163" i="26"/>
  <c r="X164" i="26"/>
  <c r="Y164" i="26"/>
  <c r="X165" i="26"/>
  <c r="Y165" i="26"/>
  <c r="X166" i="26"/>
  <c r="Y166" i="26"/>
  <c r="X167" i="26"/>
  <c r="Y167" i="26"/>
  <c r="X168" i="26"/>
  <c r="Y168" i="26"/>
  <c r="X169" i="26"/>
  <c r="Y169" i="26"/>
  <c r="X170" i="26"/>
  <c r="Y170" i="26"/>
  <c r="X171" i="26"/>
  <c r="Y171" i="26"/>
  <c r="X172" i="26"/>
  <c r="Y172" i="26"/>
  <c r="X173" i="26"/>
  <c r="Y173" i="26"/>
  <c r="X174" i="26"/>
  <c r="Y174" i="26"/>
  <c r="X175" i="26"/>
  <c r="Y175" i="26"/>
  <c r="X176" i="26"/>
  <c r="Y176" i="26"/>
  <c r="X177" i="26"/>
  <c r="Y177" i="26"/>
  <c r="X178" i="26"/>
  <c r="Y178" i="26"/>
  <c r="X179" i="26"/>
  <c r="Y179" i="26"/>
  <c r="X180" i="26"/>
  <c r="Y180" i="26"/>
  <c r="X181" i="26"/>
  <c r="Y181" i="26"/>
  <c r="X182" i="26"/>
  <c r="Y182" i="26"/>
  <c r="X183" i="26"/>
  <c r="Y183" i="26"/>
  <c r="X184" i="26"/>
  <c r="Y184" i="26"/>
  <c r="X185" i="26"/>
  <c r="Y185" i="26"/>
  <c r="X186" i="26"/>
  <c r="Y186" i="26"/>
  <c r="X187" i="26"/>
  <c r="Y187" i="26"/>
  <c r="X188" i="26"/>
  <c r="Y188" i="26"/>
  <c r="X189" i="26"/>
  <c r="Y189" i="26"/>
  <c r="X190" i="26"/>
  <c r="Y190" i="26"/>
  <c r="X191" i="26"/>
  <c r="Y191" i="26"/>
  <c r="X192" i="26"/>
  <c r="Y192" i="26"/>
  <c r="X193" i="26"/>
  <c r="Y193" i="26"/>
  <c r="X194" i="26"/>
  <c r="Y194" i="26"/>
  <c r="X195" i="26"/>
  <c r="Y195" i="26"/>
  <c r="X196" i="26"/>
  <c r="Y196" i="26"/>
  <c r="X197" i="26"/>
  <c r="Y197" i="26"/>
  <c r="X198" i="26"/>
  <c r="Y198" i="26"/>
  <c r="X199" i="26"/>
  <c r="Y199" i="26"/>
  <c r="X200" i="26"/>
  <c r="Y200" i="26"/>
  <c r="X201" i="26"/>
  <c r="Y201" i="26"/>
  <c r="X202" i="26"/>
  <c r="Y202" i="26"/>
  <c r="X203" i="26"/>
  <c r="Y203" i="26"/>
  <c r="X204" i="26"/>
  <c r="Y204" i="26"/>
  <c r="X205" i="26"/>
  <c r="Y205" i="26"/>
  <c r="X206" i="26"/>
  <c r="Y206" i="26"/>
  <c r="X207" i="26"/>
  <c r="Y207" i="26"/>
  <c r="X208" i="26"/>
  <c r="Y208" i="26"/>
  <c r="X209" i="26"/>
  <c r="Y209" i="26"/>
  <c r="X210" i="26"/>
  <c r="Y210" i="26"/>
  <c r="X211" i="26"/>
  <c r="Y211" i="26"/>
  <c r="X212" i="26"/>
  <c r="Y212" i="26"/>
  <c r="X213" i="26"/>
  <c r="Y213" i="26"/>
  <c r="X214" i="26"/>
  <c r="Y214" i="26"/>
  <c r="X215" i="26"/>
  <c r="Y215" i="26"/>
  <c r="X216" i="26"/>
  <c r="Y216" i="26"/>
  <c r="X217" i="26"/>
  <c r="Y217" i="26"/>
  <c r="X218" i="26"/>
  <c r="Y218" i="26"/>
  <c r="X219" i="26"/>
  <c r="Y219" i="26"/>
  <c r="X220" i="26"/>
  <c r="Y220" i="26"/>
  <c r="X221" i="26"/>
  <c r="Y221" i="26"/>
  <c r="X222" i="26"/>
  <c r="Y222" i="26"/>
  <c r="X223" i="26"/>
  <c r="Y223" i="26"/>
  <c r="X224" i="26"/>
  <c r="Y224" i="26"/>
  <c r="X225" i="26"/>
  <c r="Y225" i="26"/>
  <c r="X226" i="26"/>
  <c r="Y226" i="26"/>
  <c r="X227" i="26"/>
  <c r="Y227" i="26"/>
  <c r="X228" i="26"/>
  <c r="Y228" i="26"/>
  <c r="X229" i="26"/>
  <c r="Y229" i="26"/>
  <c r="X230" i="26"/>
  <c r="Y230" i="26"/>
  <c r="X231" i="26"/>
  <c r="Y231" i="26"/>
  <c r="X232" i="26"/>
  <c r="Y232" i="26"/>
  <c r="X233" i="26"/>
  <c r="Y233" i="26"/>
  <c r="X234" i="26"/>
  <c r="Y234" i="26"/>
  <c r="X235" i="26"/>
  <c r="Y235" i="26"/>
  <c r="X236" i="26"/>
  <c r="Y236" i="26"/>
  <c r="X237" i="26"/>
  <c r="Y237" i="26"/>
  <c r="X238" i="26"/>
  <c r="Y238" i="26"/>
  <c r="X239" i="26"/>
  <c r="Y239" i="26"/>
  <c r="X240" i="26"/>
  <c r="Y240" i="26"/>
  <c r="X241" i="26"/>
  <c r="Y241" i="26"/>
  <c r="X242" i="26"/>
  <c r="Y242" i="26"/>
  <c r="X243" i="26"/>
  <c r="Y243" i="26"/>
  <c r="X244" i="26"/>
  <c r="Y244" i="26"/>
  <c r="X245" i="26"/>
  <c r="Y245" i="26"/>
  <c r="X246" i="26"/>
  <c r="Y246" i="26"/>
  <c r="X247" i="26"/>
  <c r="Y247" i="26"/>
  <c r="X248" i="26"/>
  <c r="Y248" i="26"/>
  <c r="X249" i="26"/>
  <c r="Y249" i="26"/>
  <c r="X250" i="26"/>
  <c r="Y250" i="26"/>
  <c r="X251" i="26"/>
  <c r="Y251" i="26"/>
  <c r="X252" i="26"/>
  <c r="Y252" i="26"/>
  <c r="X253" i="26"/>
  <c r="Y253" i="26"/>
  <c r="X254" i="26"/>
  <c r="Y254" i="26"/>
  <c r="X255" i="26"/>
  <c r="Y255" i="26"/>
  <c r="X256" i="26"/>
  <c r="Y256" i="26"/>
  <c r="X257" i="26"/>
  <c r="Y257" i="26"/>
  <c r="X258" i="26"/>
  <c r="Y258" i="26"/>
  <c r="X259" i="26"/>
  <c r="Y259" i="26"/>
  <c r="X260" i="26"/>
  <c r="Y260" i="26"/>
  <c r="X261" i="26"/>
  <c r="Y261" i="26"/>
  <c r="X262" i="26"/>
  <c r="Y262" i="26"/>
  <c r="X263" i="26"/>
  <c r="Y263" i="26"/>
  <c r="X264" i="26"/>
  <c r="Y264" i="26"/>
  <c r="X265" i="26"/>
  <c r="Y265" i="26"/>
  <c r="X266" i="26"/>
  <c r="Y266" i="26"/>
  <c r="X267" i="26"/>
  <c r="Y267" i="26"/>
  <c r="X268" i="26"/>
  <c r="Y268" i="26"/>
  <c r="X269" i="26"/>
  <c r="Y269" i="26"/>
  <c r="X270" i="26"/>
  <c r="Y270" i="26"/>
  <c r="X271" i="26"/>
  <c r="Y271" i="26"/>
  <c r="X272" i="26"/>
  <c r="Y272" i="26"/>
  <c r="X273" i="26"/>
  <c r="Y273" i="26"/>
  <c r="X274" i="26"/>
  <c r="Y274" i="26"/>
  <c r="X275" i="26"/>
  <c r="Y275" i="26"/>
  <c r="X276" i="26"/>
  <c r="Y276" i="26"/>
  <c r="X277" i="26"/>
  <c r="Y277" i="26"/>
  <c r="X278" i="26"/>
  <c r="Y278" i="26"/>
  <c r="X279" i="26"/>
  <c r="Y279" i="26"/>
  <c r="X280" i="26"/>
  <c r="Y280" i="26"/>
  <c r="X281" i="26"/>
  <c r="Y281" i="26"/>
  <c r="X282" i="26"/>
  <c r="Y282" i="26"/>
  <c r="X283" i="26"/>
  <c r="Y283" i="26"/>
  <c r="X284" i="26"/>
  <c r="Y284" i="26"/>
  <c r="X285" i="26"/>
  <c r="Y285" i="26"/>
  <c r="X286" i="26"/>
  <c r="Y286" i="26"/>
  <c r="X287" i="26"/>
  <c r="Y287" i="26"/>
  <c r="X288" i="26"/>
  <c r="Y288" i="26"/>
  <c r="X289" i="26"/>
  <c r="Y289" i="26"/>
  <c r="X290" i="26"/>
  <c r="Y290" i="26"/>
  <c r="X291" i="26"/>
  <c r="Y291" i="26"/>
  <c r="X292" i="26"/>
  <c r="Y292" i="26"/>
  <c r="X293" i="26"/>
  <c r="Y293" i="26"/>
  <c r="X294" i="26"/>
  <c r="Y294" i="26"/>
  <c r="X295" i="26"/>
  <c r="Y295" i="26"/>
  <c r="X296" i="26"/>
  <c r="Y296" i="26"/>
  <c r="X297" i="26"/>
  <c r="Y297" i="26"/>
  <c r="X298" i="26"/>
  <c r="Y298" i="26"/>
  <c r="X299" i="26"/>
  <c r="Y299" i="26"/>
  <c r="X300" i="26"/>
  <c r="Y300" i="26"/>
  <c r="X301" i="26"/>
  <c r="Y301" i="26"/>
  <c r="X302" i="26"/>
  <c r="Y302" i="26"/>
  <c r="X303" i="26"/>
  <c r="Y303" i="26"/>
  <c r="X304" i="26"/>
  <c r="Y304" i="26"/>
  <c r="X305" i="26"/>
  <c r="Y305" i="26"/>
  <c r="X306" i="26"/>
  <c r="Y306" i="26"/>
  <c r="X307" i="26"/>
  <c r="Y307" i="26"/>
  <c r="X308" i="26"/>
  <c r="Y308" i="26"/>
  <c r="X309" i="26"/>
  <c r="Y309" i="26"/>
  <c r="X310" i="26"/>
  <c r="Y310" i="26"/>
  <c r="X311" i="26"/>
  <c r="Y311" i="26"/>
  <c r="X312" i="26"/>
  <c r="Y312" i="26"/>
  <c r="X313" i="26"/>
  <c r="Y313" i="26"/>
  <c r="X314" i="26"/>
  <c r="Y314" i="26"/>
  <c r="X315" i="26"/>
  <c r="Y315" i="26"/>
  <c r="X316" i="26"/>
  <c r="Y316" i="26"/>
  <c r="X317" i="26"/>
  <c r="Y317" i="26"/>
  <c r="X318" i="26"/>
  <c r="Y318" i="26"/>
  <c r="X319" i="26"/>
  <c r="Y319" i="26"/>
  <c r="X320" i="26"/>
  <c r="Y320" i="26"/>
  <c r="X321" i="26"/>
  <c r="Y321" i="26"/>
  <c r="X322" i="26"/>
  <c r="Y322" i="26"/>
  <c r="X323" i="26"/>
  <c r="Y323" i="26"/>
  <c r="X324" i="26"/>
  <c r="Y324" i="26"/>
  <c r="X325" i="26"/>
  <c r="Y325" i="26"/>
  <c r="X326" i="26"/>
  <c r="Y326" i="26"/>
  <c r="X327" i="26"/>
  <c r="Y327" i="26"/>
  <c r="X328" i="26"/>
  <c r="Y328" i="26"/>
  <c r="X329" i="26"/>
  <c r="Y329" i="26"/>
  <c r="X330" i="26"/>
  <c r="Y330" i="26"/>
  <c r="X331" i="26"/>
  <c r="Y331" i="26"/>
  <c r="X332" i="26"/>
  <c r="Y332" i="26"/>
  <c r="X333" i="26"/>
  <c r="Y333" i="26"/>
  <c r="X334" i="26"/>
  <c r="Y334" i="26"/>
  <c r="X335" i="26"/>
  <c r="Y335" i="26"/>
  <c r="X336" i="26"/>
  <c r="Y336" i="26"/>
  <c r="X337" i="26"/>
  <c r="Y337" i="26"/>
  <c r="X338" i="26"/>
  <c r="Y338" i="26"/>
  <c r="X339" i="26"/>
  <c r="Y339" i="26"/>
  <c r="X340" i="26"/>
  <c r="Y340" i="26"/>
  <c r="X341" i="26"/>
  <c r="Y341" i="26"/>
  <c r="X342" i="26"/>
  <c r="Y342" i="26"/>
  <c r="X343" i="26"/>
  <c r="Y343" i="26"/>
  <c r="X344" i="26"/>
  <c r="Y344" i="26"/>
  <c r="X345" i="26"/>
  <c r="Y345" i="26"/>
  <c r="X346" i="26"/>
  <c r="Y346" i="26"/>
  <c r="X347" i="26"/>
  <c r="Y347" i="26"/>
  <c r="X348" i="26"/>
  <c r="Y348" i="26"/>
  <c r="X349" i="26"/>
  <c r="Y349" i="26"/>
  <c r="X350" i="26"/>
  <c r="Y350" i="26"/>
  <c r="X351" i="26"/>
  <c r="Y351" i="26"/>
  <c r="X352" i="26"/>
  <c r="Y352" i="26"/>
  <c r="X353" i="26"/>
  <c r="Y353" i="26"/>
  <c r="X354" i="26"/>
  <c r="Y354" i="26"/>
  <c r="X355" i="26"/>
  <c r="Y355" i="26"/>
  <c r="X356" i="26"/>
  <c r="Y356" i="26"/>
  <c r="X357" i="26"/>
  <c r="Y357" i="26"/>
  <c r="X358" i="26"/>
  <c r="Y358" i="26"/>
  <c r="X359" i="26"/>
  <c r="Y359" i="26"/>
  <c r="X360" i="26"/>
  <c r="Y360" i="26"/>
  <c r="X361" i="26"/>
  <c r="Y361" i="26"/>
  <c r="X362" i="26"/>
  <c r="Y362" i="26"/>
  <c r="X363" i="26"/>
  <c r="Y363" i="26"/>
  <c r="X364" i="26"/>
  <c r="Y364" i="26"/>
  <c r="X365" i="26"/>
  <c r="Y365" i="26"/>
  <c r="X366" i="26"/>
  <c r="Y366" i="26"/>
  <c r="X367" i="26"/>
  <c r="Y367" i="26"/>
  <c r="X368" i="26"/>
  <c r="Y368" i="26"/>
  <c r="X369" i="26"/>
  <c r="Y369" i="26"/>
  <c r="X370" i="26"/>
  <c r="Y370" i="26"/>
  <c r="X371" i="26"/>
  <c r="Y371" i="26"/>
  <c r="X372" i="26"/>
  <c r="Y372" i="26"/>
  <c r="X373" i="26"/>
  <c r="Y373" i="26"/>
  <c r="X374" i="26"/>
  <c r="Y374" i="26"/>
  <c r="X375" i="26"/>
  <c r="Y375" i="26"/>
  <c r="X376" i="26"/>
  <c r="Y376" i="26"/>
  <c r="X377" i="26"/>
  <c r="Y377" i="26"/>
  <c r="X378" i="26"/>
  <c r="Y378" i="26"/>
  <c r="X379" i="26"/>
  <c r="Y379" i="26"/>
  <c r="X380" i="26"/>
  <c r="Y380" i="26"/>
  <c r="X381" i="26"/>
  <c r="Y381" i="26"/>
  <c r="X382" i="26"/>
  <c r="Y382" i="26"/>
  <c r="X383" i="26"/>
  <c r="Y383" i="26"/>
  <c r="X384" i="26"/>
  <c r="Y384" i="26"/>
  <c r="X385" i="26"/>
  <c r="Y385" i="26"/>
  <c r="X386" i="26"/>
  <c r="Y386" i="26"/>
  <c r="X387" i="26"/>
  <c r="Y387" i="26"/>
  <c r="X388" i="26"/>
  <c r="Y388" i="26"/>
  <c r="X389" i="26"/>
  <c r="Y389" i="26"/>
  <c r="X390" i="26"/>
  <c r="Y390" i="26"/>
  <c r="X391" i="26"/>
  <c r="Y391" i="26"/>
  <c r="X392" i="26"/>
  <c r="Y392" i="26"/>
  <c r="X393" i="26"/>
  <c r="Y393" i="26"/>
  <c r="X394" i="26"/>
  <c r="Y394" i="26"/>
  <c r="X395" i="26"/>
  <c r="Y395" i="26"/>
  <c r="X396" i="26"/>
  <c r="Y396" i="26"/>
  <c r="X397" i="26"/>
  <c r="Y397" i="26"/>
  <c r="X398" i="26"/>
  <c r="Y398" i="26"/>
  <c r="X399" i="26"/>
  <c r="Y399" i="26"/>
  <c r="X400" i="26"/>
  <c r="Y400" i="26"/>
  <c r="X401" i="26"/>
  <c r="Y401" i="26"/>
  <c r="X402" i="26"/>
  <c r="Y402" i="26"/>
  <c r="X403" i="26"/>
  <c r="Y403" i="26"/>
  <c r="X404" i="26"/>
  <c r="Y404" i="26"/>
  <c r="X405" i="26"/>
  <c r="Y405" i="26"/>
  <c r="X406" i="26"/>
  <c r="Y406" i="26"/>
  <c r="X407" i="26"/>
  <c r="Y407" i="26"/>
  <c r="X408" i="26"/>
  <c r="Y408" i="26"/>
  <c r="X409" i="26"/>
  <c r="Y409" i="26"/>
  <c r="X410" i="26"/>
  <c r="Y410" i="26"/>
  <c r="X411" i="26"/>
  <c r="Y411" i="26"/>
  <c r="X412" i="26"/>
  <c r="Y412" i="26"/>
  <c r="X413" i="26"/>
  <c r="Y413" i="26"/>
  <c r="X414" i="26"/>
  <c r="Y414" i="26"/>
  <c r="X415" i="26"/>
  <c r="Y415" i="26"/>
  <c r="X416" i="26"/>
  <c r="Y416" i="26"/>
  <c r="X417" i="26"/>
  <c r="Y417" i="26"/>
  <c r="X418" i="26"/>
  <c r="Y418" i="26"/>
  <c r="X419" i="26"/>
  <c r="Y419" i="26"/>
  <c r="X420" i="26"/>
  <c r="Y420" i="26"/>
  <c r="X421" i="26"/>
  <c r="Y421" i="26"/>
  <c r="X422" i="26"/>
  <c r="Y422" i="26"/>
  <c r="X423" i="26"/>
  <c r="Y423" i="26"/>
  <c r="X424" i="26"/>
  <c r="Y424" i="26"/>
  <c r="X425" i="26"/>
  <c r="Y425" i="26"/>
  <c r="X426" i="26"/>
  <c r="Y426" i="26"/>
  <c r="X427" i="26"/>
  <c r="Y427" i="26"/>
  <c r="X428" i="26"/>
  <c r="Y428" i="26"/>
  <c r="X429" i="26"/>
  <c r="Y429" i="26"/>
  <c r="X430" i="26"/>
  <c r="Y430" i="26"/>
  <c r="X431" i="26"/>
  <c r="Y431" i="26"/>
  <c r="X432" i="26"/>
  <c r="Y432" i="26"/>
  <c r="X433" i="26"/>
  <c r="Y433" i="26"/>
  <c r="X434" i="26"/>
  <c r="Y434" i="26"/>
  <c r="X435" i="26"/>
  <c r="Y435" i="26"/>
  <c r="X436" i="26"/>
  <c r="Y436" i="26"/>
  <c r="X437" i="26"/>
  <c r="Y437" i="26"/>
  <c r="X438" i="26"/>
  <c r="Y438" i="26"/>
  <c r="X439" i="26"/>
  <c r="Y439" i="26"/>
  <c r="X440" i="26"/>
  <c r="Y440" i="26"/>
  <c r="X441" i="26"/>
  <c r="Y441" i="26"/>
  <c r="X442" i="26"/>
  <c r="Y442" i="26"/>
  <c r="X443" i="26"/>
  <c r="Y443" i="26"/>
  <c r="X444" i="26"/>
  <c r="Y444" i="26"/>
  <c r="X445" i="26"/>
  <c r="Y445" i="26"/>
  <c r="X446" i="26"/>
  <c r="Y446" i="26"/>
  <c r="X447" i="26"/>
  <c r="Y447" i="26"/>
  <c r="X448" i="26"/>
  <c r="Y448" i="26"/>
  <c r="X449" i="26"/>
  <c r="Y449" i="26"/>
  <c r="X450" i="26"/>
  <c r="Y450" i="26"/>
  <c r="X451" i="26"/>
  <c r="Y451" i="26"/>
  <c r="X452" i="26"/>
  <c r="Y452" i="26"/>
  <c r="X453" i="26"/>
  <c r="Y453" i="26"/>
  <c r="X454" i="26"/>
  <c r="Y454" i="26"/>
  <c r="X455" i="26"/>
  <c r="Y455" i="26"/>
  <c r="X456" i="26"/>
  <c r="Y456" i="26"/>
  <c r="X457" i="26"/>
  <c r="Y457" i="26"/>
  <c r="X458" i="26"/>
  <c r="Y458" i="26"/>
  <c r="X459" i="26"/>
  <c r="Y459" i="26"/>
  <c r="X460" i="26"/>
  <c r="Y460" i="26"/>
  <c r="X461" i="26"/>
  <c r="Y461" i="26"/>
  <c r="X462" i="26"/>
  <c r="Y462" i="26"/>
  <c r="X463" i="26"/>
  <c r="Y463" i="26"/>
  <c r="X464" i="26"/>
  <c r="Y464" i="26"/>
  <c r="X465" i="26"/>
  <c r="Y465" i="26"/>
  <c r="X466" i="26"/>
  <c r="Y466" i="26"/>
  <c r="X467" i="26"/>
  <c r="Y467" i="26"/>
  <c r="X468" i="26"/>
  <c r="Y468" i="26"/>
  <c r="X469" i="26"/>
  <c r="Y469" i="26"/>
  <c r="X470" i="26"/>
  <c r="Y470" i="26"/>
  <c r="X471" i="26"/>
  <c r="Y471" i="26"/>
  <c r="X472" i="26"/>
  <c r="Y472" i="26"/>
  <c r="X473" i="26"/>
  <c r="Y473" i="26"/>
  <c r="X474" i="26"/>
  <c r="Y474" i="26"/>
  <c r="X475" i="26"/>
  <c r="Y475" i="26"/>
  <c r="X476" i="26"/>
  <c r="Y476" i="26"/>
  <c r="X477" i="26"/>
  <c r="Y477" i="26"/>
  <c r="X478" i="26"/>
  <c r="Y478" i="26"/>
  <c r="X479" i="26"/>
  <c r="Y479" i="26"/>
  <c r="X480" i="26"/>
  <c r="Y480" i="26"/>
  <c r="X481" i="26"/>
  <c r="Y481" i="26"/>
  <c r="X482" i="26"/>
  <c r="Y482" i="26"/>
  <c r="X483" i="26"/>
  <c r="Y483" i="26"/>
  <c r="X484" i="26"/>
  <c r="Y484" i="26"/>
  <c r="X485" i="26"/>
  <c r="Y485" i="26"/>
  <c r="X486" i="26"/>
  <c r="Y486" i="26"/>
  <c r="X487" i="26"/>
  <c r="Y487" i="26"/>
  <c r="X488" i="26"/>
  <c r="Y488" i="26"/>
  <c r="X489" i="26"/>
  <c r="Y489" i="26"/>
  <c r="X490" i="26"/>
  <c r="Y490" i="26"/>
  <c r="X491" i="26"/>
  <c r="Y491" i="26"/>
  <c r="X492" i="26"/>
  <c r="Y492" i="26"/>
  <c r="X493" i="26"/>
  <c r="Y493" i="26"/>
  <c r="X494" i="26"/>
  <c r="Y494" i="26"/>
  <c r="X495" i="26"/>
  <c r="Y495" i="26"/>
  <c r="X496" i="26"/>
  <c r="Y496" i="26"/>
  <c r="X497" i="26"/>
  <c r="Y497" i="26"/>
  <c r="X498" i="26"/>
  <c r="Y498" i="26"/>
  <c r="X499" i="26"/>
  <c r="Y499" i="26"/>
  <c r="X500" i="26"/>
  <c r="Y500" i="26"/>
  <c r="X501" i="26"/>
  <c r="Y501" i="26"/>
  <c r="X502" i="26"/>
  <c r="Y502" i="26"/>
  <c r="X503" i="26"/>
  <c r="Y503" i="26"/>
  <c r="X504" i="26"/>
  <c r="Y504" i="26"/>
  <c r="X505" i="26"/>
  <c r="Y505" i="26"/>
  <c r="X506" i="26"/>
  <c r="Y506" i="26"/>
  <c r="X507" i="26"/>
  <c r="Y507" i="26"/>
  <c r="X508" i="26"/>
  <c r="Y508" i="26"/>
  <c r="X509" i="26"/>
  <c r="Y509" i="26"/>
  <c r="X510" i="26"/>
  <c r="Y510" i="26"/>
  <c r="X511" i="26"/>
  <c r="Y511" i="26"/>
  <c r="X512" i="26"/>
  <c r="Y512" i="26"/>
  <c r="X513" i="26"/>
  <c r="Y513" i="26"/>
  <c r="X514" i="26"/>
  <c r="Y514" i="26"/>
  <c r="X515" i="26"/>
  <c r="Y515" i="26"/>
  <c r="X516" i="26"/>
  <c r="Y516" i="26"/>
  <c r="X517" i="26"/>
  <c r="Y517" i="26"/>
  <c r="X518" i="26"/>
  <c r="Y518" i="26"/>
  <c r="X519" i="26"/>
  <c r="Y519" i="26"/>
  <c r="X520" i="26"/>
  <c r="Y520" i="26"/>
  <c r="X521" i="26"/>
  <c r="Y521" i="26"/>
  <c r="X522" i="26"/>
  <c r="Y522" i="26"/>
  <c r="X523" i="26"/>
  <c r="Y523" i="26"/>
  <c r="X524" i="26"/>
  <c r="Y524" i="26"/>
  <c r="X525" i="26"/>
  <c r="Y525" i="26"/>
  <c r="X526" i="26"/>
  <c r="Y526" i="26"/>
  <c r="X527" i="26"/>
  <c r="Y527" i="26"/>
  <c r="X528" i="26"/>
  <c r="Y528" i="26"/>
  <c r="X529" i="26"/>
  <c r="Y529" i="26"/>
  <c r="X530" i="26"/>
  <c r="Y530" i="26"/>
  <c r="X531" i="26"/>
  <c r="Y531" i="26"/>
  <c r="X532" i="26"/>
  <c r="Y532" i="26"/>
  <c r="X533" i="26"/>
  <c r="Y533" i="26"/>
  <c r="X534" i="26"/>
  <c r="Y534" i="26"/>
  <c r="X535" i="26"/>
  <c r="Y535" i="26"/>
  <c r="X536" i="26"/>
  <c r="Y536" i="26"/>
  <c r="X537" i="26"/>
  <c r="Y537" i="26"/>
  <c r="X538" i="26"/>
  <c r="Y538" i="26"/>
  <c r="X539" i="26"/>
  <c r="Y539" i="26"/>
  <c r="X540" i="26"/>
  <c r="Y540" i="26"/>
  <c r="X541" i="26"/>
  <c r="Y541" i="26"/>
  <c r="X542" i="26"/>
  <c r="Y542" i="26"/>
  <c r="X543" i="26"/>
  <c r="Y543" i="26"/>
  <c r="X544" i="26"/>
  <c r="Y544" i="26"/>
  <c r="X545" i="26"/>
  <c r="Y545" i="26"/>
  <c r="X546" i="26"/>
  <c r="Y546" i="26"/>
  <c r="X547" i="26"/>
  <c r="Y547" i="26"/>
  <c r="X548" i="26"/>
  <c r="Y548" i="26"/>
  <c r="X549" i="26"/>
  <c r="Y549" i="26"/>
  <c r="X550" i="26"/>
  <c r="Y550" i="26"/>
  <c r="X551" i="26"/>
  <c r="Y551" i="26"/>
  <c r="X552" i="26"/>
  <c r="Y552" i="26"/>
  <c r="X553" i="26"/>
  <c r="Y553" i="26"/>
  <c r="X554" i="26"/>
  <c r="Y554" i="26"/>
  <c r="X555" i="26"/>
  <c r="Y555" i="26"/>
  <c r="X556" i="26"/>
  <c r="Y556" i="26"/>
  <c r="X557" i="26"/>
  <c r="Y557" i="26"/>
  <c r="X558" i="26"/>
  <c r="Y558" i="26"/>
  <c r="X559" i="26"/>
  <c r="Y559" i="26"/>
  <c r="X560" i="26"/>
  <c r="Y560" i="26"/>
  <c r="X561" i="26"/>
  <c r="Y561" i="26"/>
  <c r="X562" i="26"/>
  <c r="Y562" i="26"/>
  <c r="X563" i="26"/>
  <c r="Y563" i="26"/>
  <c r="X564" i="26"/>
  <c r="Y564" i="26"/>
  <c r="X565" i="26"/>
  <c r="Y565" i="26"/>
  <c r="X566" i="26"/>
  <c r="Y566" i="26"/>
  <c r="X567" i="26"/>
  <c r="Y567" i="26"/>
  <c r="X568" i="26"/>
  <c r="Y568" i="26"/>
  <c r="X569" i="26"/>
  <c r="Y569" i="26"/>
  <c r="X570" i="26"/>
  <c r="Y570" i="26"/>
  <c r="X571" i="26"/>
  <c r="Y571" i="26"/>
  <c r="X572" i="26"/>
  <c r="Y572" i="26"/>
  <c r="X573" i="26"/>
  <c r="Y573" i="26"/>
  <c r="X574" i="26"/>
  <c r="Y574" i="26"/>
  <c r="X575" i="26"/>
  <c r="Y575" i="26"/>
  <c r="X576" i="26"/>
  <c r="Y576" i="26"/>
  <c r="X577" i="26"/>
  <c r="Y577" i="26"/>
  <c r="X578" i="26"/>
  <c r="Y578" i="26"/>
  <c r="X579" i="26"/>
  <c r="Y579" i="26"/>
  <c r="X580" i="26"/>
  <c r="Y580" i="26"/>
  <c r="X581" i="26"/>
  <c r="Y581" i="26"/>
  <c r="X582" i="26"/>
  <c r="Y582" i="26"/>
  <c r="X583" i="26"/>
  <c r="Y583" i="26"/>
  <c r="X584" i="26"/>
  <c r="Y584" i="26"/>
  <c r="X585" i="26"/>
  <c r="Y585" i="26"/>
  <c r="X586" i="26"/>
  <c r="Y586" i="26"/>
  <c r="X587" i="26"/>
  <c r="Y587" i="26"/>
  <c r="X588" i="26"/>
  <c r="Y588" i="26"/>
  <c r="X589" i="26"/>
  <c r="Y589" i="26"/>
  <c r="X590" i="26"/>
  <c r="Y590" i="26"/>
  <c r="X591" i="26"/>
  <c r="Y591" i="26"/>
  <c r="X592" i="26"/>
  <c r="Y592" i="26"/>
  <c r="X593" i="26"/>
  <c r="Y593" i="26"/>
  <c r="X594" i="26"/>
  <c r="Y594" i="26"/>
  <c r="X595" i="26"/>
  <c r="Y595" i="26"/>
  <c r="X596" i="26"/>
  <c r="Y596" i="26"/>
  <c r="X597" i="26"/>
  <c r="Y597" i="26"/>
  <c r="X598" i="26"/>
  <c r="Y598" i="26"/>
  <c r="X599" i="26"/>
  <c r="Y599" i="26"/>
  <c r="X600" i="26"/>
  <c r="Y600" i="26"/>
  <c r="X601" i="26"/>
  <c r="Y601" i="26"/>
  <c r="X602" i="26"/>
  <c r="Y602" i="26"/>
  <c r="X603" i="26"/>
  <c r="Y603" i="26"/>
  <c r="X604" i="26"/>
  <c r="Y604" i="26"/>
  <c r="X605" i="26"/>
  <c r="Y605" i="26"/>
  <c r="X606" i="26"/>
  <c r="Y606" i="26"/>
  <c r="X607" i="26"/>
  <c r="Y607" i="26"/>
  <c r="X608" i="26"/>
  <c r="Y608" i="26"/>
  <c r="X609" i="26"/>
  <c r="Y609" i="26"/>
  <c r="X610" i="26"/>
  <c r="Y610" i="26"/>
  <c r="X611" i="26"/>
  <c r="Y611" i="26"/>
  <c r="X612" i="26"/>
  <c r="Y612" i="26"/>
  <c r="X613" i="26"/>
  <c r="Y613" i="26"/>
  <c r="X614" i="26"/>
  <c r="Y614" i="26"/>
  <c r="X615" i="26"/>
  <c r="Y615" i="26"/>
  <c r="X616" i="26"/>
  <c r="Y616" i="26"/>
  <c r="X617" i="26"/>
  <c r="Y617" i="26"/>
  <c r="X618" i="26"/>
  <c r="Y618" i="26"/>
  <c r="X619" i="26"/>
  <c r="Y619" i="26"/>
  <c r="X620" i="26"/>
  <c r="Y620" i="26"/>
  <c r="X621" i="26"/>
  <c r="Y621" i="26"/>
  <c r="X622" i="26"/>
  <c r="Y622" i="26"/>
  <c r="X623" i="26"/>
  <c r="Y623" i="26"/>
  <c r="X624" i="26"/>
  <c r="Y624" i="26"/>
  <c r="X625" i="26"/>
  <c r="Y625" i="26"/>
  <c r="X626" i="26"/>
  <c r="Y626" i="26"/>
  <c r="X627" i="26"/>
  <c r="Y627" i="26"/>
  <c r="X628" i="26"/>
  <c r="Y628" i="26"/>
  <c r="X629" i="26"/>
  <c r="Y629" i="26"/>
  <c r="X630" i="26"/>
  <c r="Y630" i="26"/>
  <c r="X631" i="26"/>
  <c r="Y631" i="26"/>
  <c r="X632" i="26"/>
  <c r="Y632" i="26"/>
  <c r="X633" i="26"/>
  <c r="Y633" i="26"/>
  <c r="X634" i="26"/>
  <c r="Y634" i="26"/>
  <c r="X635" i="26"/>
  <c r="Y635" i="26"/>
  <c r="X636" i="26"/>
  <c r="Y636" i="26"/>
  <c r="X637" i="26"/>
  <c r="Y637" i="26"/>
  <c r="X638" i="26"/>
  <c r="Y638" i="26"/>
  <c r="X639" i="26"/>
  <c r="Y639" i="26"/>
  <c r="X640" i="26"/>
  <c r="Y640" i="26"/>
  <c r="X641" i="26"/>
  <c r="Y641" i="26"/>
  <c r="X642" i="26"/>
  <c r="Y642" i="26"/>
  <c r="X643" i="26"/>
  <c r="Y643" i="26"/>
  <c r="X644" i="26"/>
  <c r="Y644" i="26"/>
  <c r="X645" i="26"/>
  <c r="Y645" i="26"/>
  <c r="X646" i="26"/>
  <c r="Y646" i="26"/>
  <c r="X647" i="26"/>
  <c r="Y647" i="26"/>
  <c r="X648" i="26"/>
  <c r="Y648" i="26"/>
  <c r="X649" i="26"/>
  <c r="Y649" i="26"/>
  <c r="X650" i="26"/>
  <c r="Y650" i="26"/>
  <c r="X651" i="26"/>
  <c r="Y651" i="26"/>
  <c r="X652" i="26"/>
  <c r="Y652" i="26"/>
  <c r="X653" i="26"/>
  <c r="Y653" i="26"/>
  <c r="X654" i="26"/>
  <c r="Y654" i="26"/>
  <c r="X655" i="26"/>
  <c r="Y655" i="26"/>
  <c r="Y6" i="26"/>
  <c r="Y17" i="26"/>
  <c r="X17" i="26"/>
  <c r="Y16" i="26"/>
  <c r="X16" i="26"/>
  <c r="Y15" i="26"/>
  <c r="X15" i="26"/>
  <c r="Y14" i="26"/>
  <c r="X14" i="26"/>
  <c r="Y13" i="26"/>
  <c r="X13" i="26"/>
  <c r="Y12" i="26"/>
  <c r="X12" i="26"/>
  <c r="Y11" i="26"/>
  <c r="X11" i="26"/>
  <c r="Y10" i="26"/>
  <c r="X10" i="26"/>
  <c r="Y9" i="26"/>
  <c r="X9" i="26"/>
  <c r="Y8" i="26"/>
  <c r="X8" i="26"/>
  <c r="X7" i="26"/>
  <c r="P44" i="26"/>
  <c r="P21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P42" i="26"/>
  <c r="P43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68" i="26"/>
  <c r="P69" i="26"/>
  <c r="P70" i="26"/>
  <c r="P71" i="26"/>
  <c r="P72" i="26"/>
  <c r="P73" i="26"/>
  <c r="P74" i="26"/>
  <c r="P75" i="26"/>
  <c r="P76" i="26"/>
  <c r="P77" i="26"/>
  <c r="P78" i="26"/>
  <c r="P79" i="26"/>
  <c r="P80" i="26"/>
  <c r="P81" i="26"/>
  <c r="P82" i="26"/>
  <c r="P83" i="26"/>
  <c r="P84" i="26"/>
  <c r="P85" i="26"/>
  <c r="P86" i="26"/>
  <c r="P87" i="26"/>
  <c r="P88" i="26"/>
  <c r="P89" i="26"/>
  <c r="P90" i="26"/>
  <c r="P91" i="26"/>
  <c r="P92" i="26"/>
  <c r="P93" i="26"/>
  <c r="P94" i="26"/>
  <c r="P95" i="26"/>
  <c r="P96" i="26"/>
  <c r="P97" i="26"/>
  <c r="P98" i="26"/>
  <c r="P99" i="26"/>
  <c r="P100" i="26"/>
  <c r="P101" i="26"/>
  <c r="P102" i="26"/>
  <c r="P103" i="26"/>
  <c r="P104" i="26"/>
  <c r="P105" i="26"/>
  <c r="P106" i="26"/>
  <c r="P107" i="26"/>
  <c r="P108" i="26"/>
  <c r="P109" i="26"/>
  <c r="P110" i="26"/>
  <c r="P111" i="26"/>
  <c r="P112" i="26"/>
  <c r="P113" i="26"/>
  <c r="P114" i="26"/>
  <c r="P115" i="26"/>
  <c r="P116" i="26"/>
  <c r="P117" i="26"/>
  <c r="P118" i="26"/>
  <c r="P119" i="26"/>
  <c r="P120" i="26"/>
  <c r="P121" i="26"/>
  <c r="P122" i="26"/>
  <c r="P123" i="26"/>
  <c r="P124" i="26"/>
  <c r="P125" i="26"/>
  <c r="P126" i="26"/>
  <c r="P127" i="26"/>
  <c r="P128" i="26"/>
  <c r="P129" i="26"/>
  <c r="P130" i="26"/>
  <c r="P131" i="26"/>
  <c r="P132" i="26"/>
  <c r="P133" i="26"/>
  <c r="P134" i="26"/>
  <c r="P135" i="26"/>
  <c r="P136" i="26"/>
  <c r="P137" i="26"/>
  <c r="P138" i="26"/>
  <c r="P139" i="26"/>
  <c r="P140" i="26"/>
  <c r="P141" i="26"/>
  <c r="P142" i="26"/>
  <c r="P143" i="26"/>
  <c r="P144" i="26"/>
  <c r="P145" i="26"/>
  <c r="P146" i="26"/>
  <c r="P147" i="26"/>
  <c r="P148" i="26"/>
  <c r="P149" i="26"/>
  <c r="P150" i="26"/>
  <c r="P151" i="26"/>
  <c r="P152" i="26"/>
  <c r="P153" i="26"/>
  <c r="P154" i="26"/>
  <c r="P155" i="26"/>
  <c r="P156" i="26"/>
  <c r="P157" i="26"/>
  <c r="P158" i="26"/>
  <c r="P159" i="26"/>
  <c r="P160" i="26"/>
  <c r="P161" i="26"/>
  <c r="P162" i="26"/>
  <c r="P163" i="26"/>
  <c r="P164" i="26"/>
  <c r="P165" i="26"/>
  <c r="P166" i="26"/>
  <c r="P167" i="26"/>
  <c r="P168" i="26"/>
  <c r="P169" i="26"/>
  <c r="P170" i="26"/>
  <c r="P171" i="26"/>
  <c r="P172" i="26"/>
  <c r="P173" i="26"/>
  <c r="P174" i="26"/>
  <c r="P175" i="26"/>
  <c r="P176" i="26"/>
  <c r="P177" i="26"/>
  <c r="P178" i="26"/>
  <c r="P179" i="26"/>
  <c r="P180" i="26"/>
  <c r="P181" i="26"/>
  <c r="P182" i="26"/>
  <c r="P183" i="26"/>
  <c r="P184" i="26"/>
  <c r="P185" i="26"/>
  <c r="P186" i="26"/>
  <c r="P187" i="26"/>
  <c r="P188" i="26"/>
  <c r="P189" i="26"/>
  <c r="P190" i="26"/>
  <c r="P191" i="26"/>
  <c r="P192" i="26"/>
  <c r="P193" i="26"/>
  <c r="P194" i="26"/>
  <c r="P195" i="26"/>
  <c r="P196" i="26"/>
  <c r="P197" i="26"/>
  <c r="P198" i="26"/>
  <c r="P199" i="26"/>
  <c r="P200" i="26"/>
  <c r="P201" i="26"/>
  <c r="P202" i="26"/>
  <c r="P203" i="26"/>
  <c r="P204" i="26"/>
  <c r="P205" i="26"/>
  <c r="P206" i="26"/>
  <c r="P207" i="26"/>
  <c r="P208" i="26"/>
  <c r="P209" i="26"/>
  <c r="P210" i="26"/>
  <c r="P211" i="26"/>
  <c r="P212" i="26"/>
  <c r="P213" i="26"/>
  <c r="P214" i="26"/>
  <c r="P215" i="26"/>
  <c r="P216" i="26"/>
  <c r="P217" i="26"/>
  <c r="P218" i="26"/>
  <c r="P219" i="26"/>
  <c r="P220" i="26"/>
  <c r="P221" i="26"/>
  <c r="P222" i="26"/>
  <c r="P223" i="26"/>
  <c r="P224" i="26"/>
  <c r="P225" i="26"/>
  <c r="P226" i="26"/>
  <c r="P227" i="26"/>
  <c r="P228" i="26"/>
  <c r="P229" i="26"/>
  <c r="P230" i="26"/>
  <c r="P231" i="26"/>
  <c r="P232" i="26"/>
  <c r="P233" i="26"/>
  <c r="P234" i="26"/>
  <c r="P235" i="26"/>
  <c r="P236" i="26"/>
  <c r="P237" i="26"/>
  <c r="P238" i="26"/>
  <c r="P239" i="26"/>
  <c r="P240" i="26"/>
  <c r="P241" i="26"/>
  <c r="P242" i="26"/>
  <c r="P243" i="26"/>
  <c r="P244" i="26"/>
  <c r="P245" i="26"/>
  <c r="P246" i="26"/>
  <c r="P247" i="26"/>
  <c r="P248" i="26"/>
  <c r="P249" i="26"/>
  <c r="P250" i="26"/>
  <c r="P251" i="26"/>
  <c r="P252" i="26"/>
  <c r="P253" i="26"/>
  <c r="P254" i="26"/>
  <c r="P255" i="26"/>
  <c r="P256" i="26"/>
  <c r="P257" i="26"/>
  <c r="P258" i="26"/>
  <c r="P259" i="26"/>
  <c r="P260" i="26"/>
  <c r="P261" i="26"/>
  <c r="P262" i="26"/>
  <c r="P263" i="26"/>
  <c r="P264" i="26"/>
  <c r="P265" i="26"/>
  <c r="P266" i="26"/>
  <c r="P267" i="26"/>
  <c r="P268" i="26"/>
  <c r="P269" i="26"/>
  <c r="P270" i="26"/>
  <c r="P271" i="26"/>
  <c r="P272" i="26"/>
  <c r="P273" i="26"/>
  <c r="P274" i="26"/>
  <c r="P275" i="26"/>
  <c r="P276" i="26"/>
  <c r="P277" i="26"/>
  <c r="P278" i="26"/>
  <c r="P279" i="26"/>
  <c r="P280" i="26"/>
  <c r="P281" i="26"/>
  <c r="P282" i="26"/>
  <c r="P283" i="26"/>
  <c r="P284" i="26"/>
  <c r="P285" i="26"/>
  <c r="P286" i="26"/>
  <c r="P287" i="26"/>
  <c r="P288" i="26"/>
  <c r="P289" i="26"/>
  <c r="P290" i="26"/>
  <c r="P291" i="26"/>
  <c r="P292" i="26"/>
  <c r="P293" i="26"/>
  <c r="P294" i="26"/>
  <c r="P295" i="26"/>
  <c r="P296" i="26"/>
  <c r="P297" i="26"/>
  <c r="P298" i="26"/>
  <c r="P299" i="26"/>
  <c r="P300" i="26"/>
  <c r="P301" i="26"/>
  <c r="P302" i="26"/>
  <c r="P303" i="26"/>
  <c r="P304" i="26"/>
  <c r="P305" i="26"/>
  <c r="P306" i="26"/>
  <c r="P307" i="26"/>
  <c r="P308" i="26"/>
  <c r="P309" i="26"/>
  <c r="P310" i="26"/>
  <c r="P311" i="26"/>
  <c r="P312" i="26"/>
  <c r="P313" i="26"/>
  <c r="P314" i="26"/>
  <c r="P315" i="26"/>
  <c r="P316" i="26"/>
  <c r="P317" i="26"/>
  <c r="P318" i="26"/>
  <c r="P319" i="26"/>
  <c r="P320" i="26"/>
  <c r="P321" i="26"/>
  <c r="P322" i="26"/>
  <c r="P323" i="26"/>
  <c r="P324" i="26"/>
  <c r="P325" i="26"/>
  <c r="P326" i="26"/>
  <c r="P327" i="26"/>
  <c r="P328" i="26"/>
  <c r="P329" i="26"/>
  <c r="P330" i="26"/>
  <c r="P331" i="26"/>
  <c r="P332" i="26"/>
  <c r="P333" i="26"/>
  <c r="P334" i="26"/>
  <c r="P335" i="26"/>
  <c r="P336" i="26"/>
  <c r="P337" i="26"/>
  <c r="P338" i="26"/>
  <c r="P339" i="26"/>
  <c r="P340" i="26"/>
  <c r="P341" i="26"/>
  <c r="P342" i="26"/>
  <c r="P343" i="26"/>
  <c r="P344" i="26"/>
  <c r="P345" i="26"/>
  <c r="P346" i="26"/>
  <c r="P347" i="26"/>
  <c r="P348" i="26"/>
  <c r="P349" i="26"/>
  <c r="P350" i="26"/>
  <c r="P351" i="26"/>
  <c r="P352" i="26"/>
  <c r="P353" i="26"/>
  <c r="P354" i="26"/>
  <c r="P355" i="26"/>
  <c r="P356" i="26"/>
  <c r="P357" i="26"/>
  <c r="P358" i="26"/>
  <c r="P359" i="26"/>
  <c r="P360" i="26"/>
  <c r="P361" i="26"/>
  <c r="P362" i="26"/>
  <c r="P363" i="26"/>
  <c r="P364" i="26"/>
  <c r="P365" i="26"/>
  <c r="P366" i="26"/>
  <c r="P367" i="26"/>
  <c r="P368" i="26"/>
  <c r="P369" i="26"/>
  <c r="P370" i="26"/>
  <c r="P371" i="26"/>
  <c r="P372" i="26"/>
  <c r="P373" i="26"/>
  <c r="P374" i="26"/>
  <c r="P375" i="26"/>
  <c r="P376" i="26"/>
  <c r="P377" i="26"/>
  <c r="P378" i="26"/>
  <c r="P379" i="26"/>
  <c r="P380" i="26"/>
  <c r="P381" i="26"/>
  <c r="P382" i="26"/>
  <c r="P383" i="26"/>
  <c r="P384" i="26"/>
  <c r="P385" i="26"/>
  <c r="P386" i="26"/>
  <c r="P387" i="26"/>
  <c r="P388" i="26"/>
  <c r="P389" i="26"/>
  <c r="P390" i="26"/>
  <c r="P391" i="26"/>
  <c r="P392" i="26"/>
  <c r="P393" i="26"/>
  <c r="P394" i="26"/>
  <c r="P395" i="26"/>
  <c r="P396" i="26"/>
  <c r="P397" i="26"/>
  <c r="P398" i="26"/>
  <c r="P399" i="26"/>
  <c r="P400" i="26"/>
  <c r="P401" i="26"/>
  <c r="P402" i="26"/>
  <c r="P403" i="26"/>
  <c r="P404" i="26"/>
  <c r="P405" i="26"/>
  <c r="P406" i="26"/>
  <c r="P407" i="26"/>
  <c r="P408" i="26"/>
  <c r="P409" i="26"/>
  <c r="P410" i="26"/>
  <c r="P411" i="26"/>
  <c r="P412" i="26"/>
  <c r="P413" i="26"/>
  <c r="P414" i="26"/>
  <c r="P415" i="26"/>
  <c r="P416" i="26"/>
  <c r="P417" i="26"/>
  <c r="P418" i="26"/>
  <c r="P419" i="26"/>
  <c r="P420" i="26"/>
  <c r="P421" i="26"/>
  <c r="P422" i="26"/>
  <c r="P423" i="26"/>
  <c r="P424" i="26"/>
  <c r="P425" i="26"/>
  <c r="P426" i="26"/>
  <c r="P427" i="26"/>
  <c r="P428" i="26"/>
  <c r="P429" i="26"/>
  <c r="P430" i="26"/>
  <c r="P431" i="26"/>
  <c r="P432" i="26"/>
  <c r="P433" i="26"/>
  <c r="P434" i="26"/>
  <c r="P435" i="26"/>
  <c r="P436" i="26"/>
  <c r="P437" i="26"/>
  <c r="P438" i="26"/>
  <c r="P439" i="26"/>
  <c r="P440" i="26"/>
  <c r="P441" i="26"/>
  <c r="P442" i="26"/>
  <c r="P443" i="26"/>
  <c r="P444" i="26"/>
  <c r="P445" i="26"/>
  <c r="P446" i="26"/>
  <c r="P447" i="26"/>
  <c r="P448" i="26"/>
  <c r="P449" i="26"/>
  <c r="P450" i="26"/>
  <c r="P451" i="26"/>
  <c r="P452" i="26"/>
  <c r="P453" i="26"/>
  <c r="P454" i="26"/>
  <c r="P455" i="26"/>
  <c r="P456" i="26"/>
  <c r="P457" i="26"/>
  <c r="P458" i="26"/>
  <c r="P459" i="26"/>
  <c r="P460" i="26"/>
  <c r="P461" i="26"/>
  <c r="P462" i="26"/>
  <c r="P463" i="26"/>
  <c r="P464" i="26"/>
  <c r="P465" i="26"/>
  <c r="P466" i="26"/>
  <c r="P467" i="26"/>
  <c r="P468" i="26"/>
  <c r="P469" i="26"/>
  <c r="P470" i="26"/>
  <c r="P471" i="26"/>
  <c r="P472" i="26"/>
  <c r="P473" i="26"/>
  <c r="P474" i="26"/>
  <c r="P475" i="26"/>
  <c r="P476" i="26"/>
  <c r="P477" i="26"/>
  <c r="P478" i="26"/>
  <c r="P479" i="26"/>
  <c r="P480" i="26"/>
  <c r="P481" i="26"/>
  <c r="P482" i="26"/>
  <c r="P483" i="26"/>
  <c r="P484" i="26"/>
  <c r="P485" i="26"/>
  <c r="P486" i="26"/>
  <c r="P487" i="26"/>
  <c r="P488" i="26"/>
  <c r="P489" i="26"/>
  <c r="P490" i="26"/>
  <c r="P491" i="26"/>
  <c r="P492" i="26"/>
  <c r="P493" i="26"/>
  <c r="P494" i="26"/>
  <c r="P495" i="26"/>
  <c r="P496" i="26"/>
  <c r="P497" i="26"/>
  <c r="P498" i="26"/>
  <c r="P499" i="26"/>
  <c r="P500" i="26"/>
  <c r="P501" i="26"/>
  <c r="P502" i="26"/>
  <c r="P503" i="26"/>
  <c r="P504" i="26"/>
  <c r="P505" i="26"/>
  <c r="P506" i="26"/>
  <c r="P507" i="26"/>
  <c r="P508" i="26"/>
  <c r="P509" i="26"/>
  <c r="P510" i="26"/>
  <c r="P511" i="26"/>
  <c r="P512" i="26"/>
  <c r="P513" i="26"/>
  <c r="P514" i="26"/>
  <c r="P515" i="26"/>
  <c r="P516" i="26"/>
  <c r="P517" i="26"/>
  <c r="P518" i="26"/>
  <c r="P519" i="26"/>
  <c r="P520" i="26"/>
  <c r="P521" i="26"/>
  <c r="P522" i="26"/>
  <c r="P523" i="26"/>
  <c r="P524" i="26"/>
  <c r="P525" i="26"/>
  <c r="P526" i="26"/>
  <c r="P527" i="26"/>
  <c r="P528" i="26"/>
  <c r="P529" i="26"/>
  <c r="P530" i="26"/>
  <c r="P531" i="26"/>
  <c r="P532" i="26"/>
  <c r="P533" i="26"/>
  <c r="P534" i="26"/>
  <c r="P535" i="26"/>
  <c r="P536" i="26"/>
  <c r="P537" i="26"/>
  <c r="P538" i="26"/>
  <c r="P539" i="26"/>
  <c r="P540" i="26"/>
  <c r="P541" i="26"/>
  <c r="P542" i="26"/>
  <c r="P543" i="26"/>
  <c r="P544" i="26"/>
  <c r="P545" i="26"/>
  <c r="P546" i="26"/>
  <c r="P547" i="26"/>
  <c r="P548" i="26"/>
  <c r="P549" i="26"/>
  <c r="P550" i="26"/>
  <c r="P551" i="26"/>
  <c r="P552" i="26"/>
  <c r="P553" i="26"/>
  <c r="P554" i="26"/>
  <c r="P555" i="26"/>
  <c r="P556" i="26"/>
  <c r="P557" i="26"/>
  <c r="P558" i="26"/>
  <c r="P559" i="26"/>
  <c r="P560" i="26"/>
  <c r="P561" i="26"/>
  <c r="P562" i="26"/>
  <c r="P563" i="26"/>
  <c r="P564" i="26"/>
  <c r="P565" i="26"/>
  <c r="P566" i="26"/>
  <c r="P567" i="26"/>
  <c r="P568" i="26"/>
  <c r="P569" i="26"/>
  <c r="P570" i="26"/>
  <c r="P571" i="26"/>
  <c r="P572" i="26"/>
  <c r="P573" i="26"/>
  <c r="P574" i="26"/>
  <c r="P575" i="26"/>
  <c r="P576" i="26"/>
  <c r="P577" i="26"/>
  <c r="P578" i="26"/>
  <c r="P579" i="26"/>
  <c r="P580" i="26"/>
  <c r="P581" i="26"/>
  <c r="P582" i="26"/>
  <c r="P583" i="26"/>
  <c r="P584" i="26"/>
  <c r="P585" i="26"/>
  <c r="P586" i="26"/>
  <c r="P587" i="26"/>
  <c r="P588" i="26"/>
  <c r="P589" i="26"/>
  <c r="P590" i="26"/>
  <c r="P591" i="26"/>
  <c r="P592" i="26"/>
  <c r="P593" i="26"/>
  <c r="P594" i="26"/>
  <c r="P595" i="26"/>
  <c r="P596" i="26"/>
  <c r="P597" i="26"/>
  <c r="P598" i="26"/>
  <c r="P599" i="26"/>
  <c r="P600" i="26"/>
  <c r="P601" i="26"/>
  <c r="P602" i="26"/>
  <c r="P603" i="26"/>
  <c r="P604" i="26"/>
  <c r="P605" i="26"/>
  <c r="P606" i="26"/>
  <c r="P607" i="26"/>
  <c r="P608" i="26"/>
  <c r="P609" i="26"/>
  <c r="P610" i="26"/>
  <c r="P611" i="26"/>
  <c r="P612" i="26"/>
  <c r="P613" i="26"/>
  <c r="P614" i="26"/>
  <c r="P615" i="26"/>
  <c r="P616" i="26"/>
  <c r="P617" i="26"/>
  <c r="P618" i="26"/>
  <c r="P619" i="26"/>
  <c r="P620" i="26"/>
  <c r="P621" i="26"/>
  <c r="P622" i="26"/>
  <c r="P623" i="26"/>
  <c r="P624" i="26"/>
  <c r="P625" i="26"/>
  <c r="P626" i="26"/>
  <c r="P627" i="26"/>
  <c r="P628" i="26"/>
  <c r="P629" i="26"/>
  <c r="P630" i="26"/>
  <c r="P631" i="26"/>
  <c r="P632" i="26"/>
  <c r="P633" i="26"/>
  <c r="P634" i="26"/>
  <c r="P635" i="26"/>
  <c r="P636" i="26"/>
  <c r="P637" i="26"/>
  <c r="P638" i="26"/>
  <c r="P639" i="26"/>
  <c r="P640" i="26"/>
  <c r="P641" i="26"/>
  <c r="P642" i="26"/>
  <c r="P643" i="26"/>
  <c r="P644" i="26"/>
  <c r="P645" i="26"/>
  <c r="P646" i="26"/>
  <c r="P647" i="26"/>
  <c r="P648" i="26"/>
  <c r="P649" i="26"/>
  <c r="P650" i="26"/>
  <c r="P651" i="26"/>
  <c r="P652" i="26"/>
  <c r="P653" i="26"/>
  <c r="P654" i="26"/>
  <c r="P655" i="26"/>
  <c r="P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N102" i="26"/>
  <c r="N103" i="26"/>
  <c r="N104" i="26"/>
  <c r="N105" i="26"/>
  <c r="N106" i="26"/>
  <c r="N107" i="26"/>
  <c r="N108" i="26"/>
  <c r="N109" i="26"/>
  <c r="N110" i="26"/>
  <c r="N111" i="26"/>
  <c r="N112" i="26"/>
  <c r="N113" i="26"/>
  <c r="N114" i="26"/>
  <c r="N115" i="26"/>
  <c r="N116" i="26"/>
  <c r="N117" i="26"/>
  <c r="N118" i="26"/>
  <c r="N119" i="26"/>
  <c r="N120" i="26"/>
  <c r="N121" i="26"/>
  <c r="N122" i="26"/>
  <c r="N123" i="26"/>
  <c r="N124" i="26"/>
  <c r="N125" i="26"/>
  <c r="N126" i="26"/>
  <c r="N127" i="26"/>
  <c r="N128" i="26"/>
  <c r="N129" i="26"/>
  <c r="N130" i="26"/>
  <c r="N131" i="26"/>
  <c r="N132" i="26"/>
  <c r="N133" i="26"/>
  <c r="N134" i="26"/>
  <c r="N135" i="26"/>
  <c r="N136" i="26"/>
  <c r="N137" i="26"/>
  <c r="N138" i="26"/>
  <c r="N139" i="26"/>
  <c r="N140" i="26"/>
  <c r="N141" i="26"/>
  <c r="N142" i="26"/>
  <c r="N143" i="26"/>
  <c r="N144" i="26"/>
  <c r="N145" i="26"/>
  <c r="N146" i="26"/>
  <c r="N147" i="26"/>
  <c r="N148" i="26"/>
  <c r="N149" i="26"/>
  <c r="N150" i="26"/>
  <c r="N151" i="26"/>
  <c r="N152" i="26"/>
  <c r="N153" i="26"/>
  <c r="N154" i="26"/>
  <c r="N155" i="26"/>
  <c r="N156" i="26"/>
  <c r="N157" i="26"/>
  <c r="N158" i="26"/>
  <c r="N159" i="26"/>
  <c r="N160" i="26"/>
  <c r="N161" i="26"/>
  <c r="N162" i="26"/>
  <c r="N163" i="26"/>
  <c r="N164" i="26"/>
  <c r="N165" i="26"/>
  <c r="N166" i="26"/>
  <c r="N167" i="26"/>
  <c r="N168" i="26"/>
  <c r="N169" i="26"/>
  <c r="N170" i="26"/>
  <c r="N171" i="26"/>
  <c r="N172" i="26"/>
  <c r="N173" i="26"/>
  <c r="N174" i="26"/>
  <c r="N175" i="26"/>
  <c r="N176" i="26"/>
  <c r="N177" i="26"/>
  <c r="N178" i="26"/>
  <c r="N179" i="26"/>
  <c r="N180" i="26"/>
  <c r="N181" i="26"/>
  <c r="N182" i="26"/>
  <c r="N183" i="26"/>
  <c r="N184" i="26"/>
  <c r="N185" i="26"/>
  <c r="N186" i="26"/>
  <c r="N187" i="26"/>
  <c r="N188" i="26"/>
  <c r="N189" i="26"/>
  <c r="N190" i="26"/>
  <c r="N191" i="26"/>
  <c r="N192" i="26"/>
  <c r="N193" i="26"/>
  <c r="N194" i="26"/>
  <c r="N195" i="26"/>
  <c r="N196" i="26"/>
  <c r="N197" i="26"/>
  <c r="N198" i="26"/>
  <c r="N199" i="26"/>
  <c r="N200" i="26"/>
  <c r="N201" i="26"/>
  <c r="N202" i="26"/>
  <c r="N203" i="26"/>
  <c r="N204" i="26"/>
  <c r="N205" i="26"/>
  <c r="N206" i="26"/>
  <c r="N207" i="26"/>
  <c r="N208" i="26"/>
  <c r="N209" i="26"/>
  <c r="N210" i="26"/>
  <c r="N211" i="26"/>
  <c r="N212" i="26"/>
  <c r="N213" i="26"/>
  <c r="N214" i="26"/>
  <c r="N215" i="26"/>
  <c r="N216" i="26"/>
  <c r="N217" i="26"/>
  <c r="N218" i="26"/>
  <c r="N219" i="26"/>
  <c r="N220" i="26"/>
  <c r="N221" i="26"/>
  <c r="N222" i="26"/>
  <c r="N223" i="26"/>
  <c r="N224" i="26"/>
  <c r="N225" i="26"/>
  <c r="N226" i="26"/>
  <c r="N227" i="26"/>
  <c r="N228" i="26"/>
  <c r="N229" i="26"/>
  <c r="N230" i="26"/>
  <c r="N231" i="26"/>
  <c r="N232" i="26"/>
  <c r="N233" i="26"/>
  <c r="N234" i="26"/>
  <c r="N235" i="26"/>
  <c r="N236" i="26"/>
  <c r="N237" i="26"/>
  <c r="N238" i="26"/>
  <c r="N239" i="26"/>
  <c r="N240" i="26"/>
  <c r="N241" i="26"/>
  <c r="N242" i="26"/>
  <c r="N243" i="26"/>
  <c r="N244" i="26"/>
  <c r="N245" i="26"/>
  <c r="N246" i="26"/>
  <c r="N247" i="26"/>
  <c r="N248" i="26"/>
  <c r="N249" i="26"/>
  <c r="N250" i="26"/>
  <c r="N251" i="26"/>
  <c r="N252" i="26"/>
  <c r="N253" i="26"/>
  <c r="N254" i="26"/>
  <c r="N255" i="26"/>
  <c r="N256" i="26"/>
  <c r="N257" i="26"/>
  <c r="N258" i="26"/>
  <c r="N259" i="26"/>
  <c r="N260" i="26"/>
  <c r="N261" i="26"/>
  <c r="N262" i="26"/>
  <c r="N263" i="26"/>
  <c r="N264" i="26"/>
  <c r="N265" i="26"/>
  <c r="N266" i="26"/>
  <c r="N267" i="26"/>
  <c r="N268" i="26"/>
  <c r="N269" i="26"/>
  <c r="N270" i="26"/>
  <c r="N271" i="26"/>
  <c r="N272" i="26"/>
  <c r="N273" i="26"/>
  <c r="N274" i="26"/>
  <c r="N275" i="26"/>
  <c r="N276" i="26"/>
  <c r="N277" i="26"/>
  <c r="N278" i="26"/>
  <c r="N279" i="26"/>
  <c r="N280" i="26"/>
  <c r="N281" i="26"/>
  <c r="N282" i="26"/>
  <c r="N283" i="26"/>
  <c r="N284" i="26"/>
  <c r="N285" i="26"/>
  <c r="N286" i="26"/>
  <c r="N287" i="26"/>
  <c r="N288" i="26"/>
  <c r="N289" i="26"/>
  <c r="N290" i="26"/>
  <c r="N291" i="26"/>
  <c r="N292" i="26"/>
  <c r="N293" i="26"/>
  <c r="N294" i="26"/>
  <c r="N295" i="26"/>
  <c r="N296" i="26"/>
  <c r="N297" i="26"/>
  <c r="N298" i="26"/>
  <c r="N299" i="26"/>
  <c r="N300" i="26"/>
  <c r="N301" i="26"/>
  <c r="N302" i="26"/>
  <c r="N303" i="26"/>
  <c r="N304" i="26"/>
  <c r="N305" i="26"/>
  <c r="N306" i="26"/>
  <c r="N307" i="26"/>
  <c r="N308" i="26"/>
  <c r="N309" i="26"/>
  <c r="N310" i="26"/>
  <c r="N311" i="26"/>
  <c r="N312" i="26"/>
  <c r="N313" i="26"/>
  <c r="N314" i="26"/>
  <c r="N315" i="26"/>
  <c r="N316" i="26"/>
  <c r="N317" i="26"/>
  <c r="N318" i="26"/>
  <c r="N319" i="26"/>
  <c r="N320" i="26"/>
  <c r="N321" i="26"/>
  <c r="N322" i="26"/>
  <c r="N323" i="26"/>
  <c r="N324" i="26"/>
  <c r="N325" i="26"/>
  <c r="N326" i="26"/>
  <c r="N327" i="26"/>
  <c r="N328" i="26"/>
  <c r="N329" i="26"/>
  <c r="N330" i="26"/>
  <c r="N331" i="26"/>
  <c r="N332" i="26"/>
  <c r="N333" i="26"/>
  <c r="N334" i="26"/>
  <c r="N335" i="26"/>
  <c r="N336" i="26"/>
  <c r="N337" i="26"/>
  <c r="N338" i="26"/>
  <c r="N339" i="26"/>
  <c r="N340" i="26"/>
  <c r="N341" i="26"/>
  <c r="N342" i="26"/>
  <c r="N343" i="26"/>
  <c r="N344" i="26"/>
  <c r="N345" i="26"/>
  <c r="N346" i="26"/>
  <c r="N347" i="26"/>
  <c r="N348" i="26"/>
  <c r="N349" i="26"/>
  <c r="N350" i="26"/>
  <c r="N351" i="26"/>
  <c r="N352" i="26"/>
  <c r="N353" i="26"/>
  <c r="N354" i="26"/>
  <c r="N355" i="26"/>
  <c r="N356" i="26"/>
  <c r="N357" i="26"/>
  <c r="N358" i="26"/>
  <c r="N359" i="26"/>
  <c r="N360" i="26"/>
  <c r="N361" i="26"/>
  <c r="N362" i="26"/>
  <c r="N363" i="26"/>
  <c r="N364" i="26"/>
  <c r="N365" i="26"/>
  <c r="N366" i="26"/>
  <c r="N367" i="26"/>
  <c r="N368" i="26"/>
  <c r="N369" i="26"/>
  <c r="N370" i="26"/>
  <c r="N371" i="26"/>
  <c r="N372" i="26"/>
  <c r="N373" i="26"/>
  <c r="N374" i="26"/>
  <c r="N375" i="26"/>
  <c r="N376" i="26"/>
  <c r="N377" i="26"/>
  <c r="N378" i="26"/>
  <c r="N379" i="26"/>
  <c r="N380" i="26"/>
  <c r="N381" i="26"/>
  <c r="N382" i="26"/>
  <c r="N383" i="26"/>
  <c r="N384" i="26"/>
  <c r="N385" i="26"/>
  <c r="N386" i="26"/>
  <c r="N387" i="26"/>
  <c r="N388" i="26"/>
  <c r="N389" i="26"/>
  <c r="N390" i="26"/>
  <c r="N391" i="26"/>
  <c r="N392" i="26"/>
  <c r="N393" i="26"/>
  <c r="N394" i="26"/>
  <c r="N395" i="26"/>
  <c r="N396" i="26"/>
  <c r="N397" i="26"/>
  <c r="N398" i="26"/>
  <c r="N399" i="26"/>
  <c r="N400" i="26"/>
  <c r="N401" i="26"/>
  <c r="N402" i="26"/>
  <c r="N403" i="26"/>
  <c r="N404" i="26"/>
  <c r="N405" i="26"/>
  <c r="N406" i="26"/>
  <c r="N407" i="26"/>
  <c r="N408" i="26"/>
  <c r="N409" i="26"/>
  <c r="N410" i="26"/>
  <c r="N411" i="26"/>
  <c r="N412" i="26"/>
  <c r="N413" i="26"/>
  <c r="N414" i="26"/>
  <c r="N415" i="26"/>
  <c r="N416" i="26"/>
  <c r="N417" i="26"/>
  <c r="N418" i="26"/>
  <c r="N419" i="26"/>
  <c r="N420" i="26"/>
  <c r="N421" i="26"/>
  <c r="N422" i="26"/>
  <c r="N423" i="26"/>
  <c r="N424" i="26"/>
  <c r="N425" i="26"/>
  <c r="N426" i="26"/>
  <c r="N427" i="26"/>
  <c r="N428" i="26"/>
  <c r="N429" i="26"/>
  <c r="N430" i="26"/>
  <c r="N431" i="26"/>
  <c r="N432" i="26"/>
  <c r="N433" i="26"/>
  <c r="N434" i="26"/>
  <c r="N435" i="26"/>
  <c r="N436" i="26"/>
  <c r="N437" i="26"/>
  <c r="N438" i="26"/>
  <c r="N439" i="26"/>
  <c r="N440" i="26"/>
  <c r="N441" i="26"/>
  <c r="N442" i="26"/>
  <c r="N443" i="26"/>
  <c r="N444" i="26"/>
  <c r="N445" i="26"/>
  <c r="N446" i="26"/>
  <c r="N447" i="26"/>
  <c r="N448" i="26"/>
  <c r="N449" i="26"/>
  <c r="N450" i="26"/>
  <c r="N451" i="26"/>
  <c r="N452" i="26"/>
  <c r="N453" i="26"/>
  <c r="N454" i="26"/>
  <c r="N455" i="26"/>
  <c r="N456" i="26"/>
  <c r="N457" i="26"/>
  <c r="N458" i="26"/>
  <c r="N459" i="26"/>
  <c r="N460" i="26"/>
  <c r="N461" i="26"/>
  <c r="N462" i="26"/>
  <c r="N463" i="26"/>
  <c r="N464" i="26"/>
  <c r="N465" i="26"/>
  <c r="N466" i="26"/>
  <c r="N467" i="26"/>
  <c r="N468" i="26"/>
  <c r="N469" i="26"/>
  <c r="N470" i="26"/>
  <c r="N471" i="26"/>
  <c r="N472" i="26"/>
  <c r="N473" i="26"/>
  <c r="N474" i="26"/>
  <c r="N475" i="26"/>
  <c r="N476" i="26"/>
  <c r="N477" i="26"/>
  <c r="N478" i="26"/>
  <c r="N479" i="26"/>
  <c r="N480" i="26"/>
  <c r="N481" i="26"/>
  <c r="N482" i="26"/>
  <c r="N483" i="26"/>
  <c r="N484" i="26"/>
  <c r="N485" i="26"/>
  <c r="N486" i="26"/>
  <c r="N487" i="26"/>
  <c r="N488" i="26"/>
  <c r="N489" i="26"/>
  <c r="N490" i="26"/>
  <c r="N491" i="26"/>
  <c r="N492" i="26"/>
  <c r="N493" i="26"/>
  <c r="N494" i="26"/>
  <c r="N495" i="26"/>
  <c r="N496" i="26"/>
  <c r="N497" i="26"/>
  <c r="N498" i="26"/>
  <c r="N499" i="26"/>
  <c r="N500" i="26"/>
  <c r="N501" i="26"/>
  <c r="N502" i="26"/>
  <c r="N503" i="26"/>
  <c r="N504" i="26"/>
  <c r="N505" i="26"/>
  <c r="N506" i="26"/>
  <c r="N507" i="26"/>
  <c r="N508" i="26"/>
  <c r="N509" i="26"/>
  <c r="N510" i="26"/>
  <c r="N511" i="26"/>
  <c r="N512" i="26"/>
  <c r="N513" i="26"/>
  <c r="N514" i="26"/>
  <c r="N515" i="26"/>
  <c r="N516" i="26"/>
  <c r="N517" i="26"/>
  <c r="N518" i="26"/>
  <c r="N519" i="26"/>
  <c r="N520" i="26"/>
  <c r="N521" i="26"/>
  <c r="N522" i="26"/>
  <c r="N523" i="26"/>
  <c r="N524" i="26"/>
  <c r="N525" i="26"/>
  <c r="N526" i="26"/>
  <c r="N527" i="26"/>
  <c r="N528" i="26"/>
  <c r="N529" i="26"/>
  <c r="N530" i="26"/>
  <c r="N531" i="26"/>
  <c r="N532" i="26"/>
  <c r="N533" i="26"/>
  <c r="N534" i="26"/>
  <c r="N535" i="26"/>
  <c r="N536" i="26"/>
  <c r="N537" i="26"/>
  <c r="N538" i="26"/>
  <c r="N539" i="26"/>
  <c r="N540" i="26"/>
  <c r="N541" i="26"/>
  <c r="N542" i="26"/>
  <c r="N543" i="26"/>
  <c r="N544" i="26"/>
  <c r="N545" i="26"/>
  <c r="N546" i="26"/>
  <c r="N547" i="26"/>
  <c r="N548" i="26"/>
  <c r="N549" i="26"/>
  <c r="N550" i="26"/>
  <c r="N551" i="26"/>
  <c r="N552" i="26"/>
  <c r="N553" i="26"/>
  <c r="N554" i="26"/>
  <c r="N555" i="26"/>
  <c r="N556" i="26"/>
  <c r="N557" i="26"/>
  <c r="N558" i="26"/>
  <c r="N559" i="26"/>
  <c r="N560" i="26"/>
  <c r="N561" i="26"/>
  <c r="N562" i="26"/>
  <c r="N563" i="26"/>
  <c r="N564" i="26"/>
  <c r="N565" i="26"/>
  <c r="N566" i="26"/>
  <c r="N567" i="26"/>
  <c r="N568" i="26"/>
  <c r="N569" i="26"/>
  <c r="N570" i="26"/>
  <c r="N571" i="26"/>
  <c r="N572" i="26"/>
  <c r="N573" i="26"/>
  <c r="N574" i="26"/>
  <c r="N575" i="26"/>
  <c r="N576" i="26"/>
  <c r="N577" i="26"/>
  <c r="N578" i="26"/>
  <c r="N579" i="26"/>
  <c r="N580" i="26"/>
  <c r="N581" i="26"/>
  <c r="N582" i="26"/>
  <c r="N583" i="26"/>
  <c r="N584" i="26"/>
  <c r="N585" i="26"/>
  <c r="N586" i="26"/>
  <c r="N587" i="26"/>
  <c r="N588" i="26"/>
  <c r="N589" i="26"/>
  <c r="N590" i="26"/>
  <c r="N591" i="26"/>
  <c r="N592" i="26"/>
  <c r="N593" i="26"/>
  <c r="N594" i="26"/>
  <c r="N595" i="26"/>
  <c r="N596" i="26"/>
  <c r="N597" i="26"/>
  <c r="N598" i="26"/>
  <c r="N599" i="26"/>
  <c r="N600" i="26"/>
  <c r="N601" i="26"/>
  <c r="N602" i="26"/>
  <c r="N603" i="26"/>
  <c r="N604" i="26"/>
  <c r="N605" i="26"/>
  <c r="N606" i="26"/>
  <c r="N607" i="26"/>
  <c r="N608" i="26"/>
  <c r="N609" i="26"/>
  <c r="N610" i="26"/>
  <c r="N611" i="26"/>
  <c r="N612" i="26"/>
  <c r="N613" i="26"/>
  <c r="N614" i="26"/>
  <c r="N615" i="26"/>
  <c r="N616" i="26"/>
  <c r="N617" i="26"/>
  <c r="N618" i="26"/>
  <c r="N619" i="26"/>
  <c r="N620" i="26"/>
  <c r="N621" i="26"/>
  <c r="N622" i="26"/>
  <c r="N623" i="26"/>
  <c r="N624" i="26"/>
  <c r="N625" i="26"/>
  <c r="N626" i="26"/>
  <c r="N627" i="26"/>
  <c r="N628" i="26"/>
  <c r="N629" i="26"/>
  <c r="N630" i="26"/>
  <c r="N631" i="26"/>
  <c r="N632" i="26"/>
  <c r="N633" i="26"/>
  <c r="N634" i="26"/>
  <c r="N635" i="26"/>
  <c r="N636" i="26"/>
  <c r="N637" i="26"/>
  <c r="N638" i="26"/>
  <c r="N639" i="26"/>
  <c r="N640" i="26"/>
  <c r="N641" i="26"/>
  <c r="N642" i="26"/>
  <c r="N643" i="26"/>
  <c r="N644" i="26"/>
  <c r="N645" i="26"/>
  <c r="N646" i="26"/>
  <c r="N647" i="26"/>
  <c r="N648" i="26"/>
  <c r="N649" i="26"/>
  <c r="N650" i="26"/>
  <c r="N651" i="26"/>
  <c r="N652" i="26"/>
  <c r="N653" i="26"/>
  <c r="N654" i="26"/>
  <c r="N655" i="26"/>
  <c r="M7" i="26"/>
  <c r="N6" i="26"/>
  <c r="M10" i="26"/>
  <c r="M8" i="26"/>
  <c r="M9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45" i="26"/>
  <c r="M46" i="26"/>
  <c r="M47" i="26"/>
  <c r="M48" i="26"/>
  <c r="M49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80" i="26"/>
  <c r="M81" i="26"/>
  <c r="M82" i="26"/>
  <c r="M83" i="26"/>
  <c r="M84" i="26"/>
  <c r="M85" i="26"/>
  <c r="M86" i="26"/>
  <c r="M87" i="26"/>
  <c r="M88" i="26"/>
  <c r="M89" i="26"/>
  <c r="M90" i="26"/>
  <c r="M91" i="26"/>
  <c r="M92" i="26"/>
  <c r="M93" i="26"/>
  <c r="M94" i="26"/>
  <c r="M95" i="26"/>
  <c r="M96" i="26"/>
  <c r="M97" i="26"/>
  <c r="M98" i="26"/>
  <c r="M99" i="26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M112" i="26"/>
  <c r="M113" i="26"/>
  <c r="M114" i="26"/>
  <c r="M115" i="26"/>
  <c r="M116" i="26"/>
  <c r="M117" i="26"/>
  <c r="M118" i="26"/>
  <c r="M119" i="26"/>
  <c r="M120" i="26"/>
  <c r="M121" i="26"/>
  <c r="M122" i="26"/>
  <c r="M123" i="26"/>
  <c r="M124" i="26"/>
  <c r="M125" i="26"/>
  <c r="M126" i="26"/>
  <c r="M127" i="26"/>
  <c r="M128" i="26"/>
  <c r="M129" i="26"/>
  <c r="M130" i="26"/>
  <c r="M131" i="26"/>
  <c r="M132" i="26"/>
  <c r="M133" i="26"/>
  <c r="M134" i="26"/>
  <c r="M135" i="26"/>
  <c r="M136" i="26"/>
  <c r="M137" i="26"/>
  <c r="M138" i="26"/>
  <c r="M139" i="26"/>
  <c r="M140" i="26"/>
  <c r="M141" i="26"/>
  <c r="M142" i="26"/>
  <c r="M143" i="26"/>
  <c r="M144" i="26"/>
  <c r="M145" i="26"/>
  <c r="M146" i="26"/>
  <c r="M147" i="26"/>
  <c r="M148" i="26"/>
  <c r="M149" i="26"/>
  <c r="M150" i="26"/>
  <c r="M151" i="26"/>
  <c r="M152" i="26"/>
  <c r="M153" i="26"/>
  <c r="M154" i="26"/>
  <c r="M155" i="26"/>
  <c r="M156" i="26"/>
  <c r="M157" i="26"/>
  <c r="M158" i="26"/>
  <c r="M159" i="26"/>
  <c r="M160" i="26"/>
  <c r="M161" i="26"/>
  <c r="M162" i="26"/>
  <c r="M163" i="26"/>
  <c r="M164" i="26"/>
  <c r="M165" i="26"/>
  <c r="M166" i="26"/>
  <c r="M167" i="26"/>
  <c r="M168" i="26"/>
  <c r="M169" i="26"/>
  <c r="M170" i="26"/>
  <c r="M171" i="26"/>
  <c r="M172" i="26"/>
  <c r="M173" i="26"/>
  <c r="M174" i="26"/>
  <c r="M175" i="26"/>
  <c r="M176" i="26"/>
  <c r="M177" i="26"/>
  <c r="M178" i="26"/>
  <c r="M179" i="26"/>
  <c r="M180" i="26"/>
  <c r="M181" i="26"/>
  <c r="M182" i="26"/>
  <c r="M183" i="26"/>
  <c r="M184" i="26"/>
  <c r="M185" i="26"/>
  <c r="M186" i="26"/>
  <c r="M187" i="26"/>
  <c r="M188" i="26"/>
  <c r="M189" i="26"/>
  <c r="M190" i="26"/>
  <c r="M191" i="26"/>
  <c r="M192" i="26"/>
  <c r="M193" i="26"/>
  <c r="M194" i="26"/>
  <c r="M195" i="26"/>
  <c r="M196" i="26"/>
  <c r="M197" i="26"/>
  <c r="M198" i="26"/>
  <c r="M199" i="26"/>
  <c r="M200" i="26"/>
  <c r="M201" i="26"/>
  <c r="M202" i="26"/>
  <c r="M203" i="26"/>
  <c r="M204" i="26"/>
  <c r="M205" i="26"/>
  <c r="M206" i="26"/>
  <c r="M207" i="26"/>
  <c r="M208" i="26"/>
  <c r="M209" i="26"/>
  <c r="M210" i="26"/>
  <c r="M211" i="26"/>
  <c r="M212" i="26"/>
  <c r="M213" i="26"/>
  <c r="M214" i="26"/>
  <c r="M215" i="26"/>
  <c r="M216" i="26"/>
  <c r="M217" i="26"/>
  <c r="M218" i="26"/>
  <c r="M219" i="26"/>
  <c r="M220" i="26"/>
  <c r="M221" i="26"/>
  <c r="M222" i="26"/>
  <c r="M223" i="26"/>
  <c r="M224" i="26"/>
  <c r="M225" i="26"/>
  <c r="M226" i="26"/>
  <c r="M227" i="26"/>
  <c r="M228" i="26"/>
  <c r="M229" i="26"/>
  <c r="M230" i="26"/>
  <c r="M231" i="26"/>
  <c r="M232" i="26"/>
  <c r="M233" i="26"/>
  <c r="M234" i="26"/>
  <c r="M235" i="26"/>
  <c r="M236" i="26"/>
  <c r="M237" i="26"/>
  <c r="M238" i="26"/>
  <c r="M239" i="26"/>
  <c r="M240" i="26"/>
  <c r="M241" i="26"/>
  <c r="M242" i="26"/>
  <c r="M243" i="26"/>
  <c r="M244" i="26"/>
  <c r="M245" i="26"/>
  <c r="M246" i="26"/>
  <c r="M247" i="26"/>
  <c r="M248" i="26"/>
  <c r="M249" i="26"/>
  <c r="M250" i="26"/>
  <c r="M251" i="26"/>
  <c r="M252" i="26"/>
  <c r="M253" i="26"/>
  <c r="M254" i="26"/>
  <c r="M255" i="26"/>
  <c r="M256" i="26"/>
  <c r="M257" i="26"/>
  <c r="M258" i="26"/>
  <c r="M259" i="26"/>
  <c r="M260" i="26"/>
  <c r="M261" i="26"/>
  <c r="M262" i="26"/>
  <c r="M263" i="26"/>
  <c r="M264" i="26"/>
  <c r="M265" i="26"/>
  <c r="M266" i="26"/>
  <c r="M267" i="26"/>
  <c r="M268" i="26"/>
  <c r="M269" i="26"/>
  <c r="M270" i="26"/>
  <c r="M271" i="26"/>
  <c r="M272" i="26"/>
  <c r="M273" i="26"/>
  <c r="M274" i="26"/>
  <c r="M275" i="26"/>
  <c r="M276" i="26"/>
  <c r="M277" i="26"/>
  <c r="M278" i="26"/>
  <c r="M279" i="26"/>
  <c r="M280" i="26"/>
  <c r="M281" i="26"/>
  <c r="M282" i="26"/>
  <c r="M283" i="26"/>
  <c r="M284" i="26"/>
  <c r="M285" i="26"/>
  <c r="M286" i="26"/>
  <c r="M287" i="26"/>
  <c r="M288" i="26"/>
  <c r="M289" i="26"/>
  <c r="M290" i="26"/>
  <c r="M291" i="26"/>
  <c r="M292" i="26"/>
  <c r="M293" i="26"/>
  <c r="M294" i="26"/>
  <c r="M295" i="26"/>
  <c r="M296" i="26"/>
  <c r="M297" i="26"/>
  <c r="M298" i="26"/>
  <c r="M299" i="26"/>
  <c r="M300" i="26"/>
  <c r="M301" i="26"/>
  <c r="M302" i="26"/>
  <c r="M303" i="26"/>
  <c r="M304" i="26"/>
  <c r="M305" i="26"/>
  <c r="M306" i="26"/>
  <c r="M307" i="26"/>
  <c r="M308" i="26"/>
  <c r="M309" i="26"/>
  <c r="M310" i="26"/>
  <c r="M311" i="26"/>
  <c r="M312" i="26"/>
  <c r="M313" i="26"/>
  <c r="M314" i="26"/>
  <c r="M315" i="26"/>
  <c r="M316" i="26"/>
  <c r="M317" i="26"/>
  <c r="M318" i="26"/>
  <c r="M319" i="26"/>
  <c r="M320" i="26"/>
  <c r="M321" i="26"/>
  <c r="M322" i="26"/>
  <c r="M323" i="26"/>
  <c r="M324" i="26"/>
  <c r="M325" i="26"/>
  <c r="M326" i="26"/>
  <c r="M327" i="26"/>
  <c r="M328" i="26"/>
  <c r="M329" i="26"/>
  <c r="M330" i="26"/>
  <c r="M331" i="26"/>
  <c r="M332" i="26"/>
  <c r="M333" i="26"/>
  <c r="M334" i="26"/>
  <c r="M335" i="26"/>
  <c r="M336" i="26"/>
  <c r="M337" i="26"/>
  <c r="M338" i="26"/>
  <c r="M339" i="26"/>
  <c r="M340" i="26"/>
  <c r="M341" i="26"/>
  <c r="M342" i="26"/>
  <c r="M343" i="26"/>
  <c r="M344" i="26"/>
  <c r="M345" i="26"/>
  <c r="M346" i="26"/>
  <c r="M347" i="26"/>
  <c r="M348" i="26"/>
  <c r="M349" i="26"/>
  <c r="M350" i="26"/>
  <c r="M351" i="26"/>
  <c r="M352" i="26"/>
  <c r="M353" i="26"/>
  <c r="M354" i="26"/>
  <c r="M355" i="26"/>
  <c r="M356" i="26"/>
  <c r="M357" i="26"/>
  <c r="M358" i="26"/>
  <c r="M359" i="26"/>
  <c r="M360" i="26"/>
  <c r="M361" i="26"/>
  <c r="M362" i="26"/>
  <c r="M363" i="26"/>
  <c r="M364" i="26"/>
  <c r="M365" i="26"/>
  <c r="M366" i="26"/>
  <c r="M367" i="26"/>
  <c r="M368" i="26"/>
  <c r="M369" i="26"/>
  <c r="M370" i="26"/>
  <c r="M371" i="26"/>
  <c r="M372" i="26"/>
  <c r="M373" i="26"/>
  <c r="M374" i="26"/>
  <c r="M375" i="26"/>
  <c r="M376" i="26"/>
  <c r="M377" i="26"/>
  <c r="M378" i="26"/>
  <c r="M379" i="26"/>
  <c r="M380" i="26"/>
  <c r="M381" i="26"/>
  <c r="M382" i="26"/>
  <c r="M383" i="26"/>
  <c r="M384" i="26"/>
  <c r="M385" i="26"/>
  <c r="M386" i="26"/>
  <c r="M387" i="26"/>
  <c r="M388" i="26"/>
  <c r="M389" i="26"/>
  <c r="M390" i="26"/>
  <c r="M391" i="26"/>
  <c r="M392" i="26"/>
  <c r="M393" i="26"/>
  <c r="M394" i="26"/>
  <c r="M395" i="26"/>
  <c r="M396" i="26"/>
  <c r="M397" i="26"/>
  <c r="M398" i="26"/>
  <c r="M399" i="26"/>
  <c r="M400" i="26"/>
  <c r="M401" i="26"/>
  <c r="M402" i="26"/>
  <c r="M403" i="26"/>
  <c r="M404" i="26"/>
  <c r="M405" i="26"/>
  <c r="M406" i="26"/>
  <c r="M407" i="26"/>
  <c r="M408" i="26"/>
  <c r="M409" i="26"/>
  <c r="M410" i="26"/>
  <c r="M411" i="26"/>
  <c r="M412" i="26"/>
  <c r="M413" i="26"/>
  <c r="M414" i="26"/>
  <c r="M415" i="26"/>
  <c r="M416" i="26"/>
  <c r="M417" i="26"/>
  <c r="M418" i="26"/>
  <c r="M419" i="26"/>
  <c r="M420" i="26"/>
  <c r="M421" i="26"/>
  <c r="M422" i="26"/>
  <c r="M423" i="26"/>
  <c r="M424" i="26"/>
  <c r="M425" i="26"/>
  <c r="M426" i="26"/>
  <c r="M427" i="26"/>
  <c r="M428" i="26"/>
  <c r="M429" i="26"/>
  <c r="M430" i="26"/>
  <c r="M431" i="26"/>
  <c r="M432" i="26"/>
  <c r="M433" i="26"/>
  <c r="M434" i="26"/>
  <c r="M435" i="26"/>
  <c r="M436" i="26"/>
  <c r="M437" i="26"/>
  <c r="M438" i="26"/>
  <c r="M439" i="26"/>
  <c r="M440" i="26"/>
  <c r="M441" i="26"/>
  <c r="M442" i="26"/>
  <c r="M443" i="26"/>
  <c r="M444" i="26"/>
  <c r="M445" i="26"/>
  <c r="M446" i="26"/>
  <c r="M447" i="26"/>
  <c r="M448" i="26"/>
  <c r="M449" i="26"/>
  <c r="M450" i="26"/>
  <c r="M451" i="26"/>
  <c r="M452" i="26"/>
  <c r="M453" i="26"/>
  <c r="M454" i="26"/>
  <c r="M455" i="26"/>
  <c r="M456" i="26"/>
  <c r="M457" i="26"/>
  <c r="M458" i="26"/>
  <c r="M459" i="26"/>
  <c r="M460" i="26"/>
  <c r="M461" i="26"/>
  <c r="M462" i="26"/>
  <c r="M463" i="26"/>
  <c r="M464" i="26"/>
  <c r="M465" i="26"/>
  <c r="M466" i="26"/>
  <c r="M467" i="26"/>
  <c r="M468" i="26"/>
  <c r="M469" i="26"/>
  <c r="M470" i="26"/>
  <c r="M471" i="26"/>
  <c r="M472" i="26"/>
  <c r="M473" i="26"/>
  <c r="M474" i="26"/>
  <c r="M475" i="26"/>
  <c r="M476" i="26"/>
  <c r="M477" i="26"/>
  <c r="M478" i="26"/>
  <c r="M479" i="26"/>
  <c r="M480" i="26"/>
  <c r="M481" i="26"/>
  <c r="M482" i="26"/>
  <c r="M483" i="26"/>
  <c r="M484" i="26"/>
  <c r="M485" i="26"/>
  <c r="M486" i="26"/>
  <c r="M487" i="26"/>
  <c r="M488" i="26"/>
  <c r="M489" i="26"/>
  <c r="M490" i="26"/>
  <c r="M491" i="26"/>
  <c r="M492" i="26"/>
  <c r="M493" i="26"/>
  <c r="M494" i="26"/>
  <c r="M495" i="26"/>
  <c r="M496" i="26"/>
  <c r="M497" i="26"/>
  <c r="M498" i="26"/>
  <c r="M499" i="26"/>
  <c r="M500" i="26"/>
  <c r="M501" i="26"/>
  <c r="M502" i="26"/>
  <c r="M503" i="26"/>
  <c r="M504" i="26"/>
  <c r="M505" i="26"/>
  <c r="M506" i="26"/>
  <c r="M507" i="26"/>
  <c r="M508" i="26"/>
  <c r="M509" i="26"/>
  <c r="M510" i="26"/>
  <c r="M511" i="26"/>
  <c r="M512" i="26"/>
  <c r="M513" i="26"/>
  <c r="M514" i="26"/>
  <c r="M515" i="26"/>
  <c r="M516" i="26"/>
  <c r="M517" i="26"/>
  <c r="M518" i="26"/>
  <c r="M519" i="26"/>
  <c r="M520" i="26"/>
  <c r="M521" i="26"/>
  <c r="M522" i="26"/>
  <c r="M523" i="26"/>
  <c r="M524" i="26"/>
  <c r="M525" i="26"/>
  <c r="M526" i="26"/>
  <c r="M527" i="26"/>
  <c r="M528" i="26"/>
  <c r="M529" i="26"/>
  <c r="M530" i="26"/>
  <c r="M531" i="26"/>
  <c r="M532" i="26"/>
  <c r="M533" i="26"/>
  <c r="M534" i="26"/>
  <c r="M535" i="26"/>
  <c r="M536" i="26"/>
  <c r="M537" i="26"/>
  <c r="M538" i="26"/>
  <c r="M539" i="26"/>
  <c r="M540" i="26"/>
  <c r="M541" i="26"/>
  <c r="M542" i="26"/>
  <c r="M543" i="26"/>
  <c r="M544" i="26"/>
  <c r="M545" i="26"/>
  <c r="M546" i="26"/>
  <c r="M547" i="26"/>
  <c r="M548" i="26"/>
  <c r="M549" i="26"/>
  <c r="M550" i="26"/>
  <c r="M551" i="26"/>
  <c r="M552" i="26"/>
  <c r="M553" i="26"/>
  <c r="M554" i="26"/>
  <c r="M555" i="26"/>
  <c r="M556" i="26"/>
  <c r="M557" i="26"/>
  <c r="M558" i="26"/>
  <c r="M559" i="26"/>
  <c r="M560" i="26"/>
  <c r="M561" i="26"/>
  <c r="M562" i="26"/>
  <c r="M563" i="26"/>
  <c r="M564" i="26"/>
  <c r="M565" i="26"/>
  <c r="M566" i="26"/>
  <c r="M567" i="26"/>
  <c r="M568" i="26"/>
  <c r="M569" i="26"/>
  <c r="M570" i="26"/>
  <c r="M571" i="26"/>
  <c r="M572" i="26"/>
  <c r="M573" i="26"/>
  <c r="M574" i="26"/>
  <c r="M575" i="26"/>
  <c r="M576" i="26"/>
  <c r="M577" i="26"/>
  <c r="M578" i="26"/>
  <c r="M579" i="26"/>
  <c r="M580" i="26"/>
  <c r="M581" i="26"/>
  <c r="M582" i="26"/>
  <c r="M583" i="26"/>
  <c r="M584" i="26"/>
  <c r="M585" i="26"/>
  <c r="M586" i="26"/>
  <c r="M587" i="26"/>
  <c r="M588" i="26"/>
  <c r="M589" i="26"/>
  <c r="M590" i="26"/>
  <c r="M591" i="26"/>
  <c r="M592" i="26"/>
  <c r="M593" i="26"/>
  <c r="M594" i="26"/>
  <c r="M595" i="26"/>
  <c r="M596" i="26"/>
  <c r="M597" i="26"/>
  <c r="M598" i="26"/>
  <c r="M599" i="26"/>
  <c r="M600" i="26"/>
  <c r="M601" i="26"/>
  <c r="M602" i="26"/>
  <c r="M603" i="26"/>
  <c r="M604" i="26"/>
  <c r="M605" i="26"/>
  <c r="M606" i="26"/>
  <c r="M607" i="26"/>
  <c r="M608" i="26"/>
  <c r="M609" i="26"/>
  <c r="M610" i="26"/>
  <c r="M611" i="26"/>
  <c r="M612" i="26"/>
  <c r="M613" i="26"/>
  <c r="M614" i="26"/>
  <c r="M615" i="26"/>
  <c r="M616" i="26"/>
  <c r="M617" i="26"/>
  <c r="M618" i="26"/>
  <c r="M619" i="26"/>
  <c r="M620" i="26"/>
  <c r="M621" i="26"/>
  <c r="M622" i="26"/>
  <c r="M623" i="26"/>
  <c r="M624" i="26"/>
  <c r="M625" i="26"/>
  <c r="M626" i="26"/>
  <c r="M627" i="26"/>
  <c r="M628" i="26"/>
  <c r="M629" i="26"/>
  <c r="M630" i="26"/>
  <c r="M631" i="26"/>
  <c r="M632" i="26"/>
  <c r="M633" i="26"/>
  <c r="M634" i="26"/>
  <c r="M635" i="26"/>
  <c r="M636" i="26"/>
  <c r="M637" i="26"/>
  <c r="M638" i="26"/>
  <c r="M639" i="26"/>
  <c r="M640" i="26"/>
  <c r="M641" i="26"/>
  <c r="M642" i="26"/>
  <c r="M643" i="26"/>
  <c r="M644" i="26"/>
  <c r="M645" i="26"/>
  <c r="M646" i="26"/>
  <c r="M647" i="26"/>
  <c r="M648" i="26"/>
  <c r="M649" i="26"/>
  <c r="M650" i="26"/>
  <c r="M651" i="26"/>
  <c r="M652" i="26"/>
  <c r="M653" i="26"/>
  <c r="M654" i="26"/>
  <c r="M655" i="26"/>
  <c r="M6" i="26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45" i="26"/>
  <c r="L46" i="26"/>
  <c r="L47" i="26"/>
  <c r="L48" i="26"/>
  <c r="L49" i="26"/>
  <c r="L50" i="26"/>
  <c r="L51" i="26"/>
  <c r="L52" i="26"/>
  <c r="L53" i="26"/>
  <c r="L54" i="26"/>
  <c r="L55" i="26"/>
  <c r="L56" i="26"/>
  <c r="L57" i="26"/>
  <c r="L58" i="26"/>
  <c r="L59" i="26"/>
  <c r="L60" i="26"/>
  <c r="L61" i="26"/>
  <c r="L62" i="26"/>
  <c r="L63" i="26"/>
  <c r="L64" i="26"/>
  <c r="L65" i="26"/>
  <c r="L66" i="26"/>
  <c r="L67" i="26"/>
  <c r="L68" i="26"/>
  <c r="L69" i="26"/>
  <c r="L70" i="26"/>
  <c r="L71" i="26"/>
  <c r="L72" i="26"/>
  <c r="L73" i="26"/>
  <c r="L74" i="26"/>
  <c r="L75" i="26"/>
  <c r="L76" i="26"/>
  <c r="L77" i="26"/>
  <c r="L78" i="26"/>
  <c r="L79" i="26"/>
  <c r="L80" i="26"/>
  <c r="L81" i="26"/>
  <c r="L82" i="26"/>
  <c r="L83" i="26"/>
  <c r="L84" i="26"/>
  <c r="L85" i="26"/>
  <c r="L86" i="26"/>
  <c r="L87" i="26"/>
  <c r="L88" i="26"/>
  <c r="L89" i="26"/>
  <c r="L90" i="26"/>
  <c r="L91" i="26"/>
  <c r="L92" i="26"/>
  <c r="L93" i="26"/>
  <c r="L94" i="26"/>
  <c r="L95" i="26"/>
  <c r="L96" i="26"/>
  <c r="L97" i="26"/>
  <c r="L98" i="26"/>
  <c r="L99" i="26"/>
  <c r="L100" i="26"/>
  <c r="L101" i="26"/>
  <c r="L102" i="26"/>
  <c r="L103" i="26"/>
  <c r="L104" i="26"/>
  <c r="L105" i="26"/>
  <c r="L106" i="26"/>
  <c r="L107" i="26"/>
  <c r="L108" i="26"/>
  <c r="L109" i="26"/>
  <c r="L110" i="26"/>
  <c r="L111" i="26"/>
  <c r="L112" i="26"/>
  <c r="L113" i="26"/>
  <c r="L114" i="26"/>
  <c r="L115" i="26"/>
  <c r="L116" i="26"/>
  <c r="L117" i="26"/>
  <c r="L118" i="26"/>
  <c r="L119" i="26"/>
  <c r="L120" i="26"/>
  <c r="L121" i="26"/>
  <c r="L122" i="26"/>
  <c r="L123" i="26"/>
  <c r="L124" i="26"/>
  <c r="L125" i="26"/>
  <c r="L126" i="26"/>
  <c r="L127" i="26"/>
  <c r="L128" i="26"/>
  <c r="L129" i="26"/>
  <c r="L130" i="26"/>
  <c r="L131" i="26"/>
  <c r="L132" i="26"/>
  <c r="L133" i="26"/>
  <c r="L134" i="26"/>
  <c r="L135" i="26"/>
  <c r="L136" i="26"/>
  <c r="L137" i="26"/>
  <c r="L138" i="26"/>
  <c r="L139" i="26"/>
  <c r="L140" i="26"/>
  <c r="L141" i="26"/>
  <c r="L142" i="26"/>
  <c r="L143" i="26"/>
  <c r="L144" i="26"/>
  <c r="L145" i="26"/>
  <c r="L146" i="26"/>
  <c r="L147" i="26"/>
  <c r="L148" i="26"/>
  <c r="L149" i="26"/>
  <c r="L150" i="26"/>
  <c r="L151" i="26"/>
  <c r="L152" i="26"/>
  <c r="L153" i="26"/>
  <c r="L154" i="26"/>
  <c r="L155" i="26"/>
  <c r="L156" i="26"/>
  <c r="L157" i="26"/>
  <c r="L158" i="26"/>
  <c r="L159" i="26"/>
  <c r="L160" i="26"/>
  <c r="L161" i="26"/>
  <c r="L162" i="26"/>
  <c r="L163" i="26"/>
  <c r="L164" i="26"/>
  <c r="L165" i="26"/>
  <c r="L166" i="26"/>
  <c r="L167" i="26"/>
  <c r="L168" i="26"/>
  <c r="L169" i="26"/>
  <c r="L170" i="26"/>
  <c r="L171" i="26"/>
  <c r="L172" i="26"/>
  <c r="L173" i="26"/>
  <c r="L174" i="26"/>
  <c r="L175" i="26"/>
  <c r="L176" i="26"/>
  <c r="L177" i="26"/>
  <c r="L178" i="26"/>
  <c r="L179" i="26"/>
  <c r="L180" i="26"/>
  <c r="L181" i="26"/>
  <c r="L182" i="26"/>
  <c r="L183" i="26"/>
  <c r="L184" i="26"/>
  <c r="L185" i="26"/>
  <c r="L186" i="26"/>
  <c r="L187" i="26"/>
  <c r="L188" i="26"/>
  <c r="L189" i="26"/>
  <c r="L190" i="26"/>
  <c r="L191" i="26"/>
  <c r="L192" i="26"/>
  <c r="L193" i="26"/>
  <c r="L194" i="26"/>
  <c r="L195" i="26"/>
  <c r="L196" i="26"/>
  <c r="L197" i="26"/>
  <c r="L198" i="26"/>
  <c r="L199" i="26"/>
  <c r="L200" i="26"/>
  <c r="L201" i="26"/>
  <c r="L202" i="26"/>
  <c r="L203" i="26"/>
  <c r="L204" i="26"/>
  <c r="L205" i="26"/>
  <c r="L206" i="26"/>
  <c r="L207" i="26"/>
  <c r="L208" i="26"/>
  <c r="L209" i="26"/>
  <c r="L210" i="26"/>
  <c r="L211" i="26"/>
  <c r="L212" i="26"/>
  <c r="L213" i="26"/>
  <c r="L214" i="26"/>
  <c r="L215" i="26"/>
  <c r="L216" i="26"/>
  <c r="L217" i="26"/>
  <c r="L218" i="26"/>
  <c r="L219" i="26"/>
  <c r="L220" i="26"/>
  <c r="L221" i="26"/>
  <c r="L222" i="26"/>
  <c r="L223" i="26"/>
  <c r="L224" i="26"/>
  <c r="L225" i="26"/>
  <c r="L226" i="26"/>
  <c r="L227" i="26"/>
  <c r="L228" i="26"/>
  <c r="L229" i="26"/>
  <c r="L230" i="26"/>
  <c r="L231" i="26"/>
  <c r="L232" i="26"/>
  <c r="L233" i="26"/>
  <c r="L234" i="26"/>
  <c r="L235" i="26"/>
  <c r="L236" i="26"/>
  <c r="L237" i="26"/>
  <c r="L238" i="26"/>
  <c r="L239" i="26"/>
  <c r="L240" i="26"/>
  <c r="L241" i="26"/>
  <c r="L242" i="26"/>
  <c r="L243" i="26"/>
  <c r="L244" i="26"/>
  <c r="L245" i="26"/>
  <c r="L246" i="26"/>
  <c r="L247" i="26"/>
  <c r="L248" i="26"/>
  <c r="L249" i="26"/>
  <c r="L250" i="26"/>
  <c r="L251" i="26"/>
  <c r="L252" i="26"/>
  <c r="L253" i="26"/>
  <c r="L254" i="26"/>
  <c r="L255" i="26"/>
  <c r="L256" i="26"/>
  <c r="L257" i="26"/>
  <c r="L258" i="26"/>
  <c r="L259" i="26"/>
  <c r="L260" i="26"/>
  <c r="L261" i="26"/>
  <c r="L262" i="26"/>
  <c r="L263" i="26"/>
  <c r="L264" i="26"/>
  <c r="L265" i="26"/>
  <c r="L266" i="26"/>
  <c r="L267" i="26"/>
  <c r="L268" i="26"/>
  <c r="L269" i="26"/>
  <c r="L270" i="26"/>
  <c r="L271" i="26"/>
  <c r="L272" i="26"/>
  <c r="L273" i="26"/>
  <c r="L274" i="26"/>
  <c r="L275" i="26"/>
  <c r="L276" i="26"/>
  <c r="L277" i="26"/>
  <c r="L278" i="26"/>
  <c r="L279" i="26"/>
  <c r="L280" i="26"/>
  <c r="L281" i="26"/>
  <c r="L282" i="26"/>
  <c r="L283" i="26"/>
  <c r="L284" i="26"/>
  <c r="L285" i="26"/>
  <c r="L286" i="26"/>
  <c r="L287" i="26"/>
  <c r="L288" i="26"/>
  <c r="L289" i="26"/>
  <c r="L290" i="26"/>
  <c r="L291" i="26"/>
  <c r="L292" i="26"/>
  <c r="L293" i="26"/>
  <c r="L294" i="26"/>
  <c r="L295" i="26"/>
  <c r="L296" i="26"/>
  <c r="L297" i="26"/>
  <c r="L298" i="26"/>
  <c r="L299" i="26"/>
  <c r="L300" i="26"/>
  <c r="L301" i="26"/>
  <c r="L302" i="26"/>
  <c r="L303" i="26"/>
  <c r="L304" i="26"/>
  <c r="L305" i="26"/>
  <c r="L306" i="26"/>
  <c r="L307" i="26"/>
  <c r="L308" i="26"/>
  <c r="L309" i="26"/>
  <c r="L310" i="26"/>
  <c r="L311" i="26"/>
  <c r="L312" i="26"/>
  <c r="L313" i="26"/>
  <c r="L314" i="26"/>
  <c r="L315" i="26"/>
  <c r="L316" i="26"/>
  <c r="L317" i="26"/>
  <c r="L318" i="26"/>
  <c r="L319" i="26"/>
  <c r="L320" i="26"/>
  <c r="L321" i="26"/>
  <c r="L322" i="26"/>
  <c r="L323" i="26"/>
  <c r="L324" i="26"/>
  <c r="L325" i="26"/>
  <c r="L326" i="26"/>
  <c r="L327" i="26"/>
  <c r="L328" i="26"/>
  <c r="L329" i="26"/>
  <c r="L330" i="26"/>
  <c r="L331" i="26"/>
  <c r="L332" i="26"/>
  <c r="L333" i="26"/>
  <c r="L334" i="26"/>
  <c r="L335" i="26"/>
  <c r="L336" i="26"/>
  <c r="L337" i="26"/>
  <c r="L338" i="26"/>
  <c r="L339" i="26"/>
  <c r="L340" i="26"/>
  <c r="L341" i="26"/>
  <c r="L342" i="26"/>
  <c r="L343" i="26"/>
  <c r="L344" i="26"/>
  <c r="L345" i="26"/>
  <c r="L346" i="26"/>
  <c r="L347" i="26"/>
  <c r="L348" i="26"/>
  <c r="L349" i="26"/>
  <c r="L350" i="26"/>
  <c r="L351" i="26"/>
  <c r="L352" i="26"/>
  <c r="L353" i="26"/>
  <c r="L354" i="26"/>
  <c r="L355" i="26"/>
  <c r="L356" i="26"/>
  <c r="L357" i="26"/>
  <c r="L358" i="26"/>
  <c r="L359" i="26"/>
  <c r="L360" i="26"/>
  <c r="L361" i="26"/>
  <c r="L362" i="26"/>
  <c r="L363" i="26"/>
  <c r="L364" i="26"/>
  <c r="L365" i="26"/>
  <c r="L366" i="26"/>
  <c r="L367" i="26"/>
  <c r="L368" i="26"/>
  <c r="L369" i="26"/>
  <c r="L370" i="26"/>
  <c r="L371" i="26"/>
  <c r="L372" i="26"/>
  <c r="L373" i="26"/>
  <c r="L374" i="26"/>
  <c r="L375" i="26"/>
  <c r="L376" i="26"/>
  <c r="L377" i="26"/>
  <c r="L378" i="26"/>
  <c r="L379" i="26"/>
  <c r="L380" i="26"/>
  <c r="L381" i="26"/>
  <c r="L382" i="26"/>
  <c r="L383" i="26"/>
  <c r="L384" i="26"/>
  <c r="L385" i="26"/>
  <c r="L386" i="26"/>
  <c r="L387" i="26"/>
  <c r="L388" i="26"/>
  <c r="L389" i="26"/>
  <c r="L390" i="26"/>
  <c r="L391" i="26"/>
  <c r="L392" i="26"/>
  <c r="L393" i="26"/>
  <c r="L394" i="26"/>
  <c r="L395" i="26"/>
  <c r="L396" i="26"/>
  <c r="L397" i="26"/>
  <c r="L398" i="26"/>
  <c r="L399" i="26"/>
  <c r="L400" i="26"/>
  <c r="L401" i="26"/>
  <c r="L402" i="26"/>
  <c r="L403" i="26"/>
  <c r="L404" i="26"/>
  <c r="L405" i="26"/>
  <c r="L406" i="26"/>
  <c r="L407" i="26"/>
  <c r="L408" i="26"/>
  <c r="L409" i="26"/>
  <c r="L410" i="26"/>
  <c r="L411" i="26"/>
  <c r="L412" i="26"/>
  <c r="L413" i="26"/>
  <c r="L414" i="26"/>
  <c r="L415" i="26"/>
  <c r="L416" i="26"/>
  <c r="L417" i="26"/>
  <c r="L418" i="26"/>
  <c r="L419" i="26"/>
  <c r="L420" i="26"/>
  <c r="L421" i="26"/>
  <c r="L422" i="26"/>
  <c r="L423" i="26"/>
  <c r="L424" i="26"/>
  <c r="L425" i="26"/>
  <c r="L426" i="26"/>
  <c r="L427" i="26"/>
  <c r="L428" i="26"/>
  <c r="L429" i="26"/>
  <c r="L430" i="26"/>
  <c r="L431" i="26"/>
  <c r="L432" i="26"/>
  <c r="L433" i="26"/>
  <c r="L434" i="26"/>
  <c r="L435" i="26"/>
  <c r="L436" i="26"/>
  <c r="L437" i="26"/>
  <c r="L438" i="26"/>
  <c r="L439" i="26"/>
  <c r="L440" i="26"/>
  <c r="L441" i="26"/>
  <c r="L442" i="26"/>
  <c r="L443" i="26"/>
  <c r="L444" i="26"/>
  <c r="L445" i="26"/>
  <c r="L446" i="26"/>
  <c r="L447" i="26"/>
  <c r="L448" i="26"/>
  <c r="L449" i="26"/>
  <c r="L450" i="26"/>
  <c r="L451" i="26"/>
  <c r="L452" i="26"/>
  <c r="L453" i="26"/>
  <c r="L454" i="26"/>
  <c r="L455" i="26"/>
  <c r="L456" i="26"/>
  <c r="L457" i="26"/>
  <c r="L458" i="26"/>
  <c r="L459" i="26"/>
  <c r="L460" i="26"/>
  <c r="L461" i="26"/>
  <c r="L462" i="26"/>
  <c r="L463" i="26"/>
  <c r="L464" i="26"/>
  <c r="L465" i="26"/>
  <c r="L466" i="26"/>
  <c r="L467" i="26"/>
  <c r="L468" i="26"/>
  <c r="L469" i="26"/>
  <c r="L470" i="26"/>
  <c r="L471" i="26"/>
  <c r="L472" i="26"/>
  <c r="L473" i="26"/>
  <c r="L474" i="26"/>
  <c r="L475" i="26"/>
  <c r="L476" i="26"/>
  <c r="L477" i="26"/>
  <c r="L478" i="26"/>
  <c r="L479" i="26"/>
  <c r="L480" i="26"/>
  <c r="L481" i="26"/>
  <c r="L482" i="26"/>
  <c r="L483" i="26"/>
  <c r="L484" i="26"/>
  <c r="L485" i="26"/>
  <c r="L486" i="26"/>
  <c r="L487" i="26"/>
  <c r="L488" i="26"/>
  <c r="L489" i="26"/>
  <c r="L490" i="26"/>
  <c r="L491" i="26"/>
  <c r="L492" i="26"/>
  <c r="L493" i="26"/>
  <c r="L494" i="26"/>
  <c r="L495" i="26"/>
  <c r="L496" i="26"/>
  <c r="L497" i="26"/>
  <c r="L498" i="26"/>
  <c r="L499" i="26"/>
  <c r="L500" i="26"/>
  <c r="L501" i="26"/>
  <c r="L502" i="26"/>
  <c r="L503" i="26"/>
  <c r="L504" i="26"/>
  <c r="L505" i="26"/>
  <c r="L506" i="26"/>
  <c r="L507" i="26"/>
  <c r="L508" i="26"/>
  <c r="L509" i="26"/>
  <c r="L510" i="26"/>
  <c r="L511" i="26"/>
  <c r="L512" i="26"/>
  <c r="L513" i="26"/>
  <c r="L514" i="26"/>
  <c r="L515" i="26"/>
  <c r="L516" i="26"/>
  <c r="L517" i="26"/>
  <c r="L518" i="26"/>
  <c r="L519" i="26"/>
  <c r="L520" i="26"/>
  <c r="L521" i="26"/>
  <c r="L522" i="26"/>
  <c r="L523" i="26"/>
  <c r="L524" i="26"/>
  <c r="L525" i="26"/>
  <c r="L526" i="26"/>
  <c r="L527" i="26"/>
  <c r="L528" i="26"/>
  <c r="L529" i="26"/>
  <c r="L530" i="26"/>
  <c r="L531" i="26"/>
  <c r="L532" i="26"/>
  <c r="L533" i="26"/>
  <c r="L534" i="26"/>
  <c r="L535" i="26"/>
  <c r="L536" i="26"/>
  <c r="L537" i="26"/>
  <c r="L538" i="26"/>
  <c r="L539" i="26"/>
  <c r="L540" i="26"/>
  <c r="L541" i="26"/>
  <c r="L542" i="26"/>
  <c r="L543" i="26"/>
  <c r="L544" i="26"/>
  <c r="L545" i="26"/>
  <c r="L546" i="26"/>
  <c r="L547" i="26"/>
  <c r="L548" i="26"/>
  <c r="L549" i="26"/>
  <c r="L550" i="26"/>
  <c r="L551" i="26"/>
  <c r="L552" i="26"/>
  <c r="L553" i="26"/>
  <c r="L554" i="26"/>
  <c r="L555" i="26"/>
  <c r="L556" i="26"/>
  <c r="L557" i="26"/>
  <c r="L558" i="26"/>
  <c r="L559" i="26"/>
  <c r="L560" i="26"/>
  <c r="L561" i="26"/>
  <c r="L562" i="26"/>
  <c r="L563" i="26"/>
  <c r="L564" i="26"/>
  <c r="L565" i="26"/>
  <c r="L566" i="26"/>
  <c r="L567" i="26"/>
  <c r="L568" i="26"/>
  <c r="L569" i="26"/>
  <c r="L570" i="26"/>
  <c r="L571" i="26"/>
  <c r="L572" i="26"/>
  <c r="L573" i="26"/>
  <c r="L574" i="26"/>
  <c r="L575" i="26"/>
  <c r="L576" i="26"/>
  <c r="L577" i="26"/>
  <c r="L578" i="26"/>
  <c r="L579" i="26"/>
  <c r="L580" i="26"/>
  <c r="L581" i="26"/>
  <c r="L582" i="26"/>
  <c r="L583" i="26"/>
  <c r="L584" i="26"/>
  <c r="L585" i="26"/>
  <c r="L586" i="26"/>
  <c r="L587" i="26"/>
  <c r="L588" i="26"/>
  <c r="L589" i="26"/>
  <c r="L590" i="26"/>
  <c r="L591" i="26"/>
  <c r="L592" i="26"/>
  <c r="L593" i="26"/>
  <c r="L594" i="26"/>
  <c r="L595" i="26"/>
  <c r="L596" i="26"/>
  <c r="L597" i="26"/>
  <c r="L598" i="26"/>
  <c r="L599" i="26"/>
  <c r="L600" i="26"/>
  <c r="L601" i="26"/>
  <c r="L602" i="26"/>
  <c r="L603" i="26"/>
  <c r="L604" i="26"/>
  <c r="L605" i="26"/>
  <c r="L606" i="26"/>
  <c r="L607" i="26"/>
  <c r="L608" i="26"/>
  <c r="L609" i="26"/>
  <c r="L610" i="26"/>
  <c r="L611" i="26"/>
  <c r="L612" i="26"/>
  <c r="L613" i="26"/>
  <c r="L614" i="26"/>
  <c r="L615" i="26"/>
  <c r="L616" i="26"/>
  <c r="L617" i="26"/>
  <c r="L618" i="26"/>
  <c r="L619" i="26"/>
  <c r="L620" i="26"/>
  <c r="L621" i="26"/>
  <c r="L622" i="26"/>
  <c r="L623" i="26"/>
  <c r="L624" i="26"/>
  <c r="L625" i="26"/>
  <c r="L626" i="26"/>
  <c r="L627" i="26"/>
  <c r="L628" i="26"/>
  <c r="L629" i="26"/>
  <c r="L630" i="26"/>
  <c r="L631" i="26"/>
  <c r="L632" i="26"/>
  <c r="L633" i="26"/>
  <c r="L634" i="26"/>
  <c r="L635" i="26"/>
  <c r="L636" i="26"/>
  <c r="L637" i="26"/>
  <c r="L638" i="26"/>
  <c r="L639" i="26"/>
  <c r="L640" i="26"/>
  <c r="L641" i="26"/>
  <c r="L642" i="26"/>
  <c r="L643" i="26"/>
  <c r="L644" i="26"/>
  <c r="L645" i="26"/>
  <c r="L646" i="26"/>
  <c r="L647" i="26"/>
  <c r="L648" i="26"/>
  <c r="L649" i="26"/>
  <c r="L650" i="26"/>
  <c r="L651" i="26"/>
  <c r="L652" i="26"/>
  <c r="L653" i="26"/>
  <c r="L654" i="26"/>
  <c r="L655" i="26"/>
  <c r="Y7" i="25"/>
  <c r="Y8" i="25"/>
  <c r="Y9" i="25"/>
  <c r="Y10" i="25"/>
  <c r="Y11" i="25"/>
  <c r="Y12" i="25"/>
  <c r="Y13" i="25"/>
  <c r="Y14" i="25"/>
  <c r="Y15" i="25"/>
  <c r="Y16" i="25"/>
  <c r="Y17" i="25"/>
  <c r="Y18" i="25"/>
  <c r="Y19" i="25"/>
  <c r="Y20" i="25"/>
  <c r="Y21" i="25"/>
  <c r="Y22" i="25"/>
  <c r="Y23" i="25"/>
  <c r="Y24" i="25"/>
  <c r="Y25" i="25"/>
  <c r="Y26" i="25"/>
  <c r="Y27" i="25"/>
  <c r="Y28" i="25"/>
  <c r="Y29" i="25"/>
  <c r="Y30" i="25"/>
  <c r="Y31" i="25"/>
  <c r="Y32" i="25"/>
  <c r="Y33" i="25"/>
  <c r="Y34" i="25"/>
  <c r="Y35" i="25"/>
  <c r="Y36" i="25"/>
  <c r="Y37" i="25"/>
  <c r="Y38" i="25"/>
  <c r="Y39" i="25"/>
  <c r="Y40" i="25"/>
  <c r="Y41" i="25"/>
  <c r="Y42" i="25"/>
  <c r="Y43" i="25"/>
  <c r="Y44" i="25"/>
  <c r="Y45" i="25"/>
  <c r="Y46" i="25"/>
  <c r="Y47" i="25"/>
  <c r="Y48" i="25"/>
  <c r="Y49" i="25"/>
  <c r="Y50" i="25"/>
  <c r="Y51" i="25"/>
  <c r="Y52" i="25"/>
  <c r="Y53" i="25"/>
  <c r="Y54" i="25"/>
  <c r="Y55" i="25"/>
  <c r="Y56" i="25"/>
  <c r="Y57" i="25"/>
  <c r="Y58" i="25"/>
  <c r="Y59" i="25"/>
  <c r="Y60" i="25"/>
  <c r="Y61" i="25"/>
  <c r="Y62" i="25"/>
  <c r="Y63" i="25"/>
  <c r="Y64" i="25"/>
  <c r="Y65" i="25"/>
  <c r="Y66" i="25"/>
  <c r="Y67" i="25"/>
  <c r="Y68" i="25"/>
  <c r="Y69" i="25"/>
  <c r="Y70" i="25"/>
  <c r="Y71" i="25"/>
  <c r="Y72" i="25"/>
  <c r="Y73" i="25"/>
  <c r="Y74" i="25"/>
  <c r="Y75" i="25"/>
  <c r="Y76" i="25"/>
  <c r="Y77" i="25"/>
  <c r="Y78" i="25"/>
  <c r="Y79" i="25"/>
  <c r="Y80" i="25"/>
  <c r="Y81" i="25"/>
  <c r="Y82" i="25"/>
  <c r="Y83" i="25"/>
  <c r="Y84" i="25"/>
  <c r="Y85" i="25"/>
  <c r="Y8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99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3" i="25"/>
  <c r="Y114" i="25"/>
  <c r="Y115" i="25"/>
  <c r="Y116" i="25"/>
  <c r="Y117" i="25"/>
  <c r="Y118" i="25"/>
  <c r="Y119" i="25"/>
  <c r="Y120" i="25"/>
  <c r="Y121" i="25"/>
  <c r="Y122" i="25"/>
  <c r="Y123" i="25"/>
  <c r="Y124" i="25"/>
  <c r="Y125" i="25"/>
  <c r="Y126" i="25"/>
  <c r="Y127" i="25"/>
  <c r="Y128" i="25"/>
  <c r="Y129" i="25"/>
  <c r="Y130" i="25"/>
  <c r="Y131" i="25"/>
  <c r="Y132" i="25"/>
  <c r="Y133" i="25"/>
  <c r="Y134" i="25"/>
  <c r="Y135" i="25"/>
  <c r="Y136" i="25"/>
  <c r="Y137" i="25"/>
  <c r="Y138" i="25"/>
  <c r="Y139" i="25"/>
  <c r="Y140" i="25"/>
  <c r="Y141" i="25"/>
  <c r="Y142" i="25"/>
  <c r="Y143" i="25"/>
  <c r="Y144" i="25"/>
  <c r="Y145" i="25"/>
  <c r="Y146" i="25"/>
  <c r="Y147" i="25"/>
  <c r="Y148" i="25"/>
  <c r="Y149" i="25"/>
  <c r="Y150" i="25"/>
  <c r="Y151" i="25"/>
  <c r="Y152" i="25"/>
  <c r="Y153" i="25"/>
  <c r="Y154" i="25"/>
  <c r="Y155" i="25"/>
  <c r="Y156" i="25"/>
  <c r="Y157" i="25"/>
  <c r="Y158" i="25"/>
  <c r="Y159" i="25"/>
  <c r="Y160" i="25"/>
  <c r="Y161" i="25"/>
  <c r="Y162" i="25"/>
  <c r="Y163" i="25"/>
  <c r="Y164" i="25"/>
  <c r="Y165" i="25"/>
  <c r="Y166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79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3" i="25"/>
  <c r="Y194" i="25"/>
  <c r="Y195" i="25"/>
  <c r="Y196" i="25"/>
  <c r="Y197" i="25"/>
  <c r="Y198" i="25"/>
  <c r="Y199" i="25"/>
  <c r="Y200" i="25"/>
  <c r="Y201" i="25"/>
  <c r="Y202" i="25"/>
  <c r="Y203" i="25"/>
  <c r="Y204" i="25"/>
  <c r="Y205" i="25"/>
  <c r="Y206" i="25"/>
  <c r="Y207" i="25"/>
  <c r="Y208" i="25"/>
  <c r="Y209" i="25"/>
  <c r="Y210" i="25"/>
  <c r="Y211" i="25"/>
  <c r="Y212" i="25"/>
  <c r="Y213" i="25"/>
  <c r="Y214" i="25"/>
  <c r="Y215" i="25"/>
  <c r="Y216" i="25"/>
  <c r="Y217" i="25"/>
  <c r="Y218" i="25"/>
  <c r="Y219" i="25"/>
  <c r="Y220" i="25"/>
  <c r="Y221" i="25"/>
  <c r="Y222" i="25"/>
  <c r="Y223" i="25"/>
  <c r="Y224" i="25"/>
  <c r="Y225" i="25"/>
  <c r="Y226" i="25"/>
  <c r="Y227" i="25"/>
  <c r="Y228" i="25"/>
  <c r="Y229" i="25"/>
  <c r="Y230" i="25"/>
  <c r="Y231" i="25"/>
  <c r="Y232" i="25"/>
  <c r="Y233" i="25"/>
  <c r="Y234" i="25"/>
  <c r="Y235" i="25"/>
  <c r="Y236" i="25"/>
  <c r="Y237" i="25"/>
  <c r="Y238" i="25"/>
  <c r="Y239" i="25"/>
  <c r="Y240" i="25"/>
  <c r="Y241" i="25"/>
  <c r="Y242" i="25"/>
  <c r="Y243" i="25"/>
  <c r="Y244" i="25"/>
  <c r="Y245" i="25"/>
  <c r="Y246" i="25"/>
  <c r="Y247" i="25"/>
  <c r="Y248" i="25"/>
  <c r="Y249" i="25"/>
  <c r="Y250" i="25"/>
  <c r="Y251" i="25"/>
  <c r="Y252" i="25"/>
  <c r="Y253" i="25"/>
  <c r="Y254" i="25"/>
  <c r="Y255" i="25"/>
  <c r="Y256" i="25"/>
  <c r="Y257" i="25"/>
  <c r="Y258" i="25"/>
  <c r="Y259" i="25"/>
  <c r="Y260" i="25"/>
  <c r="Y261" i="25"/>
  <c r="Y262" i="25"/>
  <c r="Y263" i="25"/>
  <c r="Y264" i="25"/>
  <c r="Y265" i="25"/>
  <c r="Y266" i="25"/>
  <c r="Y267" i="25"/>
  <c r="Y268" i="25"/>
  <c r="Y269" i="25"/>
  <c r="Y270" i="25"/>
  <c r="Y271" i="25"/>
  <c r="Y272" i="25"/>
  <c r="Y273" i="25"/>
  <c r="Y274" i="25"/>
  <c r="Y275" i="25"/>
  <c r="Y276" i="25"/>
  <c r="Y277" i="25"/>
  <c r="Y278" i="25"/>
  <c r="Y279" i="25"/>
  <c r="Y280" i="25"/>
  <c r="Y281" i="25"/>
  <c r="Y282" i="25"/>
  <c r="Y283" i="25"/>
  <c r="Y284" i="25"/>
  <c r="Y285" i="25"/>
  <c r="Y286" i="25"/>
  <c r="Y287" i="25"/>
  <c r="Y288" i="25"/>
  <c r="Y289" i="25"/>
  <c r="Y290" i="25"/>
  <c r="Y291" i="25"/>
  <c r="Y292" i="25"/>
  <c r="Y293" i="25"/>
  <c r="Y294" i="25"/>
  <c r="Y295" i="25"/>
  <c r="Y296" i="25"/>
  <c r="Y297" i="25"/>
  <c r="Y298" i="25"/>
  <c r="Y299" i="25"/>
  <c r="Y300" i="25"/>
  <c r="Y301" i="25"/>
  <c r="Y302" i="25"/>
  <c r="Y303" i="25"/>
  <c r="Y304" i="25"/>
  <c r="Y305" i="25"/>
  <c r="Y306" i="25"/>
  <c r="Y307" i="25"/>
  <c r="Y308" i="25"/>
  <c r="Y309" i="25"/>
  <c r="Y310" i="25"/>
  <c r="Y311" i="25"/>
  <c r="Y312" i="25"/>
  <c r="Y313" i="25"/>
  <c r="Y314" i="25"/>
  <c r="Y315" i="25"/>
  <c r="Y316" i="25"/>
  <c r="Y317" i="25"/>
  <c r="Y318" i="25"/>
  <c r="Y319" i="25"/>
  <c r="Y320" i="25"/>
  <c r="Y321" i="25"/>
  <c r="Y322" i="25"/>
  <c r="Y323" i="25"/>
  <c r="Y324" i="25"/>
  <c r="Y325" i="25"/>
  <c r="Y326" i="25"/>
  <c r="Y327" i="25"/>
  <c r="Y328" i="25"/>
  <c r="Y329" i="25"/>
  <c r="Y330" i="25"/>
  <c r="Y331" i="25"/>
  <c r="Y332" i="25"/>
  <c r="Y333" i="25"/>
  <c r="Y334" i="25"/>
  <c r="Y335" i="25"/>
  <c r="Y336" i="25"/>
  <c r="Y337" i="25"/>
  <c r="Y338" i="25"/>
  <c r="Y339" i="25"/>
  <c r="Y340" i="25"/>
  <c r="Y341" i="25"/>
  <c r="Y342" i="25"/>
  <c r="Y343" i="25"/>
  <c r="Y344" i="25"/>
  <c r="Y345" i="25"/>
  <c r="Y346" i="25"/>
  <c r="Y347" i="25"/>
  <c r="Y348" i="25"/>
  <c r="Y349" i="25"/>
  <c r="Y350" i="25"/>
  <c r="Y351" i="25"/>
  <c r="Y352" i="25"/>
  <c r="Y353" i="25"/>
  <c r="Y354" i="25"/>
  <c r="Y355" i="25"/>
  <c r="Y356" i="25"/>
  <c r="Y357" i="25"/>
  <c r="Y358" i="25"/>
  <c r="Y359" i="25"/>
  <c r="Y360" i="25"/>
  <c r="Y361" i="25"/>
  <c r="Y362" i="25"/>
  <c r="Y363" i="25"/>
  <c r="Y364" i="25"/>
  <c r="Y365" i="25"/>
  <c r="Y366" i="25"/>
  <c r="Y367" i="25"/>
  <c r="Y368" i="25"/>
  <c r="Y369" i="25"/>
  <c r="Y370" i="25"/>
  <c r="Y371" i="25"/>
  <c r="Y372" i="25"/>
  <c r="Y373" i="25"/>
  <c r="Y374" i="25"/>
  <c r="Y375" i="25"/>
  <c r="Y376" i="25"/>
  <c r="Y377" i="25"/>
  <c r="Y378" i="25"/>
  <c r="Y379" i="25"/>
  <c r="Y380" i="25"/>
  <c r="Y381" i="25"/>
  <c r="Y382" i="25"/>
  <c r="Y383" i="25"/>
  <c r="Y384" i="25"/>
  <c r="Y385" i="25"/>
  <c r="Y386" i="25"/>
  <c r="Y387" i="25"/>
  <c r="Y388" i="25"/>
  <c r="Y389" i="25"/>
  <c r="Y390" i="25"/>
  <c r="Y391" i="25"/>
  <c r="Y392" i="25"/>
  <c r="Y393" i="25"/>
  <c r="Y394" i="25"/>
  <c r="Y395" i="25"/>
  <c r="Y396" i="25"/>
  <c r="Y397" i="25"/>
  <c r="Y398" i="25"/>
  <c r="Y399" i="25"/>
  <c r="Y400" i="25"/>
  <c r="Y401" i="25"/>
  <c r="Y402" i="25"/>
  <c r="Y403" i="25"/>
  <c r="Y404" i="25"/>
  <c r="Y405" i="25"/>
  <c r="Y406" i="25"/>
  <c r="Y407" i="25"/>
  <c r="Y408" i="25"/>
  <c r="Y409" i="25"/>
  <c r="Y410" i="25"/>
  <c r="Y411" i="25"/>
  <c r="Y412" i="25"/>
  <c r="Y413" i="25"/>
  <c r="Y414" i="25"/>
  <c r="Y415" i="25"/>
  <c r="Y416" i="25"/>
  <c r="Y417" i="25"/>
  <c r="Y418" i="25"/>
  <c r="Y419" i="25"/>
  <c r="Y420" i="25"/>
  <c r="Y421" i="25"/>
  <c r="Y422" i="25"/>
  <c r="Y423" i="25"/>
  <c r="Y424" i="25"/>
  <c r="Y425" i="25"/>
  <c r="Y426" i="25"/>
  <c r="Y427" i="25"/>
  <c r="Y428" i="25"/>
  <c r="Y429" i="25"/>
  <c r="Y430" i="25"/>
  <c r="Y431" i="25"/>
  <c r="Y432" i="25"/>
  <c r="Y433" i="25"/>
  <c r="Y434" i="25"/>
  <c r="Y435" i="25"/>
  <c r="Y436" i="25"/>
  <c r="Y437" i="25"/>
  <c r="Y438" i="25"/>
  <c r="Y439" i="25"/>
  <c r="Y440" i="25"/>
  <c r="Y441" i="25"/>
  <c r="Y442" i="25"/>
  <c r="Y443" i="25"/>
  <c r="Y444" i="25"/>
  <c r="Y445" i="25"/>
  <c r="Y446" i="25"/>
  <c r="Y447" i="25"/>
  <c r="Y448" i="25"/>
  <c r="Y449" i="25"/>
  <c r="Y450" i="25"/>
  <c r="Y451" i="25"/>
  <c r="Y452" i="25"/>
  <c r="Y453" i="25"/>
  <c r="Y454" i="25"/>
  <c r="Y455" i="25"/>
  <c r="Y456" i="25"/>
  <c r="Y457" i="25"/>
  <c r="Y458" i="25"/>
  <c r="Y459" i="25"/>
  <c r="Y460" i="25"/>
  <c r="Y461" i="25"/>
  <c r="Y462" i="25"/>
  <c r="Y463" i="25"/>
  <c r="Y464" i="25"/>
  <c r="Y465" i="25"/>
  <c r="Y466" i="25"/>
  <c r="Y467" i="25"/>
  <c r="Y468" i="25"/>
  <c r="Y469" i="25"/>
  <c r="Y470" i="25"/>
  <c r="Y471" i="25"/>
  <c r="Y472" i="25"/>
  <c r="Y473" i="25"/>
  <c r="Y474" i="25"/>
  <c r="Y475" i="25"/>
  <c r="Y476" i="25"/>
  <c r="Y477" i="25"/>
  <c r="Y478" i="25"/>
  <c r="Y479" i="25"/>
  <c r="Y480" i="25"/>
  <c r="Y481" i="25"/>
  <c r="Y482" i="25"/>
  <c r="Y483" i="25"/>
  <c r="Y484" i="25"/>
  <c r="Y485" i="25"/>
  <c r="Y486" i="25"/>
  <c r="Y487" i="25"/>
  <c r="Y488" i="25"/>
  <c r="Y489" i="25"/>
  <c r="Y490" i="25"/>
  <c r="Y491" i="25"/>
  <c r="Y492" i="25"/>
  <c r="Y493" i="25"/>
  <c r="Y494" i="25"/>
  <c r="Y495" i="25"/>
  <c r="Y496" i="25"/>
  <c r="Y497" i="25"/>
  <c r="Y498" i="25"/>
  <c r="Y499" i="25"/>
  <c r="Y500" i="25"/>
  <c r="Y501" i="25"/>
  <c r="Y502" i="25"/>
  <c r="Y503" i="25"/>
  <c r="Y504" i="25"/>
  <c r="Y505" i="25"/>
  <c r="Y506" i="25"/>
  <c r="Y507" i="25"/>
  <c r="Y508" i="25"/>
  <c r="Y509" i="25"/>
  <c r="Y510" i="25"/>
  <c r="Y511" i="25"/>
  <c r="Y512" i="25"/>
  <c r="Y513" i="25"/>
  <c r="Y514" i="25"/>
  <c r="Y515" i="25"/>
  <c r="Y516" i="25"/>
  <c r="Y517" i="25"/>
  <c r="Y518" i="25"/>
  <c r="Y519" i="25"/>
  <c r="Y520" i="25"/>
  <c r="Y521" i="25"/>
  <c r="Y522" i="25"/>
  <c r="Y523" i="25"/>
  <c r="Y524" i="25"/>
  <c r="Y525" i="25"/>
  <c r="Y526" i="25"/>
  <c r="Y527" i="25"/>
  <c r="Y528" i="25"/>
  <c r="Y529" i="25"/>
  <c r="Y530" i="25"/>
  <c r="Y531" i="25"/>
  <c r="Y532" i="25"/>
  <c r="Y533" i="25"/>
  <c r="Y534" i="25"/>
  <c r="Y535" i="25"/>
  <c r="Y536" i="25"/>
  <c r="Y537" i="25"/>
  <c r="Y538" i="25"/>
  <c r="Y539" i="25"/>
  <c r="Y540" i="25"/>
  <c r="Y541" i="25"/>
  <c r="Y542" i="25"/>
  <c r="Y543" i="25"/>
  <c r="Y544" i="25"/>
  <c r="Y545" i="25"/>
  <c r="Y546" i="25"/>
  <c r="Y547" i="25"/>
  <c r="Y548" i="25"/>
  <c r="Y549" i="25"/>
  <c r="Y550" i="25"/>
  <c r="Y551" i="25"/>
  <c r="Y552" i="25"/>
  <c r="Y553" i="25"/>
  <c r="Y554" i="25"/>
  <c r="Y555" i="25"/>
  <c r="Y556" i="25"/>
  <c r="Y557" i="25"/>
  <c r="Y558" i="25"/>
  <c r="Y559" i="25"/>
  <c r="Y560" i="25"/>
  <c r="Y561" i="25"/>
  <c r="Y562" i="25"/>
  <c r="Y563" i="25"/>
  <c r="Y564" i="25"/>
  <c r="Y565" i="25"/>
  <c r="Y566" i="25"/>
  <c r="Y567" i="25"/>
  <c r="Y568" i="25"/>
  <c r="Y569" i="25"/>
  <c r="Y570" i="25"/>
  <c r="Y571" i="25"/>
  <c r="Y572" i="25"/>
  <c r="Y573" i="25"/>
  <c r="Y574" i="25"/>
  <c r="Y575" i="25"/>
  <c r="Y576" i="25"/>
  <c r="Y577" i="25"/>
  <c r="Y578" i="25"/>
  <c r="Y579" i="25"/>
  <c r="Y580" i="25"/>
  <c r="Y581" i="25"/>
  <c r="Y582" i="25"/>
  <c r="Y583" i="25"/>
  <c r="Y584" i="25"/>
  <c r="Y585" i="25"/>
  <c r="Y586" i="25"/>
  <c r="Y587" i="25"/>
  <c r="Y588" i="25"/>
  <c r="Y589" i="25"/>
  <c r="Y590" i="25"/>
  <c r="Y591" i="25"/>
  <c r="Y592" i="25"/>
  <c r="Y593" i="25"/>
  <c r="Y594" i="25"/>
  <c r="Y595" i="25"/>
  <c r="Y596" i="25"/>
  <c r="Y597" i="25"/>
  <c r="Y598" i="25"/>
  <c r="Y599" i="25"/>
  <c r="Y600" i="25"/>
  <c r="Y6" i="25"/>
  <c r="X7" i="25"/>
  <c r="X8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X31" i="25"/>
  <c r="X32" i="25"/>
  <c r="X33" i="25"/>
  <c r="X34" i="25"/>
  <c r="X35" i="25"/>
  <c r="X36" i="25"/>
  <c r="X37" i="25"/>
  <c r="X38" i="25"/>
  <c r="X39" i="25"/>
  <c r="X40" i="25"/>
  <c r="X41" i="25"/>
  <c r="X42" i="25"/>
  <c r="X43" i="25"/>
  <c r="X44" i="25"/>
  <c r="X45" i="25"/>
  <c r="X46" i="25"/>
  <c r="X47" i="25"/>
  <c r="X48" i="25"/>
  <c r="X49" i="25"/>
  <c r="X50" i="25"/>
  <c r="X51" i="25"/>
  <c r="X52" i="25"/>
  <c r="X53" i="25"/>
  <c r="X54" i="25"/>
  <c r="X55" i="25"/>
  <c r="X56" i="25"/>
  <c r="X57" i="25"/>
  <c r="X58" i="25"/>
  <c r="X59" i="25"/>
  <c r="X60" i="25"/>
  <c r="X61" i="25"/>
  <c r="X62" i="25"/>
  <c r="X63" i="25"/>
  <c r="X64" i="25"/>
  <c r="X65" i="25"/>
  <c r="X66" i="25"/>
  <c r="X67" i="25"/>
  <c r="X68" i="25"/>
  <c r="X69" i="25"/>
  <c r="X70" i="25"/>
  <c r="X71" i="25"/>
  <c r="X72" i="25"/>
  <c r="X73" i="25"/>
  <c r="X74" i="25"/>
  <c r="X75" i="25"/>
  <c r="X76" i="25"/>
  <c r="X77" i="25"/>
  <c r="X78" i="25"/>
  <c r="X79" i="25"/>
  <c r="X80" i="25"/>
  <c r="X81" i="25"/>
  <c r="X82" i="25"/>
  <c r="X83" i="25"/>
  <c r="X84" i="25"/>
  <c r="X85" i="25"/>
  <c r="X8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99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3" i="25"/>
  <c r="X114" i="25"/>
  <c r="X115" i="25"/>
  <c r="X116" i="25"/>
  <c r="X117" i="25"/>
  <c r="X118" i="25"/>
  <c r="X119" i="25"/>
  <c r="X120" i="25"/>
  <c r="X121" i="25"/>
  <c r="X122" i="25"/>
  <c r="X123" i="25"/>
  <c r="X124" i="25"/>
  <c r="X125" i="25"/>
  <c r="X126" i="25"/>
  <c r="X127" i="25"/>
  <c r="X128" i="25"/>
  <c r="X129" i="25"/>
  <c r="X130" i="25"/>
  <c r="X131" i="25"/>
  <c r="X132" i="25"/>
  <c r="X133" i="25"/>
  <c r="X134" i="25"/>
  <c r="X135" i="25"/>
  <c r="X136" i="25"/>
  <c r="X137" i="25"/>
  <c r="X138" i="25"/>
  <c r="X139" i="25"/>
  <c r="X140" i="25"/>
  <c r="X141" i="25"/>
  <c r="X142" i="25"/>
  <c r="X143" i="25"/>
  <c r="X144" i="25"/>
  <c r="X145" i="25"/>
  <c r="X146" i="25"/>
  <c r="X147" i="25"/>
  <c r="X148" i="25"/>
  <c r="X149" i="25"/>
  <c r="X150" i="25"/>
  <c r="X151" i="25"/>
  <c r="X152" i="25"/>
  <c r="X153" i="25"/>
  <c r="X154" i="25"/>
  <c r="X155" i="25"/>
  <c r="X156" i="25"/>
  <c r="X157" i="25"/>
  <c r="X158" i="25"/>
  <c r="X159" i="25"/>
  <c r="X160" i="25"/>
  <c r="X161" i="25"/>
  <c r="X162" i="25"/>
  <c r="X163" i="25"/>
  <c r="X164" i="25"/>
  <c r="X165" i="25"/>
  <c r="X166" i="25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79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3" i="25"/>
  <c r="X194" i="25"/>
  <c r="X195" i="25"/>
  <c r="X196" i="25"/>
  <c r="X197" i="25"/>
  <c r="X198" i="25"/>
  <c r="X199" i="25"/>
  <c r="X200" i="25"/>
  <c r="X201" i="25"/>
  <c r="X202" i="25"/>
  <c r="X203" i="25"/>
  <c r="X204" i="25"/>
  <c r="X205" i="25"/>
  <c r="X206" i="25"/>
  <c r="X207" i="25"/>
  <c r="X208" i="25"/>
  <c r="X209" i="25"/>
  <c r="X210" i="25"/>
  <c r="X211" i="25"/>
  <c r="X212" i="25"/>
  <c r="X213" i="25"/>
  <c r="X214" i="25"/>
  <c r="X215" i="25"/>
  <c r="X216" i="25"/>
  <c r="X217" i="25"/>
  <c r="X218" i="25"/>
  <c r="X219" i="25"/>
  <c r="X220" i="25"/>
  <c r="X221" i="25"/>
  <c r="X222" i="25"/>
  <c r="X223" i="25"/>
  <c r="X224" i="25"/>
  <c r="X225" i="25"/>
  <c r="X226" i="25"/>
  <c r="X227" i="25"/>
  <c r="X228" i="25"/>
  <c r="X229" i="25"/>
  <c r="X230" i="25"/>
  <c r="X231" i="25"/>
  <c r="X232" i="25"/>
  <c r="X233" i="25"/>
  <c r="X234" i="25"/>
  <c r="X235" i="25"/>
  <c r="X236" i="25"/>
  <c r="X237" i="25"/>
  <c r="X238" i="25"/>
  <c r="X239" i="25"/>
  <c r="X240" i="25"/>
  <c r="X241" i="25"/>
  <c r="X242" i="25"/>
  <c r="X243" i="25"/>
  <c r="X244" i="25"/>
  <c r="X245" i="25"/>
  <c r="X246" i="25"/>
  <c r="X247" i="25"/>
  <c r="X248" i="25"/>
  <c r="X249" i="25"/>
  <c r="X250" i="25"/>
  <c r="X251" i="25"/>
  <c r="X252" i="25"/>
  <c r="X253" i="25"/>
  <c r="X254" i="25"/>
  <c r="X255" i="25"/>
  <c r="X256" i="25"/>
  <c r="X257" i="25"/>
  <c r="X258" i="25"/>
  <c r="X259" i="25"/>
  <c r="X260" i="25"/>
  <c r="X261" i="25"/>
  <c r="X262" i="25"/>
  <c r="X263" i="25"/>
  <c r="X264" i="25"/>
  <c r="X265" i="25"/>
  <c r="X266" i="25"/>
  <c r="X267" i="25"/>
  <c r="X268" i="25"/>
  <c r="X269" i="25"/>
  <c r="X270" i="25"/>
  <c r="X271" i="25"/>
  <c r="X272" i="25"/>
  <c r="X273" i="25"/>
  <c r="X274" i="25"/>
  <c r="X275" i="25"/>
  <c r="X276" i="25"/>
  <c r="X277" i="25"/>
  <c r="X278" i="25"/>
  <c r="X279" i="25"/>
  <c r="X280" i="25"/>
  <c r="X281" i="25"/>
  <c r="X282" i="25"/>
  <c r="X283" i="25"/>
  <c r="X284" i="25"/>
  <c r="X285" i="25"/>
  <c r="X286" i="25"/>
  <c r="X287" i="25"/>
  <c r="X288" i="25"/>
  <c r="X289" i="25"/>
  <c r="X290" i="25"/>
  <c r="X291" i="25"/>
  <c r="X292" i="25"/>
  <c r="X293" i="25"/>
  <c r="X294" i="25"/>
  <c r="X295" i="25"/>
  <c r="X296" i="25"/>
  <c r="X297" i="25"/>
  <c r="X298" i="25"/>
  <c r="X299" i="25"/>
  <c r="X300" i="25"/>
  <c r="X301" i="25"/>
  <c r="X302" i="25"/>
  <c r="X303" i="25"/>
  <c r="X304" i="25"/>
  <c r="X305" i="25"/>
  <c r="X306" i="25"/>
  <c r="X307" i="25"/>
  <c r="X308" i="25"/>
  <c r="X309" i="25"/>
  <c r="X310" i="25"/>
  <c r="X311" i="25"/>
  <c r="X312" i="25"/>
  <c r="X313" i="25"/>
  <c r="X314" i="25"/>
  <c r="X315" i="25"/>
  <c r="X316" i="25"/>
  <c r="X317" i="25"/>
  <c r="X318" i="25"/>
  <c r="X319" i="25"/>
  <c r="X320" i="25"/>
  <c r="X321" i="25"/>
  <c r="X322" i="25"/>
  <c r="X323" i="25"/>
  <c r="X324" i="25"/>
  <c r="X325" i="25"/>
  <c r="X326" i="25"/>
  <c r="X327" i="25"/>
  <c r="X328" i="25"/>
  <c r="X329" i="25"/>
  <c r="X330" i="25"/>
  <c r="X331" i="25"/>
  <c r="X332" i="25"/>
  <c r="X333" i="25"/>
  <c r="X334" i="25"/>
  <c r="X335" i="25"/>
  <c r="X336" i="25"/>
  <c r="X337" i="25"/>
  <c r="X338" i="25"/>
  <c r="X339" i="25"/>
  <c r="X340" i="25"/>
  <c r="X341" i="25"/>
  <c r="X342" i="25"/>
  <c r="X343" i="25"/>
  <c r="X344" i="25"/>
  <c r="X345" i="25"/>
  <c r="X346" i="25"/>
  <c r="X347" i="25"/>
  <c r="X348" i="25"/>
  <c r="X349" i="25"/>
  <c r="X350" i="25"/>
  <c r="X351" i="25"/>
  <c r="X352" i="25"/>
  <c r="X353" i="25"/>
  <c r="X354" i="25"/>
  <c r="X355" i="25"/>
  <c r="X356" i="25"/>
  <c r="X357" i="25"/>
  <c r="X358" i="25"/>
  <c r="X359" i="25"/>
  <c r="X360" i="25"/>
  <c r="X361" i="25"/>
  <c r="X362" i="25"/>
  <c r="X363" i="25"/>
  <c r="X364" i="25"/>
  <c r="X365" i="25"/>
  <c r="X366" i="25"/>
  <c r="X367" i="25"/>
  <c r="X368" i="25"/>
  <c r="X369" i="25"/>
  <c r="X370" i="25"/>
  <c r="X371" i="25"/>
  <c r="X372" i="25"/>
  <c r="X373" i="25"/>
  <c r="X374" i="25"/>
  <c r="X375" i="25"/>
  <c r="X376" i="25"/>
  <c r="X377" i="25"/>
  <c r="X378" i="25"/>
  <c r="X379" i="25"/>
  <c r="X380" i="25"/>
  <c r="X381" i="25"/>
  <c r="X382" i="25"/>
  <c r="X383" i="25"/>
  <c r="X384" i="25"/>
  <c r="X385" i="25"/>
  <c r="X386" i="25"/>
  <c r="X387" i="25"/>
  <c r="X388" i="25"/>
  <c r="X389" i="25"/>
  <c r="X390" i="25"/>
  <c r="X391" i="25"/>
  <c r="X392" i="25"/>
  <c r="X393" i="25"/>
  <c r="X394" i="25"/>
  <c r="X395" i="25"/>
  <c r="X396" i="25"/>
  <c r="X397" i="25"/>
  <c r="X398" i="25"/>
  <c r="X399" i="25"/>
  <c r="X400" i="25"/>
  <c r="X401" i="25"/>
  <c r="X402" i="25"/>
  <c r="X403" i="25"/>
  <c r="X404" i="25"/>
  <c r="X405" i="25"/>
  <c r="X406" i="25"/>
  <c r="X407" i="25"/>
  <c r="X408" i="25"/>
  <c r="X409" i="25"/>
  <c r="X410" i="25"/>
  <c r="X411" i="25"/>
  <c r="X412" i="25"/>
  <c r="X413" i="25"/>
  <c r="X414" i="25"/>
  <c r="X415" i="25"/>
  <c r="X416" i="25"/>
  <c r="X417" i="25"/>
  <c r="X418" i="25"/>
  <c r="X419" i="25"/>
  <c r="X420" i="25"/>
  <c r="X421" i="25"/>
  <c r="X422" i="25"/>
  <c r="X423" i="25"/>
  <c r="X424" i="25"/>
  <c r="X425" i="25"/>
  <c r="X426" i="25"/>
  <c r="X427" i="25"/>
  <c r="X428" i="25"/>
  <c r="X429" i="25"/>
  <c r="X430" i="25"/>
  <c r="X431" i="25"/>
  <c r="X432" i="25"/>
  <c r="X433" i="25"/>
  <c r="X434" i="25"/>
  <c r="X435" i="25"/>
  <c r="X436" i="25"/>
  <c r="X437" i="25"/>
  <c r="X438" i="25"/>
  <c r="X439" i="25"/>
  <c r="X440" i="25"/>
  <c r="X441" i="25"/>
  <c r="X442" i="25"/>
  <c r="X443" i="25"/>
  <c r="X444" i="25"/>
  <c r="X445" i="25"/>
  <c r="X446" i="25"/>
  <c r="X447" i="25"/>
  <c r="X448" i="25"/>
  <c r="X449" i="25"/>
  <c r="X450" i="25"/>
  <c r="X451" i="25"/>
  <c r="X452" i="25"/>
  <c r="X453" i="25"/>
  <c r="X454" i="25"/>
  <c r="X455" i="25"/>
  <c r="X456" i="25"/>
  <c r="X457" i="25"/>
  <c r="X458" i="25"/>
  <c r="X459" i="25"/>
  <c r="X460" i="25"/>
  <c r="X461" i="25"/>
  <c r="X462" i="25"/>
  <c r="X463" i="25"/>
  <c r="X464" i="25"/>
  <c r="X465" i="25"/>
  <c r="X466" i="25"/>
  <c r="X467" i="25"/>
  <c r="X468" i="25"/>
  <c r="X469" i="25"/>
  <c r="X470" i="25"/>
  <c r="X471" i="25"/>
  <c r="X472" i="25"/>
  <c r="X473" i="25"/>
  <c r="X474" i="25"/>
  <c r="X475" i="25"/>
  <c r="X476" i="25"/>
  <c r="X477" i="25"/>
  <c r="X478" i="25"/>
  <c r="X479" i="25"/>
  <c r="X480" i="25"/>
  <c r="X481" i="25"/>
  <c r="X482" i="25"/>
  <c r="X483" i="25"/>
  <c r="X484" i="25"/>
  <c r="X485" i="25"/>
  <c r="X486" i="25"/>
  <c r="X487" i="25"/>
  <c r="X488" i="25"/>
  <c r="X489" i="25"/>
  <c r="X490" i="25"/>
  <c r="X491" i="25"/>
  <c r="X492" i="25"/>
  <c r="X493" i="25"/>
  <c r="X494" i="25"/>
  <c r="X495" i="25"/>
  <c r="X496" i="25"/>
  <c r="X497" i="25"/>
  <c r="X498" i="25"/>
  <c r="X499" i="25"/>
  <c r="X500" i="25"/>
  <c r="X501" i="25"/>
  <c r="X502" i="25"/>
  <c r="X503" i="25"/>
  <c r="X504" i="25"/>
  <c r="X505" i="25"/>
  <c r="X506" i="25"/>
  <c r="X507" i="25"/>
  <c r="X508" i="25"/>
  <c r="X509" i="25"/>
  <c r="X510" i="25"/>
  <c r="X511" i="25"/>
  <c r="X512" i="25"/>
  <c r="X513" i="25"/>
  <c r="X514" i="25"/>
  <c r="X515" i="25"/>
  <c r="X516" i="25"/>
  <c r="X517" i="25"/>
  <c r="X518" i="25"/>
  <c r="X519" i="25"/>
  <c r="X520" i="25"/>
  <c r="X521" i="25"/>
  <c r="X522" i="25"/>
  <c r="X523" i="25"/>
  <c r="X524" i="25"/>
  <c r="X525" i="25"/>
  <c r="X526" i="25"/>
  <c r="X527" i="25"/>
  <c r="X528" i="25"/>
  <c r="X529" i="25"/>
  <c r="X530" i="25"/>
  <c r="X531" i="25"/>
  <c r="X532" i="25"/>
  <c r="X533" i="25"/>
  <c r="X534" i="25"/>
  <c r="X535" i="25"/>
  <c r="X536" i="25"/>
  <c r="X537" i="25"/>
  <c r="X538" i="25"/>
  <c r="X539" i="25"/>
  <c r="X540" i="25"/>
  <c r="X541" i="25"/>
  <c r="X542" i="25"/>
  <c r="X543" i="25"/>
  <c r="X544" i="25"/>
  <c r="X545" i="25"/>
  <c r="X546" i="25"/>
  <c r="X547" i="25"/>
  <c r="X548" i="25"/>
  <c r="X549" i="25"/>
  <c r="X550" i="25"/>
  <c r="X551" i="25"/>
  <c r="X552" i="25"/>
  <c r="X553" i="25"/>
  <c r="X554" i="25"/>
  <c r="X555" i="25"/>
  <c r="X556" i="25"/>
  <c r="X557" i="25"/>
  <c r="X558" i="25"/>
  <c r="X559" i="25"/>
  <c r="X560" i="25"/>
  <c r="X561" i="25"/>
  <c r="X562" i="25"/>
  <c r="X563" i="25"/>
  <c r="X564" i="25"/>
  <c r="X565" i="25"/>
  <c r="X566" i="25"/>
  <c r="X567" i="25"/>
  <c r="X568" i="25"/>
  <c r="X569" i="25"/>
  <c r="X570" i="25"/>
  <c r="X571" i="25"/>
  <c r="X572" i="25"/>
  <c r="X573" i="25"/>
  <c r="X574" i="25"/>
  <c r="X575" i="25"/>
  <c r="X576" i="25"/>
  <c r="X577" i="25"/>
  <c r="X578" i="25"/>
  <c r="X579" i="25"/>
  <c r="X580" i="25"/>
  <c r="X581" i="25"/>
  <c r="X582" i="25"/>
  <c r="X583" i="25"/>
  <c r="X584" i="25"/>
  <c r="X585" i="25"/>
  <c r="X586" i="25"/>
  <c r="X587" i="25"/>
  <c r="X588" i="25"/>
  <c r="X589" i="25"/>
  <c r="X590" i="25"/>
  <c r="X591" i="25"/>
  <c r="X592" i="25"/>
  <c r="X593" i="25"/>
  <c r="X594" i="25"/>
  <c r="X595" i="25"/>
  <c r="X596" i="25"/>
  <c r="X597" i="25"/>
  <c r="X598" i="25"/>
  <c r="X599" i="25"/>
  <c r="X600" i="25"/>
  <c r="X6" i="25"/>
  <c r="I173" i="25"/>
  <c r="J173" i="25"/>
  <c r="I174" i="25"/>
  <c r="J174" i="25"/>
  <c r="I175" i="25"/>
  <c r="J175" i="25"/>
  <c r="I176" i="25"/>
  <c r="J176" i="25"/>
  <c r="I177" i="25"/>
  <c r="J177" i="25"/>
  <c r="I178" i="25"/>
  <c r="J178" i="25"/>
  <c r="I179" i="25"/>
  <c r="J179" i="25"/>
  <c r="I180" i="25"/>
  <c r="J180" i="25"/>
  <c r="I181" i="25"/>
  <c r="J181" i="25"/>
  <c r="I182" i="25"/>
  <c r="J182" i="25"/>
  <c r="I183" i="25"/>
  <c r="J183" i="25"/>
  <c r="I184" i="25"/>
  <c r="J184" i="25"/>
  <c r="I185" i="25"/>
  <c r="J185" i="25"/>
  <c r="I186" i="25"/>
  <c r="J186" i="25"/>
  <c r="I187" i="25"/>
  <c r="J187" i="25"/>
  <c r="I188" i="25"/>
  <c r="J188" i="25"/>
  <c r="I189" i="25"/>
  <c r="J189" i="25"/>
  <c r="I190" i="25"/>
  <c r="J190" i="25"/>
  <c r="I191" i="25"/>
  <c r="J191" i="25"/>
  <c r="I192" i="25"/>
  <c r="J192" i="25"/>
  <c r="I193" i="25"/>
  <c r="J193" i="25"/>
  <c r="I194" i="25"/>
  <c r="J194" i="25"/>
  <c r="I195" i="25"/>
  <c r="J195" i="25"/>
  <c r="I196" i="25"/>
  <c r="J196" i="25"/>
  <c r="I197" i="25"/>
  <c r="J197" i="25"/>
  <c r="I198" i="25"/>
  <c r="J198" i="25"/>
  <c r="I199" i="25"/>
  <c r="J199" i="25"/>
  <c r="I200" i="25"/>
  <c r="J200" i="25"/>
  <c r="I201" i="25"/>
  <c r="J201" i="25"/>
  <c r="I202" i="25"/>
  <c r="J202" i="25"/>
  <c r="I203" i="25"/>
  <c r="J203" i="25"/>
  <c r="I204" i="25"/>
  <c r="J204" i="25"/>
  <c r="I205" i="25"/>
  <c r="J205" i="25"/>
  <c r="I206" i="25"/>
  <c r="J206" i="25"/>
  <c r="I207" i="25"/>
  <c r="J207" i="25"/>
  <c r="I208" i="25"/>
  <c r="J208" i="25"/>
  <c r="I209" i="25"/>
  <c r="J209" i="25"/>
  <c r="I210" i="25"/>
  <c r="J210" i="25"/>
  <c r="I211" i="25"/>
  <c r="J211" i="25"/>
  <c r="I212" i="25"/>
  <c r="J212" i="25"/>
  <c r="I213" i="25"/>
  <c r="J213" i="25"/>
  <c r="I214" i="25"/>
  <c r="J214" i="25"/>
  <c r="I215" i="25"/>
  <c r="J215" i="25"/>
  <c r="I216" i="25"/>
  <c r="J216" i="25"/>
  <c r="I217" i="25"/>
  <c r="J217" i="25"/>
  <c r="I218" i="25"/>
  <c r="J218" i="25"/>
  <c r="I219" i="25"/>
  <c r="J219" i="25"/>
  <c r="I220" i="25"/>
  <c r="J220" i="25"/>
  <c r="I221" i="25"/>
  <c r="J221" i="25"/>
  <c r="I222" i="25"/>
  <c r="J222" i="25"/>
  <c r="I223" i="25"/>
  <c r="J223" i="25"/>
  <c r="I224" i="25"/>
  <c r="J224" i="25"/>
  <c r="I225" i="25"/>
  <c r="J225" i="25"/>
  <c r="I226" i="25"/>
  <c r="J226" i="25"/>
  <c r="I227" i="25"/>
  <c r="J227" i="25"/>
  <c r="I228" i="25"/>
  <c r="J228" i="25"/>
  <c r="I229" i="25"/>
  <c r="J229" i="25"/>
  <c r="I230" i="25"/>
  <c r="J230" i="25"/>
  <c r="I231" i="25"/>
  <c r="J231" i="25"/>
  <c r="I232" i="25"/>
  <c r="J232" i="25"/>
  <c r="I233" i="25"/>
  <c r="J233" i="25"/>
  <c r="I234" i="25"/>
  <c r="J234" i="25"/>
  <c r="I235" i="25"/>
  <c r="J235" i="25"/>
  <c r="I236" i="25"/>
  <c r="J236" i="25"/>
  <c r="I237" i="25"/>
  <c r="J237" i="25"/>
  <c r="I238" i="25"/>
  <c r="J238" i="25"/>
  <c r="I239" i="25"/>
  <c r="J239" i="25"/>
  <c r="I240" i="25"/>
  <c r="J240" i="25"/>
  <c r="I241" i="25"/>
  <c r="J241" i="25"/>
  <c r="I242" i="25"/>
  <c r="J242" i="25"/>
  <c r="I243" i="25"/>
  <c r="J243" i="25"/>
  <c r="I244" i="25"/>
  <c r="J244" i="25"/>
  <c r="I245" i="25"/>
  <c r="J245" i="25"/>
  <c r="I246" i="25"/>
  <c r="J246" i="25"/>
  <c r="I247" i="25"/>
  <c r="J247" i="25"/>
  <c r="I248" i="25"/>
  <c r="J248" i="25"/>
  <c r="I249" i="25"/>
  <c r="J249" i="25"/>
  <c r="I250" i="25"/>
  <c r="J250" i="25"/>
  <c r="I251" i="25"/>
  <c r="J251" i="25"/>
  <c r="I252" i="25"/>
  <c r="J252" i="25"/>
  <c r="I253" i="25"/>
  <c r="J253" i="25"/>
  <c r="I254" i="25"/>
  <c r="J254" i="25"/>
  <c r="I255" i="25"/>
  <c r="J255" i="25"/>
  <c r="I256" i="25"/>
  <c r="J256" i="25"/>
  <c r="I257" i="25"/>
  <c r="J257" i="25"/>
  <c r="I258" i="25"/>
  <c r="J258" i="25"/>
  <c r="I259" i="25"/>
  <c r="J259" i="25"/>
  <c r="I260" i="25"/>
  <c r="J260" i="25"/>
  <c r="I261" i="25"/>
  <c r="J261" i="25"/>
  <c r="I262" i="25"/>
  <c r="J262" i="25"/>
  <c r="I263" i="25"/>
  <c r="J263" i="25"/>
  <c r="I264" i="25"/>
  <c r="J264" i="25"/>
  <c r="I265" i="25"/>
  <c r="J265" i="25"/>
  <c r="I266" i="25"/>
  <c r="J266" i="25"/>
  <c r="I267" i="25"/>
  <c r="J267" i="25"/>
  <c r="I268" i="25"/>
  <c r="J268" i="25"/>
  <c r="I269" i="25"/>
  <c r="J269" i="25"/>
  <c r="I270" i="25"/>
  <c r="J270" i="25"/>
  <c r="I271" i="25"/>
  <c r="J271" i="25"/>
  <c r="I272" i="25"/>
  <c r="J272" i="25"/>
  <c r="I273" i="25"/>
  <c r="J273" i="25"/>
  <c r="I274" i="25"/>
  <c r="J274" i="25"/>
  <c r="I275" i="25"/>
  <c r="J275" i="25"/>
  <c r="I276" i="25"/>
  <c r="J276" i="25"/>
  <c r="I277" i="25"/>
  <c r="J277" i="25"/>
  <c r="I278" i="25"/>
  <c r="J278" i="25"/>
  <c r="I279" i="25"/>
  <c r="J279" i="25"/>
  <c r="I280" i="25"/>
  <c r="J280" i="25"/>
  <c r="I281" i="25"/>
  <c r="J281" i="25"/>
  <c r="I282" i="25"/>
  <c r="J282" i="25"/>
  <c r="I283" i="25"/>
  <c r="J283" i="25"/>
  <c r="I284" i="25"/>
  <c r="J284" i="25"/>
  <c r="I285" i="25"/>
  <c r="J285" i="25"/>
  <c r="I286" i="25"/>
  <c r="J286" i="25"/>
  <c r="I287" i="25"/>
  <c r="J287" i="25"/>
  <c r="I288" i="25"/>
  <c r="J288" i="25"/>
  <c r="I289" i="25"/>
  <c r="J289" i="25"/>
  <c r="I290" i="25"/>
  <c r="J290" i="25"/>
  <c r="I291" i="25"/>
  <c r="J291" i="25"/>
  <c r="I292" i="25"/>
  <c r="J292" i="25"/>
  <c r="I293" i="25"/>
  <c r="J293" i="25"/>
  <c r="I294" i="25"/>
  <c r="J294" i="25"/>
  <c r="I295" i="25"/>
  <c r="J295" i="25"/>
  <c r="I296" i="25"/>
  <c r="J296" i="25"/>
  <c r="I297" i="25"/>
  <c r="J297" i="25"/>
  <c r="I298" i="25"/>
  <c r="J298" i="25"/>
  <c r="I299" i="25"/>
  <c r="J299" i="25"/>
  <c r="I300" i="25"/>
  <c r="J300" i="25"/>
  <c r="I301" i="25"/>
  <c r="J301" i="25"/>
  <c r="I302" i="25"/>
  <c r="J302" i="25"/>
  <c r="I303" i="25"/>
  <c r="J303" i="25"/>
  <c r="I304" i="25"/>
  <c r="J304" i="25"/>
  <c r="I305" i="25"/>
  <c r="J305" i="25"/>
  <c r="I306" i="25"/>
  <c r="J306" i="25"/>
  <c r="I307" i="25"/>
  <c r="J307" i="25"/>
  <c r="I308" i="25"/>
  <c r="J308" i="25"/>
  <c r="I309" i="25"/>
  <c r="J309" i="25"/>
  <c r="I310" i="25"/>
  <c r="J310" i="25"/>
  <c r="I311" i="25"/>
  <c r="J311" i="25"/>
  <c r="I312" i="25"/>
  <c r="J312" i="25"/>
  <c r="I313" i="25"/>
  <c r="J313" i="25"/>
  <c r="I314" i="25"/>
  <c r="J314" i="25"/>
  <c r="I315" i="25"/>
  <c r="J315" i="25"/>
  <c r="I316" i="25"/>
  <c r="J316" i="25"/>
  <c r="I317" i="25"/>
  <c r="J317" i="25"/>
  <c r="I318" i="25"/>
  <c r="J318" i="25"/>
  <c r="I319" i="25"/>
  <c r="J319" i="25"/>
  <c r="I320" i="25"/>
  <c r="J320" i="25"/>
  <c r="I321" i="25"/>
  <c r="J321" i="25"/>
  <c r="I322" i="25"/>
  <c r="J322" i="25"/>
  <c r="I323" i="25"/>
  <c r="J323" i="25"/>
  <c r="I324" i="25"/>
  <c r="J324" i="25"/>
  <c r="I325" i="25"/>
  <c r="J325" i="25"/>
  <c r="I326" i="25"/>
  <c r="J326" i="25"/>
  <c r="I327" i="25"/>
  <c r="J327" i="25"/>
  <c r="I328" i="25"/>
  <c r="J328" i="25"/>
  <c r="I329" i="25"/>
  <c r="J329" i="25"/>
  <c r="I330" i="25"/>
  <c r="J330" i="25"/>
  <c r="I331" i="25"/>
  <c r="J331" i="25"/>
  <c r="I332" i="25"/>
  <c r="J332" i="25"/>
  <c r="I333" i="25"/>
  <c r="J333" i="25"/>
  <c r="I334" i="25"/>
  <c r="J334" i="25"/>
  <c r="I335" i="25"/>
  <c r="J335" i="25"/>
  <c r="I336" i="25"/>
  <c r="J336" i="25"/>
  <c r="I337" i="25"/>
  <c r="J337" i="25"/>
  <c r="I338" i="25"/>
  <c r="J338" i="25"/>
  <c r="I339" i="25"/>
  <c r="J339" i="25"/>
  <c r="I340" i="25"/>
  <c r="J340" i="25"/>
  <c r="I341" i="25"/>
  <c r="J341" i="25"/>
  <c r="I342" i="25"/>
  <c r="J342" i="25"/>
  <c r="I343" i="25"/>
  <c r="J343" i="25"/>
  <c r="I344" i="25"/>
  <c r="J344" i="25"/>
  <c r="I345" i="25"/>
  <c r="J345" i="25"/>
  <c r="I346" i="25"/>
  <c r="J346" i="25"/>
  <c r="I347" i="25"/>
  <c r="J347" i="25"/>
  <c r="I348" i="25"/>
  <c r="J348" i="25"/>
  <c r="I349" i="25"/>
  <c r="J349" i="25"/>
  <c r="I350" i="25"/>
  <c r="J350" i="25"/>
  <c r="I351" i="25"/>
  <c r="J351" i="25"/>
  <c r="I352" i="25"/>
  <c r="J352" i="25"/>
  <c r="I353" i="25"/>
  <c r="J353" i="25"/>
  <c r="I354" i="25"/>
  <c r="J354" i="25"/>
  <c r="I355" i="25"/>
  <c r="J355" i="25"/>
  <c r="I356" i="25"/>
  <c r="J356" i="25"/>
  <c r="I357" i="25"/>
  <c r="J357" i="25"/>
  <c r="I358" i="25"/>
  <c r="J358" i="25"/>
  <c r="I359" i="25"/>
  <c r="J359" i="25"/>
  <c r="I360" i="25"/>
  <c r="J360" i="25"/>
  <c r="I361" i="25"/>
  <c r="J361" i="25"/>
  <c r="I362" i="25"/>
  <c r="J362" i="25"/>
  <c r="I363" i="25"/>
  <c r="J363" i="25"/>
  <c r="I364" i="25"/>
  <c r="J364" i="25"/>
  <c r="I365" i="25"/>
  <c r="J365" i="25"/>
  <c r="I366" i="25"/>
  <c r="J366" i="25"/>
  <c r="I367" i="25"/>
  <c r="J367" i="25"/>
  <c r="I368" i="25"/>
  <c r="J368" i="25"/>
  <c r="I369" i="25"/>
  <c r="J369" i="25"/>
  <c r="I370" i="25"/>
  <c r="J370" i="25"/>
  <c r="I371" i="25"/>
  <c r="J371" i="25"/>
  <c r="I372" i="25"/>
  <c r="J372" i="25"/>
  <c r="I373" i="25"/>
  <c r="J373" i="25"/>
  <c r="I374" i="25"/>
  <c r="J374" i="25"/>
  <c r="I375" i="25"/>
  <c r="J375" i="25"/>
  <c r="I376" i="25"/>
  <c r="J376" i="25"/>
  <c r="I377" i="25"/>
  <c r="J377" i="25"/>
  <c r="I378" i="25"/>
  <c r="J378" i="25"/>
  <c r="I379" i="25"/>
  <c r="J379" i="25"/>
  <c r="I380" i="25"/>
  <c r="J380" i="25"/>
  <c r="I381" i="25"/>
  <c r="J381" i="25"/>
  <c r="I382" i="25"/>
  <c r="J382" i="25"/>
  <c r="I383" i="25"/>
  <c r="J383" i="25"/>
  <c r="I384" i="25"/>
  <c r="J384" i="25"/>
  <c r="I385" i="25"/>
  <c r="J385" i="25"/>
  <c r="I386" i="25"/>
  <c r="J386" i="25"/>
  <c r="I387" i="25"/>
  <c r="J387" i="25"/>
  <c r="I388" i="25"/>
  <c r="J388" i="25"/>
  <c r="I389" i="25"/>
  <c r="J389" i="25"/>
  <c r="I390" i="25"/>
  <c r="J390" i="25"/>
  <c r="I391" i="25"/>
  <c r="J391" i="25"/>
  <c r="I392" i="25"/>
  <c r="J392" i="25"/>
  <c r="I393" i="25"/>
  <c r="J393" i="25"/>
  <c r="I394" i="25"/>
  <c r="J394" i="25"/>
  <c r="I395" i="25"/>
  <c r="J395" i="25"/>
  <c r="I396" i="25"/>
  <c r="J396" i="25"/>
  <c r="I397" i="25"/>
  <c r="J397" i="25"/>
  <c r="I398" i="25"/>
  <c r="J398" i="25"/>
  <c r="I399" i="25"/>
  <c r="J399" i="25"/>
  <c r="I400" i="25"/>
  <c r="J400" i="25"/>
  <c r="I401" i="25"/>
  <c r="J401" i="25"/>
  <c r="I402" i="25"/>
  <c r="J402" i="25"/>
  <c r="I403" i="25"/>
  <c r="J403" i="25"/>
  <c r="I404" i="25"/>
  <c r="J404" i="25"/>
  <c r="I405" i="25"/>
  <c r="J405" i="25"/>
  <c r="I406" i="25"/>
  <c r="J406" i="25"/>
  <c r="I407" i="25"/>
  <c r="J407" i="25"/>
  <c r="I408" i="25"/>
  <c r="J408" i="25"/>
  <c r="I409" i="25"/>
  <c r="J409" i="25"/>
  <c r="I410" i="25"/>
  <c r="J410" i="25"/>
  <c r="I411" i="25"/>
  <c r="J411" i="25"/>
  <c r="I412" i="25"/>
  <c r="J412" i="25"/>
  <c r="I413" i="25"/>
  <c r="J413" i="25"/>
  <c r="I414" i="25"/>
  <c r="J414" i="25"/>
  <c r="I415" i="25"/>
  <c r="J415" i="25"/>
  <c r="I416" i="25"/>
  <c r="J416" i="25"/>
  <c r="I417" i="25"/>
  <c r="J417" i="25"/>
  <c r="I418" i="25"/>
  <c r="J418" i="25"/>
  <c r="I419" i="25"/>
  <c r="J419" i="25"/>
  <c r="I420" i="25"/>
  <c r="J420" i="25"/>
  <c r="I421" i="25"/>
  <c r="J421" i="25"/>
  <c r="I422" i="25"/>
  <c r="J422" i="25"/>
  <c r="I423" i="25"/>
  <c r="J423" i="25"/>
  <c r="I424" i="25"/>
  <c r="J424" i="25"/>
  <c r="I425" i="25"/>
  <c r="J425" i="25"/>
  <c r="I426" i="25"/>
  <c r="J426" i="25"/>
  <c r="I427" i="25"/>
  <c r="J427" i="25"/>
  <c r="I428" i="25"/>
  <c r="J428" i="25"/>
  <c r="I429" i="25"/>
  <c r="J429" i="25"/>
  <c r="I430" i="25"/>
  <c r="J430" i="25"/>
  <c r="I431" i="25"/>
  <c r="J431" i="25"/>
  <c r="I432" i="25"/>
  <c r="J432" i="25"/>
  <c r="I433" i="25"/>
  <c r="J433" i="25"/>
  <c r="I434" i="25"/>
  <c r="J434" i="25"/>
  <c r="I435" i="25"/>
  <c r="J435" i="25"/>
  <c r="I436" i="25"/>
  <c r="J436" i="25"/>
  <c r="I437" i="25"/>
  <c r="J437" i="25"/>
  <c r="I438" i="25"/>
  <c r="J438" i="25"/>
  <c r="I439" i="25"/>
  <c r="J439" i="25"/>
  <c r="I440" i="25"/>
  <c r="J440" i="25"/>
  <c r="I441" i="25"/>
  <c r="J441" i="25"/>
  <c r="I442" i="25"/>
  <c r="J442" i="25"/>
  <c r="I443" i="25"/>
  <c r="J443" i="25"/>
  <c r="I444" i="25"/>
  <c r="J444" i="25"/>
  <c r="I445" i="25"/>
  <c r="J445" i="25"/>
  <c r="I446" i="25"/>
  <c r="J446" i="25"/>
  <c r="I447" i="25"/>
  <c r="J447" i="25"/>
  <c r="I448" i="25"/>
  <c r="J448" i="25"/>
  <c r="I449" i="25"/>
  <c r="J449" i="25"/>
  <c r="I450" i="25"/>
  <c r="J450" i="25"/>
  <c r="I451" i="25"/>
  <c r="J451" i="25"/>
  <c r="I452" i="25"/>
  <c r="J452" i="25"/>
  <c r="I453" i="25"/>
  <c r="J453" i="25"/>
  <c r="I454" i="25"/>
  <c r="J454" i="25"/>
  <c r="I455" i="25"/>
  <c r="J455" i="25"/>
  <c r="I456" i="25"/>
  <c r="J456" i="25"/>
  <c r="I457" i="25"/>
  <c r="J457" i="25"/>
  <c r="I458" i="25"/>
  <c r="J458" i="25"/>
  <c r="I459" i="25"/>
  <c r="J459" i="25"/>
  <c r="I460" i="25"/>
  <c r="J460" i="25"/>
  <c r="I461" i="25"/>
  <c r="J461" i="25"/>
  <c r="I462" i="25"/>
  <c r="J462" i="25"/>
  <c r="I463" i="25"/>
  <c r="J463" i="25"/>
  <c r="I464" i="25"/>
  <c r="J464" i="25"/>
  <c r="I465" i="25"/>
  <c r="J465" i="25"/>
  <c r="I466" i="25"/>
  <c r="J466" i="25"/>
  <c r="I467" i="25"/>
  <c r="J467" i="25"/>
  <c r="I468" i="25"/>
  <c r="J468" i="25"/>
  <c r="I469" i="25"/>
  <c r="J469" i="25"/>
  <c r="I470" i="25"/>
  <c r="J470" i="25"/>
  <c r="I471" i="25"/>
  <c r="J471" i="25"/>
  <c r="I472" i="25"/>
  <c r="J472" i="25"/>
  <c r="I473" i="25"/>
  <c r="J473" i="25"/>
  <c r="I474" i="25"/>
  <c r="J474" i="25"/>
  <c r="I475" i="25"/>
  <c r="J475" i="25"/>
  <c r="I476" i="25"/>
  <c r="J476" i="25"/>
  <c r="I477" i="25"/>
  <c r="J477" i="25"/>
  <c r="I478" i="25"/>
  <c r="J478" i="25"/>
  <c r="I479" i="25"/>
  <c r="J479" i="25"/>
  <c r="I480" i="25"/>
  <c r="J480" i="25"/>
  <c r="I481" i="25"/>
  <c r="J481" i="25"/>
  <c r="I482" i="25"/>
  <c r="J482" i="25"/>
  <c r="I483" i="25"/>
  <c r="J483" i="25"/>
  <c r="I484" i="25"/>
  <c r="J484" i="25"/>
  <c r="I485" i="25"/>
  <c r="J485" i="25"/>
  <c r="I486" i="25"/>
  <c r="J486" i="25"/>
  <c r="I487" i="25"/>
  <c r="J487" i="25"/>
  <c r="I488" i="25"/>
  <c r="J488" i="25"/>
  <c r="I489" i="25"/>
  <c r="J489" i="25"/>
  <c r="I490" i="25"/>
  <c r="J490" i="25"/>
  <c r="I491" i="25"/>
  <c r="J491" i="25"/>
  <c r="I492" i="25"/>
  <c r="J492" i="25"/>
  <c r="I493" i="25"/>
  <c r="J493" i="25"/>
  <c r="I494" i="25"/>
  <c r="J494" i="25"/>
  <c r="I495" i="25"/>
  <c r="J495" i="25"/>
  <c r="I496" i="25"/>
  <c r="J496" i="25"/>
  <c r="I497" i="25"/>
  <c r="J497" i="25"/>
  <c r="I498" i="25"/>
  <c r="J498" i="25"/>
  <c r="I499" i="25"/>
  <c r="J499" i="25"/>
  <c r="I500" i="25"/>
  <c r="J500" i="25"/>
  <c r="I501" i="25"/>
  <c r="J501" i="25"/>
  <c r="I502" i="25"/>
  <c r="J502" i="25"/>
  <c r="I503" i="25"/>
  <c r="J503" i="25"/>
  <c r="I504" i="25"/>
  <c r="J504" i="25"/>
  <c r="I505" i="25"/>
  <c r="J505" i="25"/>
  <c r="I506" i="25"/>
  <c r="J506" i="25"/>
  <c r="I507" i="25"/>
  <c r="J507" i="25"/>
  <c r="I508" i="25"/>
  <c r="J508" i="25"/>
  <c r="I509" i="25"/>
  <c r="J509" i="25"/>
  <c r="I510" i="25"/>
  <c r="J510" i="25"/>
  <c r="I511" i="25"/>
  <c r="J511" i="25"/>
  <c r="I512" i="25"/>
  <c r="J512" i="25"/>
  <c r="I513" i="25"/>
  <c r="J513" i="25"/>
  <c r="I514" i="25"/>
  <c r="J514" i="25"/>
  <c r="I515" i="25"/>
  <c r="J515" i="25"/>
  <c r="I516" i="25"/>
  <c r="J516" i="25"/>
  <c r="I517" i="25"/>
  <c r="J517" i="25"/>
  <c r="I518" i="25"/>
  <c r="J518" i="25"/>
  <c r="I519" i="25"/>
  <c r="J519" i="25"/>
  <c r="I520" i="25"/>
  <c r="J520" i="25"/>
  <c r="I521" i="25"/>
  <c r="J521" i="25"/>
  <c r="I522" i="25"/>
  <c r="J522" i="25"/>
  <c r="I523" i="25"/>
  <c r="J523" i="25"/>
  <c r="I524" i="25"/>
  <c r="J524" i="25"/>
  <c r="I525" i="25"/>
  <c r="J525" i="25"/>
  <c r="I526" i="25"/>
  <c r="J526" i="25"/>
  <c r="I527" i="25"/>
  <c r="J527" i="25"/>
  <c r="I528" i="25"/>
  <c r="J528" i="25"/>
  <c r="I529" i="25"/>
  <c r="J529" i="25"/>
  <c r="I530" i="25"/>
  <c r="J530" i="25"/>
  <c r="I531" i="25"/>
  <c r="J531" i="25"/>
  <c r="I532" i="25"/>
  <c r="J532" i="25"/>
  <c r="I533" i="25"/>
  <c r="J533" i="25"/>
  <c r="I534" i="25"/>
  <c r="J534" i="25"/>
  <c r="I535" i="25"/>
  <c r="J535" i="25"/>
  <c r="I536" i="25"/>
  <c r="J536" i="25"/>
  <c r="I537" i="25"/>
  <c r="J537" i="25"/>
  <c r="I538" i="25"/>
  <c r="J538" i="25"/>
  <c r="I539" i="25"/>
  <c r="J539" i="25"/>
  <c r="I540" i="25"/>
  <c r="J540" i="25"/>
  <c r="I541" i="25"/>
  <c r="J541" i="25"/>
  <c r="I542" i="25"/>
  <c r="J542" i="25"/>
  <c r="I543" i="25"/>
  <c r="J543" i="25"/>
  <c r="I544" i="25"/>
  <c r="J544" i="25"/>
  <c r="I545" i="25"/>
  <c r="J545" i="25"/>
  <c r="I546" i="25"/>
  <c r="J546" i="25"/>
  <c r="I547" i="25"/>
  <c r="J547" i="25"/>
  <c r="I548" i="25"/>
  <c r="J548" i="25"/>
  <c r="I549" i="25"/>
  <c r="J549" i="25"/>
  <c r="I550" i="25"/>
  <c r="J550" i="25"/>
  <c r="I551" i="25"/>
  <c r="J551" i="25"/>
  <c r="I552" i="25"/>
  <c r="J552" i="25"/>
  <c r="I553" i="25"/>
  <c r="J553" i="25"/>
  <c r="I554" i="25"/>
  <c r="J554" i="25"/>
  <c r="I555" i="25"/>
  <c r="J555" i="25"/>
  <c r="I556" i="25"/>
  <c r="J556" i="25"/>
  <c r="I557" i="25"/>
  <c r="J557" i="25"/>
  <c r="I558" i="25"/>
  <c r="J558" i="25"/>
  <c r="I559" i="25"/>
  <c r="J559" i="25"/>
  <c r="I560" i="25"/>
  <c r="J560" i="25"/>
  <c r="I561" i="25"/>
  <c r="J561" i="25"/>
  <c r="I562" i="25"/>
  <c r="J562" i="25"/>
  <c r="I563" i="25"/>
  <c r="J563" i="25"/>
  <c r="I564" i="25"/>
  <c r="J564" i="25"/>
  <c r="I565" i="25"/>
  <c r="J565" i="25"/>
  <c r="I566" i="25"/>
  <c r="J566" i="25"/>
  <c r="I567" i="25"/>
  <c r="J567" i="25"/>
  <c r="I568" i="25"/>
  <c r="J568" i="25"/>
  <c r="I569" i="25"/>
  <c r="J569" i="25"/>
  <c r="I570" i="25"/>
  <c r="J570" i="25"/>
  <c r="I571" i="25"/>
  <c r="J571" i="25"/>
  <c r="I572" i="25"/>
  <c r="J572" i="25"/>
  <c r="I573" i="25"/>
  <c r="J573" i="25"/>
  <c r="I574" i="25"/>
  <c r="J574" i="25"/>
  <c r="I575" i="25"/>
  <c r="J575" i="25"/>
  <c r="I576" i="25"/>
  <c r="J576" i="25"/>
  <c r="I577" i="25"/>
  <c r="J577" i="25"/>
  <c r="I578" i="25"/>
  <c r="J578" i="25"/>
  <c r="I579" i="25"/>
  <c r="J579" i="25"/>
  <c r="I580" i="25"/>
  <c r="J580" i="25"/>
  <c r="I581" i="25"/>
  <c r="J581" i="25"/>
  <c r="I582" i="25"/>
  <c r="J582" i="25"/>
  <c r="I583" i="25"/>
  <c r="J583" i="25"/>
  <c r="I584" i="25"/>
  <c r="J584" i="25"/>
  <c r="I585" i="25"/>
  <c r="J585" i="25"/>
  <c r="I586" i="25"/>
  <c r="J586" i="25"/>
  <c r="I587" i="25"/>
  <c r="J587" i="25"/>
  <c r="I588" i="25"/>
  <c r="J588" i="25"/>
  <c r="I589" i="25"/>
  <c r="J589" i="25"/>
  <c r="I590" i="25"/>
  <c r="J590" i="25"/>
  <c r="I591" i="25"/>
  <c r="J591" i="25"/>
  <c r="I592" i="25"/>
  <c r="J592" i="25"/>
  <c r="I593" i="25"/>
  <c r="J593" i="25"/>
  <c r="I594" i="25"/>
  <c r="J594" i="25"/>
  <c r="I595" i="25"/>
  <c r="J595" i="25"/>
  <c r="I596" i="25"/>
  <c r="J596" i="25"/>
  <c r="I597" i="25"/>
  <c r="J597" i="25"/>
  <c r="I598" i="25"/>
  <c r="J598" i="25"/>
  <c r="I599" i="25"/>
  <c r="J599" i="25"/>
  <c r="I600" i="25"/>
  <c r="J600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6" i="25"/>
  <c r="I12" i="25"/>
  <c r="I7" i="25"/>
  <c r="I8" i="25"/>
  <c r="I9" i="25"/>
  <c r="I10" i="25"/>
  <c r="I11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I79" i="25"/>
  <c r="I80" i="25"/>
  <c r="I81" i="25"/>
  <c r="I82" i="25"/>
  <c r="I83" i="25"/>
  <c r="I84" i="25"/>
  <c r="I85" i="25"/>
  <c r="I86" i="25"/>
  <c r="I87" i="25"/>
  <c r="I88" i="25"/>
  <c r="I89" i="25"/>
  <c r="I90" i="25"/>
  <c r="I91" i="25"/>
  <c r="I92" i="25"/>
  <c r="I93" i="25"/>
  <c r="I94" i="25"/>
  <c r="I95" i="25"/>
  <c r="I96" i="25"/>
  <c r="I97" i="25"/>
  <c r="I98" i="25"/>
  <c r="I99" i="25"/>
  <c r="I100" i="25"/>
  <c r="I101" i="25"/>
  <c r="I102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8" i="25"/>
  <c r="I119" i="25"/>
  <c r="I120" i="25"/>
  <c r="I121" i="25"/>
  <c r="I122" i="25"/>
  <c r="I123" i="25"/>
  <c r="I124" i="25"/>
  <c r="I125" i="25"/>
  <c r="I126" i="25"/>
  <c r="I127" i="25"/>
  <c r="I128" i="25"/>
  <c r="I129" i="25"/>
  <c r="I130" i="25"/>
  <c r="I131" i="25"/>
  <c r="I132" i="25"/>
  <c r="I133" i="25"/>
  <c r="I134" i="25"/>
  <c r="I135" i="25"/>
  <c r="I136" i="25"/>
  <c r="I137" i="25"/>
  <c r="I138" i="25"/>
  <c r="I139" i="25"/>
  <c r="I140" i="25"/>
  <c r="I141" i="25"/>
  <c r="I142" i="25"/>
  <c r="I143" i="25"/>
  <c r="I144" i="25"/>
  <c r="I145" i="25"/>
  <c r="I146" i="25"/>
  <c r="I147" i="25"/>
  <c r="I148" i="25"/>
  <c r="I149" i="25"/>
  <c r="I150" i="25"/>
  <c r="I151" i="25"/>
  <c r="I152" i="25"/>
  <c r="I153" i="25"/>
  <c r="I154" i="25"/>
  <c r="I155" i="25"/>
  <c r="I156" i="25"/>
  <c r="I157" i="25"/>
  <c r="I158" i="25"/>
  <c r="I159" i="25"/>
  <c r="I160" i="25"/>
  <c r="I161" i="25"/>
  <c r="I162" i="25"/>
  <c r="I163" i="25"/>
  <c r="I164" i="25"/>
  <c r="I165" i="25"/>
  <c r="I166" i="25"/>
  <c r="I167" i="25"/>
  <c r="I168" i="25"/>
  <c r="I169" i="25"/>
  <c r="I170" i="25"/>
  <c r="I171" i="25"/>
  <c r="I172" i="25"/>
  <c r="I6" i="25"/>
  <c r="F10" i="20"/>
  <c r="D10" i="20"/>
  <c r="C10" i="20"/>
  <c r="G10" i="20" s="1"/>
  <c r="E4" i="20"/>
  <c r="P430" i="21"/>
  <c r="P558" i="21"/>
  <c r="O6" i="21"/>
  <c r="O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53" i="21"/>
  <c r="O54" i="21"/>
  <c r="O55" i="21"/>
  <c r="O56" i="21"/>
  <c r="O57" i="21"/>
  <c r="O58" i="21"/>
  <c r="O59" i="21"/>
  <c r="O60" i="21"/>
  <c r="O61" i="21"/>
  <c r="O62" i="21"/>
  <c r="O63" i="21"/>
  <c r="O64" i="21"/>
  <c r="O65" i="21"/>
  <c r="O66" i="21"/>
  <c r="O67" i="21"/>
  <c r="O68" i="21"/>
  <c r="O69" i="21"/>
  <c r="O70" i="21"/>
  <c r="O71" i="21"/>
  <c r="O72" i="21"/>
  <c r="O73" i="21"/>
  <c r="O74" i="21"/>
  <c r="O75" i="21"/>
  <c r="O76" i="21"/>
  <c r="O77" i="21"/>
  <c r="O78" i="21"/>
  <c r="O79" i="21"/>
  <c r="O80" i="21"/>
  <c r="O81" i="21"/>
  <c r="O82" i="21"/>
  <c r="O83" i="21"/>
  <c r="O84" i="21"/>
  <c r="O85" i="21"/>
  <c r="O86" i="21"/>
  <c r="O87" i="21"/>
  <c r="O88" i="21"/>
  <c r="O89" i="21"/>
  <c r="O90" i="21"/>
  <c r="O91" i="21"/>
  <c r="O92" i="21"/>
  <c r="O93" i="21"/>
  <c r="O94" i="21"/>
  <c r="O95" i="21"/>
  <c r="O96" i="21"/>
  <c r="O97" i="21"/>
  <c r="O98" i="21"/>
  <c r="O99" i="21"/>
  <c r="O100" i="21"/>
  <c r="O101" i="21"/>
  <c r="O102" i="21"/>
  <c r="O103" i="21"/>
  <c r="O104" i="21"/>
  <c r="O105" i="21"/>
  <c r="O106" i="21"/>
  <c r="O107" i="21"/>
  <c r="O108" i="21"/>
  <c r="O109" i="21"/>
  <c r="O110" i="21"/>
  <c r="O111" i="21"/>
  <c r="O112" i="21"/>
  <c r="O113" i="21"/>
  <c r="O114" i="21"/>
  <c r="O115" i="21"/>
  <c r="O116" i="21"/>
  <c r="O117" i="21"/>
  <c r="O118" i="21"/>
  <c r="O119" i="21"/>
  <c r="O120" i="21"/>
  <c r="O121" i="21"/>
  <c r="O122" i="21"/>
  <c r="O123" i="21"/>
  <c r="O124" i="21"/>
  <c r="O125" i="21"/>
  <c r="O126" i="21"/>
  <c r="O127" i="21"/>
  <c r="O128" i="21"/>
  <c r="O129" i="21"/>
  <c r="O130" i="21"/>
  <c r="O131" i="21"/>
  <c r="O132" i="21"/>
  <c r="O133" i="21"/>
  <c r="O134" i="21"/>
  <c r="O135" i="21"/>
  <c r="O136" i="21"/>
  <c r="O137" i="21"/>
  <c r="O138" i="21"/>
  <c r="O139" i="21"/>
  <c r="O140" i="21"/>
  <c r="O141" i="21"/>
  <c r="O142" i="21"/>
  <c r="O143" i="21"/>
  <c r="O144" i="21"/>
  <c r="O145" i="21"/>
  <c r="O146" i="21"/>
  <c r="O147" i="21"/>
  <c r="O148" i="21"/>
  <c r="O149" i="21"/>
  <c r="O150" i="21"/>
  <c r="O151" i="21"/>
  <c r="O152" i="21"/>
  <c r="O153" i="21"/>
  <c r="O154" i="21"/>
  <c r="O155" i="21"/>
  <c r="O156" i="21"/>
  <c r="O157" i="21"/>
  <c r="O158" i="21"/>
  <c r="O159" i="21"/>
  <c r="O160" i="21"/>
  <c r="O161" i="21"/>
  <c r="O162" i="21"/>
  <c r="O163" i="21"/>
  <c r="O164" i="21"/>
  <c r="O165" i="21"/>
  <c r="O166" i="21"/>
  <c r="O167" i="21"/>
  <c r="O168" i="21"/>
  <c r="O169" i="21"/>
  <c r="O170" i="21"/>
  <c r="O171" i="21"/>
  <c r="O172" i="21"/>
  <c r="O173" i="21"/>
  <c r="O174" i="21"/>
  <c r="O175" i="21"/>
  <c r="O176" i="21"/>
  <c r="O177" i="21"/>
  <c r="O178" i="21"/>
  <c r="O179" i="21"/>
  <c r="O180" i="21"/>
  <c r="O181" i="21"/>
  <c r="O182" i="21"/>
  <c r="O183" i="21"/>
  <c r="O184" i="21"/>
  <c r="O185" i="21"/>
  <c r="O186" i="21"/>
  <c r="O187" i="21"/>
  <c r="O188" i="21"/>
  <c r="O189" i="21"/>
  <c r="O190" i="21"/>
  <c r="O191" i="21"/>
  <c r="O192" i="21"/>
  <c r="O193" i="21"/>
  <c r="O194" i="21"/>
  <c r="O195" i="21"/>
  <c r="O196" i="21"/>
  <c r="O197" i="21"/>
  <c r="O198" i="21"/>
  <c r="O199" i="21"/>
  <c r="O200" i="21"/>
  <c r="O201" i="21"/>
  <c r="O202" i="21"/>
  <c r="O203" i="21"/>
  <c r="O204" i="21"/>
  <c r="O205" i="21"/>
  <c r="O206" i="21"/>
  <c r="O207" i="21"/>
  <c r="O208" i="21"/>
  <c r="O209" i="21"/>
  <c r="O210" i="21"/>
  <c r="O211" i="21"/>
  <c r="O212" i="21"/>
  <c r="O213" i="21"/>
  <c r="O214" i="21"/>
  <c r="O215" i="21"/>
  <c r="O216" i="21"/>
  <c r="O217" i="21"/>
  <c r="O218" i="21"/>
  <c r="O219" i="21"/>
  <c r="O220" i="21"/>
  <c r="O221" i="21"/>
  <c r="O222" i="21"/>
  <c r="O223" i="21"/>
  <c r="O224" i="21"/>
  <c r="O225" i="21"/>
  <c r="O226" i="21"/>
  <c r="O227" i="21"/>
  <c r="O228" i="21"/>
  <c r="O229" i="21"/>
  <c r="O230" i="21"/>
  <c r="O231" i="21"/>
  <c r="O232" i="21"/>
  <c r="O233" i="21"/>
  <c r="O234" i="21"/>
  <c r="O235" i="21"/>
  <c r="O236" i="21"/>
  <c r="O237" i="21"/>
  <c r="O238" i="21"/>
  <c r="O239" i="21"/>
  <c r="O240" i="21"/>
  <c r="O241" i="21"/>
  <c r="O242" i="21"/>
  <c r="O243" i="21"/>
  <c r="O244" i="21"/>
  <c r="O245" i="21"/>
  <c r="O246" i="21"/>
  <c r="O247" i="21"/>
  <c r="O248" i="21"/>
  <c r="O249" i="21"/>
  <c r="O250" i="21"/>
  <c r="O251" i="21"/>
  <c r="O252" i="21"/>
  <c r="O253" i="21"/>
  <c r="O254" i="21"/>
  <c r="O255" i="21"/>
  <c r="O256" i="21"/>
  <c r="O257" i="21"/>
  <c r="O258" i="21"/>
  <c r="O259" i="21"/>
  <c r="O260" i="21"/>
  <c r="O261" i="21"/>
  <c r="O262" i="21"/>
  <c r="O263" i="21"/>
  <c r="O264" i="21"/>
  <c r="O265" i="21"/>
  <c r="O266" i="21"/>
  <c r="O267" i="21"/>
  <c r="O268" i="21"/>
  <c r="O269" i="21"/>
  <c r="O270" i="21"/>
  <c r="O271" i="21"/>
  <c r="O272" i="21"/>
  <c r="O273" i="21"/>
  <c r="O274" i="21"/>
  <c r="O275" i="21"/>
  <c r="O276" i="21"/>
  <c r="O277" i="21"/>
  <c r="O278" i="21"/>
  <c r="O279" i="21"/>
  <c r="O280" i="21"/>
  <c r="O281" i="21"/>
  <c r="O282" i="21"/>
  <c r="O283" i="21"/>
  <c r="O284" i="21"/>
  <c r="O285" i="21"/>
  <c r="O286" i="21"/>
  <c r="O287" i="21"/>
  <c r="O288" i="21"/>
  <c r="O289" i="21"/>
  <c r="O290" i="21"/>
  <c r="O291" i="21"/>
  <c r="O292" i="21"/>
  <c r="O293" i="21"/>
  <c r="O294" i="21"/>
  <c r="O295" i="21"/>
  <c r="O296" i="21"/>
  <c r="O297" i="21"/>
  <c r="O298" i="21"/>
  <c r="O299" i="21"/>
  <c r="O300" i="21"/>
  <c r="O301" i="21"/>
  <c r="O302" i="21"/>
  <c r="O303" i="21"/>
  <c r="O304" i="21"/>
  <c r="O305" i="21"/>
  <c r="O306" i="21"/>
  <c r="O307" i="21"/>
  <c r="O308" i="21"/>
  <c r="O309" i="21"/>
  <c r="O310" i="21"/>
  <c r="O311" i="21"/>
  <c r="O312" i="21"/>
  <c r="O313" i="21"/>
  <c r="O314" i="21"/>
  <c r="O315" i="21"/>
  <c r="O316" i="21"/>
  <c r="O317" i="21"/>
  <c r="O318" i="21"/>
  <c r="O319" i="21"/>
  <c r="O320" i="21"/>
  <c r="O321" i="21"/>
  <c r="O322" i="21"/>
  <c r="O323" i="21"/>
  <c r="O324" i="21"/>
  <c r="O325" i="21"/>
  <c r="O326" i="21"/>
  <c r="O327" i="21"/>
  <c r="O328" i="21"/>
  <c r="O329" i="21"/>
  <c r="O330" i="21"/>
  <c r="O331" i="21"/>
  <c r="O332" i="21"/>
  <c r="O333" i="21"/>
  <c r="O334" i="21"/>
  <c r="O335" i="21"/>
  <c r="O336" i="21"/>
  <c r="O337" i="21"/>
  <c r="O338" i="21"/>
  <c r="O339" i="21"/>
  <c r="O340" i="21"/>
  <c r="O341" i="21"/>
  <c r="O342" i="21"/>
  <c r="O343" i="21"/>
  <c r="O344" i="21"/>
  <c r="O345" i="21"/>
  <c r="O346" i="21"/>
  <c r="O347" i="21"/>
  <c r="O348" i="21"/>
  <c r="O349" i="21"/>
  <c r="O350" i="21"/>
  <c r="O351" i="21"/>
  <c r="O352" i="21"/>
  <c r="O353" i="21"/>
  <c r="O354" i="21"/>
  <c r="O355" i="21"/>
  <c r="O356" i="21"/>
  <c r="O357" i="21"/>
  <c r="O358" i="21"/>
  <c r="O359" i="21"/>
  <c r="O360" i="21"/>
  <c r="O361" i="21"/>
  <c r="O362" i="21"/>
  <c r="O363" i="21"/>
  <c r="O364" i="21"/>
  <c r="O365" i="21"/>
  <c r="O366" i="21"/>
  <c r="O367" i="21"/>
  <c r="O368" i="21"/>
  <c r="O369" i="21"/>
  <c r="O370" i="21"/>
  <c r="O371" i="21"/>
  <c r="O372" i="21"/>
  <c r="O373" i="21"/>
  <c r="O374" i="21"/>
  <c r="O375" i="21"/>
  <c r="O376" i="21"/>
  <c r="O377" i="21"/>
  <c r="O378" i="21"/>
  <c r="O379" i="21"/>
  <c r="O380" i="21"/>
  <c r="O381" i="21"/>
  <c r="O382" i="21"/>
  <c r="O383" i="21"/>
  <c r="O384" i="21"/>
  <c r="O385" i="21"/>
  <c r="O386" i="21"/>
  <c r="O387" i="21"/>
  <c r="O388" i="21"/>
  <c r="O389" i="21"/>
  <c r="O390" i="21"/>
  <c r="O391" i="21"/>
  <c r="O392" i="21"/>
  <c r="O393" i="21"/>
  <c r="O394" i="21"/>
  <c r="O395" i="21"/>
  <c r="O396" i="21"/>
  <c r="O397" i="21"/>
  <c r="O398" i="21"/>
  <c r="O399" i="21"/>
  <c r="O400" i="21"/>
  <c r="O401" i="21"/>
  <c r="O402" i="21"/>
  <c r="O403" i="21"/>
  <c r="O404" i="21"/>
  <c r="O405" i="21"/>
  <c r="O406" i="21"/>
  <c r="O407" i="21"/>
  <c r="O408" i="21"/>
  <c r="O409" i="21"/>
  <c r="O410" i="21"/>
  <c r="O411" i="21"/>
  <c r="O412" i="21"/>
  <c r="O413" i="21"/>
  <c r="O414" i="21"/>
  <c r="O415" i="21"/>
  <c r="O416" i="21"/>
  <c r="O417" i="21"/>
  <c r="O418" i="21"/>
  <c r="O419" i="21"/>
  <c r="O420" i="21"/>
  <c r="O421" i="21"/>
  <c r="O422" i="21"/>
  <c r="O423" i="21"/>
  <c r="O424" i="21"/>
  <c r="O425" i="21"/>
  <c r="O426" i="21"/>
  <c r="O427" i="21"/>
  <c r="O428" i="21"/>
  <c r="O429" i="21"/>
  <c r="O430" i="21"/>
  <c r="O431" i="21"/>
  <c r="O432" i="21"/>
  <c r="O433" i="21"/>
  <c r="O434" i="21"/>
  <c r="O435" i="21"/>
  <c r="O436" i="21"/>
  <c r="O437" i="21"/>
  <c r="O438" i="21"/>
  <c r="O439" i="21"/>
  <c r="O440" i="21"/>
  <c r="O441" i="21"/>
  <c r="O442" i="21"/>
  <c r="O443" i="21"/>
  <c r="O444" i="21"/>
  <c r="O445" i="21"/>
  <c r="O446" i="21"/>
  <c r="O447" i="21"/>
  <c r="O448" i="21"/>
  <c r="O449" i="21"/>
  <c r="O450" i="21"/>
  <c r="O451" i="21"/>
  <c r="O452" i="21"/>
  <c r="O453" i="21"/>
  <c r="O454" i="21"/>
  <c r="O455" i="21"/>
  <c r="O456" i="21"/>
  <c r="O457" i="21"/>
  <c r="O458" i="21"/>
  <c r="O459" i="21"/>
  <c r="O460" i="21"/>
  <c r="O461" i="21"/>
  <c r="O462" i="21"/>
  <c r="O463" i="21"/>
  <c r="O464" i="21"/>
  <c r="O465" i="21"/>
  <c r="O466" i="21"/>
  <c r="O467" i="21"/>
  <c r="O468" i="21"/>
  <c r="O469" i="21"/>
  <c r="O470" i="21"/>
  <c r="O471" i="21"/>
  <c r="O472" i="21"/>
  <c r="O473" i="21"/>
  <c r="O474" i="21"/>
  <c r="O475" i="21"/>
  <c r="O476" i="21"/>
  <c r="O477" i="21"/>
  <c r="O478" i="21"/>
  <c r="O479" i="21"/>
  <c r="O480" i="21"/>
  <c r="O481" i="21"/>
  <c r="O482" i="21"/>
  <c r="O483" i="21"/>
  <c r="O484" i="21"/>
  <c r="O485" i="21"/>
  <c r="O486" i="21"/>
  <c r="O487" i="21"/>
  <c r="O488" i="21"/>
  <c r="O489" i="21"/>
  <c r="O490" i="21"/>
  <c r="O491" i="21"/>
  <c r="O492" i="21"/>
  <c r="O493" i="21"/>
  <c r="O494" i="21"/>
  <c r="O495" i="21"/>
  <c r="O496" i="21"/>
  <c r="O497" i="21"/>
  <c r="O498" i="21"/>
  <c r="O499" i="21"/>
  <c r="O500" i="21"/>
  <c r="O501" i="21"/>
  <c r="O502" i="21"/>
  <c r="O503" i="21"/>
  <c r="O504" i="21"/>
  <c r="O505" i="21"/>
  <c r="O506" i="21"/>
  <c r="O507" i="21"/>
  <c r="O508" i="21"/>
  <c r="O509" i="21"/>
  <c r="O510" i="21"/>
  <c r="O511" i="21"/>
  <c r="O512" i="21"/>
  <c r="O513" i="21"/>
  <c r="O514" i="21"/>
  <c r="O515" i="21"/>
  <c r="O516" i="21"/>
  <c r="O517" i="21"/>
  <c r="O518" i="21"/>
  <c r="O519" i="21"/>
  <c r="O520" i="21"/>
  <c r="O521" i="21"/>
  <c r="O522" i="21"/>
  <c r="O523" i="21"/>
  <c r="O524" i="21"/>
  <c r="O525" i="21"/>
  <c r="O526" i="21"/>
  <c r="O527" i="21"/>
  <c r="O528" i="21"/>
  <c r="O529" i="21"/>
  <c r="O530" i="21"/>
  <c r="O531" i="21"/>
  <c r="O532" i="21"/>
  <c r="O533" i="21"/>
  <c r="O534" i="21"/>
  <c r="O535" i="21"/>
  <c r="O536" i="21"/>
  <c r="O537" i="21"/>
  <c r="O538" i="21"/>
  <c r="O539" i="21"/>
  <c r="O540" i="21"/>
  <c r="O541" i="21"/>
  <c r="O542" i="21"/>
  <c r="O543" i="21"/>
  <c r="O544" i="21"/>
  <c r="O545" i="21"/>
  <c r="O546" i="21"/>
  <c r="O547" i="21"/>
  <c r="O548" i="21"/>
  <c r="O549" i="21"/>
  <c r="O550" i="21"/>
  <c r="O551" i="21"/>
  <c r="O552" i="21"/>
  <c r="O553" i="21"/>
  <c r="O554" i="21"/>
  <c r="O555" i="21"/>
  <c r="O556" i="21"/>
  <c r="O557" i="21"/>
  <c r="O558" i="21"/>
  <c r="O559" i="21"/>
  <c r="O560" i="21"/>
  <c r="O561" i="21"/>
  <c r="O562" i="21"/>
  <c r="O563" i="21"/>
  <c r="O564" i="21"/>
  <c r="O565" i="21"/>
  <c r="O566" i="21"/>
  <c r="O567" i="21"/>
  <c r="O568" i="21"/>
  <c r="O569" i="21"/>
  <c r="O570" i="21"/>
  <c r="O571" i="21"/>
  <c r="O5" i="21"/>
  <c r="N63" i="21"/>
  <c r="N334" i="21"/>
  <c r="N398" i="21"/>
  <c r="N462" i="21"/>
  <c r="N526" i="21"/>
  <c r="M6" i="2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102" i="21"/>
  <c r="M103" i="21"/>
  <c r="M104" i="21"/>
  <c r="M105" i="21"/>
  <c r="M106" i="21"/>
  <c r="M107" i="21"/>
  <c r="M108" i="21"/>
  <c r="M109" i="21"/>
  <c r="M110" i="21"/>
  <c r="M111" i="21"/>
  <c r="M112" i="21"/>
  <c r="M113" i="21"/>
  <c r="M114" i="21"/>
  <c r="M115" i="21"/>
  <c r="M116" i="21"/>
  <c r="M117" i="21"/>
  <c r="M118" i="21"/>
  <c r="M119" i="21"/>
  <c r="M120" i="21"/>
  <c r="M121" i="21"/>
  <c r="M122" i="21"/>
  <c r="M123" i="21"/>
  <c r="M124" i="21"/>
  <c r="M125" i="21"/>
  <c r="M126" i="21"/>
  <c r="M127" i="21"/>
  <c r="M128" i="21"/>
  <c r="M129" i="21"/>
  <c r="M130" i="21"/>
  <c r="M131" i="21"/>
  <c r="M132" i="21"/>
  <c r="M133" i="21"/>
  <c r="M134" i="21"/>
  <c r="M135" i="21"/>
  <c r="M136" i="21"/>
  <c r="M137" i="21"/>
  <c r="M138" i="21"/>
  <c r="M139" i="21"/>
  <c r="M140" i="21"/>
  <c r="M141" i="21"/>
  <c r="M142" i="21"/>
  <c r="M143" i="21"/>
  <c r="M144" i="21"/>
  <c r="M145" i="21"/>
  <c r="M146" i="21"/>
  <c r="M147" i="21"/>
  <c r="M148" i="21"/>
  <c r="M149" i="21"/>
  <c r="M150" i="21"/>
  <c r="M151" i="21"/>
  <c r="M152" i="21"/>
  <c r="M153" i="21"/>
  <c r="M154" i="21"/>
  <c r="M155" i="21"/>
  <c r="M156" i="21"/>
  <c r="M157" i="21"/>
  <c r="M158" i="21"/>
  <c r="M159" i="21"/>
  <c r="M160" i="21"/>
  <c r="M161" i="21"/>
  <c r="M162" i="21"/>
  <c r="M163" i="21"/>
  <c r="M164" i="21"/>
  <c r="M165" i="21"/>
  <c r="M166" i="21"/>
  <c r="M167" i="21"/>
  <c r="M168" i="21"/>
  <c r="M169" i="21"/>
  <c r="M170" i="21"/>
  <c r="M171" i="21"/>
  <c r="M172" i="21"/>
  <c r="M173" i="21"/>
  <c r="M174" i="21"/>
  <c r="M175" i="21"/>
  <c r="M176" i="21"/>
  <c r="M177" i="21"/>
  <c r="M178" i="21"/>
  <c r="M179" i="21"/>
  <c r="M180" i="21"/>
  <c r="M181" i="21"/>
  <c r="M182" i="21"/>
  <c r="M183" i="21"/>
  <c r="M184" i="21"/>
  <c r="M185" i="21"/>
  <c r="M186" i="21"/>
  <c r="M187" i="21"/>
  <c r="M188" i="21"/>
  <c r="M189" i="21"/>
  <c r="M190" i="21"/>
  <c r="M191" i="21"/>
  <c r="M192" i="21"/>
  <c r="M193" i="21"/>
  <c r="M194" i="21"/>
  <c r="M195" i="21"/>
  <c r="M196" i="21"/>
  <c r="M197" i="21"/>
  <c r="M198" i="21"/>
  <c r="M199" i="21"/>
  <c r="M200" i="21"/>
  <c r="M201" i="21"/>
  <c r="M202" i="21"/>
  <c r="M203" i="21"/>
  <c r="M204" i="21"/>
  <c r="M205" i="21"/>
  <c r="M206" i="21"/>
  <c r="M207" i="21"/>
  <c r="M208" i="21"/>
  <c r="M209" i="21"/>
  <c r="M210" i="21"/>
  <c r="M211" i="21"/>
  <c r="M212" i="21"/>
  <c r="M213" i="21"/>
  <c r="M214" i="21"/>
  <c r="M215" i="21"/>
  <c r="M216" i="21"/>
  <c r="M217" i="21"/>
  <c r="M218" i="21"/>
  <c r="M219" i="21"/>
  <c r="M220" i="21"/>
  <c r="M221" i="21"/>
  <c r="M222" i="21"/>
  <c r="M223" i="21"/>
  <c r="M224" i="21"/>
  <c r="M225" i="21"/>
  <c r="M226" i="21"/>
  <c r="M227" i="21"/>
  <c r="M228" i="21"/>
  <c r="M229" i="21"/>
  <c r="M230" i="21"/>
  <c r="M231" i="21"/>
  <c r="M232" i="21"/>
  <c r="M233" i="21"/>
  <c r="M234" i="21"/>
  <c r="M235" i="21"/>
  <c r="M236" i="21"/>
  <c r="M237" i="21"/>
  <c r="M238" i="21"/>
  <c r="M239" i="21"/>
  <c r="M240" i="21"/>
  <c r="M241" i="21"/>
  <c r="M242" i="21"/>
  <c r="M243" i="21"/>
  <c r="M244" i="21"/>
  <c r="M245" i="21"/>
  <c r="M246" i="21"/>
  <c r="M247" i="21"/>
  <c r="M248" i="21"/>
  <c r="M249" i="21"/>
  <c r="M250" i="21"/>
  <c r="M251" i="21"/>
  <c r="M252" i="21"/>
  <c r="M253" i="21"/>
  <c r="M254" i="21"/>
  <c r="M255" i="21"/>
  <c r="M256" i="21"/>
  <c r="M257" i="21"/>
  <c r="M258" i="21"/>
  <c r="M259" i="21"/>
  <c r="M260" i="21"/>
  <c r="M261" i="21"/>
  <c r="M262" i="21"/>
  <c r="M263" i="21"/>
  <c r="M264" i="21"/>
  <c r="M265" i="21"/>
  <c r="M266" i="21"/>
  <c r="M267" i="21"/>
  <c r="M268" i="21"/>
  <c r="M269" i="21"/>
  <c r="M270" i="21"/>
  <c r="M271" i="21"/>
  <c r="M272" i="21"/>
  <c r="M273" i="21"/>
  <c r="M274" i="21"/>
  <c r="M275" i="21"/>
  <c r="M276" i="21"/>
  <c r="M277" i="21"/>
  <c r="M278" i="21"/>
  <c r="M279" i="21"/>
  <c r="M280" i="21"/>
  <c r="M281" i="21"/>
  <c r="M282" i="21"/>
  <c r="M283" i="21"/>
  <c r="M284" i="21"/>
  <c r="M285" i="21"/>
  <c r="M286" i="21"/>
  <c r="M287" i="21"/>
  <c r="M288" i="21"/>
  <c r="M289" i="21"/>
  <c r="M290" i="21"/>
  <c r="M291" i="21"/>
  <c r="M292" i="21"/>
  <c r="M293" i="21"/>
  <c r="M294" i="21"/>
  <c r="M295" i="21"/>
  <c r="M296" i="21"/>
  <c r="M297" i="21"/>
  <c r="M298" i="21"/>
  <c r="M299" i="21"/>
  <c r="M300" i="21"/>
  <c r="M301" i="21"/>
  <c r="M302" i="21"/>
  <c r="M303" i="21"/>
  <c r="M304" i="21"/>
  <c r="M305" i="21"/>
  <c r="M306" i="21"/>
  <c r="M307" i="21"/>
  <c r="M308" i="21"/>
  <c r="M309" i="21"/>
  <c r="M310" i="21"/>
  <c r="M311" i="21"/>
  <c r="M312" i="21"/>
  <c r="M313" i="21"/>
  <c r="M314" i="21"/>
  <c r="M315" i="21"/>
  <c r="M316" i="21"/>
  <c r="M317" i="21"/>
  <c r="M318" i="21"/>
  <c r="M319" i="21"/>
  <c r="M320" i="21"/>
  <c r="M321" i="21"/>
  <c r="M322" i="21"/>
  <c r="M323" i="21"/>
  <c r="M324" i="21"/>
  <c r="M325" i="21"/>
  <c r="M326" i="21"/>
  <c r="M327" i="21"/>
  <c r="M328" i="21"/>
  <c r="M329" i="21"/>
  <c r="M330" i="21"/>
  <c r="M331" i="21"/>
  <c r="M332" i="21"/>
  <c r="M333" i="21"/>
  <c r="M334" i="21"/>
  <c r="M335" i="21"/>
  <c r="M336" i="21"/>
  <c r="M337" i="21"/>
  <c r="M338" i="21"/>
  <c r="M339" i="21"/>
  <c r="M340" i="21"/>
  <c r="M341" i="21"/>
  <c r="M342" i="21"/>
  <c r="M343" i="21"/>
  <c r="M344" i="21"/>
  <c r="M345" i="21"/>
  <c r="M346" i="21"/>
  <c r="M347" i="21"/>
  <c r="M348" i="21"/>
  <c r="M349" i="21"/>
  <c r="M350" i="21"/>
  <c r="M351" i="21"/>
  <c r="M352" i="21"/>
  <c r="M353" i="21"/>
  <c r="M354" i="21"/>
  <c r="M355" i="21"/>
  <c r="M356" i="21"/>
  <c r="M357" i="21"/>
  <c r="M358" i="21"/>
  <c r="M359" i="21"/>
  <c r="M360" i="21"/>
  <c r="M361" i="21"/>
  <c r="M362" i="21"/>
  <c r="M363" i="21"/>
  <c r="M364" i="21"/>
  <c r="M365" i="21"/>
  <c r="M366" i="21"/>
  <c r="M367" i="21"/>
  <c r="M368" i="21"/>
  <c r="M369" i="21"/>
  <c r="M370" i="21"/>
  <c r="M371" i="21"/>
  <c r="M372" i="21"/>
  <c r="M373" i="21"/>
  <c r="M374" i="21"/>
  <c r="M375" i="21"/>
  <c r="M376" i="21"/>
  <c r="M377" i="21"/>
  <c r="M378" i="21"/>
  <c r="M379" i="21"/>
  <c r="M380" i="21"/>
  <c r="M381" i="21"/>
  <c r="M382" i="21"/>
  <c r="M383" i="21"/>
  <c r="M384" i="21"/>
  <c r="M385" i="21"/>
  <c r="M386" i="21"/>
  <c r="M387" i="21"/>
  <c r="M388" i="21"/>
  <c r="M389" i="21"/>
  <c r="M390" i="21"/>
  <c r="M391" i="21"/>
  <c r="M392" i="21"/>
  <c r="M393" i="21"/>
  <c r="M394" i="21"/>
  <c r="M395" i="21"/>
  <c r="M396" i="21"/>
  <c r="M397" i="21"/>
  <c r="M398" i="21"/>
  <c r="M399" i="21"/>
  <c r="M400" i="21"/>
  <c r="M401" i="21"/>
  <c r="M402" i="21"/>
  <c r="M403" i="21"/>
  <c r="M404" i="21"/>
  <c r="M405" i="21"/>
  <c r="M406" i="21"/>
  <c r="M407" i="21"/>
  <c r="M408" i="21"/>
  <c r="M409" i="21"/>
  <c r="M410" i="21"/>
  <c r="M411" i="21"/>
  <c r="M412" i="21"/>
  <c r="M413" i="21"/>
  <c r="M414" i="21"/>
  <c r="M415" i="21"/>
  <c r="M416" i="21"/>
  <c r="M417" i="21"/>
  <c r="M418" i="21"/>
  <c r="M419" i="21"/>
  <c r="M420" i="21"/>
  <c r="M421" i="21"/>
  <c r="M422" i="21"/>
  <c r="M423" i="21"/>
  <c r="M424" i="21"/>
  <c r="M425" i="21"/>
  <c r="M426" i="21"/>
  <c r="M427" i="21"/>
  <c r="M428" i="21"/>
  <c r="M429" i="21"/>
  <c r="M430" i="21"/>
  <c r="M431" i="21"/>
  <c r="M432" i="21"/>
  <c r="M433" i="21"/>
  <c r="M434" i="21"/>
  <c r="M435" i="21"/>
  <c r="M436" i="21"/>
  <c r="M437" i="21"/>
  <c r="M438" i="21"/>
  <c r="M439" i="21"/>
  <c r="M440" i="21"/>
  <c r="M441" i="21"/>
  <c r="M442" i="21"/>
  <c r="M443" i="21"/>
  <c r="M444" i="21"/>
  <c r="M445" i="21"/>
  <c r="M446" i="21"/>
  <c r="M447" i="21"/>
  <c r="M448" i="21"/>
  <c r="M449" i="21"/>
  <c r="M450" i="21"/>
  <c r="M451" i="21"/>
  <c r="M452" i="21"/>
  <c r="M453" i="21"/>
  <c r="M454" i="21"/>
  <c r="M455" i="21"/>
  <c r="M456" i="21"/>
  <c r="M457" i="21"/>
  <c r="M458" i="21"/>
  <c r="M459" i="21"/>
  <c r="M460" i="21"/>
  <c r="M461" i="21"/>
  <c r="M462" i="21"/>
  <c r="M463" i="21"/>
  <c r="M464" i="21"/>
  <c r="M465" i="21"/>
  <c r="M466" i="21"/>
  <c r="M467" i="21"/>
  <c r="M468" i="21"/>
  <c r="M469" i="21"/>
  <c r="M470" i="21"/>
  <c r="M471" i="21"/>
  <c r="M472" i="21"/>
  <c r="M473" i="21"/>
  <c r="M474" i="21"/>
  <c r="M475" i="21"/>
  <c r="M476" i="21"/>
  <c r="M477" i="21"/>
  <c r="M478" i="21"/>
  <c r="M479" i="21"/>
  <c r="M480" i="21"/>
  <c r="M481" i="21"/>
  <c r="M482" i="21"/>
  <c r="M483" i="21"/>
  <c r="M484" i="21"/>
  <c r="M485" i="21"/>
  <c r="M486" i="21"/>
  <c r="M487" i="21"/>
  <c r="M488" i="21"/>
  <c r="M489" i="21"/>
  <c r="M490" i="21"/>
  <c r="M491" i="21"/>
  <c r="M492" i="21"/>
  <c r="M493" i="21"/>
  <c r="M494" i="21"/>
  <c r="M495" i="21"/>
  <c r="M496" i="21"/>
  <c r="M497" i="21"/>
  <c r="M498" i="21"/>
  <c r="M499" i="21"/>
  <c r="M500" i="21"/>
  <c r="M501" i="21"/>
  <c r="M502" i="21"/>
  <c r="M503" i="21"/>
  <c r="M504" i="21"/>
  <c r="M505" i="21"/>
  <c r="M506" i="21"/>
  <c r="M507" i="21"/>
  <c r="M508" i="21"/>
  <c r="M509" i="21"/>
  <c r="M510" i="21"/>
  <c r="M511" i="21"/>
  <c r="M512" i="21"/>
  <c r="M513" i="21"/>
  <c r="M514" i="21"/>
  <c r="M515" i="21"/>
  <c r="M516" i="21"/>
  <c r="M517" i="21"/>
  <c r="M518" i="21"/>
  <c r="M519" i="21"/>
  <c r="M520" i="21"/>
  <c r="M521" i="21"/>
  <c r="M522" i="21"/>
  <c r="M523" i="21"/>
  <c r="M524" i="21"/>
  <c r="M525" i="21"/>
  <c r="M526" i="21"/>
  <c r="M527" i="21"/>
  <c r="M528" i="21"/>
  <c r="M529" i="21"/>
  <c r="M530" i="21"/>
  <c r="M531" i="21"/>
  <c r="M532" i="21"/>
  <c r="M533" i="21"/>
  <c r="M534" i="21"/>
  <c r="M535" i="21"/>
  <c r="M536" i="21"/>
  <c r="M537" i="21"/>
  <c r="M538" i="21"/>
  <c r="M539" i="21"/>
  <c r="M540" i="21"/>
  <c r="M541" i="21"/>
  <c r="M542" i="21"/>
  <c r="M543" i="21"/>
  <c r="M544" i="21"/>
  <c r="M545" i="21"/>
  <c r="M546" i="21"/>
  <c r="M547" i="21"/>
  <c r="M548" i="21"/>
  <c r="M549" i="21"/>
  <c r="M550" i="21"/>
  <c r="M551" i="21"/>
  <c r="M552" i="21"/>
  <c r="M553" i="21"/>
  <c r="M554" i="21"/>
  <c r="M555" i="21"/>
  <c r="M556" i="21"/>
  <c r="M557" i="21"/>
  <c r="M558" i="21"/>
  <c r="M559" i="21"/>
  <c r="M560" i="21"/>
  <c r="M561" i="21"/>
  <c r="M562" i="21"/>
  <c r="M563" i="21"/>
  <c r="M564" i="21"/>
  <c r="M565" i="21"/>
  <c r="M566" i="21"/>
  <c r="M567" i="21"/>
  <c r="M568" i="21"/>
  <c r="M569" i="21"/>
  <c r="M570" i="21"/>
  <c r="M571" i="21"/>
  <c r="M5" i="21"/>
  <c r="P6" i="22"/>
  <c r="P7" i="22"/>
  <c r="P8" i="22"/>
  <c r="T8" i="22" s="1"/>
  <c r="P9" i="22"/>
  <c r="P10" i="22"/>
  <c r="P11" i="22"/>
  <c r="T11" i="22" s="1"/>
  <c r="P12" i="22"/>
  <c r="R12" i="22" s="1"/>
  <c r="P13" i="22"/>
  <c r="R13" i="22" s="1"/>
  <c r="P14" i="22"/>
  <c r="P15" i="22"/>
  <c r="R15" i="22" s="1"/>
  <c r="P16" i="22"/>
  <c r="P17" i="22"/>
  <c r="P18" i="22"/>
  <c r="P19" i="22"/>
  <c r="R19" i="22" s="1"/>
  <c r="P20" i="22"/>
  <c r="T20" i="22" s="1"/>
  <c r="P21" i="22"/>
  <c r="R21" i="22" s="1"/>
  <c r="P22" i="22"/>
  <c r="P23" i="22"/>
  <c r="R23" i="22" s="1"/>
  <c r="P24" i="22"/>
  <c r="P25" i="22"/>
  <c r="R25" i="22" s="1"/>
  <c r="P26" i="22"/>
  <c r="P27" i="22"/>
  <c r="P28" i="22"/>
  <c r="P29" i="22"/>
  <c r="R29" i="22" s="1"/>
  <c r="P30" i="22"/>
  <c r="P31" i="22"/>
  <c r="P32" i="22"/>
  <c r="P33" i="22"/>
  <c r="R33" i="22" s="1"/>
  <c r="P34" i="22"/>
  <c r="P35" i="22"/>
  <c r="P36" i="22"/>
  <c r="P37" i="22"/>
  <c r="R37" i="22" s="1"/>
  <c r="P38" i="22"/>
  <c r="P39" i="22"/>
  <c r="R39" i="22" s="1"/>
  <c r="P40" i="22"/>
  <c r="T40" i="22" s="1"/>
  <c r="P41" i="22"/>
  <c r="R41" i="22" s="1"/>
  <c r="P42" i="22"/>
  <c r="P43" i="22"/>
  <c r="R43" i="22" s="1"/>
  <c r="P44" i="22"/>
  <c r="P45" i="22"/>
  <c r="R45" i="22" s="1"/>
  <c r="P46" i="22"/>
  <c r="P47" i="22"/>
  <c r="R47" i="22" s="1"/>
  <c r="P48" i="22"/>
  <c r="P49" i="22"/>
  <c r="R49" i="22" s="1"/>
  <c r="P50" i="22"/>
  <c r="P51" i="22"/>
  <c r="R51" i="22" s="1"/>
  <c r="P52" i="22"/>
  <c r="T52" i="22" s="1"/>
  <c r="P53" i="22"/>
  <c r="R53" i="22" s="1"/>
  <c r="P54" i="22"/>
  <c r="P55" i="22"/>
  <c r="R55" i="22" s="1"/>
  <c r="P56" i="22"/>
  <c r="P57" i="22"/>
  <c r="R57" i="22" s="1"/>
  <c r="P58" i="22"/>
  <c r="P59" i="22"/>
  <c r="P60" i="22"/>
  <c r="P61" i="22"/>
  <c r="R61" i="22" s="1"/>
  <c r="P62" i="22"/>
  <c r="P63" i="22"/>
  <c r="P64" i="22"/>
  <c r="P65" i="22"/>
  <c r="R65" i="22" s="1"/>
  <c r="P66" i="22"/>
  <c r="P67" i="22"/>
  <c r="P68" i="22"/>
  <c r="T68" i="22" s="1"/>
  <c r="P69" i="22"/>
  <c r="R69" i="22" s="1"/>
  <c r="P70" i="22"/>
  <c r="P71" i="22"/>
  <c r="R71" i="22" s="1"/>
  <c r="P72" i="22"/>
  <c r="P73" i="22"/>
  <c r="R73" i="22" s="1"/>
  <c r="P74" i="22"/>
  <c r="P75" i="22"/>
  <c r="R75" i="22" s="1"/>
  <c r="P76" i="22"/>
  <c r="P77" i="22"/>
  <c r="R77" i="22" s="1"/>
  <c r="P78" i="22"/>
  <c r="P79" i="22"/>
  <c r="R79" i="22" s="1"/>
  <c r="P80" i="22"/>
  <c r="P81" i="22"/>
  <c r="P82" i="22"/>
  <c r="P83" i="22"/>
  <c r="R83" i="22" s="1"/>
  <c r="P84" i="22"/>
  <c r="P85" i="22"/>
  <c r="R85" i="22" s="1"/>
  <c r="P86" i="22"/>
  <c r="P87" i="22"/>
  <c r="R87" i="22" s="1"/>
  <c r="P88" i="22"/>
  <c r="T88" i="22" s="1"/>
  <c r="P89" i="22"/>
  <c r="R89" i="22" s="1"/>
  <c r="P90" i="22"/>
  <c r="P91" i="22"/>
  <c r="P92" i="22"/>
  <c r="P93" i="22"/>
  <c r="R93" i="22" s="1"/>
  <c r="P94" i="22"/>
  <c r="P95" i="22"/>
  <c r="P96" i="22"/>
  <c r="P97" i="22"/>
  <c r="R97" i="22" s="1"/>
  <c r="P98" i="22"/>
  <c r="P99" i="22"/>
  <c r="P100" i="22"/>
  <c r="T100" i="22" s="1"/>
  <c r="P101" i="22"/>
  <c r="R101" i="22" s="1"/>
  <c r="P102" i="22"/>
  <c r="P103" i="22"/>
  <c r="R103" i="22" s="1"/>
  <c r="P104" i="22"/>
  <c r="P105" i="22"/>
  <c r="R105" i="22" s="1"/>
  <c r="P106" i="22"/>
  <c r="P107" i="22"/>
  <c r="R107" i="22" s="1"/>
  <c r="P108" i="22"/>
  <c r="P109" i="22"/>
  <c r="R109" i="22" s="1"/>
  <c r="P110" i="22"/>
  <c r="P111" i="22"/>
  <c r="R111" i="22" s="1"/>
  <c r="P112" i="22"/>
  <c r="P113" i="22"/>
  <c r="R113" i="22" s="1"/>
  <c r="P114" i="22"/>
  <c r="P115" i="22"/>
  <c r="R115" i="22" s="1"/>
  <c r="P116" i="22"/>
  <c r="P117" i="22"/>
  <c r="R117" i="22" s="1"/>
  <c r="P118" i="22"/>
  <c r="P119" i="22"/>
  <c r="R119" i="22" s="1"/>
  <c r="P120" i="22"/>
  <c r="T120" i="22" s="1"/>
  <c r="P121" i="22"/>
  <c r="R121" i="22" s="1"/>
  <c r="P122" i="22"/>
  <c r="P123" i="22"/>
  <c r="P124" i="22"/>
  <c r="P125" i="22"/>
  <c r="R125" i="22" s="1"/>
  <c r="P126" i="22"/>
  <c r="P127" i="22"/>
  <c r="P128" i="22"/>
  <c r="P129" i="22"/>
  <c r="R129" i="22" s="1"/>
  <c r="P130" i="22"/>
  <c r="P131" i="22"/>
  <c r="P132" i="22"/>
  <c r="P133" i="22"/>
  <c r="R133" i="22" s="1"/>
  <c r="P134" i="22"/>
  <c r="P135" i="22"/>
  <c r="R135" i="22" s="1"/>
  <c r="P136" i="22"/>
  <c r="T136" i="22" s="1"/>
  <c r="P137" i="22"/>
  <c r="R137" i="22" s="1"/>
  <c r="P138" i="22"/>
  <c r="P139" i="22"/>
  <c r="R139" i="22" s="1"/>
  <c r="P140" i="22"/>
  <c r="P141" i="22"/>
  <c r="R141" i="22" s="1"/>
  <c r="P142" i="22"/>
  <c r="P143" i="22"/>
  <c r="R143" i="22" s="1"/>
  <c r="P144" i="22"/>
  <c r="P145" i="22"/>
  <c r="P146" i="22"/>
  <c r="P147" i="22"/>
  <c r="R147" i="22" s="1"/>
  <c r="P148" i="22"/>
  <c r="T148" i="22" s="1"/>
  <c r="P149" i="22"/>
  <c r="R149" i="22" s="1"/>
  <c r="P150" i="22"/>
  <c r="P151" i="22"/>
  <c r="R151" i="22" s="1"/>
  <c r="P152" i="22"/>
  <c r="P153" i="22"/>
  <c r="R153" i="22" s="1"/>
  <c r="P154" i="22"/>
  <c r="P155" i="22"/>
  <c r="P156" i="22"/>
  <c r="P157" i="22"/>
  <c r="R157" i="22" s="1"/>
  <c r="P158" i="22"/>
  <c r="P159" i="22"/>
  <c r="P160" i="22"/>
  <c r="P161" i="22"/>
  <c r="R161" i="22" s="1"/>
  <c r="P162" i="22"/>
  <c r="P163" i="22"/>
  <c r="P164" i="22"/>
  <c r="P165" i="22"/>
  <c r="R165" i="22" s="1"/>
  <c r="P166" i="22"/>
  <c r="P167" i="22"/>
  <c r="R167" i="22" s="1"/>
  <c r="P168" i="22"/>
  <c r="T168" i="22" s="1"/>
  <c r="P169" i="22"/>
  <c r="R169" i="22" s="1"/>
  <c r="P170" i="22"/>
  <c r="P171" i="22"/>
  <c r="R171" i="22" s="1"/>
  <c r="P172" i="22"/>
  <c r="P173" i="22"/>
  <c r="R173" i="22" s="1"/>
  <c r="P174" i="22"/>
  <c r="P175" i="22"/>
  <c r="R175" i="22" s="1"/>
  <c r="P176" i="22"/>
  <c r="P177" i="22"/>
  <c r="R177" i="22" s="1"/>
  <c r="P178" i="22"/>
  <c r="P179" i="22"/>
  <c r="R179" i="22" s="1"/>
  <c r="P180" i="22"/>
  <c r="T180" i="22" s="1"/>
  <c r="P181" i="22"/>
  <c r="R181" i="22" s="1"/>
  <c r="P182" i="22"/>
  <c r="P183" i="22"/>
  <c r="R183" i="22" s="1"/>
  <c r="P184" i="22"/>
  <c r="P185" i="22"/>
  <c r="R185" i="22" s="1"/>
  <c r="P186" i="22"/>
  <c r="P187" i="22"/>
  <c r="P188" i="22"/>
  <c r="P189" i="22"/>
  <c r="R189" i="22" s="1"/>
  <c r="P190" i="22"/>
  <c r="P191" i="22"/>
  <c r="P192" i="22"/>
  <c r="P193" i="22"/>
  <c r="R193" i="22" s="1"/>
  <c r="P194" i="22"/>
  <c r="P195" i="22"/>
  <c r="P196" i="22"/>
  <c r="T196" i="22" s="1"/>
  <c r="P197" i="22"/>
  <c r="R197" i="22" s="1"/>
  <c r="P198" i="22"/>
  <c r="P199" i="22"/>
  <c r="R199" i="22" s="1"/>
  <c r="P200" i="22"/>
  <c r="P201" i="22"/>
  <c r="R201" i="22" s="1"/>
  <c r="P202" i="22"/>
  <c r="P203" i="22"/>
  <c r="R203" i="22" s="1"/>
  <c r="P204" i="22"/>
  <c r="P205" i="22"/>
  <c r="R205" i="22" s="1"/>
  <c r="P206" i="22"/>
  <c r="P207" i="22"/>
  <c r="R207" i="22" s="1"/>
  <c r="P208" i="22"/>
  <c r="P209" i="22"/>
  <c r="P210" i="22"/>
  <c r="P211" i="22"/>
  <c r="R211" i="22" s="1"/>
  <c r="P212" i="22"/>
  <c r="P213" i="22"/>
  <c r="R213" i="22" s="1"/>
  <c r="P214" i="22"/>
  <c r="P215" i="22"/>
  <c r="R215" i="22" s="1"/>
  <c r="P216" i="22"/>
  <c r="T216" i="22" s="1"/>
  <c r="P217" i="22"/>
  <c r="R217" i="22" s="1"/>
  <c r="P218" i="22"/>
  <c r="P219" i="22"/>
  <c r="P220" i="22"/>
  <c r="R220" i="22" s="1"/>
  <c r="P221" i="22"/>
  <c r="R221" i="22" s="1"/>
  <c r="P222" i="22"/>
  <c r="P223" i="22"/>
  <c r="P224" i="22"/>
  <c r="R224" i="22" s="1"/>
  <c r="P225" i="22"/>
  <c r="R225" i="22" s="1"/>
  <c r="P226" i="22"/>
  <c r="P227" i="22"/>
  <c r="P228" i="22"/>
  <c r="T228" i="22" s="1"/>
  <c r="P229" i="22"/>
  <c r="R229" i="22" s="1"/>
  <c r="P230" i="22"/>
  <c r="P231" i="22"/>
  <c r="R231" i="22" s="1"/>
  <c r="P232" i="22"/>
  <c r="R232" i="22" s="1"/>
  <c r="P233" i="22"/>
  <c r="R233" i="22" s="1"/>
  <c r="P234" i="22"/>
  <c r="P235" i="22"/>
  <c r="R235" i="22" s="1"/>
  <c r="P236" i="22"/>
  <c r="R236" i="22" s="1"/>
  <c r="P237" i="22"/>
  <c r="R237" i="22" s="1"/>
  <c r="P238" i="22"/>
  <c r="P239" i="22"/>
  <c r="R239" i="22" s="1"/>
  <c r="P240" i="22"/>
  <c r="R240" i="22" s="1"/>
  <c r="P241" i="22"/>
  <c r="R241" i="22" s="1"/>
  <c r="P242" i="22"/>
  <c r="P243" i="22"/>
  <c r="R243" i="22" s="1"/>
  <c r="P244" i="22"/>
  <c r="R244" i="22" s="1"/>
  <c r="P245" i="22"/>
  <c r="R245" i="22" s="1"/>
  <c r="P246" i="22"/>
  <c r="P247" i="22"/>
  <c r="R247" i="22" s="1"/>
  <c r="P248" i="22"/>
  <c r="R248" i="22" s="1"/>
  <c r="P249" i="22"/>
  <c r="R249" i="22" s="1"/>
  <c r="P250" i="22"/>
  <c r="P251" i="22"/>
  <c r="P252" i="22"/>
  <c r="R252" i="22" s="1"/>
  <c r="P253" i="22"/>
  <c r="R253" i="22" s="1"/>
  <c r="P254" i="22"/>
  <c r="P255" i="22"/>
  <c r="P256" i="22"/>
  <c r="R256" i="22" s="1"/>
  <c r="P257" i="22"/>
  <c r="R257" i="22" s="1"/>
  <c r="P258" i="22"/>
  <c r="P259" i="22"/>
  <c r="P260" i="22"/>
  <c r="R260" i="22" s="1"/>
  <c r="P261" i="22"/>
  <c r="R261" i="22" s="1"/>
  <c r="P262" i="22"/>
  <c r="P263" i="22"/>
  <c r="R263" i="22" s="1"/>
  <c r="P264" i="22"/>
  <c r="R264" i="22" s="1"/>
  <c r="P265" i="22"/>
  <c r="R265" i="22" s="1"/>
  <c r="P266" i="22"/>
  <c r="P267" i="22"/>
  <c r="R267" i="22" s="1"/>
  <c r="P268" i="22"/>
  <c r="R268" i="22" s="1"/>
  <c r="P269" i="22"/>
  <c r="R269" i="22" s="1"/>
  <c r="P270" i="22"/>
  <c r="P271" i="22"/>
  <c r="R271" i="22" s="1"/>
  <c r="P272" i="22"/>
  <c r="R272" i="22" s="1"/>
  <c r="P273" i="22"/>
  <c r="P274" i="22"/>
  <c r="P275" i="22"/>
  <c r="R275" i="22" s="1"/>
  <c r="P276" i="22"/>
  <c r="R276" i="22" s="1"/>
  <c r="P277" i="22"/>
  <c r="R277" i="22" s="1"/>
  <c r="P278" i="22"/>
  <c r="P279" i="22"/>
  <c r="R279" i="22" s="1"/>
  <c r="P280" i="22"/>
  <c r="R280" i="22" s="1"/>
  <c r="P281" i="22"/>
  <c r="R281" i="22" s="1"/>
  <c r="P282" i="22"/>
  <c r="P283" i="22"/>
  <c r="P284" i="22"/>
  <c r="R284" i="22" s="1"/>
  <c r="P285" i="22"/>
  <c r="R285" i="22" s="1"/>
  <c r="P286" i="22"/>
  <c r="P287" i="22"/>
  <c r="P288" i="22"/>
  <c r="R288" i="22" s="1"/>
  <c r="P289" i="22"/>
  <c r="R289" i="22" s="1"/>
  <c r="P290" i="22"/>
  <c r="P291" i="22"/>
  <c r="P292" i="22"/>
  <c r="R292" i="22" s="1"/>
  <c r="P293" i="22"/>
  <c r="R293" i="22" s="1"/>
  <c r="P294" i="22"/>
  <c r="P295" i="22"/>
  <c r="R295" i="22" s="1"/>
  <c r="P296" i="22"/>
  <c r="T296" i="22" s="1"/>
  <c r="P297" i="22"/>
  <c r="R297" i="22" s="1"/>
  <c r="P298" i="22"/>
  <c r="P299" i="22"/>
  <c r="R299" i="22" s="1"/>
  <c r="P300" i="22"/>
  <c r="R300" i="22" s="1"/>
  <c r="P301" i="22"/>
  <c r="R301" i="22" s="1"/>
  <c r="P302" i="22"/>
  <c r="P303" i="22"/>
  <c r="R303" i="22" s="1"/>
  <c r="P304" i="22"/>
  <c r="R304" i="22" s="1"/>
  <c r="P305" i="22"/>
  <c r="R305" i="22" s="1"/>
  <c r="P306" i="22"/>
  <c r="P307" i="22"/>
  <c r="R307" i="22" s="1"/>
  <c r="P308" i="22"/>
  <c r="T308" i="22" s="1"/>
  <c r="P309" i="22"/>
  <c r="R309" i="22" s="1"/>
  <c r="P310" i="22"/>
  <c r="P311" i="22"/>
  <c r="R311" i="22" s="1"/>
  <c r="P312" i="22"/>
  <c r="R312" i="22" s="1"/>
  <c r="P313" i="22"/>
  <c r="R313" i="22" s="1"/>
  <c r="P314" i="22"/>
  <c r="P315" i="22"/>
  <c r="P316" i="22"/>
  <c r="R316" i="22" s="1"/>
  <c r="P317" i="22"/>
  <c r="R317" i="22" s="1"/>
  <c r="P318" i="22"/>
  <c r="P319" i="22"/>
  <c r="P320" i="22"/>
  <c r="R320" i="22" s="1"/>
  <c r="P321" i="22"/>
  <c r="R321" i="22" s="1"/>
  <c r="P322" i="22"/>
  <c r="P323" i="22"/>
  <c r="P324" i="22"/>
  <c r="T324" i="22" s="1"/>
  <c r="P325" i="22"/>
  <c r="R325" i="22" s="1"/>
  <c r="P326" i="22"/>
  <c r="P327" i="22"/>
  <c r="R327" i="22" s="1"/>
  <c r="P328" i="22"/>
  <c r="R328" i="22" s="1"/>
  <c r="P329" i="22"/>
  <c r="R329" i="22" s="1"/>
  <c r="P330" i="22"/>
  <c r="P331" i="22"/>
  <c r="R331" i="22" s="1"/>
  <c r="P332" i="22"/>
  <c r="R332" i="22" s="1"/>
  <c r="P333" i="22"/>
  <c r="R333" i="22" s="1"/>
  <c r="P334" i="22"/>
  <c r="P335" i="22"/>
  <c r="R335" i="22" s="1"/>
  <c r="P336" i="22"/>
  <c r="R336" i="22" s="1"/>
  <c r="P337" i="22"/>
  <c r="P338" i="22"/>
  <c r="P339" i="22"/>
  <c r="R339" i="22" s="1"/>
  <c r="P340" i="22"/>
  <c r="R340" i="22" s="1"/>
  <c r="P341" i="22"/>
  <c r="R341" i="22" s="1"/>
  <c r="P342" i="22"/>
  <c r="P343" i="22"/>
  <c r="R343" i="22" s="1"/>
  <c r="P344" i="22"/>
  <c r="T344" i="22" s="1"/>
  <c r="P345" i="22"/>
  <c r="R345" i="22" s="1"/>
  <c r="P346" i="22"/>
  <c r="P347" i="22"/>
  <c r="P348" i="22"/>
  <c r="R348" i="22" s="1"/>
  <c r="P349" i="22"/>
  <c r="R349" i="22" s="1"/>
  <c r="P350" i="22"/>
  <c r="P351" i="22"/>
  <c r="P352" i="22"/>
  <c r="R352" i="22" s="1"/>
  <c r="P353" i="22"/>
  <c r="R353" i="22" s="1"/>
  <c r="P354" i="22"/>
  <c r="P355" i="22"/>
  <c r="P356" i="22"/>
  <c r="T356" i="22" s="1"/>
  <c r="P357" i="22"/>
  <c r="R357" i="22" s="1"/>
  <c r="P358" i="22"/>
  <c r="P359" i="22"/>
  <c r="R359" i="22" s="1"/>
  <c r="P360" i="22"/>
  <c r="R360" i="22" s="1"/>
  <c r="P361" i="22"/>
  <c r="R361" i="22" s="1"/>
  <c r="P362" i="22"/>
  <c r="P363" i="22"/>
  <c r="R363" i="22" s="1"/>
  <c r="P364" i="22"/>
  <c r="R364" i="22" s="1"/>
  <c r="P365" i="22"/>
  <c r="R365" i="22" s="1"/>
  <c r="P366" i="22"/>
  <c r="P367" i="22"/>
  <c r="R367" i="22" s="1"/>
  <c r="P368" i="22"/>
  <c r="R368" i="22" s="1"/>
  <c r="P369" i="22"/>
  <c r="R369" i="22" s="1"/>
  <c r="P370" i="22"/>
  <c r="P371" i="22"/>
  <c r="R371" i="22" s="1"/>
  <c r="P372" i="22"/>
  <c r="R372" i="22" s="1"/>
  <c r="P373" i="22"/>
  <c r="R373" i="22" s="1"/>
  <c r="P374" i="22"/>
  <c r="P375" i="22"/>
  <c r="R375" i="22" s="1"/>
  <c r="P376" i="22"/>
  <c r="R376" i="22" s="1"/>
  <c r="P377" i="22"/>
  <c r="R377" i="22" s="1"/>
  <c r="P378" i="22"/>
  <c r="P379" i="22"/>
  <c r="P380" i="22"/>
  <c r="R380" i="22" s="1"/>
  <c r="P381" i="22"/>
  <c r="R381" i="22" s="1"/>
  <c r="P382" i="22"/>
  <c r="P383" i="22"/>
  <c r="P384" i="22"/>
  <c r="R384" i="22" s="1"/>
  <c r="P385" i="22"/>
  <c r="R385" i="22" s="1"/>
  <c r="P386" i="22"/>
  <c r="P387" i="22"/>
  <c r="P388" i="22"/>
  <c r="R388" i="22" s="1"/>
  <c r="P389" i="22"/>
  <c r="R389" i="22" s="1"/>
  <c r="P390" i="22"/>
  <c r="P391" i="22"/>
  <c r="R391" i="22" s="1"/>
  <c r="P392" i="22"/>
  <c r="R392" i="22" s="1"/>
  <c r="P393" i="22"/>
  <c r="R393" i="22" s="1"/>
  <c r="P394" i="22"/>
  <c r="P395" i="22"/>
  <c r="R395" i="22" s="1"/>
  <c r="P396" i="22"/>
  <c r="R396" i="22" s="1"/>
  <c r="P397" i="22"/>
  <c r="R397" i="22" s="1"/>
  <c r="P398" i="22"/>
  <c r="P399" i="22"/>
  <c r="R399" i="22" s="1"/>
  <c r="P400" i="22"/>
  <c r="R400" i="22" s="1"/>
  <c r="P401" i="22"/>
  <c r="P402" i="22"/>
  <c r="P403" i="22"/>
  <c r="R403" i="22" s="1"/>
  <c r="P404" i="22"/>
  <c r="R404" i="22" s="1"/>
  <c r="P405" i="22"/>
  <c r="R405" i="22" s="1"/>
  <c r="P406" i="22"/>
  <c r="P407" i="22"/>
  <c r="R407" i="22" s="1"/>
  <c r="P408" i="22"/>
  <c r="R408" i="22" s="1"/>
  <c r="P409" i="22"/>
  <c r="R409" i="22" s="1"/>
  <c r="P410" i="22"/>
  <c r="P411" i="22"/>
  <c r="P412" i="22"/>
  <c r="R412" i="22" s="1"/>
  <c r="P413" i="22"/>
  <c r="R413" i="22" s="1"/>
  <c r="P414" i="22"/>
  <c r="P415" i="22"/>
  <c r="P416" i="22"/>
  <c r="R416" i="22" s="1"/>
  <c r="P417" i="22"/>
  <c r="R417" i="22" s="1"/>
  <c r="P418" i="22"/>
  <c r="P419" i="22"/>
  <c r="P420" i="22"/>
  <c r="R420" i="22" s="1"/>
  <c r="P421" i="22"/>
  <c r="R421" i="22" s="1"/>
  <c r="P422" i="22"/>
  <c r="P423" i="22"/>
  <c r="R423" i="22" s="1"/>
  <c r="P424" i="22"/>
  <c r="T424" i="22" s="1"/>
  <c r="P425" i="22"/>
  <c r="R425" i="22" s="1"/>
  <c r="P426" i="22"/>
  <c r="P427" i="22"/>
  <c r="R427" i="22" s="1"/>
  <c r="P428" i="22"/>
  <c r="R428" i="22" s="1"/>
  <c r="P429" i="22"/>
  <c r="R429" i="22" s="1"/>
  <c r="P430" i="22"/>
  <c r="P431" i="22"/>
  <c r="R431" i="22" s="1"/>
  <c r="P432" i="22"/>
  <c r="R432" i="22" s="1"/>
  <c r="P433" i="22"/>
  <c r="R433" i="22" s="1"/>
  <c r="P434" i="22"/>
  <c r="P435" i="22"/>
  <c r="R435" i="22" s="1"/>
  <c r="P436" i="22"/>
  <c r="R436" i="22" s="1"/>
  <c r="P437" i="22"/>
  <c r="R437" i="22" s="1"/>
  <c r="P438" i="22"/>
  <c r="P439" i="22"/>
  <c r="T439" i="22" s="1"/>
  <c r="P440" i="22"/>
  <c r="R440" i="22" s="1"/>
  <c r="P441" i="22"/>
  <c r="R441" i="22" s="1"/>
  <c r="P442" i="22"/>
  <c r="P443" i="22"/>
  <c r="R443" i="22" s="1"/>
  <c r="P444" i="22"/>
  <c r="T444" i="22" s="1"/>
  <c r="P445" i="22"/>
  <c r="T445" i="22" s="1"/>
  <c r="P446" i="22"/>
  <c r="P447" i="22"/>
  <c r="P448" i="22"/>
  <c r="T448" i="22" s="1"/>
  <c r="P449" i="22"/>
  <c r="T449" i="22" s="1"/>
  <c r="P450" i="22"/>
  <c r="P451" i="22"/>
  <c r="P452" i="22"/>
  <c r="P453" i="22"/>
  <c r="R453" i="22" s="1"/>
  <c r="P454" i="22"/>
  <c r="P455" i="22"/>
  <c r="R455" i="22" s="1"/>
  <c r="P456" i="22"/>
  <c r="T456" i="22" s="1"/>
  <c r="P457" i="22"/>
  <c r="R457" i="22" s="1"/>
  <c r="P458" i="22"/>
  <c r="P459" i="22"/>
  <c r="R459" i="22" s="1"/>
  <c r="P460" i="22"/>
  <c r="T460" i="22" s="1"/>
  <c r="P461" i="22"/>
  <c r="T461" i="22" s="1"/>
  <c r="P462" i="22"/>
  <c r="P463" i="22"/>
  <c r="P464" i="22"/>
  <c r="T464" i="22" s="1"/>
  <c r="P465" i="22"/>
  <c r="T465" i="22" s="1"/>
  <c r="P466" i="22"/>
  <c r="P467" i="22"/>
  <c r="P468" i="22"/>
  <c r="P469" i="22"/>
  <c r="R469" i="22" s="1"/>
  <c r="P470" i="22"/>
  <c r="P471" i="22"/>
  <c r="R471" i="22" s="1"/>
  <c r="P472" i="22"/>
  <c r="T472" i="22" s="1"/>
  <c r="P473" i="22"/>
  <c r="R473" i="22" s="1"/>
  <c r="P474" i="22"/>
  <c r="P475" i="22"/>
  <c r="R475" i="22" s="1"/>
  <c r="P476" i="22"/>
  <c r="T476" i="22" s="1"/>
  <c r="P477" i="22"/>
  <c r="T477" i="22" s="1"/>
  <c r="P478" i="22"/>
  <c r="P479" i="22"/>
  <c r="P480" i="22"/>
  <c r="T480" i="22" s="1"/>
  <c r="P481" i="22"/>
  <c r="T481" i="22" s="1"/>
  <c r="P482" i="22"/>
  <c r="P483" i="22"/>
  <c r="P484" i="22"/>
  <c r="R484" i="22" s="1"/>
  <c r="P485" i="22"/>
  <c r="R485" i="22" s="1"/>
  <c r="P486" i="22"/>
  <c r="P487" i="22"/>
  <c r="T487" i="22" s="1"/>
  <c r="P488" i="22"/>
  <c r="P489" i="22"/>
  <c r="R489" i="22" s="1"/>
  <c r="P490" i="22"/>
  <c r="P491" i="22"/>
  <c r="R491" i="22" s="1"/>
  <c r="P492" i="22"/>
  <c r="P493" i="22"/>
  <c r="T493" i="22" s="1"/>
  <c r="P494" i="22"/>
  <c r="P495" i="22"/>
  <c r="P496" i="22"/>
  <c r="T496" i="22" s="1"/>
  <c r="P497" i="22"/>
  <c r="T497" i="22" s="1"/>
  <c r="P498" i="22"/>
  <c r="P499" i="22"/>
  <c r="P500" i="22"/>
  <c r="P501" i="22"/>
  <c r="R501" i="22" s="1"/>
  <c r="P502" i="22"/>
  <c r="P503" i="22"/>
  <c r="R503" i="22" s="1"/>
  <c r="P504" i="22"/>
  <c r="P505" i="22"/>
  <c r="R505" i="22" s="1"/>
  <c r="P506" i="22"/>
  <c r="P507" i="22"/>
  <c r="R507" i="22" s="1"/>
  <c r="P508" i="22"/>
  <c r="P509" i="22"/>
  <c r="T509" i="22" s="1"/>
  <c r="P510" i="22"/>
  <c r="P511" i="22"/>
  <c r="P512" i="22"/>
  <c r="T512" i="22" s="1"/>
  <c r="P513" i="22"/>
  <c r="T513" i="22" s="1"/>
  <c r="P514" i="22"/>
  <c r="P515" i="22"/>
  <c r="P516" i="22"/>
  <c r="R516" i="22" s="1"/>
  <c r="P517" i="22"/>
  <c r="R517" i="22" s="1"/>
  <c r="P518" i="22"/>
  <c r="P519" i="22"/>
  <c r="T519" i="22" s="1"/>
  <c r="P520" i="22"/>
  <c r="R520" i="22" s="1"/>
  <c r="P521" i="22"/>
  <c r="R521" i="22" s="1"/>
  <c r="P522" i="22"/>
  <c r="P523" i="22"/>
  <c r="R523" i="22" s="1"/>
  <c r="P524" i="22"/>
  <c r="P525" i="22"/>
  <c r="T525" i="22" s="1"/>
  <c r="P526" i="22"/>
  <c r="P527" i="22"/>
  <c r="P528" i="22"/>
  <c r="T528" i="22" s="1"/>
  <c r="P529" i="22"/>
  <c r="T529" i="22" s="1"/>
  <c r="P530" i="22"/>
  <c r="P531" i="22"/>
  <c r="P532" i="22"/>
  <c r="R532" i="22" s="1"/>
  <c r="P533" i="22"/>
  <c r="R533" i="22" s="1"/>
  <c r="P534" i="22"/>
  <c r="P535" i="22"/>
  <c r="T535" i="22" s="1"/>
  <c r="P536" i="22"/>
  <c r="R536" i="22" s="1"/>
  <c r="P537" i="22"/>
  <c r="R537" i="22" s="1"/>
  <c r="P538" i="22"/>
  <c r="P539" i="22"/>
  <c r="R539" i="22" s="1"/>
  <c r="P540" i="22"/>
  <c r="P541" i="22"/>
  <c r="P542" i="22"/>
  <c r="P543" i="22"/>
  <c r="T543" i="22" s="1"/>
  <c r="P544" i="22"/>
  <c r="P545" i="22"/>
  <c r="P546" i="22"/>
  <c r="P547" i="22"/>
  <c r="R547" i="22" s="1"/>
  <c r="P548" i="22"/>
  <c r="P549" i="22"/>
  <c r="P550" i="22"/>
  <c r="P551" i="22"/>
  <c r="R551" i="22" s="1"/>
  <c r="P552" i="22"/>
  <c r="T552" i="22" s="1"/>
  <c r="P553" i="22"/>
  <c r="P554" i="22"/>
  <c r="P555" i="22"/>
  <c r="R555" i="22" s="1"/>
  <c r="P556" i="22"/>
  <c r="R556" i="22" s="1"/>
  <c r="P557" i="22"/>
  <c r="P558" i="22"/>
  <c r="P559" i="22"/>
  <c r="P560" i="22"/>
  <c r="P561" i="22"/>
  <c r="P562" i="22"/>
  <c r="P563" i="22"/>
  <c r="T563" i="22" s="1"/>
  <c r="P564" i="22"/>
  <c r="P565" i="22"/>
  <c r="R565" i="22" s="1"/>
  <c r="P566" i="22"/>
  <c r="P567" i="22"/>
  <c r="R567" i="22" s="1"/>
  <c r="P568" i="22"/>
  <c r="T568" i="22" s="1"/>
  <c r="P569" i="22"/>
  <c r="P570" i="22"/>
  <c r="P571" i="22"/>
  <c r="P572" i="22"/>
  <c r="T572" i="22" s="1"/>
  <c r="P573" i="22"/>
  <c r="P574" i="22"/>
  <c r="P575" i="22"/>
  <c r="R575" i="22" s="1"/>
  <c r="P576" i="22"/>
  <c r="T576" i="22" s="1"/>
  <c r="P577" i="22"/>
  <c r="P578" i="22"/>
  <c r="P579" i="22"/>
  <c r="R579" i="22" s="1"/>
  <c r="P580" i="22"/>
  <c r="R580" i="22" s="1"/>
  <c r="P581" i="22"/>
  <c r="P582" i="22"/>
  <c r="P583" i="22"/>
  <c r="T583" i="22" s="1"/>
  <c r="P584" i="22"/>
  <c r="P585" i="22"/>
  <c r="P586" i="22"/>
  <c r="P587" i="22"/>
  <c r="T587" i="22" s="1"/>
  <c r="P588" i="22"/>
  <c r="P589" i="22"/>
  <c r="P590" i="22"/>
  <c r="P591" i="22"/>
  <c r="R591" i="22" s="1"/>
  <c r="P592" i="22"/>
  <c r="P593" i="22"/>
  <c r="P594" i="22"/>
  <c r="P595" i="22"/>
  <c r="T595" i="22" s="1"/>
  <c r="P596" i="22"/>
  <c r="T596" i="22" s="1"/>
  <c r="P597" i="22"/>
  <c r="R597" i="22" s="1"/>
  <c r="P598" i="22"/>
  <c r="P599" i="22"/>
  <c r="R599" i="22" s="1"/>
  <c r="P600" i="22"/>
  <c r="R600" i="22" s="1"/>
  <c r="P601" i="22"/>
  <c r="P602" i="22"/>
  <c r="P603" i="22"/>
  <c r="R603" i="22" s="1"/>
  <c r="P604" i="22"/>
  <c r="T604" i="22" s="1"/>
  <c r="P605" i="22"/>
  <c r="P606" i="22"/>
  <c r="P607" i="22"/>
  <c r="R607" i="22" s="1"/>
  <c r="P608" i="22"/>
  <c r="T608" i="22" s="1"/>
  <c r="P5" i="22"/>
  <c r="L6" i="21"/>
  <c r="L7" i="21"/>
  <c r="L8" i="21"/>
  <c r="P8" i="21" s="1"/>
  <c r="L9" i="21"/>
  <c r="P9" i="21" s="1"/>
  <c r="L10" i="21"/>
  <c r="L11" i="21"/>
  <c r="L12" i="21"/>
  <c r="L13" i="21"/>
  <c r="P13" i="21" s="1"/>
  <c r="L14" i="21"/>
  <c r="L15" i="21"/>
  <c r="P15" i="21" s="1"/>
  <c r="L16" i="21"/>
  <c r="L17" i="21"/>
  <c r="N17" i="21" s="1"/>
  <c r="L18" i="21"/>
  <c r="L19" i="21"/>
  <c r="P19" i="21" s="1"/>
  <c r="L20" i="21"/>
  <c r="P20" i="21" s="1"/>
  <c r="L21" i="21"/>
  <c r="L22" i="21"/>
  <c r="L23" i="21"/>
  <c r="L24" i="21"/>
  <c r="P24" i="21" s="1"/>
  <c r="L25" i="21"/>
  <c r="P25" i="21" s="1"/>
  <c r="L26" i="21"/>
  <c r="L27" i="21"/>
  <c r="L28" i="21"/>
  <c r="L29" i="21"/>
  <c r="P29" i="21" s="1"/>
  <c r="L30" i="21"/>
  <c r="L31" i="21"/>
  <c r="L32" i="21"/>
  <c r="L33" i="21"/>
  <c r="N33" i="21" s="1"/>
  <c r="L34" i="21"/>
  <c r="L35" i="21"/>
  <c r="L36" i="21"/>
  <c r="P36" i="21" s="1"/>
  <c r="L37" i="21"/>
  <c r="L38" i="21"/>
  <c r="L39" i="21"/>
  <c r="L40" i="21"/>
  <c r="P40" i="21" s="1"/>
  <c r="L41" i="21"/>
  <c r="P41" i="21" s="1"/>
  <c r="L42" i="21"/>
  <c r="L43" i="21"/>
  <c r="L44" i="21"/>
  <c r="L45" i="21"/>
  <c r="P45" i="21" s="1"/>
  <c r="L46" i="21"/>
  <c r="N46" i="21" s="1"/>
  <c r="L47" i="21"/>
  <c r="N47" i="21" s="1"/>
  <c r="L48" i="21"/>
  <c r="L49" i="21"/>
  <c r="L50" i="21"/>
  <c r="L51" i="21"/>
  <c r="P51" i="21" s="1"/>
  <c r="L52" i="21"/>
  <c r="P52" i="21" s="1"/>
  <c r="L53" i="21"/>
  <c r="L54" i="21"/>
  <c r="L55" i="21"/>
  <c r="L56" i="21"/>
  <c r="P56" i="21" s="1"/>
  <c r="L57" i="21"/>
  <c r="P57" i="21" s="1"/>
  <c r="L58" i="21"/>
  <c r="L59" i="21"/>
  <c r="L60" i="21"/>
  <c r="L61" i="21"/>
  <c r="P61" i="21" s="1"/>
  <c r="L62" i="21"/>
  <c r="N62" i="21" s="1"/>
  <c r="L63" i="21"/>
  <c r="P63" i="21" s="1"/>
  <c r="L64" i="21"/>
  <c r="L65" i="21"/>
  <c r="L66" i="21"/>
  <c r="L67" i="21"/>
  <c r="L68" i="21"/>
  <c r="P68" i="21" s="1"/>
  <c r="L69" i="21"/>
  <c r="L70" i="21"/>
  <c r="L71" i="21"/>
  <c r="L72" i="21"/>
  <c r="P72" i="21" s="1"/>
  <c r="L73" i="21"/>
  <c r="P73" i="21" s="1"/>
  <c r="L74" i="21"/>
  <c r="N74" i="21" s="1"/>
  <c r="L75" i="21"/>
  <c r="N75" i="21" s="1"/>
  <c r="L76" i="21"/>
  <c r="L77" i="21"/>
  <c r="P77" i="21" s="1"/>
  <c r="L78" i="21"/>
  <c r="L79" i="21"/>
  <c r="P79" i="21" s="1"/>
  <c r="L80" i="21"/>
  <c r="L81" i="21"/>
  <c r="L82" i="21"/>
  <c r="L83" i="21"/>
  <c r="P83" i="21" s="1"/>
  <c r="L84" i="21"/>
  <c r="P84" i="21" s="1"/>
  <c r="L85" i="21"/>
  <c r="L86" i="21"/>
  <c r="L87" i="21"/>
  <c r="L88" i="21"/>
  <c r="P88" i="21" s="1"/>
  <c r="L89" i="21"/>
  <c r="N89" i="21" s="1"/>
  <c r="L90" i="21"/>
  <c r="N90" i="21" s="1"/>
  <c r="L91" i="21"/>
  <c r="L92" i="21"/>
  <c r="L93" i="21"/>
  <c r="P93" i="21" s="1"/>
  <c r="L94" i="21"/>
  <c r="L95" i="21"/>
  <c r="L96" i="21"/>
  <c r="L97" i="21"/>
  <c r="L98" i="21"/>
  <c r="L99" i="21"/>
  <c r="L100" i="21"/>
  <c r="P100" i="21" s="1"/>
  <c r="L101" i="21"/>
  <c r="L102" i="21"/>
  <c r="N102" i="21" s="1"/>
  <c r="L103" i="21"/>
  <c r="L104" i="21"/>
  <c r="P104" i="21" s="1"/>
  <c r="L105" i="21"/>
  <c r="P105" i="21" s="1"/>
  <c r="L106" i="21"/>
  <c r="L107" i="21"/>
  <c r="L108" i="21"/>
  <c r="L109" i="21"/>
  <c r="P109" i="21" s="1"/>
  <c r="L110" i="21"/>
  <c r="L111" i="21"/>
  <c r="P111" i="21" s="1"/>
  <c r="L112" i="21"/>
  <c r="L113" i="21"/>
  <c r="L114" i="21"/>
  <c r="L115" i="21"/>
  <c r="P115" i="21" s="1"/>
  <c r="L116" i="21"/>
  <c r="P116" i="21" s="1"/>
  <c r="L117" i="21"/>
  <c r="N117" i="21" s="1"/>
  <c r="L118" i="21"/>
  <c r="N118" i="21" s="1"/>
  <c r="L119" i="21"/>
  <c r="L120" i="21"/>
  <c r="P120" i="21" s="1"/>
  <c r="L121" i="21"/>
  <c r="P121" i="21" s="1"/>
  <c r="L122" i="21"/>
  <c r="L123" i="21"/>
  <c r="L124" i="21"/>
  <c r="L125" i="21"/>
  <c r="P125" i="21" s="1"/>
  <c r="L126" i="21"/>
  <c r="L127" i="21"/>
  <c r="P127" i="21" s="1"/>
  <c r="L128" i="21"/>
  <c r="L129" i="21"/>
  <c r="L130" i="21"/>
  <c r="L131" i="21"/>
  <c r="L132" i="21"/>
  <c r="P132" i="21" s="1"/>
  <c r="L133" i="21"/>
  <c r="N133" i="21" s="1"/>
  <c r="L134" i="21"/>
  <c r="L135" i="21"/>
  <c r="L136" i="21"/>
  <c r="P136" i="21" s="1"/>
  <c r="L137" i="21"/>
  <c r="P137" i="21" s="1"/>
  <c r="L138" i="21"/>
  <c r="L139" i="21"/>
  <c r="L140" i="21"/>
  <c r="L141" i="21"/>
  <c r="P141" i="21" s="1"/>
  <c r="L142" i="21"/>
  <c r="L143" i="21"/>
  <c r="P143" i="21" s="1"/>
  <c r="L144" i="21"/>
  <c r="L145" i="21"/>
  <c r="N145" i="21" s="1"/>
  <c r="L146" i="21"/>
  <c r="L147" i="21"/>
  <c r="L148" i="21"/>
  <c r="P148" i="21" s="1"/>
  <c r="L149" i="21"/>
  <c r="L150" i="21"/>
  <c r="L151" i="21"/>
  <c r="L152" i="21"/>
  <c r="P152" i="21" s="1"/>
  <c r="L153" i="21"/>
  <c r="P153" i="21" s="1"/>
  <c r="L154" i="21"/>
  <c r="L155" i="21"/>
  <c r="L156" i="21"/>
  <c r="L157" i="21"/>
  <c r="P157" i="21" s="1"/>
  <c r="L158" i="21"/>
  <c r="L159" i="21"/>
  <c r="L160" i="21"/>
  <c r="L161" i="21"/>
  <c r="N161" i="21" s="1"/>
  <c r="L162" i="21"/>
  <c r="L163" i="21"/>
  <c r="L164" i="21"/>
  <c r="P164" i="21" s="1"/>
  <c r="L165" i="21"/>
  <c r="L166" i="21"/>
  <c r="L167" i="21"/>
  <c r="L168" i="21"/>
  <c r="P168" i="21" s="1"/>
  <c r="L169" i="21"/>
  <c r="P169" i="21" s="1"/>
  <c r="L170" i="21"/>
  <c r="L171" i="21"/>
  <c r="L172" i="21"/>
  <c r="L173" i="21"/>
  <c r="P173" i="21" s="1"/>
  <c r="L174" i="21"/>
  <c r="N174" i="21" s="1"/>
  <c r="L175" i="21"/>
  <c r="N175" i="21" s="1"/>
  <c r="L176" i="21"/>
  <c r="L177" i="21"/>
  <c r="L178" i="21"/>
  <c r="L179" i="21"/>
  <c r="P179" i="21" s="1"/>
  <c r="L180" i="21"/>
  <c r="P180" i="21" s="1"/>
  <c r="L181" i="21"/>
  <c r="L182" i="21"/>
  <c r="L183" i="21"/>
  <c r="L184" i="21"/>
  <c r="P184" i="21" s="1"/>
  <c r="L185" i="21"/>
  <c r="P185" i="21" s="1"/>
  <c r="L186" i="21"/>
  <c r="L187" i="21"/>
  <c r="N187" i="21" s="1"/>
  <c r="L188" i="21"/>
  <c r="L189" i="21"/>
  <c r="P189" i="21" s="1"/>
  <c r="L190" i="21"/>
  <c r="N190" i="21" s="1"/>
  <c r="L191" i="21"/>
  <c r="P191" i="21" s="1"/>
  <c r="L192" i="21"/>
  <c r="L193" i="21"/>
  <c r="L194" i="21"/>
  <c r="L195" i="21"/>
  <c r="L196" i="21"/>
  <c r="P196" i="21" s="1"/>
  <c r="L197" i="21"/>
  <c r="L198" i="21"/>
  <c r="L199" i="21"/>
  <c r="L200" i="21"/>
  <c r="P200" i="21" s="1"/>
  <c r="L201" i="21"/>
  <c r="P201" i="21" s="1"/>
  <c r="L202" i="21"/>
  <c r="N202" i="21" s="1"/>
  <c r="L203" i="21"/>
  <c r="L204" i="21"/>
  <c r="L205" i="21"/>
  <c r="P205" i="21" s="1"/>
  <c r="L206" i="21"/>
  <c r="L207" i="21"/>
  <c r="P207" i="21" s="1"/>
  <c r="L208" i="21"/>
  <c r="L209" i="21"/>
  <c r="L210" i="21"/>
  <c r="L211" i="21"/>
  <c r="P211" i="21" s="1"/>
  <c r="L212" i="21"/>
  <c r="P212" i="21" s="1"/>
  <c r="L213" i="21"/>
  <c r="L214" i="21"/>
  <c r="L215" i="21"/>
  <c r="L216" i="21"/>
  <c r="P216" i="21" s="1"/>
  <c r="L217" i="21"/>
  <c r="P217" i="21" s="1"/>
  <c r="L218" i="21"/>
  <c r="N218" i="21" s="1"/>
  <c r="L219" i="21"/>
  <c r="L220" i="21"/>
  <c r="L221" i="21"/>
  <c r="P221" i="21" s="1"/>
  <c r="L222" i="21"/>
  <c r="L223" i="21"/>
  <c r="L224" i="21"/>
  <c r="L225" i="21"/>
  <c r="L226" i="21"/>
  <c r="L227" i="21"/>
  <c r="L228" i="21"/>
  <c r="P228" i="21" s="1"/>
  <c r="L229" i="21"/>
  <c r="L230" i="21"/>
  <c r="N230" i="21" s="1"/>
  <c r="L231" i="21"/>
  <c r="L232" i="21"/>
  <c r="P232" i="21" s="1"/>
  <c r="L233" i="21"/>
  <c r="N233" i="21" s="1"/>
  <c r="L234" i="21"/>
  <c r="L235" i="21"/>
  <c r="L236" i="21"/>
  <c r="L237" i="21"/>
  <c r="P237" i="21" s="1"/>
  <c r="L238" i="21"/>
  <c r="L239" i="21"/>
  <c r="P239" i="21" s="1"/>
  <c r="L240" i="21"/>
  <c r="L241" i="21"/>
  <c r="L242" i="21"/>
  <c r="L243" i="21"/>
  <c r="P243" i="21" s="1"/>
  <c r="L244" i="21"/>
  <c r="P244" i="21" s="1"/>
  <c r="L245" i="21"/>
  <c r="N245" i="21" s="1"/>
  <c r="L246" i="21"/>
  <c r="N246" i="21" s="1"/>
  <c r="L247" i="21"/>
  <c r="L248" i="21"/>
  <c r="P248" i="21" s="1"/>
  <c r="L249" i="21"/>
  <c r="P249" i="21" s="1"/>
  <c r="L250" i="21"/>
  <c r="L251" i="21"/>
  <c r="L252" i="21"/>
  <c r="L253" i="21"/>
  <c r="P253" i="21" s="1"/>
  <c r="L254" i="21"/>
  <c r="L255" i="21"/>
  <c r="P255" i="21" s="1"/>
  <c r="L256" i="21"/>
  <c r="L257" i="21"/>
  <c r="L258" i="21"/>
  <c r="L259" i="21"/>
  <c r="N259" i="21" s="1"/>
  <c r="L260" i="21"/>
  <c r="P260" i="21" s="1"/>
  <c r="L261" i="21"/>
  <c r="N261" i="21" s="1"/>
  <c r="L262" i="21"/>
  <c r="L263" i="21"/>
  <c r="L264" i="21"/>
  <c r="P264" i="21" s="1"/>
  <c r="L265" i="21"/>
  <c r="P265" i="21" s="1"/>
  <c r="L266" i="21"/>
  <c r="L267" i="21"/>
  <c r="L268" i="21"/>
  <c r="L269" i="21"/>
  <c r="P269" i="21" s="1"/>
  <c r="L270" i="21"/>
  <c r="L271" i="21"/>
  <c r="P271" i="21" s="1"/>
  <c r="L272" i="21"/>
  <c r="L273" i="21"/>
  <c r="N273" i="21" s="1"/>
  <c r="L274" i="21"/>
  <c r="L275" i="21"/>
  <c r="P275" i="21" s="1"/>
  <c r="L276" i="21"/>
  <c r="P276" i="21" s="1"/>
  <c r="L277" i="21"/>
  <c r="L278" i="21"/>
  <c r="L279" i="21"/>
  <c r="L280" i="21"/>
  <c r="P280" i="21" s="1"/>
  <c r="L281" i="21"/>
  <c r="P281" i="21" s="1"/>
  <c r="L282" i="21"/>
  <c r="L283" i="21"/>
  <c r="L284" i="21"/>
  <c r="L285" i="21"/>
  <c r="P285" i="21" s="1"/>
  <c r="L286" i="21"/>
  <c r="P286" i="21" s="1"/>
  <c r="L287" i="21"/>
  <c r="L288" i="21"/>
  <c r="L289" i="21"/>
  <c r="P289" i="21" s="1"/>
  <c r="L290" i="21"/>
  <c r="P290" i="21" s="1"/>
  <c r="L291" i="21"/>
  <c r="L292" i="21"/>
  <c r="L293" i="21"/>
  <c r="P293" i="21" s="1"/>
  <c r="L294" i="21"/>
  <c r="P294" i="21" s="1"/>
  <c r="L295" i="21"/>
  <c r="L296" i="21"/>
  <c r="L297" i="21"/>
  <c r="P297" i="21" s="1"/>
  <c r="L298" i="21"/>
  <c r="P298" i="21" s="1"/>
  <c r="L299" i="21"/>
  <c r="L300" i="21"/>
  <c r="L301" i="21"/>
  <c r="P301" i="21" s="1"/>
  <c r="L302" i="21"/>
  <c r="P302" i="21" s="1"/>
  <c r="L303" i="21"/>
  <c r="N303" i="21" s="1"/>
  <c r="L304" i="21"/>
  <c r="L305" i="21"/>
  <c r="P305" i="21" s="1"/>
  <c r="L306" i="21"/>
  <c r="P306" i="21" s="1"/>
  <c r="L307" i="21"/>
  <c r="L308" i="21"/>
  <c r="L309" i="21"/>
  <c r="P309" i="21" s="1"/>
  <c r="L310" i="21"/>
  <c r="P310" i="21" s="1"/>
  <c r="L311" i="21"/>
  <c r="L312" i="21"/>
  <c r="L313" i="21"/>
  <c r="P313" i="21" s="1"/>
  <c r="L314" i="21"/>
  <c r="P314" i="21" s="1"/>
  <c r="L315" i="21"/>
  <c r="L316" i="21"/>
  <c r="L317" i="21"/>
  <c r="P317" i="21" s="1"/>
  <c r="L318" i="21"/>
  <c r="P318" i="21" s="1"/>
  <c r="L319" i="21"/>
  <c r="L320" i="21"/>
  <c r="L321" i="21"/>
  <c r="P321" i="21" s="1"/>
  <c r="L322" i="21"/>
  <c r="P322" i="21" s="1"/>
  <c r="L323" i="21"/>
  <c r="L324" i="21"/>
  <c r="L325" i="21"/>
  <c r="P325" i="21" s="1"/>
  <c r="L326" i="21"/>
  <c r="P326" i="21" s="1"/>
  <c r="L327" i="21"/>
  <c r="L328" i="21"/>
  <c r="L329" i="21"/>
  <c r="P329" i="21" s="1"/>
  <c r="L330" i="21"/>
  <c r="P330" i="21" s="1"/>
  <c r="L331" i="21"/>
  <c r="N331" i="21" s="1"/>
  <c r="L332" i="21"/>
  <c r="L333" i="21"/>
  <c r="P333" i="21" s="1"/>
  <c r="L334" i="21"/>
  <c r="P334" i="21" s="1"/>
  <c r="L335" i="21"/>
  <c r="L336" i="21"/>
  <c r="L337" i="21"/>
  <c r="P337" i="21" s="1"/>
  <c r="L338" i="21"/>
  <c r="P338" i="21" s="1"/>
  <c r="L339" i="21"/>
  <c r="L340" i="21"/>
  <c r="L341" i="21"/>
  <c r="P341" i="21" s="1"/>
  <c r="L342" i="21"/>
  <c r="P342" i="21" s="1"/>
  <c r="L343" i="21"/>
  <c r="L344" i="21"/>
  <c r="N344" i="21" s="1"/>
  <c r="L345" i="21"/>
  <c r="P345" i="21" s="1"/>
  <c r="L346" i="21"/>
  <c r="P346" i="21" s="1"/>
  <c r="L347" i="21"/>
  <c r="L348" i="21"/>
  <c r="L349" i="21"/>
  <c r="P349" i="21" s="1"/>
  <c r="L350" i="21"/>
  <c r="P350" i="21" s="1"/>
  <c r="L351" i="21"/>
  <c r="L352" i="21"/>
  <c r="L353" i="21"/>
  <c r="P353" i="21" s="1"/>
  <c r="L354" i="21"/>
  <c r="P354" i="21" s="1"/>
  <c r="L355" i="21"/>
  <c r="L356" i="21"/>
  <c r="N356" i="21" s="1"/>
  <c r="L357" i="21"/>
  <c r="P357" i="21" s="1"/>
  <c r="L358" i="21"/>
  <c r="P358" i="21" s="1"/>
  <c r="L359" i="21"/>
  <c r="L360" i="21"/>
  <c r="L361" i="21"/>
  <c r="P361" i="21" s="1"/>
  <c r="L362" i="21"/>
  <c r="P362" i="21" s="1"/>
  <c r="L363" i="21"/>
  <c r="L364" i="21"/>
  <c r="L365" i="21"/>
  <c r="N365" i="21" s="1"/>
  <c r="L366" i="21"/>
  <c r="N366" i="21" s="1"/>
  <c r="L367" i="21"/>
  <c r="L368" i="21"/>
  <c r="L369" i="21"/>
  <c r="P369" i="21" s="1"/>
  <c r="L370" i="21"/>
  <c r="P370" i="21" s="1"/>
  <c r="L371" i="21"/>
  <c r="L372" i="21"/>
  <c r="L373" i="21"/>
  <c r="P373" i="21" s="1"/>
  <c r="L374" i="21"/>
  <c r="P374" i="21" s="1"/>
  <c r="L375" i="21"/>
  <c r="L376" i="21"/>
  <c r="N376" i="21" s="1"/>
  <c r="L377" i="21"/>
  <c r="P377" i="21" s="1"/>
  <c r="L378" i="21"/>
  <c r="P378" i="21" s="1"/>
  <c r="L379" i="21"/>
  <c r="L380" i="21"/>
  <c r="L381" i="21"/>
  <c r="P381" i="21" s="1"/>
  <c r="L382" i="21"/>
  <c r="P382" i="21" s="1"/>
  <c r="L383" i="21"/>
  <c r="L384" i="21"/>
  <c r="L385" i="21"/>
  <c r="P385" i="21" s="1"/>
  <c r="L386" i="21"/>
  <c r="N386" i="21" s="1"/>
  <c r="L387" i="21"/>
  <c r="L388" i="21"/>
  <c r="N388" i="21" s="1"/>
  <c r="L389" i="21"/>
  <c r="P389" i="21" s="1"/>
  <c r="L390" i="21"/>
  <c r="P390" i="21" s="1"/>
  <c r="L391" i="21"/>
  <c r="L392" i="21"/>
  <c r="L393" i="21"/>
  <c r="P393" i="21" s="1"/>
  <c r="L394" i="21"/>
  <c r="P394" i="21" s="1"/>
  <c r="L395" i="21"/>
  <c r="L396" i="21"/>
  <c r="L397" i="21"/>
  <c r="P397" i="21" s="1"/>
  <c r="L398" i="21"/>
  <c r="P398" i="21" s="1"/>
  <c r="L399" i="21"/>
  <c r="L400" i="21"/>
  <c r="L401" i="21"/>
  <c r="P401" i="21" s="1"/>
  <c r="L402" i="21"/>
  <c r="P402" i="21" s="1"/>
  <c r="L403" i="21"/>
  <c r="L404" i="21"/>
  <c r="L405" i="21"/>
  <c r="P405" i="21" s="1"/>
  <c r="L406" i="21"/>
  <c r="P406" i="21" s="1"/>
  <c r="L407" i="21"/>
  <c r="L408" i="21"/>
  <c r="N408" i="21" s="1"/>
  <c r="L409" i="21"/>
  <c r="P409" i="21" s="1"/>
  <c r="L410" i="21"/>
  <c r="P410" i="21" s="1"/>
  <c r="L411" i="21"/>
  <c r="L412" i="21"/>
  <c r="L413" i="21"/>
  <c r="P413" i="21" s="1"/>
  <c r="L414" i="21"/>
  <c r="P414" i="21" s="1"/>
  <c r="L415" i="21"/>
  <c r="L416" i="21"/>
  <c r="L417" i="21"/>
  <c r="P417" i="21" s="1"/>
  <c r="L418" i="21"/>
  <c r="P418" i="21" s="1"/>
  <c r="L419" i="21"/>
  <c r="L420" i="21"/>
  <c r="N420" i="21" s="1"/>
  <c r="L421" i="21"/>
  <c r="P421" i="21" s="1"/>
  <c r="L422" i="21"/>
  <c r="P422" i="21" s="1"/>
  <c r="L423" i="21"/>
  <c r="L424" i="21"/>
  <c r="L425" i="21"/>
  <c r="P425" i="21" s="1"/>
  <c r="L426" i="21"/>
  <c r="P426" i="21" s="1"/>
  <c r="L427" i="21"/>
  <c r="L428" i="21"/>
  <c r="L429" i="21"/>
  <c r="N429" i="21" s="1"/>
  <c r="L430" i="21"/>
  <c r="N430" i="21" s="1"/>
  <c r="L431" i="21"/>
  <c r="L432" i="21"/>
  <c r="L433" i="21"/>
  <c r="P433" i="21" s="1"/>
  <c r="L434" i="21"/>
  <c r="P434" i="21" s="1"/>
  <c r="L435" i="21"/>
  <c r="L436" i="21"/>
  <c r="L437" i="21"/>
  <c r="P437" i="21" s="1"/>
  <c r="L438" i="21"/>
  <c r="P438" i="21" s="1"/>
  <c r="L439" i="21"/>
  <c r="L440" i="21"/>
  <c r="L441" i="21"/>
  <c r="P441" i="21" s="1"/>
  <c r="L442" i="21"/>
  <c r="P442" i="21" s="1"/>
  <c r="L443" i="21"/>
  <c r="L444" i="21"/>
  <c r="L445" i="21"/>
  <c r="N445" i="21" s="1"/>
  <c r="L446" i="21"/>
  <c r="P446" i="21" s="1"/>
  <c r="L447" i="21"/>
  <c r="L448" i="21"/>
  <c r="L449" i="21"/>
  <c r="P449" i="21" s="1"/>
  <c r="L450" i="21"/>
  <c r="P450" i="21" s="1"/>
  <c r="L451" i="21"/>
  <c r="L452" i="21"/>
  <c r="L453" i="21"/>
  <c r="P453" i="21" s="1"/>
  <c r="L454" i="21"/>
  <c r="P454" i="21" s="1"/>
  <c r="L455" i="21"/>
  <c r="L456" i="21"/>
  <c r="L457" i="21"/>
  <c r="P457" i="21" s="1"/>
  <c r="L458" i="21"/>
  <c r="P458" i="21" s="1"/>
  <c r="L459" i="21"/>
  <c r="L460" i="21"/>
  <c r="L461" i="21"/>
  <c r="N461" i="21" s="1"/>
  <c r="L462" i="21"/>
  <c r="P462" i="21" s="1"/>
  <c r="L463" i="21"/>
  <c r="L464" i="21"/>
  <c r="L465" i="21"/>
  <c r="P465" i="21" s="1"/>
  <c r="L466" i="21"/>
  <c r="P466" i="21" s="1"/>
  <c r="L467" i="21"/>
  <c r="L468" i="21"/>
  <c r="L469" i="21"/>
  <c r="P469" i="21" s="1"/>
  <c r="L470" i="21"/>
  <c r="P470" i="21" s="1"/>
  <c r="L471" i="21"/>
  <c r="L472" i="21"/>
  <c r="L473" i="21"/>
  <c r="P473" i="21" s="1"/>
  <c r="L474" i="21"/>
  <c r="P474" i="21" s="1"/>
  <c r="L475" i="21"/>
  <c r="L476" i="21"/>
  <c r="L477" i="21"/>
  <c r="N477" i="21" s="1"/>
  <c r="L478" i="21"/>
  <c r="P478" i="21" s="1"/>
  <c r="L479" i="21"/>
  <c r="L480" i="21"/>
  <c r="L481" i="21"/>
  <c r="P481" i="21" s="1"/>
  <c r="L482" i="21"/>
  <c r="P482" i="21" s="1"/>
  <c r="L483" i="21"/>
  <c r="L484" i="21"/>
  <c r="L485" i="21"/>
  <c r="P485" i="21" s="1"/>
  <c r="L486" i="21"/>
  <c r="P486" i="21" s="1"/>
  <c r="L487" i="21"/>
  <c r="L488" i="21"/>
  <c r="L489" i="21"/>
  <c r="P489" i="21" s="1"/>
  <c r="L490" i="21"/>
  <c r="P490" i="21" s="1"/>
  <c r="L491" i="21"/>
  <c r="L492" i="21"/>
  <c r="L493" i="21"/>
  <c r="N493" i="21" s="1"/>
  <c r="L494" i="21"/>
  <c r="P494" i="21" s="1"/>
  <c r="L495" i="21"/>
  <c r="L496" i="21"/>
  <c r="L497" i="21"/>
  <c r="P497" i="21" s="1"/>
  <c r="L498" i="21"/>
  <c r="P498" i="21" s="1"/>
  <c r="L499" i="21"/>
  <c r="L500" i="21"/>
  <c r="L501" i="21"/>
  <c r="P501" i="21" s="1"/>
  <c r="L502" i="21"/>
  <c r="P502" i="21" s="1"/>
  <c r="L503" i="21"/>
  <c r="L504" i="21"/>
  <c r="L505" i="21"/>
  <c r="P505" i="21" s="1"/>
  <c r="L506" i="21"/>
  <c r="P506" i="21" s="1"/>
  <c r="L507" i="21"/>
  <c r="L508" i="21"/>
  <c r="L509" i="21"/>
  <c r="N509" i="21" s="1"/>
  <c r="L510" i="21"/>
  <c r="P510" i="21" s="1"/>
  <c r="L511" i="21"/>
  <c r="L512" i="21"/>
  <c r="L513" i="21"/>
  <c r="P513" i="21" s="1"/>
  <c r="L514" i="21"/>
  <c r="P514" i="21" s="1"/>
  <c r="L515" i="21"/>
  <c r="L516" i="21"/>
  <c r="L517" i="21"/>
  <c r="P517" i="21" s="1"/>
  <c r="L518" i="21"/>
  <c r="P518" i="21" s="1"/>
  <c r="L519" i="21"/>
  <c r="L520" i="21"/>
  <c r="L521" i="21"/>
  <c r="P521" i="21" s="1"/>
  <c r="L522" i="21"/>
  <c r="P522" i="21" s="1"/>
  <c r="L523" i="21"/>
  <c r="L524" i="21"/>
  <c r="L525" i="21"/>
  <c r="N525" i="21" s="1"/>
  <c r="L526" i="21"/>
  <c r="P526" i="21" s="1"/>
  <c r="L527" i="21"/>
  <c r="L528" i="21"/>
  <c r="L529" i="21"/>
  <c r="P529" i="21" s="1"/>
  <c r="L530" i="21"/>
  <c r="P530" i="21" s="1"/>
  <c r="L531" i="21"/>
  <c r="L532" i="21"/>
  <c r="L533" i="21"/>
  <c r="P533" i="21" s="1"/>
  <c r="L534" i="21"/>
  <c r="P534" i="21" s="1"/>
  <c r="L535" i="21"/>
  <c r="L536" i="21"/>
  <c r="L537" i="21"/>
  <c r="P537" i="21" s="1"/>
  <c r="L538" i="21"/>
  <c r="P538" i="21" s="1"/>
  <c r="L539" i="21"/>
  <c r="L540" i="21"/>
  <c r="L541" i="21"/>
  <c r="N541" i="21" s="1"/>
  <c r="L542" i="21"/>
  <c r="P542" i="21" s="1"/>
  <c r="L543" i="21"/>
  <c r="L544" i="21"/>
  <c r="L545" i="21"/>
  <c r="P545" i="21" s="1"/>
  <c r="L546" i="21"/>
  <c r="P546" i="21" s="1"/>
  <c r="L547" i="21"/>
  <c r="L548" i="21"/>
  <c r="L549" i="21"/>
  <c r="P549" i="21" s="1"/>
  <c r="L550" i="21"/>
  <c r="P550" i="21" s="1"/>
  <c r="L551" i="21"/>
  <c r="L552" i="21"/>
  <c r="L553" i="21"/>
  <c r="P553" i="21" s="1"/>
  <c r="L554" i="21"/>
  <c r="P554" i="21" s="1"/>
  <c r="L555" i="21"/>
  <c r="L556" i="21"/>
  <c r="L557" i="21"/>
  <c r="N557" i="21" s="1"/>
  <c r="L558" i="21"/>
  <c r="N558" i="21" s="1"/>
  <c r="L559" i="21"/>
  <c r="L560" i="21"/>
  <c r="L561" i="21"/>
  <c r="P561" i="21" s="1"/>
  <c r="L562" i="21"/>
  <c r="P562" i="21" s="1"/>
  <c r="L563" i="21"/>
  <c r="L564" i="21"/>
  <c r="L565" i="21"/>
  <c r="P565" i="21" s="1"/>
  <c r="L566" i="21"/>
  <c r="N566" i="21" s="1"/>
  <c r="L567" i="21"/>
  <c r="P567" i="21" s="1"/>
  <c r="L568" i="21"/>
  <c r="L569" i="21"/>
  <c r="P569" i="21" s="1"/>
  <c r="L570" i="21"/>
  <c r="P570" i="21" s="1"/>
  <c r="L571" i="21"/>
  <c r="P571" i="21" s="1"/>
  <c r="L5" i="21"/>
  <c r="Q608" i="22"/>
  <c r="Q436" i="22"/>
  <c r="S436" i="22"/>
  <c r="T436" i="22"/>
  <c r="Q437" i="22"/>
  <c r="S437" i="22"/>
  <c r="Q438" i="22"/>
  <c r="R438" i="22"/>
  <c r="S438" i="22"/>
  <c r="T438" i="22"/>
  <c r="Q439" i="22"/>
  <c r="S439" i="22"/>
  <c r="Q440" i="22"/>
  <c r="S440" i="22"/>
  <c r="T440" i="22"/>
  <c r="Q441" i="22"/>
  <c r="S441" i="22"/>
  <c r="Q442" i="22"/>
  <c r="R442" i="22"/>
  <c r="S442" i="22"/>
  <c r="T442" i="22"/>
  <c r="Q443" i="22"/>
  <c r="S443" i="22"/>
  <c r="Q444" i="22"/>
  <c r="S444" i="22"/>
  <c r="Q445" i="22"/>
  <c r="S445" i="22"/>
  <c r="Q446" i="22"/>
  <c r="R446" i="22"/>
  <c r="S446" i="22"/>
  <c r="T446" i="22"/>
  <c r="T447" i="22"/>
  <c r="Q447" i="22"/>
  <c r="S447" i="22"/>
  <c r="Q448" i="22"/>
  <c r="S448" i="22"/>
  <c r="Q449" i="22"/>
  <c r="S449" i="22"/>
  <c r="Q450" i="22"/>
  <c r="R450" i="22"/>
  <c r="S450" i="22"/>
  <c r="T450" i="22"/>
  <c r="R451" i="22"/>
  <c r="Q451" i="22"/>
  <c r="S451" i="22"/>
  <c r="Q452" i="22"/>
  <c r="S452" i="22"/>
  <c r="Q453" i="22"/>
  <c r="S453" i="22"/>
  <c r="T453" i="22"/>
  <c r="Q454" i="22"/>
  <c r="R454" i="22"/>
  <c r="S454" i="22"/>
  <c r="T454" i="22"/>
  <c r="Q455" i="22"/>
  <c r="S455" i="22"/>
  <c r="Q456" i="22"/>
  <c r="S456" i="22"/>
  <c r="Q457" i="22"/>
  <c r="S457" i="22"/>
  <c r="Q458" i="22"/>
  <c r="R458" i="22"/>
  <c r="S458" i="22"/>
  <c r="T458" i="22"/>
  <c r="Q459" i="22"/>
  <c r="S459" i="22"/>
  <c r="Q460" i="22"/>
  <c r="S460" i="22"/>
  <c r="Q461" i="22"/>
  <c r="R461" i="22"/>
  <c r="S461" i="22"/>
  <c r="Q462" i="22"/>
  <c r="R462" i="22"/>
  <c r="S462" i="22"/>
  <c r="T462" i="22"/>
  <c r="R463" i="22"/>
  <c r="Q463" i="22"/>
  <c r="S463" i="22"/>
  <c r="Q464" i="22"/>
  <c r="S464" i="22"/>
  <c r="Q465" i="22"/>
  <c r="R465" i="22"/>
  <c r="S465" i="22"/>
  <c r="Q466" i="22"/>
  <c r="R466" i="22"/>
  <c r="S466" i="22"/>
  <c r="T466" i="22"/>
  <c r="R467" i="22"/>
  <c r="Q467" i="22"/>
  <c r="S467" i="22"/>
  <c r="Q468" i="22"/>
  <c r="S468" i="22"/>
  <c r="Q469" i="22"/>
  <c r="S469" i="22"/>
  <c r="Q470" i="22"/>
  <c r="R470" i="22"/>
  <c r="S470" i="22"/>
  <c r="T470" i="22"/>
  <c r="Q471" i="22"/>
  <c r="S471" i="22"/>
  <c r="Q472" i="22"/>
  <c r="S472" i="22"/>
  <c r="Q473" i="22"/>
  <c r="S473" i="22"/>
  <c r="Q474" i="22"/>
  <c r="R474" i="22"/>
  <c r="S474" i="22"/>
  <c r="T474" i="22"/>
  <c r="Q475" i="22"/>
  <c r="S475" i="22"/>
  <c r="R476" i="22"/>
  <c r="Q476" i="22"/>
  <c r="S476" i="22"/>
  <c r="Q477" i="22"/>
  <c r="S477" i="22"/>
  <c r="Q478" i="22"/>
  <c r="R478" i="22"/>
  <c r="S478" i="22"/>
  <c r="T478" i="22"/>
  <c r="R479" i="22"/>
  <c r="Q479" i="22"/>
  <c r="S479" i="22"/>
  <c r="Q480" i="22"/>
  <c r="S480" i="22"/>
  <c r="Q481" i="22"/>
  <c r="S481" i="22"/>
  <c r="Q482" i="22"/>
  <c r="R482" i="22"/>
  <c r="S482" i="22"/>
  <c r="T482" i="22"/>
  <c r="R483" i="22"/>
  <c r="Q483" i="22"/>
  <c r="S483" i="22"/>
  <c r="Q484" i="22"/>
  <c r="S484" i="22"/>
  <c r="Q485" i="22"/>
  <c r="S485" i="22"/>
  <c r="T485" i="22"/>
  <c r="Q486" i="22"/>
  <c r="R486" i="22"/>
  <c r="S486" i="22"/>
  <c r="T486" i="22"/>
  <c r="Q487" i="22"/>
  <c r="S487" i="22"/>
  <c r="Q488" i="22"/>
  <c r="S488" i="22"/>
  <c r="Q489" i="22"/>
  <c r="S489" i="22"/>
  <c r="Q490" i="22"/>
  <c r="R490" i="22"/>
  <c r="S490" i="22"/>
  <c r="T490" i="22"/>
  <c r="Q491" i="22"/>
  <c r="S491" i="22"/>
  <c r="Q492" i="22"/>
  <c r="S492" i="22"/>
  <c r="Q493" i="22"/>
  <c r="R493" i="22"/>
  <c r="S493" i="22"/>
  <c r="Q494" i="22"/>
  <c r="R494" i="22"/>
  <c r="S494" i="22"/>
  <c r="T494" i="22"/>
  <c r="R495" i="22"/>
  <c r="Q495" i="22"/>
  <c r="S495" i="22"/>
  <c r="Q496" i="22"/>
  <c r="S496" i="22"/>
  <c r="Q497" i="22"/>
  <c r="R497" i="22"/>
  <c r="S497" i="22"/>
  <c r="Q498" i="22"/>
  <c r="R498" i="22"/>
  <c r="S498" i="22"/>
  <c r="T498" i="22"/>
  <c r="R499" i="22"/>
  <c r="Q499" i="22"/>
  <c r="S499" i="22"/>
  <c r="Q500" i="22"/>
  <c r="S500" i="22"/>
  <c r="Q501" i="22"/>
  <c r="S501" i="22"/>
  <c r="Q502" i="22"/>
  <c r="R502" i="22"/>
  <c r="S502" i="22"/>
  <c r="T502" i="22"/>
  <c r="Q503" i="22"/>
  <c r="S503" i="22"/>
  <c r="Q504" i="22"/>
  <c r="S504" i="22"/>
  <c r="Q505" i="22"/>
  <c r="S505" i="22"/>
  <c r="Q506" i="22"/>
  <c r="R506" i="22"/>
  <c r="S506" i="22"/>
  <c r="T506" i="22"/>
  <c r="Q507" i="22"/>
  <c r="S507" i="22"/>
  <c r="Q508" i="22"/>
  <c r="S508" i="22"/>
  <c r="Q509" i="22"/>
  <c r="S509" i="22"/>
  <c r="Q510" i="22"/>
  <c r="R510" i="22"/>
  <c r="S510" i="22"/>
  <c r="T510" i="22"/>
  <c r="T511" i="22"/>
  <c r="Q511" i="22"/>
  <c r="S511" i="22"/>
  <c r="Q512" i="22"/>
  <c r="S512" i="22"/>
  <c r="Q513" i="22"/>
  <c r="S513" i="22"/>
  <c r="Q514" i="22"/>
  <c r="R514" i="22"/>
  <c r="S514" i="22"/>
  <c r="T514" i="22"/>
  <c r="R515" i="22"/>
  <c r="Q515" i="22"/>
  <c r="S515" i="22"/>
  <c r="Q516" i="22"/>
  <c r="S516" i="22"/>
  <c r="Q517" i="22"/>
  <c r="S517" i="22"/>
  <c r="T517" i="22"/>
  <c r="Q518" i="22"/>
  <c r="R518" i="22"/>
  <c r="S518" i="22"/>
  <c r="T518" i="22"/>
  <c r="Q519" i="22"/>
  <c r="S519" i="22"/>
  <c r="Q520" i="22"/>
  <c r="S520" i="22"/>
  <c r="Q521" i="22"/>
  <c r="S521" i="22"/>
  <c r="Q522" i="22"/>
  <c r="R522" i="22"/>
  <c r="S522" i="22"/>
  <c r="T522" i="22"/>
  <c r="Q523" i="22"/>
  <c r="S523" i="22"/>
  <c r="Q524" i="22"/>
  <c r="S524" i="22"/>
  <c r="Q525" i="22"/>
  <c r="R525" i="22"/>
  <c r="S525" i="22"/>
  <c r="Q526" i="22"/>
  <c r="R526" i="22"/>
  <c r="S526" i="22"/>
  <c r="T526" i="22"/>
  <c r="R527" i="22"/>
  <c r="Q527" i="22"/>
  <c r="S527" i="22"/>
  <c r="Q528" i="22"/>
  <c r="S528" i="22"/>
  <c r="Q529" i="22"/>
  <c r="R529" i="22"/>
  <c r="S529" i="22"/>
  <c r="Q530" i="22"/>
  <c r="R530" i="22"/>
  <c r="S530" i="22"/>
  <c r="T530" i="22"/>
  <c r="R531" i="22"/>
  <c r="Q531" i="22"/>
  <c r="S531" i="22"/>
  <c r="Q532" i="22"/>
  <c r="S532" i="22"/>
  <c r="T532" i="22"/>
  <c r="Q533" i="22"/>
  <c r="S533" i="22"/>
  <c r="Q534" i="22"/>
  <c r="R534" i="22"/>
  <c r="S534" i="22"/>
  <c r="T534" i="22"/>
  <c r="Q535" i="22"/>
  <c r="S535" i="22"/>
  <c r="Q536" i="22"/>
  <c r="S536" i="22"/>
  <c r="Q537" i="22"/>
  <c r="S537" i="22"/>
  <c r="Q538" i="22"/>
  <c r="R538" i="22"/>
  <c r="S538" i="22"/>
  <c r="T538" i="22"/>
  <c r="Q539" i="22"/>
  <c r="S539" i="22"/>
  <c r="T539" i="22"/>
  <c r="Q540" i="22"/>
  <c r="S540" i="22"/>
  <c r="Q541" i="22"/>
  <c r="S541" i="22"/>
  <c r="Q542" i="22"/>
  <c r="R542" i="22"/>
  <c r="S542" i="22"/>
  <c r="T542" i="22"/>
  <c r="Q543" i="22"/>
  <c r="S543" i="22"/>
  <c r="Q544" i="22"/>
  <c r="S544" i="22"/>
  <c r="Q545" i="22"/>
  <c r="S545" i="22"/>
  <c r="Q546" i="22"/>
  <c r="R546" i="22"/>
  <c r="S546" i="22"/>
  <c r="T546" i="22"/>
  <c r="Q547" i="22"/>
  <c r="S547" i="22"/>
  <c r="Q548" i="22"/>
  <c r="S548" i="22"/>
  <c r="Q549" i="22"/>
  <c r="S549" i="22"/>
  <c r="Q550" i="22"/>
  <c r="R550" i="22"/>
  <c r="S550" i="22"/>
  <c r="T550" i="22"/>
  <c r="Q551" i="22"/>
  <c r="S551" i="22"/>
  <c r="Q552" i="22"/>
  <c r="S552" i="22"/>
  <c r="Q553" i="22"/>
  <c r="S553" i="22"/>
  <c r="Q554" i="22"/>
  <c r="R554" i="22"/>
  <c r="S554" i="22"/>
  <c r="T554" i="22"/>
  <c r="Q555" i="22"/>
  <c r="S555" i="22"/>
  <c r="Q556" i="22"/>
  <c r="S556" i="22"/>
  <c r="Q557" i="22"/>
  <c r="S557" i="22"/>
  <c r="Q558" i="22"/>
  <c r="R558" i="22"/>
  <c r="S558" i="22"/>
  <c r="T558" i="22"/>
  <c r="T559" i="22"/>
  <c r="Q559" i="22"/>
  <c r="S559" i="22"/>
  <c r="Q560" i="22"/>
  <c r="S560" i="22"/>
  <c r="Q561" i="22"/>
  <c r="S561" i="22"/>
  <c r="Q562" i="22"/>
  <c r="R562" i="22"/>
  <c r="S562" i="22"/>
  <c r="T562" i="22"/>
  <c r="Q563" i="22"/>
  <c r="S563" i="22"/>
  <c r="Q564" i="22"/>
  <c r="S564" i="22"/>
  <c r="Q565" i="22"/>
  <c r="S565" i="22"/>
  <c r="T565" i="22"/>
  <c r="Q566" i="22"/>
  <c r="R566" i="22"/>
  <c r="S566" i="22"/>
  <c r="T566" i="22"/>
  <c r="Q567" i="22"/>
  <c r="S567" i="22"/>
  <c r="Q568" i="22"/>
  <c r="S568" i="22"/>
  <c r="Q569" i="22"/>
  <c r="S569" i="22"/>
  <c r="Q570" i="22"/>
  <c r="R570" i="22"/>
  <c r="S570" i="22"/>
  <c r="T570" i="22"/>
  <c r="R571" i="22"/>
  <c r="Q571" i="22"/>
  <c r="S571" i="22"/>
  <c r="Q572" i="22"/>
  <c r="S572" i="22"/>
  <c r="Q573" i="22"/>
  <c r="S573" i="22"/>
  <c r="Q574" i="22"/>
  <c r="R574" i="22"/>
  <c r="S574" i="22"/>
  <c r="T574" i="22"/>
  <c r="Q575" i="22"/>
  <c r="S575" i="22"/>
  <c r="Q576" i="22"/>
  <c r="S576" i="22"/>
  <c r="Q577" i="22"/>
  <c r="S577" i="22"/>
  <c r="Q578" i="22"/>
  <c r="R578" i="22"/>
  <c r="S578" i="22"/>
  <c r="T578" i="22"/>
  <c r="Q579" i="22"/>
  <c r="S579" i="22"/>
  <c r="Q580" i="22"/>
  <c r="S580" i="22"/>
  <c r="Q581" i="22"/>
  <c r="S581" i="22"/>
  <c r="Q582" i="22"/>
  <c r="R582" i="22"/>
  <c r="S582" i="22"/>
  <c r="T582" i="22"/>
  <c r="Q583" i="22"/>
  <c r="S583" i="22"/>
  <c r="Q584" i="22"/>
  <c r="S584" i="22"/>
  <c r="Q585" i="22"/>
  <c r="S585" i="22"/>
  <c r="Q586" i="22"/>
  <c r="R586" i="22"/>
  <c r="S586" i="22"/>
  <c r="T586" i="22"/>
  <c r="Q587" i="22"/>
  <c r="S587" i="22"/>
  <c r="Q588" i="22"/>
  <c r="S588" i="22"/>
  <c r="Q589" i="22"/>
  <c r="S589" i="22"/>
  <c r="Q590" i="22"/>
  <c r="R590" i="22"/>
  <c r="S590" i="22"/>
  <c r="T590" i="22"/>
  <c r="Q591" i="22"/>
  <c r="S591" i="22"/>
  <c r="Q592" i="22"/>
  <c r="S592" i="22"/>
  <c r="Q593" i="22"/>
  <c r="S593" i="22"/>
  <c r="Q594" i="22"/>
  <c r="R594" i="22"/>
  <c r="S594" i="22"/>
  <c r="T594" i="22"/>
  <c r="R595" i="22"/>
  <c r="Q595" i="22"/>
  <c r="S595" i="22"/>
  <c r="Q596" i="22"/>
  <c r="S596" i="22"/>
  <c r="Q597" i="22"/>
  <c r="S597" i="22"/>
  <c r="Q598" i="22"/>
  <c r="R598" i="22"/>
  <c r="S598" i="22"/>
  <c r="T598" i="22"/>
  <c r="Q599" i="22"/>
  <c r="S599" i="22"/>
  <c r="T599" i="22"/>
  <c r="Q600" i="22"/>
  <c r="S600" i="22"/>
  <c r="T600" i="22"/>
  <c r="Q601" i="22"/>
  <c r="S601" i="22"/>
  <c r="Q602" i="22"/>
  <c r="R602" i="22"/>
  <c r="S602" i="22"/>
  <c r="T602" i="22"/>
  <c r="Q603" i="22"/>
  <c r="S603" i="22"/>
  <c r="Q604" i="22"/>
  <c r="S604" i="22"/>
  <c r="Q605" i="22"/>
  <c r="S605" i="22"/>
  <c r="Q606" i="22"/>
  <c r="R606" i="22"/>
  <c r="S606" i="22"/>
  <c r="T606" i="22"/>
  <c r="Q607" i="22"/>
  <c r="S607" i="22"/>
  <c r="R608" i="22"/>
  <c r="S608" i="22"/>
  <c r="R17" i="22"/>
  <c r="R81" i="22"/>
  <c r="R145" i="22"/>
  <c r="R209" i="22"/>
  <c r="R273" i="22"/>
  <c r="R337" i="22"/>
  <c r="R401" i="22"/>
  <c r="T6" i="22"/>
  <c r="S6" i="22"/>
  <c r="Q6" i="22"/>
  <c r="R6" i="22"/>
  <c r="R10" i="22"/>
  <c r="R14" i="22"/>
  <c r="R18" i="22"/>
  <c r="R22" i="22"/>
  <c r="R26" i="22"/>
  <c r="R27" i="22"/>
  <c r="R30" i="22"/>
  <c r="R31" i="22"/>
  <c r="R34" i="22"/>
  <c r="R35" i="22"/>
  <c r="R38" i="22"/>
  <c r="R40" i="22"/>
  <c r="R42" i="22"/>
  <c r="R46" i="22"/>
  <c r="R50" i="22"/>
  <c r="R52" i="22"/>
  <c r="R54" i="22"/>
  <c r="R58" i="22"/>
  <c r="R59" i="22"/>
  <c r="R62" i="22"/>
  <c r="R63" i="22"/>
  <c r="R66" i="22"/>
  <c r="R67" i="22"/>
  <c r="R68" i="22"/>
  <c r="R70" i="22"/>
  <c r="R74" i="22"/>
  <c r="R78" i="22"/>
  <c r="R82" i="22"/>
  <c r="R86" i="22"/>
  <c r="R88" i="22"/>
  <c r="R90" i="22"/>
  <c r="R91" i="22"/>
  <c r="R94" i="22"/>
  <c r="R95" i="22"/>
  <c r="R98" i="22"/>
  <c r="R99" i="22"/>
  <c r="R102" i="22"/>
  <c r="R106" i="22"/>
  <c r="R110" i="22"/>
  <c r="R114" i="22"/>
  <c r="R118" i="22"/>
  <c r="R122" i="22"/>
  <c r="R123" i="22"/>
  <c r="R126" i="22"/>
  <c r="R127" i="22"/>
  <c r="R130" i="22"/>
  <c r="R131" i="22"/>
  <c r="R134" i="22"/>
  <c r="R138" i="22"/>
  <c r="R142" i="22"/>
  <c r="R146" i="22"/>
  <c r="R150" i="22"/>
  <c r="R154" i="22"/>
  <c r="R155" i="22"/>
  <c r="R158" i="22"/>
  <c r="R159" i="22"/>
  <c r="R162" i="22"/>
  <c r="R163" i="22"/>
  <c r="R166" i="22"/>
  <c r="R168" i="22"/>
  <c r="R170" i="22"/>
  <c r="R174" i="22"/>
  <c r="R178" i="22"/>
  <c r="R180" i="22"/>
  <c r="R182" i="22"/>
  <c r="R186" i="22"/>
  <c r="R187" i="22"/>
  <c r="R190" i="22"/>
  <c r="R191" i="22"/>
  <c r="R194" i="22"/>
  <c r="R195" i="22"/>
  <c r="R196" i="22"/>
  <c r="R198" i="22"/>
  <c r="R202" i="22"/>
  <c r="R206" i="22"/>
  <c r="R210" i="22"/>
  <c r="R214" i="22"/>
  <c r="R216" i="22"/>
  <c r="R218" i="22"/>
  <c r="R219" i="22"/>
  <c r="R222" i="22"/>
  <c r="R223" i="22"/>
  <c r="R226" i="22"/>
  <c r="R227" i="22"/>
  <c r="R230" i="22"/>
  <c r="R234" i="22"/>
  <c r="R238" i="22"/>
  <c r="R242" i="22"/>
  <c r="R246" i="22"/>
  <c r="R250" i="22"/>
  <c r="R251" i="22"/>
  <c r="R254" i="22"/>
  <c r="R255" i="22"/>
  <c r="R258" i="22"/>
  <c r="R259" i="22"/>
  <c r="R262" i="22"/>
  <c r="R266" i="22"/>
  <c r="R270" i="22"/>
  <c r="R274" i="22"/>
  <c r="R278" i="22"/>
  <c r="R282" i="22"/>
  <c r="R283" i="22"/>
  <c r="R286" i="22"/>
  <c r="R287" i="22"/>
  <c r="R290" i="22"/>
  <c r="R291" i="22"/>
  <c r="R294" i="22"/>
  <c r="R298" i="22"/>
  <c r="R302" i="22"/>
  <c r="R306" i="22"/>
  <c r="R310" i="22"/>
  <c r="R314" i="22"/>
  <c r="R315" i="22"/>
  <c r="R318" i="22"/>
  <c r="R319" i="22"/>
  <c r="R322" i="22"/>
  <c r="R323" i="22"/>
  <c r="R326" i="22"/>
  <c r="R330" i="22"/>
  <c r="R334" i="22"/>
  <c r="R338" i="22"/>
  <c r="R342" i="22"/>
  <c r="R344" i="22"/>
  <c r="R346" i="22"/>
  <c r="R347" i="22"/>
  <c r="R350" i="22"/>
  <c r="R351" i="22"/>
  <c r="R354" i="22"/>
  <c r="R355" i="22"/>
  <c r="R358" i="22"/>
  <c r="R362" i="22"/>
  <c r="R366" i="22"/>
  <c r="R370" i="22"/>
  <c r="R374" i="22"/>
  <c r="R378" i="22"/>
  <c r="R379" i="22"/>
  <c r="R382" i="22"/>
  <c r="R383" i="22"/>
  <c r="R386" i="22"/>
  <c r="R387" i="22"/>
  <c r="R390" i="22"/>
  <c r="R394" i="22"/>
  <c r="R398" i="22"/>
  <c r="R402" i="22"/>
  <c r="R406" i="22"/>
  <c r="R410" i="22"/>
  <c r="R411" i="22"/>
  <c r="R414" i="22"/>
  <c r="R415" i="22"/>
  <c r="R418" i="22"/>
  <c r="R419" i="22"/>
  <c r="R422" i="22"/>
  <c r="R426" i="22"/>
  <c r="R430" i="22"/>
  <c r="R434" i="22"/>
  <c r="Q7" i="22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Q101" i="22"/>
  <c r="Q102" i="22"/>
  <c r="Q103" i="22"/>
  <c r="Q104" i="22"/>
  <c r="Q105" i="22"/>
  <c r="Q106" i="22"/>
  <c r="Q107" i="22"/>
  <c r="Q108" i="22"/>
  <c r="Q109" i="22"/>
  <c r="Q110" i="22"/>
  <c r="Q111" i="22"/>
  <c r="Q112" i="22"/>
  <c r="Q113" i="22"/>
  <c r="Q114" i="22"/>
  <c r="Q115" i="22"/>
  <c r="Q116" i="22"/>
  <c r="Q117" i="22"/>
  <c r="Q118" i="22"/>
  <c r="Q119" i="22"/>
  <c r="Q120" i="22"/>
  <c r="Q121" i="22"/>
  <c r="Q122" i="22"/>
  <c r="Q123" i="22"/>
  <c r="Q124" i="22"/>
  <c r="Q125" i="22"/>
  <c r="Q126" i="22"/>
  <c r="Q127" i="22"/>
  <c r="Q128" i="22"/>
  <c r="Q129" i="22"/>
  <c r="Q130" i="22"/>
  <c r="Q131" i="22"/>
  <c r="Q132" i="22"/>
  <c r="Q133" i="22"/>
  <c r="Q134" i="22"/>
  <c r="Q135" i="22"/>
  <c r="Q136" i="22"/>
  <c r="Q137" i="22"/>
  <c r="Q138" i="22"/>
  <c r="Q139" i="22"/>
  <c r="Q140" i="22"/>
  <c r="Q141" i="22"/>
  <c r="Q142" i="22"/>
  <c r="Q143" i="22"/>
  <c r="Q144" i="22"/>
  <c r="Q145" i="22"/>
  <c r="Q146" i="22"/>
  <c r="Q147" i="22"/>
  <c r="Q148" i="22"/>
  <c r="Q149" i="22"/>
  <c r="Q150" i="22"/>
  <c r="Q151" i="22"/>
  <c r="Q152" i="22"/>
  <c r="Q153" i="22"/>
  <c r="Q154" i="22"/>
  <c r="Q155" i="22"/>
  <c r="Q156" i="22"/>
  <c r="Q157" i="22"/>
  <c r="Q158" i="22"/>
  <c r="Q159" i="22"/>
  <c r="Q160" i="22"/>
  <c r="Q161" i="22"/>
  <c r="Q162" i="22"/>
  <c r="Q163" i="22"/>
  <c r="Q164" i="22"/>
  <c r="Q165" i="22"/>
  <c r="Q166" i="22"/>
  <c r="Q167" i="22"/>
  <c r="Q168" i="22"/>
  <c r="Q169" i="22"/>
  <c r="Q170" i="22"/>
  <c r="Q171" i="22"/>
  <c r="Q172" i="22"/>
  <c r="Q173" i="22"/>
  <c r="Q174" i="22"/>
  <c r="Q175" i="22"/>
  <c r="Q176" i="22"/>
  <c r="Q177" i="22"/>
  <c r="Q178" i="22"/>
  <c r="Q179" i="22"/>
  <c r="Q180" i="22"/>
  <c r="Q181" i="22"/>
  <c r="Q182" i="22"/>
  <c r="Q183" i="22"/>
  <c r="Q184" i="22"/>
  <c r="Q185" i="22"/>
  <c r="Q186" i="22"/>
  <c r="Q187" i="22"/>
  <c r="Q188" i="22"/>
  <c r="Q189" i="22"/>
  <c r="Q190" i="22"/>
  <c r="Q191" i="22"/>
  <c r="Q192" i="22"/>
  <c r="Q193" i="22"/>
  <c r="Q194" i="22"/>
  <c r="Q195" i="22"/>
  <c r="Q196" i="22"/>
  <c r="Q197" i="22"/>
  <c r="Q198" i="22"/>
  <c r="Q199" i="22"/>
  <c r="Q200" i="22"/>
  <c r="Q201" i="22"/>
  <c r="Q202" i="22"/>
  <c r="Q203" i="22"/>
  <c r="Q204" i="22"/>
  <c r="Q205" i="22"/>
  <c r="Q206" i="22"/>
  <c r="Q207" i="22"/>
  <c r="Q208" i="22"/>
  <c r="Q209" i="22"/>
  <c r="Q210" i="22"/>
  <c r="Q211" i="22"/>
  <c r="Q212" i="22"/>
  <c r="Q213" i="22"/>
  <c r="Q214" i="22"/>
  <c r="Q215" i="22"/>
  <c r="Q216" i="22"/>
  <c r="Q217" i="22"/>
  <c r="Q218" i="22"/>
  <c r="Q219" i="22"/>
  <c r="Q220" i="22"/>
  <c r="Q221" i="22"/>
  <c r="Q222" i="22"/>
  <c r="Q223" i="22"/>
  <c r="Q224" i="22"/>
  <c r="Q225" i="22"/>
  <c r="Q226" i="22"/>
  <c r="Q227" i="22"/>
  <c r="Q228" i="22"/>
  <c r="Q229" i="22"/>
  <c r="Q230" i="22"/>
  <c r="Q231" i="22"/>
  <c r="Q232" i="22"/>
  <c r="Q233" i="22"/>
  <c r="Q234" i="22"/>
  <c r="Q235" i="22"/>
  <c r="Q236" i="22"/>
  <c r="Q237" i="22"/>
  <c r="Q238" i="22"/>
  <c r="Q239" i="22"/>
  <c r="Q240" i="22"/>
  <c r="Q241" i="22"/>
  <c r="Q242" i="22"/>
  <c r="Q243" i="22"/>
  <c r="Q244" i="22"/>
  <c r="Q245" i="22"/>
  <c r="Q246" i="22"/>
  <c r="Q247" i="22"/>
  <c r="Q248" i="22"/>
  <c r="Q249" i="22"/>
  <c r="Q250" i="22"/>
  <c r="Q251" i="22"/>
  <c r="Q252" i="22"/>
  <c r="Q253" i="22"/>
  <c r="Q254" i="22"/>
  <c r="Q255" i="22"/>
  <c r="Q256" i="22"/>
  <c r="Q257" i="22"/>
  <c r="Q258" i="22"/>
  <c r="Q259" i="22"/>
  <c r="Q260" i="22"/>
  <c r="Q261" i="22"/>
  <c r="Q262" i="22"/>
  <c r="Q263" i="22"/>
  <c r="Q264" i="22"/>
  <c r="Q265" i="22"/>
  <c r="Q266" i="22"/>
  <c r="Q267" i="22"/>
  <c r="Q268" i="22"/>
  <c r="Q269" i="22"/>
  <c r="Q270" i="22"/>
  <c r="Q271" i="22"/>
  <c r="Q272" i="22"/>
  <c r="Q273" i="22"/>
  <c r="Q274" i="22"/>
  <c r="Q275" i="22"/>
  <c r="Q276" i="22"/>
  <c r="Q277" i="22"/>
  <c r="Q278" i="22"/>
  <c r="Q279" i="22"/>
  <c r="Q280" i="22"/>
  <c r="Q281" i="22"/>
  <c r="Q282" i="22"/>
  <c r="Q283" i="22"/>
  <c r="Q284" i="22"/>
  <c r="Q285" i="22"/>
  <c r="Q286" i="22"/>
  <c r="Q287" i="22"/>
  <c r="Q288" i="22"/>
  <c r="Q289" i="22"/>
  <c r="Q290" i="22"/>
  <c r="Q291" i="22"/>
  <c r="Q292" i="22"/>
  <c r="Q293" i="22"/>
  <c r="Q294" i="22"/>
  <c r="Q295" i="22"/>
  <c r="Q296" i="22"/>
  <c r="Q297" i="22"/>
  <c r="Q298" i="22"/>
  <c r="Q299" i="22"/>
  <c r="Q300" i="22"/>
  <c r="Q301" i="22"/>
  <c r="Q302" i="22"/>
  <c r="Q303" i="22"/>
  <c r="Q304" i="22"/>
  <c r="Q305" i="22"/>
  <c r="Q306" i="22"/>
  <c r="Q307" i="22"/>
  <c r="Q308" i="22"/>
  <c r="Q309" i="22"/>
  <c r="Q310" i="22"/>
  <c r="Q311" i="22"/>
  <c r="Q312" i="22"/>
  <c r="Q313" i="22"/>
  <c r="Q314" i="22"/>
  <c r="Q315" i="22"/>
  <c r="Q316" i="22"/>
  <c r="Q317" i="22"/>
  <c r="Q318" i="22"/>
  <c r="Q319" i="22"/>
  <c r="Q320" i="22"/>
  <c r="Q321" i="22"/>
  <c r="Q322" i="22"/>
  <c r="Q323" i="22"/>
  <c r="Q324" i="22"/>
  <c r="Q325" i="22"/>
  <c r="Q326" i="22"/>
  <c r="Q327" i="22"/>
  <c r="Q328" i="22"/>
  <c r="Q329" i="22"/>
  <c r="Q330" i="22"/>
  <c r="Q331" i="22"/>
  <c r="Q332" i="22"/>
  <c r="Q333" i="22"/>
  <c r="Q334" i="22"/>
  <c r="Q335" i="22"/>
  <c r="Q336" i="22"/>
  <c r="Q337" i="22"/>
  <c r="Q338" i="22"/>
  <c r="Q339" i="22"/>
  <c r="Q340" i="22"/>
  <c r="Q341" i="22"/>
  <c r="Q342" i="22"/>
  <c r="Q343" i="22"/>
  <c r="Q344" i="22"/>
  <c r="Q345" i="22"/>
  <c r="Q346" i="22"/>
  <c r="Q347" i="22"/>
  <c r="Q348" i="22"/>
  <c r="Q349" i="22"/>
  <c r="Q350" i="22"/>
  <c r="Q351" i="22"/>
  <c r="Q352" i="22"/>
  <c r="Q353" i="22"/>
  <c r="Q354" i="22"/>
  <c r="Q355" i="22"/>
  <c r="Q356" i="22"/>
  <c r="Q357" i="22"/>
  <c r="Q358" i="22"/>
  <c r="Q359" i="22"/>
  <c r="Q360" i="22"/>
  <c r="Q361" i="22"/>
  <c r="Q362" i="22"/>
  <c r="Q363" i="22"/>
  <c r="Q364" i="22"/>
  <c r="Q365" i="22"/>
  <c r="Q366" i="22"/>
  <c r="Q367" i="22"/>
  <c r="Q368" i="22"/>
  <c r="Q369" i="22"/>
  <c r="Q370" i="22"/>
  <c r="Q371" i="22"/>
  <c r="Q372" i="22"/>
  <c r="Q373" i="22"/>
  <c r="Q374" i="22"/>
  <c r="Q375" i="22"/>
  <c r="Q376" i="22"/>
  <c r="Q377" i="22"/>
  <c r="Q378" i="22"/>
  <c r="Q379" i="22"/>
  <c r="Q380" i="22"/>
  <c r="Q381" i="22"/>
  <c r="Q382" i="22"/>
  <c r="Q383" i="22"/>
  <c r="Q384" i="22"/>
  <c r="Q385" i="22"/>
  <c r="Q386" i="22"/>
  <c r="Q387" i="22"/>
  <c r="Q388" i="22"/>
  <c r="Q389" i="22"/>
  <c r="Q390" i="22"/>
  <c r="Q391" i="22"/>
  <c r="Q392" i="22"/>
  <c r="Q393" i="22"/>
  <c r="Q394" i="22"/>
  <c r="Q395" i="22"/>
  <c r="Q396" i="22"/>
  <c r="Q397" i="22"/>
  <c r="Q398" i="22"/>
  <c r="Q399" i="22"/>
  <c r="Q400" i="22"/>
  <c r="Q401" i="22"/>
  <c r="Q402" i="22"/>
  <c r="Q403" i="22"/>
  <c r="Q404" i="22"/>
  <c r="Q405" i="22"/>
  <c r="Q406" i="22"/>
  <c r="Q407" i="22"/>
  <c r="Q408" i="22"/>
  <c r="Q409" i="22"/>
  <c r="Q410" i="22"/>
  <c r="Q411" i="22"/>
  <c r="Q412" i="22"/>
  <c r="Q413" i="22"/>
  <c r="Q414" i="22"/>
  <c r="Q415" i="22"/>
  <c r="Q416" i="22"/>
  <c r="Q417" i="22"/>
  <c r="Q418" i="22"/>
  <c r="Q419" i="22"/>
  <c r="Q420" i="22"/>
  <c r="Q421" i="22"/>
  <c r="Q422" i="22"/>
  <c r="Q423" i="22"/>
  <c r="Q424" i="22"/>
  <c r="Q425" i="22"/>
  <c r="Q426" i="22"/>
  <c r="Q427" i="22"/>
  <c r="Q428" i="22"/>
  <c r="Q429" i="22"/>
  <c r="Q430" i="22"/>
  <c r="Q431" i="22"/>
  <c r="Q432" i="22"/>
  <c r="Q433" i="22"/>
  <c r="Q434" i="22"/>
  <c r="Q435" i="22"/>
  <c r="Q5" i="22"/>
  <c r="T10" i="22"/>
  <c r="T13" i="22"/>
  <c r="T14" i="22"/>
  <c r="T15" i="22"/>
  <c r="T17" i="22"/>
  <c r="T18" i="22"/>
  <c r="T19" i="22"/>
  <c r="T21" i="22"/>
  <c r="T22" i="22"/>
  <c r="T23" i="22"/>
  <c r="T25" i="22"/>
  <c r="T26" i="22"/>
  <c r="T27" i="22"/>
  <c r="T29" i="22"/>
  <c r="T30" i="22"/>
  <c r="T31" i="22"/>
  <c r="T33" i="22"/>
  <c r="T34" i="22"/>
  <c r="T35" i="22"/>
  <c r="T37" i="22"/>
  <c r="T38" i="22"/>
  <c r="T39" i="22"/>
  <c r="T41" i="22"/>
  <c r="T42" i="22"/>
  <c r="T43" i="22"/>
  <c r="T45" i="22"/>
  <c r="T46" i="22"/>
  <c r="T47" i="22"/>
  <c r="T49" i="22"/>
  <c r="T50" i="22"/>
  <c r="T51" i="22"/>
  <c r="T53" i="22"/>
  <c r="T54" i="22"/>
  <c r="T55" i="22"/>
  <c r="T57" i="22"/>
  <c r="T58" i="22"/>
  <c r="T59" i="22"/>
  <c r="T61" i="22"/>
  <c r="T62" i="22"/>
  <c r="T63" i="22"/>
  <c r="T65" i="22"/>
  <c r="T66" i="22"/>
  <c r="T67" i="22"/>
  <c r="T69" i="22"/>
  <c r="T70" i="22"/>
  <c r="T71" i="22"/>
  <c r="T73" i="22"/>
  <c r="T74" i="22"/>
  <c r="T75" i="22"/>
  <c r="T77" i="22"/>
  <c r="T78" i="22"/>
  <c r="T79" i="22"/>
  <c r="T81" i="22"/>
  <c r="T82" i="22"/>
  <c r="T83" i="22"/>
  <c r="T85" i="22"/>
  <c r="T86" i="22"/>
  <c r="T87" i="22"/>
  <c r="T89" i="22"/>
  <c r="T90" i="22"/>
  <c r="T91" i="22"/>
  <c r="T93" i="22"/>
  <c r="T94" i="22"/>
  <c r="T95" i="22"/>
  <c r="T97" i="22"/>
  <c r="T98" i="22"/>
  <c r="T99" i="22"/>
  <c r="T101" i="22"/>
  <c r="T102" i="22"/>
  <c r="T103" i="22"/>
  <c r="T105" i="22"/>
  <c r="T106" i="22"/>
  <c r="T107" i="22"/>
  <c r="T109" i="22"/>
  <c r="T110" i="22"/>
  <c r="T111" i="22"/>
  <c r="T113" i="22"/>
  <c r="T114" i="22"/>
  <c r="T115" i="22"/>
  <c r="T117" i="22"/>
  <c r="T118" i="22"/>
  <c r="T119" i="22"/>
  <c r="T121" i="22"/>
  <c r="T122" i="22"/>
  <c r="T123" i="22"/>
  <c r="T125" i="22"/>
  <c r="T126" i="22"/>
  <c r="T127" i="22"/>
  <c r="T129" i="22"/>
  <c r="T130" i="22"/>
  <c r="T131" i="22"/>
  <c r="T133" i="22"/>
  <c r="T134" i="22"/>
  <c r="T135" i="22"/>
  <c r="T137" i="22"/>
  <c r="T138" i="22"/>
  <c r="T139" i="22"/>
  <c r="T141" i="22"/>
  <c r="T142" i="22"/>
  <c r="T143" i="22"/>
  <c r="T145" i="22"/>
  <c r="T146" i="22"/>
  <c r="T147" i="22"/>
  <c r="T149" i="22"/>
  <c r="T150" i="22"/>
  <c r="T151" i="22"/>
  <c r="T153" i="22"/>
  <c r="T154" i="22"/>
  <c r="T155" i="22"/>
  <c r="T157" i="22"/>
  <c r="T158" i="22"/>
  <c r="T159" i="22"/>
  <c r="T161" i="22"/>
  <c r="T162" i="22"/>
  <c r="T163" i="22"/>
  <c r="T165" i="22"/>
  <c r="T166" i="22"/>
  <c r="T167" i="22"/>
  <c r="T169" i="22"/>
  <c r="T170" i="22"/>
  <c r="T171" i="22"/>
  <c r="T173" i="22"/>
  <c r="T174" i="22"/>
  <c r="T175" i="22"/>
  <c r="T177" i="22"/>
  <c r="T178" i="22"/>
  <c r="T179" i="22"/>
  <c r="T181" i="22"/>
  <c r="T182" i="22"/>
  <c r="T183" i="22"/>
  <c r="T185" i="22"/>
  <c r="T186" i="22"/>
  <c r="T187" i="22"/>
  <c r="T189" i="22"/>
  <c r="T190" i="22"/>
  <c r="T191" i="22"/>
  <c r="T193" i="22"/>
  <c r="T194" i="22"/>
  <c r="T195" i="22"/>
  <c r="T197" i="22"/>
  <c r="T198" i="22"/>
  <c r="T199" i="22"/>
  <c r="T201" i="22"/>
  <c r="T202" i="22"/>
  <c r="T203" i="22"/>
  <c r="T205" i="22"/>
  <c r="T206" i="22"/>
  <c r="T207" i="22"/>
  <c r="T209" i="22"/>
  <c r="T210" i="22"/>
  <c r="T211" i="22"/>
  <c r="T213" i="22"/>
  <c r="T214" i="22"/>
  <c r="T215" i="22"/>
  <c r="T217" i="22"/>
  <c r="T218" i="22"/>
  <c r="T219" i="22"/>
  <c r="T221" i="22"/>
  <c r="T222" i="22"/>
  <c r="T223" i="22"/>
  <c r="T225" i="22"/>
  <c r="T226" i="22"/>
  <c r="T227" i="22"/>
  <c r="T229" i="22"/>
  <c r="T230" i="22"/>
  <c r="T231" i="22"/>
  <c r="T233" i="22"/>
  <c r="T234" i="22"/>
  <c r="T235" i="22"/>
  <c r="T237" i="22"/>
  <c r="T238" i="22"/>
  <c r="T239" i="22"/>
  <c r="T241" i="22"/>
  <c r="T242" i="22"/>
  <c r="T243" i="22"/>
  <c r="T245" i="22"/>
  <c r="T246" i="22"/>
  <c r="T247" i="22"/>
  <c r="T249" i="22"/>
  <c r="T250" i="22"/>
  <c r="T251" i="22"/>
  <c r="T253" i="22"/>
  <c r="T254" i="22"/>
  <c r="T255" i="22"/>
  <c r="T257" i="22"/>
  <c r="T258" i="22"/>
  <c r="T259" i="22"/>
  <c r="T261" i="22"/>
  <c r="T262" i="22"/>
  <c r="T263" i="22"/>
  <c r="T265" i="22"/>
  <c r="T266" i="22"/>
  <c r="T267" i="22"/>
  <c r="T269" i="22"/>
  <c r="T270" i="22"/>
  <c r="T271" i="22"/>
  <c r="T273" i="22"/>
  <c r="T274" i="22"/>
  <c r="T275" i="22"/>
  <c r="T277" i="22"/>
  <c r="T278" i="22"/>
  <c r="T279" i="22"/>
  <c r="T281" i="22"/>
  <c r="T282" i="22"/>
  <c r="T283" i="22"/>
  <c r="T285" i="22"/>
  <c r="T286" i="22"/>
  <c r="T287" i="22"/>
  <c r="T289" i="22"/>
  <c r="T290" i="22"/>
  <c r="T291" i="22"/>
  <c r="T293" i="22"/>
  <c r="T294" i="22"/>
  <c r="T295" i="22"/>
  <c r="T297" i="22"/>
  <c r="T298" i="22"/>
  <c r="T299" i="22"/>
  <c r="T301" i="22"/>
  <c r="T302" i="22"/>
  <c r="T303" i="22"/>
  <c r="T305" i="22"/>
  <c r="T306" i="22"/>
  <c r="T307" i="22"/>
  <c r="T309" i="22"/>
  <c r="T310" i="22"/>
  <c r="T311" i="22"/>
  <c r="T313" i="22"/>
  <c r="T314" i="22"/>
  <c r="T315" i="22"/>
  <c r="T317" i="22"/>
  <c r="T318" i="22"/>
  <c r="T319" i="22"/>
  <c r="T321" i="22"/>
  <c r="T322" i="22"/>
  <c r="T323" i="22"/>
  <c r="T325" i="22"/>
  <c r="T326" i="22"/>
  <c r="T327" i="22"/>
  <c r="T329" i="22"/>
  <c r="T330" i="22"/>
  <c r="T331" i="22"/>
  <c r="T333" i="22"/>
  <c r="T334" i="22"/>
  <c r="T335" i="22"/>
  <c r="T337" i="22"/>
  <c r="T338" i="22"/>
  <c r="T339" i="22"/>
  <c r="T341" i="22"/>
  <c r="T342" i="22"/>
  <c r="T343" i="22"/>
  <c r="T345" i="22"/>
  <c r="T346" i="22"/>
  <c r="T347" i="22"/>
  <c r="T349" i="22"/>
  <c r="T350" i="22"/>
  <c r="T351" i="22"/>
  <c r="T353" i="22"/>
  <c r="T354" i="22"/>
  <c r="T355" i="22"/>
  <c r="T357" i="22"/>
  <c r="T358" i="22"/>
  <c r="T359" i="22"/>
  <c r="T361" i="22"/>
  <c r="T362" i="22"/>
  <c r="T363" i="22"/>
  <c r="T365" i="22"/>
  <c r="T366" i="22"/>
  <c r="T367" i="22"/>
  <c r="T369" i="22"/>
  <c r="T370" i="22"/>
  <c r="T371" i="22"/>
  <c r="T373" i="22"/>
  <c r="T374" i="22"/>
  <c r="T375" i="22"/>
  <c r="T377" i="22"/>
  <c r="T378" i="22"/>
  <c r="T379" i="22"/>
  <c r="T381" i="22"/>
  <c r="T382" i="22"/>
  <c r="T383" i="22"/>
  <c r="T385" i="22"/>
  <c r="T386" i="22"/>
  <c r="T387" i="22"/>
  <c r="T389" i="22"/>
  <c r="T390" i="22"/>
  <c r="T391" i="22"/>
  <c r="T393" i="22"/>
  <c r="T394" i="22"/>
  <c r="T395" i="22"/>
  <c r="T397" i="22"/>
  <c r="T398" i="22"/>
  <c r="T399" i="22"/>
  <c r="T401" i="22"/>
  <c r="T402" i="22"/>
  <c r="T403" i="22"/>
  <c r="T405" i="22"/>
  <c r="T406" i="22"/>
  <c r="T407" i="22"/>
  <c r="T409" i="22"/>
  <c r="T410" i="22"/>
  <c r="T411" i="22"/>
  <c r="T413" i="22"/>
  <c r="T414" i="22"/>
  <c r="T415" i="22"/>
  <c r="T417" i="22"/>
  <c r="T418" i="22"/>
  <c r="T419" i="22"/>
  <c r="T421" i="22"/>
  <c r="T422" i="22"/>
  <c r="T423" i="22"/>
  <c r="T425" i="22"/>
  <c r="T426" i="22"/>
  <c r="T427" i="22"/>
  <c r="T429" i="22"/>
  <c r="T430" i="22"/>
  <c r="T431" i="22"/>
  <c r="T433" i="22"/>
  <c r="T434" i="22"/>
  <c r="T435" i="22"/>
  <c r="S7" i="22"/>
  <c r="S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2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6" i="22"/>
  <c r="S117" i="22"/>
  <c r="S118" i="22"/>
  <c r="S119" i="22"/>
  <c r="S120" i="22"/>
  <c r="S121" i="22"/>
  <c r="S122" i="22"/>
  <c r="S123" i="22"/>
  <c r="S124" i="22"/>
  <c r="S125" i="22"/>
  <c r="S126" i="22"/>
  <c r="S127" i="22"/>
  <c r="S128" i="22"/>
  <c r="S129" i="22"/>
  <c r="S130" i="22"/>
  <c r="S131" i="22"/>
  <c r="S132" i="22"/>
  <c r="S133" i="22"/>
  <c r="S134" i="22"/>
  <c r="S135" i="22"/>
  <c r="S136" i="22"/>
  <c r="S137" i="22"/>
  <c r="S138" i="22"/>
  <c r="S139" i="22"/>
  <c r="S140" i="22"/>
  <c r="S141" i="22"/>
  <c r="S142" i="22"/>
  <c r="S143" i="22"/>
  <c r="S144" i="22"/>
  <c r="S145" i="22"/>
  <c r="S146" i="22"/>
  <c r="S147" i="22"/>
  <c r="S148" i="22"/>
  <c r="S149" i="22"/>
  <c r="S150" i="22"/>
  <c r="S151" i="22"/>
  <c r="S152" i="22"/>
  <c r="S153" i="22"/>
  <c r="S154" i="22"/>
  <c r="S155" i="22"/>
  <c r="S156" i="22"/>
  <c r="S157" i="22"/>
  <c r="S158" i="22"/>
  <c r="S159" i="22"/>
  <c r="S160" i="22"/>
  <c r="S161" i="22"/>
  <c r="S162" i="22"/>
  <c r="S163" i="22"/>
  <c r="S164" i="22"/>
  <c r="S165" i="22"/>
  <c r="S166" i="22"/>
  <c r="S167" i="22"/>
  <c r="S168" i="22"/>
  <c r="S169" i="22"/>
  <c r="S170" i="22"/>
  <c r="S171" i="22"/>
  <c r="S172" i="22"/>
  <c r="S173" i="22"/>
  <c r="S174" i="22"/>
  <c r="S175" i="22"/>
  <c r="S176" i="22"/>
  <c r="S177" i="22"/>
  <c r="S178" i="22"/>
  <c r="S179" i="22"/>
  <c r="S180" i="22"/>
  <c r="S181" i="22"/>
  <c r="S182" i="22"/>
  <c r="S183" i="22"/>
  <c r="S184" i="22"/>
  <c r="S185" i="22"/>
  <c r="S186" i="22"/>
  <c r="S187" i="22"/>
  <c r="S188" i="22"/>
  <c r="S189" i="22"/>
  <c r="S190" i="22"/>
  <c r="S191" i="22"/>
  <c r="S192" i="22"/>
  <c r="S193" i="22"/>
  <c r="S194" i="22"/>
  <c r="S195" i="22"/>
  <c r="S196" i="22"/>
  <c r="S197" i="22"/>
  <c r="S198" i="22"/>
  <c r="S199" i="22"/>
  <c r="S200" i="22"/>
  <c r="S201" i="22"/>
  <c r="S202" i="22"/>
  <c r="S203" i="22"/>
  <c r="S204" i="22"/>
  <c r="S205" i="22"/>
  <c r="S206" i="22"/>
  <c r="S207" i="22"/>
  <c r="S208" i="22"/>
  <c r="S209" i="22"/>
  <c r="S210" i="22"/>
  <c r="S211" i="22"/>
  <c r="S212" i="22"/>
  <c r="S213" i="22"/>
  <c r="S214" i="22"/>
  <c r="S215" i="22"/>
  <c r="S216" i="22"/>
  <c r="S217" i="22"/>
  <c r="S218" i="22"/>
  <c r="S219" i="22"/>
  <c r="S220" i="22"/>
  <c r="S221" i="22"/>
  <c r="S222" i="22"/>
  <c r="S223" i="22"/>
  <c r="S224" i="22"/>
  <c r="S225" i="22"/>
  <c r="S226" i="22"/>
  <c r="S227" i="22"/>
  <c r="S228" i="22"/>
  <c r="S229" i="22"/>
  <c r="S230" i="22"/>
  <c r="S231" i="22"/>
  <c r="S232" i="22"/>
  <c r="S233" i="22"/>
  <c r="S234" i="22"/>
  <c r="S235" i="22"/>
  <c r="S236" i="22"/>
  <c r="S237" i="22"/>
  <c r="S238" i="22"/>
  <c r="S239" i="22"/>
  <c r="S240" i="22"/>
  <c r="S241" i="22"/>
  <c r="S242" i="22"/>
  <c r="S243" i="22"/>
  <c r="S244" i="22"/>
  <c r="S245" i="22"/>
  <c r="S246" i="22"/>
  <c r="S247" i="22"/>
  <c r="S248" i="22"/>
  <c r="S249" i="22"/>
  <c r="S250" i="22"/>
  <c r="S251" i="22"/>
  <c r="S252" i="22"/>
  <c r="S253" i="22"/>
  <c r="S254" i="22"/>
  <c r="S255" i="22"/>
  <c r="S256" i="22"/>
  <c r="S257" i="22"/>
  <c r="S258" i="22"/>
  <c r="S259" i="22"/>
  <c r="S260" i="22"/>
  <c r="S261" i="22"/>
  <c r="S262" i="22"/>
  <c r="S263" i="22"/>
  <c r="S264" i="22"/>
  <c r="S265" i="22"/>
  <c r="S266" i="22"/>
  <c r="S267" i="22"/>
  <c r="S268" i="22"/>
  <c r="S269" i="22"/>
  <c r="S270" i="22"/>
  <c r="S271" i="22"/>
  <c r="S272" i="22"/>
  <c r="S273" i="22"/>
  <c r="S274" i="22"/>
  <c r="S275" i="22"/>
  <c r="S276" i="22"/>
  <c r="S277" i="22"/>
  <c r="S278" i="22"/>
  <c r="S279" i="22"/>
  <c r="S280" i="22"/>
  <c r="S281" i="22"/>
  <c r="S282" i="22"/>
  <c r="S283" i="22"/>
  <c r="S284" i="22"/>
  <c r="S285" i="22"/>
  <c r="S286" i="22"/>
  <c r="S287" i="22"/>
  <c r="S288" i="22"/>
  <c r="S289" i="22"/>
  <c r="S290" i="22"/>
  <c r="S291" i="22"/>
  <c r="S292" i="22"/>
  <c r="S293" i="22"/>
  <c r="S294" i="22"/>
  <c r="S295" i="22"/>
  <c r="S296" i="22"/>
  <c r="S297" i="22"/>
  <c r="S298" i="22"/>
  <c r="S299" i="22"/>
  <c r="S300" i="22"/>
  <c r="S301" i="22"/>
  <c r="S302" i="22"/>
  <c r="S303" i="22"/>
  <c r="S304" i="22"/>
  <c r="S305" i="22"/>
  <c r="S306" i="22"/>
  <c r="S307" i="22"/>
  <c r="S308" i="22"/>
  <c r="S309" i="22"/>
  <c r="S310" i="22"/>
  <c r="S311" i="22"/>
  <c r="S312" i="22"/>
  <c r="S313" i="22"/>
  <c r="S314" i="22"/>
  <c r="S315" i="22"/>
  <c r="S316" i="22"/>
  <c r="S317" i="22"/>
  <c r="S318" i="22"/>
  <c r="S319" i="22"/>
  <c r="S320" i="22"/>
  <c r="S321" i="22"/>
  <c r="S322" i="22"/>
  <c r="S323" i="22"/>
  <c r="S324" i="22"/>
  <c r="S325" i="22"/>
  <c r="S326" i="22"/>
  <c r="S327" i="22"/>
  <c r="S328" i="22"/>
  <c r="S329" i="22"/>
  <c r="S330" i="22"/>
  <c r="S331" i="22"/>
  <c r="S332" i="22"/>
  <c r="S333" i="22"/>
  <c r="S334" i="22"/>
  <c r="S335" i="22"/>
  <c r="S336" i="22"/>
  <c r="S337" i="22"/>
  <c r="S338" i="22"/>
  <c r="S339" i="22"/>
  <c r="S340" i="22"/>
  <c r="S341" i="22"/>
  <c r="S342" i="22"/>
  <c r="S343" i="22"/>
  <c r="S344" i="22"/>
  <c r="S345" i="22"/>
  <c r="S346" i="22"/>
  <c r="S347" i="22"/>
  <c r="S348" i="22"/>
  <c r="S349" i="22"/>
  <c r="S350" i="22"/>
  <c r="S351" i="22"/>
  <c r="S352" i="22"/>
  <c r="S353" i="22"/>
  <c r="S354" i="22"/>
  <c r="S355" i="22"/>
  <c r="S356" i="22"/>
  <c r="S357" i="22"/>
  <c r="S358" i="22"/>
  <c r="S359" i="22"/>
  <c r="S360" i="22"/>
  <c r="S361" i="22"/>
  <c r="S362" i="22"/>
  <c r="S363" i="22"/>
  <c r="S364" i="22"/>
  <c r="S365" i="22"/>
  <c r="S366" i="22"/>
  <c r="S367" i="22"/>
  <c r="S368" i="22"/>
  <c r="S369" i="22"/>
  <c r="S370" i="22"/>
  <c r="S371" i="22"/>
  <c r="S372" i="22"/>
  <c r="S373" i="22"/>
  <c r="S374" i="22"/>
  <c r="S375" i="22"/>
  <c r="S376" i="22"/>
  <c r="S377" i="22"/>
  <c r="S378" i="22"/>
  <c r="S379" i="22"/>
  <c r="S380" i="22"/>
  <c r="S381" i="22"/>
  <c r="S382" i="22"/>
  <c r="S383" i="22"/>
  <c r="S384" i="22"/>
  <c r="S385" i="22"/>
  <c r="S386" i="22"/>
  <c r="S387" i="22"/>
  <c r="S388" i="22"/>
  <c r="S389" i="22"/>
  <c r="S390" i="22"/>
  <c r="S391" i="22"/>
  <c r="S392" i="22"/>
  <c r="S393" i="22"/>
  <c r="S394" i="22"/>
  <c r="S395" i="22"/>
  <c r="S396" i="22"/>
  <c r="S397" i="22"/>
  <c r="S398" i="22"/>
  <c r="S399" i="22"/>
  <c r="S400" i="22"/>
  <c r="S401" i="22"/>
  <c r="S402" i="22"/>
  <c r="S403" i="22"/>
  <c r="S404" i="22"/>
  <c r="S405" i="22"/>
  <c r="S406" i="22"/>
  <c r="S407" i="22"/>
  <c r="S408" i="22"/>
  <c r="S409" i="22"/>
  <c r="S410" i="22"/>
  <c r="S411" i="22"/>
  <c r="S412" i="22"/>
  <c r="S413" i="22"/>
  <c r="S414" i="22"/>
  <c r="S415" i="22"/>
  <c r="S416" i="22"/>
  <c r="S417" i="22"/>
  <c r="S418" i="22"/>
  <c r="S419" i="22"/>
  <c r="S420" i="22"/>
  <c r="S421" i="22"/>
  <c r="S422" i="22"/>
  <c r="S423" i="22"/>
  <c r="S424" i="22"/>
  <c r="S425" i="22"/>
  <c r="S426" i="22"/>
  <c r="S427" i="22"/>
  <c r="S428" i="22"/>
  <c r="S429" i="22"/>
  <c r="S430" i="22"/>
  <c r="S431" i="22"/>
  <c r="S432" i="22"/>
  <c r="S433" i="22"/>
  <c r="S434" i="22"/>
  <c r="S435" i="22"/>
  <c r="S5" i="22"/>
  <c r="Z5" i="13"/>
  <c r="T5" i="19"/>
  <c r="F5" i="19"/>
  <c r="A22" i="17"/>
  <c r="B22" i="17" s="1"/>
  <c r="C22" i="17"/>
  <c r="D22" i="17"/>
  <c r="M16" i="17"/>
  <c r="AG5" i="18" s="1"/>
  <c r="G5" i="17"/>
  <c r="G5" i="11"/>
  <c r="AK7" i="18"/>
  <c r="AK8" i="18"/>
  <c r="AK9" i="18"/>
  <c r="AK10" i="18"/>
  <c r="AK11" i="18"/>
  <c r="AK12" i="18"/>
  <c r="AK13" i="18"/>
  <c r="AK14" i="18"/>
  <c r="AK15" i="18"/>
  <c r="AK16" i="18"/>
  <c r="AK17" i="18"/>
  <c r="AK18" i="18"/>
  <c r="AK19" i="18"/>
  <c r="AK20" i="18"/>
  <c r="AK21" i="18"/>
  <c r="AK22" i="18"/>
  <c r="AK23" i="18"/>
  <c r="AK24" i="18"/>
  <c r="AK25" i="18"/>
  <c r="AK26" i="18"/>
  <c r="AK27" i="18"/>
  <c r="AK28" i="18"/>
  <c r="AK29" i="18"/>
  <c r="AK30" i="18"/>
  <c r="AK31" i="18"/>
  <c r="AK32" i="18"/>
  <c r="AK33" i="18"/>
  <c r="AK34" i="18"/>
  <c r="AK35" i="18"/>
  <c r="AK36" i="18"/>
  <c r="AK37" i="18"/>
  <c r="AK38" i="18"/>
  <c r="AK39" i="18"/>
  <c r="AK40" i="18"/>
  <c r="AK41" i="18"/>
  <c r="AK42" i="18"/>
  <c r="AK43" i="18"/>
  <c r="AK44" i="18"/>
  <c r="AK45" i="18"/>
  <c r="AK46" i="18"/>
  <c r="AK47" i="18"/>
  <c r="AK48" i="18"/>
  <c r="AK49" i="18"/>
  <c r="AK50" i="18"/>
  <c r="AK51" i="18"/>
  <c r="AK52" i="18"/>
  <c r="AK53" i="18"/>
  <c r="AK54" i="18"/>
  <c r="AK55" i="18"/>
  <c r="AK56" i="18"/>
  <c r="AK57" i="18"/>
  <c r="AK58" i="18"/>
  <c r="AK59" i="18"/>
  <c r="AK60" i="18"/>
  <c r="AK61" i="18"/>
  <c r="AK62" i="18"/>
  <c r="AK63" i="18"/>
  <c r="AK64" i="18"/>
  <c r="AK65" i="18"/>
  <c r="AK66" i="18"/>
  <c r="AK67" i="18"/>
  <c r="AK68" i="18"/>
  <c r="AK69" i="18"/>
  <c r="AK70" i="18"/>
  <c r="AK71" i="18"/>
  <c r="AK72" i="18"/>
  <c r="AK73" i="18"/>
  <c r="AK74" i="18"/>
  <c r="AK75" i="18"/>
  <c r="AK76" i="18"/>
  <c r="AK77" i="18"/>
  <c r="AK78" i="18"/>
  <c r="AK79" i="18"/>
  <c r="AK80" i="18"/>
  <c r="AK81" i="18"/>
  <c r="AK82" i="18"/>
  <c r="AK83" i="18"/>
  <c r="AK84" i="18"/>
  <c r="AK85" i="18"/>
  <c r="AK86" i="18"/>
  <c r="AK87" i="18"/>
  <c r="AK88" i="18"/>
  <c r="AK89" i="18"/>
  <c r="AK90" i="18"/>
  <c r="AK91" i="18"/>
  <c r="AK92" i="18"/>
  <c r="AK93" i="18"/>
  <c r="AK94" i="18"/>
  <c r="AK95" i="18"/>
  <c r="AK96" i="18"/>
  <c r="AK97" i="18"/>
  <c r="AK98" i="18"/>
  <c r="AK99" i="18"/>
  <c r="AK100" i="18"/>
  <c r="AK101" i="18"/>
  <c r="AK102" i="18"/>
  <c r="AK103" i="18"/>
  <c r="AK104" i="18"/>
  <c r="AK105" i="18"/>
  <c r="AK106" i="18"/>
  <c r="AK107" i="18"/>
  <c r="AK108" i="18"/>
  <c r="AK109" i="18"/>
  <c r="AK110" i="18"/>
  <c r="AK111" i="18"/>
  <c r="AK112" i="18"/>
  <c r="AK113" i="18"/>
  <c r="AK114" i="18"/>
  <c r="AK115" i="18"/>
  <c r="AK116" i="18"/>
  <c r="AK117" i="18"/>
  <c r="AK118" i="18"/>
  <c r="AK119" i="18"/>
  <c r="AK120" i="18"/>
  <c r="AK121" i="18"/>
  <c r="AK122" i="18"/>
  <c r="AK123" i="18"/>
  <c r="AK124" i="18"/>
  <c r="AK125" i="18"/>
  <c r="AK126" i="18"/>
  <c r="AK127" i="18"/>
  <c r="AK128" i="18"/>
  <c r="AK129" i="18"/>
  <c r="AK130" i="18"/>
  <c r="AK131" i="18"/>
  <c r="AK132" i="18"/>
  <c r="AK133" i="18"/>
  <c r="AK134" i="18"/>
  <c r="AK135" i="18"/>
  <c r="AK136" i="18"/>
  <c r="AK137" i="18"/>
  <c r="AK138" i="18"/>
  <c r="AK139" i="18"/>
  <c r="AK140" i="18"/>
  <c r="AK141" i="18"/>
  <c r="AK142" i="18"/>
  <c r="AK143" i="18"/>
  <c r="AK144" i="18"/>
  <c r="AK145" i="18"/>
  <c r="AK146" i="18"/>
  <c r="AK147" i="18"/>
  <c r="AK148" i="18"/>
  <c r="AK149" i="18"/>
  <c r="AK150" i="18"/>
  <c r="AK151" i="18"/>
  <c r="AK152" i="18"/>
  <c r="AK153" i="18"/>
  <c r="AK154" i="18"/>
  <c r="AK155" i="18"/>
  <c r="AK156" i="18"/>
  <c r="AK157" i="18"/>
  <c r="AK158" i="18"/>
  <c r="AK159" i="18"/>
  <c r="AK160" i="18"/>
  <c r="AK161" i="18"/>
  <c r="AK162" i="18"/>
  <c r="AK163" i="18"/>
  <c r="AK164" i="18"/>
  <c r="AK165" i="18"/>
  <c r="AK166" i="18"/>
  <c r="AK167" i="18"/>
  <c r="AK168" i="18"/>
  <c r="AK169" i="18"/>
  <c r="AK170" i="18"/>
  <c r="AK171" i="18"/>
  <c r="AK172" i="18"/>
  <c r="AK173" i="18"/>
  <c r="AK174" i="18"/>
  <c r="AK175" i="18"/>
  <c r="AK176" i="18"/>
  <c r="AK177" i="18"/>
  <c r="AK178" i="18"/>
  <c r="AK179" i="18"/>
  <c r="AK180" i="18"/>
  <c r="AK181" i="18"/>
  <c r="AK182" i="18"/>
  <c r="AK183" i="18"/>
  <c r="AK184" i="18"/>
  <c r="AK185" i="18"/>
  <c r="AK186" i="18"/>
  <c r="AK187" i="18"/>
  <c r="AK188" i="18"/>
  <c r="AK189" i="18"/>
  <c r="AK190" i="18"/>
  <c r="AK191" i="18"/>
  <c r="AK192" i="18"/>
  <c r="AK193" i="18"/>
  <c r="AK194" i="18"/>
  <c r="AK195" i="18"/>
  <c r="AK196" i="18"/>
  <c r="AK197" i="18"/>
  <c r="AK198" i="18"/>
  <c r="AK199" i="18"/>
  <c r="AK200" i="18"/>
  <c r="AK201" i="18"/>
  <c r="AK202" i="18"/>
  <c r="AK203" i="18"/>
  <c r="AK204" i="18"/>
  <c r="AK205" i="18"/>
  <c r="AK206" i="18"/>
  <c r="AK207" i="18"/>
  <c r="AK208" i="18"/>
  <c r="AK209" i="18"/>
  <c r="AK210" i="18"/>
  <c r="AK211" i="18"/>
  <c r="AK212" i="18"/>
  <c r="AK213" i="18"/>
  <c r="AK214" i="18"/>
  <c r="AK215" i="18"/>
  <c r="AK216" i="18"/>
  <c r="AK217" i="18"/>
  <c r="AK218" i="18"/>
  <c r="AK219" i="18"/>
  <c r="AK220" i="18"/>
  <c r="AK221" i="18"/>
  <c r="AK222" i="18"/>
  <c r="AK223" i="18"/>
  <c r="AK224" i="18"/>
  <c r="AK225" i="18"/>
  <c r="AK226" i="18"/>
  <c r="AK227" i="18"/>
  <c r="AK228" i="18"/>
  <c r="AK229" i="18"/>
  <c r="AK230" i="18"/>
  <c r="AK231" i="18"/>
  <c r="AK232" i="18"/>
  <c r="AK233" i="18"/>
  <c r="AK234" i="18"/>
  <c r="AK235" i="18"/>
  <c r="AK236" i="18"/>
  <c r="AK237" i="18"/>
  <c r="AK238" i="18"/>
  <c r="AK239" i="18"/>
  <c r="AK240" i="18"/>
  <c r="AK241" i="18"/>
  <c r="AK242" i="18"/>
  <c r="AK243" i="18"/>
  <c r="AK244" i="18"/>
  <c r="AK245" i="18"/>
  <c r="AK246" i="18"/>
  <c r="AK247" i="18"/>
  <c r="AK248" i="18"/>
  <c r="AK249" i="18"/>
  <c r="AK250" i="18"/>
  <c r="AK251" i="18"/>
  <c r="AK252" i="18"/>
  <c r="AK253" i="18"/>
  <c r="AK254" i="18"/>
  <c r="AK255" i="18"/>
  <c r="AK256" i="18"/>
  <c r="AK257" i="18"/>
  <c r="AK258" i="18"/>
  <c r="AK259" i="18"/>
  <c r="AK260" i="18"/>
  <c r="AK261" i="18"/>
  <c r="AK262" i="18"/>
  <c r="AK263" i="18"/>
  <c r="AK264" i="18"/>
  <c r="AK265" i="18"/>
  <c r="AK266" i="18"/>
  <c r="AK267" i="18"/>
  <c r="AK268" i="18"/>
  <c r="AK269" i="18"/>
  <c r="AK270" i="18"/>
  <c r="AK271" i="18"/>
  <c r="AK272" i="18"/>
  <c r="AK273" i="18"/>
  <c r="AK274" i="18"/>
  <c r="AK275" i="18"/>
  <c r="AK276" i="18"/>
  <c r="AK277" i="18"/>
  <c r="AK278" i="18"/>
  <c r="AK279" i="18"/>
  <c r="AK280" i="18"/>
  <c r="AK281" i="18"/>
  <c r="AK282" i="18"/>
  <c r="AK283" i="18"/>
  <c r="AK284" i="18"/>
  <c r="AK285" i="18"/>
  <c r="AK286" i="18"/>
  <c r="AK287" i="18"/>
  <c r="AK288" i="18"/>
  <c r="AK289" i="18"/>
  <c r="AK290" i="18"/>
  <c r="AK291" i="18"/>
  <c r="AK292" i="18"/>
  <c r="AK293" i="18"/>
  <c r="AK294" i="18"/>
  <c r="AK295" i="18"/>
  <c r="AK296" i="18"/>
  <c r="AK297" i="18"/>
  <c r="AK298" i="18"/>
  <c r="AK299" i="18"/>
  <c r="AK300" i="18"/>
  <c r="AK301" i="18"/>
  <c r="AK302" i="18"/>
  <c r="AK303" i="18"/>
  <c r="AK304" i="18"/>
  <c r="AK305" i="18"/>
  <c r="AK306" i="18"/>
  <c r="AK307" i="18"/>
  <c r="AK308" i="18"/>
  <c r="AK309" i="18"/>
  <c r="AK310" i="18"/>
  <c r="AK311" i="18"/>
  <c r="AK312" i="18"/>
  <c r="AK313" i="18"/>
  <c r="AK314" i="18"/>
  <c r="AK315" i="18"/>
  <c r="AK316" i="18"/>
  <c r="AK317" i="18"/>
  <c r="AK318" i="18"/>
  <c r="AK319" i="18"/>
  <c r="AK320" i="18"/>
  <c r="AK321" i="18"/>
  <c r="AK322" i="18"/>
  <c r="AK323" i="18"/>
  <c r="AK324" i="18"/>
  <c r="AK325" i="18"/>
  <c r="AK326" i="18"/>
  <c r="AK327" i="18"/>
  <c r="AK328" i="18"/>
  <c r="AK329" i="18"/>
  <c r="AK330" i="18"/>
  <c r="AK331" i="18"/>
  <c r="AK332" i="18"/>
  <c r="AK333" i="18"/>
  <c r="AK334" i="18"/>
  <c r="AK335" i="18"/>
  <c r="AK336" i="18"/>
  <c r="AK337" i="18"/>
  <c r="AK338" i="18"/>
  <c r="AK339" i="18"/>
  <c r="AK340" i="18"/>
  <c r="AK341" i="18"/>
  <c r="AK342" i="18"/>
  <c r="AK343" i="18"/>
  <c r="AK344" i="18"/>
  <c r="AK345" i="18"/>
  <c r="AK346" i="18"/>
  <c r="AK347" i="18"/>
  <c r="AK348" i="18"/>
  <c r="AK349" i="18"/>
  <c r="AK350" i="18"/>
  <c r="AK351" i="18"/>
  <c r="AK352" i="18"/>
  <c r="AK353" i="18"/>
  <c r="AK354" i="18"/>
  <c r="AK355" i="18"/>
  <c r="AK356" i="18"/>
  <c r="AK357" i="18"/>
  <c r="AK358" i="18"/>
  <c r="AK359" i="18"/>
  <c r="AK360" i="18"/>
  <c r="AK361" i="18"/>
  <c r="AK362" i="18"/>
  <c r="AK363" i="18"/>
  <c r="AK364" i="18"/>
  <c r="AK365" i="18"/>
  <c r="AK366" i="18"/>
  <c r="AK367" i="18"/>
  <c r="AK368" i="18"/>
  <c r="AK369" i="18"/>
  <c r="AK370" i="18"/>
  <c r="AK371" i="18"/>
  <c r="AK372" i="18"/>
  <c r="AK373" i="18"/>
  <c r="AK374" i="18"/>
  <c r="AK375" i="18"/>
  <c r="AK376" i="18"/>
  <c r="AK377" i="18"/>
  <c r="AK378" i="18"/>
  <c r="AK379" i="18"/>
  <c r="AK380" i="18"/>
  <c r="AK381" i="18"/>
  <c r="AK382" i="18"/>
  <c r="AK383" i="18"/>
  <c r="AK384" i="18"/>
  <c r="AK385" i="18"/>
  <c r="AK386" i="18"/>
  <c r="AK387" i="18"/>
  <c r="AK388" i="18"/>
  <c r="AK389" i="18"/>
  <c r="AK390" i="18"/>
  <c r="AK391" i="18"/>
  <c r="AK392" i="18"/>
  <c r="AK393" i="18"/>
  <c r="AK394" i="18"/>
  <c r="AK395" i="18"/>
  <c r="AK396" i="18"/>
  <c r="AK397" i="18"/>
  <c r="AK398" i="18"/>
  <c r="AK399" i="18"/>
  <c r="AK400" i="18"/>
  <c r="AK401" i="18"/>
  <c r="AK402" i="18"/>
  <c r="AK403" i="18"/>
  <c r="AK404" i="18"/>
  <c r="AK405" i="18"/>
  <c r="AK406" i="18"/>
  <c r="AK407" i="18"/>
  <c r="AK408" i="18"/>
  <c r="AK409" i="18"/>
  <c r="AK410" i="18"/>
  <c r="AK411" i="18"/>
  <c r="AK412" i="18"/>
  <c r="AK413" i="18"/>
  <c r="AK414" i="18"/>
  <c r="AK415" i="18"/>
  <c r="AK416" i="18"/>
  <c r="AK417" i="18"/>
  <c r="AK418" i="18"/>
  <c r="AK419" i="18"/>
  <c r="AK420" i="18"/>
  <c r="AK421" i="18"/>
  <c r="AK422" i="18"/>
  <c r="AK423" i="18"/>
  <c r="AK424" i="18"/>
  <c r="AK425" i="18"/>
  <c r="AK426" i="18"/>
  <c r="AK427" i="18"/>
  <c r="AK428" i="18"/>
  <c r="AK429" i="18"/>
  <c r="AK430" i="18"/>
  <c r="AK431" i="18"/>
  <c r="AK432" i="18"/>
  <c r="AK433" i="18"/>
  <c r="AK434" i="18"/>
  <c r="AK435" i="18"/>
  <c r="AK436" i="18"/>
  <c r="AK437" i="18"/>
  <c r="AK438" i="18"/>
  <c r="AK439" i="18"/>
  <c r="AK440" i="18"/>
  <c r="AK441" i="18"/>
  <c r="AK442" i="18"/>
  <c r="AK443" i="18"/>
  <c r="AK444" i="18"/>
  <c r="AK445" i="18"/>
  <c r="AK446" i="18"/>
  <c r="AK447" i="18"/>
  <c r="AK448" i="18"/>
  <c r="AK449" i="18"/>
  <c r="AK450" i="18"/>
  <c r="AK451" i="18"/>
  <c r="AK452" i="18"/>
  <c r="AK453" i="18"/>
  <c r="AK454" i="18"/>
  <c r="AK455" i="18"/>
  <c r="AK456" i="18"/>
  <c r="AK457" i="18"/>
  <c r="AK458" i="18"/>
  <c r="AK459" i="18"/>
  <c r="AK460" i="18"/>
  <c r="AK461" i="18"/>
  <c r="AK462" i="18"/>
  <c r="AK463" i="18"/>
  <c r="AK464" i="18"/>
  <c r="AK465" i="18"/>
  <c r="AK466" i="18"/>
  <c r="AK467" i="18"/>
  <c r="AK468" i="18"/>
  <c r="AK469" i="18"/>
  <c r="AK470" i="18"/>
  <c r="AK471" i="18"/>
  <c r="AK472" i="18"/>
  <c r="AK473" i="18"/>
  <c r="AK474" i="18"/>
  <c r="AK475" i="18"/>
  <c r="AK476" i="18"/>
  <c r="AK477" i="18"/>
  <c r="AK478" i="18"/>
  <c r="AK479" i="18"/>
  <c r="AK480" i="18"/>
  <c r="AK481" i="18"/>
  <c r="AK482" i="18"/>
  <c r="AK483" i="18"/>
  <c r="AK484" i="18"/>
  <c r="AK485" i="18"/>
  <c r="AK486" i="18"/>
  <c r="AK487" i="18"/>
  <c r="AK488" i="18"/>
  <c r="AK489" i="18"/>
  <c r="AK490" i="18"/>
  <c r="AK491" i="18"/>
  <c r="AK492" i="18"/>
  <c r="AK493" i="18"/>
  <c r="AK494" i="18"/>
  <c r="AK495" i="18"/>
  <c r="AK496" i="18"/>
  <c r="AK497" i="18"/>
  <c r="AK498" i="18"/>
  <c r="AK499" i="18"/>
  <c r="AK500" i="18"/>
  <c r="AK501" i="18"/>
  <c r="AK502" i="18"/>
  <c r="AK503" i="18"/>
  <c r="AK504" i="18"/>
  <c r="AK505" i="18"/>
  <c r="AK506" i="18"/>
  <c r="AK507" i="18"/>
  <c r="AK508" i="18"/>
  <c r="AK509" i="18"/>
  <c r="AK510" i="18"/>
  <c r="AK511" i="18"/>
  <c r="AK512" i="18"/>
  <c r="AK513" i="18"/>
  <c r="AK514" i="18"/>
  <c r="AK515" i="18"/>
  <c r="AK516" i="18"/>
  <c r="AK517" i="18"/>
  <c r="AK518" i="18"/>
  <c r="AK519" i="18"/>
  <c r="AK520" i="18"/>
  <c r="AK521" i="18"/>
  <c r="AK522" i="18"/>
  <c r="AK523" i="18"/>
  <c r="AK524" i="18"/>
  <c r="AK525" i="18"/>
  <c r="AK526" i="18"/>
  <c r="AK527" i="18"/>
  <c r="AK528" i="18"/>
  <c r="AK529" i="18"/>
  <c r="AK530" i="18"/>
  <c r="AK531" i="18"/>
  <c r="AK532" i="18"/>
  <c r="AK533" i="18"/>
  <c r="AK534" i="18"/>
  <c r="AK535" i="18"/>
  <c r="AK536" i="18"/>
  <c r="AK537" i="18"/>
  <c r="AK538" i="18"/>
  <c r="AK539" i="18"/>
  <c r="AK540" i="18"/>
  <c r="AK541" i="18"/>
  <c r="AK542" i="18"/>
  <c r="AK543" i="18"/>
  <c r="AK544" i="18"/>
  <c r="AK545" i="18"/>
  <c r="AK546" i="18"/>
  <c r="AK547" i="18"/>
  <c r="AK548" i="18"/>
  <c r="AK549" i="18"/>
  <c r="AK550" i="18"/>
  <c r="AK551" i="18"/>
  <c r="AK552" i="18"/>
  <c r="AK553" i="18"/>
  <c r="AK554" i="18"/>
  <c r="AK555" i="18"/>
  <c r="AK556" i="18"/>
  <c r="AK557" i="18"/>
  <c r="AK558" i="18"/>
  <c r="AK559" i="18"/>
  <c r="AK560" i="18"/>
  <c r="AK561" i="18"/>
  <c r="AK562" i="18"/>
  <c r="AK563" i="18"/>
  <c r="AK564" i="18"/>
  <c r="AK565" i="18"/>
  <c r="AK566" i="18"/>
  <c r="AK567" i="18"/>
  <c r="AK568" i="18"/>
  <c r="AK569" i="18"/>
  <c r="AK570" i="18"/>
  <c r="AK571" i="18"/>
  <c r="AK572" i="18"/>
  <c r="AK573" i="18"/>
  <c r="AK574" i="18"/>
  <c r="AK575" i="18"/>
  <c r="AK576" i="18"/>
  <c r="AK577" i="18"/>
  <c r="AK578" i="18"/>
  <c r="AK579" i="18"/>
  <c r="AK580" i="18"/>
  <c r="AK581" i="18"/>
  <c r="AK582" i="18"/>
  <c r="AK583" i="18"/>
  <c r="AK584" i="18"/>
  <c r="AK585" i="18"/>
  <c r="AK586" i="18"/>
  <c r="AK587" i="18"/>
  <c r="AK588" i="18"/>
  <c r="AK589" i="18"/>
  <c r="AK590" i="18"/>
  <c r="AK591" i="18"/>
  <c r="AK592" i="18"/>
  <c r="AK593" i="18"/>
  <c r="AK594" i="18"/>
  <c r="AK595" i="18"/>
  <c r="AK596" i="18"/>
  <c r="AK597" i="18"/>
  <c r="AK598" i="18"/>
  <c r="AK599" i="18"/>
  <c r="AK600" i="18"/>
  <c r="AK601" i="18"/>
  <c r="AK602" i="18"/>
  <c r="AK603" i="18"/>
  <c r="AK604" i="18"/>
  <c r="AK605" i="18"/>
  <c r="AK606" i="18"/>
  <c r="AK607" i="18"/>
  <c r="AK608" i="18"/>
  <c r="AK609" i="18"/>
  <c r="AK610" i="18"/>
  <c r="AK611" i="18"/>
  <c r="AK612" i="18"/>
  <c r="AK613" i="18"/>
  <c r="AK614" i="18"/>
  <c r="AK615" i="18"/>
  <c r="AK616" i="18"/>
  <c r="AK617" i="18"/>
  <c r="AK618" i="18"/>
  <c r="AK619" i="18"/>
  <c r="AK620" i="18"/>
  <c r="AK621" i="18"/>
  <c r="AK622" i="18"/>
  <c r="AK623" i="18"/>
  <c r="AK624" i="18"/>
  <c r="AK625" i="18"/>
  <c r="AK626" i="18"/>
  <c r="AK627" i="18"/>
  <c r="AK628" i="18"/>
  <c r="AK629" i="18"/>
  <c r="AK630" i="18"/>
  <c r="AK631" i="18"/>
  <c r="AK632" i="18"/>
  <c r="AK633" i="18"/>
  <c r="AK634" i="18"/>
  <c r="AK635" i="18"/>
  <c r="AK636" i="18"/>
  <c r="AK637" i="18"/>
  <c r="AK638" i="18"/>
  <c r="AK639" i="18"/>
  <c r="AK640" i="18"/>
  <c r="AK641" i="18"/>
  <c r="AK642" i="18"/>
  <c r="AK643" i="18"/>
  <c r="AK644" i="18"/>
  <c r="AK645" i="18"/>
  <c r="AK646" i="18"/>
  <c r="AK647" i="18"/>
  <c r="AK648" i="18"/>
  <c r="AK649" i="18"/>
  <c r="AK650" i="18"/>
  <c r="AK651" i="18"/>
  <c r="AK652" i="18"/>
  <c r="AK653" i="18"/>
  <c r="AK654" i="18"/>
  <c r="AK655" i="18"/>
  <c r="AK656" i="18"/>
  <c r="AK657" i="18"/>
  <c r="AK658" i="18"/>
  <c r="AK659" i="18"/>
  <c r="AK660" i="18"/>
  <c r="AK661" i="18"/>
  <c r="AK662" i="18"/>
  <c r="AK663" i="18"/>
  <c r="AK664" i="18"/>
  <c r="AK665" i="18"/>
  <c r="AK666" i="18"/>
  <c r="AK667" i="18"/>
  <c r="AK668" i="18"/>
  <c r="AK669" i="18"/>
  <c r="AK670" i="18"/>
  <c r="AK671" i="18"/>
  <c r="AK672" i="18"/>
  <c r="AK673" i="18"/>
  <c r="AK674" i="18"/>
  <c r="AK675" i="18"/>
  <c r="AK676" i="18"/>
  <c r="AK677" i="18"/>
  <c r="AK678" i="18"/>
  <c r="AK679" i="18"/>
  <c r="AK680" i="18"/>
  <c r="AK681" i="18"/>
  <c r="AK682" i="18"/>
  <c r="AK683" i="18"/>
  <c r="AK684" i="18"/>
  <c r="AK685" i="18"/>
  <c r="AK686" i="18"/>
  <c r="AK687" i="18"/>
  <c r="AK688" i="18"/>
  <c r="AK689" i="18"/>
  <c r="AK690" i="18"/>
  <c r="AK691" i="18"/>
  <c r="AK692" i="18"/>
  <c r="AK693" i="18"/>
  <c r="AK694" i="18"/>
  <c r="AK695" i="18"/>
  <c r="AK696" i="18"/>
  <c r="AK697" i="18"/>
  <c r="AK698" i="18"/>
  <c r="AK699" i="18"/>
  <c r="AK700" i="18"/>
  <c r="AK701" i="18"/>
  <c r="AK702" i="18"/>
  <c r="AK703" i="18"/>
  <c r="AK704" i="18"/>
  <c r="AK705" i="18"/>
  <c r="AK706" i="18"/>
  <c r="AK707" i="18"/>
  <c r="AK708" i="18"/>
  <c r="AK709" i="18"/>
  <c r="AK710" i="18"/>
  <c r="AK711" i="18"/>
  <c r="AK712" i="18"/>
  <c r="AK713" i="18"/>
  <c r="AK714" i="18"/>
  <c r="AK715" i="18"/>
  <c r="AK716" i="18"/>
  <c r="AK717" i="18"/>
  <c r="AK718" i="18"/>
  <c r="AK719" i="18"/>
  <c r="AK720" i="18"/>
  <c r="AK721" i="18"/>
  <c r="AK6" i="18"/>
  <c r="AJ7" i="18"/>
  <c r="AJ8" i="18"/>
  <c r="AJ9" i="18"/>
  <c r="AJ10" i="18"/>
  <c r="AJ11" i="18"/>
  <c r="AJ12" i="18"/>
  <c r="AJ13" i="18"/>
  <c r="AJ14" i="18"/>
  <c r="AJ15" i="18"/>
  <c r="AJ16" i="18"/>
  <c r="AJ17" i="18"/>
  <c r="AJ18" i="18"/>
  <c r="AJ19" i="18"/>
  <c r="AJ20" i="18"/>
  <c r="AJ21" i="18"/>
  <c r="AJ22" i="18"/>
  <c r="AJ23" i="18"/>
  <c r="AJ24" i="18"/>
  <c r="AJ25" i="18"/>
  <c r="AJ26" i="18"/>
  <c r="AJ27" i="18"/>
  <c r="AJ28" i="18"/>
  <c r="AJ29" i="18"/>
  <c r="AJ30" i="18"/>
  <c r="AJ31" i="18"/>
  <c r="AJ32" i="18"/>
  <c r="AJ33" i="18"/>
  <c r="AJ34" i="18"/>
  <c r="AJ35" i="18"/>
  <c r="AJ36" i="18"/>
  <c r="AJ37" i="18"/>
  <c r="AJ38" i="18"/>
  <c r="AJ39" i="18"/>
  <c r="AJ40" i="18"/>
  <c r="AJ41" i="18"/>
  <c r="AJ42" i="18"/>
  <c r="AJ43" i="18"/>
  <c r="AJ44" i="18"/>
  <c r="AJ45" i="18"/>
  <c r="AJ46" i="18"/>
  <c r="AJ47" i="18"/>
  <c r="AJ48" i="18"/>
  <c r="AJ49" i="18"/>
  <c r="AJ50" i="18"/>
  <c r="AJ51" i="18"/>
  <c r="AJ52" i="18"/>
  <c r="AJ53" i="18"/>
  <c r="AJ54" i="18"/>
  <c r="AJ55" i="18"/>
  <c r="AJ56" i="18"/>
  <c r="AJ57" i="18"/>
  <c r="AJ58" i="18"/>
  <c r="AJ59" i="18"/>
  <c r="AJ60" i="18"/>
  <c r="AJ61" i="18"/>
  <c r="AJ62" i="18"/>
  <c r="AJ63" i="18"/>
  <c r="AJ64" i="18"/>
  <c r="AJ65" i="18"/>
  <c r="AJ66" i="18"/>
  <c r="AJ67" i="18"/>
  <c r="AJ68" i="18"/>
  <c r="AJ69" i="18"/>
  <c r="AJ70" i="18"/>
  <c r="AJ71" i="18"/>
  <c r="AJ72" i="18"/>
  <c r="AJ73" i="18"/>
  <c r="AJ74" i="18"/>
  <c r="AJ75" i="18"/>
  <c r="AJ76" i="18"/>
  <c r="AJ77" i="18"/>
  <c r="AJ78" i="18"/>
  <c r="AJ79" i="18"/>
  <c r="AJ80" i="18"/>
  <c r="AJ81" i="18"/>
  <c r="AJ82" i="18"/>
  <c r="AJ83" i="18"/>
  <c r="AJ84" i="18"/>
  <c r="AJ85" i="18"/>
  <c r="AJ86" i="18"/>
  <c r="AJ87" i="18"/>
  <c r="AJ88" i="18"/>
  <c r="AJ89" i="18"/>
  <c r="AJ90" i="18"/>
  <c r="AJ91" i="18"/>
  <c r="AJ92" i="18"/>
  <c r="AJ93" i="18"/>
  <c r="AJ94" i="18"/>
  <c r="AJ95" i="18"/>
  <c r="AJ96" i="18"/>
  <c r="AJ97" i="18"/>
  <c r="AJ98" i="18"/>
  <c r="AJ99" i="18"/>
  <c r="AJ100" i="18"/>
  <c r="AJ101" i="18"/>
  <c r="AJ102" i="18"/>
  <c r="AJ103" i="18"/>
  <c r="AJ104" i="18"/>
  <c r="AJ105" i="18"/>
  <c r="AJ106" i="18"/>
  <c r="AJ107" i="18"/>
  <c r="AJ108" i="18"/>
  <c r="AJ109" i="18"/>
  <c r="AJ110" i="18"/>
  <c r="AJ111" i="18"/>
  <c r="AJ112" i="18"/>
  <c r="AJ113" i="18"/>
  <c r="AJ114" i="18"/>
  <c r="AJ115" i="18"/>
  <c r="AJ116" i="18"/>
  <c r="AJ117" i="18"/>
  <c r="AJ118" i="18"/>
  <c r="AJ119" i="18"/>
  <c r="AJ120" i="18"/>
  <c r="AJ121" i="18"/>
  <c r="AJ122" i="18"/>
  <c r="AJ123" i="18"/>
  <c r="AJ124" i="18"/>
  <c r="AJ125" i="18"/>
  <c r="AJ126" i="18"/>
  <c r="AJ127" i="18"/>
  <c r="AJ128" i="18"/>
  <c r="AJ129" i="18"/>
  <c r="AJ130" i="18"/>
  <c r="AJ131" i="18"/>
  <c r="AJ132" i="18"/>
  <c r="AJ133" i="18"/>
  <c r="AJ134" i="18"/>
  <c r="AJ135" i="18"/>
  <c r="AJ136" i="18"/>
  <c r="AJ137" i="18"/>
  <c r="AJ138" i="18"/>
  <c r="AJ139" i="18"/>
  <c r="AJ140" i="18"/>
  <c r="AJ141" i="18"/>
  <c r="AJ142" i="18"/>
  <c r="AJ143" i="18"/>
  <c r="AJ144" i="18"/>
  <c r="AJ145" i="18"/>
  <c r="AJ146" i="18"/>
  <c r="AJ147" i="18"/>
  <c r="AJ148" i="18"/>
  <c r="AJ149" i="18"/>
  <c r="AJ150" i="18"/>
  <c r="AJ151" i="18"/>
  <c r="AJ152" i="18"/>
  <c r="AJ153" i="18"/>
  <c r="AJ154" i="18"/>
  <c r="AJ155" i="18"/>
  <c r="AJ156" i="18"/>
  <c r="AJ157" i="18"/>
  <c r="AJ158" i="18"/>
  <c r="AJ159" i="18"/>
  <c r="AJ160" i="18"/>
  <c r="AJ161" i="18"/>
  <c r="AJ162" i="18"/>
  <c r="AJ163" i="18"/>
  <c r="AJ164" i="18"/>
  <c r="AJ165" i="18"/>
  <c r="AJ166" i="18"/>
  <c r="AJ167" i="18"/>
  <c r="AJ168" i="18"/>
  <c r="AJ169" i="18"/>
  <c r="AJ170" i="18"/>
  <c r="AJ171" i="18"/>
  <c r="AJ172" i="18"/>
  <c r="AJ173" i="18"/>
  <c r="AJ174" i="18"/>
  <c r="AJ175" i="18"/>
  <c r="AJ176" i="18"/>
  <c r="AJ177" i="18"/>
  <c r="AJ178" i="18"/>
  <c r="AJ179" i="18"/>
  <c r="AJ180" i="18"/>
  <c r="AJ181" i="18"/>
  <c r="AJ182" i="18"/>
  <c r="AJ183" i="18"/>
  <c r="AJ184" i="18"/>
  <c r="AJ185" i="18"/>
  <c r="AJ186" i="18"/>
  <c r="AJ187" i="18"/>
  <c r="AJ188" i="18"/>
  <c r="AJ189" i="18"/>
  <c r="AJ190" i="18"/>
  <c r="AJ191" i="18"/>
  <c r="AJ192" i="18"/>
  <c r="AJ193" i="18"/>
  <c r="AJ194" i="18"/>
  <c r="AJ195" i="18"/>
  <c r="AJ196" i="18"/>
  <c r="AJ197" i="18"/>
  <c r="AJ198" i="18"/>
  <c r="AJ199" i="18"/>
  <c r="AJ200" i="18"/>
  <c r="AJ201" i="18"/>
  <c r="AJ202" i="18"/>
  <c r="AJ203" i="18"/>
  <c r="AJ204" i="18"/>
  <c r="AJ205" i="18"/>
  <c r="AJ206" i="18"/>
  <c r="AJ207" i="18"/>
  <c r="AJ208" i="18"/>
  <c r="AJ209" i="18"/>
  <c r="AJ210" i="18"/>
  <c r="AJ211" i="18"/>
  <c r="AJ212" i="18"/>
  <c r="AJ213" i="18"/>
  <c r="AJ214" i="18"/>
  <c r="AJ215" i="18"/>
  <c r="AJ216" i="18"/>
  <c r="AJ217" i="18"/>
  <c r="AJ218" i="18"/>
  <c r="AJ219" i="18"/>
  <c r="AJ220" i="18"/>
  <c r="AJ221" i="18"/>
  <c r="AJ222" i="18"/>
  <c r="AJ223" i="18"/>
  <c r="AJ224" i="18"/>
  <c r="AJ225" i="18"/>
  <c r="AJ226" i="18"/>
  <c r="AJ227" i="18"/>
  <c r="AJ228" i="18"/>
  <c r="AJ229" i="18"/>
  <c r="AJ230" i="18"/>
  <c r="AJ231" i="18"/>
  <c r="AJ232" i="18"/>
  <c r="AJ233" i="18"/>
  <c r="AJ234" i="18"/>
  <c r="AJ235" i="18"/>
  <c r="AJ236" i="18"/>
  <c r="AJ237" i="18"/>
  <c r="AJ238" i="18"/>
  <c r="AJ239" i="18"/>
  <c r="AJ240" i="18"/>
  <c r="AJ241" i="18"/>
  <c r="AJ242" i="18"/>
  <c r="AJ243" i="18"/>
  <c r="AJ244" i="18"/>
  <c r="AJ245" i="18"/>
  <c r="AJ246" i="18"/>
  <c r="AJ247" i="18"/>
  <c r="AJ248" i="18"/>
  <c r="AJ249" i="18"/>
  <c r="AJ250" i="18"/>
  <c r="AJ251" i="18"/>
  <c r="AJ252" i="18"/>
  <c r="AJ253" i="18"/>
  <c r="AJ254" i="18"/>
  <c r="AJ255" i="18"/>
  <c r="AJ256" i="18"/>
  <c r="AJ257" i="18"/>
  <c r="AJ258" i="18"/>
  <c r="AJ259" i="18"/>
  <c r="AJ260" i="18"/>
  <c r="AJ261" i="18"/>
  <c r="AJ262" i="18"/>
  <c r="AJ263" i="18"/>
  <c r="AJ264" i="18"/>
  <c r="AJ265" i="18"/>
  <c r="AJ266" i="18"/>
  <c r="AJ267" i="18"/>
  <c r="AJ268" i="18"/>
  <c r="AJ269" i="18"/>
  <c r="AJ270" i="18"/>
  <c r="AJ271" i="18"/>
  <c r="AJ272" i="18"/>
  <c r="AJ273" i="18"/>
  <c r="AJ274" i="18"/>
  <c r="AJ275" i="18"/>
  <c r="AJ276" i="18"/>
  <c r="AJ277" i="18"/>
  <c r="AJ278" i="18"/>
  <c r="AJ279" i="18"/>
  <c r="AJ280" i="18"/>
  <c r="AJ281" i="18"/>
  <c r="AJ282" i="18"/>
  <c r="AJ283" i="18"/>
  <c r="AJ284" i="18"/>
  <c r="AJ285" i="18"/>
  <c r="AJ286" i="18"/>
  <c r="AJ287" i="18"/>
  <c r="AJ288" i="18"/>
  <c r="AJ289" i="18"/>
  <c r="AJ290" i="18"/>
  <c r="AJ291" i="18"/>
  <c r="AJ292" i="18"/>
  <c r="AJ293" i="18"/>
  <c r="AJ294" i="18"/>
  <c r="AJ295" i="18"/>
  <c r="AJ296" i="18"/>
  <c r="AJ297" i="18"/>
  <c r="AJ298" i="18"/>
  <c r="AJ299" i="18"/>
  <c r="AJ300" i="18"/>
  <c r="AJ301" i="18"/>
  <c r="AJ302" i="18"/>
  <c r="AJ303" i="18"/>
  <c r="AJ304" i="18"/>
  <c r="AJ305" i="18"/>
  <c r="AJ306" i="18"/>
  <c r="AJ307" i="18"/>
  <c r="AJ308" i="18"/>
  <c r="AJ309" i="18"/>
  <c r="AJ310" i="18"/>
  <c r="AJ311" i="18"/>
  <c r="AJ312" i="18"/>
  <c r="AJ313" i="18"/>
  <c r="AJ314" i="18"/>
  <c r="AJ315" i="18"/>
  <c r="AJ316" i="18"/>
  <c r="AJ317" i="18"/>
  <c r="AJ318" i="18"/>
  <c r="AJ319" i="18"/>
  <c r="AJ320" i="18"/>
  <c r="AJ321" i="18"/>
  <c r="AJ322" i="18"/>
  <c r="AJ323" i="18"/>
  <c r="AJ324" i="18"/>
  <c r="AJ325" i="18"/>
  <c r="AJ326" i="18"/>
  <c r="AJ327" i="18"/>
  <c r="AJ328" i="18"/>
  <c r="AJ329" i="18"/>
  <c r="AJ330" i="18"/>
  <c r="AJ331" i="18"/>
  <c r="AJ332" i="18"/>
  <c r="AJ333" i="18"/>
  <c r="AJ334" i="18"/>
  <c r="AJ335" i="18"/>
  <c r="AJ336" i="18"/>
  <c r="AJ337" i="18"/>
  <c r="AJ338" i="18"/>
  <c r="AJ339" i="18"/>
  <c r="AJ340" i="18"/>
  <c r="AJ341" i="18"/>
  <c r="AJ342" i="18"/>
  <c r="AJ343" i="18"/>
  <c r="AJ344" i="18"/>
  <c r="AJ345" i="18"/>
  <c r="AJ346" i="18"/>
  <c r="AJ347" i="18"/>
  <c r="AJ348" i="18"/>
  <c r="AJ349" i="18"/>
  <c r="AJ350" i="18"/>
  <c r="AJ351" i="18"/>
  <c r="AJ352" i="18"/>
  <c r="AJ353" i="18"/>
  <c r="AJ354" i="18"/>
  <c r="AJ355" i="18"/>
  <c r="AJ356" i="18"/>
  <c r="AJ357" i="18"/>
  <c r="AJ358" i="18"/>
  <c r="AJ359" i="18"/>
  <c r="AJ360" i="18"/>
  <c r="AJ361" i="18"/>
  <c r="AJ362" i="18"/>
  <c r="AJ363" i="18"/>
  <c r="AJ364" i="18"/>
  <c r="AJ365" i="18"/>
  <c r="AJ366" i="18"/>
  <c r="AJ367" i="18"/>
  <c r="AJ368" i="18"/>
  <c r="AJ369" i="18"/>
  <c r="AJ370" i="18"/>
  <c r="AJ371" i="18"/>
  <c r="AJ372" i="18"/>
  <c r="AJ373" i="18"/>
  <c r="AJ374" i="18"/>
  <c r="AJ375" i="18"/>
  <c r="AJ376" i="18"/>
  <c r="AJ377" i="18"/>
  <c r="AJ378" i="18"/>
  <c r="AJ379" i="18"/>
  <c r="AJ380" i="18"/>
  <c r="AJ381" i="18"/>
  <c r="AJ382" i="18"/>
  <c r="AJ383" i="18"/>
  <c r="AJ384" i="18"/>
  <c r="AJ385" i="18"/>
  <c r="AJ386" i="18"/>
  <c r="AJ387" i="18"/>
  <c r="AJ388" i="18"/>
  <c r="AJ389" i="18"/>
  <c r="AJ390" i="18"/>
  <c r="AJ391" i="18"/>
  <c r="AJ392" i="18"/>
  <c r="AJ393" i="18"/>
  <c r="AJ394" i="18"/>
  <c r="AJ395" i="18"/>
  <c r="AJ396" i="18"/>
  <c r="AJ397" i="18"/>
  <c r="AJ398" i="18"/>
  <c r="AJ399" i="18"/>
  <c r="AJ400" i="18"/>
  <c r="AJ401" i="18"/>
  <c r="AJ402" i="18"/>
  <c r="AJ403" i="18"/>
  <c r="AJ404" i="18"/>
  <c r="AJ405" i="18"/>
  <c r="AJ406" i="18"/>
  <c r="AJ407" i="18"/>
  <c r="AJ408" i="18"/>
  <c r="AJ409" i="18"/>
  <c r="AJ410" i="18"/>
  <c r="AJ411" i="18"/>
  <c r="AJ412" i="18"/>
  <c r="AJ413" i="18"/>
  <c r="AJ414" i="18"/>
  <c r="AJ415" i="18"/>
  <c r="AJ416" i="18"/>
  <c r="AJ417" i="18"/>
  <c r="AJ418" i="18"/>
  <c r="AJ419" i="18"/>
  <c r="AJ420" i="18"/>
  <c r="AJ421" i="18"/>
  <c r="AJ422" i="18"/>
  <c r="AJ423" i="18"/>
  <c r="AJ424" i="18"/>
  <c r="AJ425" i="18"/>
  <c r="AJ426" i="18"/>
  <c r="AJ427" i="18"/>
  <c r="AJ428" i="18"/>
  <c r="AJ429" i="18"/>
  <c r="AJ430" i="18"/>
  <c r="AJ431" i="18"/>
  <c r="AJ432" i="18"/>
  <c r="AJ433" i="18"/>
  <c r="AJ434" i="18"/>
  <c r="AJ435" i="18"/>
  <c r="AJ436" i="18"/>
  <c r="AJ437" i="18"/>
  <c r="AJ438" i="18"/>
  <c r="AJ439" i="18"/>
  <c r="AJ440" i="18"/>
  <c r="AJ441" i="18"/>
  <c r="AJ442" i="18"/>
  <c r="AJ443" i="18"/>
  <c r="AJ444" i="18"/>
  <c r="AJ445" i="18"/>
  <c r="AJ446" i="18"/>
  <c r="AJ447" i="18"/>
  <c r="AJ448" i="18"/>
  <c r="AJ449" i="18"/>
  <c r="AJ450" i="18"/>
  <c r="AJ451" i="18"/>
  <c r="AJ452" i="18"/>
  <c r="AJ453" i="18"/>
  <c r="AJ454" i="18"/>
  <c r="AJ455" i="18"/>
  <c r="AJ456" i="18"/>
  <c r="AJ457" i="18"/>
  <c r="AJ458" i="18"/>
  <c r="AJ459" i="18"/>
  <c r="AJ460" i="18"/>
  <c r="AJ461" i="18"/>
  <c r="AJ462" i="18"/>
  <c r="AJ463" i="18"/>
  <c r="AJ464" i="18"/>
  <c r="AJ465" i="18"/>
  <c r="AJ466" i="18"/>
  <c r="AJ467" i="18"/>
  <c r="AJ468" i="18"/>
  <c r="AJ469" i="18"/>
  <c r="AJ470" i="18"/>
  <c r="AJ471" i="18"/>
  <c r="AJ472" i="18"/>
  <c r="AJ473" i="18"/>
  <c r="AJ474" i="18"/>
  <c r="AJ475" i="18"/>
  <c r="AJ476" i="18"/>
  <c r="AJ477" i="18"/>
  <c r="AJ478" i="18"/>
  <c r="AJ479" i="18"/>
  <c r="AJ480" i="18"/>
  <c r="AJ481" i="18"/>
  <c r="AJ482" i="18"/>
  <c r="AJ483" i="18"/>
  <c r="AJ484" i="18"/>
  <c r="AJ485" i="18"/>
  <c r="AJ486" i="18"/>
  <c r="AJ487" i="18"/>
  <c r="AJ488" i="18"/>
  <c r="AJ489" i="18"/>
  <c r="AJ490" i="18"/>
  <c r="AJ491" i="18"/>
  <c r="AJ492" i="18"/>
  <c r="AJ493" i="18"/>
  <c r="AJ494" i="18"/>
  <c r="AJ495" i="18"/>
  <c r="AJ496" i="18"/>
  <c r="AJ497" i="18"/>
  <c r="AJ498" i="18"/>
  <c r="AJ499" i="18"/>
  <c r="AJ500" i="18"/>
  <c r="AJ501" i="18"/>
  <c r="AJ502" i="18"/>
  <c r="AJ503" i="18"/>
  <c r="AJ504" i="18"/>
  <c r="AJ505" i="18"/>
  <c r="AJ506" i="18"/>
  <c r="AJ507" i="18"/>
  <c r="AJ508" i="18"/>
  <c r="AJ509" i="18"/>
  <c r="AJ510" i="18"/>
  <c r="AJ511" i="18"/>
  <c r="AJ512" i="18"/>
  <c r="AJ513" i="18"/>
  <c r="AJ514" i="18"/>
  <c r="AJ515" i="18"/>
  <c r="AJ516" i="18"/>
  <c r="AJ517" i="18"/>
  <c r="AJ518" i="18"/>
  <c r="AJ519" i="18"/>
  <c r="AJ520" i="18"/>
  <c r="AJ521" i="18"/>
  <c r="AJ522" i="18"/>
  <c r="AJ523" i="18"/>
  <c r="AJ524" i="18"/>
  <c r="AJ525" i="18"/>
  <c r="AJ526" i="18"/>
  <c r="AJ527" i="18"/>
  <c r="AJ528" i="18"/>
  <c r="AJ529" i="18"/>
  <c r="AJ530" i="18"/>
  <c r="AJ531" i="18"/>
  <c r="AJ532" i="18"/>
  <c r="AJ533" i="18"/>
  <c r="AJ534" i="18"/>
  <c r="AJ535" i="18"/>
  <c r="AJ536" i="18"/>
  <c r="AJ537" i="18"/>
  <c r="AJ538" i="18"/>
  <c r="AJ539" i="18"/>
  <c r="AJ540" i="18"/>
  <c r="AJ541" i="18"/>
  <c r="AJ542" i="18"/>
  <c r="AJ543" i="18"/>
  <c r="AJ544" i="18"/>
  <c r="AJ545" i="18"/>
  <c r="AJ546" i="18"/>
  <c r="AJ547" i="18"/>
  <c r="AJ548" i="18"/>
  <c r="AJ549" i="18"/>
  <c r="AJ550" i="18"/>
  <c r="AJ551" i="18"/>
  <c r="AJ552" i="18"/>
  <c r="AJ553" i="18"/>
  <c r="AJ554" i="18"/>
  <c r="AJ555" i="18"/>
  <c r="AJ556" i="18"/>
  <c r="AJ557" i="18"/>
  <c r="AJ558" i="18"/>
  <c r="AJ559" i="18"/>
  <c r="AJ560" i="18"/>
  <c r="AJ561" i="18"/>
  <c r="AJ562" i="18"/>
  <c r="AJ563" i="18"/>
  <c r="AJ564" i="18"/>
  <c r="AJ565" i="18"/>
  <c r="AJ566" i="18"/>
  <c r="AJ567" i="18"/>
  <c r="AJ568" i="18"/>
  <c r="AJ569" i="18"/>
  <c r="AJ570" i="18"/>
  <c r="AJ571" i="18"/>
  <c r="AJ572" i="18"/>
  <c r="AJ573" i="18"/>
  <c r="AJ574" i="18"/>
  <c r="AJ575" i="18"/>
  <c r="AJ576" i="18"/>
  <c r="AJ577" i="18"/>
  <c r="AJ578" i="18"/>
  <c r="AJ579" i="18"/>
  <c r="AJ580" i="18"/>
  <c r="AJ581" i="18"/>
  <c r="AJ582" i="18"/>
  <c r="AJ583" i="18"/>
  <c r="AJ584" i="18"/>
  <c r="AJ585" i="18"/>
  <c r="AJ586" i="18"/>
  <c r="AJ587" i="18"/>
  <c r="AJ588" i="18"/>
  <c r="AJ589" i="18"/>
  <c r="AJ590" i="18"/>
  <c r="AJ591" i="18"/>
  <c r="AJ592" i="18"/>
  <c r="AJ593" i="18"/>
  <c r="AJ594" i="18"/>
  <c r="AJ595" i="18"/>
  <c r="AJ596" i="18"/>
  <c r="AJ597" i="18"/>
  <c r="AJ598" i="18"/>
  <c r="AJ599" i="18"/>
  <c r="AJ600" i="18"/>
  <c r="AJ601" i="18"/>
  <c r="AJ602" i="18"/>
  <c r="AJ603" i="18"/>
  <c r="AJ604" i="18"/>
  <c r="AJ605" i="18"/>
  <c r="AJ606" i="18"/>
  <c r="AJ607" i="18"/>
  <c r="AJ608" i="18"/>
  <c r="AJ609" i="18"/>
  <c r="AJ610" i="18"/>
  <c r="AJ611" i="18"/>
  <c r="AJ612" i="18"/>
  <c r="AJ613" i="18"/>
  <c r="AJ614" i="18"/>
  <c r="AJ615" i="18"/>
  <c r="AJ616" i="18"/>
  <c r="AJ617" i="18"/>
  <c r="AJ618" i="18"/>
  <c r="AJ619" i="18"/>
  <c r="AJ620" i="18"/>
  <c r="AJ621" i="18"/>
  <c r="AJ622" i="18"/>
  <c r="AJ623" i="18"/>
  <c r="AJ624" i="18"/>
  <c r="AJ625" i="18"/>
  <c r="AJ626" i="18"/>
  <c r="AJ627" i="18"/>
  <c r="AJ628" i="18"/>
  <c r="AJ629" i="18"/>
  <c r="AJ630" i="18"/>
  <c r="AJ631" i="18"/>
  <c r="AJ632" i="18"/>
  <c r="AJ633" i="18"/>
  <c r="AJ634" i="18"/>
  <c r="AJ635" i="18"/>
  <c r="AJ636" i="18"/>
  <c r="AJ637" i="18"/>
  <c r="AJ638" i="18"/>
  <c r="AJ639" i="18"/>
  <c r="AJ640" i="18"/>
  <c r="AJ641" i="18"/>
  <c r="AJ642" i="18"/>
  <c r="AJ643" i="18"/>
  <c r="AJ644" i="18"/>
  <c r="AJ645" i="18"/>
  <c r="AJ646" i="18"/>
  <c r="AJ647" i="18"/>
  <c r="AJ648" i="18"/>
  <c r="AJ649" i="18"/>
  <c r="AJ650" i="18"/>
  <c r="AJ651" i="18"/>
  <c r="AJ652" i="18"/>
  <c r="AJ653" i="18"/>
  <c r="AJ654" i="18"/>
  <c r="AJ655" i="18"/>
  <c r="AJ656" i="18"/>
  <c r="AJ657" i="18"/>
  <c r="AJ658" i="18"/>
  <c r="AJ659" i="18"/>
  <c r="AJ660" i="18"/>
  <c r="AJ661" i="18"/>
  <c r="AJ662" i="18"/>
  <c r="AJ663" i="18"/>
  <c r="AJ664" i="18"/>
  <c r="AJ665" i="18"/>
  <c r="AJ666" i="18"/>
  <c r="AJ667" i="18"/>
  <c r="AJ668" i="18"/>
  <c r="AJ669" i="18"/>
  <c r="AJ670" i="18"/>
  <c r="AJ671" i="18"/>
  <c r="AJ672" i="18"/>
  <c r="AJ673" i="18"/>
  <c r="AJ674" i="18"/>
  <c r="AJ675" i="18"/>
  <c r="AJ676" i="18"/>
  <c r="AJ677" i="18"/>
  <c r="AJ678" i="18"/>
  <c r="AJ679" i="18"/>
  <c r="AJ680" i="18"/>
  <c r="AJ681" i="18"/>
  <c r="AJ682" i="18"/>
  <c r="AJ683" i="18"/>
  <c r="AJ684" i="18"/>
  <c r="AJ685" i="18"/>
  <c r="AJ686" i="18"/>
  <c r="AJ687" i="18"/>
  <c r="AJ688" i="18"/>
  <c r="AJ689" i="18"/>
  <c r="AJ690" i="18"/>
  <c r="AJ691" i="18"/>
  <c r="AJ692" i="18"/>
  <c r="AJ693" i="18"/>
  <c r="AJ694" i="18"/>
  <c r="AJ695" i="18"/>
  <c r="AJ696" i="18"/>
  <c r="AJ697" i="18"/>
  <c r="AJ698" i="18"/>
  <c r="AJ699" i="18"/>
  <c r="AJ700" i="18"/>
  <c r="AJ701" i="18"/>
  <c r="AJ702" i="18"/>
  <c r="AJ703" i="18"/>
  <c r="AJ704" i="18"/>
  <c r="AJ705" i="18"/>
  <c r="AJ706" i="18"/>
  <c r="AJ707" i="18"/>
  <c r="AJ708" i="18"/>
  <c r="AJ709" i="18"/>
  <c r="AJ710" i="18"/>
  <c r="AJ711" i="18"/>
  <c r="AJ712" i="18"/>
  <c r="AJ713" i="18"/>
  <c r="AJ714" i="18"/>
  <c r="AJ715" i="18"/>
  <c r="AJ716" i="18"/>
  <c r="AJ717" i="18"/>
  <c r="AJ718" i="18"/>
  <c r="AJ719" i="18"/>
  <c r="AJ720" i="18"/>
  <c r="AJ721" i="18"/>
  <c r="AJ6" i="18"/>
  <c r="AG7" i="18"/>
  <c r="AG8" i="18"/>
  <c r="AG9" i="18"/>
  <c r="AG10" i="18"/>
  <c r="AG11" i="18"/>
  <c r="AG12" i="18"/>
  <c r="AG13" i="18"/>
  <c r="AG14" i="18"/>
  <c r="AG15" i="18"/>
  <c r="AG16" i="18"/>
  <c r="AG17" i="18"/>
  <c r="AG18" i="18"/>
  <c r="AG19" i="18"/>
  <c r="AG20" i="18"/>
  <c r="AG21" i="18"/>
  <c r="AG22" i="18"/>
  <c r="AG23" i="18"/>
  <c r="AG24" i="18"/>
  <c r="AG25" i="18"/>
  <c r="AG26" i="18"/>
  <c r="AG27" i="18"/>
  <c r="AG28" i="18"/>
  <c r="AG29" i="18"/>
  <c r="AG30" i="18"/>
  <c r="AG31" i="18"/>
  <c r="AG32" i="18"/>
  <c r="AG33" i="18"/>
  <c r="AG34" i="18"/>
  <c r="AG35" i="18"/>
  <c r="AG36" i="18"/>
  <c r="AG37" i="18"/>
  <c r="AG38" i="18"/>
  <c r="AG39" i="18"/>
  <c r="AG40" i="18"/>
  <c r="AG41" i="18"/>
  <c r="AG42" i="18"/>
  <c r="AG43" i="18"/>
  <c r="AG44" i="18"/>
  <c r="AG45" i="18"/>
  <c r="AG46" i="18"/>
  <c r="AG47" i="18"/>
  <c r="AG48" i="18"/>
  <c r="AG49" i="18"/>
  <c r="AG50" i="18"/>
  <c r="AG51" i="18"/>
  <c r="AG52" i="18"/>
  <c r="AG53" i="18"/>
  <c r="AG54" i="18"/>
  <c r="AG55" i="18"/>
  <c r="AG56" i="18"/>
  <c r="AG57" i="18"/>
  <c r="AG58" i="18"/>
  <c r="AG59" i="18"/>
  <c r="AG60" i="18"/>
  <c r="AG61" i="18"/>
  <c r="AG62" i="18"/>
  <c r="AG63" i="18"/>
  <c r="AG64" i="18"/>
  <c r="AG65" i="18"/>
  <c r="AG66" i="18"/>
  <c r="AG67" i="18"/>
  <c r="AG68" i="18"/>
  <c r="AG69" i="18"/>
  <c r="AG70" i="18"/>
  <c r="AG71" i="18"/>
  <c r="AG72" i="18"/>
  <c r="AG73" i="18"/>
  <c r="AG74" i="18"/>
  <c r="AG75" i="18"/>
  <c r="AG76" i="18"/>
  <c r="AG77" i="18"/>
  <c r="AG78" i="18"/>
  <c r="AG79" i="18"/>
  <c r="AG80" i="18"/>
  <c r="AG81" i="18"/>
  <c r="AG82" i="18"/>
  <c r="AG83" i="18"/>
  <c r="AG84" i="18"/>
  <c r="AG85" i="18"/>
  <c r="AG86" i="18"/>
  <c r="AG87" i="18"/>
  <c r="AG88" i="18"/>
  <c r="AG89" i="18"/>
  <c r="AG90" i="18"/>
  <c r="AG91" i="18"/>
  <c r="AG92" i="18"/>
  <c r="AG93" i="18"/>
  <c r="AG94" i="18"/>
  <c r="AG95" i="18"/>
  <c r="AG96" i="18"/>
  <c r="AG97" i="18"/>
  <c r="AG98" i="18"/>
  <c r="AG99" i="18"/>
  <c r="AG100" i="18"/>
  <c r="AG101" i="18"/>
  <c r="AG102" i="18"/>
  <c r="AG103" i="18"/>
  <c r="AG104" i="18"/>
  <c r="AG105" i="18"/>
  <c r="AG106" i="18"/>
  <c r="AG107" i="18"/>
  <c r="AG108" i="18"/>
  <c r="AG109" i="18"/>
  <c r="AG110" i="18"/>
  <c r="AG111" i="18"/>
  <c r="AG112" i="18"/>
  <c r="AG113" i="18"/>
  <c r="AG114" i="18"/>
  <c r="AG115" i="18"/>
  <c r="AG116" i="18"/>
  <c r="AG117" i="18"/>
  <c r="AG118" i="18"/>
  <c r="AG119" i="18"/>
  <c r="AG120" i="18"/>
  <c r="AG121" i="18"/>
  <c r="AG122" i="18"/>
  <c r="AG123" i="18"/>
  <c r="AG124" i="18"/>
  <c r="AG125" i="18"/>
  <c r="AG126" i="18"/>
  <c r="AG127" i="18"/>
  <c r="AG128" i="18"/>
  <c r="AG129" i="18"/>
  <c r="AG130" i="18"/>
  <c r="AG131" i="18"/>
  <c r="AG132" i="18"/>
  <c r="AG133" i="18"/>
  <c r="AG134" i="18"/>
  <c r="AG135" i="18"/>
  <c r="AG136" i="18"/>
  <c r="AG137" i="18"/>
  <c r="AG138" i="18"/>
  <c r="AG139" i="18"/>
  <c r="AG140" i="18"/>
  <c r="AG141" i="18"/>
  <c r="AG142" i="18"/>
  <c r="AG143" i="18"/>
  <c r="AG144" i="18"/>
  <c r="AG145" i="18"/>
  <c r="AG146" i="18"/>
  <c r="AG147" i="18"/>
  <c r="AG148" i="18"/>
  <c r="AG149" i="18"/>
  <c r="AG150" i="18"/>
  <c r="AG151" i="18"/>
  <c r="AG152" i="18"/>
  <c r="AG153" i="18"/>
  <c r="AG154" i="18"/>
  <c r="AG155" i="18"/>
  <c r="AG156" i="18"/>
  <c r="AG157" i="18"/>
  <c r="AG158" i="18"/>
  <c r="AG159" i="18"/>
  <c r="AG160" i="18"/>
  <c r="AG161" i="18"/>
  <c r="AG162" i="18"/>
  <c r="AG163" i="18"/>
  <c r="AG164" i="18"/>
  <c r="AG165" i="18"/>
  <c r="AG166" i="18"/>
  <c r="AG167" i="18"/>
  <c r="AG168" i="18"/>
  <c r="AG169" i="18"/>
  <c r="AG170" i="18"/>
  <c r="AG171" i="18"/>
  <c r="AG172" i="18"/>
  <c r="AG173" i="18"/>
  <c r="AG174" i="18"/>
  <c r="AG175" i="18"/>
  <c r="AG176" i="18"/>
  <c r="AG177" i="18"/>
  <c r="AG178" i="18"/>
  <c r="AG179" i="18"/>
  <c r="AG180" i="18"/>
  <c r="AG181" i="18"/>
  <c r="AG182" i="18"/>
  <c r="AG183" i="18"/>
  <c r="AG184" i="18"/>
  <c r="AG185" i="18"/>
  <c r="AG186" i="18"/>
  <c r="AG187" i="18"/>
  <c r="AG188" i="18"/>
  <c r="AG189" i="18"/>
  <c r="AG190" i="18"/>
  <c r="AG191" i="18"/>
  <c r="AG192" i="18"/>
  <c r="AG193" i="18"/>
  <c r="AG194" i="18"/>
  <c r="AG195" i="18"/>
  <c r="AG196" i="18"/>
  <c r="AG197" i="18"/>
  <c r="AG198" i="18"/>
  <c r="AG199" i="18"/>
  <c r="AG200" i="18"/>
  <c r="AG201" i="18"/>
  <c r="AG202" i="18"/>
  <c r="AG203" i="18"/>
  <c r="AG204" i="18"/>
  <c r="AG205" i="18"/>
  <c r="AG206" i="18"/>
  <c r="AG207" i="18"/>
  <c r="AG208" i="18"/>
  <c r="AG209" i="18"/>
  <c r="AG210" i="18"/>
  <c r="AG211" i="18"/>
  <c r="AG212" i="18"/>
  <c r="AG213" i="18"/>
  <c r="AG214" i="18"/>
  <c r="AG215" i="18"/>
  <c r="AG216" i="18"/>
  <c r="AG217" i="18"/>
  <c r="AG218" i="18"/>
  <c r="AG219" i="18"/>
  <c r="AG220" i="18"/>
  <c r="AG221" i="18"/>
  <c r="AG222" i="18"/>
  <c r="AG223" i="18"/>
  <c r="AG224" i="18"/>
  <c r="AG225" i="18"/>
  <c r="AG226" i="18"/>
  <c r="AG227" i="18"/>
  <c r="AG228" i="18"/>
  <c r="AG229" i="18"/>
  <c r="AG230" i="18"/>
  <c r="AG231" i="18"/>
  <c r="AG232" i="18"/>
  <c r="AG233" i="18"/>
  <c r="AG234" i="18"/>
  <c r="AG235" i="18"/>
  <c r="AG236" i="18"/>
  <c r="AG237" i="18"/>
  <c r="AG238" i="18"/>
  <c r="AG239" i="18"/>
  <c r="AG240" i="18"/>
  <c r="AG241" i="18"/>
  <c r="AG242" i="18"/>
  <c r="AG243" i="18"/>
  <c r="AG244" i="18"/>
  <c r="AG245" i="18"/>
  <c r="AG246" i="18"/>
  <c r="AG247" i="18"/>
  <c r="AG248" i="18"/>
  <c r="AG249" i="18"/>
  <c r="AG250" i="18"/>
  <c r="AG251" i="18"/>
  <c r="AG252" i="18"/>
  <c r="AG253" i="18"/>
  <c r="AG254" i="18"/>
  <c r="AG255" i="18"/>
  <c r="AG256" i="18"/>
  <c r="AG257" i="18"/>
  <c r="AG258" i="18"/>
  <c r="AG259" i="18"/>
  <c r="AG260" i="18"/>
  <c r="AG261" i="18"/>
  <c r="AG262" i="18"/>
  <c r="AG263" i="18"/>
  <c r="AG264" i="18"/>
  <c r="AG265" i="18"/>
  <c r="AG266" i="18"/>
  <c r="AG267" i="18"/>
  <c r="AG268" i="18"/>
  <c r="AG269" i="18"/>
  <c r="AG270" i="18"/>
  <c r="AG271" i="18"/>
  <c r="AG272" i="18"/>
  <c r="AG273" i="18"/>
  <c r="AG274" i="18"/>
  <c r="AG275" i="18"/>
  <c r="AG276" i="18"/>
  <c r="AG277" i="18"/>
  <c r="AG278" i="18"/>
  <c r="AG279" i="18"/>
  <c r="AG280" i="18"/>
  <c r="AG281" i="18"/>
  <c r="AG282" i="18"/>
  <c r="AG283" i="18"/>
  <c r="AG284" i="18"/>
  <c r="AG285" i="18"/>
  <c r="AG286" i="18"/>
  <c r="AG287" i="18"/>
  <c r="AG288" i="18"/>
  <c r="AG289" i="18"/>
  <c r="AG290" i="18"/>
  <c r="AG291" i="18"/>
  <c r="AG292" i="18"/>
  <c r="AG293" i="18"/>
  <c r="AG294" i="18"/>
  <c r="AG295" i="18"/>
  <c r="AG296" i="18"/>
  <c r="AG297" i="18"/>
  <c r="AG298" i="18"/>
  <c r="AG299" i="18"/>
  <c r="AG300" i="18"/>
  <c r="AG301" i="18"/>
  <c r="AG302" i="18"/>
  <c r="AG303" i="18"/>
  <c r="AG304" i="18"/>
  <c r="AG305" i="18"/>
  <c r="AG306" i="18"/>
  <c r="AG307" i="18"/>
  <c r="AG308" i="18"/>
  <c r="AG309" i="18"/>
  <c r="AG310" i="18"/>
  <c r="AG311" i="18"/>
  <c r="AG312" i="18"/>
  <c r="AG313" i="18"/>
  <c r="AG314" i="18"/>
  <c r="AG315" i="18"/>
  <c r="AG316" i="18"/>
  <c r="AG317" i="18"/>
  <c r="AG318" i="18"/>
  <c r="AG319" i="18"/>
  <c r="AG320" i="18"/>
  <c r="AG321" i="18"/>
  <c r="AG322" i="18"/>
  <c r="AG323" i="18"/>
  <c r="AG324" i="18"/>
  <c r="AG325" i="18"/>
  <c r="AG326" i="18"/>
  <c r="AG327" i="18"/>
  <c r="AG328" i="18"/>
  <c r="AG329" i="18"/>
  <c r="AG330" i="18"/>
  <c r="AG331" i="18"/>
  <c r="AG332" i="18"/>
  <c r="AG333" i="18"/>
  <c r="AG334" i="18"/>
  <c r="AG335" i="18"/>
  <c r="AG336" i="18"/>
  <c r="AG337" i="18"/>
  <c r="AG338" i="18"/>
  <c r="AG339" i="18"/>
  <c r="AG340" i="18"/>
  <c r="AG341" i="18"/>
  <c r="AG342" i="18"/>
  <c r="AG343" i="18"/>
  <c r="AG344" i="18"/>
  <c r="AG345" i="18"/>
  <c r="AG346" i="18"/>
  <c r="AG347" i="18"/>
  <c r="AG348" i="18"/>
  <c r="AG349" i="18"/>
  <c r="AG350" i="18"/>
  <c r="AG351" i="18"/>
  <c r="AG352" i="18"/>
  <c r="AG353" i="18"/>
  <c r="AG354" i="18"/>
  <c r="AG355" i="18"/>
  <c r="AG356" i="18"/>
  <c r="AG357" i="18"/>
  <c r="AG358" i="18"/>
  <c r="AG359" i="18"/>
  <c r="AG360" i="18"/>
  <c r="AG361" i="18"/>
  <c r="AG362" i="18"/>
  <c r="AG363" i="18"/>
  <c r="AG364" i="18"/>
  <c r="AG365" i="18"/>
  <c r="AG366" i="18"/>
  <c r="AG367" i="18"/>
  <c r="AG368" i="18"/>
  <c r="AG369" i="18"/>
  <c r="AG370" i="18"/>
  <c r="AG371" i="18"/>
  <c r="AG372" i="18"/>
  <c r="AG373" i="18"/>
  <c r="AG374" i="18"/>
  <c r="AG375" i="18"/>
  <c r="AG376" i="18"/>
  <c r="AG377" i="18"/>
  <c r="AG378" i="18"/>
  <c r="AG379" i="18"/>
  <c r="AG380" i="18"/>
  <c r="AG381" i="18"/>
  <c r="AG382" i="18"/>
  <c r="AG383" i="18"/>
  <c r="AG384" i="18"/>
  <c r="AG385" i="18"/>
  <c r="AG386" i="18"/>
  <c r="AG387" i="18"/>
  <c r="AG388" i="18"/>
  <c r="AG389" i="18"/>
  <c r="AG390" i="18"/>
  <c r="AG391" i="18"/>
  <c r="AG392" i="18"/>
  <c r="AG393" i="18"/>
  <c r="AG394" i="18"/>
  <c r="AG395" i="18"/>
  <c r="AG396" i="18"/>
  <c r="AG397" i="18"/>
  <c r="AG398" i="18"/>
  <c r="AG399" i="18"/>
  <c r="AG400" i="18"/>
  <c r="AG401" i="18"/>
  <c r="AG402" i="18"/>
  <c r="AG403" i="18"/>
  <c r="AG404" i="18"/>
  <c r="AG405" i="18"/>
  <c r="AG406" i="18"/>
  <c r="AG407" i="18"/>
  <c r="AG408" i="18"/>
  <c r="AG409" i="18"/>
  <c r="AG410" i="18"/>
  <c r="AG411" i="18"/>
  <c r="AG412" i="18"/>
  <c r="AG413" i="18"/>
  <c r="AG414" i="18"/>
  <c r="AG415" i="18"/>
  <c r="AG416" i="18"/>
  <c r="AG417" i="18"/>
  <c r="AG418" i="18"/>
  <c r="AG419" i="18"/>
  <c r="AG420" i="18"/>
  <c r="AG421" i="18"/>
  <c r="AG422" i="18"/>
  <c r="AG423" i="18"/>
  <c r="AG424" i="18"/>
  <c r="AG425" i="18"/>
  <c r="AG426" i="18"/>
  <c r="AG427" i="18"/>
  <c r="AG428" i="18"/>
  <c r="AG429" i="18"/>
  <c r="AG430" i="18"/>
  <c r="AG431" i="18"/>
  <c r="AG432" i="18"/>
  <c r="AG433" i="18"/>
  <c r="AG434" i="18"/>
  <c r="AG435" i="18"/>
  <c r="AG436" i="18"/>
  <c r="AG437" i="18"/>
  <c r="AG438" i="18"/>
  <c r="AG439" i="18"/>
  <c r="AG440" i="18"/>
  <c r="AG441" i="18"/>
  <c r="AG442" i="18"/>
  <c r="AG443" i="18"/>
  <c r="AG444" i="18"/>
  <c r="AG445" i="18"/>
  <c r="AG446" i="18"/>
  <c r="AG447" i="18"/>
  <c r="AG448" i="18"/>
  <c r="AG449" i="18"/>
  <c r="AG450" i="18"/>
  <c r="AG451" i="18"/>
  <c r="AG452" i="18"/>
  <c r="AG453" i="18"/>
  <c r="AG454" i="18"/>
  <c r="AG455" i="18"/>
  <c r="AG456" i="18"/>
  <c r="AG457" i="18"/>
  <c r="AG458" i="18"/>
  <c r="AG459" i="18"/>
  <c r="AG460" i="18"/>
  <c r="AG461" i="18"/>
  <c r="AG462" i="18"/>
  <c r="AG463" i="18"/>
  <c r="AG464" i="18"/>
  <c r="AG465" i="18"/>
  <c r="AG466" i="18"/>
  <c r="AG467" i="18"/>
  <c r="AG468" i="18"/>
  <c r="AG469" i="18"/>
  <c r="AG470" i="18"/>
  <c r="AG471" i="18"/>
  <c r="AG472" i="18"/>
  <c r="AG473" i="18"/>
  <c r="AG474" i="18"/>
  <c r="AG475" i="18"/>
  <c r="AG476" i="18"/>
  <c r="AG477" i="18"/>
  <c r="AG478" i="18"/>
  <c r="AG479" i="18"/>
  <c r="AG480" i="18"/>
  <c r="AG481" i="18"/>
  <c r="AG482" i="18"/>
  <c r="AG483" i="18"/>
  <c r="AG484" i="18"/>
  <c r="AG485" i="18"/>
  <c r="AG486" i="18"/>
  <c r="AG487" i="18"/>
  <c r="AG488" i="18"/>
  <c r="AG489" i="18"/>
  <c r="AG490" i="18"/>
  <c r="AG491" i="18"/>
  <c r="AG492" i="18"/>
  <c r="AG493" i="18"/>
  <c r="AG494" i="18"/>
  <c r="AG495" i="18"/>
  <c r="AG496" i="18"/>
  <c r="AG497" i="18"/>
  <c r="AG498" i="18"/>
  <c r="AG499" i="18"/>
  <c r="AG500" i="18"/>
  <c r="AG501" i="18"/>
  <c r="AG502" i="18"/>
  <c r="AG503" i="18"/>
  <c r="AG504" i="18"/>
  <c r="AG505" i="18"/>
  <c r="AG506" i="18"/>
  <c r="AG507" i="18"/>
  <c r="AG508" i="18"/>
  <c r="AG509" i="18"/>
  <c r="AG510" i="18"/>
  <c r="AG511" i="18"/>
  <c r="AG512" i="18"/>
  <c r="AG513" i="18"/>
  <c r="AG514" i="18"/>
  <c r="AG515" i="18"/>
  <c r="AG516" i="18"/>
  <c r="AG517" i="18"/>
  <c r="AG518" i="18"/>
  <c r="AG519" i="18"/>
  <c r="AG520" i="18"/>
  <c r="AG521" i="18"/>
  <c r="AG522" i="18"/>
  <c r="AG523" i="18"/>
  <c r="AG524" i="18"/>
  <c r="AG525" i="18"/>
  <c r="AG526" i="18"/>
  <c r="AG527" i="18"/>
  <c r="AG528" i="18"/>
  <c r="AG529" i="18"/>
  <c r="AG530" i="18"/>
  <c r="AG531" i="18"/>
  <c r="AG532" i="18"/>
  <c r="AG533" i="18"/>
  <c r="AG534" i="18"/>
  <c r="AG535" i="18"/>
  <c r="AG536" i="18"/>
  <c r="AG537" i="18"/>
  <c r="AG538" i="18"/>
  <c r="AG539" i="18"/>
  <c r="AG540" i="18"/>
  <c r="AG541" i="18"/>
  <c r="AG542" i="18"/>
  <c r="AG543" i="18"/>
  <c r="AG544" i="18"/>
  <c r="AG545" i="18"/>
  <c r="AG546" i="18"/>
  <c r="AG547" i="18"/>
  <c r="AG548" i="18"/>
  <c r="AG549" i="18"/>
  <c r="AG550" i="18"/>
  <c r="AG551" i="18"/>
  <c r="AG552" i="18"/>
  <c r="AG553" i="18"/>
  <c r="AG554" i="18"/>
  <c r="AG555" i="18"/>
  <c r="AG556" i="18"/>
  <c r="AG557" i="18"/>
  <c r="AG558" i="18"/>
  <c r="AG559" i="18"/>
  <c r="AG560" i="18"/>
  <c r="AG561" i="18"/>
  <c r="AG562" i="18"/>
  <c r="AG563" i="18"/>
  <c r="AG564" i="18"/>
  <c r="AG565" i="18"/>
  <c r="AG566" i="18"/>
  <c r="AG567" i="18"/>
  <c r="AG568" i="18"/>
  <c r="AG569" i="18"/>
  <c r="AG570" i="18"/>
  <c r="AG571" i="18"/>
  <c r="AG572" i="18"/>
  <c r="AG573" i="18"/>
  <c r="AG574" i="18"/>
  <c r="AG575" i="18"/>
  <c r="AG576" i="18"/>
  <c r="AG577" i="18"/>
  <c r="AG578" i="18"/>
  <c r="AG579" i="18"/>
  <c r="AG580" i="18"/>
  <c r="AG581" i="18"/>
  <c r="AG582" i="18"/>
  <c r="AG583" i="18"/>
  <c r="AG584" i="18"/>
  <c r="AG585" i="18"/>
  <c r="AG586" i="18"/>
  <c r="AG587" i="18"/>
  <c r="AG588" i="18"/>
  <c r="AG589" i="18"/>
  <c r="AG590" i="18"/>
  <c r="AG591" i="18"/>
  <c r="AG592" i="18"/>
  <c r="AG593" i="18"/>
  <c r="AG594" i="18"/>
  <c r="AG595" i="18"/>
  <c r="AG596" i="18"/>
  <c r="AG597" i="18"/>
  <c r="AG598" i="18"/>
  <c r="AG599" i="18"/>
  <c r="AG600" i="18"/>
  <c r="AG601" i="18"/>
  <c r="AG602" i="18"/>
  <c r="AG603" i="18"/>
  <c r="AG604" i="18"/>
  <c r="AG605" i="18"/>
  <c r="AG606" i="18"/>
  <c r="AG607" i="18"/>
  <c r="AG608" i="18"/>
  <c r="AG609" i="18"/>
  <c r="AG610" i="18"/>
  <c r="AG611" i="18"/>
  <c r="AG612" i="18"/>
  <c r="AG613" i="18"/>
  <c r="AG614" i="18"/>
  <c r="AG615" i="18"/>
  <c r="AG616" i="18"/>
  <c r="AG617" i="18"/>
  <c r="AG618" i="18"/>
  <c r="AG619" i="18"/>
  <c r="AG620" i="18"/>
  <c r="AG621" i="18"/>
  <c r="AG622" i="18"/>
  <c r="AG623" i="18"/>
  <c r="AG624" i="18"/>
  <c r="AG625" i="18"/>
  <c r="AG626" i="18"/>
  <c r="AG627" i="18"/>
  <c r="AG628" i="18"/>
  <c r="AG629" i="18"/>
  <c r="AG630" i="18"/>
  <c r="AG631" i="18"/>
  <c r="AG632" i="18"/>
  <c r="AG633" i="18"/>
  <c r="AG634" i="18"/>
  <c r="AG635" i="18"/>
  <c r="AG636" i="18"/>
  <c r="AG637" i="18"/>
  <c r="AG638" i="18"/>
  <c r="AG639" i="18"/>
  <c r="AG640" i="18"/>
  <c r="AG641" i="18"/>
  <c r="AG642" i="18"/>
  <c r="AG643" i="18"/>
  <c r="AG644" i="18"/>
  <c r="AG645" i="18"/>
  <c r="AG646" i="18"/>
  <c r="AG647" i="18"/>
  <c r="AG648" i="18"/>
  <c r="AG649" i="18"/>
  <c r="AG650" i="18"/>
  <c r="AG651" i="18"/>
  <c r="AG652" i="18"/>
  <c r="AG653" i="18"/>
  <c r="AG654" i="18"/>
  <c r="AG655" i="18"/>
  <c r="AG656" i="18"/>
  <c r="AG657" i="18"/>
  <c r="AG658" i="18"/>
  <c r="AG659" i="18"/>
  <c r="AG660" i="18"/>
  <c r="AG661" i="18"/>
  <c r="AG662" i="18"/>
  <c r="AG663" i="18"/>
  <c r="AG664" i="18"/>
  <c r="AG665" i="18"/>
  <c r="AG666" i="18"/>
  <c r="AG667" i="18"/>
  <c r="AG668" i="18"/>
  <c r="AG669" i="18"/>
  <c r="AG670" i="18"/>
  <c r="AG671" i="18"/>
  <c r="AG672" i="18"/>
  <c r="AG673" i="18"/>
  <c r="AG674" i="18"/>
  <c r="AG675" i="18"/>
  <c r="AG676" i="18"/>
  <c r="AG677" i="18"/>
  <c r="AG678" i="18"/>
  <c r="AG679" i="18"/>
  <c r="AG680" i="18"/>
  <c r="AG681" i="18"/>
  <c r="AG682" i="18"/>
  <c r="AG683" i="18"/>
  <c r="AG684" i="18"/>
  <c r="AG685" i="18"/>
  <c r="AG686" i="18"/>
  <c r="AG687" i="18"/>
  <c r="AG688" i="18"/>
  <c r="AG689" i="18"/>
  <c r="AG690" i="18"/>
  <c r="AG691" i="18"/>
  <c r="AG692" i="18"/>
  <c r="AG693" i="18"/>
  <c r="AG694" i="18"/>
  <c r="AG695" i="18"/>
  <c r="AG696" i="18"/>
  <c r="AG697" i="18"/>
  <c r="AG698" i="18"/>
  <c r="AG699" i="18"/>
  <c r="AG700" i="18"/>
  <c r="AG701" i="18"/>
  <c r="AG702" i="18"/>
  <c r="AG703" i="18"/>
  <c r="AG704" i="18"/>
  <c r="AG705" i="18"/>
  <c r="AG706" i="18"/>
  <c r="AG707" i="18"/>
  <c r="AG708" i="18"/>
  <c r="AG709" i="18"/>
  <c r="AG710" i="18"/>
  <c r="AG711" i="18"/>
  <c r="AG712" i="18"/>
  <c r="AG713" i="18"/>
  <c r="AG714" i="18"/>
  <c r="AG715" i="18"/>
  <c r="AG716" i="18"/>
  <c r="AG717" i="18"/>
  <c r="AG718" i="18"/>
  <c r="AG719" i="18"/>
  <c r="AG720" i="18"/>
  <c r="AG721" i="18"/>
  <c r="AG6" i="18"/>
  <c r="R7" i="18"/>
  <c r="AH7" i="18" s="1"/>
  <c r="AI7" i="18" s="1"/>
  <c r="R8" i="18"/>
  <c r="AH8" i="18" s="1"/>
  <c r="AI8" i="18" s="1"/>
  <c r="R9" i="18"/>
  <c r="AH9" i="18" s="1"/>
  <c r="AI9" i="18" s="1"/>
  <c r="R10" i="18"/>
  <c r="AH10" i="18" s="1"/>
  <c r="AI10" i="18" s="1"/>
  <c r="R11" i="18"/>
  <c r="AH11" i="18" s="1"/>
  <c r="AI11" i="18" s="1"/>
  <c r="R12" i="18"/>
  <c r="AH12" i="18" s="1"/>
  <c r="AI12" i="18" s="1"/>
  <c r="R13" i="18"/>
  <c r="AH13" i="18" s="1"/>
  <c r="AI13" i="18" s="1"/>
  <c r="R14" i="18"/>
  <c r="AH14" i="18" s="1"/>
  <c r="AI14" i="18" s="1"/>
  <c r="R15" i="18"/>
  <c r="AH15" i="18" s="1"/>
  <c r="AI15" i="18" s="1"/>
  <c r="R16" i="18"/>
  <c r="AH16" i="18" s="1"/>
  <c r="AI16" i="18" s="1"/>
  <c r="R17" i="18"/>
  <c r="AH17" i="18" s="1"/>
  <c r="AI17" i="18" s="1"/>
  <c r="R18" i="18"/>
  <c r="AH18" i="18" s="1"/>
  <c r="AI18" i="18" s="1"/>
  <c r="R19" i="18"/>
  <c r="AH19" i="18" s="1"/>
  <c r="AI19" i="18" s="1"/>
  <c r="R20" i="18"/>
  <c r="AH20" i="18" s="1"/>
  <c r="AI20" i="18" s="1"/>
  <c r="R21" i="18"/>
  <c r="AH21" i="18" s="1"/>
  <c r="AI21" i="18" s="1"/>
  <c r="R22" i="18"/>
  <c r="AH22" i="18" s="1"/>
  <c r="AI22" i="18" s="1"/>
  <c r="R23" i="18"/>
  <c r="AH23" i="18" s="1"/>
  <c r="AI23" i="18" s="1"/>
  <c r="R24" i="18"/>
  <c r="AH24" i="18" s="1"/>
  <c r="AI24" i="18" s="1"/>
  <c r="R25" i="18"/>
  <c r="AH25" i="18" s="1"/>
  <c r="AI25" i="18" s="1"/>
  <c r="R26" i="18"/>
  <c r="AH26" i="18" s="1"/>
  <c r="AI26" i="18" s="1"/>
  <c r="R27" i="18"/>
  <c r="AH27" i="18" s="1"/>
  <c r="AI27" i="18" s="1"/>
  <c r="R28" i="18"/>
  <c r="AH28" i="18" s="1"/>
  <c r="AI28" i="18" s="1"/>
  <c r="R29" i="18"/>
  <c r="AH29" i="18" s="1"/>
  <c r="AI29" i="18" s="1"/>
  <c r="R30" i="18"/>
  <c r="AH30" i="18" s="1"/>
  <c r="AI30" i="18" s="1"/>
  <c r="R31" i="18"/>
  <c r="AH31" i="18" s="1"/>
  <c r="AI31" i="18" s="1"/>
  <c r="R32" i="18"/>
  <c r="AH32" i="18" s="1"/>
  <c r="AI32" i="18" s="1"/>
  <c r="R33" i="18"/>
  <c r="AH33" i="18" s="1"/>
  <c r="AI33" i="18" s="1"/>
  <c r="R34" i="18"/>
  <c r="AH34" i="18" s="1"/>
  <c r="AI34" i="18" s="1"/>
  <c r="R35" i="18"/>
  <c r="AH35" i="18" s="1"/>
  <c r="AI35" i="18" s="1"/>
  <c r="R36" i="18"/>
  <c r="AH36" i="18" s="1"/>
  <c r="AI36" i="18" s="1"/>
  <c r="R37" i="18"/>
  <c r="AH37" i="18" s="1"/>
  <c r="AI37" i="18" s="1"/>
  <c r="R38" i="18"/>
  <c r="AH38" i="18" s="1"/>
  <c r="AI38" i="18" s="1"/>
  <c r="R39" i="18"/>
  <c r="AH39" i="18" s="1"/>
  <c r="AI39" i="18" s="1"/>
  <c r="R40" i="18"/>
  <c r="AH40" i="18" s="1"/>
  <c r="AI40" i="18" s="1"/>
  <c r="R41" i="18"/>
  <c r="AH41" i="18" s="1"/>
  <c r="AI41" i="18" s="1"/>
  <c r="R42" i="18"/>
  <c r="AH42" i="18" s="1"/>
  <c r="AI42" i="18" s="1"/>
  <c r="R43" i="18"/>
  <c r="AH43" i="18" s="1"/>
  <c r="AI43" i="18" s="1"/>
  <c r="R44" i="18"/>
  <c r="AH44" i="18" s="1"/>
  <c r="AI44" i="18" s="1"/>
  <c r="R45" i="18"/>
  <c r="AH45" i="18" s="1"/>
  <c r="AI45" i="18" s="1"/>
  <c r="R46" i="18"/>
  <c r="AH46" i="18" s="1"/>
  <c r="AI46" i="18" s="1"/>
  <c r="R47" i="18"/>
  <c r="AH47" i="18" s="1"/>
  <c r="AI47" i="18" s="1"/>
  <c r="R48" i="18"/>
  <c r="AH48" i="18" s="1"/>
  <c r="AI48" i="18" s="1"/>
  <c r="R49" i="18"/>
  <c r="AH49" i="18" s="1"/>
  <c r="AI49" i="18" s="1"/>
  <c r="R50" i="18"/>
  <c r="AH50" i="18" s="1"/>
  <c r="AI50" i="18" s="1"/>
  <c r="R51" i="18"/>
  <c r="AH51" i="18" s="1"/>
  <c r="AI51" i="18" s="1"/>
  <c r="R52" i="18"/>
  <c r="AH52" i="18" s="1"/>
  <c r="AI52" i="18" s="1"/>
  <c r="R53" i="18"/>
  <c r="AH53" i="18" s="1"/>
  <c r="AI53" i="18" s="1"/>
  <c r="R54" i="18"/>
  <c r="AH54" i="18" s="1"/>
  <c r="AI54" i="18" s="1"/>
  <c r="R55" i="18"/>
  <c r="AH55" i="18" s="1"/>
  <c r="AI55" i="18" s="1"/>
  <c r="R56" i="18"/>
  <c r="AH56" i="18" s="1"/>
  <c r="AI56" i="18" s="1"/>
  <c r="R57" i="18"/>
  <c r="AH57" i="18" s="1"/>
  <c r="AI57" i="18" s="1"/>
  <c r="R58" i="18"/>
  <c r="AH58" i="18" s="1"/>
  <c r="AI58" i="18" s="1"/>
  <c r="R59" i="18"/>
  <c r="AH59" i="18" s="1"/>
  <c r="AI59" i="18" s="1"/>
  <c r="R60" i="18"/>
  <c r="AH60" i="18" s="1"/>
  <c r="AI60" i="18" s="1"/>
  <c r="R61" i="18"/>
  <c r="AH61" i="18" s="1"/>
  <c r="AI61" i="18" s="1"/>
  <c r="R62" i="18"/>
  <c r="AH62" i="18" s="1"/>
  <c r="AI62" i="18" s="1"/>
  <c r="R63" i="18"/>
  <c r="AH63" i="18" s="1"/>
  <c r="AI63" i="18" s="1"/>
  <c r="R64" i="18"/>
  <c r="AH64" i="18" s="1"/>
  <c r="AI64" i="18" s="1"/>
  <c r="R65" i="18"/>
  <c r="AH65" i="18" s="1"/>
  <c r="AI65" i="18" s="1"/>
  <c r="R66" i="18"/>
  <c r="AH66" i="18" s="1"/>
  <c r="AI66" i="18" s="1"/>
  <c r="R67" i="18"/>
  <c r="AH67" i="18" s="1"/>
  <c r="AI67" i="18" s="1"/>
  <c r="R68" i="18"/>
  <c r="AH68" i="18" s="1"/>
  <c r="AI68" i="18" s="1"/>
  <c r="R69" i="18"/>
  <c r="AH69" i="18" s="1"/>
  <c r="AI69" i="18" s="1"/>
  <c r="R70" i="18"/>
  <c r="AH70" i="18" s="1"/>
  <c r="AI70" i="18" s="1"/>
  <c r="R71" i="18"/>
  <c r="AH71" i="18" s="1"/>
  <c r="AI71" i="18" s="1"/>
  <c r="R72" i="18"/>
  <c r="AH72" i="18" s="1"/>
  <c r="AI72" i="18" s="1"/>
  <c r="R73" i="18"/>
  <c r="AH73" i="18" s="1"/>
  <c r="AI73" i="18" s="1"/>
  <c r="R74" i="18"/>
  <c r="AH74" i="18" s="1"/>
  <c r="AI74" i="18" s="1"/>
  <c r="R75" i="18"/>
  <c r="AH75" i="18" s="1"/>
  <c r="AI75" i="18" s="1"/>
  <c r="R76" i="18"/>
  <c r="AH76" i="18" s="1"/>
  <c r="AI76" i="18" s="1"/>
  <c r="R77" i="18"/>
  <c r="AH77" i="18" s="1"/>
  <c r="AI77" i="18" s="1"/>
  <c r="R78" i="18"/>
  <c r="AH78" i="18" s="1"/>
  <c r="AI78" i="18" s="1"/>
  <c r="R79" i="18"/>
  <c r="AH79" i="18" s="1"/>
  <c r="AI79" i="18" s="1"/>
  <c r="R80" i="18"/>
  <c r="AH80" i="18" s="1"/>
  <c r="AI80" i="18" s="1"/>
  <c r="R81" i="18"/>
  <c r="AH81" i="18" s="1"/>
  <c r="AI81" i="18" s="1"/>
  <c r="R82" i="18"/>
  <c r="AH82" i="18" s="1"/>
  <c r="AI82" i="18" s="1"/>
  <c r="R83" i="18"/>
  <c r="AH83" i="18" s="1"/>
  <c r="AI83" i="18" s="1"/>
  <c r="R84" i="18"/>
  <c r="AH84" i="18" s="1"/>
  <c r="AI84" i="18" s="1"/>
  <c r="R85" i="18"/>
  <c r="AH85" i="18" s="1"/>
  <c r="AI85" i="18" s="1"/>
  <c r="R86" i="18"/>
  <c r="AH86" i="18" s="1"/>
  <c r="AI86" i="18" s="1"/>
  <c r="R87" i="18"/>
  <c r="AH87" i="18" s="1"/>
  <c r="AI87" i="18" s="1"/>
  <c r="R88" i="18"/>
  <c r="AH88" i="18" s="1"/>
  <c r="AI88" i="18" s="1"/>
  <c r="R89" i="18"/>
  <c r="AH89" i="18" s="1"/>
  <c r="AI89" i="18" s="1"/>
  <c r="R90" i="18"/>
  <c r="AH90" i="18" s="1"/>
  <c r="AI90" i="18" s="1"/>
  <c r="R91" i="18"/>
  <c r="AH91" i="18" s="1"/>
  <c r="AI91" i="18" s="1"/>
  <c r="R92" i="18"/>
  <c r="AH92" i="18" s="1"/>
  <c r="AI92" i="18" s="1"/>
  <c r="R93" i="18"/>
  <c r="AH93" i="18" s="1"/>
  <c r="AI93" i="18" s="1"/>
  <c r="R94" i="18"/>
  <c r="AH94" i="18" s="1"/>
  <c r="AI94" i="18" s="1"/>
  <c r="R95" i="18"/>
  <c r="AH95" i="18" s="1"/>
  <c r="AI95" i="18" s="1"/>
  <c r="R96" i="18"/>
  <c r="AH96" i="18" s="1"/>
  <c r="AI96" i="18" s="1"/>
  <c r="R97" i="18"/>
  <c r="AH97" i="18" s="1"/>
  <c r="AI97" i="18" s="1"/>
  <c r="R98" i="18"/>
  <c r="AH98" i="18" s="1"/>
  <c r="AI98" i="18" s="1"/>
  <c r="R99" i="18"/>
  <c r="AH99" i="18" s="1"/>
  <c r="AI99" i="18" s="1"/>
  <c r="R100" i="18"/>
  <c r="AH100" i="18" s="1"/>
  <c r="AI100" i="18" s="1"/>
  <c r="R101" i="18"/>
  <c r="AH101" i="18" s="1"/>
  <c r="AI101" i="18" s="1"/>
  <c r="R102" i="18"/>
  <c r="AH102" i="18" s="1"/>
  <c r="AI102" i="18" s="1"/>
  <c r="R103" i="18"/>
  <c r="AH103" i="18" s="1"/>
  <c r="AI103" i="18" s="1"/>
  <c r="R104" i="18"/>
  <c r="AH104" i="18" s="1"/>
  <c r="AI104" i="18" s="1"/>
  <c r="R105" i="18"/>
  <c r="AH105" i="18" s="1"/>
  <c r="AI105" i="18" s="1"/>
  <c r="R106" i="18"/>
  <c r="AH106" i="18" s="1"/>
  <c r="AI106" i="18" s="1"/>
  <c r="R107" i="18"/>
  <c r="AH107" i="18" s="1"/>
  <c r="AI107" i="18" s="1"/>
  <c r="R108" i="18"/>
  <c r="AH108" i="18" s="1"/>
  <c r="AI108" i="18" s="1"/>
  <c r="R109" i="18"/>
  <c r="AH109" i="18" s="1"/>
  <c r="AI109" i="18" s="1"/>
  <c r="R110" i="18"/>
  <c r="AH110" i="18" s="1"/>
  <c r="AI110" i="18" s="1"/>
  <c r="R111" i="18"/>
  <c r="AH111" i="18" s="1"/>
  <c r="AI111" i="18" s="1"/>
  <c r="R112" i="18"/>
  <c r="AH112" i="18" s="1"/>
  <c r="AI112" i="18" s="1"/>
  <c r="R113" i="18"/>
  <c r="AH113" i="18" s="1"/>
  <c r="AI113" i="18" s="1"/>
  <c r="R114" i="18"/>
  <c r="AH114" i="18" s="1"/>
  <c r="AI114" i="18" s="1"/>
  <c r="R115" i="18"/>
  <c r="AH115" i="18" s="1"/>
  <c r="AI115" i="18" s="1"/>
  <c r="R116" i="18"/>
  <c r="AH116" i="18" s="1"/>
  <c r="AI116" i="18" s="1"/>
  <c r="R117" i="18"/>
  <c r="AH117" i="18" s="1"/>
  <c r="AI117" i="18" s="1"/>
  <c r="R118" i="18"/>
  <c r="AH118" i="18" s="1"/>
  <c r="AI118" i="18" s="1"/>
  <c r="R119" i="18"/>
  <c r="AH119" i="18" s="1"/>
  <c r="AI119" i="18" s="1"/>
  <c r="R120" i="18"/>
  <c r="AH120" i="18" s="1"/>
  <c r="AI120" i="18" s="1"/>
  <c r="R121" i="18"/>
  <c r="AH121" i="18" s="1"/>
  <c r="AI121" i="18" s="1"/>
  <c r="R122" i="18"/>
  <c r="AH122" i="18" s="1"/>
  <c r="AI122" i="18" s="1"/>
  <c r="R123" i="18"/>
  <c r="AH123" i="18" s="1"/>
  <c r="AI123" i="18" s="1"/>
  <c r="R124" i="18"/>
  <c r="AH124" i="18" s="1"/>
  <c r="AI124" i="18" s="1"/>
  <c r="R125" i="18"/>
  <c r="AH125" i="18" s="1"/>
  <c r="AI125" i="18" s="1"/>
  <c r="R126" i="18"/>
  <c r="AH126" i="18" s="1"/>
  <c r="AI126" i="18" s="1"/>
  <c r="R127" i="18"/>
  <c r="AH127" i="18" s="1"/>
  <c r="AI127" i="18" s="1"/>
  <c r="R128" i="18"/>
  <c r="AH128" i="18" s="1"/>
  <c r="AI128" i="18" s="1"/>
  <c r="R129" i="18"/>
  <c r="AH129" i="18" s="1"/>
  <c r="AI129" i="18" s="1"/>
  <c r="R130" i="18"/>
  <c r="AH130" i="18" s="1"/>
  <c r="AI130" i="18" s="1"/>
  <c r="R131" i="18"/>
  <c r="AH131" i="18" s="1"/>
  <c r="AI131" i="18" s="1"/>
  <c r="R132" i="18"/>
  <c r="AH132" i="18" s="1"/>
  <c r="AI132" i="18" s="1"/>
  <c r="R133" i="18"/>
  <c r="AH133" i="18" s="1"/>
  <c r="AI133" i="18" s="1"/>
  <c r="R134" i="18"/>
  <c r="AH134" i="18" s="1"/>
  <c r="AI134" i="18" s="1"/>
  <c r="R135" i="18"/>
  <c r="AH135" i="18" s="1"/>
  <c r="AI135" i="18" s="1"/>
  <c r="R136" i="18"/>
  <c r="AH136" i="18" s="1"/>
  <c r="AI136" i="18" s="1"/>
  <c r="R137" i="18"/>
  <c r="AH137" i="18" s="1"/>
  <c r="AI137" i="18" s="1"/>
  <c r="R138" i="18"/>
  <c r="AH138" i="18" s="1"/>
  <c r="AI138" i="18" s="1"/>
  <c r="R139" i="18"/>
  <c r="AH139" i="18" s="1"/>
  <c r="AI139" i="18" s="1"/>
  <c r="R140" i="18"/>
  <c r="AH140" i="18" s="1"/>
  <c r="AI140" i="18" s="1"/>
  <c r="R141" i="18"/>
  <c r="AH141" i="18" s="1"/>
  <c r="AI141" i="18" s="1"/>
  <c r="R142" i="18"/>
  <c r="AH142" i="18" s="1"/>
  <c r="AI142" i="18" s="1"/>
  <c r="R143" i="18"/>
  <c r="AH143" i="18" s="1"/>
  <c r="AI143" i="18" s="1"/>
  <c r="R144" i="18"/>
  <c r="AH144" i="18" s="1"/>
  <c r="AI144" i="18" s="1"/>
  <c r="R145" i="18"/>
  <c r="AH145" i="18" s="1"/>
  <c r="AI145" i="18" s="1"/>
  <c r="R146" i="18"/>
  <c r="AH146" i="18" s="1"/>
  <c r="AI146" i="18" s="1"/>
  <c r="R147" i="18"/>
  <c r="AH147" i="18" s="1"/>
  <c r="AI147" i="18" s="1"/>
  <c r="R148" i="18"/>
  <c r="AH148" i="18" s="1"/>
  <c r="AI148" i="18" s="1"/>
  <c r="R149" i="18"/>
  <c r="AH149" i="18" s="1"/>
  <c r="AI149" i="18" s="1"/>
  <c r="R150" i="18"/>
  <c r="AH150" i="18" s="1"/>
  <c r="AI150" i="18" s="1"/>
  <c r="R151" i="18"/>
  <c r="AH151" i="18" s="1"/>
  <c r="AI151" i="18" s="1"/>
  <c r="R152" i="18"/>
  <c r="AH152" i="18" s="1"/>
  <c r="AI152" i="18" s="1"/>
  <c r="R153" i="18"/>
  <c r="AH153" i="18" s="1"/>
  <c r="AI153" i="18" s="1"/>
  <c r="R154" i="18"/>
  <c r="AH154" i="18" s="1"/>
  <c r="AI154" i="18" s="1"/>
  <c r="R155" i="18"/>
  <c r="AH155" i="18" s="1"/>
  <c r="AI155" i="18" s="1"/>
  <c r="R156" i="18"/>
  <c r="AH156" i="18" s="1"/>
  <c r="AI156" i="18" s="1"/>
  <c r="R157" i="18"/>
  <c r="AH157" i="18" s="1"/>
  <c r="AI157" i="18" s="1"/>
  <c r="R158" i="18"/>
  <c r="AH158" i="18" s="1"/>
  <c r="AI158" i="18" s="1"/>
  <c r="R159" i="18"/>
  <c r="AH159" i="18" s="1"/>
  <c r="AI159" i="18" s="1"/>
  <c r="R160" i="18"/>
  <c r="AH160" i="18" s="1"/>
  <c r="AI160" i="18" s="1"/>
  <c r="R161" i="18"/>
  <c r="AH161" i="18" s="1"/>
  <c r="AI161" i="18" s="1"/>
  <c r="R162" i="18"/>
  <c r="AH162" i="18" s="1"/>
  <c r="AI162" i="18" s="1"/>
  <c r="R163" i="18"/>
  <c r="AH163" i="18" s="1"/>
  <c r="AI163" i="18" s="1"/>
  <c r="R164" i="18"/>
  <c r="AH164" i="18" s="1"/>
  <c r="AI164" i="18" s="1"/>
  <c r="R165" i="18"/>
  <c r="AH165" i="18" s="1"/>
  <c r="AI165" i="18" s="1"/>
  <c r="R166" i="18"/>
  <c r="AH166" i="18" s="1"/>
  <c r="AI166" i="18" s="1"/>
  <c r="R167" i="18"/>
  <c r="AH167" i="18" s="1"/>
  <c r="AI167" i="18" s="1"/>
  <c r="R168" i="18"/>
  <c r="AH168" i="18" s="1"/>
  <c r="AI168" i="18" s="1"/>
  <c r="R169" i="18"/>
  <c r="AH169" i="18" s="1"/>
  <c r="AI169" i="18" s="1"/>
  <c r="R170" i="18"/>
  <c r="AH170" i="18" s="1"/>
  <c r="AI170" i="18" s="1"/>
  <c r="R171" i="18"/>
  <c r="AH171" i="18" s="1"/>
  <c r="AI171" i="18" s="1"/>
  <c r="R172" i="18"/>
  <c r="AH172" i="18" s="1"/>
  <c r="AI172" i="18" s="1"/>
  <c r="R173" i="18"/>
  <c r="AH173" i="18" s="1"/>
  <c r="AI173" i="18" s="1"/>
  <c r="R174" i="18"/>
  <c r="AH174" i="18" s="1"/>
  <c r="AI174" i="18" s="1"/>
  <c r="R175" i="18"/>
  <c r="AH175" i="18" s="1"/>
  <c r="AI175" i="18" s="1"/>
  <c r="R176" i="18"/>
  <c r="AH176" i="18" s="1"/>
  <c r="AI176" i="18" s="1"/>
  <c r="R177" i="18"/>
  <c r="AH177" i="18" s="1"/>
  <c r="AI177" i="18" s="1"/>
  <c r="R178" i="18"/>
  <c r="AH178" i="18" s="1"/>
  <c r="AI178" i="18" s="1"/>
  <c r="R179" i="18"/>
  <c r="AH179" i="18" s="1"/>
  <c r="AI179" i="18" s="1"/>
  <c r="R180" i="18"/>
  <c r="AH180" i="18" s="1"/>
  <c r="AI180" i="18" s="1"/>
  <c r="R181" i="18"/>
  <c r="AH181" i="18" s="1"/>
  <c r="AI181" i="18" s="1"/>
  <c r="R182" i="18"/>
  <c r="AH182" i="18" s="1"/>
  <c r="AI182" i="18" s="1"/>
  <c r="R183" i="18"/>
  <c r="AH183" i="18" s="1"/>
  <c r="AI183" i="18" s="1"/>
  <c r="R184" i="18"/>
  <c r="AH184" i="18" s="1"/>
  <c r="AI184" i="18" s="1"/>
  <c r="R185" i="18"/>
  <c r="AH185" i="18" s="1"/>
  <c r="AI185" i="18" s="1"/>
  <c r="R186" i="18"/>
  <c r="AH186" i="18" s="1"/>
  <c r="AI186" i="18" s="1"/>
  <c r="R187" i="18"/>
  <c r="AH187" i="18" s="1"/>
  <c r="AI187" i="18" s="1"/>
  <c r="R188" i="18"/>
  <c r="AH188" i="18" s="1"/>
  <c r="AI188" i="18" s="1"/>
  <c r="R189" i="18"/>
  <c r="AH189" i="18" s="1"/>
  <c r="AI189" i="18" s="1"/>
  <c r="R190" i="18"/>
  <c r="AH190" i="18" s="1"/>
  <c r="AI190" i="18" s="1"/>
  <c r="R191" i="18"/>
  <c r="AH191" i="18" s="1"/>
  <c r="AI191" i="18" s="1"/>
  <c r="R192" i="18"/>
  <c r="AH192" i="18" s="1"/>
  <c r="AI192" i="18" s="1"/>
  <c r="R193" i="18"/>
  <c r="AH193" i="18" s="1"/>
  <c r="AI193" i="18" s="1"/>
  <c r="R194" i="18"/>
  <c r="AH194" i="18" s="1"/>
  <c r="AI194" i="18" s="1"/>
  <c r="R195" i="18"/>
  <c r="AH195" i="18" s="1"/>
  <c r="AI195" i="18" s="1"/>
  <c r="R196" i="18"/>
  <c r="AH196" i="18" s="1"/>
  <c r="AI196" i="18" s="1"/>
  <c r="R197" i="18"/>
  <c r="AH197" i="18" s="1"/>
  <c r="AI197" i="18" s="1"/>
  <c r="R198" i="18"/>
  <c r="AH198" i="18" s="1"/>
  <c r="AI198" i="18" s="1"/>
  <c r="R199" i="18"/>
  <c r="AH199" i="18" s="1"/>
  <c r="AI199" i="18" s="1"/>
  <c r="R200" i="18"/>
  <c r="AH200" i="18" s="1"/>
  <c r="AI200" i="18" s="1"/>
  <c r="R201" i="18"/>
  <c r="AH201" i="18" s="1"/>
  <c r="AI201" i="18" s="1"/>
  <c r="R202" i="18"/>
  <c r="AH202" i="18" s="1"/>
  <c r="AI202" i="18" s="1"/>
  <c r="R203" i="18"/>
  <c r="AH203" i="18" s="1"/>
  <c r="AI203" i="18" s="1"/>
  <c r="R204" i="18"/>
  <c r="AH204" i="18" s="1"/>
  <c r="AI204" i="18" s="1"/>
  <c r="R205" i="18"/>
  <c r="AH205" i="18" s="1"/>
  <c r="AI205" i="18" s="1"/>
  <c r="R206" i="18"/>
  <c r="AH206" i="18" s="1"/>
  <c r="AI206" i="18" s="1"/>
  <c r="R207" i="18"/>
  <c r="AH207" i="18" s="1"/>
  <c r="AI207" i="18" s="1"/>
  <c r="R208" i="18"/>
  <c r="AH208" i="18" s="1"/>
  <c r="AI208" i="18" s="1"/>
  <c r="R209" i="18"/>
  <c r="AH209" i="18" s="1"/>
  <c r="AI209" i="18" s="1"/>
  <c r="R210" i="18"/>
  <c r="AH210" i="18" s="1"/>
  <c r="AI210" i="18" s="1"/>
  <c r="R211" i="18"/>
  <c r="AH211" i="18" s="1"/>
  <c r="AI211" i="18" s="1"/>
  <c r="R212" i="18"/>
  <c r="AH212" i="18" s="1"/>
  <c r="AI212" i="18" s="1"/>
  <c r="R213" i="18"/>
  <c r="AH213" i="18" s="1"/>
  <c r="AI213" i="18" s="1"/>
  <c r="R214" i="18"/>
  <c r="AH214" i="18" s="1"/>
  <c r="AI214" i="18" s="1"/>
  <c r="R215" i="18"/>
  <c r="AH215" i="18" s="1"/>
  <c r="AI215" i="18" s="1"/>
  <c r="R216" i="18"/>
  <c r="AH216" i="18" s="1"/>
  <c r="AI216" i="18" s="1"/>
  <c r="R217" i="18"/>
  <c r="AH217" i="18" s="1"/>
  <c r="AI217" i="18" s="1"/>
  <c r="R218" i="18"/>
  <c r="AH218" i="18" s="1"/>
  <c r="AI218" i="18" s="1"/>
  <c r="R219" i="18"/>
  <c r="AH219" i="18" s="1"/>
  <c r="AI219" i="18" s="1"/>
  <c r="R220" i="18"/>
  <c r="AH220" i="18" s="1"/>
  <c r="AI220" i="18" s="1"/>
  <c r="R221" i="18"/>
  <c r="AH221" i="18" s="1"/>
  <c r="AI221" i="18" s="1"/>
  <c r="R222" i="18"/>
  <c r="AH222" i="18" s="1"/>
  <c r="AI222" i="18" s="1"/>
  <c r="R223" i="18"/>
  <c r="AH223" i="18" s="1"/>
  <c r="AI223" i="18" s="1"/>
  <c r="R224" i="18"/>
  <c r="AH224" i="18" s="1"/>
  <c r="AI224" i="18" s="1"/>
  <c r="R225" i="18"/>
  <c r="AH225" i="18" s="1"/>
  <c r="AI225" i="18" s="1"/>
  <c r="R226" i="18"/>
  <c r="AH226" i="18" s="1"/>
  <c r="AI226" i="18" s="1"/>
  <c r="R227" i="18"/>
  <c r="AH227" i="18" s="1"/>
  <c r="AI227" i="18" s="1"/>
  <c r="R228" i="18"/>
  <c r="AH228" i="18" s="1"/>
  <c r="AI228" i="18" s="1"/>
  <c r="R229" i="18"/>
  <c r="AH229" i="18" s="1"/>
  <c r="AI229" i="18" s="1"/>
  <c r="R230" i="18"/>
  <c r="AH230" i="18" s="1"/>
  <c r="AI230" i="18" s="1"/>
  <c r="R231" i="18"/>
  <c r="AH231" i="18" s="1"/>
  <c r="AI231" i="18" s="1"/>
  <c r="R232" i="18"/>
  <c r="AH232" i="18" s="1"/>
  <c r="AI232" i="18" s="1"/>
  <c r="R233" i="18"/>
  <c r="AH233" i="18" s="1"/>
  <c r="AI233" i="18" s="1"/>
  <c r="R234" i="18"/>
  <c r="AH234" i="18" s="1"/>
  <c r="AI234" i="18" s="1"/>
  <c r="R235" i="18"/>
  <c r="AH235" i="18" s="1"/>
  <c r="AI235" i="18" s="1"/>
  <c r="R236" i="18"/>
  <c r="AH236" i="18" s="1"/>
  <c r="AI236" i="18" s="1"/>
  <c r="R237" i="18"/>
  <c r="AH237" i="18" s="1"/>
  <c r="AI237" i="18" s="1"/>
  <c r="R238" i="18"/>
  <c r="AH238" i="18" s="1"/>
  <c r="AI238" i="18" s="1"/>
  <c r="R239" i="18"/>
  <c r="AH239" i="18" s="1"/>
  <c r="AI239" i="18" s="1"/>
  <c r="R240" i="18"/>
  <c r="AH240" i="18" s="1"/>
  <c r="AI240" i="18" s="1"/>
  <c r="R241" i="18"/>
  <c r="AH241" i="18" s="1"/>
  <c r="AI241" i="18" s="1"/>
  <c r="R242" i="18"/>
  <c r="AH242" i="18" s="1"/>
  <c r="AI242" i="18" s="1"/>
  <c r="R243" i="18"/>
  <c r="AH243" i="18" s="1"/>
  <c r="AI243" i="18" s="1"/>
  <c r="R244" i="18"/>
  <c r="AH244" i="18" s="1"/>
  <c r="AI244" i="18" s="1"/>
  <c r="R245" i="18"/>
  <c r="AH245" i="18" s="1"/>
  <c r="AI245" i="18" s="1"/>
  <c r="R246" i="18"/>
  <c r="AH246" i="18" s="1"/>
  <c r="AI246" i="18" s="1"/>
  <c r="R247" i="18"/>
  <c r="AH247" i="18" s="1"/>
  <c r="AI247" i="18" s="1"/>
  <c r="R248" i="18"/>
  <c r="AH248" i="18" s="1"/>
  <c r="AI248" i="18" s="1"/>
  <c r="R249" i="18"/>
  <c r="AH249" i="18" s="1"/>
  <c r="AI249" i="18" s="1"/>
  <c r="R250" i="18"/>
  <c r="AH250" i="18" s="1"/>
  <c r="AI250" i="18" s="1"/>
  <c r="R251" i="18"/>
  <c r="AH251" i="18" s="1"/>
  <c r="AI251" i="18" s="1"/>
  <c r="R252" i="18"/>
  <c r="AH252" i="18" s="1"/>
  <c r="AI252" i="18" s="1"/>
  <c r="R253" i="18"/>
  <c r="AH253" i="18" s="1"/>
  <c r="AI253" i="18" s="1"/>
  <c r="R254" i="18"/>
  <c r="AH254" i="18" s="1"/>
  <c r="AI254" i="18" s="1"/>
  <c r="R255" i="18"/>
  <c r="AH255" i="18" s="1"/>
  <c r="AI255" i="18" s="1"/>
  <c r="R256" i="18"/>
  <c r="AH256" i="18" s="1"/>
  <c r="AI256" i="18" s="1"/>
  <c r="R257" i="18"/>
  <c r="AH257" i="18" s="1"/>
  <c r="AI257" i="18" s="1"/>
  <c r="R258" i="18"/>
  <c r="AH258" i="18" s="1"/>
  <c r="AI258" i="18" s="1"/>
  <c r="R259" i="18"/>
  <c r="AH259" i="18" s="1"/>
  <c r="AI259" i="18" s="1"/>
  <c r="R260" i="18"/>
  <c r="AH260" i="18" s="1"/>
  <c r="AI260" i="18" s="1"/>
  <c r="R261" i="18"/>
  <c r="AH261" i="18" s="1"/>
  <c r="AI261" i="18" s="1"/>
  <c r="R262" i="18"/>
  <c r="AH262" i="18" s="1"/>
  <c r="AI262" i="18" s="1"/>
  <c r="R263" i="18"/>
  <c r="AH263" i="18" s="1"/>
  <c r="AI263" i="18" s="1"/>
  <c r="R264" i="18"/>
  <c r="AH264" i="18" s="1"/>
  <c r="AI264" i="18" s="1"/>
  <c r="R265" i="18"/>
  <c r="AH265" i="18" s="1"/>
  <c r="AI265" i="18" s="1"/>
  <c r="R266" i="18"/>
  <c r="AH266" i="18" s="1"/>
  <c r="AI266" i="18" s="1"/>
  <c r="R267" i="18"/>
  <c r="AH267" i="18" s="1"/>
  <c r="AI267" i="18" s="1"/>
  <c r="R268" i="18"/>
  <c r="AH268" i="18" s="1"/>
  <c r="AI268" i="18" s="1"/>
  <c r="R269" i="18"/>
  <c r="AH269" i="18" s="1"/>
  <c r="AI269" i="18" s="1"/>
  <c r="R270" i="18"/>
  <c r="AH270" i="18" s="1"/>
  <c r="AI270" i="18" s="1"/>
  <c r="R271" i="18"/>
  <c r="AH271" i="18" s="1"/>
  <c r="AI271" i="18" s="1"/>
  <c r="R272" i="18"/>
  <c r="AH272" i="18" s="1"/>
  <c r="AI272" i="18" s="1"/>
  <c r="R273" i="18"/>
  <c r="AH273" i="18" s="1"/>
  <c r="AI273" i="18" s="1"/>
  <c r="R274" i="18"/>
  <c r="AH274" i="18" s="1"/>
  <c r="AI274" i="18" s="1"/>
  <c r="R275" i="18"/>
  <c r="AH275" i="18" s="1"/>
  <c r="AI275" i="18" s="1"/>
  <c r="R276" i="18"/>
  <c r="AH276" i="18" s="1"/>
  <c r="AI276" i="18" s="1"/>
  <c r="R277" i="18"/>
  <c r="AH277" i="18" s="1"/>
  <c r="AI277" i="18" s="1"/>
  <c r="R278" i="18"/>
  <c r="AH278" i="18" s="1"/>
  <c r="AI278" i="18" s="1"/>
  <c r="R279" i="18"/>
  <c r="AH279" i="18" s="1"/>
  <c r="AI279" i="18" s="1"/>
  <c r="R280" i="18"/>
  <c r="AH280" i="18" s="1"/>
  <c r="AI280" i="18" s="1"/>
  <c r="R281" i="18"/>
  <c r="AH281" i="18" s="1"/>
  <c r="AI281" i="18" s="1"/>
  <c r="R282" i="18"/>
  <c r="AH282" i="18" s="1"/>
  <c r="AI282" i="18" s="1"/>
  <c r="R283" i="18"/>
  <c r="AH283" i="18" s="1"/>
  <c r="AI283" i="18" s="1"/>
  <c r="R284" i="18"/>
  <c r="AH284" i="18" s="1"/>
  <c r="AI284" i="18" s="1"/>
  <c r="R285" i="18"/>
  <c r="AH285" i="18" s="1"/>
  <c r="AI285" i="18" s="1"/>
  <c r="R286" i="18"/>
  <c r="AH286" i="18" s="1"/>
  <c r="AI286" i="18" s="1"/>
  <c r="R287" i="18"/>
  <c r="AH287" i="18" s="1"/>
  <c r="AI287" i="18" s="1"/>
  <c r="R288" i="18"/>
  <c r="AH288" i="18" s="1"/>
  <c r="AI288" i="18" s="1"/>
  <c r="R289" i="18"/>
  <c r="AH289" i="18" s="1"/>
  <c r="AI289" i="18" s="1"/>
  <c r="R290" i="18"/>
  <c r="AH290" i="18" s="1"/>
  <c r="AI290" i="18" s="1"/>
  <c r="R291" i="18"/>
  <c r="AH291" i="18" s="1"/>
  <c r="AI291" i="18" s="1"/>
  <c r="R292" i="18"/>
  <c r="AH292" i="18" s="1"/>
  <c r="AI292" i="18" s="1"/>
  <c r="R293" i="18"/>
  <c r="AH293" i="18" s="1"/>
  <c r="AI293" i="18" s="1"/>
  <c r="R294" i="18"/>
  <c r="AH294" i="18" s="1"/>
  <c r="AI294" i="18" s="1"/>
  <c r="R295" i="18"/>
  <c r="AH295" i="18" s="1"/>
  <c r="AI295" i="18" s="1"/>
  <c r="R296" i="18"/>
  <c r="AH296" i="18" s="1"/>
  <c r="AI296" i="18" s="1"/>
  <c r="R297" i="18"/>
  <c r="AH297" i="18" s="1"/>
  <c r="AI297" i="18" s="1"/>
  <c r="R298" i="18"/>
  <c r="AH298" i="18" s="1"/>
  <c r="AI298" i="18" s="1"/>
  <c r="R299" i="18"/>
  <c r="AH299" i="18" s="1"/>
  <c r="AI299" i="18" s="1"/>
  <c r="R300" i="18"/>
  <c r="AH300" i="18" s="1"/>
  <c r="AI300" i="18" s="1"/>
  <c r="R301" i="18"/>
  <c r="AH301" i="18" s="1"/>
  <c r="AI301" i="18" s="1"/>
  <c r="R302" i="18"/>
  <c r="AH302" i="18" s="1"/>
  <c r="AI302" i="18" s="1"/>
  <c r="R303" i="18"/>
  <c r="AH303" i="18" s="1"/>
  <c r="AI303" i="18" s="1"/>
  <c r="R304" i="18"/>
  <c r="AH304" i="18" s="1"/>
  <c r="AI304" i="18" s="1"/>
  <c r="R305" i="18"/>
  <c r="AH305" i="18" s="1"/>
  <c r="AI305" i="18" s="1"/>
  <c r="R306" i="18"/>
  <c r="AH306" i="18" s="1"/>
  <c r="AI306" i="18" s="1"/>
  <c r="R307" i="18"/>
  <c r="AH307" i="18" s="1"/>
  <c r="AI307" i="18" s="1"/>
  <c r="R308" i="18"/>
  <c r="AH308" i="18" s="1"/>
  <c r="AI308" i="18" s="1"/>
  <c r="R309" i="18"/>
  <c r="AH309" i="18" s="1"/>
  <c r="AI309" i="18" s="1"/>
  <c r="R310" i="18"/>
  <c r="AH310" i="18" s="1"/>
  <c r="AI310" i="18" s="1"/>
  <c r="R311" i="18"/>
  <c r="AH311" i="18" s="1"/>
  <c r="AI311" i="18" s="1"/>
  <c r="R312" i="18"/>
  <c r="AH312" i="18" s="1"/>
  <c r="AI312" i="18" s="1"/>
  <c r="R313" i="18"/>
  <c r="AH313" i="18" s="1"/>
  <c r="AI313" i="18" s="1"/>
  <c r="R314" i="18"/>
  <c r="AH314" i="18" s="1"/>
  <c r="AI314" i="18" s="1"/>
  <c r="R315" i="18"/>
  <c r="AH315" i="18" s="1"/>
  <c r="AI315" i="18" s="1"/>
  <c r="R316" i="18"/>
  <c r="AH316" i="18" s="1"/>
  <c r="AI316" i="18" s="1"/>
  <c r="R317" i="18"/>
  <c r="AH317" i="18" s="1"/>
  <c r="AI317" i="18" s="1"/>
  <c r="R318" i="18"/>
  <c r="AH318" i="18" s="1"/>
  <c r="AI318" i="18" s="1"/>
  <c r="R319" i="18"/>
  <c r="AH319" i="18" s="1"/>
  <c r="AI319" i="18" s="1"/>
  <c r="R320" i="18"/>
  <c r="AH320" i="18" s="1"/>
  <c r="AI320" i="18" s="1"/>
  <c r="R321" i="18"/>
  <c r="AH321" i="18" s="1"/>
  <c r="AI321" i="18" s="1"/>
  <c r="R322" i="18"/>
  <c r="AH322" i="18" s="1"/>
  <c r="AI322" i="18" s="1"/>
  <c r="R323" i="18"/>
  <c r="AH323" i="18" s="1"/>
  <c r="AI323" i="18" s="1"/>
  <c r="R324" i="18"/>
  <c r="AH324" i="18" s="1"/>
  <c r="AI324" i="18" s="1"/>
  <c r="R325" i="18"/>
  <c r="AH325" i="18" s="1"/>
  <c r="AI325" i="18" s="1"/>
  <c r="R326" i="18"/>
  <c r="AH326" i="18" s="1"/>
  <c r="AI326" i="18" s="1"/>
  <c r="R327" i="18"/>
  <c r="AH327" i="18" s="1"/>
  <c r="AI327" i="18" s="1"/>
  <c r="R328" i="18"/>
  <c r="AH328" i="18" s="1"/>
  <c r="AI328" i="18" s="1"/>
  <c r="R329" i="18"/>
  <c r="AH329" i="18" s="1"/>
  <c r="AI329" i="18" s="1"/>
  <c r="R330" i="18"/>
  <c r="AH330" i="18" s="1"/>
  <c r="AI330" i="18" s="1"/>
  <c r="R331" i="18"/>
  <c r="AH331" i="18" s="1"/>
  <c r="AI331" i="18" s="1"/>
  <c r="R332" i="18"/>
  <c r="AH332" i="18" s="1"/>
  <c r="AI332" i="18" s="1"/>
  <c r="R333" i="18"/>
  <c r="AH333" i="18" s="1"/>
  <c r="AI333" i="18" s="1"/>
  <c r="R334" i="18"/>
  <c r="AH334" i="18" s="1"/>
  <c r="AI334" i="18" s="1"/>
  <c r="R335" i="18"/>
  <c r="AH335" i="18" s="1"/>
  <c r="AI335" i="18" s="1"/>
  <c r="R336" i="18"/>
  <c r="AH336" i="18" s="1"/>
  <c r="AI336" i="18" s="1"/>
  <c r="R337" i="18"/>
  <c r="AH337" i="18" s="1"/>
  <c r="AI337" i="18" s="1"/>
  <c r="R338" i="18"/>
  <c r="AH338" i="18" s="1"/>
  <c r="AI338" i="18" s="1"/>
  <c r="R339" i="18"/>
  <c r="AH339" i="18" s="1"/>
  <c r="AI339" i="18" s="1"/>
  <c r="R340" i="18"/>
  <c r="AH340" i="18" s="1"/>
  <c r="AI340" i="18" s="1"/>
  <c r="R341" i="18"/>
  <c r="AH341" i="18" s="1"/>
  <c r="AI341" i="18" s="1"/>
  <c r="R342" i="18"/>
  <c r="AH342" i="18" s="1"/>
  <c r="AI342" i="18" s="1"/>
  <c r="R343" i="18"/>
  <c r="AH343" i="18" s="1"/>
  <c r="AI343" i="18" s="1"/>
  <c r="R344" i="18"/>
  <c r="AH344" i="18" s="1"/>
  <c r="AI344" i="18" s="1"/>
  <c r="R345" i="18"/>
  <c r="AH345" i="18" s="1"/>
  <c r="AI345" i="18" s="1"/>
  <c r="R346" i="18"/>
  <c r="AH346" i="18" s="1"/>
  <c r="AI346" i="18" s="1"/>
  <c r="R347" i="18"/>
  <c r="AH347" i="18" s="1"/>
  <c r="AI347" i="18" s="1"/>
  <c r="R348" i="18"/>
  <c r="AH348" i="18" s="1"/>
  <c r="AI348" i="18" s="1"/>
  <c r="R349" i="18"/>
  <c r="AH349" i="18" s="1"/>
  <c r="AI349" i="18" s="1"/>
  <c r="R350" i="18"/>
  <c r="AH350" i="18" s="1"/>
  <c r="AI350" i="18" s="1"/>
  <c r="R351" i="18"/>
  <c r="AH351" i="18" s="1"/>
  <c r="AI351" i="18" s="1"/>
  <c r="R352" i="18"/>
  <c r="AH352" i="18" s="1"/>
  <c r="AI352" i="18" s="1"/>
  <c r="R353" i="18"/>
  <c r="AH353" i="18" s="1"/>
  <c r="AI353" i="18" s="1"/>
  <c r="R354" i="18"/>
  <c r="AH354" i="18" s="1"/>
  <c r="AI354" i="18" s="1"/>
  <c r="R355" i="18"/>
  <c r="AH355" i="18" s="1"/>
  <c r="AI355" i="18" s="1"/>
  <c r="R356" i="18"/>
  <c r="AH356" i="18" s="1"/>
  <c r="AI356" i="18" s="1"/>
  <c r="R357" i="18"/>
  <c r="AH357" i="18" s="1"/>
  <c r="AI357" i="18" s="1"/>
  <c r="R358" i="18"/>
  <c r="AH358" i="18" s="1"/>
  <c r="AI358" i="18" s="1"/>
  <c r="R359" i="18"/>
  <c r="AH359" i="18" s="1"/>
  <c r="AI359" i="18" s="1"/>
  <c r="R360" i="18"/>
  <c r="AH360" i="18" s="1"/>
  <c r="AI360" i="18" s="1"/>
  <c r="R361" i="18"/>
  <c r="AH361" i="18" s="1"/>
  <c r="AI361" i="18" s="1"/>
  <c r="R362" i="18"/>
  <c r="AH362" i="18" s="1"/>
  <c r="AI362" i="18" s="1"/>
  <c r="R363" i="18"/>
  <c r="AH363" i="18" s="1"/>
  <c r="AI363" i="18" s="1"/>
  <c r="R364" i="18"/>
  <c r="AH364" i="18" s="1"/>
  <c r="AI364" i="18" s="1"/>
  <c r="R365" i="18"/>
  <c r="AH365" i="18" s="1"/>
  <c r="AI365" i="18" s="1"/>
  <c r="R366" i="18"/>
  <c r="AH366" i="18" s="1"/>
  <c r="AI366" i="18" s="1"/>
  <c r="R367" i="18"/>
  <c r="AH367" i="18" s="1"/>
  <c r="AI367" i="18" s="1"/>
  <c r="R368" i="18"/>
  <c r="AH368" i="18" s="1"/>
  <c r="AI368" i="18" s="1"/>
  <c r="R369" i="18"/>
  <c r="AH369" i="18" s="1"/>
  <c r="AI369" i="18" s="1"/>
  <c r="R370" i="18"/>
  <c r="AH370" i="18" s="1"/>
  <c r="AI370" i="18" s="1"/>
  <c r="R371" i="18"/>
  <c r="AH371" i="18" s="1"/>
  <c r="AI371" i="18" s="1"/>
  <c r="R372" i="18"/>
  <c r="AH372" i="18" s="1"/>
  <c r="AI372" i="18" s="1"/>
  <c r="R373" i="18"/>
  <c r="AH373" i="18" s="1"/>
  <c r="AI373" i="18" s="1"/>
  <c r="R374" i="18"/>
  <c r="AH374" i="18" s="1"/>
  <c r="AI374" i="18" s="1"/>
  <c r="R375" i="18"/>
  <c r="AH375" i="18" s="1"/>
  <c r="AI375" i="18" s="1"/>
  <c r="R376" i="18"/>
  <c r="AH376" i="18" s="1"/>
  <c r="AI376" i="18" s="1"/>
  <c r="R377" i="18"/>
  <c r="AH377" i="18" s="1"/>
  <c r="AI377" i="18" s="1"/>
  <c r="R378" i="18"/>
  <c r="AH378" i="18" s="1"/>
  <c r="AI378" i="18" s="1"/>
  <c r="R379" i="18"/>
  <c r="AH379" i="18" s="1"/>
  <c r="AI379" i="18" s="1"/>
  <c r="R380" i="18"/>
  <c r="AH380" i="18" s="1"/>
  <c r="AI380" i="18" s="1"/>
  <c r="R381" i="18"/>
  <c r="AH381" i="18" s="1"/>
  <c r="AI381" i="18" s="1"/>
  <c r="R382" i="18"/>
  <c r="AH382" i="18" s="1"/>
  <c r="AI382" i="18" s="1"/>
  <c r="R383" i="18"/>
  <c r="AH383" i="18" s="1"/>
  <c r="AI383" i="18" s="1"/>
  <c r="R384" i="18"/>
  <c r="AH384" i="18" s="1"/>
  <c r="AI384" i="18" s="1"/>
  <c r="R385" i="18"/>
  <c r="AH385" i="18" s="1"/>
  <c r="AI385" i="18" s="1"/>
  <c r="R386" i="18"/>
  <c r="AH386" i="18" s="1"/>
  <c r="AI386" i="18" s="1"/>
  <c r="R387" i="18"/>
  <c r="AH387" i="18" s="1"/>
  <c r="AI387" i="18" s="1"/>
  <c r="R388" i="18"/>
  <c r="AH388" i="18" s="1"/>
  <c r="AI388" i="18" s="1"/>
  <c r="R389" i="18"/>
  <c r="AH389" i="18" s="1"/>
  <c r="AI389" i="18" s="1"/>
  <c r="R390" i="18"/>
  <c r="AH390" i="18" s="1"/>
  <c r="AI390" i="18" s="1"/>
  <c r="R391" i="18"/>
  <c r="AH391" i="18" s="1"/>
  <c r="AI391" i="18" s="1"/>
  <c r="R392" i="18"/>
  <c r="AH392" i="18" s="1"/>
  <c r="AI392" i="18" s="1"/>
  <c r="R393" i="18"/>
  <c r="AH393" i="18" s="1"/>
  <c r="AI393" i="18" s="1"/>
  <c r="R394" i="18"/>
  <c r="AH394" i="18" s="1"/>
  <c r="AI394" i="18" s="1"/>
  <c r="R395" i="18"/>
  <c r="AH395" i="18" s="1"/>
  <c r="AI395" i="18" s="1"/>
  <c r="R396" i="18"/>
  <c r="AH396" i="18" s="1"/>
  <c r="AI396" i="18" s="1"/>
  <c r="R397" i="18"/>
  <c r="AH397" i="18" s="1"/>
  <c r="AI397" i="18" s="1"/>
  <c r="R398" i="18"/>
  <c r="AH398" i="18" s="1"/>
  <c r="AI398" i="18" s="1"/>
  <c r="R399" i="18"/>
  <c r="AH399" i="18" s="1"/>
  <c r="AI399" i="18" s="1"/>
  <c r="R400" i="18"/>
  <c r="AH400" i="18" s="1"/>
  <c r="AI400" i="18" s="1"/>
  <c r="R401" i="18"/>
  <c r="AH401" i="18" s="1"/>
  <c r="AI401" i="18" s="1"/>
  <c r="R402" i="18"/>
  <c r="AH402" i="18" s="1"/>
  <c r="AI402" i="18" s="1"/>
  <c r="R403" i="18"/>
  <c r="AH403" i="18" s="1"/>
  <c r="AI403" i="18" s="1"/>
  <c r="R404" i="18"/>
  <c r="AH404" i="18" s="1"/>
  <c r="AI404" i="18" s="1"/>
  <c r="R405" i="18"/>
  <c r="AH405" i="18" s="1"/>
  <c r="AI405" i="18" s="1"/>
  <c r="R406" i="18"/>
  <c r="AH406" i="18" s="1"/>
  <c r="AI406" i="18" s="1"/>
  <c r="R407" i="18"/>
  <c r="AH407" i="18" s="1"/>
  <c r="AI407" i="18" s="1"/>
  <c r="R408" i="18"/>
  <c r="AH408" i="18" s="1"/>
  <c r="AI408" i="18" s="1"/>
  <c r="R409" i="18"/>
  <c r="AH409" i="18" s="1"/>
  <c r="AI409" i="18" s="1"/>
  <c r="R410" i="18"/>
  <c r="AH410" i="18" s="1"/>
  <c r="AI410" i="18" s="1"/>
  <c r="R411" i="18"/>
  <c r="AH411" i="18" s="1"/>
  <c r="AI411" i="18" s="1"/>
  <c r="R412" i="18"/>
  <c r="AH412" i="18" s="1"/>
  <c r="AI412" i="18" s="1"/>
  <c r="R413" i="18"/>
  <c r="AH413" i="18" s="1"/>
  <c r="AI413" i="18" s="1"/>
  <c r="R414" i="18"/>
  <c r="AH414" i="18" s="1"/>
  <c r="AI414" i="18" s="1"/>
  <c r="R415" i="18"/>
  <c r="AH415" i="18" s="1"/>
  <c r="AI415" i="18" s="1"/>
  <c r="R416" i="18"/>
  <c r="AH416" i="18" s="1"/>
  <c r="AI416" i="18" s="1"/>
  <c r="R417" i="18"/>
  <c r="AH417" i="18" s="1"/>
  <c r="AI417" i="18" s="1"/>
  <c r="R418" i="18"/>
  <c r="AH418" i="18" s="1"/>
  <c r="AI418" i="18" s="1"/>
  <c r="R419" i="18"/>
  <c r="AH419" i="18" s="1"/>
  <c r="AI419" i="18" s="1"/>
  <c r="R420" i="18"/>
  <c r="AH420" i="18" s="1"/>
  <c r="AI420" i="18" s="1"/>
  <c r="R421" i="18"/>
  <c r="AH421" i="18" s="1"/>
  <c r="AI421" i="18" s="1"/>
  <c r="R422" i="18"/>
  <c r="AH422" i="18" s="1"/>
  <c r="AI422" i="18" s="1"/>
  <c r="R423" i="18"/>
  <c r="AH423" i="18" s="1"/>
  <c r="AI423" i="18" s="1"/>
  <c r="R424" i="18"/>
  <c r="AH424" i="18" s="1"/>
  <c r="AI424" i="18" s="1"/>
  <c r="R425" i="18"/>
  <c r="AH425" i="18" s="1"/>
  <c r="AI425" i="18" s="1"/>
  <c r="R426" i="18"/>
  <c r="AH426" i="18" s="1"/>
  <c r="AI426" i="18" s="1"/>
  <c r="R427" i="18"/>
  <c r="AH427" i="18" s="1"/>
  <c r="AI427" i="18" s="1"/>
  <c r="R428" i="18"/>
  <c r="AH428" i="18" s="1"/>
  <c r="AI428" i="18" s="1"/>
  <c r="R429" i="18"/>
  <c r="AH429" i="18" s="1"/>
  <c r="AI429" i="18" s="1"/>
  <c r="R430" i="18"/>
  <c r="AH430" i="18" s="1"/>
  <c r="AI430" i="18" s="1"/>
  <c r="R431" i="18"/>
  <c r="AH431" i="18" s="1"/>
  <c r="AI431" i="18" s="1"/>
  <c r="R432" i="18"/>
  <c r="AH432" i="18" s="1"/>
  <c r="AI432" i="18" s="1"/>
  <c r="R433" i="18"/>
  <c r="AH433" i="18" s="1"/>
  <c r="AI433" i="18" s="1"/>
  <c r="R434" i="18"/>
  <c r="AH434" i="18" s="1"/>
  <c r="AI434" i="18" s="1"/>
  <c r="R435" i="18"/>
  <c r="AH435" i="18" s="1"/>
  <c r="AI435" i="18" s="1"/>
  <c r="R436" i="18"/>
  <c r="AH436" i="18" s="1"/>
  <c r="AI436" i="18" s="1"/>
  <c r="R437" i="18"/>
  <c r="AH437" i="18" s="1"/>
  <c r="AI437" i="18" s="1"/>
  <c r="R438" i="18"/>
  <c r="AH438" i="18" s="1"/>
  <c r="AI438" i="18" s="1"/>
  <c r="R439" i="18"/>
  <c r="AH439" i="18" s="1"/>
  <c r="AI439" i="18" s="1"/>
  <c r="R440" i="18"/>
  <c r="AH440" i="18" s="1"/>
  <c r="AI440" i="18" s="1"/>
  <c r="R441" i="18"/>
  <c r="AH441" i="18" s="1"/>
  <c r="AI441" i="18" s="1"/>
  <c r="R442" i="18"/>
  <c r="AH442" i="18" s="1"/>
  <c r="AI442" i="18" s="1"/>
  <c r="R443" i="18"/>
  <c r="AH443" i="18" s="1"/>
  <c r="AI443" i="18" s="1"/>
  <c r="R444" i="18"/>
  <c r="AH444" i="18" s="1"/>
  <c r="AI444" i="18" s="1"/>
  <c r="R445" i="18"/>
  <c r="AH445" i="18" s="1"/>
  <c r="AI445" i="18" s="1"/>
  <c r="R446" i="18"/>
  <c r="AH446" i="18" s="1"/>
  <c r="AI446" i="18" s="1"/>
  <c r="R447" i="18"/>
  <c r="AH447" i="18" s="1"/>
  <c r="AI447" i="18" s="1"/>
  <c r="R448" i="18"/>
  <c r="AH448" i="18" s="1"/>
  <c r="AI448" i="18" s="1"/>
  <c r="R449" i="18"/>
  <c r="AH449" i="18" s="1"/>
  <c r="AI449" i="18" s="1"/>
  <c r="R450" i="18"/>
  <c r="AH450" i="18" s="1"/>
  <c r="AI450" i="18" s="1"/>
  <c r="R451" i="18"/>
  <c r="AH451" i="18" s="1"/>
  <c r="AI451" i="18" s="1"/>
  <c r="R452" i="18"/>
  <c r="AH452" i="18" s="1"/>
  <c r="AI452" i="18" s="1"/>
  <c r="R453" i="18"/>
  <c r="AH453" i="18" s="1"/>
  <c r="AI453" i="18" s="1"/>
  <c r="R454" i="18"/>
  <c r="AH454" i="18" s="1"/>
  <c r="AI454" i="18" s="1"/>
  <c r="R455" i="18"/>
  <c r="AH455" i="18" s="1"/>
  <c r="AI455" i="18" s="1"/>
  <c r="R456" i="18"/>
  <c r="AH456" i="18" s="1"/>
  <c r="AI456" i="18" s="1"/>
  <c r="R457" i="18"/>
  <c r="AH457" i="18" s="1"/>
  <c r="AI457" i="18" s="1"/>
  <c r="R458" i="18"/>
  <c r="AH458" i="18" s="1"/>
  <c r="AI458" i="18" s="1"/>
  <c r="R459" i="18"/>
  <c r="AH459" i="18" s="1"/>
  <c r="AI459" i="18" s="1"/>
  <c r="R460" i="18"/>
  <c r="AH460" i="18" s="1"/>
  <c r="AI460" i="18" s="1"/>
  <c r="R461" i="18"/>
  <c r="AH461" i="18" s="1"/>
  <c r="AI461" i="18" s="1"/>
  <c r="R462" i="18"/>
  <c r="AH462" i="18" s="1"/>
  <c r="AI462" i="18" s="1"/>
  <c r="R463" i="18"/>
  <c r="AH463" i="18" s="1"/>
  <c r="AI463" i="18" s="1"/>
  <c r="R464" i="18"/>
  <c r="AH464" i="18" s="1"/>
  <c r="AI464" i="18" s="1"/>
  <c r="R465" i="18"/>
  <c r="AH465" i="18" s="1"/>
  <c r="AI465" i="18" s="1"/>
  <c r="R466" i="18"/>
  <c r="AH466" i="18" s="1"/>
  <c r="AI466" i="18" s="1"/>
  <c r="R467" i="18"/>
  <c r="AH467" i="18" s="1"/>
  <c r="AI467" i="18" s="1"/>
  <c r="R468" i="18"/>
  <c r="AH468" i="18" s="1"/>
  <c r="AI468" i="18" s="1"/>
  <c r="R469" i="18"/>
  <c r="AH469" i="18" s="1"/>
  <c r="AI469" i="18" s="1"/>
  <c r="R470" i="18"/>
  <c r="AH470" i="18" s="1"/>
  <c r="AI470" i="18" s="1"/>
  <c r="R471" i="18"/>
  <c r="AH471" i="18" s="1"/>
  <c r="AI471" i="18" s="1"/>
  <c r="R472" i="18"/>
  <c r="AH472" i="18" s="1"/>
  <c r="AI472" i="18" s="1"/>
  <c r="R473" i="18"/>
  <c r="AH473" i="18" s="1"/>
  <c r="AI473" i="18" s="1"/>
  <c r="R474" i="18"/>
  <c r="AH474" i="18" s="1"/>
  <c r="AI474" i="18" s="1"/>
  <c r="R475" i="18"/>
  <c r="AH475" i="18" s="1"/>
  <c r="AI475" i="18" s="1"/>
  <c r="R476" i="18"/>
  <c r="AH476" i="18" s="1"/>
  <c r="AI476" i="18" s="1"/>
  <c r="R477" i="18"/>
  <c r="AH477" i="18" s="1"/>
  <c r="AI477" i="18" s="1"/>
  <c r="R478" i="18"/>
  <c r="AH478" i="18" s="1"/>
  <c r="AI478" i="18" s="1"/>
  <c r="R479" i="18"/>
  <c r="AH479" i="18" s="1"/>
  <c r="AI479" i="18" s="1"/>
  <c r="R480" i="18"/>
  <c r="AH480" i="18" s="1"/>
  <c r="AI480" i="18" s="1"/>
  <c r="R481" i="18"/>
  <c r="AH481" i="18" s="1"/>
  <c r="AI481" i="18" s="1"/>
  <c r="R482" i="18"/>
  <c r="AH482" i="18" s="1"/>
  <c r="AI482" i="18" s="1"/>
  <c r="R483" i="18"/>
  <c r="AH483" i="18" s="1"/>
  <c r="AI483" i="18" s="1"/>
  <c r="R484" i="18"/>
  <c r="AH484" i="18" s="1"/>
  <c r="AI484" i="18" s="1"/>
  <c r="R485" i="18"/>
  <c r="AH485" i="18" s="1"/>
  <c r="AI485" i="18" s="1"/>
  <c r="R486" i="18"/>
  <c r="AH486" i="18" s="1"/>
  <c r="AI486" i="18" s="1"/>
  <c r="R487" i="18"/>
  <c r="AH487" i="18" s="1"/>
  <c r="AI487" i="18" s="1"/>
  <c r="R488" i="18"/>
  <c r="AH488" i="18" s="1"/>
  <c r="AI488" i="18" s="1"/>
  <c r="R489" i="18"/>
  <c r="AH489" i="18" s="1"/>
  <c r="AI489" i="18" s="1"/>
  <c r="R490" i="18"/>
  <c r="AH490" i="18" s="1"/>
  <c r="AI490" i="18" s="1"/>
  <c r="R491" i="18"/>
  <c r="AH491" i="18" s="1"/>
  <c r="AI491" i="18" s="1"/>
  <c r="R492" i="18"/>
  <c r="AH492" i="18" s="1"/>
  <c r="AI492" i="18" s="1"/>
  <c r="R493" i="18"/>
  <c r="AH493" i="18" s="1"/>
  <c r="AI493" i="18" s="1"/>
  <c r="R494" i="18"/>
  <c r="AH494" i="18" s="1"/>
  <c r="AI494" i="18" s="1"/>
  <c r="R495" i="18"/>
  <c r="AH495" i="18" s="1"/>
  <c r="AI495" i="18" s="1"/>
  <c r="R496" i="18"/>
  <c r="AH496" i="18" s="1"/>
  <c r="AI496" i="18" s="1"/>
  <c r="R497" i="18"/>
  <c r="AH497" i="18" s="1"/>
  <c r="AI497" i="18" s="1"/>
  <c r="R498" i="18"/>
  <c r="AH498" i="18" s="1"/>
  <c r="AI498" i="18" s="1"/>
  <c r="R499" i="18"/>
  <c r="AH499" i="18" s="1"/>
  <c r="AI499" i="18" s="1"/>
  <c r="R500" i="18"/>
  <c r="AH500" i="18" s="1"/>
  <c r="AI500" i="18" s="1"/>
  <c r="R501" i="18"/>
  <c r="AH501" i="18" s="1"/>
  <c r="AI501" i="18" s="1"/>
  <c r="R502" i="18"/>
  <c r="AH502" i="18" s="1"/>
  <c r="AI502" i="18" s="1"/>
  <c r="R503" i="18"/>
  <c r="AH503" i="18" s="1"/>
  <c r="AI503" i="18" s="1"/>
  <c r="R504" i="18"/>
  <c r="AH504" i="18" s="1"/>
  <c r="AI504" i="18" s="1"/>
  <c r="R505" i="18"/>
  <c r="AH505" i="18" s="1"/>
  <c r="AI505" i="18" s="1"/>
  <c r="R506" i="18"/>
  <c r="AH506" i="18" s="1"/>
  <c r="AI506" i="18" s="1"/>
  <c r="R507" i="18"/>
  <c r="AH507" i="18" s="1"/>
  <c r="AI507" i="18" s="1"/>
  <c r="R508" i="18"/>
  <c r="AH508" i="18" s="1"/>
  <c r="AI508" i="18" s="1"/>
  <c r="R509" i="18"/>
  <c r="AH509" i="18" s="1"/>
  <c r="AI509" i="18" s="1"/>
  <c r="R510" i="18"/>
  <c r="AH510" i="18" s="1"/>
  <c r="AI510" i="18" s="1"/>
  <c r="R511" i="18"/>
  <c r="AH511" i="18" s="1"/>
  <c r="AI511" i="18" s="1"/>
  <c r="R512" i="18"/>
  <c r="AH512" i="18" s="1"/>
  <c r="AI512" i="18" s="1"/>
  <c r="R513" i="18"/>
  <c r="AH513" i="18" s="1"/>
  <c r="AI513" i="18" s="1"/>
  <c r="R514" i="18"/>
  <c r="AH514" i="18" s="1"/>
  <c r="AI514" i="18" s="1"/>
  <c r="R515" i="18"/>
  <c r="AH515" i="18" s="1"/>
  <c r="AI515" i="18" s="1"/>
  <c r="R516" i="18"/>
  <c r="AH516" i="18" s="1"/>
  <c r="AI516" i="18" s="1"/>
  <c r="R517" i="18"/>
  <c r="AH517" i="18" s="1"/>
  <c r="AI517" i="18" s="1"/>
  <c r="R518" i="18"/>
  <c r="AH518" i="18" s="1"/>
  <c r="AI518" i="18" s="1"/>
  <c r="R519" i="18"/>
  <c r="AH519" i="18" s="1"/>
  <c r="AI519" i="18" s="1"/>
  <c r="R520" i="18"/>
  <c r="AH520" i="18" s="1"/>
  <c r="AI520" i="18" s="1"/>
  <c r="R521" i="18"/>
  <c r="AH521" i="18" s="1"/>
  <c r="AI521" i="18" s="1"/>
  <c r="R522" i="18"/>
  <c r="AH522" i="18" s="1"/>
  <c r="AI522" i="18" s="1"/>
  <c r="R523" i="18"/>
  <c r="AH523" i="18" s="1"/>
  <c r="AI523" i="18" s="1"/>
  <c r="R524" i="18"/>
  <c r="AH524" i="18" s="1"/>
  <c r="AI524" i="18" s="1"/>
  <c r="R525" i="18"/>
  <c r="AH525" i="18" s="1"/>
  <c r="AI525" i="18" s="1"/>
  <c r="R526" i="18"/>
  <c r="AH526" i="18" s="1"/>
  <c r="AI526" i="18" s="1"/>
  <c r="R527" i="18"/>
  <c r="AH527" i="18" s="1"/>
  <c r="AI527" i="18" s="1"/>
  <c r="R528" i="18"/>
  <c r="AH528" i="18" s="1"/>
  <c r="AI528" i="18" s="1"/>
  <c r="R529" i="18"/>
  <c r="AH529" i="18" s="1"/>
  <c r="AI529" i="18" s="1"/>
  <c r="R530" i="18"/>
  <c r="AH530" i="18" s="1"/>
  <c r="AI530" i="18" s="1"/>
  <c r="R531" i="18"/>
  <c r="AH531" i="18" s="1"/>
  <c r="AI531" i="18" s="1"/>
  <c r="R532" i="18"/>
  <c r="AH532" i="18" s="1"/>
  <c r="AI532" i="18" s="1"/>
  <c r="R533" i="18"/>
  <c r="AH533" i="18" s="1"/>
  <c r="AI533" i="18" s="1"/>
  <c r="R534" i="18"/>
  <c r="AH534" i="18" s="1"/>
  <c r="AI534" i="18" s="1"/>
  <c r="R535" i="18"/>
  <c r="AH535" i="18" s="1"/>
  <c r="AI535" i="18" s="1"/>
  <c r="R536" i="18"/>
  <c r="AH536" i="18" s="1"/>
  <c r="AI536" i="18" s="1"/>
  <c r="R537" i="18"/>
  <c r="AH537" i="18" s="1"/>
  <c r="AI537" i="18" s="1"/>
  <c r="R538" i="18"/>
  <c r="AH538" i="18" s="1"/>
  <c r="AI538" i="18" s="1"/>
  <c r="R539" i="18"/>
  <c r="AH539" i="18" s="1"/>
  <c r="AI539" i="18" s="1"/>
  <c r="R540" i="18"/>
  <c r="AH540" i="18" s="1"/>
  <c r="AI540" i="18" s="1"/>
  <c r="R541" i="18"/>
  <c r="AH541" i="18" s="1"/>
  <c r="AI541" i="18" s="1"/>
  <c r="R542" i="18"/>
  <c r="AH542" i="18" s="1"/>
  <c r="AI542" i="18" s="1"/>
  <c r="R543" i="18"/>
  <c r="AH543" i="18" s="1"/>
  <c r="AI543" i="18" s="1"/>
  <c r="R544" i="18"/>
  <c r="AH544" i="18" s="1"/>
  <c r="AI544" i="18" s="1"/>
  <c r="R545" i="18"/>
  <c r="AH545" i="18" s="1"/>
  <c r="AI545" i="18" s="1"/>
  <c r="R546" i="18"/>
  <c r="AH546" i="18" s="1"/>
  <c r="AI546" i="18" s="1"/>
  <c r="R547" i="18"/>
  <c r="AH547" i="18" s="1"/>
  <c r="AI547" i="18" s="1"/>
  <c r="R548" i="18"/>
  <c r="AH548" i="18" s="1"/>
  <c r="AI548" i="18" s="1"/>
  <c r="R549" i="18"/>
  <c r="AH549" i="18" s="1"/>
  <c r="AI549" i="18" s="1"/>
  <c r="R550" i="18"/>
  <c r="AH550" i="18" s="1"/>
  <c r="AI550" i="18" s="1"/>
  <c r="R551" i="18"/>
  <c r="AH551" i="18" s="1"/>
  <c r="AI551" i="18" s="1"/>
  <c r="R552" i="18"/>
  <c r="AH552" i="18" s="1"/>
  <c r="AI552" i="18" s="1"/>
  <c r="R553" i="18"/>
  <c r="AH553" i="18" s="1"/>
  <c r="AI553" i="18" s="1"/>
  <c r="R554" i="18"/>
  <c r="AH554" i="18" s="1"/>
  <c r="AI554" i="18" s="1"/>
  <c r="R555" i="18"/>
  <c r="AH555" i="18" s="1"/>
  <c r="AI555" i="18" s="1"/>
  <c r="R556" i="18"/>
  <c r="AH556" i="18" s="1"/>
  <c r="AI556" i="18" s="1"/>
  <c r="R557" i="18"/>
  <c r="AH557" i="18" s="1"/>
  <c r="AI557" i="18" s="1"/>
  <c r="R558" i="18"/>
  <c r="AH558" i="18" s="1"/>
  <c r="AI558" i="18" s="1"/>
  <c r="R559" i="18"/>
  <c r="AH559" i="18" s="1"/>
  <c r="AI559" i="18" s="1"/>
  <c r="R560" i="18"/>
  <c r="AH560" i="18" s="1"/>
  <c r="AI560" i="18" s="1"/>
  <c r="R561" i="18"/>
  <c r="AH561" i="18" s="1"/>
  <c r="AI561" i="18" s="1"/>
  <c r="R562" i="18"/>
  <c r="AH562" i="18" s="1"/>
  <c r="AI562" i="18" s="1"/>
  <c r="R563" i="18"/>
  <c r="AH563" i="18" s="1"/>
  <c r="AI563" i="18" s="1"/>
  <c r="R564" i="18"/>
  <c r="AH564" i="18" s="1"/>
  <c r="AI564" i="18" s="1"/>
  <c r="R565" i="18"/>
  <c r="AH565" i="18" s="1"/>
  <c r="AI565" i="18" s="1"/>
  <c r="R566" i="18"/>
  <c r="AH566" i="18" s="1"/>
  <c r="AI566" i="18" s="1"/>
  <c r="R567" i="18"/>
  <c r="AH567" i="18" s="1"/>
  <c r="AI567" i="18" s="1"/>
  <c r="R568" i="18"/>
  <c r="AH568" i="18" s="1"/>
  <c r="AI568" i="18" s="1"/>
  <c r="R569" i="18"/>
  <c r="AH569" i="18" s="1"/>
  <c r="AI569" i="18" s="1"/>
  <c r="R570" i="18"/>
  <c r="AH570" i="18" s="1"/>
  <c r="AI570" i="18" s="1"/>
  <c r="R571" i="18"/>
  <c r="AH571" i="18" s="1"/>
  <c r="AI571" i="18" s="1"/>
  <c r="R572" i="18"/>
  <c r="AH572" i="18" s="1"/>
  <c r="AI572" i="18" s="1"/>
  <c r="R573" i="18"/>
  <c r="AH573" i="18" s="1"/>
  <c r="AI573" i="18" s="1"/>
  <c r="R574" i="18"/>
  <c r="AH574" i="18" s="1"/>
  <c r="AI574" i="18" s="1"/>
  <c r="R575" i="18"/>
  <c r="AH575" i="18" s="1"/>
  <c r="AI575" i="18" s="1"/>
  <c r="R576" i="18"/>
  <c r="AH576" i="18" s="1"/>
  <c r="AI576" i="18" s="1"/>
  <c r="R577" i="18"/>
  <c r="AH577" i="18" s="1"/>
  <c r="AI577" i="18" s="1"/>
  <c r="R578" i="18"/>
  <c r="AH578" i="18" s="1"/>
  <c r="AI578" i="18" s="1"/>
  <c r="R579" i="18"/>
  <c r="AH579" i="18" s="1"/>
  <c r="AI579" i="18" s="1"/>
  <c r="R580" i="18"/>
  <c r="AH580" i="18" s="1"/>
  <c r="AI580" i="18" s="1"/>
  <c r="R581" i="18"/>
  <c r="AH581" i="18" s="1"/>
  <c r="AI581" i="18" s="1"/>
  <c r="R582" i="18"/>
  <c r="AH582" i="18" s="1"/>
  <c r="AI582" i="18" s="1"/>
  <c r="R583" i="18"/>
  <c r="AH583" i="18" s="1"/>
  <c r="AI583" i="18" s="1"/>
  <c r="R584" i="18"/>
  <c r="AH584" i="18" s="1"/>
  <c r="AI584" i="18" s="1"/>
  <c r="R585" i="18"/>
  <c r="AH585" i="18" s="1"/>
  <c r="AI585" i="18" s="1"/>
  <c r="R586" i="18"/>
  <c r="AH586" i="18" s="1"/>
  <c r="AI586" i="18" s="1"/>
  <c r="R587" i="18"/>
  <c r="AH587" i="18" s="1"/>
  <c r="AI587" i="18" s="1"/>
  <c r="R588" i="18"/>
  <c r="AH588" i="18" s="1"/>
  <c r="AI588" i="18" s="1"/>
  <c r="R589" i="18"/>
  <c r="AH589" i="18" s="1"/>
  <c r="AI589" i="18" s="1"/>
  <c r="R590" i="18"/>
  <c r="AH590" i="18" s="1"/>
  <c r="AI590" i="18" s="1"/>
  <c r="R591" i="18"/>
  <c r="AH591" i="18" s="1"/>
  <c r="AI591" i="18" s="1"/>
  <c r="R592" i="18"/>
  <c r="AH592" i="18" s="1"/>
  <c r="AI592" i="18" s="1"/>
  <c r="R593" i="18"/>
  <c r="AH593" i="18" s="1"/>
  <c r="AI593" i="18" s="1"/>
  <c r="R594" i="18"/>
  <c r="AH594" i="18" s="1"/>
  <c r="AI594" i="18" s="1"/>
  <c r="R595" i="18"/>
  <c r="AH595" i="18" s="1"/>
  <c r="AI595" i="18" s="1"/>
  <c r="R596" i="18"/>
  <c r="AH596" i="18" s="1"/>
  <c r="AI596" i="18" s="1"/>
  <c r="R597" i="18"/>
  <c r="AH597" i="18" s="1"/>
  <c r="AI597" i="18" s="1"/>
  <c r="R598" i="18"/>
  <c r="AH598" i="18" s="1"/>
  <c r="AI598" i="18" s="1"/>
  <c r="R599" i="18"/>
  <c r="AH599" i="18" s="1"/>
  <c r="AI599" i="18" s="1"/>
  <c r="R600" i="18"/>
  <c r="AH600" i="18" s="1"/>
  <c r="AI600" i="18" s="1"/>
  <c r="R601" i="18"/>
  <c r="AH601" i="18" s="1"/>
  <c r="AI601" i="18" s="1"/>
  <c r="R602" i="18"/>
  <c r="AH602" i="18" s="1"/>
  <c r="AI602" i="18" s="1"/>
  <c r="R603" i="18"/>
  <c r="AH603" i="18" s="1"/>
  <c r="AI603" i="18" s="1"/>
  <c r="R604" i="18"/>
  <c r="AH604" i="18" s="1"/>
  <c r="AI604" i="18" s="1"/>
  <c r="R605" i="18"/>
  <c r="AH605" i="18" s="1"/>
  <c r="AI605" i="18" s="1"/>
  <c r="R606" i="18"/>
  <c r="AH606" i="18" s="1"/>
  <c r="AI606" i="18" s="1"/>
  <c r="R607" i="18"/>
  <c r="AH607" i="18" s="1"/>
  <c r="AI607" i="18" s="1"/>
  <c r="R608" i="18"/>
  <c r="AH608" i="18" s="1"/>
  <c r="AI608" i="18" s="1"/>
  <c r="R609" i="18"/>
  <c r="AH609" i="18" s="1"/>
  <c r="AI609" i="18" s="1"/>
  <c r="R610" i="18"/>
  <c r="AH610" i="18" s="1"/>
  <c r="AI610" i="18" s="1"/>
  <c r="R611" i="18"/>
  <c r="AH611" i="18" s="1"/>
  <c r="AI611" i="18" s="1"/>
  <c r="R612" i="18"/>
  <c r="AH612" i="18" s="1"/>
  <c r="AI612" i="18" s="1"/>
  <c r="R613" i="18"/>
  <c r="AH613" i="18" s="1"/>
  <c r="AI613" i="18" s="1"/>
  <c r="R614" i="18"/>
  <c r="AH614" i="18" s="1"/>
  <c r="AI614" i="18" s="1"/>
  <c r="R615" i="18"/>
  <c r="AH615" i="18" s="1"/>
  <c r="AI615" i="18" s="1"/>
  <c r="R616" i="18"/>
  <c r="AH616" i="18" s="1"/>
  <c r="AI616" i="18" s="1"/>
  <c r="R617" i="18"/>
  <c r="AH617" i="18" s="1"/>
  <c r="AI617" i="18" s="1"/>
  <c r="R618" i="18"/>
  <c r="AH618" i="18" s="1"/>
  <c r="AI618" i="18" s="1"/>
  <c r="R619" i="18"/>
  <c r="AH619" i="18" s="1"/>
  <c r="AI619" i="18" s="1"/>
  <c r="R620" i="18"/>
  <c r="AH620" i="18" s="1"/>
  <c r="AI620" i="18" s="1"/>
  <c r="R621" i="18"/>
  <c r="AH621" i="18" s="1"/>
  <c r="AI621" i="18" s="1"/>
  <c r="R622" i="18"/>
  <c r="AH622" i="18" s="1"/>
  <c r="AI622" i="18" s="1"/>
  <c r="R623" i="18"/>
  <c r="AH623" i="18" s="1"/>
  <c r="AI623" i="18" s="1"/>
  <c r="R624" i="18"/>
  <c r="AH624" i="18" s="1"/>
  <c r="AI624" i="18" s="1"/>
  <c r="R625" i="18"/>
  <c r="AH625" i="18" s="1"/>
  <c r="AI625" i="18" s="1"/>
  <c r="R626" i="18"/>
  <c r="AH626" i="18" s="1"/>
  <c r="AI626" i="18" s="1"/>
  <c r="R627" i="18"/>
  <c r="AH627" i="18" s="1"/>
  <c r="AI627" i="18" s="1"/>
  <c r="R628" i="18"/>
  <c r="AH628" i="18" s="1"/>
  <c r="AI628" i="18" s="1"/>
  <c r="R629" i="18"/>
  <c r="AH629" i="18" s="1"/>
  <c r="AI629" i="18" s="1"/>
  <c r="R630" i="18"/>
  <c r="AH630" i="18" s="1"/>
  <c r="AI630" i="18" s="1"/>
  <c r="R631" i="18"/>
  <c r="AH631" i="18" s="1"/>
  <c r="AI631" i="18" s="1"/>
  <c r="R632" i="18"/>
  <c r="AH632" i="18" s="1"/>
  <c r="AI632" i="18" s="1"/>
  <c r="R633" i="18"/>
  <c r="AH633" i="18" s="1"/>
  <c r="AI633" i="18" s="1"/>
  <c r="R634" i="18"/>
  <c r="AH634" i="18" s="1"/>
  <c r="AI634" i="18" s="1"/>
  <c r="R635" i="18"/>
  <c r="AH635" i="18" s="1"/>
  <c r="AI635" i="18" s="1"/>
  <c r="R636" i="18"/>
  <c r="AH636" i="18" s="1"/>
  <c r="AI636" i="18" s="1"/>
  <c r="R637" i="18"/>
  <c r="AH637" i="18" s="1"/>
  <c r="AI637" i="18" s="1"/>
  <c r="R638" i="18"/>
  <c r="AH638" i="18" s="1"/>
  <c r="AI638" i="18" s="1"/>
  <c r="R639" i="18"/>
  <c r="AH639" i="18" s="1"/>
  <c r="AI639" i="18" s="1"/>
  <c r="R640" i="18"/>
  <c r="AH640" i="18" s="1"/>
  <c r="AI640" i="18" s="1"/>
  <c r="R641" i="18"/>
  <c r="AH641" i="18" s="1"/>
  <c r="AI641" i="18" s="1"/>
  <c r="R642" i="18"/>
  <c r="AH642" i="18" s="1"/>
  <c r="AI642" i="18" s="1"/>
  <c r="R643" i="18"/>
  <c r="AH643" i="18" s="1"/>
  <c r="AI643" i="18" s="1"/>
  <c r="R644" i="18"/>
  <c r="AH644" i="18" s="1"/>
  <c r="AI644" i="18" s="1"/>
  <c r="R645" i="18"/>
  <c r="AH645" i="18" s="1"/>
  <c r="AI645" i="18" s="1"/>
  <c r="R646" i="18"/>
  <c r="AH646" i="18" s="1"/>
  <c r="AI646" i="18" s="1"/>
  <c r="R647" i="18"/>
  <c r="AH647" i="18" s="1"/>
  <c r="AI647" i="18" s="1"/>
  <c r="R648" i="18"/>
  <c r="AH648" i="18" s="1"/>
  <c r="AI648" i="18" s="1"/>
  <c r="R649" i="18"/>
  <c r="AH649" i="18" s="1"/>
  <c r="AI649" i="18" s="1"/>
  <c r="R650" i="18"/>
  <c r="AH650" i="18" s="1"/>
  <c r="AI650" i="18" s="1"/>
  <c r="R651" i="18"/>
  <c r="AH651" i="18" s="1"/>
  <c r="AI651" i="18" s="1"/>
  <c r="R652" i="18"/>
  <c r="AH652" i="18" s="1"/>
  <c r="AI652" i="18" s="1"/>
  <c r="R653" i="18"/>
  <c r="AH653" i="18" s="1"/>
  <c r="AI653" i="18" s="1"/>
  <c r="R654" i="18"/>
  <c r="AH654" i="18" s="1"/>
  <c r="AI654" i="18" s="1"/>
  <c r="R655" i="18"/>
  <c r="AH655" i="18" s="1"/>
  <c r="AI655" i="18" s="1"/>
  <c r="R656" i="18"/>
  <c r="AH656" i="18" s="1"/>
  <c r="AI656" i="18" s="1"/>
  <c r="R657" i="18"/>
  <c r="AH657" i="18" s="1"/>
  <c r="AI657" i="18" s="1"/>
  <c r="R658" i="18"/>
  <c r="AH658" i="18" s="1"/>
  <c r="AI658" i="18" s="1"/>
  <c r="R659" i="18"/>
  <c r="AH659" i="18" s="1"/>
  <c r="AI659" i="18" s="1"/>
  <c r="R660" i="18"/>
  <c r="AH660" i="18" s="1"/>
  <c r="AI660" i="18" s="1"/>
  <c r="R661" i="18"/>
  <c r="AH661" i="18" s="1"/>
  <c r="AI661" i="18" s="1"/>
  <c r="R662" i="18"/>
  <c r="AH662" i="18" s="1"/>
  <c r="AI662" i="18" s="1"/>
  <c r="R663" i="18"/>
  <c r="AH663" i="18" s="1"/>
  <c r="AI663" i="18" s="1"/>
  <c r="R664" i="18"/>
  <c r="AH664" i="18" s="1"/>
  <c r="AI664" i="18" s="1"/>
  <c r="R665" i="18"/>
  <c r="AH665" i="18" s="1"/>
  <c r="AI665" i="18" s="1"/>
  <c r="R666" i="18"/>
  <c r="AH666" i="18" s="1"/>
  <c r="AI666" i="18" s="1"/>
  <c r="R667" i="18"/>
  <c r="AH667" i="18" s="1"/>
  <c r="AI667" i="18" s="1"/>
  <c r="R668" i="18"/>
  <c r="AH668" i="18" s="1"/>
  <c r="AI668" i="18" s="1"/>
  <c r="R669" i="18"/>
  <c r="AH669" i="18" s="1"/>
  <c r="AI669" i="18" s="1"/>
  <c r="R670" i="18"/>
  <c r="AH670" i="18" s="1"/>
  <c r="AI670" i="18" s="1"/>
  <c r="R671" i="18"/>
  <c r="AH671" i="18" s="1"/>
  <c r="AI671" i="18" s="1"/>
  <c r="R672" i="18"/>
  <c r="AH672" i="18" s="1"/>
  <c r="AI672" i="18" s="1"/>
  <c r="R673" i="18"/>
  <c r="AH673" i="18" s="1"/>
  <c r="AI673" i="18" s="1"/>
  <c r="R674" i="18"/>
  <c r="AH674" i="18" s="1"/>
  <c r="AI674" i="18" s="1"/>
  <c r="R675" i="18"/>
  <c r="AH675" i="18" s="1"/>
  <c r="AI675" i="18" s="1"/>
  <c r="R676" i="18"/>
  <c r="AH676" i="18" s="1"/>
  <c r="AI676" i="18" s="1"/>
  <c r="R677" i="18"/>
  <c r="AH677" i="18" s="1"/>
  <c r="AI677" i="18" s="1"/>
  <c r="R678" i="18"/>
  <c r="AH678" i="18" s="1"/>
  <c r="AI678" i="18" s="1"/>
  <c r="R679" i="18"/>
  <c r="AH679" i="18" s="1"/>
  <c r="AI679" i="18" s="1"/>
  <c r="R680" i="18"/>
  <c r="AH680" i="18" s="1"/>
  <c r="AI680" i="18" s="1"/>
  <c r="R681" i="18"/>
  <c r="AH681" i="18" s="1"/>
  <c r="AI681" i="18" s="1"/>
  <c r="R682" i="18"/>
  <c r="AH682" i="18" s="1"/>
  <c r="AI682" i="18" s="1"/>
  <c r="R683" i="18"/>
  <c r="AH683" i="18" s="1"/>
  <c r="AI683" i="18" s="1"/>
  <c r="R684" i="18"/>
  <c r="AH684" i="18" s="1"/>
  <c r="AI684" i="18" s="1"/>
  <c r="R685" i="18"/>
  <c r="AH685" i="18" s="1"/>
  <c r="AI685" i="18" s="1"/>
  <c r="R686" i="18"/>
  <c r="AH686" i="18" s="1"/>
  <c r="AI686" i="18" s="1"/>
  <c r="R687" i="18"/>
  <c r="AH687" i="18" s="1"/>
  <c r="AI687" i="18" s="1"/>
  <c r="R688" i="18"/>
  <c r="AH688" i="18" s="1"/>
  <c r="AI688" i="18" s="1"/>
  <c r="R689" i="18"/>
  <c r="AH689" i="18" s="1"/>
  <c r="AI689" i="18" s="1"/>
  <c r="R690" i="18"/>
  <c r="AH690" i="18" s="1"/>
  <c r="AI690" i="18" s="1"/>
  <c r="R691" i="18"/>
  <c r="AH691" i="18" s="1"/>
  <c r="AI691" i="18" s="1"/>
  <c r="R692" i="18"/>
  <c r="AH692" i="18" s="1"/>
  <c r="AI692" i="18" s="1"/>
  <c r="R693" i="18"/>
  <c r="AH693" i="18" s="1"/>
  <c r="AI693" i="18" s="1"/>
  <c r="R694" i="18"/>
  <c r="AH694" i="18" s="1"/>
  <c r="AI694" i="18" s="1"/>
  <c r="R695" i="18"/>
  <c r="AH695" i="18" s="1"/>
  <c r="AI695" i="18" s="1"/>
  <c r="R696" i="18"/>
  <c r="AH696" i="18" s="1"/>
  <c r="AI696" i="18" s="1"/>
  <c r="R697" i="18"/>
  <c r="AH697" i="18" s="1"/>
  <c r="AI697" i="18" s="1"/>
  <c r="R698" i="18"/>
  <c r="AH698" i="18" s="1"/>
  <c r="AI698" i="18" s="1"/>
  <c r="R699" i="18"/>
  <c r="AH699" i="18" s="1"/>
  <c r="AI699" i="18" s="1"/>
  <c r="R700" i="18"/>
  <c r="AH700" i="18" s="1"/>
  <c r="AI700" i="18" s="1"/>
  <c r="R701" i="18"/>
  <c r="AH701" i="18" s="1"/>
  <c r="AI701" i="18" s="1"/>
  <c r="R702" i="18"/>
  <c r="AH702" i="18" s="1"/>
  <c r="AI702" i="18" s="1"/>
  <c r="R703" i="18"/>
  <c r="AH703" i="18" s="1"/>
  <c r="AI703" i="18" s="1"/>
  <c r="R704" i="18"/>
  <c r="AH704" i="18" s="1"/>
  <c r="AI704" i="18" s="1"/>
  <c r="R705" i="18"/>
  <c r="AH705" i="18" s="1"/>
  <c r="AI705" i="18" s="1"/>
  <c r="R706" i="18"/>
  <c r="AH706" i="18" s="1"/>
  <c r="AI706" i="18" s="1"/>
  <c r="R707" i="18"/>
  <c r="AH707" i="18" s="1"/>
  <c r="AI707" i="18" s="1"/>
  <c r="R708" i="18"/>
  <c r="AH708" i="18" s="1"/>
  <c r="AI708" i="18" s="1"/>
  <c r="R709" i="18"/>
  <c r="AH709" i="18" s="1"/>
  <c r="AI709" i="18" s="1"/>
  <c r="R710" i="18"/>
  <c r="AH710" i="18" s="1"/>
  <c r="AI710" i="18" s="1"/>
  <c r="R711" i="18"/>
  <c r="AH711" i="18" s="1"/>
  <c r="AI711" i="18" s="1"/>
  <c r="R712" i="18"/>
  <c r="AH712" i="18" s="1"/>
  <c r="AI712" i="18" s="1"/>
  <c r="R713" i="18"/>
  <c r="AH713" i="18" s="1"/>
  <c r="AI713" i="18" s="1"/>
  <c r="R714" i="18"/>
  <c r="AH714" i="18" s="1"/>
  <c r="AI714" i="18" s="1"/>
  <c r="R715" i="18"/>
  <c r="AH715" i="18" s="1"/>
  <c r="AI715" i="18" s="1"/>
  <c r="R716" i="18"/>
  <c r="AH716" i="18" s="1"/>
  <c r="AI716" i="18" s="1"/>
  <c r="R717" i="18"/>
  <c r="AH717" i="18" s="1"/>
  <c r="AI717" i="18" s="1"/>
  <c r="R718" i="18"/>
  <c r="AH718" i="18" s="1"/>
  <c r="AI718" i="18" s="1"/>
  <c r="R719" i="18"/>
  <c r="AH719" i="18" s="1"/>
  <c r="AI719" i="18" s="1"/>
  <c r="R720" i="18"/>
  <c r="AH720" i="18" s="1"/>
  <c r="AI720" i="18" s="1"/>
  <c r="R721" i="18"/>
  <c r="AH721" i="18" s="1"/>
  <c r="AI721" i="18" s="1"/>
  <c r="R6" i="18"/>
  <c r="AH6" i="18" s="1"/>
  <c r="AI6" i="18" s="1"/>
  <c r="V70" i="19"/>
  <c r="W70" i="19" s="1"/>
  <c r="V71" i="19"/>
  <c r="W71" i="19" s="1"/>
  <c r="V72" i="19"/>
  <c r="W72" i="19" s="1"/>
  <c r="V73" i="19"/>
  <c r="W73" i="19" s="1"/>
  <c r="V74" i="19"/>
  <c r="W74" i="19" s="1"/>
  <c r="V75" i="19"/>
  <c r="W75" i="19" s="1"/>
  <c r="V76" i="19"/>
  <c r="W76" i="19" s="1"/>
  <c r="V77" i="19"/>
  <c r="W77" i="19" s="1"/>
  <c r="V78" i="19"/>
  <c r="W78" i="19" s="1"/>
  <c r="V79" i="19"/>
  <c r="W79" i="19" s="1"/>
  <c r="V80" i="19"/>
  <c r="W80" i="19" s="1"/>
  <c r="V81" i="19"/>
  <c r="W81" i="19" s="1"/>
  <c r="V82" i="19"/>
  <c r="W82" i="19" s="1"/>
  <c r="V83" i="19"/>
  <c r="W83" i="19" s="1"/>
  <c r="V84" i="19"/>
  <c r="W84" i="19" s="1"/>
  <c r="V85" i="19"/>
  <c r="W85" i="19" s="1"/>
  <c r="V86" i="19"/>
  <c r="W86" i="19" s="1"/>
  <c r="V87" i="19"/>
  <c r="W87" i="19" s="1"/>
  <c r="V88" i="19"/>
  <c r="W88" i="19" s="1"/>
  <c r="V89" i="19"/>
  <c r="W89" i="19" s="1"/>
  <c r="V90" i="19"/>
  <c r="W90" i="19" s="1"/>
  <c r="V91" i="19"/>
  <c r="W91" i="19" s="1"/>
  <c r="V92" i="19"/>
  <c r="W92" i="19" s="1"/>
  <c r="V93" i="19"/>
  <c r="W93" i="19" s="1"/>
  <c r="V94" i="19"/>
  <c r="W94" i="19" s="1"/>
  <c r="V95" i="19"/>
  <c r="W95" i="19" s="1"/>
  <c r="V96" i="19"/>
  <c r="W96" i="19" s="1"/>
  <c r="V97" i="19"/>
  <c r="W97" i="19" s="1"/>
  <c r="V98" i="19"/>
  <c r="W98" i="19" s="1"/>
  <c r="V99" i="19"/>
  <c r="W99" i="19" s="1"/>
  <c r="V100" i="19"/>
  <c r="W100" i="19" s="1"/>
  <c r="V101" i="19"/>
  <c r="W101" i="19" s="1"/>
  <c r="V102" i="19"/>
  <c r="W102" i="19" s="1"/>
  <c r="V103" i="19"/>
  <c r="W103" i="19" s="1"/>
  <c r="V104" i="19"/>
  <c r="W104" i="19" s="1"/>
  <c r="V105" i="19"/>
  <c r="W105" i="19" s="1"/>
  <c r="V106" i="19"/>
  <c r="W106" i="19" s="1"/>
  <c r="V107" i="19"/>
  <c r="W107" i="19" s="1"/>
  <c r="V108" i="19"/>
  <c r="W108" i="19" s="1"/>
  <c r="V109" i="19"/>
  <c r="W109" i="19" s="1"/>
  <c r="V110" i="19"/>
  <c r="W110" i="19" s="1"/>
  <c r="V111" i="19"/>
  <c r="W111" i="19" s="1"/>
  <c r="V112" i="19"/>
  <c r="W112" i="19" s="1"/>
  <c r="V113" i="19"/>
  <c r="W113" i="19" s="1"/>
  <c r="V114" i="19"/>
  <c r="W114" i="19" s="1"/>
  <c r="V115" i="19"/>
  <c r="W115" i="19" s="1"/>
  <c r="V116" i="19"/>
  <c r="W116" i="19" s="1"/>
  <c r="V117" i="19"/>
  <c r="W117" i="19" s="1"/>
  <c r="V118" i="19"/>
  <c r="W118" i="19" s="1"/>
  <c r="V119" i="19"/>
  <c r="W119" i="19" s="1"/>
  <c r="V120" i="19"/>
  <c r="W120" i="19" s="1"/>
  <c r="V121" i="19"/>
  <c r="W121" i="19" s="1"/>
  <c r="V122" i="19"/>
  <c r="W122" i="19" s="1"/>
  <c r="V123" i="19"/>
  <c r="W123" i="19" s="1"/>
  <c r="V124" i="19"/>
  <c r="W124" i="19" s="1"/>
  <c r="V125" i="19"/>
  <c r="W125" i="19" s="1"/>
  <c r="V126" i="19"/>
  <c r="W126" i="19" s="1"/>
  <c r="V127" i="19"/>
  <c r="W127" i="19" s="1"/>
  <c r="V128" i="19"/>
  <c r="W128" i="19" s="1"/>
  <c r="V129" i="19"/>
  <c r="W129" i="19" s="1"/>
  <c r="V130" i="19"/>
  <c r="W130" i="19" s="1"/>
  <c r="V131" i="19"/>
  <c r="W131" i="19" s="1"/>
  <c r="V132" i="19"/>
  <c r="W132" i="19" s="1"/>
  <c r="V133" i="19"/>
  <c r="W133" i="19" s="1"/>
  <c r="V134" i="19"/>
  <c r="W134" i="19" s="1"/>
  <c r="V135" i="19"/>
  <c r="W135" i="19" s="1"/>
  <c r="V136" i="19"/>
  <c r="W136" i="19" s="1"/>
  <c r="V137" i="19"/>
  <c r="W137" i="19" s="1"/>
  <c r="V138" i="19"/>
  <c r="W138" i="19" s="1"/>
  <c r="V139" i="19"/>
  <c r="W139" i="19" s="1"/>
  <c r="V140" i="19"/>
  <c r="W140" i="19" s="1"/>
  <c r="V141" i="19"/>
  <c r="W141" i="19" s="1"/>
  <c r="V142" i="19"/>
  <c r="W142" i="19" s="1"/>
  <c r="V143" i="19"/>
  <c r="W143" i="19" s="1"/>
  <c r="V144" i="19"/>
  <c r="W144" i="19" s="1"/>
  <c r="V145" i="19"/>
  <c r="W145" i="19"/>
  <c r="V146" i="19"/>
  <c r="W146" i="19" s="1"/>
  <c r="V147" i="19"/>
  <c r="W147" i="19" s="1"/>
  <c r="V148" i="19"/>
  <c r="W148" i="19" s="1"/>
  <c r="V149" i="19"/>
  <c r="W149" i="19" s="1"/>
  <c r="V150" i="19"/>
  <c r="W150" i="19" s="1"/>
  <c r="V151" i="19"/>
  <c r="W151" i="19" s="1"/>
  <c r="V152" i="19"/>
  <c r="W152" i="19" s="1"/>
  <c r="V153" i="19"/>
  <c r="W153" i="19" s="1"/>
  <c r="V154" i="19"/>
  <c r="W154" i="19" s="1"/>
  <c r="V155" i="19"/>
  <c r="W155" i="19" s="1"/>
  <c r="V156" i="19"/>
  <c r="W156" i="19" s="1"/>
  <c r="V157" i="19"/>
  <c r="W157" i="19" s="1"/>
  <c r="V158" i="19"/>
  <c r="W158" i="19" s="1"/>
  <c r="V159" i="19"/>
  <c r="W159" i="19"/>
  <c r="V160" i="19"/>
  <c r="W160" i="19" s="1"/>
  <c r="V161" i="19"/>
  <c r="W161" i="19" s="1"/>
  <c r="V162" i="19"/>
  <c r="W162" i="19" s="1"/>
  <c r="V163" i="19"/>
  <c r="W163" i="19" s="1"/>
  <c r="V164" i="19"/>
  <c r="W164" i="19" s="1"/>
  <c r="V165" i="19"/>
  <c r="W165" i="19" s="1"/>
  <c r="V166" i="19"/>
  <c r="W166" i="19" s="1"/>
  <c r="V167" i="19"/>
  <c r="W167" i="19" s="1"/>
  <c r="V168" i="19"/>
  <c r="W168" i="19" s="1"/>
  <c r="V169" i="19"/>
  <c r="W169" i="19" s="1"/>
  <c r="V170" i="19"/>
  <c r="W170" i="19" s="1"/>
  <c r="V171" i="19"/>
  <c r="W171" i="19" s="1"/>
  <c r="V172" i="19"/>
  <c r="W172" i="19" s="1"/>
  <c r="V173" i="19"/>
  <c r="W173" i="19" s="1"/>
  <c r="V174" i="19"/>
  <c r="W174" i="19" s="1"/>
  <c r="V175" i="19"/>
  <c r="W175" i="19" s="1"/>
  <c r="V176" i="19"/>
  <c r="W176" i="19" s="1"/>
  <c r="V177" i="19"/>
  <c r="W177" i="19" s="1"/>
  <c r="V178" i="19"/>
  <c r="W178" i="19" s="1"/>
  <c r="V179" i="19"/>
  <c r="W179" i="19" s="1"/>
  <c r="V180" i="19"/>
  <c r="W180" i="19" s="1"/>
  <c r="V181" i="19"/>
  <c r="W181" i="19" s="1"/>
  <c r="V182" i="19"/>
  <c r="W182" i="19" s="1"/>
  <c r="V183" i="19"/>
  <c r="W183" i="19" s="1"/>
  <c r="V184" i="19"/>
  <c r="W184" i="19" s="1"/>
  <c r="V185" i="19"/>
  <c r="W185" i="19" s="1"/>
  <c r="V186" i="19"/>
  <c r="W186" i="19" s="1"/>
  <c r="V187" i="19"/>
  <c r="W187" i="19" s="1"/>
  <c r="V188" i="19"/>
  <c r="W188" i="19" s="1"/>
  <c r="V189" i="19"/>
  <c r="W189" i="19" s="1"/>
  <c r="V190" i="19"/>
  <c r="W190" i="19" s="1"/>
  <c r="V191" i="19"/>
  <c r="W191" i="19" s="1"/>
  <c r="V192" i="19"/>
  <c r="W192" i="19" s="1"/>
  <c r="V193" i="19"/>
  <c r="W193" i="19"/>
  <c r="V194" i="19"/>
  <c r="W194" i="19" s="1"/>
  <c r="V195" i="19"/>
  <c r="W195" i="19" s="1"/>
  <c r="V196" i="19"/>
  <c r="W196" i="19" s="1"/>
  <c r="V197" i="19"/>
  <c r="W197" i="19" s="1"/>
  <c r="V198" i="19"/>
  <c r="W198" i="19" s="1"/>
  <c r="V199" i="19"/>
  <c r="W199" i="19" s="1"/>
  <c r="V200" i="19"/>
  <c r="W200" i="19" s="1"/>
  <c r="V201" i="19"/>
  <c r="W201" i="19" s="1"/>
  <c r="V202" i="19"/>
  <c r="W202" i="19" s="1"/>
  <c r="V203" i="19"/>
  <c r="W203" i="19" s="1"/>
  <c r="V204" i="19"/>
  <c r="W204" i="19" s="1"/>
  <c r="V205" i="19"/>
  <c r="W205" i="19" s="1"/>
  <c r="V206" i="19"/>
  <c r="W206" i="19" s="1"/>
  <c r="V207" i="19"/>
  <c r="W207" i="19" s="1"/>
  <c r="V208" i="19"/>
  <c r="W208" i="19" s="1"/>
  <c r="V209" i="19"/>
  <c r="W209" i="19" s="1"/>
  <c r="V210" i="19"/>
  <c r="W210" i="19" s="1"/>
  <c r="V211" i="19"/>
  <c r="W211" i="19" s="1"/>
  <c r="V212" i="19"/>
  <c r="W212" i="19" s="1"/>
  <c r="V213" i="19"/>
  <c r="W213" i="19" s="1"/>
  <c r="V214" i="19"/>
  <c r="W214" i="19" s="1"/>
  <c r="V215" i="19"/>
  <c r="W215" i="19" s="1"/>
  <c r="V216" i="19"/>
  <c r="W216" i="19" s="1"/>
  <c r="V217" i="19"/>
  <c r="W217" i="19" s="1"/>
  <c r="V218" i="19"/>
  <c r="W218" i="19" s="1"/>
  <c r="V219" i="19"/>
  <c r="W219" i="19" s="1"/>
  <c r="V220" i="19"/>
  <c r="W220" i="19" s="1"/>
  <c r="V221" i="19"/>
  <c r="W221" i="19" s="1"/>
  <c r="V222" i="19"/>
  <c r="W222" i="19" s="1"/>
  <c r="V223" i="19"/>
  <c r="W223" i="19" s="1"/>
  <c r="V224" i="19"/>
  <c r="W224" i="19" s="1"/>
  <c r="V225" i="19"/>
  <c r="W225" i="19" s="1"/>
  <c r="V226" i="19"/>
  <c r="W226" i="19" s="1"/>
  <c r="V227" i="19"/>
  <c r="W227" i="19" s="1"/>
  <c r="V228" i="19"/>
  <c r="W228" i="19" s="1"/>
  <c r="V229" i="19"/>
  <c r="W229" i="19" s="1"/>
  <c r="V230" i="19"/>
  <c r="W230" i="19" s="1"/>
  <c r="V231" i="19"/>
  <c r="W231" i="19" s="1"/>
  <c r="V232" i="19"/>
  <c r="W232" i="19" s="1"/>
  <c r="V233" i="19"/>
  <c r="W233" i="19"/>
  <c r="V234" i="19"/>
  <c r="W234" i="19" s="1"/>
  <c r="V235" i="19"/>
  <c r="W235" i="19" s="1"/>
  <c r="V236" i="19"/>
  <c r="W236" i="19" s="1"/>
  <c r="V237" i="19"/>
  <c r="W237" i="19" s="1"/>
  <c r="V238" i="19"/>
  <c r="W238" i="19" s="1"/>
  <c r="V239" i="19"/>
  <c r="W239" i="19" s="1"/>
  <c r="V240" i="19"/>
  <c r="W240" i="19" s="1"/>
  <c r="V241" i="19"/>
  <c r="W241" i="19" s="1"/>
  <c r="V242" i="19"/>
  <c r="W242" i="19" s="1"/>
  <c r="V243" i="19"/>
  <c r="W243" i="19" s="1"/>
  <c r="V244" i="19"/>
  <c r="W244" i="19" s="1"/>
  <c r="V245" i="19"/>
  <c r="W245" i="19" s="1"/>
  <c r="V246" i="19"/>
  <c r="W246" i="19" s="1"/>
  <c r="V247" i="19"/>
  <c r="W247" i="19"/>
  <c r="V248" i="19"/>
  <c r="W248" i="19" s="1"/>
  <c r="V249" i="19"/>
  <c r="W249" i="19" s="1"/>
  <c r="V250" i="19"/>
  <c r="W250" i="19" s="1"/>
  <c r="V251" i="19"/>
  <c r="W251" i="19" s="1"/>
  <c r="V252" i="19"/>
  <c r="W252" i="19" s="1"/>
  <c r="V253" i="19"/>
  <c r="W253" i="19" s="1"/>
  <c r="V254" i="19"/>
  <c r="W254" i="19" s="1"/>
  <c r="V255" i="19"/>
  <c r="W255" i="19" s="1"/>
  <c r="V256" i="19"/>
  <c r="W256" i="19" s="1"/>
  <c r="V257" i="19"/>
  <c r="W257" i="19" s="1"/>
  <c r="V258" i="19"/>
  <c r="W258" i="19" s="1"/>
  <c r="V259" i="19"/>
  <c r="W259" i="19"/>
  <c r="V260" i="19"/>
  <c r="W260" i="19" s="1"/>
  <c r="V261" i="19"/>
  <c r="W261" i="19" s="1"/>
  <c r="V262" i="19"/>
  <c r="W262" i="19" s="1"/>
  <c r="V263" i="19"/>
  <c r="W263" i="19" s="1"/>
  <c r="V264" i="19"/>
  <c r="W264" i="19" s="1"/>
  <c r="V265" i="19"/>
  <c r="W265" i="19" s="1"/>
  <c r="V266" i="19"/>
  <c r="W266" i="19" s="1"/>
  <c r="V267" i="19"/>
  <c r="W267" i="19" s="1"/>
  <c r="V268" i="19"/>
  <c r="W268" i="19" s="1"/>
  <c r="V269" i="19"/>
  <c r="W269" i="19" s="1"/>
  <c r="V270" i="19"/>
  <c r="W270" i="19" s="1"/>
  <c r="V271" i="19"/>
  <c r="W271" i="19" s="1"/>
  <c r="V272" i="19"/>
  <c r="W272" i="19" s="1"/>
  <c r="V273" i="19"/>
  <c r="W273" i="19" s="1"/>
  <c r="V274" i="19"/>
  <c r="W274" i="19" s="1"/>
  <c r="V275" i="19"/>
  <c r="W275" i="19" s="1"/>
  <c r="V276" i="19"/>
  <c r="W276" i="19" s="1"/>
  <c r="V277" i="19"/>
  <c r="W277" i="19" s="1"/>
  <c r="V278" i="19"/>
  <c r="W278" i="19" s="1"/>
  <c r="V279" i="19"/>
  <c r="W279" i="19" s="1"/>
  <c r="V280" i="19"/>
  <c r="W280" i="19" s="1"/>
  <c r="V281" i="19"/>
  <c r="W281" i="19" s="1"/>
  <c r="V282" i="19"/>
  <c r="W282" i="19" s="1"/>
  <c r="V283" i="19"/>
  <c r="W283" i="19" s="1"/>
  <c r="V284" i="19"/>
  <c r="W284" i="19" s="1"/>
  <c r="V285" i="19"/>
  <c r="W285" i="19" s="1"/>
  <c r="V286" i="19"/>
  <c r="W286" i="19" s="1"/>
  <c r="V287" i="19"/>
  <c r="W287" i="19" s="1"/>
  <c r="V288" i="19"/>
  <c r="W288" i="19" s="1"/>
  <c r="V289" i="19"/>
  <c r="W289" i="19" s="1"/>
  <c r="V290" i="19"/>
  <c r="W290" i="19" s="1"/>
  <c r="V291" i="19"/>
  <c r="W291" i="19" s="1"/>
  <c r="V292" i="19"/>
  <c r="W292" i="19" s="1"/>
  <c r="V293" i="19"/>
  <c r="W293" i="19" s="1"/>
  <c r="V294" i="19"/>
  <c r="W294" i="19" s="1"/>
  <c r="V295" i="19"/>
  <c r="W295" i="19" s="1"/>
  <c r="V296" i="19"/>
  <c r="W296" i="19" s="1"/>
  <c r="V297" i="19"/>
  <c r="W297" i="19" s="1"/>
  <c r="V298" i="19"/>
  <c r="W298" i="19" s="1"/>
  <c r="V299" i="19"/>
  <c r="W299" i="19"/>
  <c r="V300" i="19"/>
  <c r="W300" i="19" s="1"/>
  <c r="V301" i="19"/>
  <c r="W301" i="19" s="1"/>
  <c r="V302" i="19"/>
  <c r="W302" i="19" s="1"/>
  <c r="V303" i="19"/>
  <c r="W303" i="19" s="1"/>
  <c r="V304" i="19"/>
  <c r="W304" i="19" s="1"/>
  <c r="V305" i="19"/>
  <c r="W305" i="19" s="1"/>
  <c r="V306" i="19"/>
  <c r="W306" i="19" s="1"/>
  <c r="V307" i="19"/>
  <c r="W307" i="19" s="1"/>
  <c r="V308" i="19"/>
  <c r="W308" i="19" s="1"/>
  <c r="V309" i="19"/>
  <c r="W309" i="19" s="1"/>
  <c r="V310" i="19"/>
  <c r="W310" i="19" s="1"/>
  <c r="V311" i="19"/>
  <c r="W311" i="19"/>
  <c r="V312" i="19"/>
  <c r="W312" i="19" s="1"/>
  <c r="V313" i="19"/>
  <c r="W313" i="19" s="1"/>
  <c r="V314" i="19"/>
  <c r="W314" i="19" s="1"/>
  <c r="V315" i="19"/>
  <c r="W315" i="19" s="1"/>
  <c r="V316" i="19"/>
  <c r="W316" i="19" s="1"/>
  <c r="V317" i="19"/>
  <c r="W317" i="19" s="1"/>
  <c r="V318" i="19"/>
  <c r="W318" i="19" s="1"/>
  <c r="V319" i="19"/>
  <c r="W319" i="19" s="1"/>
  <c r="V320" i="19"/>
  <c r="W320" i="19" s="1"/>
  <c r="V321" i="19"/>
  <c r="W321" i="19" s="1"/>
  <c r="V322" i="19"/>
  <c r="W322" i="19" s="1"/>
  <c r="V323" i="19"/>
  <c r="W323" i="19" s="1"/>
  <c r="V324" i="19"/>
  <c r="W324" i="19" s="1"/>
  <c r="V325" i="19"/>
  <c r="W325" i="19" s="1"/>
  <c r="V326" i="19"/>
  <c r="W326" i="19" s="1"/>
  <c r="V327" i="19"/>
  <c r="W327" i="19" s="1"/>
  <c r="V328" i="19"/>
  <c r="W328" i="19" s="1"/>
  <c r="V329" i="19"/>
  <c r="W329" i="19" s="1"/>
  <c r="V330" i="19"/>
  <c r="W330" i="19" s="1"/>
  <c r="V331" i="19"/>
  <c r="W331" i="19" s="1"/>
  <c r="V332" i="19"/>
  <c r="W332" i="19" s="1"/>
  <c r="V333" i="19"/>
  <c r="W333" i="19" s="1"/>
  <c r="V334" i="19"/>
  <c r="W334" i="19" s="1"/>
  <c r="V335" i="19"/>
  <c r="W335" i="19" s="1"/>
  <c r="V336" i="19"/>
  <c r="W336" i="19" s="1"/>
  <c r="V337" i="19"/>
  <c r="W337" i="19" s="1"/>
  <c r="V338" i="19"/>
  <c r="W338" i="19" s="1"/>
  <c r="V339" i="19"/>
  <c r="W339" i="19" s="1"/>
  <c r="V340" i="19"/>
  <c r="W340" i="19" s="1"/>
  <c r="V341" i="19"/>
  <c r="W341" i="19" s="1"/>
  <c r="V342" i="19"/>
  <c r="W342" i="19" s="1"/>
  <c r="V343" i="19"/>
  <c r="W343" i="19" s="1"/>
  <c r="V344" i="19"/>
  <c r="W344" i="19" s="1"/>
  <c r="V345" i="19"/>
  <c r="W345" i="19" s="1"/>
  <c r="V346" i="19"/>
  <c r="W346" i="19" s="1"/>
  <c r="V347" i="19"/>
  <c r="W347" i="19" s="1"/>
  <c r="V348" i="19"/>
  <c r="W348" i="19" s="1"/>
  <c r="V349" i="19"/>
  <c r="W349" i="19" s="1"/>
  <c r="V350" i="19"/>
  <c r="W350" i="19" s="1"/>
  <c r="V351" i="19"/>
  <c r="W351" i="19" s="1"/>
  <c r="V352" i="19"/>
  <c r="W352" i="19" s="1"/>
  <c r="V353" i="19"/>
  <c r="W353" i="19" s="1"/>
  <c r="V354" i="19"/>
  <c r="W354" i="19" s="1"/>
  <c r="V355" i="19"/>
  <c r="W355" i="19"/>
  <c r="V356" i="19"/>
  <c r="W356" i="19" s="1"/>
  <c r="V357" i="19"/>
  <c r="W357" i="19" s="1"/>
  <c r="V358" i="19"/>
  <c r="W358" i="19" s="1"/>
  <c r="V359" i="19"/>
  <c r="W359" i="19" s="1"/>
  <c r="V360" i="19"/>
  <c r="W360" i="19" s="1"/>
  <c r="V361" i="19"/>
  <c r="W361" i="19" s="1"/>
  <c r="V362" i="19"/>
  <c r="W362" i="19" s="1"/>
  <c r="V363" i="19"/>
  <c r="W363" i="19"/>
  <c r="V364" i="19"/>
  <c r="W364" i="19" s="1"/>
  <c r="V365" i="19"/>
  <c r="W365" i="19" s="1"/>
  <c r="V366" i="19"/>
  <c r="W366" i="19" s="1"/>
  <c r="V367" i="19"/>
  <c r="W367" i="19" s="1"/>
  <c r="V368" i="19"/>
  <c r="W368" i="19" s="1"/>
  <c r="V369" i="19"/>
  <c r="W369" i="19" s="1"/>
  <c r="V370" i="19"/>
  <c r="W370" i="19" s="1"/>
  <c r="V371" i="19"/>
  <c r="W371" i="19" s="1"/>
  <c r="V372" i="19"/>
  <c r="W372" i="19"/>
  <c r="V373" i="19"/>
  <c r="W373" i="19" s="1"/>
  <c r="V374" i="19"/>
  <c r="W374" i="19" s="1"/>
  <c r="V375" i="19"/>
  <c r="W375" i="19" s="1"/>
  <c r="V376" i="19"/>
  <c r="W376" i="19" s="1"/>
  <c r="V377" i="19"/>
  <c r="W377" i="19" s="1"/>
  <c r="V378" i="19"/>
  <c r="W378" i="19" s="1"/>
  <c r="V379" i="19"/>
  <c r="W379" i="19" s="1"/>
  <c r="V380" i="19"/>
  <c r="W380" i="19" s="1"/>
  <c r="V381" i="19"/>
  <c r="W381" i="19" s="1"/>
  <c r="V382" i="19"/>
  <c r="W382" i="19" s="1"/>
  <c r="V383" i="19"/>
  <c r="W383" i="19" s="1"/>
  <c r="V384" i="19"/>
  <c r="W384" i="19" s="1"/>
  <c r="V385" i="19"/>
  <c r="W385" i="19" s="1"/>
  <c r="V386" i="19"/>
  <c r="W386" i="19" s="1"/>
  <c r="V387" i="19"/>
  <c r="W387" i="19" s="1"/>
  <c r="V388" i="19"/>
  <c r="W388" i="19"/>
  <c r="V389" i="19"/>
  <c r="W389" i="19" s="1"/>
  <c r="V390" i="19"/>
  <c r="W390" i="19" s="1"/>
  <c r="V391" i="19"/>
  <c r="W391" i="19" s="1"/>
  <c r="V392" i="19"/>
  <c r="W392" i="19" s="1"/>
  <c r="V393" i="19"/>
  <c r="W393" i="19" s="1"/>
  <c r="V394" i="19"/>
  <c r="W394" i="19" s="1"/>
  <c r="V395" i="19"/>
  <c r="W395" i="19" s="1"/>
  <c r="V396" i="19"/>
  <c r="W396" i="19" s="1"/>
  <c r="V397" i="19"/>
  <c r="W397" i="19" s="1"/>
  <c r="V398" i="19"/>
  <c r="W398" i="19" s="1"/>
  <c r="V399" i="19"/>
  <c r="W399" i="19" s="1"/>
  <c r="V400" i="19"/>
  <c r="W400" i="19" s="1"/>
  <c r="V401" i="19"/>
  <c r="W401" i="19" s="1"/>
  <c r="V402" i="19"/>
  <c r="W402" i="19" s="1"/>
  <c r="V403" i="19"/>
  <c r="W403" i="19" s="1"/>
  <c r="V404" i="19"/>
  <c r="W404" i="19"/>
  <c r="V405" i="19"/>
  <c r="W405" i="19" s="1"/>
  <c r="V406" i="19"/>
  <c r="W406" i="19" s="1"/>
  <c r="V407" i="19"/>
  <c r="W407" i="19" s="1"/>
  <c r="V408" i="19"/>
  <c r="W408" i="19" s="1"/>
  <c r="V409" i="19"/>
  <c r="W409" i="19" s="1"/>
  <c r="V410" i="19"/>
  <c r="W410" i="19" s="1"/>
  <c r="V411" i="19"/>
  <c r="W411" i="19" s="1"/>
  <c r="V412" i="19"/>
  <c r="W412" i="19" s="1"/>
  <c r="V413" i="19"/>
  <c r="W413" i="19" s="1"/>
  <c r="V414" i="19"/>
  <c r="W414" i="19" s="1"/>
  <c r="V415" i="19"/>
  <c r="W415" i="19" s="1"/>
  <c r="V416" i="19"/>
  <c r="W416" i="19" s="1"/>
  <c r="V417" i="19"/>
  <c r="W417" i="19" s="1"/>
  <c r="V418" i="19"/>
  <c r="W418" i="19" s="1"/>
  <c r="V419" i="19"/>
  <c r="W419" i="19" s="1"/>
  <c r="V420" i="19"/>
  <c r="W420" i="19"/>
  <c r="V421" i="19"/>
  <c r="W421" i="19" s="1"/>
  <c r="V422" i="19"/>
  <c r="W422" i="19" s="1"/>
  <c r="V423" i="19"/>
  <c r="W423" i="19" s="1"/>
  <c r="V424" i="19"/>
  <c r="W424" i="19" s="1"/>
  <c r="V425" i="19"/>
  <c r="W425" i="19" s="1"/>
  <c r="V426" i="19"/>
  <c r="W426" i="19" s="1"/>
  <c r="V427" i="19"/>
  <c r="W427" i="19" s="1"/>
  <c r="V428" i="19"/>
  <c r="W428" i="19" s="1"/>
  <c r="V429" i="19"/>
  <c r="W429" i="19" s="1"/>
  <c r="V430" i="19"/>
  <c r="W430" i="19" s="1"/>
  <c r="V431" i="19"/>
  <c r="W431" i="19" s="1"/>
  <c r="V432" i="19"/>
  <c r="W432" i="19" s="1"/>
  <c r="V433" i="19"/>
  <c r="W433" i="19" s="1"/>
  <c r="V434" i="19"/>
  <c r="W434" i="19" s="1"/>
  <c r="V435" i="19"/>
  <c r="W435" i="19" s="1"/>
  <c r="V436" i="19"/>
  <c r="W436" i="19"/>
  <c r="V437" i="19"/>
  <c r="W437" i="19" s="1"/>
  <c r="V438" i="19"/>
  <c r="W438" i="19" s="1"/>
  <c r="V439" i="19"/>
  <c r="W439" i="19" s="1"/>
  <c r="V440" i="19"/>
  <c r="W440" i="19" s="1"/>
  <c r="V441" i="19"/>
  <c r="W441" i="19" s="1"/>
  <c r="V442" i="19"/>
  <c r="W442" i="19" s="1"/>
  <c r="V443" i="19"/>
  <c r="W443" i="19" s="1"/>
  <c r="V444" i="19"/>
  <c r="W444" i="19" s="1"/>
  <c r="V445" i="19"/>
  <c r="W445" i="19" s="1"/>
  <c r="V446" i="19"/>
  <c r="W446" i="19" s="1"/>
  <c r="V447" i="19"/>
  <c r="W447" i="19" s="1"/>
  <c r="V448" i="19"/>
  <c r="W448" i="19" s="1"/>
  <c r="V449" i="19"/>
  <c r="W449" i="19" s="1"/>
  <c r="V450" i="19"/>
  <c r="W450" i="19" s="1"/>
  <c r="V451" i="19"/>
  <c r="W451" i="19" s="1"/>
  <c r="V452" i="19"/>
  <c r="W452" i="19"/>
  <c r="V453" i="19"/>
  <c r="W453" i="19" s="1"/>
  <c r="V454" i="19"/>
  <c r="W454" i="19" s="1"/>
  <c r="V455" i="19"/>
  <c r="W455" i="19" s="1"/>
  <c r="V456" i="19"/>
  <c r="W456" i="19" s="1"/>
  <c r="V457" i="19"/>
  <c r="W457" i="19" s="1"/>
  <c r="V458" i="19"/>
  <c r="W458" i="19" s="1"/>
  <c r="V459" i="19"/>
  <c r="W459" i="19" s="1"/>
  <c r="V460" i="19"/>
  <c r="W460" i="19" s="1"/>
  <c r="V461" i="19"/>
  <c r="W461" i="19" s="1"/>
  <c r="V462" i="19"/>
  <c r="W462" i="19" s="1"/>
  <c r="V463" i="19"/>
  <c r="W463" i="19" s="1"/>
  <c r="V464" i="19"/>
  <c r="W464" i="19" s="1"/>
  <c r="V465" i="19"/>
  <c r="W465" i="19" s="1"/>
  <c r="V466" i="19"/>
  <c r="W466" i="19" s="1"/>
  <c r="V467" i="19"/>
  <c r="W467" i="19" s="1"/>
  <c r="V468" i="19"/>
  <c r="W468" i="19"/>
  <c r="V469" i="19"/>
  <c r="W469" i="19" s="1"/>
  <c r="V470" i="19"/>
  <c r="W470" i="19" s="1"/>
  <c r="V471" i="19"/>
  <c r="W471" i="19" s="1"/>
  <c r="V472" i="19"/>
  <c r="W472" i="19"/>
  <c r="V473" i="19"/>
  <c r="W473" i="19" s="1"/>
  <c r="V474" i="19"/>
  <c r="W474" i="19" s="1"/>
  <c r="V475" i="19"/>
  <c r="W475" i="19" s="1"/>
  <c r="V476" i="19"/>
  <c r="W476" i="19" s="1"/>
  <c r="V477" i="19"/>
  <c r="W477" i="19" s="1"/>
  <c r="V478" i="19"/>
  <c r="W478" i="19" s="1"/>
  <c r="V479" i="19"/>
  <c r="W479" i="19" s="1"/>
  <c r="V480" i="19"/>
  <c r="W480" i="19" s="1"/>
  <c r="V481" i="19"/>
  <c r="W481" i="19" s="1"/>
  <c r="V482" i="19"/>
  <c r="W482" i="19" s="1"/>
  <c r="V483" i="19"/>
  <c r="W483" i="19" s="1"/>
  <c r="V484" i="19"/>
  <c r="W484" i="19"/>
  <c r="V485" i="19"/>
  <c r="W485" i="19" s="1"/>
  <c r="V486" i="19"/>
  <c r="W486" i="19" s="1"/>
  <c r="V487" i="19"/>
  <c r="W487" i="19" s="1"/>
  <c r="V488" i="19"/>
  <c r="W488" i="19" s="1"/>
  <c r="V489" i="19"/>
  <c r="W489" i="19" s="1"/>
  <c r="V490" i="19"/>
  <c r="W490" i="19" s="1"/>
  <c r="V491" i="19"/>
  <c r="W491" i="19" s="1"/>
  <c r="V492" i="19"/>
  <c r="W492" i="19"/>
  <c r="V493" i="19"/>
  <c r="W493" i="19" s="1"/>
  <c r="V494" i="19"/>
  <c r="W494" i="19" s="1"/>
  <c r="V495" i="19"/>
  <c r="W495" i="19" s="1"/>
  <c r="V496" i="19"/>
  <c r="W496" i="19" s="1"/>
  <c r="V497" i="19"/>
  <c r="W497" i="19" s="1"/>
  <c r="V498" i="19"/>
  <c r="W498" i="19" s="1"/>
  <c r="V499" i="19"/>
  <c r="W499" i="19" s="1"/>
  <c r="V500" i="19"/>
  <c r="W500" i="19"/>
  <c r="V501" i="19"/>
  <c r="W501" i="19" s="1"/>
  <c r="V502" i="19"/>
  <c r="W502" i="19" s="1"/>
  <c r="V503" i="19"/>
  <c r="W503" i="19" s="1"/>
  <c r="V504" i="19"/>
  <c r="W504" i="19" s="1"/>
  <c r="V505" i="19"/>
  <c r="W505" i="19" s="1"/>
  <c r="V506" i="19"/>
  <c r="W506" i="19" s="1"/>
  <c r="V507" i="19"/>
  <c r="W507" i="19" s="1"/>
  <c r="V508" i="19"/>
  <c r="W508" i="19"/>
  <c r="V509" i="19"/>
  <c r="W509" i="19" s="1"/>
  <c r="V510" i="19"/>
  <c r="W510" i="19" s="1"/>
  <c r="V511" i="19"/>
  <c r="W511" i="19" s="1"/>
  <c r="V512" i="19"/>
  <c r="W512" i="19" s="1"/>
  <c r="V513" i="19"/>
  <c r="W513" i="19" s="1"/>
  <c r="V514" i="19"/>
  <c r="W514" i="19" s="1"/>
  <c r="V515" i="19"/>
  <c r="W515" i="19" s="1"/>
  <c r="V516" i="19"/>
  <c r="W516" i="19"/>
  <c r="V517" i="19"/>
  <c r="W517" i="19" s="1"/>
  <c r="V518" i="19"/>
  <c r="W518" i="19" s="1"/>
  <c r="V519" i="19"/>
  <c r="W519" i="19" s="1"/>
  <c r="V520" i="19"/>
  <c r="W520" i="19" s="1"/>
  <c r="V521" i="19"/>
  <c r="W521" i="19" s="1"/>
  <c r="V522" i="19"/>
  <c r="W522" i="19" s="1"/>
  <c r="V523" i="19"/>
  <c r="W523" i="19" s="1"/>
  <c r="V524" i="19"/>
  <c r="W524" i="19" s="1"/>
  <c r="V525" i="19"/>
  <c r="W525" i="19" s="1"/>
  <c r="V526" i="19"/>
  <c r="W526" i="19" s="1"/>
  <c r="V527" i="19"/>
  <c r="W527" i="19" s="1"/>
  <c r="W12" i="19"/>
  <c r="W44" i="19"/>
  <c r="W60" i="19"/>
  <c r="V7" i="19"/>
  <c r="W7" i="19" s="1"/>
  <c r="V8" i="19"/>
  <c r="W8" i="19" s="1"/>
  <c r="V9" i="19"/>
  <c r="W9" i="19" s="1"/>
  <c r="V10" i="19"/>
  <c r="W10" i="19" s="1"/>
  <c r="V11" i="19"/>
  <c r="W11" i="19" s="1"/>
  <c r="V12" i="19"/>
  <c r="V13" i="19"/>
  <c r="W13" i="19" s="1"/>
  <c r="V14" i="19"/>
  <c r="W14" i="19" s="1"/>
  <c r="V15" i="19"/>
  <c r="W15" i="19" s="1"/>
  <c r="V16" i="19"/>
  <c r="W16" i="19" s="1"/>
  <c r="V17" i="19"/>
  <c r="W17" i="19" s="1"/>
  <c r="V18" i="19"/>
  <c r="W18" i="19" s="1"/>
  <c r="V19" i="19"/>
  <c r="W19" i="19" s="1"/>
  <c r="V20" i="19"/>
  <c r="W20" i="19" s="1"/>
  <c r="V21" i="19"/>
  <c r="W21" i="19" s="1"/>
  <c r="V22" i="19"/>
  <c r="W22" i="19" s="1"/>
  <c r="V23" i="19"/>
  <c r="W23" i="19" s="1"/>
  <c r="V24" i="19"/>
  <c r="W24" i="19" s="1"/>
  <c r="V25" i="19"/>
  <c r="W25" i="19" s="1"/>
  <c r="V26" i="19"/>
  <c r="W26" i="19" s="1"/>
  <c r="V27" i="19"/>
  <c r="W27" i="19" s="1"/>
  <c r="V28" i="19"/>
  <c r="W28" i="19" s="1"/>
  <c r="V29" i="19"/>
  <c r="W29" i="19" s="1"/>
  <c r="V30" i="19"/>
  <c r="W30" i="19" s="1"/>
  <c r="V31" i="19"/>
  <c r="W31" i="19" s="1"/>
  <c r="V32" i="19"/>
  <c r="W32" i="19" s="1"/>
  <c r="V33" i="19"/>
  <c r="W33" i="19" s="1"/>
  <c r="V34" i="19"/>
  <c r="W34" i="19" s="1"/>
  <c r="V35" i="19"/>
  <c r="W35" i="19" s="1"/>
  <c r="V36" i="19"/>
  <c r="W36" i="19" s="1"/>
  <c r="V37" i="19"/>
  <c r="W37" i="19" s="1"/>
  <c r="V38" i="19"/>
  <c r="W38" i="19" s="1"/>
  <c r="V39" i="19"/>
  <c r="W39" i="19" s="1"/>
  <c r="V40" i="19"/>
  <c r="W40" i="19" s="1"/>
  <c r="V41" i="19"/>
  <c r="W41" i="19" s="1"/>
  <c r="V42" i="19"/>
  <c r="W42" i="19" s="1"/>
  <c r="V43" i="19"/>
  <c r="W43" i="19" s="1"/>
  <c r="V44" i="19"/>
  <c r="V45" i="19"/>
  <c r="W45" i="19" s="1"/>
  <c r="V46" i="19"/>
  <c r="W46" i="19" s="1"/>
  <c r="V47" i="19"/>
  <c r="W47" i="19" s="1"/>
  <c r="V48" i="19"/>
  <c r="W48" i="19" s="1"/>
  <c r="V49" i="19"/>
  <c r="W49" i="19" s="1"/>
  <c r="V50" i="19"/>
  <c r="W50" i="19" s="1"/>
  <c r="V51" i="19"/>
  <c r="W51" i="19" s="1"/>
  <c r="V52" i="19"/>
  <c r="W52" i="19" s="1"/>
  <c r="V53" i="19"/>
  <c r="W53" i="19" s="1"/>
  <c r="V54" i="19"/>
  <c r="W54" i="19" s="1"/>
  <c r="V55" i="19"/>
  <c r="W55" i="19" s="1"/>
  <c r="V56" i="19"/>
  <c r="W56" i="19" s="1"/>
  <c r="V57" i="19"/>
  <c r="W57" i="19" s="1"/>
  <c r="V58" i="19"/>
  <c r="W58" i="19" s="1"/>
  <c r="V59" i="19"/>
  <c r="W59" i="19" s="1"/>
  <c r="V60" i="19"/>
  <c r="V61" i="19"/>
  <c r="W61" i="19" s="1"/>
  <c r="V62" i="19"/>
  <c r="W62" i="19" s="1"/>
  <c r="V63" i="19"/>
  <c r="W63" i="19" s="1"/>
  <c r="V64" i="19"/>
  <c r="W64" i="19" s="1"/>
  <c r="V65" i="19"/>
  <c r="W65" i="19" s="1"/>
  <c r="V66" i="19"/>
  <c r="W66" i="19" s="1"/>
  <c r="V67" i="19"/>
  <c r="W67" i="19" s="1"/>
  <c r="V68" i="19"/>
  <c r="W68" i="19" s="1"/>
  <c r="V69" i="19"/>
  <c r="W69" i="19" s="1"/>
  <c r="V6" i="19"/>
  <c r="W6" i="19" s="1"/>
  <c r="J20" i="19"/>
  <c r="J52" i="19"/>
  <c r="J64" i="19"/>
  <c r="J100" i="19"/>
  <c r="J187" i="19"/>
  <c r="J204" i="19"/>
  <c r="J292" i="19"/>
  <c r="J308" i="19"/>
  <c r="J388" i="19"/>
  <c r="J516" i="19"/>
  <c r="I7" i="19"/>
  <c r="J7" i="19" s="1"/>
  <c r="I8" i="19"/>
  <c r="J8" i="19" s="1"/>
  <c r="I9" i="19"/>
  <c r="J9" i="19" s="1"/>
  <c r="I10" i="19"/>
  <c r="J10" i="19" s="1"/>
  <c r="I11" i="19"/>
  <c r="J11" i="19" s="1"/>
  <c r="I12" i="19"/>
  <c r="J12" i="19" s="1"/>
  <c r="I13" i="19"/>
  <c r="J13" i="19" s="1"/>
  <c r="I14" i="19"/>
  <c r="J14" i="19" s="1"/>
  <c r="I15" i="19"/>
  <c r="J15" i="19" s="1"/>
  <c r="I16" i="19"/>
  <c r="J16" i="19" s="1"/>
  <c r="I17" i="19"/>
  <c r="J17" i="19" s="1"/>
  <c r="I18" i="19"/>
  <c r="J18" i="19" s="1"/>
  <c r="I19" i="19"/>
  <c r="J19" i="19" s="1"/>
  <c r="I20" i="19"/>
  <c r="I21" i="19"/>
  <c r="J21" i="19" s="1"/>
  <c r="I22" i="19"/>
  <c r="J22" i="19" s="1"/>
  <c r="I23" i="19"/>
  <c r="J23" i="19" s="1"/>
  <c r="I24" i="19"/>
  <c r="J24" i="19" s="1"/>
  <c r="I25" i="19"/>
  <c r="J25" i="19" s="1"/>
  <c r="I26" i="19"/>
  <c r="J26" i="19" s="1"/>
  <c r="I27" i="19"/>
  <c r="J27" i="19" s="1"/>
  <c r="I28" i="19"/>
  <c r="J28" i="19" s="1"/>
  <c r="I29" i="19"/>
  <c r="J29" i="19" s="1"/>
  <c r="I30" i="19"/>
  <c r="J30" i="19" s="1"/>
  <c r="I31" i="19"/>
  <c r="J31" i="19" s="1"/>
  <c r="I32" i="19"/>
  <c r="J32" i="19" s="1"/>
  <c r="I33" i="19"/>
  <c r="J33" i="19" s="1"/>
  <c r="I34" i="19"/>
  <c r="J34" i="19" s="1"/>
  <c r="I35" i="19"/>
  <c r="J35" i="19" s="1"/>
  <c r="I36" i="19"/>
  <c r="J36" i="19" s="1"/>
  <c r="I37" i="19"/>
  <c r="J37" i="19" s="1"/>
  <c r="I38" i="19"/>
  <c r="J38" i="19" s="1"/>
  <c r="I39" i="19"/>
  <c r="J39" i="19" s="1"/>
  <c r="I40" i="19"/>
  <c r="J40" i="19" s="1"/>
  <c r="I41" i="19"/>
  <c r="J41" i="19" s="1"/>
  <c r="I42" i="19"/>
  <c r="J42" i="19" s="1"/>
  <c r="I43" i="19"/>
  <c r="J43" i="19" s="1"/>
  <c r="I44" i="19"/>
  <c r="J44" i="19" s="1"/>
  <c r="I45" i="19"/>
  <c r="J45" i="19" s="1"/>
  <c r="I46" i="19"/>
  <c r="J46" i="19" s="1"/>
  <c r="I47" i="19"/>
  <c r="J47" i="19" s="1"/>
  <c r="I48" i="19"/>
  <c r="J48" i="19" s="1"/>
  <c r="I49" i="19"/>
  <c r="J49" i="19" s="1"/>
  <c r="I50" i="19"/>
  <c r="J50" i="19" s="1"/>
  <c r="I51" i="19"/>
  <c r="J51" i="19" s="1"/>
  <c r="I52" i="19"/>
  <c r="I53" i="19"/>
  <c r="J53" i="19" s="1"/>
  <c r="I54" i="19"/>
  <c r="J54" i="19" s="1"/>
  <c r="I55" i="19"/>
  <c r="J55" i="19" s="1"/>
  <c r="I56" i="19"/>
  <c r="J56" i="19" s="1"/>
  <c r="I57" i="19"/>
  <c r="J57" i="19" s="1"/>
  <c r="I58" i="19"/>
  <c r="J58" i="19" s="1"/>
  <c r="I59" i="19"/>
  <c r="J59" i="19" s="1"/>
  <c r="I60" i="19"/>
  <c r="J60" i="19" s="1"/>
  <c r="I61" i="19"/>
  <c r="J61" i="19" s="1"/>
  <c r="I62" i="19"/>
  <c r="J62" i="19" s="1"/>
  <c r="I63" i="19"/>
  <c r="J63" i="19" s="1"/>
  <c r="I64" i="19"/>
  <c r="I65" i="19"/>
  <c r="J65" i="19" s="1"/>
  <c r="I66" i="19"/>
  <c r="J66" i="19" s="1"/>
  <c r="I67" i="19"/>
  <c r="J67" i="19" s="1"/>
  <c r="I68" i="19"/>
  <c r="J68" i="19" s="1"/>
  <c r="I69" i="19"/>
  <c r="J69" i="19" s="1"/>
  <c r="I70" i="19"/>
  <c r="J70" i="19" s="1"/>
  <c r="I71" i="19"/>
  <c r="J71" i="19" s="1"/>
  <c r="I72" i="19"/>
  <c r="J72" i="19" s="1"/>
  <c r="I73" i="19"/>
  <c r="J73" i="19" s="1"/>
  <c r="I74" i="19"/>
  <c r="J74" i="19" s="1"/>
  <c r="I75" i="19"/>
  <c r="J75" i="19" s="1"/>
  <c r="I76" i="19"/>
  <c r="J76" i="19" s="1"/>
  <c r="I77" i="19"/>
  <c r="J77" i="19" s="1"/>
  <c r="I78" i="19"/>
  <c r="J78" i="19" s="1"/>
  <c r="I79" i="19"/>
  <c r="J79" i="19" s="1"/>
  <c r="I80" i="19"/>
  <c r="J80" i="19" s="1"/>
  <c r="I81" i="19"/>
  <c r="J81" i="19" s="1"/>
  <c r="I82" i="19"/>
  <c r="J82" i="19" s="1"/>
  <c r="I83" i="19"/>
  <c r="J83" i="19" s="1"/>
  <c r="I84" i="19"/>
  <c r="J84" i="19" s="1"/>
  <c r="I85" i="19"/>
  <c r="J85" i="19" s="1"/>
  <c r="I86" i="19"/>
  <c r="J86" i="19" s="1"/>
  <c r="I87" i="19"/>
  <c r="J87" i="19" s="1"/>
  <c r="I88" i="19"/>
  <c r="J88" i="19" s="1"/>
  <c r="I89" i="19"/>
  <c r="J89" i="19" s="1"/>
  <c r="I90" i="19"/>
  <c r="J90" i="19" s="1"/>
  <c r="I91" i="19"/>
  <c r="J91" i="19" s="1"/>
  <c r="I92" i="19"/>
  <c r="J92" i="19" s="1"/>
  <c r="I93" i="19"/>
  <c r="J93" i="19" s="1"/>
  <c r="I94" i="19"/>
  <c r="J94" i="19" s="1"/>
  <c r="I95" i="19"/>
  <c r="J95" i="19" s="1"/>
  <c r="I96" i="19"/>
  <c r="J96" i="19" s="1"/>
  <c r="I97" i="19"/>
  <c r="J97" i="19" s="1"/>
  <c r="I98" i="19"/>
  <c r="J98" i="19" s="1"/>
  <c r="I99" i="19"/>
  <c r="J99" i="19" s="1"/>
  <c r="I100" i="19"/>
  <c r="I101" i="19"/>
  <c r="J101" i="19" s="1"/>
  <c r="I102" i="19"/>
  <c r="J102" i="19" s="1"/>
  <c r="I103" i="19"/>
  <c r="J103" i="19" s="1"/>
  <c r="I104" i="19"/>
  <c r="J104" i="19" s="1"/>
  <c r="I105" i="19"/>
  <c r="J105" i="19" s="1"/>
  <c r="I106" i="19"/>
  <c r="J106" i="19" s="1"/>
  <c r="I107" i="19"/>
  <c r="J107" i="19" s="1"/>
  <c r="I108" i="19"/>
  <c r="J108" i="19" s="1"/>
  <c r="I109" i="19"/>
  <c r="J109" i="19" s="1"/>
  <c r="I110" i="19"/>
  <c r="J110" i="19" s="1"/>
  <c r="I111" i="19"/>
  <c r="J111" i="19" s="1"/>
  <c r="I112" i="19"/>
  <c r="J112" i="19" s="1"/>
  <c r="I113" i="19"/>
  <c r="J113" i="19" s="1"/>
  <c r="I114" i="19"/>
  <c r="J114" i="19" s="1"/>
  <c r="I115" i="19"/>
  <c r="J115" i="19" s="1"/>
  <c r="I116" i="19"/>
  <c r="J116" i="19" s="1"/>
  <c r="I117" i="19"/>
  <c r="J117" i="19" s="1"/>
  <c r="I118" i="19"/>
  <c r="J118" i="19" s="1"/>
  <c r="I119" i="19"/>
  <c r="J119" i="19" s="1"/>
  <c r="I120" i="19"/>
  <c r="J120" i="19" s="1"/>
  <c r="I121" i="19"/>
  <c r="J121" i="19" s="1"/>
  <c r="I122" i="19"/>
  <c r="J122" i="19" s="1"/>
  <c r="I123" i="19"/>
  <c r="J123" i="19" s="1"/>
  <c r="I124" i="19"/>
  <c r="J124" i="19" s="1"/>
  <c r="I125" i="19"/>
  <c r="J125" i="19" s="1"/>
  <c r="I126" i="19"/>
  <c r="J126" i="19" s="1"/>
  <c r="I127" i="19"/>
  <c r="J127" i="19" s="1"/>
  <c r="I128" i="19"/>
  <c r="J128" i="19" s="1"/>
  <c r="I129" i="19"/>
  <c r="J129" i="19" s="1"/>
  <c r="I130" i="19"/>
  <c r="J130" i="19" s="1"/>
  <c r="I131" i="19"/>
  <c r="J131" i="19" s="1"/>
  <c r="I132" i="19"/>
  <c r="J132" i="19" s="1"/>
  <c r="I133" i="19"/>
  <c r="J133" i="19" s="1"/>
  <c r="I134" i="19"/>
  <c r="J134" i="19" s="1"/>
  <c r="I135" i="19"/>
  <c r="J135" i="19" s="1"/>
  <c r="I136" i="19"/>
  <c r="J136" i="19" s="1"/>
  <c r="I137" i="19"/>
  <c r="J137" i="19" s="1"/>
  <c r="I138" i="19"/>
  <c r="J138" i="19" s="1"/>
  <c r="I139" i="19"/>
  <c r="J139" i="19" s="1"/>
  <c r="I140" i="19"/>
  <c r="J140" i="19" s="1"/>
  <c r="I141" i="19"/>
  <c r="J141" i="19" s="1"/>
  <c r="I142" i="19"/>
  <c r="J142" i="19" s="1"/>
  <c r="I143" i="19"/>
  <c r="J143" i="19" s="1"/>
  <c r="I144" i="19"/>
  <c r="J144" i="19" s="1"/>
  <c r="I145" i="19"/>
  <c r="J145" i="19" s="1"/>
  <c r="I146" i="19"/>
  <c r="J146" i="19" s="1"/>
  <c r="I147" i="19"/>
  <c r="J147" i="19" s="1"/>
  <c r="I148" i="19"/>
  <c r="J148" i="19" s="1"/>
  <c r="I149" i="19"/>
  <c r="J149" i="19" s="1"/>
  <c r="I150" i="19"/>
  <c r="J150" i="19" s="1"/>
  <c r="I151" i="19"/>
  <c r="J151" i="19" s="1"/>
  <c r="I152" i="19"/>
  <c r="J152" i="19" s="1"/>
  <c r="I153" i="19"/>
  <c r="J153" i="19" s="1"/>
  <c r="I154" i="19"/>
  <c r="J154" i="19" s="1"/>
  <c r="I155" i="19"/>
  <c r="J155" i="19" s="1"/>
  <c r="I156" i="19"/>
  <c r="J156" i="19" s="1"/>
  <c r="I157" i="19"/>
  <c r="J157" i="19" s="1"/>
  <c r="I158" i="19"/>
  <c r="J158" i="19" s="1"/>
  <c r="I159" i="19"/>
  <c r="J159" i="19" s="1"/>
  <c r="I160" i="19"/>
  <c r="J160" i="19" s="1"/>
  <c r="I161" i="19"/>
  <c r="J161" i="19" s="1"/>
  <c r="I162" i="19"/>
  <c r="J162" i="19" s="1"/>
  <c r="I163" i="19"/>
  <c r="J163" i="19" s="1"/>
  <c r="I164" i="19"/>
  <c r="J164" i="19" s="1"/>
  <c r="I165" i="19"/>
  <c r="J165" i="19" s="1"/>
  <c r="I166" i="19"/>
  <c r="J166" i="19" s="1"/>
  <c r="I167" i="19"/>
  <c r="J167" i="19" s="1"/>
  <c r="I168" i="19"/>
  <c r="J168" i="19" s="1"/>
  <c r="I169" i="19"/>
  <c r="J169" i="19" s="1"/>
  <c r="I170" i="19"/>
  <c r="J170" i="19" s="1"/>
  <c r="I171" i="19"/>
  <c r="J171" i="19" s="1"/>
  <c r="I172" i="19"/>
  <c r="J172" i="19" s="1"/>
  <c r="I173" i="19"/>
  <c r="J173" i="19" s="1"/>
  <c r="I174" i="19"/>
  <c r="J174" i="19" s="1"/>
  <c r="I175" i="19"/>
  <c r="J175" i="19" s="1"/>
  <c r="I176" i="19"/>
  <c r="J176" i="19" s="1"/>
  <c r="I177" i="19"/>
  <c r="J177" i="19" s="1"/>
  <c r="I178" i="19"/>
  <c r="J178" i="19" s="1"/>
  <c r="I179" i="19"/>
  <c r="J179" i="19" s="1"/>
  <c r="I180" i="19"/>
  <c r="J180" i="19" s="1"/>
  <c r="I181" i="19"/>
  <c r="J181" i="19" s="1"/>
  <c r="I182" i="19"/>
  <c r="J182" i="19" s="1"/>
  <c r="I183" i="19"/>
  <c r="J183" i="19" s="1"/>
  <c r="I184" i="19"/>
  <c r="J184" i="19" s="1"/>
  <c r="I185" i="19"/>
  <c r="J185" i="19" s="1"/>
  <c r="I186" i="19"/>
  <c r="J186" i="19" s="1"/>
  <c r="I187" i="19"/>
  <c r="I188" i="19"/>
  <c r="J188" i="19" s="1"/>
  <c r="I189" i="19"/>
  <c r="J189" i="19" s="1"/>
  <c r="I190" i="19"/>
  <c r="J190" i="19" s="1"/>
  <c r="I191" i="19"/>
  <c r="J191" i="19" s="1"/>
  <c r="I192" i="19"/>
  <c r="J192" i="19" s="1"/>
  <c r="I193" i="19"/>
  <c r="J193" i="19" s="1"/>
  <c r="I194" i="19"/>
  <c r="J194" i="19" s="1"/>
  <c r="I195" i="19"/>
  <c r="J195" i="19" s="1"/>
  <c r="I196" i="19"/>
  <c r="J196" i="19" s="1"/>
  <c r="I197" i="19"/>
  <c r="J197" i="19" s="1"/>
  <c r="I198" i="19"/>
  <c r="J198" i="19" s="1"/>
  <c r="I199" i="19"/>
  <c r="J199" i="19" s="1"/>
  <c r="I200" i="19"/>
  <c r="J200" i="19" s="1"/>
  <c r="I201" i="19"/>
  <c r="J201" i="19" s="1"/>
  <c r="I202" i="19"/>
  <c r="J202" i="19" s="1"/>
  <c r="I203" i="19"/>
  <c r="J203" i="19" s="1"/>
  <c r="I204" i="19"/>
  <c r="I205" i="19"/>
  <c r="J205" i="19" s="1"/>
  <c r="I206" i="19"/>
  <c r="J206" i="19" s="1"/>
  <c r="I207" i="19"/>
  <c r="J207" i="19" s="1"/>
  <c r="I208" i="19"/>
  <c r="J208" i="19" s="1"/>
  <c r="I209" i="19"/>
  <c r="J209" i="19" s="1"/>
  <c r="I210" i="19"/>
  <c r="J210" i="19" s="1"/>
  <c r="I211" i="19"/>
  <c r="J211" i="19" s="1"/>
  <c r="I212" i="19"/>
  <c r="J212" i="19" s="1"/>
  <c r="I213" i="19"/>
  <c r="J213" i="19" s="1"/>
  <c r="I214" i="19"/>
  <c r="J214" i="19" s="1"/>
  <c r="I215" i="19"/>
  <c r="J215" i="19" s="1"/>
  <c r="I216" i="19"/>
  <c r="J216" i="19" s="1"/>
  <c r="I217" i="19"/>
  <c r="J217" i="19" s="1"/>
  <c r="I218" i="19"/>
  <c r="J218" i="19" s="1"/>
  <c r="I219" i="19"/>
  <c r="J219" i="19" s="1"/>
  <c r="I220" i="19"/>
  <c r="J220" i="19" s="1"/>
  <c r="I221" i="19"/>
  <c r="J221" i="19" s="1"/>
  <c r="I222" i="19"/>
  <c r="J222" i="19" s="1"/>
  <c r="I223" i="19"/>
  <c r="J223" i="19" s="1"/>
  <c r="I224" i="19"/>
  <c r="J224" i="19" s="1"/>
  <c r="I225" i="19"/>
  <c r="J225" i="19" s="1"/>
  <c r="I226" i="19"/>
  <c r="J226" i="19" s="1"/>
  <c r="I227" i="19"/>
  <c r="J227" i="19" s="1"/>
  <c r="I228" i="19"/>
  <c r="J228" i="19" s="1"/>
  <c r="I229" i="19"/>
  <c r="J229" i="19" s="1"/>
  <c r="I230" i="19"/>
  <c r="J230" i="19" s="1"/>
  <c r="I231" i="19"/>
  <c r="J231" i="19" s="1"/>
  <c r="I232" i="19"/>
  <c r="J232" i="19" s="1"/>
  <c r="I233" i="19"/>
  <c r="J233" i="19" s="1"/>
  <c r="I234" i="19"/>
  <c r="J234" i="19" s="1"/>
  <c r="I235" i="19"/>
  <c r="J235" i="19" s="1"/>
  <c r="I236" i="19"/>
  <c r="J236" i="19" s="1"/>
  <c r="I237" i="19"/>
  <c r="J237" i="19" s="1"/>
  <c r="I238" i="19"/>
  <c r="J238" i="19" s="1"/>
  <c r="I239" i="19"/>
  <c r="J239" i="19" s="1"/>
  <c r="I240" i="19"/>
  <c r="J240" i="19" s="1"/>
  <c r="I241" i="19"/>
  <c r="J241" i="19" s="1"/>
  <c r="I242" i="19"/>
  <c r="J242" i="19" s="1"/>
  <c r="I243" i="19"/>
  <c r="J243" i="19" s="1"/>
  <c r="I244" i="19"/>
  <c r="J244" i="19" s="1"/>
  <c r="I245" i="19"/>
  <c r="J245" i="19" s="1"/>
  <c r="I246" i="19"/>
  <c r="J246" i="19" s="1"/>
  <c r="I247" i="19"/>
  <c r="J247" i="19" s="1"/>
  <c r="I248" i="19"/>
  <c r="J248" i="19" s="1"/>
  <c r="I249" i="19"/>
  <c r="J249" i="19" s="1"/>
  <c r="I250" i="19"/>
  <c r="J250" i="19" s="1"/>
  <c r="I251" i="19"/>
  <c r="J251" i="19" s="1"/>
  <c r="I252" i="19"/>
  <c r="J252" i="19" s="1"/>
  <c r="I253" i="19"/>
  <c r="J253" i="19" s="1"/>
  <c r="I254" i="19"/>
  <c r="J254" i="19" s="1"/>
  <c r="I255" i="19"/>
  <c r="J255" i="19" s="1"/>
  <c r="I256" i="19"/>
  <c r="J256" i="19" s="1"/>
  <c r="I257" i="19"/>
  <c r="J257" i="19" s="1"/>
  <c r="I258" i="19"/>
  <c r="J258" i="19" s="1"/>
  <c r="I259" i="19"/>
  <c r="J259" i="19" s="1"/>
  <c r="I260" i="19"/>
  <c r="J260" i="19" s="1"/>
  <c r="I261" i="19"/>
  <c r="J261" i="19" s="1"/>
  <c r="I262" i="19"/>
  <c r="J262" i="19" s="1"/>
  <c r="I263" i="19"/>
  <c r="J263" i="19" s="1"/>
  <c r="I264" i="19"/>
  <c r="J264" i="19" s="1"/>
  <c r="I265" i="19"/>
  <c r="J265" i="19" s="1"/>
  <c r="I266" i="19"/>
  <c r="J266" i="19" s="1"/>
  <c r="I267" i="19"/>
  <c r="J267" i="19" s="1"/>
  <c r="I268" i="19"/>
  <c r="J268" i="19" s="1"/>
  <c r="I269" i="19"/>
  <c r="J269" i="19" s="1"/>
  <c r="I270" i="19"/>
  <c r="J270" i="19" s="1"/>
  <c r="I271" i="19"/>
  <c r="J271" i="19" s="1"/>
  <c r="I272" i="19"/>
  <c r="J272" i="19" s="1"/>
  <c r="I273" i="19"/>
  <c r="J273" i="19" s="1"/>
  <c r="I274" i="19"/>
  <c r="J274" i="19" s="1"/>
  <c r="I275" i="19"/>
  <c r="J275" i="19" s="1"/>
  <c r="I276" i="19"/>
  <c r="J276" i="19" s="1"/>
  <c r="I277" i="19"/>
  <c r="J277" i="19" s="1"/>
  <c r="I278" i="19"/>
  <c r="J278" i="19" s="1"/>
  <c r="I279" i="19"/>
  <c r="J279" i="19" s="1"/>
  <c r="I280" i="19"/>
  <c r="J280" i="19" s="1"/>
  <c r="I281" i="19"/>
  <c r="J281" i="19" s="1"/>
  <c r="I282" i="19"/>
  <c r="J282" i="19" s="1"/>
  <c r="I283" i="19"/>
  <c r="J283" i="19" s="1"/>
  <c r="I284" i="19"/>
  <c r="J284" i="19" s="1"/>
  <c r="I285" i="19"/>
  <c r="J285" i="19" s="1"/>
  <c r="I286" i="19"/>
  <c r="J286" i="19" s="1"/>
  <c r="I287" i="19"/>
  <c r="J287" i="19" s="1"/>
  <c r="I288" i="19"/>
  <c r="J288" i="19" s="1"/>
  <c r="I289" i="19"/>
  <c r="J289" i="19" s="1"/>
  <c r="I290" i="19"/>
  <c r="J290" i="19" s="1"/>
  <c r="I291" i="19"/>
  <c r="J291" i="19" s="1"/>
  <c r="I292" i="19"/>
  <c r="I293" i="19"/>
  <c r="J293" i="19" s="1"/>
  <c r="I294" i="19"/>
  <c r="J294" i="19" s="1"/>
  <c r="I295" i="19"/>
  <c r="J295" i="19" s="1"/>
  <c r="I296" i="19"/>
  <c r="J296" i="19" s="1"/>
  <c r="I297" i="19"/>
  <c r="J297" i="19" s="1"/>
  <c r="I298" i="19"/>
  <c r="J298" i="19" s="1"/>
  <c r="I299" i="19"/>
  <c r="J299" i="19" s="1"/>
  <c r="I300" i="19"/>
  <c r="J300" i="19" s="1"/>
  <c r="I301" i="19"/>
  <c r="J301" i="19" s="1"/>
  <c r="I302" i="19"/>
  <c r="J302" i="19" s="1"/>
  <c r="I303" i="19"/>
  <c r="J303" i="19" s="1"/>
  <c r="I304" i="19"/>
  <c r="J304" i="19" s="1"/>
  <c r="I305" i="19"/>
  <c r="J305" i="19" s="1"/>
  <c r="I306" i="19"/>
  <c r="J306" i="19" s="1"/>
  <c r="I307" i="19"/>
  <c r="J307" i="19" s="1"/>
  <c r="I308" i="19"/>
  <c r="I309" i="19"/>
  <c r="J309" i="19" s="1"/>
  <c r="I310" i="19"/>
  <c r="J310" i="19" s="1"/>
  <c r="I311" i="19"/>
  <c r="J311" i="19" s="1"/>
  <c r="I312" i="19"/>
  <c r="J312" i="19" s="1"/>
  <c r="I313" i="19"/>
  <c r="J313" i="19" s="1"/>
  <c r="I314" i="19"/>
  <c r="J314" i="19" s="1"/>
  <c r="I315" i="19"/>
  <c r="J315" i="19" s="1"/>
  <c r="I316" i="19"/>
  <c r="J316" i="19" s="1"/>
  <c r="I317" i="19"/>
  <c r="J317" i="19" s="1"/>
  <c r="I318" i="19"/>
  <c r="J318" i="19" s="1"/>
  <c r="I319" i="19"/>
  <c r="J319" i="19" s="1"/>
  <c r="I320" i="19"/>
  <c r="J320" i="19" s="1"/>
  <c r="I321" i="19"/>
  <c r="J321" i="19" s="1"/>
  <c r="I322" i="19"/>
  <c r="J322" i="19" s="1"/>
  <c r="I323" i="19"/>
  <c r="J323" i="19" s="1"/>
  <c r="I324" i="19"/>
  <c r="J324" i="19" s="1"/>
  <c r="I325" i="19"/>
  <c r="J325" i="19" s="1"/>
  <c r="I326" i="19"/>
  <c r="J326" i="19" s="1"/>
  <c r="I327" i="19"/>
  <c r="J327" i="19" s="1"/>
  <c r="I328" i="19"/>
  <c r="J328" i="19" s="1"/>
  <c r="I329" i="19"/>
  <c r="J329" i="19" s="1"/>
  <c r="I330" i="19"/>
  <c r="J330" i="19" s="1"/>
  <c r="I331" i="19"/>
  <c r="J331" i="19" s="1"/>
  <c r="I332" i="19"/>
  <c r="J332" i="19" s="1"/>
  <c r="I333" i="19"/>
  <c r="J333" i="19" s="1"/>
  <c r="I334" i="19"/>
  <c r="J334" i="19" s="1"/>
  <c r="I335" i="19"/>
  <c r="J335" i="19" s="1"/>
  <c r="I336" i="19"/>
  <c r="J336" i="19" s="1"/>
  <c r="I337" i="19"/>
  <c r="J337" i="19" s="1"/>
  <c r="I338" i="19"/>
  <c r="J338" i="19" s="1"/>
  <c r="I339" i="19"/>
  <c r="J339" i="19" s="1"/>
  <c r="I340" i="19"/>
  <c r="J340" i="19" s="1"/>
  <c r="I341" i="19"/>
  <c r="J341" i="19" s="1"/>
  <c r="I342" i="19"/>
  <c r="J342" i="19" s="1"/>
  <c r="I343" i="19"/>
  <c r="J343" i="19" s="1"/>
  <c r="I344" i="19"/>
  <c r="J344" i="19" s="1"/>
  <c r="I345" i="19"/>
  <c r="J345" i="19" s="1"/>
  <c r="I346" i="19"/>
  <c r="J346" i="19" s="1"/>
  <c r="I347" i="19"/>
  <c r="J347" i="19" s="1"/>
  <c r="I348" i="19"/>
  <c r="J348" i="19" s="1"/>
  <c r="I349" i="19"/>
  <c r="J349" i="19" s="1"/>
  <c r="I350" i="19"/>
  <c r="J350" i="19" s="1"/>
  <c r="I351" i="19"/>
  <c r="J351" i="19" s="1"/>
  <c r="I352" i="19"/>
  <c r="J352" i="19" s="1"/>
  <c r="I353" i="19"/>
  <c r="J353" i="19" s="1"/>
  <c r="I354" i="19"/>
  <c r="J354" i="19" s="1"/>
  <c r="I355" i="19"/>
  <c r="J355" i="19" s="1"/>
  <c r="I356" i="19"/>
  <c r="J356" i="19" s="1"/>
  <c r="I357" i="19"/>
  <c r="J357" i="19" s="1"/>
  <c r="I358" i="19"/>
  <c r="J358" i="19" s="1"/>
  <c r="I359" i="19"/>
  <c r="J359" i="19" s="1"/>
  <c r="I360" i="19"/>
  <c r="J360" i="19" s="1"/>
  <c r="I361" i="19"/>
  <c r="J361" i="19" s="1"/>
  <c r="I362" i="19"/>
  <c r="J362" i="19" s="1"/>
  <c r="I363" i="19"/>
  <c r="J363" i="19" s="1"/>
  <c r="I364" i="19"/>
  <c r="J364" i="19" s="1"/>
  <c r="I365" i="19"/>
  <c r="J365" i="19" s="1"/>
  <c r="I366" i="19"/>
  <c r="J366" i="19" s="1"/>
  <c r="I367" i="19"/>
  <c r="J367" i="19" s="1"/>
  <c r="I368" i="19"/>
  <c r="J368" i="19" s="1"/>
  <c r="I369" i="19"/>
  <c r="J369" i="19" s="1"/>
  <c r="I370" i="19"/>
  <c r="J370" i="19" s="1"/>
  <c r="I371" i="19"/>
  <c r="J371" i="19" s="1"/>
  <c r="I372" i="19"/>
  <c r="J372" i="19" s="1"/>
  <c r="I373" i="19"/>
  <c r="J373" i="19" s="1"/>
  <c r="I374" i="19"/>
  <c r="J374" i="19" s="1"/>
  <c r="I375" i="19"/>
  <c r="J375" i="19" s="1"/>
  <c r="I376" i="19"/>
  <c r="J376" i="19" s="1"/>
  <c r="I377" i="19"/>
  <c r="J377" i="19" s="1"/>
  <c r="I378" i="19"/>
  <c r="J378" i="19" s="1"/>
  <c r="I379" i="19"/>
  <c r="J379" i="19" s="1"/>
  <c r="I380" i="19"/>
  <c r="J380" i="19" s="1"/>
  <c r="I381" i="19"/>
  <c r="J381" i="19" s="1"/>
  <c r="I382" i="19"/>
  <c r="J382" i="19" s="1"/>
  <c r="I383" i="19"/>
  <c r="J383" i="19" s="1"/>
  <c r="I384" i="19"/>
  <c r="J384" i="19" s="1"/>
  <c r="I385" i="19"/>
  <c r="J385" i="19" s="1"/>
  <c r="I386" i="19"/>
  <c r="J386" i="19" s="1"/>
  <c r="I387" i="19"/>
  <c r="J387" i="19" s="1"/>
  <c r="I388" i="19"/>
  <c r="I389" i="19"/>
  <c r="J389" i="19" s="1"/>
  <c r="I390" i="19"/>
  <c r="J390" i="19" s="1"/>
  <c r="I391" i="19"/>
  <c r="J391" i="19" s="1"/>
  <c r="I392" i="19"/>
  <c r="J392" i="19" s="1"/>
  <c r="I393" i="19"/>
  <c r="J393" i="19" s="1"/>
  <c r="I394" i="19"/>
  <c r="J394" i="19" s="1"/>
  <c r="I395" i="19"/>
  <c r="J395" i="19" s="1"/>
  <c r="I396" i="19"/>
  <c r="J396" i="19" s="1"/>
  <c r="I397" i="19"/>
  <c r="J397" i="19" s="1"/>
  <c r="I398" i="19"/>
  <c r="J398" i="19" s="1"/>
  <c r="I399" i="19"/>
  <c r="J399" i="19" s="1"/>
  <c r="I400" i="19"/>
  <c r="J400" i="19" s="1"/>
  <c r="I401" i="19"/>
  <c r="J401" i="19" s="1"/>
  <c r="I402" i="19"/>
  <c r="J402" i="19" s="1"/>
  <c r="I403" i="19"/>
  <c r="J403" i="19" s="1"/>
  <c r="I404" i="19"/>
  <c r="J404" i="19" s="1"/>
  <c r="I405" i="19"/>
  <c r="J405" i="19" s="1"/>
  <c r="I406" i="19"/>
  <c r="J406" i="19" s="1"/>
  <c r="I407" i="19"/>
  <c r="J407" i="19" s="1"/>
  <c r="I408" i="19"/>
  <c r="J408" i="19" s="1"/>
  <c r="I409" i="19"/>
  <c r="J409" i="19" s="1"/>
  <c r="I410" i="19"/>
  <c r="J410" i="19" s="1"/>
  <c r="I411" i="19"/>
  <c r="J411" i="19" s="1"/>
  <c r="I412" i="19"/>
  <c r="J412" i="19" s="1"/>
  <c r="I413" i="19"/>
  <c r="J413" i="19" s="1"/>
  <c r="I414" i="19"/>
  <c r="J414" i="19" s="1"/>
  <c r="I415" i="19"/>
  <c r="J415" i="19" s="1"/>
  <c r="I416" i="19"/>
  <c r="J416" i="19" s="1"/>
  <c r="I417" i="19"/>
  <c r="J417" i="19" s="1"/>
  <c r="I418" i="19"/>
  <c r="J418" i="19" s="1"/>
  <c r="I419" i="19"/>
  <c r="J419" i="19" s="1"/>
  <c r="I420" i="19"/>
  <c r="J420" i="19" s="1"/>
  <c r="I421" i="19"/>
  <c r="J421" i="19" s="1"/>
  <c r="I422" i="19"/>
  <c r="J422" i="19" s="1"/>
  <c r="I423" i="19"/>
  <c r="J423" i="19" s="1"/>
  <c r="I424" i="19"/>
  <c r="J424" i="19" s="1"/>
  <c r="I425" i="19"/>
  <c r="J425" i="19" s="1"/>
  <c r="I426" i="19"/>
  <c r="J426" i="19" s="1"/>
  <c r="I427" i="19"/>
  <c r="J427" i="19" s="1"/>
  <c r="I428" i="19"/>
  <c r="J428" i="19" s="1"/>
  <c r="I429" i="19"/>
  <c r="J429" i="19" s="1"/>
  <c r="I430" i="19"/>
  <c r="J430" i="19" s="1"/>
  <c r="I431" i="19"/>
  <c r="J431" i="19" s="1"/>
  <c r="I432" i="19"/>
  <c r="J432" i="19" s="1"/>
  <c r="I433" i="19"/>
  <c r="J433" i="19" s="1"/>
  <c r="I434" i="19"/>
  <c r="J434" i="19" s="1"/>
  <c r="I435" i="19"/>
  <c r="J435" i="19" s="1"/>
  <c r="I436" i="19"/>
  <c r="J436" i="19" s="1"/>
  <c r="I437" i="19"/>
  <c r="J437" i="19" s="1"/>
  <c r="I438" i="19"/>
  <c r="J438" i="19" s="1"/>
  <c r="I439" i="19"/>
  <c r="J439" i="19" s="1"/>
  <c r="I440" i="19"/>
  <c r="J440" i="19" s="1"/>
  <c r="I441" i="19"/>
  <c r="J441" i="19" s="1"/>
  <c r="I442" i="19"/>
  <c r="J442" i="19" s="1"/>
  <c r="I443" i="19"/>
  <c r="J443" i="19" s="1"/>
  <c r="I444" i="19"/>
  <c r="J444" i="19" s="1"/>
  <c r="I445" i="19"/>
  <c r="J445" i="19" s="1"/>
  <c r="I446" i="19"/>
  <c r="J446" i="19" s="1"/>
  <c r="I447" i="19"/>
  <c r="J447" i="19" s="1"/>
  <c r="I448" i="19"/>
  <c r="J448" i="19" s="1"/>
  <c r="I449" i="19"/>
  <c r="J449" i="19" s="1"/>
  <c r="I450" i="19"/>
  <c r="J450" i="19" s="1"/>
  <c r="I451" i="19"/>
  <c r="J451" i="19" s="1"/>
  <c r="I452" i="19"/>
  <c r="J452" i="19" s="1"/>
  <c r="I453" i="19"/>
  <c r="J453" i="19" s="1"/>
  <c r="I454" i="19"/>
  <c r="J454" i="19" s="1"/>
  <c r="I455" i="19"/>
  <c r="J455" i="19" s="1"/>
  <c r="I456" i="19"/>
  <c r="J456" i="19" s="1"/>
  <c r="I457" i="19"/>
  <c r="J457" i="19" s="1"/>
  <c r="I458" i="19"/>
  <c r="J458" i="19" s="1"/>
  <c r="I459" i="19"/>
  <c r="J459" i="19" s="1"/>
  <c r="I460" i="19"/>
  <c r="J460" i="19" s="1"/>
  <c r="I461" i="19"/>
  <c r="J461" i="19" s="1"/>
  <c r="I462" i="19"/>
  <c r="J462" i="19" s="1"/>
  <c r="I463" i="19"/>
  <c r="J463" i="19" s="1"/>
  <c r="I464" i="19"/>
  <c r="J464" i="19" s="1"/>
  <c r="I465" i="19"/>
  <c r="J465" i="19" s="1"/>
  <c r="I466" i="19"/>
  <c r="J466" i="19" s="1"/>
  <c r="I467" i="19"/>
  <c r="J467" i="19" s="1"/>
  <c r="I468" i="19"/>
  <c r="J468" i="19" s="1"/>
  <c r="I469" i="19"/>
  <c r="J469" i="19" s="1"/>
  <c r="I470" i="19"/>
  <c r="J470" i="19" s="1"/>
  <c r="I471" i="19"/>
  <c r="J471" i="19" s="1"/>
  <c r="I472" i="19"/>
  <c r="J472" i="19" s="1"/>
  <c r="I473" i="19"/>
  <c r="J473" i="19" s="1"/>
  <c r="I474" i="19"/>
  <c r="J474" i="19" s="1"/>
  <c r="I475" i="19"/>
  <c r="J475" i="19" s="1"/>
  <c r="I476" i="19"/>
  <c r="J476" i="19" s="1"/>
  <c r="I477" i="19"/>
  <c r="J477" i="19" s="1"/>
  <c r="I478" i="19"/>
  <c r="J478" i="19" s="1"/>
  <c r="I479" i="19"/>
  <c r="J479" i="19" s="1"/>
  <c r="I480" i="19"/>
  <c r="J480" i="19" s="1"/>
  <c r="I481" i="19"/>
  <c r="J481" i="19" s="1"/>
  <c r="I482" i="19"/>
  <c r="J482" i="19" s="1"/>
  <c r="I483" i="19"/>
  <c r="J483" i="19" s="1"/>
  <c r="I484" i="19"/>
  <c r="J484" i="19" s="1"/>
  <c r="I485" i="19"/>
  <c r="J485" i="19" s="1"/>
  <c r="I486" i="19"/>
  <c r="J486" i="19" s="1"/>
  <c r="I487" i="19"/>
  <c r="J487" i="19" s="1"/>
  <c r="I488" i="19"/>
  <c r="J488" i="19" s="1"/>
  <c r="I489" i="19"/>
  <c r="J489" i="19" s="1"/>
  <c r="I490" i="19"/>
  <c r="J490" i="19" s="1"/>
  <c r="I491" i="19"/>
  <c r="J491" i="19" s="1"/>
  <c r="I492" i="19"/>
  <c r="J492" i="19" s="1"/>
  <c r="I493" i="19"/>
  <c r="J493" i="19" s="1"/>
  <c r="I494" i="19"/>
  <c r="J494" i="19" s="1"/>
  <c r="I495" i="19"/>
  <c r="J495" i="19" s="1"/>
  <c r="I496" i="19"/>
  <c r="J496" i="19" s="1"/>
  <c r="I497" i="19"/>
  <c r="J497" i="19" s="1"/>
  <c r="I498" i="19"/>
  <c r="J498" i="19" s="1"/>
  <c r="I499" i="19"/>
  <c r="J499" i="19" s="1"/>
  <c r="I500" i="19"/>
  <c r="J500" i="19" s="1"/>
  <c r="I501" i="19"/>
  <c r="J501" i="19" s="1"/>
  <c r="I502" i="19"/>
  <c r="J502" i="19" s="1"/>
  <c r="I503" i="19"/>
  <c r="J503" i="19" s="1"/>
  <c r="I504" i="19"/>
  <c r="J504" i="19" s="1"/>
  <c r="I505" i="19"/>
  <c r="J505" i="19" s="1"/>
  <c r="I506" i="19"/>
  <c r="J506" i="19" s="1"/>
  <c r="I507" i="19"/>
  <c r="J507" i="19" s="1"/>
  <c r="I508" i="19"/>
  <c r="J508" i="19" s="1"/>
  <c r="I509" i="19"/>
  <c r="J509" i="19" s="1"/>
  <c r="I510" i="19"/>
  <c r="J510" i="19" s="1"/>
  <c r="I511" i="19"/>
  <c r="J511" i="19" s="1"/>
  <c r="I512" i="19"/>
  <c r="J512" i="19" s="1"/>
  <c r="I513" i="19"/>
  <c r="J513" i="19" s="1"/>
  <c r="I514" i="19"/>
  <c r="J514" i="19" s="1"/>
  <c r="I515" i="19"/>
  <c r="J515" i="19" s="1"/>
  <c r="I516" i="19"/>
  <c r="I517" i="19"/>
  <c r="J517" i="19" s="1"/>
  <c r="I518" i="19"/>
  <c r="J518" i="19" s="1"/>
  <c r="I519" i="19"/>
  <c r="J519" i="19" s="1"/>
  <c r="I520" i="19"/>
  <c r="J520" i="19" s="1"/>
  <c r="I521" i="19"/>
  <c r="J521" i="19" s="1"/>
  <c r="I522" i="19"/>
  <c r="J522" i="19" s="1"/>
  <c r="I523" i="19"/>
  <c r="J523" i="19" s="1"/>
  <c r="I524" i="19"/>
  <c r="J524" i="19" s="1"/>
  <c r="I525" i="19"/>
  <c r="J525" i="19" s="1"/>
  <c r="I526" i="19"/>
  <c r="J526" i="19" s="1"/>
  <c r="I527" i="19"/>
  <c r="J527" i="19" s="1"/>
  <c r="I6" i="19"/>
  <c r="J6" i="19" s="1"/>
  <c r="I16" i="2"/>
  <c r="I17" i="14"/>
  <c r="D23" i="14" s="1"/>
  <c r="B23" i="14"/>
  <c r="C23" i="14"/>
  <c r="A23" i="14"/>
  <c r="R20" i="15"/>
  <c r="R40" i="15"/>
  <c r="R84" i="15"/>
  <c r="R104" i="15"/>
  <c r="R128" i="15"/>
  <c r="R168" i="15"/>
  <c r="R192" i="15"/>
  <c r="R212" i="15"/>
  <c r="R276" i="15"/>
  <c r="R296" i="15"/>
  <c r="R360" i="15"/>
  <c r="R384" i="15"/>
  <c r="R448" i="15"/>
  <c r="R468" i="15"/>
  <c r="Q12" i="15"/>
  <c r="Q36" i="15"/>
  <c r="Q76" i="15"/>
  <c r="P6" i="15"/>
  <c r="P7" i="15"/>
  <c r="P8" i="15"/>
  <c r="Q8" i="15" s="1"/>
  <c r="P9" i="15"/>
  <c r="P10" i="15"/>
  <c r="P11" i="15"/>
  <c r="P12" i="15"/>
  <c r="R12" i="15" s="1"/>
  <c r="P13" i="15"/>
  <c r="P14" i="15"/>
  <c r="P15" i="15"/>
  <c r="P16" i="15"/>
  <c r="Q16" i="15" s="1"/>
  <c r="P17" i="15"/>
  <c r="P18" i="15"/>
  <c r="P19" i="15"/>
  <c r="P20" i="15"/>
  <c r="Q20" i="15" s="1"/>
  <c r="P21" i="15"/>
  <c r="P22" i="15"/>
  <c r="P23" i="15"/>
  <c r="P24" i="15"/>
  <c r="R24" i="15" s="1"/>
  <c r="P25" i="15"/>
  <c r="P26" i="15"/>
  <c r="P27" i="15"/>
  <c r="P28" i="15"/>
  <c r="R28" i="15" s="1"/>
  <c r="P29" i="15"/>
  <c r="P30" i="15"/>
  <c r="P31" i="15"/>
  <c r="P32" i="15"/>
  <c r="Q32" i="15" s="1"/>
  <c r="P33" i="15"/>
  <c r="P34" i="15"/>
  <c r="P35" i="15"/>
  <c r="P36" i="15"/>
  <c r="R36" i="15" s="1"/>
  <c r="P37" i="15"/>
  <c r="P38" i="15"/>
  <c r="P39" i="15"/>
  <c r="P40" i="15"/>
  <c r="Q40" i="15" s="1"/>
  <c r="P41" i="15"/>
  <c r="P42" i="15"/>
  <c r="P43" i="15"/>
  <c r="P44" i="15"/>
  <c r="R44" i="15" s="1"/>
  <c r="P45" i="15"/>
  <c r="P46" i="15"/>
  <c r="P47" i="15"/>
  <c r="P48" i="15"/>
  <c r="Q48" i="15" s="1"/>
  <c r="P49" i="15"/>
  <c r="P50" i="15"/>
  <c r="P51" i="15"/>
  <c r="P52" i="15"/>
  <c r="Q52" i="15" s="1"/>
  <c r="P53" i="15"/>
  <c r="P54" i="15"/>
  <c r="P55" i="15"/>
  <c r="P56" i="15"/>
  <c r="R56" i="15" s="1"/>
  <c r="P57" i="15"/>
  <c r="P58" i="15"/>
  <c r="P59" i="15"/>
  <c r="P60" i="15"/>
  <c r="R60" i="15" s="1"/>
  <c r="P61" i="15"/>
  <c r="R61" i="15" s="1"/>
  <c r="P62" i="15"/>
  <c r="P63" i="15"/>
  <c r="P64" i="15"/>
  <c r="Q64" i="15" s="1"/>
  <c r="P65" i="15"/>
  <c r="P66" i="15"/>
  <c r="R66" i="15" s="1"/>
  <c r="P67" i="15"/>
  <c r="P68" i="15"/>
  <c r="R68" i="15" s="1"/>
  <c r="P69" i="15"/>
  <c r="P70" i="15"/>
  <c r="P71" i="15"/>
  <c r="P72" i="15"/>
  <c r="Q72" i="15" s="1"/>
  <c r="P73" i="15"/>
  <c r="P74" i="15"/>
  <c r="P75" i="15"/>
  <c r="P76" i="15"/>
  <c r="R76" i="15" s="1"/>
  <c r="P77" i="15"/>
  <c r="R77" i="15" s="1"/>
  <c r="P78" i="15"/>
  <c r="P79" i="15"/>
  <c r="P80" i="15"/>
  <c r="Q80" i="15" s="1"/>
  <c r="P81" i="15"/>
  <c r="P82" i="15"/>
  <c r="R82" i="15" s="1"/>
  <c r="P83" i="15"/>
  <c r="P84" i="15"/>
  <c r="Q84" i="15" s="1"/>
  <c r="P85" i="15"/>
  <c r="P86" i="15"/>
  <c r="P87" i="15"/>
  <c r="P88" i="15"/>
  <c r="R88" i="15" s="1"/>
  <c r="P89" i="15"/>
  <c r="P90" i="15"/>
  <c r="P91" i="15"/>
  <c r="P92" i="15"/>
  <c r="R92" i="15" s="1"/>
  <c r="P93" i="15"/>
  <c r="R93" i="15" s="1"/>
  <c r="P94" i="15"/>
  <c r="P95" i="15"/>
  <c r="P96" i="15"/>
  <c r="Q96" i="15" s="1"/>
  <c r="P97" i="15"/>
  <c r="P98" i="15"/>
  <c r="R98" i="15" s="1"/>
  <c r="P99" i="15"/>
  <c r="P100" i="15"/>
  <c r="Q100" i="15" s="1"/>
  <c r="P101" i="15"/>
  <c r="P102" i="15"/>
  <c r="R102" i="15" s="1"/>
  <c r="P103" i="15"/>
  <c r="P104" i="15"/>
  <c r="Q104" i="15" s="1"/>
  <c r="P105" i="15"/>
  <c r="P106" i="15"/>
  <c r="R106" i="15" s="1"/>
  <c r="P107" i="15"/>
  <c r="P108" i="15"/>
  <c r="R108" i="15" s="1"/>
  <c r="P109" i="15"/>
  <c r="P110" i="15"/>
  <c r="R110" i="15" s="1"/>
  <c r="P111" i="15"/>
  <c r="P112" i="15"/>
  <c r="Q112" i="15" s="1"/>
  <c r="P113" i="15"/>
  <c r="P114" i="15"/>
  <c r="R114" i="15" s="1"/>
  <c r="P115" i="15"/>
  <c r="P116" i="15"/>
  <c r="Q116" i="15" s="1"/>
  <c r="P117" i="15"/>
  <c r="P118" i="15"/>
  <c r="R118" i="15" s="1"/>
  <c r="P119" i="15"/>
  <c r="P120" i="15"/>
  <c r="Q120" i="15" s="1"/>
  <c r="P121" i="15"/>
  <c r="P122" i="15"/>
  <c r="R122" i="15" s="1"/>
  <c r="P123" i="15"/>
  <c r="P124" i="15"/>
  <c r="R124" i="15" s="1"/>
  <c r="P125" i="15"/>
  <c r="P126" i="15"/>
  <c r="R126" i="15" s="1"/>
  <c r="P127" i="15"/>
  <c r="P128" i="15"/>
  <c r="Q128" i="15" s="1"/>
  <c r="P129" i="15"/>
  <c r="P130" i="15"/>
  <c r="R130" i="15" s="1"/>
  <c r="P131" i="15"/>
  <c r="P132" i="15"/>
  <c r="Q132" i="15" s="1"/>
  <c r="P133" i="15"/>
  <c r="P134" i="15"/>
  <c r="R134" i="15" s="1"/>
  <c r="P135" i="15"/>
  <c r="P136" i="15"/>
  <c r="Q136" i="15" s="1"/>
  <c r="P137" i="15"/>
  <c r="P138" i="15"/>
  <c r="R138" i="15" s="1"/>
  <c r="P139" i="15"/>
  <c r="P140" i="15"/>
  <c r="R140" i="15" s="1"/>
  <c r="P141" i="15"/>
  <c r="P142" i="15"/>
  <c r="R142" i="15" s="1"/>
  <c r="P143" i="15"/>
  <c r="P144" i="15"/>
  <c r="Q144" i="15" s="1"/>
  <c r="P145" i="15"/>
  <c r="P146" i="15"/>
  <c r="R146" i="15" s="1"/>
  <c r="P147" i="15"/>
  <c r="P148" i="15"/>
  <c r="Q148" i="15" s="1"/>
  <c r="P149" i="15"/>
  <c r="P150" i="15"/>
  <c r="R150" i="15" s="1"/>
  <c r="P151" i="15"/>
  <c r="P152" i="15"/>
  <c r="Q152" i="15" s="1"/>
  <c r="P153" i="15"/>
  <c r="P154" i="15"/>
  <c r="R154" i="15" s="1"/>
  <c r="P155" i="15"/>
  <c r="P156" i="15"/>
  <c r="R156" i="15" s="1"/>
  <c r="P157" i="15"/>
  <c r="P158" i="15"/>
  <c r="R158" i="15" s="1"/>
  <c r="P159" i="15"/>
  <c r="P160" i="15"/>
  <c r="Q160" i="15" s="1"/>
  <c r="P161" i="15"/>
  <c r="P162" i="15"/>
  <c r="R162" i="15" s="1"/>
  <c r="P163" i="15"/>
  <c r="P164" i="15"/>
  <c r="Q164" i="15" s="1"/>
  <c r="P165" i="15"/>
  <c r="P166" i="15"/>
  <c r="R166" i="15" s="1"/>
  <c r="P167" i="15"/>
  <c r="P168" i="15"/>
  <c r="Q168" i="15" s="1"/>
  <c r="P169" i="15"/>
  <c r="P170" i="15"/>
  <c r="R170" i="15" s="1"/>
  <c r="P171" i="15"/>
  <c r="P172" i="15"/>
  <c r="R172" i="15" s="1"/>
  <c r="P173" i="15"/>
  <c r="P174" i="15"/>
  <c r="R174" i="15" s="1"/>
  <c r="P175" i="15"/>
  <c r="P176" i="15"/>
  <c r="Q176" i="15" s="1"/>
  <c r="P177" i="15"/>
  <c r="P178" i="15"/>
  <c r="R178" i="15" s="1"/>
  <c r="P179" i="15"/>
  <c r="P180" i="15"/>
  <c r="Q180" i="15" s="1"/>
  <c r="P181" i="15"/>
  <c r="P182" i="15"/>
  <c r="R182" i="15" s="1"/>
  <c r="P183" i="15"/>
  <c r="P184" i="15"/>
  <c r="Q184" i="15" s="1"/>
  <c r="P185" i="15"/>
  <c r="P186" i="15"/>
  <c r="R186" i="15" s="1"/>
  <c r="P187" i="15"/>
  <c r="P188" i="15"/>
  <c r="R188" i="15" s="1"/>
  <c r="P189" i="15"/>
  <c r="P190" i="15"/>
  <c r="R190" i="15" s="1"/>
  <c r="P191" i="15"/>
  <c r="P192" i="15"/>
  <c r="Q192" i="15" s="1"/>
  <c r="P193" i="15"/>
  <c r="P194" i="15"/>
  <c r="R194" i="15" s="1"/>
  <c r="P195" i="15"/>
  <c r="P196" i="15"/>
  <c r="Q196" i="15" s="1"/>
  <c r="P197" i="15"/>
  <c r="P198" i="15"/>
  <c r="R198" i="15" s="1"/>
  <c r="P199" i="15"/>
  <c r="P200" i="15"/>
  <c r="Q200" i="15" s="1"/>
  <c r="P201" i="15"/>
  <c r="P202" i="15"/>
  <c r="R202" i="15" s="1"/>
  <c r="P203" i="15"/>
  <c r="P204" i="15"/>
  <c r="R204" i="15" s="1"/>
  <c r="P205" i="15"/>
  <c r="P206" i="15"/>
  <c r="R206" i="15" s="1"/>
  <c r="P207" i="15"/>
  <c r="P208" i="15"/>
  <c r="Q208" i="15" s="1"/>
  <c r="P209" i="15"/>
  <c r="P210" i="15"/>
  <c r="R210" i="15" s="1"/>
  <c r="P211" i="15"/>
  <c r="P212" i="15"/>
  <c r="Q212" i="15" s="1"/>
  <c r="P213" i="15"/>
  <c r="P214" i="15"/>
  <c r="R214" i="15" s="1"/>
  <c r="P215" i="15"/>
  <c r="P216" i="15"/>
  <c r="Q216" i="15" s="1"/>
  <c r="P217" i="15"/>
  <c r="P218" i="15"/>
  <c r="R218" i="15" s="1"/>
  <c r="P219" i="15"/>
  <c r="P220" i="15"/>
  <c r="R220" i="15" s="1"/>
  <c r="P221" i="15"/>
  <c r="P222" i="15"/>
  <c r="R222" i="15" s="1"/>
  <c r="P223" i="15"/>
  <c r="P224" i="15"/>
  <c r="Q224" i="15" s="1"/>
  <c r="P225" i="15"/>
  <c r="P226" i="15"/>
  <c r="R226" i="15" s="1"/>
  <c r="P227" i="15"/>
  <c r="P228" i="15"/>
  <c r="Q228" i="15" s="1"/>
  <c r="P229" i="15"/>
  <c r="P230" i="15"/>
  <c r="R230" i="15" s="1"/>
  <c r="P231" i="15"/>
  <c r="P232" i="15"/>
  <c r="Q232" i="15" s="1"/>
  <c r="P233" i="15"/>
  <c r="P234" i="15"/>
  <c r="R234" i="15" s="1"/>
  <c r="P235" i="15"/>
  <c r="P236" i="15"/>
  <c r="R236" i="15" s="1"/>
  <c r="P237" i="15"/>
  <c r="P238" i="15"/>
  <c r="R238" i="15" s="1"/>
  <c r="P239" i="15"/>
  <c r="P240" i="15"/>
  <c r="Q240" i="15" s="1"/>
  <c r="P241" i="15"/>
  <c r="P242" i="15"/>
  <c r="R242" i="15" s="1"/>
  <c r="P243" i="15"/>
  <c r="P244" i="15"/>
  <c r="Q244" i="15" s="1"/>
  <c r="P245" i="15"/>
  <c r="R245" i="15" s="1"/>
  <c r="P246" i="15"/>
  <c r="R246" i="15" s="1"/>
  <c r="P247" i="15"/>
  <c r="P248" i="15"/>
  <c r="Q248" i="15" s="1"/>
  <c r="P249" i="15"/>
  <c r="R249" i="15" s="1"/>
  <c r="P250" i="15"/>
  <c r="R250" i="15" s="1"/>
  <c r="P251" i="15"/>
  <c r="P252" i="15"/>
  <c r="R252" i="15" s="1"/>
  <c r="P253" i="15"/>
  <c r="R253" i="15" s="1"/>
  <c r="P254" i="15"/>
  <c r="R254" i="15" s="1"/>
  <c r="P255" i="15"/>
  <c r="P256" i="15"/>
  <c r="Q256" i="15" s="1"/>
  <c r="P257" i="15"/>
  <c r="R257" i="15" s="1"/>
  <c r="P258" i="15"/>
  <c r="R258" i="15" s="1"/>
  <c r="P259" i="15"/>
  <c r="P260" i="15"/>
  <c r="Q260" i="15" s="1"/>
  <c r="P261" i="15"/>
  <c r="R261" i="15" s="1"/>
  <c r="P262" i="15"/>
  <c r="R262" i="15" s="1"/>
  <c r="P263" i="15"/>
  <c r="P264" i="15"/>
  <c r="Q264" i="15" s="1"/>
  <c r="P265" i="15"/>
  <c r="R265" i="15" s="1"/>
  <c r="P266" i="15"/>
  <c r="R266" i="15" s="1"/>
  <c r="P267" i="15"/>
  <c r="P268" i="15"/>
  <c r="R268" i="15" s="1"/>
  <c r="P269" i="15"/>
  <c r="R269" i="15" s="1"/>
  <c r="P270" i="15"/>
  <c r="R270" i="15" s="1"/>
  <c r="P271" i="15"/>
  <c r="P272" i="15"/>
  <c r="Q272" i="15" s="1"/>
  <c r="P273" i="15"/>
  <c r="R273" i="15" s="1"/>
  <c r="P274" i="15"/>
  <c r="R274" i="15" s="1"/>
  <c r="P275" i="15"/>
  <c r="P276" i="15"/>
  <c r="Q276" i="15" s="1"/>
  <c r="P277" i="15"/>
  <c r="R277" i="15" s="1"/>
  <c r="P278" i="15"/>
  <c r="R278" i="15" s="1"/>
  <c r="P279" i="15"/>
  <c r="P280" i="15"/>
  <c r="Q280" i="15" s="1"/>
  <c r="P281" i="15"/>
  <c r="R281" i="15" s="1"/>
  <c r="P282" i="15"/>
  <c r="R282" i="15" s="1"/>
  <c r="P283" i="15"/>
  <c r="P284" i="15"/>
  <c r="R284" i="15" s="1"/>
  <c r="P285" i="15"/>
  <c r="R285" i="15" s="1"/>
  <c r="P286" i="15"/>
  <c r="R286" i="15" s="1"/>
  <c r="P287" i="15"/>
  <c r="P288" i="15"/>
  <c r="Q288" i="15" s="1"/>
  <c r="P289" i="15"/>
  <c r="R289" i="15" s="1"/>
  <c r="P290" i="15"/>
  <c r="R290" i="15" s="1"/>
  <c r="P291" i="15"/>
  <c r="P292" i="15"/>
  <c r="Q292" i="15" s="1"/>
  <c r="P293" i="15"/>
  <c r="R293" i="15" s="1"/>
  <c r="P294" i="15"/>
  <c r="R294" i="15" s="1"/>
  <c r="P295" i="15"/>
  <c r="P296" i="15"/>
  <c r="Q296" i="15" s="1"/>
  <c r="P297" i="15"/>
  <c r="R297" i="15" s="1"/>
  <c r="P298" i="15"/>
  <c r="R298" i="15" s="1"/>
  <c r="P299" i="15"/>
  <c r="P300" i="15"/>
  <c r="R300" i="15" s="1"/>
  <c r="P301" i="15"/>
  <c r="R301" i="15" s="1"/>
  <c r="P302" i="15"/>
  <c r="R302" i="15" s="1"/>
  <c r="P303" i="15"/>
  <c r="P304" i="15"/>
  <c r="Q304" i="15" s="1"/>
  <c r="P305" i="15"/>
  <c r="R305" i="15" s="1"/>
  <c r="P306" i="15"/>
  <c r="R306" i="15" s="1"/>
  <c r="P307" i="15"/>
  <c r="P308" i="15"/>
  <c r="Q308" i="15" s="1"/>
  <c r="P309" i="15"/>
  <c r="R309" i="15" s="1"/>
  <c r="P310" i="15"/>
  <c r="R310" i="15" s="1"/>
  <c r="P311" i="15"/>
  <c r="P312" i="15"/>
  <c r="Q312" i="15" s="1"/>
  <c r="P313" i="15"/>
  <c r="R313" i="15" s="1"/>
  <c r="P314" i="15"/>
  <c r="R314" i="15" s="1"/>
  <c r="P315" i="15"/>
  <c r="P316" i="15"/>
  <c r="R316" i="15" s="1"/>
  <c r="P317" i="15"/>
  <c r="R317" i="15" s="1"/>
  <c r="P318" i="15"/>
  <c r="R318" i="15" s="1"/>
  <c r="P319" i="15"/>
  <c r="P320" i="15"/>
  <c r="Q320" i="15" s="1"/>
  <c r="P321" i="15"/>
  <c r="R321" i="15" s="1"/>
  <c r="P322" i="15"/>
  <c r="R322" i="15" s="1"/>
  <c r="P323" i="15"/>
  <c r="P324" i="15"/>
  <c r="Q324" i="15" s="1"/>
  <c r="P325" i="15"/>
  <c r="R325" i="15" s="1"/>
  <c r="P326" i="15"/>
  <c r="R326" i="15" s="1"/>
  <c r="P327" i="15"/>
  <c r="P328" i="15"/>
  <c r="Q328" i="15" s="1"/>
  <c r="P329" i="15"/>
  <c r="R329" i="15" s="1"/>
  <c r="P330" i="15"/>
  <c r="R330" i="15" s="1"/>
  <c r="P331" i="15"/>
  <c r="P332" i="15"/>
  <c r="R332" i="15" s="1"/>
  <c r="P333" i="15"/>
  <c r="R333" i="15" s="1"/>
  <c r="P334" i="15"/>
  <c r="R334" i="15" s="1"/>
  <c r="P335" i="15"/>
  <c r="P336" i="15"/>
  <c r="Q336" i="15" s="1"/>
  <c r="P337" i="15"/>
  <c r="R337" i="15" s="1"/>
  <c r="P338" i="15"/>
  <c r="R338" i="15" s="1"/>
  <c r="P339" i="15"/>
  <c r="P340" i="15"/>
  <c r="Q340" i="15" s="1"/>
  <c r="P341" i="15"/>
  <c r="R341" i="15" s="1"/>
  <c r="P342" i="15"/>
  <c r="R342" i="15" s="1"/>
  <c r="P343" i="15"/>
  <c r="P344" i="15"/>
  <c r="Q344" i="15" s="1"/>
  <c r="P345" i="15"/>
  <c r="R345" i="15" s="1"/>
  <c r="P346" i="15"/>
  <c r="R346" i="15" s="1"/>
  <c r="P347" i="15"/>
  <c r="P348" i="15"/>
  <c r="R348" i="15" s="1"/>
  <c r="P349" i="15"/>
  <c r="R349" i="15" s="1"/>
  <c r="P350" i="15"/>
  <c r="R350" i="15" s="1"/>
  <c r="P351" i="15"/>
  <c r="P352" i="15"/>
  <c r="Q352" i="15" s="1"/>
  <c r="P353" i="15"/>
  <c r="R353" i="15" s="1"/>
  <c r="P354" i="15"/>
  <c r="R354" i="15" s="1"/>
  <c r="P355" i="15"/>
  <c r="P356" i="15"/>
  <c r="Q356" i="15" s="1"/>
  <c r="P357" i="15"/>
  <c r="R357" i="15" s="1"/>
  <c r="P358" i="15"/>
  <c r="R358" i="15" s="1"/>
  <c r="P359" i="15"/>
  <c r="P360" i="15"/>
  <c r="Q360" i="15" s="1"/>
  <c r="P361" i="15"/>
  <c r="R361" i="15" s="1"/>
  <c r="P362" i="15"/>
  <c r="R362" i="15" s="1"/>
  <c r="P363" i="15"/>
  <c r="P364" i="15"/>
  <c r="R364" i="15" s="1"/>
  <c r="P365" i="15"/>
  <c r="R365" i="15" s="1"/>
  <c r="P366" i="15"/>
  <c r="R366" i="15" s="1"/>
  <c r="P367" i="15"/>
  <c r="P368" i="15"/>
  <c r="Q368" i="15" s="1"/>
  <c r="P369" i="15"/>
  <c r="R369" i="15" s="1"/>
  <c r="P370" i="15"/>
  <c r="R370" i="15" s="1"/>
  <c r="P371" i="15"/>
  <c r="P372" i="15"/>
  <c r="Q372" i="15" s="1"/>
  <c r="P373" i="15"/>
  <c r="R373" i="15" s="1"/>
  <c r="P374" i="15"/>
  <c r="R374" i="15" s="1"/>
  <c r="P375" i="15"/>
  <c r="P376" i="15"/>
  <c r="Q376" i="15" s="1"/>
  <c r="P377" i="15"/>
  <c r="R377" i="15" s="1"/>
  <c r="P378" i="15"/>
  <c r="R378" i="15" s="1"/>
  <c r="P379" i="15"/>
  <c r="P380" i="15"/>
  <c r="R380" i="15" s="1"/>
  <c r="P381" i="15"/>
  <c r="R381" i="15" s="1"/>
  <c r="P382" i="15"/>
  <c r="R382" i="15" s="1"/>
  <c r="P383" i="15"/>
  <c r="P384" i="15"/>
  <c r="Q384" i="15" s="1"/>
  <c r="P385" i="15"/>
  <c r="R385" i="15" s="1"/>
  <c r="P386" i="15"/>
  <c r="R386" i="15" s="1"/>
  <c r="P387" i="15"/>
  <c r="P388" i="15"/>
  <c r="Q388" i="15" s="1"/>
  <c r="P389" i="15"/>
  <c r="R389" i="15" s="1"/>
  <c r="P390" i="15"/>
  <c r="R390" i="15" s="1"/>
  <c r="P391" i="15"/>
  <c r="P392" i="15"/>
  <c r="Q392" i="15" s="1"/>
  <c r="P393" i="15"/>
  <c r="R393" i="15" s="1"/>
  <c r="P394" i="15"/>
  <c r="R394" i="15" s="1"/>
  <c r="P395" i="15"/>
  <c r="P396" i="15"/>
  <c r="R396" i="15" s="1"/>
  <c r="P397" i="15"/>
  <c r="R397" i="15" s="1"/>
  <c r="P398" i="15"/>
  <c r="R398" i="15" s="1"/>
  <c r="P399" i="15"/>
  <c r="P400" i="15"/>
  <c r="Q400" i="15" s="1"/>
  <c r="P401" i="15"/>
  <c r="R401" i="15" s="1"/>
  <c r="P402" i="15"/>
  <c r="R402" i="15" s="1"/>
  <c r="P403" i="15"/>
  <c r="P404" i="15"/>
  <c r="Q404" i="15" s="1"/>
  <c r="P405" i="15"/>
  <c r="R405" i="15" s="1"/>
  <c r="P406" i="15"/>
  <c r="R406" i="15" s="1"/>
  <c r="P407" i="15"/>
  <c r="P408" i="15"/>
  <c r="Q408" i="15" s="1"/>
  <c r="P409" i="15"/>
  <c r="R409" i="15" s="1"/>
  <c r="P410" i="15"/>
  <c r="R410" i="15" s="1"/>
  <c r="P411" i="15"/>
  <c r="P412" i="15"/>
  <c r="R412" i="15" s="1"/>
  <c r="P413" i="15"/>
  <c r="R413" i="15" s="1"/>
  <c r="P414" i="15"/>
  <c r="R414" i="15" s="1"/>
  <c r="P415" i="15"/>
  <c r="P416" i="15"/>
  <c r="Q416" i="15" s="1"/>
  <c r="P417" i="15"/>
  <c r="R417" i="15" s="1"/>
  <c r="P418" i="15"/>
  <c r="R418" i="15" s="1"/>
  <c r="P419" i="15"/>
  <c r="P420" i="15"/>
  <c r="Q420" i="15" s="1"/>
  <c r="P421" i="15"/>
  <c r="R421" i="15" s="1"/>
  <c r="P422" i="15"/>
  <c r="R422" i="15" s="1"/>
  <c r="P423" i="15"/>
  <c r="P424" i="15"/>
  <c r="Q424" i="15" s="1"/>
  <c r="P425" i="15"/>
  <c r="R425" i="15" s="1"/>
  <c r="P426" i="15"/>
  <c r="R426" i="15" s="1"/>
  <c r="P427" i="15"/>
  <c r="P428" i="15"/>
  <c r="R428" i="15" s="1"/>
  <c r="P429" i="15"/>
  <c r="R429" i="15" s="1"/>
  <c r="P430" i="15"/>
  <c r="R430" i="15" s="1"/>
  <c r="P431" i="15"/>
  <c r="P432" i="15"/>
  <c r="Q432" i="15" s="1"/>
  <c r="P433" i="15"/>
  <c r="R433" i="15" s="1"/>
  <c r="P434" i="15"/>
  <c r="R434" i="15" s="1"/>
  <c r="P435" i="15"/>
  <c r="P436" i="15"/>
  <c r="Q436" i="15" s="1"/>
  <c r="P437" i="15"/>
  <c r="R437" i="15" s="1"/>
  <c r="P438" i="15"/>
  <c r="R438" i="15" s="1"/>
  <c r="P439" i="15"/>
  <c r="P440" i="15"/>
  <c r="Q440" i="15" s="1"/>
  <c r="P441" i="15"/>
  <c r="R441" i="15" s="1"/>
  <c r="P442" i="15"/>
  <c r="R442" i="15" s="1"/>
  <c r="P443" i="15"/>
  <c r="P444" i="15"/>
  <c r="R444" i="15" s="1"/>
  <c r="P445" i="15"/>
  <c r="R445" i="15" s="1"/>
  <c r="P446" i="15"/>
  <c r="R446" i="15" s="1"/>
  <c r="P447" i="15"/>
  <c r="P448" i="15"/>
  <c r="Q448" i="15" s="1"/>
  <c r="P449" i="15"/>
  <c r="R449" i="15" s="1"/>
  <c r="P450" i="15"/>
  <c r="R450" i="15" s="1"/>
  <c r="P451" i="15"/>
  <c r="P452" i="15"/>
  <c r="Q452" i="15" s="1"/>
  <c r="P453" i="15"/>
  <c r="R453" i="15" s="1"/>
  <c r="P454" i="15"/>
  <c r="R454" i="15" s="1"/>
  <c r="P455" i="15"/>
  <c r="P456" i="15"/>
  <c r="Q456" i="15" s="1"/>
  <c r="P457" i="15"/>
  <c r="R457" i="15" s="1"/>
  <c r="P458" i="15"/>
  <c r="R458" i="15" s="1"/>
  <c r="P459" i="15"/>
  <c r="P460" i="15"/>
  <c r="R460" i="15" s="1"/>
  <c r="P461" i="15"/>
  <c r="R461" i="15" s="1"/>
  <c r="P462" i="15"/>
  <c r="R462" i="15" s="1"/>
  <c r="P463" i="15"/>
  <c r="P464" i="15"/>
  <c r="Q464" i="15" s="1"/>
  <c r="P465" i="15"/>
  <c r="R465" i="15" s="1"/>
  <c r="P466" i="15"/>
  <c r="R466" i="15" s="1"/>
  <c r="P467" i="15"/>
  <c r="P468" i="15"/>
  <c r="Q468" i="15" s="1"/>
  <c r="P469" i="15"/>
  <c r="R469" i="15" s="1"/>
  <c r="P470" i="15"/>
  <c r="R470" i="15" s="1"/>
  <c r="P471" i="15"/>
  <c r="P472" i="15"/>
  <c r="Q472" i="15" s="1"/>
  <c r="P473" i="15"/>
  <c r="R473" i="15" s="1"/>
  <c r="P474" i="15"/>
  <c r="R474" i="15" s="1"/>
  <c r="P475" i="15"/>
  <c r="P476" i="15"/>
  <c r="R476" i="15" s="1"/>
  <c r="P477" i="15"/>
  <c r="R477" i="15" s="1"/>
  <c r="P478" i="15"/>
  <c r="R478" i="15" s="1"/>
  <c r="P479" i="15"/>
  <c r="P480" i="15"/>
  <c r="Q480" i="15" s="1"/>
  <c r="P481" i="15"/>
  <c r="R481" i="15" s="1"/>
  <c r="P482" i="15"/>
  <c r="R482" i="15" s="1"/>
  <c r="P483" i="15"/>
  <c r="P484" i="15"/>
  <c r="Q484" i="15" s="1"/>
  <c r="P485" i="15"/>
  <c r="R485" i="15" s="1"/>
  <c r="P486" i="15"/>
  <c r="R486" i="15" s="1"/>
  <c r="P487" i="15"/>
  <c r="P488" i="15"/>
  <c r="Q488" i="15" s="1"/>
  <c r="P489" i="15"/>
  <c r="R489" i="15" s="1"/>
  <c r="P490" i="15"/>
  <c r="R490" i="15" s="1"/>
  <c r="P491" i="15"/>
  <c r="P492" i="15"/>
  <c r="R492" i="15" s="1"/>
  <c r="P493" i="15"/>
  <c r="R493" i="15" s="1"/>
  <c r="P494" i="15"/>
  <c r="R494" i="15" s="1"/>
  <c r="P495" i="15"/>
  <c r="P496" i="15"/>
  <c r="R496" i="15" s="1"/>
  <c r="P497" i="15"/>
  <c r="R497" i="15" s="1"/>
  <c r="P498" i="15"/>
  <c r="R498" i="15" s="1"/>
  <c r="P499" i="15"/>
  <c r="P500" i="15"/>
  <c r="Q500" i="15" s="1"/>
  <c r="P501" i="15"/>
  <c r="R501" i="15" s="1"/>
  <c r="P502" i="15"/>
  <c r="R502" i="15" s="1"/>
  <c r="P503" i="15"/>
  <c r="P504" i="15"/>
  <c r="Q504" i="15" s="1"/>
  <c r="P505" i="15"/>
  <c r="R505" i="15" s="1"/>
  <c r="P506" i="15"/>
  <c r="R506" i="15" s="1"/>
  <c r="P507" i="15"/>
  <c r="P508" i="15"/>
  <c r="R508" i="15" s="1"/>
  <c r="P509" i="15"/>
  <c r="R509" i="15" s="1"/>
  <c r="P510" i="15"/>
  <c r="R510" i="15" s="1"/>
  <c r="P511" i="15"/>
  <c r="P512" i="15"/>
  <c r="R512" i="15" s="1"/>
  <c r="P513" i="15"/>
  <c r="R513" i="15" s="1"/>
  <c r="P514" i="15"/>
  <c r="R514" i="15" s="1"/>
  <c r="P515" i="15"/>
  <c r="P516" i="15"/>
  <c r="Q516" i="15" s="1"/>
  <c r="P517" i="15"/>
  <c r="R517" i="15" s="1"/>
  <c r="P518" i="15"/>
  <c r="R518" i="15" s="1"/>
  <c r="P519" i="15"/>
  <c r="P520" i="15"/>
  <c r="Q520" i="15" s="1"/>
  <c r="P521" i="15"/>
  <c r="R521" i="15" s="1"/>
  <c r="P522" i="15"/>
  <c r="R522" i="15" s="1"/>
  <c r="P523" i="15"/>
  <c r="P524" i="15"/>
  <c r="R524" i="15" s="1"/>
  <c r="P525" i="15"/>
  <c r="R525" i="15" s="1"/>
  <c r="P526" i="15"/>
  <c r="R526" i="15" s="1"/>
  <c r="P527" i="15"/>
  <c r="P528" i="15"/>
  <c r="R528" i="15" s="1"/>
  <c r="P529" i="15"/>
  <c r="R529" i="15" s="1"/>
  <c r="P530" i="15"/>
  <c r="R530" i="15" s="1"/>
  <c r="P531" i="15"/>
  <c r="P532" i="15"/>
  <c r="Q532" i="15" s="1"/>
  <c r="P533" i="15"/>
  <c r="R533" i="15" s="1"/>
  <c r="P534" i="15"/>
  <c r="R534" i="15" s="1"/>
  <c r="P535" i="15"/>
  <c r="P536" i="15"/>
  <c r="Q536" i="15" s="1"/>
  <c r="P537" i="15"/>
  <c r="R537" i="15" s="1"/>
  <c r="P538" i="15"/>
  <c r="R538" i="15" s="1"/>
  <c r="P539" i="15"/>
  <c r="P540" i="15"/>
  <c r="R540" i="15" s="1"/>
  <c r="P541" i="15"/>
  <c r="R541" i="15" s="1"/>
  <c r="P542" i="15"/>
  <c r="R542" i="15" s="1"/>
  <c r="P543" i="15"/>
  <c r="P544" i="15"/>
  <c r="R544" i="15" s="1"/>
  <c r="P545" i="15"/>
  <c r="R545" i="15" s="1"/>
  <c r="P546" i="15"/>
  <c r="R546" i="15" s="1"/>
  <c r="P547" i="15"/>
  <c r="P548" i="15"/>
  <c r="Q548" i="15" s="1"/>
  <c r="P549" i="15"/>
  <c r="R549" i="15" s="1"/>
  <c r="P550" i="15"/>
  <c r="R550" i="15" s="1"/>
  <c r="P551" i="15"/>
  <c r="P552" i="15"/>
  <c r="Q552" i="15" s="1"/>
  <c r="P553" i="15"/>
  <c r="R553" i="15" s="1"/>
  <c r="P554" i="15"/>
  <c r="R554" i="15" s="1"/>
  <c r="P555" i="15"/>
  <c r="P556" i="15"/>
  <c r="R556" i="15" s="1"/>
  <c r="P557" i="15"/>
  <c r="R557" i="15" s="1"/>
  <c r="P558" i="15"/>
  <c r="R558" i="15" s="1"/>
  <c r="P559" i="15"/>
  <c r="P560" i="15"/>
  <c r="R560" i="15" s="1"/>
  <c r="P561" i="15"/>
  <c r="R561" i="15" s="1"/>
  <c r="P562" i="15"/>
  <c r="R562" i="15" s="1"/>
  <c r="P563" i="15"/>
  <c r="P564" i="15"/>
  <c r="R564" i="15" s="1"/>
  <c r="P565" i="15"/>
  <c r="R565" i="15" s="1"/>
  <c r="P566" i="15"/>
  <c r="R566" i="15" s="1"/>
  <c r="P567" i="15"/>
  <c r="P568" i="15"/>
  <c r="Q568" i="15" s="1"/>
  <c r="P569" i="15"/>
  <c r="R569" i="15" s="1"/>
  <c r="P570" i="15"/>
  <c r="R570" i="15" s="1"/>
  <c r="P571" i="15"/>
  <c r="P572" i="15"/>
  <c r="R572" i="15" s="1"/>
  <c r="P573" i="15"/>
  <c r="R573" i="15" s="1"/>
  <c r="P574" i="15"/>
  <c r="R574" i="15" s="1"/>
  <c r="P575" i="15"/>
  <c r="P576" i="15"/>
  <c r="R576" i="15" s="1"/>
  <c r="P577" i="15"/>
  <c r="R577" i="15" s="1"/>
  <c r="P578" i="15"/>
  <c r="R578" i="15" s="1"/>
  <c r="P579" i="15"/>
  <c r="P580" i="15"/>
  <c r="R580" i="15" s="1"/>
  <c r="P581" i="15"/>
  <c r="R581" i="15" s="1"/>
  <c r="P582" i="15"/>
  <c r="R582" i="15" s="1"/>
  <c r="P583" i="15"/>
  <c r="P584" i="15"/>
  <c r="Q584" i="15" s="1"/>
  <c r="P585" i="15"/>
  <c r="R585" i="15" s="1"/>
  <c r="P586" i="15"/>
  <c r="R586" i="15" s="1"/>
  <c r="P587" i="15"/>
  <c r="P588" i="15"/>
  <c r="R588" i="15" s="1"/>
  <c r="P589" i="15"/>
  <c r="R589" i="15" s="1"/>
  <c r="P590" i="15"/>
  <c r="R590" i="15" s="1"/>
  <c r="P591" i="15"/>
  <c r="P592" i="15"/>
  <c r="R592" i="15" s="1"/>
  <c r="P593" i="15"/>
  <c r="R593" i="15" s="1"/>
  <c r="P594" i="15"/>
  <c r="R594" i="15" s="1"/>
  <c r="P595" i="15"/>
  <c r="P596" i="15"/>
  <c r="P597" i="15"/>
  <c r="R597" i="15" s="1"/>
  <c r="P598" i="15"/>
  <c r="R598" i="15" s="1"/>
  <c r="P599" i="15"/>
  <c r="P600" i="15"/>
  <c r="P601" i="15"/>
  <c r="R601" i="15" s="1"/>
  <c r="P602" i="15"/>
  <c r="R602" i="15" s="1"/>
  <c r="P603" i="15"/>
  <c r="P604" i="15"/>
  <c r="P605" i="15"/>
  <c r="R605" i="15" s="1"/>
  <c r="P606" i="15"/>
  <c r="R606" i="15" s="1"/>
  <c r="P607" i="15"/>
  <c r="P608" i="15"/>
  <c r="P609" i="15"/>
  <c r="R609" i="15" s="1"/>
  <c r="P610" i="15"/>
  <c r="R610" i="15" s="1"/>
  <c r="P611" i="15"/>
  <c r="P612" i="15"/>
  <c r="P613" i="15"/>
  <c r="R613" i="15" s="1"/>
  <c r="P614" i="15"/>
  <c r="R614" i="15" s="1"/>
  <c r="P615" i="15"/>
  <c r="P616" i="15"/>
  <c r="P617" i="15"/>
  <c r="R617" i="15" s="1"/>
  <c r="P618" i="15"/>
  <c r="R618" i="15" s="1"/>
  <c r="P619" i="15"/>
  <c r="P620" i="15"/>
  <c r="P621" i="15"/>
  <c r="R621" i="15" s="1"/>
  <c r="P622" i="15"/>
  <c r="R622" i="15" s="1"/>
  <c r="P623" i="15"/>
  <c r="P624" i="15"/>
  <c r="P625" i="15"/>
  <c r="R625" i="15" s="1"/>
  <c r="P626" i="15"/>
  <c r="R626" i="15" s="1"/>
  <c r="P627" i="15"/>
  <c r="P628" i="15"/>
  <c r="P629" i="15"/>
  <c r="R629" i="15" s="1"/>
  <c r="P630" i="15"/>
  <c r="R630" i="15" s="1"/>
  <c r="P631" i="15"/>
  <c r="P632" i="15"/>
  <c r="P633" i="15"/>
  <c r="R633" i="15" s="1"/>
  <c r="P634" i="15"/>
  <c r="R634" i="15" s="1"/>
  <c r="P635" i="15"/>
  <c r="P636" i="15"/>
  <c r="P637" i="15"/>
  <c r="R637" i="15" s="1"/>
  <c r="P638" i="15"/>
  <c r="R638" i="15" s="1"/>
  <c r="P639" i="15"/>
  <c r="P640" i="15"/>
  <c r="P641" i="15"/>
  <c r="R641" i="15" s="1"/>
  <c r="P642" i="15"/>
  <c r="R642" i="15" s="1"/>
  <c r="P643" i="15"/>
  <c r="P644" i="15"/>
  <c r="P645" i="15"/>
  <c r="R645" i="15" s="1"/>
  <c r="P646" i="15"/>
  <c r="R646" i="15" s="1"/>
  <c r="P647" i="15"/>
  <c r="P648" i="15"/>
  <c r="P649" i="15"/>
  <c r="R649" i="15" s="1"/>
  <c r="P650" i="15"/>
  <c r="R650" i="15" s="1"/>
  <c r="P651" i="15"/>
  <c r="P652" i="15"/>
  <c r="P653" i="15"/>
  <c r="R653" i="15" s="1"/>
  <c r="P654" i="15"/>
  <c r="R654" i="15" s="1"/>
  <c r="P655" i="15"/>
  <c r="P656" i="15"/>
  <c r="P657" i="15"/>
  <c r="R657" i="15" s="1"/>
  <c r="P658" i="15"/>
  <c r="R658" i="15" s="1"/>
  <c r="P659" i="15"/>
  <c r="P660" i="15"/>
  <c r="P661" i="15"/>
  <c r="R661" i="15" s="1"/>
  <c r="P662" i="15"/>
  <c r="R662" i="15" s="1"/>
  <c r="P663" i="15"/>
  <c r="P664" i="15"/>
  <c r="P665" i="15"/>
  <c r="R665" i="15" s="1"/>
  <c r="P666" i="15"/>
  <c r="R666" i="15" s="1"/>
  <c r="P667" i="15"/>
  <c r="P668" i="15"/>
  <c r="P669" i="15"/>
  <c r="R669" i="15" s="1"/>
  <c r="P670" i="15"/>
  <c r="R670" i="15" s="1"/>
  <c r="P671" i="15"/>
  <c r="P672" i="15"/>
  <c r="P673" i="15"/>
  <c r="R673" i="15" s="1"/>
  <c r="P674" i="15"/>
  <c r="R674" i="15" s="1"/>
  <c r="P675" i="15"/>
  <c r="P676" i="15"/>
  <c r="P677" i="15"/>
  <c r="R677" i="15" s="1"/>
  <c r="P678" i="15"/>
  <c r="R678" i="15" s="1"/>
  <c r="P679" i="15"/>
  <c r="P680" i="15"/>
  <c r="P681" i="15"/>
  <c r="R681" i="15" s="1"/>
  <c r="P682" i="15"/>
  <c r="R682" i="15" s="1"/>
  <c r="P683" i="15"/>
  <c r="P684" i="15"/>
  <c r="P685" i="15"/>
  <c r="R685" i="15" s="1"/>
  <c r="P686" i="15"/>
  <c r="R686" i="15" s="1"/>
  <c r="P687" i="15"/>
  <c r="P688" i="15"/>
  <c r="P689" i="15"/>
  <c r="R689" i="15" s="1"/>
  <c r="P690" i="15"/>
  <c r="R690" i="15" s="1"/>
  <c r="P691" i="15"/>
  <c r="P692" i="15"/>
  <c r="P693" i="15"/>
  <c r="R693" i="15" s="1"/>
  <c r="P694" i="15"/>
  <c r="R694" i="15" s="1"/>
  <c r="P695" i="15"/>
  <c r="P696" i="15"/>
  <c r="P697" i="15"/>
  <c r="R697" i="15" s="1"/>
  <c r="P698" i="15"/>
  <c r="R698" i="15" s="1"/>
  <c r="P699" i="15"/>
  <c r="P700" i="15"/>
  <c r="P701" i="15"/>
  <c r="R701" i="15" s="1"/>
  <c r="P702" i="15"/>
  <c r="R702" i="15" s="1"/>
  <c r="P703" i="15"/>
  <c r="P704" i="15"/>
  <c r="P705" i="15"/>
  <c r="R705" i="15" s="1"/>
  <c r="P706" i="15"/>
  <c r="R706" i="15" s="1"/>
  <c r="P707" i="15"/>
  <c r="P708" i="15"/>
  <c r="P709" i="15"/>
  <c r="R709" i="15" s="1"/>
  <c r="P710" i="15"/>
  <c r="R710" i="15" s="1"/>
  <c r="P711" i="15"/>
  <c r="P712" i="15"/>
  <c r="P713" i="15"/>
  <c r="R713" i="15" s="1"/>
  <c r="P714" i="15"/>
  <c r="R714" i="15" s="1"/>
  <c r="P715" i="15"/>
  <c r="P716" i="15"/>
  <c r="P717" i="15"/>
  <c r="R717" i="15" s="1"/>
  <c r="P718" i="15"/>
  <c r="R718" i="15" s="1"/>
  <c r="P719" i="15"/>
  <c r="P720" i="15"/>
  <c r="P721" i="15"/>
  <c r="R721" i="15" s="1"/>
  <c r="P722" i="15"/>
  <c r="R722" i="15" s="1"/>
  <c r="P723" i="15"/>
  <c r="P724" i="15"/>
  <c r="P725" i="15"/>
  <c r="R725" i="15" s="1"/>
  <c r="P726" i="15"/>
  <c r="R726" i="15" s="1"/>
  <c r="P727" i="15"/>
  <c r="P728" i="15"/>
  <c r="P729" i="15"/>
  <c r="R729" i="15" s="1"/>
  <c r="P730" i="15"/>
  <c r="R730" i="15" s="1"/>
  <c r="P731" i="15"/>
  <c r="P732" i="15"/>
  <c r="P733" i="15"/>
  <c r="R733" i="15" s="1"/>
  <c r="P734" i="15"/>
  <c r="R734" i="15" s="1"/>
  <c r="P735" i="15"/>
  <c r="R735" i="15" s="1"/>
  <c r="P736" i="15"/>
  <c r="P737" i="15"/>
  <c r="R737" i="15" s="1"/>
  <c r="P738" i="15"/>
  <c r="R738" i="15" s="1"/>
  <c r="P739" i="15"/>
  <c r="R739" i="15" s="1"/>
  <c r="P740" i="15"/>
  <c r="P741" i="15"/>
  <c r="R741" i="15" s="1"/>
  <c r="P742" i="15"/>
  <c r="R742" i="15" s="1"/>
  <c r="P743" i="15"/>
  <c r="R743" i="15" s="1"/>
  <c r="P744" i="15"/>
  <c r="P745" i="15"/>
  <c r="R745" i="15" s="1"/>
  <c r="P746" i="15"/>
  <c r="R746" i="15" s="1"/>
  <c r="P747" i="15"/>
  <c r="R747" i="15" s="1"/>
  <c r="P748" i="15"/>
  <c r="P749" i="15"/>
  <c r="R749" i="15" s="1"/>
  <c r="P750" i="15"/>
  <c r="R750" i="15" s="1"/>
  <c r="P751" i="15"/>
  <c r="R751" i="15" s="1"/>
  <c r="P752" i="15"/>
  <c r="P753" i="15"/>
  <c r="R753" i="15" s="1"/>
  <c r="P754" i="15"/>
  <c r="R754" i="15" s="1"/>
  <c r="P755" i="15"/>
  <c r="R755" i="15" s="1"/>
  <c r="P756" i="15"/>
  <c r="P757" i="15"/>
  <c r="R757" i="15" s="1"/>
  <c r="P758" i="15"/>
  <c r="R758" i="15" s="1"/>
  <c r="P759" i="15"/>
  <c r="R759" i="15" s="1"/>
  <c r="P760" i="15"/>
  <c r="P761" i="15"/>
  <c r="R761" i="15" s="1"/>
  <c r="P762" i="15"/>
  <c r="R762" i="15" s="1"/>
  <c r="P763" i="15"/>
  <c r="R763" i="15" s="1"/>
  <c r="P764" i="15"/>
  <c r="P765" i="15"/>
  <c r="R765" i="15" s="1"/>
  <c r="P766" i="15"/>
  <c r="R766" i="15" s="1"/>
  <c r="P767" i="15"/>
  <c r="R767" i="15" s="1"/>
  <c r="P768" i="15"/>
  <c r="P769" i="15"/>
  <c r="R769" i="15" s="1"/>
  <c r="P770" i="15"/>
  <c r="R770" i="15" s="1"/>
  <c r="P771" i="15"/>
  <c r="R771" i="15" s="1"/>
  <c r="P772" i="15"/>
  <c r="P773" i="15"/>
  <c r="R773" i="15" s="1"/>
  <c r="P774" i="15"/>
  <c r="R774" i="15" s="1"/>
  <c r="P775" i="15"/>
  <c r="R775" i="15" s="1"/>
  <c r="P776" i="15"/>
  <c r="P777" i="15"/>
  <c r="R777" i="15" s="1"/>
  <c r="P778" i="15"/>
  <c r="R778" i="15" s="1"/>
  <c r="P779" i="15"/>
  <c r="R779" i="15" s="1"/>
  <c r="P780" i="15"/>
  <c r="P781" i="15"/>
  <c r="R781" i="15" s="1"/>
  <c r="P782" i="15"/>
  <c r="R782" i="15" s="1"/>
  <c r="P783" i="15"/>
  <c r="R783" i="15" s="1"/>
  <c r="P784" i="15"/>
  <c r="P785" i="15"/>
  <c r="R785" i="15" s="1"/>
  <c r="P786" i="15"/>
  <c r="R786" i="15" s="1"/>
  <c r="P787" i="15"/>
  <c r="R787" i="15" s="1"/>
  <c r="P788" i="15"/>
  <c r="P789" i="15"/>
  <c r="R789" i="15" s="1"/>
  <c r="P790" i="15"/>
  <c r="R790" i="15" s="1"/>
  <c r="P791" i="15"/>
  <c r="R791" i="15" s="1"/>
  <c r="P792" i="15"/>
  <c r="P793" i="15"/>
  <c r="R793" i="15" s="1"/>
  <c r="P794" i="15"/>
  <c r="R794" i="15" s="1"/>
  <c r="P795" i="15"/>
  <c r="R795" i="15" s="1"/>
  <c r="P796" i="15"/>
  <c r="P797" i="15"/>
  <c r="R797" i="15" s="1"/>
  <c r="P798" i="15"/>
  <c r="R798" i="15" s="1"/>
  <c r="P799" i="15"/>
  <c r="R799" i="15" s="1"/>
  <c r="P800" i="15"/>
  <c r="P801" i="15"/>
  <c r="R801" i="15" s="1"/>
  <c r="P802" i="15"/>
  <c r="R802" i="15" s="1"/>
  <c r="P803" i="15"/>
  <c r="R803" i="15" s="1"/>
  <c r="P804" i="15"/>
  <c r="P805" i="15"/>
  <c r="R805" i="15" s="1"/>
  <c r="P806" i="15"/>
  <c r="R806" i="15" s="1"/>
  <c r="P807" i="15"/>
  <c r="R807" i="15" s="1"/>
  <c r="P808" i="15"/>
  <c r="P809" i="15"/>
  <c r="R809" i="15" s="1"/>
  <c r="P810" i="15"/>
  <c r="R810" i="15" s="1"/>
  <c r="P811" i="15"/>
  <c r="R811" i="15" s="1"/>
  <c r="P812" i="15"/>
  <c r="P813" i="15"/>
  <c r="R813" i="15" s="1"/>
  <c r="P814" i="15"/>
  <c r="R814" i="15" s="1"/>
  <c r="P815" i="15"/>
  <c r="R815" i="15" s="1"/>
  <c r="P816" i="15"/>
  <c r="P5" i="15"/>
  <c r="R5" i="15" s="1"/>
  <c r="E816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E247" i="15"/>
  <c r="E248" i="15"/>
  <c r="E249" i="15"/>
  <c r="E250" i="15"/>
  <c r="E251" i="15"/>
  <c r="E252" i="15"/>
  <c r="E253" i="15"/>
  <c r="E254" i="15"/>
  <c r="E255" i="15"/>
  <c r="E256" i="15"/>
  <c r="E257" i="15"/>
  <c r="E258" i="15"/>
  <c r="E259" i="15"/>
  <c r="E260" i="15"/>
  <c r="E261" i="15"/>
  <c r="E262" i="15"/>
  <c r="E263" i="15"/>
  <c r="E264" i="15"/>
  <c r="E265" i="15"/>
  <c r="E266" i="15"/>
  <c r="E267" i="15"/>
  <c r="E268" i="15"/>
  <c r="E269" i="15"/>
  <c r="E270" i="15"/>
  <c r="E271" i="15"/>
  <c r="E272" i="15"/>
  <c r="E273" i="15"/>
  <c r="E274" i="15"/>
  <c r="E275" i="15"/>
  <c r="E276" i="15"/>
  <c r="E277" i="15"/>
  <c r="E278" i="15"/>
  <c r="E279" i="15"/>
  <c r="E280" i="15"/>
  <c r="E281" i="15"/>
  <c r="E282" i="15"/>
  <c r="E283" i="15"/>
  <c r="E284" i="15"/>
  <c r="E285" i="15"/>
  <c r="E286" i="15"/>
  <c r="E287" i="15"/>
  <c r="E288" i="15"/>
  <c r="E289" i="15"/>
  <c r="E290" i="15"/>
  <c r="E291" i="15"/>
  <c r="E292" i="15"/>
  <c r="E293" i="15"/>
  <c r="E294" i="15"/>
  <c r="E295" i="15"/>
  <c r="E296" i="15"/>
  <c r="E297" i="15"/>
  <c r="E298" i="15"/>
  <c r="E299" i="15"/>
  <c r="E300" i="15"/>
  <c r="E301" i="15"/>
  <c r="E302" i="15"/>
  <c r="E303" i="15"/>
  <c r="E304" i="15"/>
  <c r="E305" i="15"/>
  <c r="E306" i="15"/>
  <c r="E307" i="15"/>
  <c r="E308" i="15"/>
  <c r="E309" i="15"/>
  <c r="E310" i="15"/>
  <c r="E311" i="15"/>
  <c r="E312" i="15"/>
  <c r="E313" i="15"/>
  <c r="E314" i="15"/>
  <c r="E315" i="15"/>
  <c r="E316" i="15"/>
  <c r="E317" i="15"/>
  <c r="E318" i="15"/>
  <c r="E319" i="15"/>
  <c r="E320" i="15"/>
  <c r="E321" i="15"/>
  <c r="E322" i="15"/>
  <c r="E323" i="15"/>
  <c r="E324" i="15"/>
  <c r="E325" i="15"/>
  <c r="E326" i="15"/>
  <c r="E327" i="15"/>
  <c r="E328" i="15"/>
  <c r="E329" i="15"/>
  <c r="E330" i="15"/>
  <c r="E331" i="15"/>
  <c r="E332" i="15"/>
  <c r="E333" i="15"/>
  <c r="E334" i="15"/>
  <c r="E335" i="15"/>
  <c r="E336" i="15"/>
  <c r="E337" i="15"/>
  <c r="E338" i="15"/>
  <c r="E339" i="15"/>
  <c r="E340" i="15"/>
  <c r="E341" i="15"/>
  <c r="E342" i="15"/>
  <c r="E343" i="15"/>
  <c r="E344" i="15"/>
  <c r="E345" i="15"/>
  <c r="E346" i="15"/>
  <c r="E347" i="15"/>
  <c r="E348" i="15"/>
  <c r="E349" i="15"/>
  <c r="E350" i="15"/>
  <c r="E351" i="15"/>
  <c r="E352" i="15"/>
  <c r="E353" i="15"/>
  <c r="E354" i="15"/>
  <c r="E355" i="15"/>
  <c r="E356" i="15"/>
  <c r="E357" i="15"/>
  <c r="E358" i="15"/>
  <c r="E359" i="15"/>
  <c r="E360" i="15"/>
  <c r="E361" i="15"/>
  <c r="E362" i="15"/>
  <c r="E363" i="15"/>
  <c r="E364" i="15"/>
  <c r="E365" i="15"/>
  <c r="E366" i="15"/>
  <c r="E367" i="15"/>
  <c r="E368" i="15"/>
  <c r="E369" i="15"/>
  <c r="E370" i="15"/>
  <c r="E371" i="15"/>
  <c r="E372" i="15"/>
  <c r="E373" i="15"/>
  <c r="E374" i="15"/>
  <c r="E375" i="15"/>
  <c r="E376" i="15"/>
  <c r="E377" i="15"/>
  <c r="E378" i="15"/>
  <c r="E379" i="15"/>
  <c r="E380" i="15"/>
  <c r="E381" i="15"/>
  <c r="E382" i="15"/>
  <c r="E383" i="15"/>
  <c r="E384" i="15"/>
  <c r="E385" i="15"/>
  <c r="E386" i="15"/>
  <c r="E387" i="15"/>
  <c r="E388" i="15"/>
  <c r="E389" i="15"/>
  <c r="E390" i="15"/>
  <c r="E391" i="15"/>
  <c r="E392" i="15"/>
  <c r="E393" i="15"/>
  <c r="E394" i="15"/>
  <c r="E395" i="15"/>
  <c r="E396" i="15"/>
  <c r="E397" i="15"/>
  <c r="E398" i="15"/>
  <c r="E399" i="15"/>
  <c r="E400" i="15"/>
  <c r="E401" i="15"/>
  <c r="E402" i="15"/>
  <c r="E403" i="15"/>
  <c r="E404" i="15"/>
  <c r="E405" i="15"/>
  <c r="E406" i="15"/>
  <c r="E407" i="15"/>
  <c r="E408" i="15"/>
  <c r="E409" i="15"/>
  <c r="E410" i="15"/>
  <c r="E411" i="15"/>
  <c r="E412" i="15"/>
  <c r="E413" i="15"/>
  <c r="E414" i="15"/>
  <c r="E415" i="15"/>
  <c r="E416" i="15"/>
  <c r="E417" i="15"/>
  <c r="E418" i="15"/>
  <c r="E419" i="15"/>
  <c r="E420" i="15"/>
  <c r="E421" i="15"/>
  <c r="E422" i="15"/>
  <c r="E423" i="15"/>
  <c r="E424" i="15"/>
  <c r="E425" i="15"/>
  <c r="E426" i="15"/>
  <c r="E427" i="15"/>
  <c r="E428" i="15"/>
  <c r="E429" i="15"/>
  <c r="E430" i="15"/>
  <c r="E431" i="15"/>
  <c r="E432" i="15"/>
  <c r="E433" i="15"/>
  <c r="E434" i="15"/>
  <c r="E435" i="15"/>
  <c r="E436" i="15"/>
  <c r="E437" i="15"/>
  <c r="E438" i="15"/>
  <c r="E439" i="15"/>
  <c r="E440" i="15"/>
  <c r="E441" i="15"/>
  <c r="E442" i="15"/>
  <c r="E443" i="15"/>
  <c r="E444" i="15"/>
  <c r="E445" i="15"/>
  <c r="E446" i="15"/>
  <c r="E447" i="15"/>
  <c r="E448" i="15"/>
  <c r="E449" i="15"/>
  <c r="E450" i="15"/>
  <c r="E451" i="15"/>
  <c r="E452" i="15"/>
  <c r="E453" i="15"/>
  <c r="E454" i="15"/>
  <c r="E455" i="15"/>
  <c r="E456" i="15"/>
  <c r="E457" i="15"/>
  <c r="E458" i="15"/>
  <c r="E459" i="15"/>
  <c r="E460" i="15"/>
  <c r="E461" i="15"/>
  <c r="E462" i="15"/>
  <c r="E463" i="15"/>
  <c r="E464" i="15"/>
  <c r="E465" i="15"/>
  <c r="E466" i="15"/>
  <c r="E467" i="15"/>
  <c r="E468" i="15"/>
  <c r="E469" i="15"/>
  <c r="E470" i="15"/>
  <c r="E471" i="15"/>
  <c r="E472" i="15"/>
  <c r="E473" i="15"/>
  <c r="E474" i="15"/>
  <c r="E475" i="15"/>
  <c r="E476" i="15"/>
  <c r="E477" i="15"/>
  <c r="E478" i="15"/>
  <c r="E479" i="15"/>
  <c r="E480" i="15"/>
  <c r="E481" i="15"/>
  <c r="E482" i="15"/>
  <c r="E483" i="15"/>
  <c r="E484" i="15"/>
  <c r="E485" i="15"/>
  <c r="E486" i="15"/>
  <c r="E487" i="15"/>
  <c r="E488" i="15"/>
  <c r="E489" i="15"/>
  <c r="E490" i="15"/>
  <c r="E491" i="15"/>
  <c r="E492" i="15"/>
  <c r="E493" i="15"/>
  <c r="E494" i="15"/>
  <c r="E495" i="15"/>
  <c r="E496" i="15"/>
  <c r="E497" i="15"/>
  <c r="E498" i="15"/>
  <c r="E499" i="15"/>
  <c r="E500" i="15"/>
  <c r="E501" i="15"/>
  <c r="E502" i="15"/>
  <c r="E503" i="15"/>
  <c r="E504" i="15"/>
  <c r="E505" i="15"/>
  <c r="E506" i="15"/>
  <c r="E507" i="15"/>
  <c r="E508" i="15"/>
  <c r="E509" i="15"/>
  <c r="E510" i="15"/>
  <c r="E511" i="15"/>
  <c r="E512" i="15"/>
  <c r="E513" i="15"/>
  <c r="E514" i="15"/>
  <c r="E515" i="15"/>
  <c r="E516" i="15"/>
  <c r="E517" i="15"/>
  <c r="E518" i="15"/>
  <c r="E519" i="15"/>
  <c r="E520" i="15"/>
  <c r="E521" i="15"/>
  <c r="E522" i="15"/>
  <c r="E523" i="15"/>
  <c r="E524" i="15"/>
  <c r="E525" i="15"/>
  <c r="E526" i="15"/>
  <c r="E527" i="15"/>
  <c r="E528" i="15"/>
  <c r="E529" i="15"/>
  <c r="E530" i="15"/>
  <c r="E531" i="15"/>
  <c r="E532" i="15"/>
  <c r="E533" i="15"/>
  <c r="E534" i="15"/>
  <c r="E535" i="15"/>
  <c r="E536" i="15"/>
  <c r="E537" i="15"/>
  <c r="E538" i="15"/>
  <c r="E539" i="15"/>
  <c r="E540" i="15"/>
  <c r="E541" i="15"/>
  <c r="E542" i="15"/>
  <c r="E543" i="15"/>
  <c r="E544" i="15"/>
  <c r="E545" i="15"/>
  <c r="E546" i="15"/>
  <c r="E547" i="15"/>
  <c r="E548" i="15"/>
  <c r="E549" i="15"/>
  <c r="E550" i="15"/>
  <c r="E551" i="15"/>
  <c r="E552" i="15"/>
  <c r="E553" i="15"/>
  <c r="E554" i="15"/>
  <c r="E555" i="15"/>
  <c r="E556" i="15"/>
  <c r="E557" i="15"/>
  <c r="E558" i="15"/>
  <c r="E559" i="15"/>
  <c r="E560" i="15"/>
  <c r="E561" i="15"/>
  <c r="E562" i="15"/>
  <c r="E563" i="15"/>
  <c r="E564" i="15"/>
  <c r="E565" i="15"/>
  <c r="E566" i="15"/>
  <c r="E567" i="15"/>
  <c r="E568" i="15"/>
  <c r="E569" i="15"/>
  <c r="E570" i="15"/>
  <c r="E571" i="15"/>
  <c r="E572" i="15"/>
  <c r="E573" i="15"/>
  <c r="E574" i="15"/>
  <c r="E575" i="15"/>
  <c r="E576" i="15"/>
  <c r="E577" i="15"/>
  <c r="E578" i="15"/>
  <c r="E579" i="15"/>
  <c r="E580" i="15"/>
  <c r="E581" i="15"/>
  <c r="E582" i="15"/>
  <c r="E583" i="15"/>
  <c r="E584" i="15"/>
  <c r="E585" i="15"/>
  <c r="E586" i="15"/>
  <c r="E587" i="15"/>
  <c r="E588" i="15"/>
  <c r="E589" i="15"/>
  <c r="E590" i="15"/>
  <c r="E591" i="15"/>
  <c r="E592" i="15"/>
  <c r="E593" i="15"/>
  <c r="E594" i="15"/>
  <c r="E595" i="15"/>
  <c r="E596" i="15"/>
  <c r="E597" i="15"/>
  <c r="E598" i="15"/>
  <c r="E599" i="15"/>
  <c r="E600" i="15"/>
  <c r="E601" i="15"/>
  <c r="E602" i="15"/>
  <c r="E603" i="15"/>
  <c r="E604" i="15"/>
  <c r="E605" i="15"/>
  <c r="E606" i="15"/>
  <c r="E607" i="15"/>
  <c r="E608" i="15"/>
  <c r="E609" i="15"/>
  <c r="E610" i="15"/>
  <c r="E611" i="15"/>
  <c r="E612" i="15"/>
  <c r="E613" i="15"/>
  <c r="E614" i="15"/>
  <c r="E615" i="15"/>
  <c r="E616" i="15"/>
  <c r="E617" i="15"/>
  <c r="E618" i="15"/>
  <c r="E619" i="15"/>
  <c r="E620" i="15"/>
  <c r="E621" i="15"/>
  <c r="E622" i="15"/>
  <c r="E623" i="15"/>
  <c r="E624" i="15"/>
  <c r="E625" i="15"/>
  <c r="E626" i="15"/>
  <c r="E627" i="15"/>
  <c r="E628" i="15"/>
  <c r="E629" i="15"/>
  <c r="E630" i="15"/>
  <c r="E631" i="15"/>
  <c r="E632" i="15"/>
  <c r="E633" i="15"/>
  <c r="E634" i="15"/>
  <c r="E635" i="15"/>
  <c r="E636" i="15"/>
  <c r="E637" i="15"/>
  <c r="E638" i="15"/>
  <c r="E639" i="15"/>
  <c r="E640" i="15"/>
  <c r="E641" i="15"/>
  <c r="E642" i="15"/>
  <c r="E643" i="15"/>
  <c r="E644" i="15"/>
  <c r="E645" i="15"/>
  <c r="E646" i="15"/>
  <c r="E647" i="15"/>
  <c r="E648" i="15"/>
  <c r="E649" i="15"/>
  <c r="E650" i="15"/>
  <c r="E651" i="15"/>
  <c r="E652" i="15"/>
  <c r="E653" i="15"/>
  <c r="E654" i="15"/>
  <c r="E655" i="15"/>
  <c r="E656" i="15"/>
  <c r="E657" i="15"/>
  <c r="E658" i="15"/>
  <c r="E659" i="15"/>
  <c r="E660" i="15"/>
  <c r="E661" i="15"/>
  <c r="E662" i="15"/>
  <c r="E663" i="15"/>
  <c r="E664" i="15"/>
  <c r="E665" i="15"/>
  <c r="E666" i="15"/>
  <c r="E667" i="15"/>
  <c r="E668" i="15"/>
  <c r="E669" i="15"/>
  <c r="E670" i="15"/>
  <c r="E671" i="15"/>
  <c r="E672" i="15"/>
  <c r="E673" i="15"/>
  <c r="E674" i="15"/>
  <c r="E675" i="15"/>
  <c r="E676" i="15"/>
  <c r="E677" i="15"/>
  <c r="E678" i="15"/>
  <c r="E679" i="15"/>
  <c r="E680" i="15"/>
  <c r="E681" i="15"/>
  <c r="E682" i="15"/>
  <c r="E683" i="15"/>
  <c r="E684" i="15"/>
  <c r="E685" i="15"/>
  <c r="E686" i="15"/>
  <c r="E687" i="15"/>
  <c r="E688" i="15"/>
  <c r="E689" i="15"/>
  <c r="E690" i="15"/>
  <c r="E691" i="15"/>
  <c r="E692" i="15"/>
  <c r="E693" i="15"/>
  <c r="E694" i="15"/>
  <c r="E695" i="15"/>
  <c r="E696" i="15"/>
  <c r="E697" i="15"/>
  <c r="E698" i="15"/>
  <c r="E699" i="15"/>
  <c r="E700" i="15"/>
  <c r="E701" i="15"/>
  <c r="E702" i="15"/>
  <c r="E703" i="15"/>
  <c r="E704" i="15"/>
  <c r="E705" i="15"/>
  <c r="E706" i="15"/>
  <c r="E707" i="15"/>
  <c r="E708" i="15"/>
  <c r="E709" i="15"/>
  <c r="E710" i="15"/>
  <c r="E711" i="15"/>
  <c r="E712" i="15"/>
  <c r="E713" i="15"/>
  <c r="E714" i="15"/>
  <c r="E715" i="15"/>
  <c r="E716" i="15"/>
  <c r="E717" i="15"/>
  <c r="E718" i="15"/>
  <c r="E719" i="15"/>
  <c r="E720" i="15"/>
  <c r="E721" i="15"/>
  <c r="E722" i="15"/>
  <c r="E723" i="15"/>
  <c r="E724" i="15"/>
  <c r="E725" i="15"/>
  <c r="E726" i="15"/>
  <c r="E727" i="15"/>
  <c r="E728" i="15"/>
  <c r="E729" i="15"/>
  <c r="E730" i="15"/>
  <c r="E731" i="15"/>
  <c r="E732" i="15"/>
  <c r="E733" i="15"/>
  <c r="E734" i="15"/>
  <c r="E735" i="15"/>
  <c r="E736" i="15"/>
  <c r="E737" i="15"/>
  <c r="E738" i="15"/>
  <c r="E739" i="15"/>
  <c r="E740" i="15"/>
  <c r="E741" i="15"/>
  <c r="E742" i="15"/>
  <c r="E743" i="15"/>
  <c r="E744" i="15"/>
  <c r="E745" i="15"/>
  <c r="E746" i="15"/>
  <c r="E747" i="15"/>
  <c r="E748" i="15"/>
  <c r="E749" i="15"/>
  <c r="E750" i="15"/>
  <c r="E751" i="15"/>
  <c r="E752" i="15"/>
  <c r="E753" i="15"/>
  <c r="E754" i="15"/>
  <c r="E755" i="15"/>
  <c r="E756" i="15"/>
  <c r="E757" i="15"/>
  <c r="E758" i="15"/>
  <c r="E759" i="15"/>
  <c r="E760" i="15"/>
  <c r="E761" i="15"/>
  <c r="E762" i="15"/>
  <c r="E763" i="15"/>
  <c r="E764" i="15"/>
  <c r="E765" i="15"/>
  <c r="E766" i="15"/>
  <c r="E767" i="15"/>
  <c r="E768" i="15"/>
  <c r="E769" i="15"/>
  <c r="E770" i="15"/>
  <c r="E771" i="15"/>
  <c r="E772" i="15"/>
  <c r="E773" i="15"/>
  <c r="E774" i="15"/>
  <c r="E775" i="15"/>
  <c r="E776" i="15"/>
  <c r="E777" i="15"/>
  <c r="E778" i="15"/>
  <c r="E779" i="15"/>
  <c r="E780" i="15"/>
  <c r="E781" i="15"/>
  <c r="E782" i="15"/>
  <c r="E783" i="15"/>
  <c r="E784" i="15"/>
  <c r="E785" i="15"/>
  <c r="E786" i="15"/>
  <c r="E787" i="15"/>
  <c r="E788" i="15"/>
  <c r="E789" i="15"/>
  <c r="E790" i="15"/>
  <c r="E791" i="15"/>
  <c r="E792" i="15"/>
  <c r="E793" i="15"/>
  <c r="E794" i="15"/>
  <c r="E795" i="15"/>
  <c r="E796" i="15"/>
  <c r="E797" i="15"/>
  <c r="E798" i="15"/>
  <c r="E799" i="15"/>
  <c r="E800" i="15"/>
  <c r="E801" i="15"/>
  <c r="E802" i="15"/>
  <c r="E803" i="15"/>
  <c r="E804" i="15"/>
  <c r="E805" i="15"/>
  <c r="E806" i="15"/>
  <c r="E807" i="15"/>
  <c r="E808" i="15"/>
  <c r="E809" i="15"/>
  <c r="E810" i="15"/>
  <c r="E811" i="15"/>
  <c r="E812" i="15"/>
  <c r="E813" i="15"/>
  <c r="E814" i="15"/>
  <c r="E815" i="15"/>
  <c r="E5" i="15"/>
  <c r="AI6" i="16"/>
  <c r="AI7" i="16"/>
  <c r="AI8" i="16"/>
  <c r="AI9" i="16"/>
  <c r="AI10" i="16"/>
  <c r="AI11" i="16"/>
  <c r="AI12" i="16"/>
  <c r="AI13" i="16"/>
  <c r="AI14" i="16"/>
  <c r="AI15" i="16"/>
  <c r="AI16" i="16"/>
  <c r="AI17" i="16"/>
  <c r="AI18" i="16"/>
  <c r="AI19" i="16"/>
  <c r="AI20" i="16"/>
  <c r="AI21" i="16"/>
  <c r="AI22" i="16"/>
  <c r="AI23" i="16"/>
  <c r="AI24" i="16"/>
  <c r="AI25" i="16"/>
  <c r="AI26" i="16"/>
  <c r="AI27" i="16"/>
  <c r="AI28" i="16"/>
  <c r="AI29" i="16"/>
  <c r="AI30" i="16"/>
  <c r="AI31" i="16"/>
  <c r="AI32" i="16"/>
  <c r="AI33" i="16"/>
  <c r="AI34" i="16"/>
  <c r="AI35" i="16"/>
  <c r="AI36" i="16"/>
  <c r="AI37" i="16"/>
  <c r="AI38" i="16"/>
  <c r="AI39" i="16"/>
  <c r="AI40" i="16"/>
  <c r="AI41" i="16"/>
  <c r="AI42" i="16"/>
  <c r="AI43" i="16"/>
  <c r="AI44" i="16"/>
  <c r="AI45" i="16"/>
  <c r="AI46" i="16"/>
  <c r="AI47" i="16"/>
  <c r="AI48" i="16"/>
  <c r="AI49" i="16"/>
  <c r="AI50" i="16"/>
  <c r="AI51" i="16"/>
  <c r="AI52" i="16"/>
  <c r="AI53" i="16"/>
  <c r="AI54" i="16"/>
  <c r="AI55" i="16"/>
  <c r="AI56" i="16"/>
  <c r="AI57" i="16"/>
  <c r="AI58" i="16"/>
  <c r="AI59" i="16"/>
  <c r="AI60" i="16"/>
  <c r="AI61" i="16"/>
  <c r="AI62" i="16"/>
  <c r="AI63" i="16"/>
  <c r="AI64" i="16"/>
  <c r="AI65" i="16"/>
  <c r="AI66" i="16"/>
  <c r="AI67" i="16"/>
  <c r="AI68" i="16"/>
  <c r="AI69" i="16"/>
  <c r="AI70" i="16"/>
  <c r="AI71" i="16"/>
  <c r="AI72" i="16"/>
  <c r="AI73" i="16"/>
  <c r="AI74" i="16"/>
  <c r="AI75" i="16"/>
  <c r="AI76" i="16"/>
  <c r="AI77" i="16"/>
  <c r="AI78" i="16"/>
  <c r="AI79" i="16"/>
  <c r="AI80" i="16"/>
  <c r="AI81" i="16"/>
  <c r="AI82" i="16"/>
  <c r="AI83" i="16"/>
  <c r="AI84" i="16"/>
  <c r="AI85" i="16"/>
  <c r="AI86" i="16"/>
  <c r="AI87" i="16"/>
  <c r="AI88" i="16"/>
  <c r="AI89" i="16"/>
  <c r="AI90" i="16"/>
  <c r="AI91" i="16"/>
  <c r="AI92" i="16"/>
  <c r="AI93" i="16"/>
  <c r="AI94" i="16"/>
  <c r="AI95" i="16"/>
  <c r="AI96" i="16"/>
  <c r="AI97" i="16"/>
  <c r="AI98" i="16"/>
  <c r="AI99" i="16"/>
  <c r="AI100" i="16"/>
  <c r="AI101" i="16"/>
  <c r="AI102" i="16"/>
  <c r="AI103" i="16"/>
  <c r="AI104" i="16"/>
  <c r="AI105" i="16"/>
  <c r="AI106" i="16"/>
  <c r="AI107" i="16"/>
  <c r="AI108" i="16"/>
  <c r="AI109" i="16"/>
  <c r="AI110" i="16"/>
  <c r="AI111" i="16"/>
  <c r="AI112" i="16"/>
  <c r="AI113" i="16"/>
  <c r="AI114" i="16"/>
  <c r="AI115" i="16"/>
  <c r="AI116" i="16"/>
  <c r="AI117" i="16"/>
  <c r="AI118" i="16"/>
  <c r="AI119" i="16"/>
  <c r="AI120" i="16"/>
  <c r="AI121" i="16"/>
  <c r="AI122" i="16"/>
  <c r="AI123" i="16"/>
  <c r="AI124" i="16"/>
  <c r="AI125" i="16"/>
  <c r="AI126" i="16"/>
  <c r="AI127" i="16"/>
  <c r="AI128" i="16"/>
  <c r="AI129" i="16"/>
  <c r="AI130" i="16"/>
  <c r="AI131" i="16"/>
  <c r="AI132" i="16"/>
  <c r="AI133" i="16"/>
  <c r="AI134" i="16"/>
  <c r="AI135" i="16"/>
  <c r="AI136" i="16"/>
  <c r="AI137" i="16"/>
  <c r="AI138" i="16"/>
  <c r="AI139" i="16"/>
  <c r="AI140" i="16"/>
  <c r="AI141" i="16"/>
  <c r="AI142" i="16"/>
  <c r="AI143" i="16"/>
  <c r="AI144" i="16"/>
  <c r="AI145" i="16"/>
  <c r="AI146" i="16"/>
  <c r="AI147" i="16"/>
  <c r="AI148" i="16"/>
  <c r="AI149" i="16"/>
  <c r="AI150" i="16"/>
  <c r="AI151" i="16"/>
  <c r="AI152" i="16"/>
  <c r="AI153" i="16"/>
  <c r="AI154" i="16"/>
  <c r="AI155" i="16"/>
  <c r="AI156" i="16"/>
  <c r="AI157" i="16"/>
  <c r="AI158" i="16"/>
  <c r="AI159" i="16"/>
  <c r="AI160" i="16"/>
  <c r="AI161" i="16"/>
  <c r="AI162" i="16"/>
  <c r="AI163" i="16"/>
  <c r="AI164" i="16"/>
  <c r="AI165" i="16"/>
  <c r="AI166" i="16"/>
  <c r="AI167" i="16"/>
  <c r="AI168" i="16"/>
  <c r="AI169" i="16"/>
  <c r="AI170" i="16"/>
  <c r="AI171" i="16"/>
  <c r="AI172" i="16"/>
  <c r="AI173" i="16"/>
  <c r="AI174" i="16"/>
  <c r="AI175" i="16"/>
  <c r="AI176" i="16"/>
  <c r="AI177" i="16"/>
  <c r="AI178" i="16"/>
  <c r="AI179" i="16"/>
  <c r="AI180" i="16"/>
  <c r="AI181" i="16"/>
  <c r="AI182" i="16"/>
  <c r="AI183" i="16"/>
  <c r="AI184" i="16"/>
  <c r="AI185" i="16"/>
  <c r="AI186" i="16"/>
  <c r="AI187" i="16"/>
  <c r="AI188" i="16"/>
  <c r="AI189" i="16"/>
  <c r="AI190" i="16"/>
  <c r="AI191" i="16"/>
  <c r="AI192" i="16"/>
  <c r="AI193" i="16"/>
  <c r="AI194" i="16"/>
  <c r="AI195" i="16"/>
  <c r="AI196" i="16"/>
  <c r="AI197" i="16"/>
  <c r="AI198" i="16"/>
  <c r="AI199" i="16"/>
  <c r="AI200" i="16"/>
  <c r="AI201" i="16"/>
  <c r="AI202" i="16"/>
  <c r="AI203" i="16"/>
  <c r="AI204" i="16"/>
  <c r="AI205" i="16"/>
  <c r="AI206" i="16"/>
  <c r="AI207" i="16"/>
  <c r="AI208" i="16"/>
  <c r="AI209" i="16"/>
  <c r="AI210" i="16"/>
  <c r="AI211" i="16"/>
  <c r="AI212" i="16"/>
  <c r="AI213" i="16"/>
  <c r="AI214" i="16"/>
  <c r="AI215" i="16"/>
  <c r="AI216" i="16"/>
  <c r="AI217" i="16"/>
  <c r="AI218" i="16"/>
  <c r="AI219" i="16"/>
  <c r="AI220" i="16"/>
  <c r="AI221" i="16"/>
  <c r="AI222" i="16"/>
  <c r="AI223" i="16"/>
  <c r="AI224" i="16"/>
  <c r="AI225" i="16"/>
  <c r="AI226" i="16"/>
  <c r="AI227" i="16"/>
  <c r="AI228" i="16"/>
  <c r="AI229" i="16"/>
  <c r="AI230" i="16"/>
  <c r="AI231" i="16"/>
  <c r="AI232" i="16"/>
  <c r="AI233" i="16"/>
  <c r="AI234" i="16"/>
  <c r="AI235" i="16"/>
  <c r="AI236" i="16"/>
  <c r="AI237" i="16"/>
  <c r="AI238" i="16"/>
  <c r="AI239" i="16"/>
  <c r="AI240" i="16"/>
  <c r="AI241" i="16"/>
  <c r="AI242" i="16"/>
  <c r="AI243" i="16"/>
  <c r="AI244" i="16"/>
  <c r="AI245" i="16"/>
  <c r="AI246" i="16"/>
  <c r="AI247" i="16"/>
  <c r="AI248" i="16"/>
  <c r="AI249" i="16"/>
  <c r="AI250" i="16"/>
  <c r="AI251" i="16"/>
  <c r="AI252" i="16"/>
  <c r="AI253" i="16"/>
  <c r="AI254" i="16"/>
  <c r="AI255" i="16"/>
  <c r="AI256" i="16"/>
  <c r="AI257" i="16"/>
  <c r="AI258" i="16"/>
  <c r="AI259" i="16"/>
  <c r="AI260" i="16"/>
  <c r="AI261" i="16"/>
  <c r="AI262" i="16"/>
  <c r="AI263" i="16"/>
  <c r="AI264" i="16"/>
  <c r="AI265" i="16"/>
  <c r="AI266" i="16"/>
  <c r="AI267" i="16"/>
  <c r="AI268" i="16"/>
  <c r="AI269" i="16"/>
  <c r="AI270" i="16"/>
  <c r="AI271" i="16"/>
  <c r="AI272" i="16"/>
  <c r="AI273" i="16"/>
  <c r="AI274" i="16"/>
  <c r="AI275" i="16"/>
  <c r="AI276" i="16"/>
  <c r="AI277" i="16"/>
  <c r="AI278" i="16"/>
  <c r="AI279" i="16"/>
  <c r="AI280" i="16"/>
  <c r="AI281" i="16"/>
  <c r="AI282" i="16"/>
  <c r="AI283" i="16"/>
  <c r="AI284" i="16"/>
  <c r="AI285" i="16"/>
  <c r="AI286" i="16"/>
  <c r="AI287" i="16"/>
  <c r="AI288" i="16"/>
  <c r="AI289" i="16"/>
  <c r="AI290" i="16"/>
  <c r="AI291" i="16"/>
  <c r="AI292" i="16"/>
  <c r="AI293" i="16"/>
  <c r="AI294" i="16"/>
  <c r="AI295" i="16"/>
  <c r="AI296" i="16"/>
  <c r="AI297" i="16"/>
  <c r="AI298" i="16"/>
  <c r="AI299" i="16"/>
  <c r="AI300" i="16"/>
  <c r="AI301" i="16"/>
  <c r="AI302" i="16"/>
  <c r="AI303" i="16"/>
  <c r="AI304" i="16"/>
  <c r="AI305" i="16"/>
  <c r="AI306" i="16"/>
  <c r="AI307" i="16"/>
  <c r="AI308" i="16"/>
  <c r="AI309" i="16"/>
  <c r="AI310" i="16"/>
  <c r="AI311" i="16"/>
  <c r="AI312" i="16"/>
  <c r="AI313" i="16"/>
  <c r="AI314" i="16"/>
  <c r="AI315" i="16"/>
  <c r="AI316" i="16"/>
  <c r="AI317" i="16"/>
  <c r="AI318" i="16"/>
  <c r="AI319" i="16"/>
  <c r="AI320" i="16"/>
  <c r="AI321" i="16"/>
  <c r="AI322" i="16"/>
  <c r="AI323" i="16"/>
  <c r="AI324" i="16"/>
  <c r="AI325" i="16"/>
  <c r="AI326" i="16"/>
  <c r="AI327" i="16"/>
  <c r="AI328" i="16"/>
  <c r="AI329" i="16"/>
  <c r="AI330" i="16"/>
  <c r="AI331" i="16"/>
  <c r="AI332" i="16"/>
  <c r="AI333" i="16"/>
  <c r="AI334" i="16"/>
  <c r="AI335" i="16"/>
  <c r="AI336" i="16"/>
  <c r="AI337" i="16"/>
  <c r="AI338" i="16"/>
  <c r="AI339" i="16"/>
  <c r="AI340" i="16"/>
  <c r="AI341" i="16"/>
  <c r="AI342" i="16"/>
  <c r="AI343" i="16"/>
  <c r="AI344" i="16"/>
  <c r="AI345" i="16"/>
  <c r="AI346" i="16"/>
  <c r="AI347" i="16"/>
  <c r="AI348" i="16"/>
  <c r="AI349" i="16"/>
  <c r="AI350" i="16"/>
  <c r="AI351" i="16"/>
  <c r="AI352" i="16"/>
  <c r="AI353" i="16"/>
  <c r="AI354" i="16"/>
  <c r="AI355" i="16"/>
  <c r="AI356" i="16"/>
  <c r="AI357" i="16"/>
  <c r="AI358" i="16"/>
  <c r="AI359" i="16"/>
  <c r="AI360" i="16"/>
  <c r="AI361" i="16"/>
  <c r="AI362" i="16"/>
  <c r="AI363" i="16"/>
  <c r="AI364" i="16"/>
  <c r="AI365" i="16"/>
  <c r="AI366" i="16"/>
  <c r="AI367" i="16"/>
  <c r="AI368" i="16"/>
  <c r="AI369" i="16"/>
  <c r="AI370" i="16"/>
  <c r="AI371" i="16"/>
  <c r="AI372" i="16"/>
  <c r="AI373" i="16"/>
  <c r="AI374" i="16"/>
  <c r="AI375" i="16"/>
  <c r="AI376" i="16"/>
  <c r="AI377" i="16"/>
  <c r="AI378" i="16"/>
  <c r="AI379" i="16"/>
  <c r="AI380" i="16"/>
  <c r="AI381" i="16"/>
  <c r="AI382" i="16"/>
  <c r="AI383" i="16"/>
  <c r="AI384" i="16"/>
  <c r="AI385" i="16"/>
  <c r="AI386" i="16"/>
  <c r="AI387" i="16"/>
  <c r="AI388" i="16"/>
  <c r="AI389" i="16"/>
  <c r="AI390" i="16"/>
  <c r="AI391" i="16"/>
  <c r="AI392" i="16"/>
  <c r="AI393" i="16"/>
  <c r="AI394" i="16"/>
  <c r="AI395" i="16"/>
  <c r="AI396" i="16"/>
  <c r="AI397" i="16"/>
  <c r="AI398" i="16"/>
  <c r="AI399" i="16"/>
  <c r="AI400" i="16"/>
  <c r="AI401" i="16"/>
  <c r="AI402" i="16"/>
  <c r="AI403" i="16"/>
  <c r="AI404" i="16"/>
  <c r="AI405" i="16"/>
  <c r="AI406" i="16"/>
  <c r="AI407" i="16"/>
  <c r="AI408" i="16"/>
  <c r="AI409" i="16"/>
  <c r="AI410" i="16"/>
  <c r="AI411" i="16"/>
  <c r="AI412" i="16"/>
  <c r="AI413" i="16"/>
  <c r="AI414" i="16"/>
  <c r="AI415" i="16"/>
  <c r="AI416" i="16"/>
  <c r="AI417" i="16"/>
  <c r="AI418" i="16"/>
  <c r="AI419" i="16"/>
  <c r="AI420" i="16"/>
  <c r="AI421" i="16"/>
  <c r="AI422" i="16"/>
  <c r="AI423" i="16"/>
  <c r="AI424" i="16"/>
  <c r="AI425" i="16"/>
  <c r="AI426" i="16"/>
  <c r="AI427" i="16"/>
  <c r="AI428" i="16"/>
  <c r="AI429" i="16"/>
  <c r="AI430" i="16"/>
  <c r="AI431" i="16"/>
  <c r="AI432" i="16"/>
  <c r="AI433" i="16"/>
  <c r="AI434" i="16"/>
  <c r="AI435" i="16"/>
  <c r="AI436" i="16"/>
  <c r="AI437" i="16"/>
  <c r="AI438" i="16"/>
  <c r="AI439" i="16"/>
  <c r="AI440" i="16"/>
  <c r="AI441" i="16"/>
  <c r="AI442" i="16"/>
  <c r="AI443" i="16"/>
  <c r="AI444" i="16"/>
  <c r="AI445" i="16"/>
  <c r="AI446" i="16"/>
  <c r="AI447" i="16"/>
  <c r="AI448" i="16"/>
  <c r="AI449" i="16"/>
  <c r="AI450" i="16"/>
  <c r="AI451" i="16"/>
  <c r="AI452" i="16"/>
  <c r="AI453" i="16"/>
  <c r="AI454" i="16"/>
  <c r="AI455" i="16"/>
  <c r="AI456" i="16"/>
  <c r="AI457" i="16"/>
  <c r="AI458" i="16"/>
  <c r="AI459" i="16"/>
  <c r="AI460" i="16"/>
  <c r="AI461" i="16"/>
  <c r="AI462" i="16"/>
  <c r="AI463" i="16"/>
  <c r="AI464" i="16"/>
  <c r="AI465" i="16"/>
  <c r="AI466" i="16"/>
  <c r="AI467" i="16"/>
  <c r="AI468" i="16"/>
  <c r="AI469" i="16"/>
  <c r="AI470" i="16"/>
  <c r="AI471" i="16"/>
  <c r="AI472" i="16"/>
  <c r="AI473" i="16"/>
  <c r="AI474" i="16"/>
  <c r="AI475" i="16"/>
  <c r="AI476" i="16"/>
  <c r="AI477" i="16"/>
  <c r="AI478" i="16"/>
  <c r="AI479" i="16"/>
  <c r="AI480" i="16"/>
  <c r="AI481" i="16"/>
  <c r="AI482" i="16"/>
  <c r="AI483" i="16"/>
  <c r="AI484" i="16"/>
  <c r="AI485" i="16"/>
  <c r="AI486" i="16"/>
  <c r="AI487" i="16"/>
  <c r="AI488" i="16"/>
  <c r="AI489" i="16"/>
  <c r="AI490" i="16"/>
  <c r="AI491" i="16"/>
  <c r="AI492" i="16"/>
  <c r="AI493" i="16"/>
  <c r="AI494" i="16"/>
  <c r="AI495" i="16"/>
  <c r="AI496" i="16"/>
  <c r="AI497" i="16"/>
  <c r="AI498" i="16"/>
  <c r="AI499" i="16"/>
  <c r="AI500" i="16"/>
  <c r="AI501" i="16"/>
  <c r="AI502" i="16"/>
  <c r="AI503" i="16"/>
  <c r="AI504" i="16"/>
  <c r="AI505" i="16"/>
  <c r="AI506" i="16"/>
  <c r="AI507" i="16"/>
  <c r="AI508" i="16"/>
  <c r="AI509" i="16"/>
  <c r="AI510" i="16"/>
  <c r="AI511" i="16"/>
  <c r="AI512" i="16"/>
  <c r="AI513" i="16"/>
  <c r="AI514" i="16"/>
  <c r="AI515" i="16"/>
  <c r="AI516" i="16"/>
  <c r="AI517" i="16"/>
  <c r="AI518" i="16"/>
  <c r="AI519" i="16"/>
  <c r="AI520" i="16"/>
  <c r="AI521" i="16"/>
  <c r="AI522" i="16"/>
  <c r="AI523" i="16"/>
  <c r="AI524" i="16"/>
  <c r="AI525" i="16"/>
  <c r="AI526" i="16"/>
  <c r="AI527" i="16"/>
  <c r="AI528" i="16"/>
  <c r="AI529" i="16"/>
  <c r="AI530" i="16"/>
  <c r="AI531" i="16"/>
  <c r="AI532" i="16"/>
  <c r="AI533" i="16"/>
  <c r="AI534" i="16"/>
  <c r="AI535" i="16"/>
  <c r="AI536" i="16"/>
  <c r="AI537" i="16"/>
  <c r="AI538" i="16"/>
  <c r="AI539" i="16"/>
  <c r="AI540" i="16"/>
  <c r="AI541" i="16"/>
  <c r="AI542" i="16"/>
  <c r="AI543" i="16"/>
  <c r="AI544" i="16"/>
  <c r="AI545" i="16"/>
  <c r="AI546" i="16"/>
  <c r="AI547" i="16"/>
  <c r="AI548" i="16"/>
  <c r="AI549" i="16"/>
  <c r="AI550" i="16"/>
  <c r="AI551" i="16"/>
  <c r="AI552" i="16"/>
  <c r="AI553" i="16"/>
  <c r="AI554" i="16"/>
  <c r="AI555" i="16"/>
  <c r="AI556" i="16"/>
  <c r="AI557" i="16"/>
  <c r="AI558" i="16"/>
  <c r="AI559" i="16"/>
  <c r="AI560" i="16"/>
  <c r="AI561" i="16"/>
  <c r="AI562" i="16"/>
  <c r="AI563" i="16"/>
  <c r="AI564" i="16"/>
  <c r="AI565" i="16"/>
  <c r="AI566" i="16"/>
  <c r="AI567" i="16"/>
  <c r="AI568" i="16"/>
  <c r="AI569" i="16"/>
  <c r="AI570" i="16"/>
  <c r="AI571" i="16"/>
  <c r="AI572" i="16"/>
  <c r="AI573" i="16"/>
  <c r="AI574" i="16"/>
  <c r="AI575" i="16"/>
  <c r="AI576" i="16"/>
  <c r="AI577" i="16"/>
  <c r="AI578" i="16"/>
  <c r="AI579" i="16"/>
  <c r="AI580" i="16"/>
  <c r="AI581" i="16"/>
  <c r="AI582" i="16"/>
  <c r="AI583" i="16"/>
  <c r="AI584" i="16"/>
  <c r="AI585" i="16"/>
  <c r="AI586" i="16"/>
  <c r="AI587" i="16"/>
  <c r="AI588" i="16"/>
  <c r="AI589" i="16"/>
  <c r="AI590" i="16"/>
  <c r="AI591" i="16"/>
  <c r="AI592" i="16"/>
  <c r="AI593" i="16"/>
  <c r="AI594" i="16"/>
  <c r="AI595" i="16"/>
  <c r="AI596" i="16"/>
  <c r="AI597" i="16"/>
  <c r="AI598" i="16"/>
  <c r="AI599" i="16"/>
  <c r="AI600" i="16"/>
  <c r="AI601" i="16"/>
  <c r="AI602" i="16"/>
  <c r="AI603" i="16"/>
  <c r="AI604" i="16"/>
  <c r="AI605" i="16"/>
  <c r="AI606" i="16"/>
  <c r="AI607" i="16"/>
  <c r="AI608" i="16"/>
  <c r="AI609" i="16"/>
  <c r="AI610" i="16"/>
  <c r="AI611" i="16"/>
  <c r="AI612" i="16"/>
  <c r="AI613" i="16"/>
  <c r="AI614" i="16"/>
  <c r="AI5" i="16"/>
  <c r="W6" i="16"/>
  <c r="W7" i="16"/>
  <c r="W8" i="16"/>
  <c r="W9" i="16"/>
  <c r="W10" i="16"/>
  <c r="W11" i="16"/>
  <c r="W12" i="16"/>
  <c r="W13" i="16"/>
  <c r="W14" i="16"/>
  <c r="W15" i="16"/>
  <c r="W16" i="16"/>
  <c r="W17" i="16"/>
  <c r="W18" i="16"/>
  <c r="W19" i="16"/>
  <c r="W20" i="16"/>
  <c r="W21" i="16"/>
  <c r="W22" i="16"/>
  <c r="W23" i="16"/>
  <c r="W24" i="16"/>
  <c r="W25" i="16"/>
  <c r="W26" i="16"/>
  <c r="W27" i="16"/>
  <c r="W28" i="16"/>
  <c r="W29" i="16"/>
  <c r="W30" i="16"/>
  <c r="W31" i="16"/>
  <c r="W32" i="16"/>
  <c r="W33" i="16"/>
  <c r="W34" i="16"/>
  <c r="W35" i="16"/>
  <c r="W36" i="16"/>
  <c r="W37" i="16"/>
  <c r="W38" i="16"/>
  <c r="W39" i="16"/>
  <c r="W40" i="16"/>
  <c r="W41" i="16"/>
  <c r="W42" i="16"/>
  <c r="W43" i="16"/>
  <c r="W44" i="16"/>
  <c r="W45" i="16"/>
  <c r="W46" i="16"/>
  <c r="W47" i="16"/>
  <c r="W48" i="16"/>
  <c r="W49" i="16"/>
  <c r="W50" i="16"/>
  <c r="W51" i="16"/>
  <c r="W52" i="16"/>
  <c r="W53" i="16"/>
  <c r="W54" i="16"/>
  <c r="W55" i="16"/>
  <c r="W56" i="16"/>
  <c r="W57" i="16"/>
  <c r="W58" i="16"/>
  <c r="W59" i="16"/>
  <c r="W60" i="16"/>
  <c r="W61" i="16"/>
  <c r="W62" i="16"/>
  <c r="W63" i="16"/>
  <c r="W64" i="16"/>
  <c r="W65" i="16"/>
  <c r="W66" i="16"/>
  <c r="W67" i="16"/>
  <c r="W68" i="16"/>
  <c r="W69" i="16"/>
  <c r="W70" i="16"/>
  <c r="W71" i="16"/>
  <c r="W72" i="16"/>
  <c r="W73" i="16"/>
  <c r="W74" i="16"/>
  <c r="W75" i="16"/>
  <c r="W76" i="16"/>
  <c r="W77" i="16"/>
  <c r="W78" i="16"/>
  <c r="W79" i="16"/>
  <c r="W80" i="16"/>
  <c r="W81" i="16"/>
  <c r="W82" i="16"/>
  <c r="W83" i="16"/>
  <c r="W84" i="16"/>
  <c r="W85" i="16"/>
  <c r="W86" i="16"/>
  <c r="W87" i="16"/>
  <c r="W88" i="16"/>
  <c r="W89" i="16"/>
  <c r="W90" i="16"/>
  <c r="W91" i="16"/>
  <c r="W92" i="16"/>
  <c r="W93" i="16"/>
  <c r="W94" i="16"/>
  <c r="W95" i="16"/>
  <c r="W96" i="16"/>
  <c r="W97" i="16"/>
  <c r="W98" i="16"/>
  <c r="W99" i="16"/>
  <c r="W100" i="16"/>
  <c r="W101" i="16"/>
  <c r="W102" i="16"/>
  <c r="W103" i="16"/>
  <c r="W104" i="16"/>
  <c r="W105" i="16"/>
  <c r="W106" i="16"/>
  <c r="W107" i="16"/>
  <c r="W108" i="16"/>
  <c r="W109" i="16"/>
  <c r="W110" i="16"/>
  <c r="W111" i="16"/>
  <c r="W112" i="16"/>
  <c r="W113" i="16"/>
  <c r="W114" i="16"/>
  <c r="W115" i="16"/>
  <c r="W116" i="16"/>
  <c r="W117" i="16"/>
  <c r="W118" i="16"/>
  <c r="W119" i="16"/>
  <c r="W120" i="16"/>
  <c r="W121" i="16"/>
  <c r="W122" i="16"/>
  <c r="W123" i="16"/>
  <c r="W124" i="16"/>
  <c r="W125" i="16"/>
  <c r="W126" i="16"/>
  <c r="W127" i="16"/>
  <c r="W128" i="16"/>
  <c r="W129" i="16"/>
  <c r="W130" i="16"/>
  <c r="W131" i="16"/>
  <c r="W132" i="16"/>
  <c r="W133" i="16"/>
  <c r="W134" i="16"/>
  <c r="W135" i="16"/>
  <c r="W136" i="16"/>
  <c r="W137" i="16"/>
  <c r="W138" i="16"/>
  <c r="W139" i="16"/>
  <c r="W140" i="16"/>
  <c r="W141" i="16"/>
  <c r="W142" i="16"/>
  <c r="W143" i="16"/>
  <c r="W144" i="16"/>
  <c r="W145" i="16"/>
  <c r="W146" i="16"/>
  <c r="W147" i="16"/>
  <c r="W148" i="16"/>
  <c r="W149" i="16"/>
  <c r="W150" i="16"/>
  <c r="W151" i="16"/>
  <c r="W152" i="16"/>
  <c r="W153" i="16"/>
  <c r="W154" i="16"/>
  <c r="W155" i="16"/>
  <c r="W156" i="16"/>
  <c r="W157" i="16"/>
  <c r="W158" i="16"/>
  <c r="W159" i="16"/>
  <c r="W160" i="16"/>
  <c r="W161" i="16"/>
  <c r="W162" i="16"/>
  <c r="W163" i="16"/>
  <c r="W164" i="16"/>
  <c r="W165" i="16"/>
  <c r="W166" i="16"/>
  <c r="W167" i="16"/>
  <c r="W168" i="16"/>
  <c r="W169" i="16"/>
  <c r="W170" i="16"/>
  <c r="W171" i="16"/>
  <c r="W172" i="16"/>
  <c r="W173" i="16"/>
  <c r="W174" i="16"/>
  <c r="W175" i="16"/>
  <c r="W176" i="16"/>
  <c r="W177" i="16"/>
  <c r="W178" i="16"/>
  <c r="W179" i="16"/>
  <c r="W180" i="16"/>
  <c r="W181" i="16"/>
  <c r="W182" i="16"/>
  <c r="W183" i="16"/>
  <c r="W184" i="16"/>
  <c r="W185" i="16"/>
  <c r="W186" i="16"/>
  <c r="W187" i="16"/>
  <c r="W188" i="16"/>
  <c r="W189" i="16"/>
  <c r="W190" i="16"/>
  <c r="W191" i="16"/>
  <c r="W192" i="16"/>
  <c r="W193" i="16"/>
  <c r="W194" i="16"/>
  <c r="W195" i="16"/>
  <c r="W196" i="16"/>
  <c r="W197" i="16"/>
  <c r="W198" i="16"/>
  <c r="W199" i="16"/>
  <c r="W200" i="16"/>
  <c r="W201" i="16"/>
  <c r="W202" i="16"/>
  <c r="W203" i="16"/>
  <c r="W204" i="16"/>
  <c r="W205" i="16"/>
  <c r="W206" i="16"/>
  <c r="W207" i="16"/>
  <c r="W208" i="16"/>
  <c r="W209" i="16"/>
  <c r="W210" i="16"/>
  <c r="W211" i="16"/>
  <c r="W212" i="16"/>
  <c r="W213" i="16"/>
  <c r="W214" i="16"/>
  <c r="W215" i="16"/>
  <c r="W216" i="16"/>
  <c r="W217" i="16"/>
  <c r="W218" i="16"/>
  <c r="W219" i="16"/>
  <c r="W220" i="16"/>
  <c r="W221" i="16"/>
  <c r="W222" i="16"/>
  <c r="W223" i="16"/>
  <c r="W224" i="16"/>
  <c r="W225" i="16"/>
  <c r="W226" i="16"/>
  <c r="W227" i="16"/>
  <c r="W228" i="16"/>
  <c r="W229" i="16"/>
  <c r="W230" i="16"/>
  <c r="W231" i="16"/>
  <c r="W232" i="16"/>
  <c r="W233" i="16"/>
  <c r="W234" i="16"/>
  <c r="W235" i="16"/>
  <c r="W236" i="16"/>
  <c r="W237" i="16"/>
  <c r="W238" i="16"/>
  <c r="W239" i="16"/>
  <c r="W240" i="16"/>
  <c r="W241" i="16"/>
  <c r="W242" i="16"/>
  <c r="W243" i="16"/>
  <c r="W244" i="16"/>
  <c r="W245" i="16"/>
  <c r="W246" i="16"/>
  <c r="W247" i="16"/>
  <c r="W248" i="16"/>
  <c r="W249" i="16"/>
  <c r="W250" i="16"/>
  <c r="W251" i="16"/>
  <c r="W252" i="16"/>
  <c r="W253" i="16"/>
  <c r="W254" i="16"/>
  <c r="W255" i="16"/>
  <c r="W256" i="16"/>
  <c r="W257" i="16"/>
  <c r="W258" i="16"/>
  <c r="W259" i="16"/>
  <c r="W260" i="16"/>
  <c r="W261" i="16"/>
  <c r="W262" i="16"/>
  <c r="W263" i="16"/>
  <c r="W264" i="16"/>
  <c r="W265" i="16"/>
  <c r="W266" i="16"/>
  <c r="W267" i="16"/>
  <c r="W268" i="16"/>
  <c r="W269" i="16"/>
  <c r="W270" i="16"/>
  <c r="W271" i="16"/>
  <c r="W272" i="16"/>
  <c r="W273" i="16"/>
  <c r="W274" i="16"/>
  <c r="W275" i="16"/>
  <c r="W276" i="16"/>
  <c r="W277" i="16"/>
  <c r="W278" i="16"/>
  <c r="W279" i="16"/>
  <c r="W280" i="16"/>
  <c r="W281" i="16"/>
  <c r="W282" i="16"/>
  <c r="W283" i="16"/>
  <c r="W284" i="16"/>
  <c r="W285" i="16"/>
  <c r="W286" i="16"/>
  <c r="W287" i="16"/>
  <c r="W288" i="16"/>
  <c r="W289" i="16"/>
  <c r="W290" i="16"/>
  <c r="W291" i="16"/>
  <c r="W292" i="16"/>
  <c r="W293" i="16"/>
  <c r="W294" i="16"/>
  <c r="W295" i="16"/>
  <c r="W296" i="16"/>
  <c r="W297" i="16"/>
  <c r="W298" i="16"/>
  <c r="W299" i="16"/>
  <c r="W300" i="16"/>
  <c r="W301" i="16"/>
  <c r="W302" i="16"/>
  <c r="W303" i="16"/>
  <c r="W304" i="16"/>
  <c r="W305" i="16"/>
  <c r="W306" i="16"/>
  <c r="W307" i="16"/>
  <c r="W308" i="16"/>
  <c r="W309" i="16"/>
  <c r="W310" i="16"/>
  <c r="W311" i="16"/>
  <c r="W312" i="16"/>
  <c r="W313" i="16"/>
  <c r="W314" i="16"/>
  <c r="W315" i="16"/>
  <c r="W316" i="16"/>
  <c r="W317" i="16"/>
  <c r="W318" i="16"/>
  <c r="W319" i="16"/>
  <c r="W320" i="16"/>
  <c r="W321" i="16"/>
  <c r="W322" i="16"/>
  <c r="W323" i="16"/>
  <c r="W324" i="16"/>
  <c r="W325" i="16"/>
  <c r="W326" i="16"/>
  <c r="W327" i="16"/>
  <c r="W328" i="16"/>
  <c r="W329" i="16"/>
  <c r="W330" i="16"/>
  <c r="W331" i="16"/>
  <c r="W332" i="16"/>
  <c r="W333" i="16"/>
  <c r="W334" i="16"/>
  <c r="W335" i="16"/>
  <c r="W336" i="16"/>
  <c r="W337" i="16"/>
  <c r="W338" i="16"/>
  <c r="W339" i="16"/>
  <c r="W340" i="16"/>
  <c r="W341" i="16"/>
  <c r="W342" i="16"/>
  <c r="W343" i="16"/>
  <c r="W344" i="16"/>
  <c r="W345" i="16"/>
  <c r="W346" i="16"/>
  <c r="W347" i="16"/>
  <c r="W348" i="16"/>
  <c r="W349" i="16"/>
  <c r="W350" i="16"/>
  <c r="W351" i="16"/>
  <c r="W352" i="16"/>
  <c r="W353" i="16"/>
  <c r="W354" i="16"/>
  <c r="W355" i="16"/>
  <c r="W356" i="16"/>
  <c r="W357" i="16"/>
  <c r="W358" i="16"/>
  <c r="W359" i="16"/>
  <c r="W360" i="16"/>
  <c r="W361" i="16"/>
  <c r="W362" i="16"/>
  <c r="W363" i="16"/>
  <c r="W364" i="16"/>
  <c r="W365" i="16"/>
  <c r="W366" i="16"/>
  <c r="W367" i="16"/>
  <c r="W368" i="16"/>
  <c r="W369" i="16"/>
  <c r="W370" i="16"/>
  <c r="W371" i="16"/>
  <c r="W372" i="16"/>
  <c r="W373" i="16"/>
  <c r="W374" i="16"/>
  <c r="W375" i="16"/>
  <c r="W376" i="16"/>
  <c r="W377" i="16"/>
  <c r="W378" i="16"/>
  <c r="W379" i="16"/>
  <c r="W380" i="16"/>
  <c r="W381" i="16"/>
  <c r="W382" i="16"/>
  <c r="W383" i="16"/>
  <c r="W384" i="16"/>
  <c r="W385" i="16"/>
  <c r="W386" i="16"/>
  <c r="W387" i="16"/>
  <c r="W388" i="16"/>
  <c r="W389" i="16"/>
  <c r="W390" i="16"/>
  <c r="W391" i="16"/>
  <c r="W392" i="16"/>
  <c r="W393" i="16"/>
  <c r="W394" i="16"/>
  <c r="W395" i="16"/>
  <c r="W396" i="16"/>
  <c r="W397" i="16"/>
  <c r="W398" i="16"/>
  <c r="W399" i="16"/>
  <c r="W400" i="16"/>
  <c r="W401" i="16"/>
  <c r="W402" i="16"/>
  <c r="W403" i="16"/>
  <c r="W404" i="16"/>
  <c r="W405" i="16"/>
  <c r="W406" i="16"/>
  <c r="W407" i="16"/>
  <c r="W408" i="16"/>
  <c r="W409" i="16"/>
  <c r="W410" i="16"/>
  <c r="W411" i="16"/>
  <c r="W412" i="16"/>
  <c r="W413" i="16"/>
  <c r="W414" i="16"/>
  <c r="W415" i="16"/>
  <c r="W416" i="16"/>
  <c r="W417" i="16"/>
  <c r="W418" i="16"/>
  <c r="W419" i="16"/>
  <c r="W420" i="16"/>
  <c r="W421" i="16"/>
  <c r="W422" i="16"/>
  <c r="W423" i="16"/>
  <c r="W424" i="16"/>
  <c r="W425" i="16"/>
  <c r="W426" i="16"/>
  <c r="W427" i="16"/>
  <c r="W428" i="16"/>
  <c r="W429" i="16"/>
  <c r="W430" i="16"/>
  <c r="W431" i="16"/>
  <c r="W432" i="16"/>
  <c r="W433" i="16"/>
  <c r="W434" i="16"/>
  <c r="W435" i="16"/>
  <c r="W436" i="16"/>
  <c r="W437" i="16"/>
  <c r="W438" i="16"/>
  <c r="W439" i="16"/>
  <c r="W440" i="16"/>
  <c r="W441" i="16"/>
  <c r="W442" i="16"/>
  <c r="W443" i="16"/>
  <c r="W444" i="16"/>
  <c r="W445" i="16"/>
  <c r="W446" i="16"/>
  <c r="W447" i="16"/>
  <c r="W448" i="16"/>
  <c r="W449" i="16"/>
  <c r="W450" i="16"/>
  <c r="W451" i="16"/>
  <c r="W452" i="16"/>
  <c r="W453" i="16"/>
  <c r="W454" i="16"/>
  <c r="W455" i="16"/>
  <c r="W456" i="16"/>
  <c r="W457" i="16"/>
  <c r="W458" i="16"/>
  <c r="W459" i="16"/>
  <c r="W460" i="16"/>
  <c r="W461" i="16"/>
  <c r="W462" i="16"/>
  <c r="W463" i="16"/>
  <c r="W464" i="16"/>
  <c r="W465" i="16"/>
  <c r="W466" i="16"/>
  <c r="W467" i="16"/>
  <c r="W468" i="16"/>
  <c r="W469" i="16"/>
  <c r="W470" i="16"/>
  <c r="W471" i="16"/>
  <c r="W472" i="16"/>
  <c r="W473" i="16"/>
  <c r="W474" i="16"/>
  <c r="W475" i="16"/>
  <c r="W476" i="16"/>
  <c r="W477" i="16"/>
  <c r="W478" i="16"/>
  <c r="W479" i="16"/>
  <c r="W480" i="16"/>
  <c r="W481" i="16"/>
  <c r="W482" i="16"/>
  <c r="W483" i="16"/>
  <c r="W484" i="16"/>
  <c r="W485" i="16"/>
  <c r="W486" i="16"/>
  <c r="W487" i="16"/>
  <c r="W488" i="16"/>
  <c r="W489" i="16"/>
  <c r="W490" i="16"/>
  <c r="W491" i="16"/>
  <c r="W492" i="16"/>
  <c r="W493" i="16"/>
  <c r="W494" i="16"/>
  <c r="W495" i="16"/>
  <c r="W496" i="16"/>
  <c r="W497" i="16"/>
  <c r="W498" i="16"/>
  <c r="W499" i="16"/>
  <c r="W500" i="16"/>
  <c r="W501" i="16"/>
  <c r="W502" i="16"/>
  <c r="W503" i="16"/>
  <c r="W504" i="16"/>
  <c r="W505" i="16"/>
  <c r="W506" i="16"/>
  <c r="W507" i="16"/>
  <c r="W508" i="16"/>
  <c r="W509" i="16"/>
  <c r="W510" i="16"/>
  <c r="W511" i="16"/>
  <c r="W512" i="16"/>
  <c r="W513" i="16"/>
  <c r="W514" i="16"/>
  <c r="W515" i="16"/>
  <c r="W516" i="16"/>
  <c r="W517" i="16"/>
  <c r="W518" i="16"/>
  <c r="W519" i="16"/>
  <c r="W520" i="16"/>
  <c r="W521" i="16"/>
  <c r="W522" i="16"/>
  <c r="W523" i="16"/>
  <c r="W524" i="16"/>
  <c r="W525" i="16"/>
  <c r="W526" i="16"/>
  <c r="W527" i="16"/>
  <c r="W528" i="16"/>
  <c r="W529" i="16"/>
  <c r="W530" i="16"/>
  <c r="W531" i="16"/>
  <c r="W532" i="16"/>
  <c r="W533" i="16"/>
  <c r="W534" i="16"/>
  <c r="W535" i="16"/>
  <c r="W536" i="16"/>
  <c r="W537" i="16"/>
  <c r="W538" i="16"/>
  <c r="W539" i="16"/>
  <c r="W540" i="16"/>
  <c r="W541" i="16"/>
  <c r="W542" i="16"/>
  <c r="W543" i="16"/>
  <c r="W544" i="16"/>
  <c r="W545" i="16"/>
  <c r="W546" i="16"/>
  <c r="W547" i="16"/>
  <c r="W548" i="16"/>
  <c r="W549" i="16"/>
  <c r="W550" i="16"/>
  <c r="W551" i="16"/>
  <c r="W552" i="16"/>
  <c r="W553" i="16"/>
  <c r="W554" i="16"/>
  <c r="W555" i="16"/>
  <c r="W556" i="16"/>
  <c r="W557" i="16"/>
  <c r="W558" i="16"/>
  <c r="W559" i="16"/>
  <c r="W560" i="16"/>
  <c r="W561" i="16"/>
  <c r="W562" i="16"/>
  <c r="W563" i="16"/>
  <c r="W564" i="16"/>
  <c r="W565" i="16"/>
  <c r="W566" i="16"/>
  <c r="W567" i="16"/>
  <c r="W568" i="16"/>
  <c r="W569" i="16"/>
  <c r="W570" i="16"/>
  <c r="W571" i="16"/>
  <c r="W572" i="16"/>
  <c r="W573" i="16"/>
  <c r="W574" i="16"/>
  <c r="W575" i="16"/>
  <c r="W576" i="16"/>
  <c r="W577" i="16"/>
  <c r="W578" i="16"/>
  <c r="W579" i="16"/>
  <c r="W580" i="16"/>
  <c r="W581" i="16"/>
  <c r="W582" i="16"/>
  <c r="W583" i="16"/>
  <c r="W584" i="16"/>
  <c r="W585" i="16"/>
  <c r="W586" i="16"/>
  <c r="W587" i="16"/>
  <c r="W588" i="16"/>
  <c r="W589" i="16"/>
  <c r="W590" i="16"/>
  <c r="W591" i="16"/>
  <c r="W592" i="16"/>
  <c r="W593" i="16"/>
  <c r="W594" i="16"/>
  <c r="W595" i="16"/>
  <c r="W596" i="16"/>
  <c r="W597" i="16"/>
  <c r="W598" i="16"/>
  <c r="W599" i="16"/>
  <c r="W600" i="16"/>
  <c r="W601" i="16"/>
  <c r="W602" i="16"/>
  <c r="W603" i="16"/>
  <c r="W604" i="16"/>
  <c r="W605" i="16"/>
  <c r="W606" i="16"/>
  <c r="W607" i="16"/>
  <c r="W608" i="16"/>
  <c r="W609" i="16"/>
  <c r="W610" i="16"/>
  <c r="W611" i="16"/>
  <c r="W612" i="16"/>
  <c r="W613" i="16"/>
  <c r="W614" i="16"/>
  <c r="W5" i="16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5" i="4"/>
  <c r="V516" i="4"/>
  <c r="V517" i="4"/>
  <c r="V518" i="4"/>
  <c r="V519" i="4"/>
  <c r="V520" i="4"/>
  <c r="V521" i="4"/>
  <c r="V522" i="4"/>
  <c r="V523" i="4"/>
  <c r="V524" i="4"/>
  <c r="V525" i="4"/>
  <c r="V52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" i="4"/>
  <c r="V6" i="16"/>
  <c r="AA6" i="16" s="1"/>
  <c r="V7" i="16"/>
  <c r="AA7" i="16" s="1"/>
  <c r="V8" i="16"/>
  <c r="AA8" i="16" s="1"/>
  <c r="V9" i="16"/>
  <c r="V10" i="16"/>
  <c r="V11" i="16"/>
  <c r="V12" i="16"/>
  <c r="AA12" i="16" s="1"/>
  <c r="V13" i="16"/>
  <c r="V14" i="16"/>
  <c r="AA14" i="16" s="1"/>
  <c r="V15" i="16"/>
  <c r="V16" i="16"/>
  <c r="V17" i="16"/>
  <c r="AA17" i="16" s="1"/>
  <c r="V18" i="16"/>
  <c r="V19" i="16"/>
  <c r="V20" i="16"/>
  <c r="V21" i="16"/>
  <c r="AA21" i="16" s="1"/>
  <c r="V22" i="16"/>
  <c r="V23" i="16"/>
  <c r="V24" i="16"/>
  <c r="V25" i="16"/>
  <c r="AA25" i="16" s="1"/>
  <c r="V26" i="16"/>
  <c r="V27" i="16"/>
  <c r="V28" i="16"/>
  <c r="V29" i="16"/>
  <c r="AA29" i="16" s="1"/>
  <c r="V30" i="16"/>
  <c r="V31" i="16"/>
  <c r="V32" i="16"/>
  <c r="V33" i="16"/>
  <c r="AA33" i="16" s="1"/>
  <c r="V34" i="16"/>
  <c r="V35" i="16"/>
  <c r="V36" i="16"/>
  <c r="V37" i="16"/>
  <c r="AA37" i="16" s="1"/>
  <c r="V38" i="16"/>
  <c r="V39" i="16"/>
  <c r="V40" i="16"/>
  <c r="V41" i="16"/>
  <c r="AA41" i="16" s="1"/>
  <c r="V42" i="16"/>
  <c r="V43" i="16"/>
  <c r="V44" i="16"/>
  <c r="V45" i="16"/>
  <c r="AA45" i="16" s="1"/>
  <c r="V46" i="16"/>
  <c r="V47" i="16"/>
  <c r="V48" i="16"/>
  <c r="V49" i="16"/>
  <c r="AA49" i="16" s="1"/>
  <c r="V50" i="16"/>
  <c r="V51" i="16"/>
  <c r="V52" i="16"/>
  <c r="V53" i="16"/>
  <c r="AA53" i="16" s="1"/>
  <c r="V54" i="16"/>
  <c r="V55" i="16"/>
  <c r="V56" i="16"/>
  <c r="V57" i="16"/>
  <c r="AA57" i="16" s="1"/>
  <c r="V58" i="16"/>
  <c r="V59" i="16"/>
  <c r="V60" i="16"/>
  <c r="V61" i="16"/>
  <c r="AA61" i="16" s="1"/>
  <c r="V62" i="16"/>
  <c r="V63" i="16"/>
  <c r="V64" i="16"/>
  <c r="V65" i="16"/>
  <c r="AA65" i="16" s="1"/>
  <c r="V66" i="16"/>
  <c r="V67" i="16"/>
  <c r="V68" i="16"/>
  <c r="V69" i="16"/>
  <c r="AA69" i="16" s="1"/>
  <c r="V70" i="16"/>
  <c r="V71" i="16"/>
  <c r="V72" i="16"/>
  <c r="V73" i="16"/>
  <c r="AA73" i="16" s="1"/>
  <c r="V74" i="16"/>
  <c r="V75" i="16"/>
  <c r="V76" i="16"/>
  <c r="V77" i="16"/>
  <c r="AA77" i="16" s="1"/>
  <c r="V78" i="16"/>
  <c r="V79" i="16"/>
  <c r="V80" i="16"/>
  <c r="V81" i="16"/>
  <c r="AA81" i="16" s="1"/>
  <c r="V82" i="16"/>
  <c r="V83" i="16"/>
  <c r="V84" i="16"/>
  <c r="V85" i="16"/>
  <c r="AA85" i="16" s="1"/>
  <c r="V86" i="16"/>
  <c r="V87" i="16"/>
  <c r="V88" i="16"/>
  <c r="V89" i="16"/>
  <c r="AA89" i="16" s="1"/>
  <c r="V90" i="16"/>
  <c r="V91" i="16"/>
  <c r="V92" i="16"/>
  <c r="V93" i="16"/>
  <c r="AA93" i="16" s="1"/>
  <c r="V94" i="16"/>
  <c r="V95" i="16"/>
  <c r="V96" i="16"/>
  <c r="V97" i="16"/>
  <c r="AA97" i="16" s="1"/>
  <c r="V98" i="16"/>
  <c r="V99" i="16"/>
  <c r="V100" i="16"/>
  <c r="V101" i="16"/>
  <c r="AA101" i="16" s="1"/>
  <c r="V102" i="16"/>
  <c r="V103" i="16"/>
  <c r="V104" i="16"/>
  <c r="V105" i="16"/>
  <c r="AA105" i="16" s="1"/>
  <c r="V106" i="16"/>
  <c r="V107" i="16"/>
  <c r="V108" i="16"/>
  <c r="V109" i="16"/>
  <c r="AA109" i="16" s="1"/>
  <c r="V110" i="16"/>
  <c r="V111" i="16"/>
  <c r="V112" i="16"/>
  <c r="V113" i="16"/>
  <c r="AA113" i="16" s="1"/>
  <c r="V114" i="16"/>
  <c r="V115" i="16"/>
  <c r="V116" i="16"/>
  <c r="V117" i="16"/>
  <c r="AA117" i="16" s="1"/>
  <c r="V118" i="16"/>
  <c r="V119" i="16"/>
  <c r="V120" i="16"/>
  <c r="V121" i="16"/>
  <c r="AA121" i="16" s="1"/>
  <c r="V122" i="16"/>
  <c r="V123" i="16"/>
  <c r="V124" i="16"/>
  <c r="V125" i="16"/>
  <c r="AA125" i="16" s="1"/>
  <c r="V126" i="16"/>
  <c r="V127" i="16"/>
  <c r="V128" i="16"/>
  <c r="V129" i="16"/>
  <c r="AA129" i="16" s="1"/>
  <c r="V130" i="16"/>
  <c r="V131" i="16"/>
  <c r="V132" i="16"/>
  <c r="V133" i="16"/>
  <c r="AA133" i="16" s="1"/>
  <c r="V134" i="16"/>
  <c r="V135" i="16"/>
  <c r="V136" i="16"/>
  <c r="V137" i="16"/>
  <c r="AA137" i="16" s="1"/>
  <c r="V138" i="16"/>
  <c r="V139" i="16"/>
  <c r="V140" i="16"/>
  <c r="V141" i="16"/>
  <c r="AA141" i="16" s="1"/>
  <c r="V142" i="16"/>
  <c r="V143" i="16"/>
  <c r="V144" i="16"/>
  <c r="V145" i="16"/>
  <c r="AA145" i="16" s="1"/>
  <c r="V146" i="16"/>
  <c r="V147" i="16"/>
  <c r="V148" i="16"/>
  <c r="V149" i="16"/>
  <c r="AA149" i="16" s="1"/>
  <c r="V150" i="16"/>
  <c r="V151" i="16"/>
  <c r="V152" i="16"/>
  <c r="V153" i="16"/>
  <c r="AA153" i="16" s="1"/>
  <c r="V154" i="16"/>
  <c r="V155" i="16"/>
  <c r="V156" i="16"/>
  <c r="V157" i="16"/>
  <c r="AA157" i="16" s="1"/>
  <c r="V158" i="16"/>
  <c r="V159" i="16"/>
  <c r="V160" i="16"/>
  <c r="V161" i="16"/>
  <c r="AA161" i="16" s="1"/>
  <c r="V162" i="16"/>
  <c r="V163" i="16"/>
  <c r="V164" i="16"/>
  <c r="V165" i="16"/>
  <c r="AA165" i="16" s="1"/>
  <c r="V166" i="16"/>
  <c r="V167" i="16"/>
  <c r="V168" i="16"/>
  <c r="V169" i="16"/>
  <c r="AA169" i="16" s="1"/>
  <c r="V170" i="16"/>
  <c r="V171" i="16"/>
  <c r="V172" i="16"/>
  <c r="V173" i="16"/>
  <c r="AA173" i="16" s="1"/>
  <c r="V174" i="16"/>
  <c r="V175" i="16"/>
  <c r="V176" i="16"/>
  <c r="V177" i="16"/>
  <c r="AA177" i="16" s="1"/>
  <c r="V178" i="16"/>
  <c r="V179" i="16"/>
  <c r="V180" i="16"/>
  <c r="V181" i="16"/>
  <c r="AA181" i="16" s="1"/>
  <c r="V182" i="16"/>
  <c r="V183" i="16"/>
  <c r="V184" i="16"/>
  <c r="V185" i="16"/>
  <c r="AA185" i="16" s="1"/>
  <c r="V186" i="16"/>
  <c r="V187" i="16"/>
  <c r="V188" i="16"/>
  <c r="V189" i="16"/>
  <c r="AA189" i="16" s="1"/>
  <c r="V190" i="16"/>
  <c r="V191" i="16"/>
  <c r="V192" i="16"/>
  <c r="V193" i="16"/>
  <c r="AA193" i="16" s="1"/>
  <c r="V194" i="16"/>
  <c r="V195" i="16"/>
  <c r="V196" i="16"/>
  <c r="V197" i="16"/>
  <c r="AA197" i="16" s="1"/>
  <c r="V198" i="16"/>
  <c r="V199" i="16"/>
  <c r="V200" i="16"/>
  <c r="V201" i="16"/>
  <c r="AA201" i="16" s="1"/>
  <c r="V202" i="16"/>
  <c r="V203" i="16"/>
  <c r="V204" i="16"/>
  <c r="V205" i="16"/>
  <c r="AA205" i="16" s="1"/>
  <c r="V206" i="16"/>
  <c r="V207" i="16"/>
  <c r="V208" i="16"/>
  <c r="V209" i="16"/>
  <c r="AA209" i="16" s="1"/>
  <c r="V210" i="16"/>
  <c r="V211" i="16"/>
  <c r="V212" i="16"/>
  <c r="V213" i="16"/>
  <c r="AA213" i="16" s="1"/>
  <c r="V214" i="16"/>
  <c r="V215" i="16"/>
  <c r="V216" i="16"/>
  <c r="V217" i="16"/>
  <c r="AA217" i="16" s="1"/>
  <c r="V218" i="16"/>
  <c r="V219" i="16"/>
  <c r="V220" i="16"/>
  <c r="V221" i="16"/>
  <c r="AA221" i="16" s="1"/>
  <c r="V222" i="16"/>
  <c r="V223" i="16"/>
  <c r="V224" i="16"/>
  <c r="V225" i="16"/>
  <c r="AA225" i="16" s="1"/>
  <c r="V226" i="16"/>
  <c r="V227" i="16"/>
  <c r="V228" i="16"/>
  <c r="V229" i="16"/>
  <c r="AA229" i="16" s="1"/>
  <c r="V230" i="16"/>
  <c r="V231" i="16"/>
  <c r="V232" i="16"/>
  <c r="V233" i="16"/>
  <c r="AA233" i="16" s="1"/>
  <c r="V234" i="16"/>
  <c r="V235" i="16"/>
  <c r="V236" i="16"/>
  <c r="V237" i="16"/>
  <c r="AA237" i="16" s="1"/>
  <c r="V238" i="16"/>
  <c r="V239" i="16"/>
  <c r="V240" i="16"/>
  <c r="V241" i="16"/>
  <c r="AA241" i="16" s="1"/>
  <c r="V242" i="16"/>
  <c r="V243" i="16"/>
  <c r="V244" i="16"/>
  <c r="V245" i="16"/>
  <c r="AA245" i="16" s="1"/>
  <c r="V246" i="16"/>
  <c r="V247" i="16"/>
  <c r="V248" i="16"/>
  <c r="V249" i="16"/>
  <c r="AA249" i="16" s="1"/>
  <c r="V250" i="16"/>
  <c r="V251" i="16"/>
  <c r="V252" i="16"/>
  <c r="V253" i="16"/>
  <c r="AA253" i="16" s="1"/>
  <c r="V254" i="16"/>
  <c r="V255" i="16"/>
  <c r="V256" i="16"/>
  <c r="V257" i="16"/>
  <c r="AA257" i="16" s="1"/>
  <c r="V258" i="16"/>
  <c r="V259" i="16"/>
  <c r="AA259" i="16" s="1"/>
  <c r="V260" i="16"/>
  <c r="V261" i="16"/>
  <c r="V262" i="16"/>
  <c r="AA262" i="16" s="1"/>
  <c r="V263" i="16"/>
  <c r="V264" i="16"/>
  <c r="AA264" i="16" s="1"/>
  <c r="V265" i="16"/>
  <c r="AA265" i="16" s="1"/>
  <c r="V266" i="16"/>
  <c r="V267" i="16"/>
  <c r="AA267" i="16" s="1"/>
  <c r="V268" i="16"/>
  <c r="AA268" i="16" s="1"/>
  <c r="V269" i="16"/>
  <c r="V270" i="16"/>
  <c r="AA270" i="16" s="1"/>
  <c r="V271" i="16"/>
  <c r="V272" i="16"/>
  <c r="AA272" i="16" s="1"/>
  <c r="V273" i="16"/>
  <c r="AA273" i="16" s="1"/>
  <c r="V274" i="16"/>
  <c r="V275" i="16"/>
  <c r="AA275" i="16" s="1"/>
  <c r="V276" i="16"/>
  <c r="V277" i="16"/>
  <c r="V278" i="16"/>
  <c r="AA278" i="16" s="1"/>
  <c r="V279" i="16"/>
  <c r="V280" i="16"/>
  <c r="AA280" i="16" s="1"/>
  <c r="V281" i="16"/>
  <c r="AA281" i="16" s="1"/>
  <c r="V282" i="16"/>
  <c r="V283" i="16"/>
  <c r="AA283" i="16" s="1"/>
  <c r="V284" i="16"/>
  <c r="AA284" i="16" s="1"/>
  <c r="V285" i="16"/>
  <c r="V286" i="16"/>
  <c r="AA286" i="16" s="1"/>
  <c r="V287" i="16"/>
  <c r="V288" i="16"/>
  <c r="AA288" i="16" s="1"/>
  <c r="V289" i="16"/>
  <c r="AA289" i="16" s="1"/>
  <c r="V290" i="16"/>
  <c r="V291" i="16"/>
  <c r="AA291" i="16" s="1"/>
  <c r="V292" i="16"/>
  <c r="V293" i="16"/>
  <c r="V294" i="16"/>
  <c r="AA294" i="16" s="1"/>
  <c r="V295" i="16"/>
  <c r="V296" i="16"/>
  <c r="AA296" i="16" s="1"/>
  <c r="V297" i="16"/>
  <c r="AA297" i="16" s="1"/>
  <c r="V298" i="16"/>
  <c r="V299" i="16"/>
  <c r="AA299" i="16" s="1"/>
  <c r="V300" i="16"/>
  <c r="AA300" i="16" s="1"/>
  <c r="V301" i="16"/>
  <c r="V302" i="16"/>
  <c r="AA302" i="16" s="1"/>
  <c r="V303" i="16"/>
  <c r="V304" i="16"/>
  <c r="AA304" i="16" s="1"/>
  <c r="V305" i="16"/>
  <c r="AA305" i="16" s="1"/>
  <c r="V306" i="16"/>
  <c r="V307" i="16"/>
  <c r="AA307" i="16" s="1"/>
  <c r="V308" i="16"/>
  <c r="V309" i="16"/>
  <c r="V310" i="16"/>
  <c r="AA310" i="16" s="1"/>
  <c r="V311" i="16"/>
  <c r="V312" i="16"/>
  <c r="AA312" i="16" s="1"/>
  <c r="V313" i="16"/>
  <c r="AA313" i="16" s="1"/>
  <c r="V314" i="16"/>
  <c r="V315" i="16"/>
  <c r="AA315" i="16" s="1"/>
  <c r="V316" i="16"/>
  <c r="AA316" i="16" s="1"/>
  <c r="V317" i="16"/>
  <c r="V318" i="16"/>
  <c r="AA318" i="16" s="1"/>
  <c r="V319" i="16"/>
  <c r="V320" i="16"/>
  <c r="AA320" i="16" s="1"/>
  <c r="V321" i="16"/>
  <c r="AA321" i="16" s="1"/>
  <c r="V322" i="16"/>
  <c r="V323" i="16"/>
  <c r="AA323" i="16" s="1"/>
  <c r="V324" i="16"/>
  <c r="V325" i="16"/>
  <c r="V326" i="16"/>
  <c r="AA326" i="16" s="1"/>
  <c r="V327" i="16"/>
  <c r="V328" i="16"/>
  <c r="AA328" i="16" s="1"/>
  <c r="V329" i="16"/>
  <c r="AA329" i="16" s="1"/>
  <c r="V330" i="16"/>
  <c r="V331" i="16"/>
  <c r="AA331" i="16" s="1"/>
  <c r="V332" i="16"/>
  <c r="AA332" i="16" s="1"/>
  <c r="V333" i="16"/>
  <c r="V334" i="16"/>
  <c r="AA334" i="16" s="1"/>
  <c r="V335" i="16"/>
  <c r="V336" i="16"/>
  <c r="AA336" i="16" s="1"/>
  <c r="V337" i="16"/>
  <c r="AA337" i="16" s="1"/>
  <c r="V338" i="16"/>
  <c r="V339" i="16"/>
  <c r="AA339" i="16" s="1"/>
  <c r="V340" i="16"/>
  <c r="V341" i="16"/>
  <c r="V342" i="16"/>
  <c r="AA342" i="16" s="1"/>
  <c r="V343" i="16"/>
  <c r="V344" i="16"/>
  <c r="AA344" i="16" s="1"/>
  <c r="V345" i="16"/>
  <c r="AA345" i="16" s="1"/>
  <c r="V346" i="16"/>
  <c r="V347" i="16"/>
  <c r="AA347" i="16" s="1"/>
  <c r="V348" i="16"/>
  <c r="AA348" i="16" s="1"/>
  <c r="V349" i="16"/>
  <c r="V350" i="16"/>
  <c r="AA350" i="16" s="1"/>
  <c r="V351" i="16"/>
  <c r="V352" i="16"/>
  <c r="AA352" i="16" s="1"/>
  <c r="V353" i="16"/>
  <c r="AA353" i="16" s="1"/>
  <c r="V354" i="16"/>
  <c r="V355" i="16"/>
  <c r="AA355" i="16" s="1"/>
  <c r="V356" i="16"/>
  <c r="V357" i="16"/>
  <c r="V358" i="16"/>
  <c r="AA358" i="16" s="1"/>
  <c r="V359" i="16"/>
  <c r="V360" i="16"/>
  <c r="AA360" i="16" s="1"/>
  <c r="V361" i="16"/>
  <c r="AA361" i="16" s="1"/>
  <c r="V362" i="16"/>
  <c r="V363" i="16"/>
  <c r="AA363" i="16" s="1"/>
  <c r="V364" i="16"/>
  <c r="AA364" i="16" s="1"/>
  <c r="V365" i="16"/>
  <c r="V366" i="16"/>
  <c r="AA366" i="16" s="1"/>
  <c r="V367" i="16"/>
  <c r="V368" i="16"/>
  <c r="AA368" i="16" s="1"/>
  <c r="V369" i="16"/>
  <c r="AA369" i="16" s="1"/>
  <c r="V370" i="16"/>
  <c r="V371" i="16"/>
  <c r="AA371" i="16" s="1"/>
  <c r="V372" i="16"/>
  <c r="V373" i="16"/>
  <c r="V374" i="16"/>
  <c r="AA374" i="16" s="1"/>
  <c r="V375" i="16"/>
  <c r="V376" i="16"/>
  <c r="AA376" i="16" s="1"/>
  <c r="V377" i="16"/>
  <c r="AA377" i="16" s="1"/>
  <c r="V378" i="16"/>
  <c r="V379" i="16"/>
  <c r="AA379" i="16" s="1"/>
  <c r="V380" i="16"/>
  <c r="AA380" i="16" s="1"/>
  <c r="V381" i="16"/>
  <c r="V382" i="16"/>
  <c r="AA382" i="16" s="1"/>
  <c r="V383" i="16"/>
  <c r="V384" i="16"/>
  <c r="AA384" i="16" s="1"/>
  <c r="V385" i="16"/>
  <c r="AA385" i="16" s="1"/>
  <c r="V386" i="16"/>
  <c r="V387" i="16"/>
  <c r="AA387" i="16" s="1"/>
  <c r="V388" i="16"/>
  <c r="V389" i="16"/>
  <c r="V390" i="16"/>
  <c r="AA390" i="16" s="1"/>
  <c r="V391" i="16"/>
  <c r="V392" i="16"/>
  <c r="AA392" i="16" s="1"/>
  <c r="V393" i="16"/>
  <c r="AA393" i="16" s="1"/>
  <c r="V394" i="16"/>
  <c r="V395" i="16"/>
  <c r="AA395" i="16" s="1"/>
  <c r="V396" i="16"/>
  <c r="AA396" i="16" s="1"/>
  <c r="V397" i="16"/>
  <c r="V398" i="16"/>
  <c r="AA398" i="16" s="1"/>
  <c r="V399" i="16"/>
  <c r="V400" i="16"/>
  <c r="AA400" i="16" s="1"/>
  <c r="V401" i="16"/>
  <c r="AA401" i="16" s="1"/>
  <c r="V402" i="16"/>
  <c r="V403" i="16"/>
  <c r="AA403" i="16" s="1"/>
  <c r="V404" i="16"/>
  <c r="V405" i="16"/>
  <c r="V406" i="16"/>
  <c r="AA406" i="16" s="1"/>
  <c r="V407" i="16"/>
  <c r="V408" i="16"/>
  <c r="AA408" i="16" s="1"/>
  <c r="V409" i="16"/>
  <c r="AA409" i="16" s="1"/>
  <c r="V410" i="16"/>
  <c r="V411" i="16"/>
  <c r="AA411" i="16" s="1"/>
  <c r="V412" i="16"/>
  <c r="AA412" i="16" s="1"/>
  <c r="V413" i="16"/>
  <c r="V414" i="16"/>
  <c r="AA414" i="16" s="1"/>
  <c r="V415" i="16"/>
  <c r="V416" i="16"/>
  <c r="AA416" i="16" s="1"/>
  <c r="V417" i="16"/>
  <c r="AA417" i="16" s="1"/>
  <c r="V418" i="16"/>
  <c r="V419" i="16"/>
  <c r="AA419" i="16" s="1"/>
  <c r="V420" i="16"/>
  <c r="V421" i="16"/>
  <c r="V422" i="16"/>
  <c r="AA422" i="16" s="1"/>
  <c r="V423" i="16"/>
  <c r="V424" i="16"/>
  <c r="AA424" i="16" s="1"/>
  <c r="V425" i="16"/>
  <c r="AA425" i="16" s="1"/>
  <c r="V426" i="16"/>
  <c r="V427" i="16"/>
  <c r="AA427" i="16" s="1"/>
  <c r="V428" i="16"/>
  <c r="AA428" i="16" s="1"/>
  <c r="V429" i="16"/>
  <c r="V430" i="16"/>
  <c r="AA430" i="16" s="1"/>
  <c r="V431" i="16"/>
  <c r="V432" i="16"/>
  <c r="AA432" i="16" s="1"/>
  <c r="V433" i="16"/>
  <c r="AA433" i="16" s="1"/>
  <c r="V434" i="16"/>
  <c r="V435" i="16"/>
  <c r="AA435" i="16" s="1"/>
  <c r="V436" i="16"/>
  <c r="V437" i="16"/>
  <c r="V438" i="16"/>
  <c r="AA438" i="16" s="1"/>
  <c r="V439" i="16"/>
  <c r="V440" i="16"/>
  <c r="AA440" i="16" s="1"/>
  <c r="V441" i="16"/>
  <c r="AA441" i="16" s="1"/>
  <c r="V442" i="16"/>
  <c r="V443" i="16"/>
  <c r="AA443" i="16" s="1"/>
  <c r="V444" i="16"/>
  <c r="AA444" i="16" s="1"/>
  <c r="V445" i="16"/>
  <c r="V446" i="16"/>
  <c r="AA446" i="16" s="1"/>
  <c r="V447" i="16"/>
  <c r="V448" i="16"/>
  <c r="AA448" i="16" s="1"/>
  <c r="V449" i="16"/>
  <c r="AA449" i="16" s="1"/>
  <c r="V450" i="16"/>
  <c r="V451" i="16"/>
  <c r="AA451" i="16" s="1"/>
  <c r="V452" i="16"/>
  <c r="V453" i="16"/>
  <c r="V454" i="16"/>
  <c r="AA454" i="16" s="1"/>
  <c r="V455" i="16"/>
  <c r="V456" i="16"/>
  <c r="AA456" i="16" s="1"/>
  <c r="V457" i="16"/>
  <c r="AA457" i="16" s="1"/>
  <c r="V458" i="16"/>
  <c r="V459" i="16"/>
  <c r="AA459" i="16" s="1"/>
  <c r="V460" i="16"/>
  <c r="AA460" i="16" s="1"/>
  <c r="V461" i="16"/>
  <c r="V462" i="16"/>
  <c r="AA462" i="16" s="1"/>
  <c r="V463" i="16"/>
  <c r="V464" i="16"/>
  <c r="AA464" i="16" s="1"/>
  <c r="V465" i="16"/>
  <c r="AA465" i="16" s="1"/>
  <c r="V466" i="16"/>
  <c r="V467" i="16"/>
  <c r="AA467" i="16" s="1"/>
  <c r="V468" i="16"/>
  <c r="V469" i="16"/>
  <c r="V470" i="16"/>
  <c r="AA470" i="16" s="1"/>
  <c r="V471" i="16"/>
  <c r="V472" i="16"/>
  <c r="AA472" i="16" s="1"/>
  <c r="V473" i="16"/>
  <c r="AA473" i="16" s="1"/>
  <c r="V474" i="16"/>
  <c r="V475" i="16"/>
  <c r="AA475" i="16" s="1"/>
  <c r="V476" i="16"/>
  <c r="AA476" i="16" s="1"/>
  <c r="V477" i="16"/>
  <c r="V478" i="16"/>
  <c r="AA478" i="16" s="1"/>
  <c r="V479" i="16"/>
  <c r="V480" i="16"/>
  <c r="AA480" i="16" s="1"/>
  <c r="V481" i="16"/>
  <c r="AA481" i="16" s="1"/>
  <c r="V482" i="16"/>
  <c r="V483" i="16"/>
  <c r="AA483" i="16" s="1"/>
  <c r="V484" i="16"/>
  <c r="V485" i="16"/>
  <c r="V486" i="16"/>
  <c r="AA486" i="16" s="1"/>
  <c r="V487" i="16"/>
  <c r="V488" i="16"/>
  <c r="AA488" i="16" s="1"/>
  <c r="V489" i="16"/>
  <c r="AA489" i="16" s="1"/>
  <c r="V490" i="16"/>
  <c r="V491" i="16"/>
  <c r="AA491" i="16" s="1"/>
  <c r="V492" i="16"/>
  <c r="AA492" i="16" s="1"/>
  <c r="V493" i="16"/>
  <c r="V494" i="16"/>
  <c r="AA494" i="16" s="1"/>
  <c r="V495" i="16"/>
  <c r="V496" i="16"/>
  <c r="AA496" i="16" s="1"/>
  <c r="V497" i="16"/>
  <c r="AA497" i="16" s="1"/>
  <c r="V498" i="16"/>
  <c r="V499" i="16"/>
  <c r="AA499" i="16" s="1"/>
  <c r="V500" i="16"/>
  <c r="V501" i="16"/>
  <c r="V502" i="16"/>
  <c r="AA502" i="16" s="1"/>
  <c r="V503" i="16"/>
  <c r="V504" i="16"/>
  <c r="AA504" i="16" s="1"/>
  <c r="V505" i="16"/>
  <c r="AA505" i="16" s="1"/>
  <c r="V506" i="16"/>
  <c r="V507" i="16"/>
  <c r="AA507" i="16" s="1"/>
  <c r="V508" i="16"/>
  <c r="AA508" i="16" s="1"/>
  <c r="V509" i="16"/>
  <c r="V510" i="16"/>
  <c r="AA510" i="16" s="1"/>
  <c r="V511" i="16"/>
  <c r="V512" i="16"/>
  <c r="AA512" i="16" s="1"/>
  <c r="V513" i="16"/>
  <c r="AA513" i="16" s="1"/>
  <c r="V514" i="16"/>
  <c r="V515" i="16"/>
  <c r="AA515" i="16" s="1"/>
  <c r="V516" i="16"/>
  <c r="V517" i="16"/>
  <c r="V518" i="16"/>
  <c r="AA518" i="16" s="1"/>
  <c r="V519" i="16"/>
  <c r="V520" i="16"/>
  <c r="AA520" i="16" s="1"/>
  <c r="V521" i="16"/>
  <c r="AA521" i="16" s="1"/>
  <c r="V522" i="16"/>
  <c r="V523" i="16"/>
  <c r="AA523" i="16" s="1"/>
  <c r="V524" i="16"/>
  <c r="AA524" i="16" s="1"/>
  <c r="V525" i="16"/>
  <c r="V526" i="16"/>
  <c r="AA526" i="16" s="1"/>
  <c r="V527" i="16"/>
  <c r="V528" i="16"/>
  <c r="AA528" i="16" s="1"/>
  <c r="V529" i="16"/>
  <c r="AA529" i="16" s="1"/>
  <c r="V530" i="16"/>
  <c r="V531" i="16"/>
  <c r="AA531" i="16" s="1"/>
  <c r="V532" i="16"/>
  <c r="V533" i="16"/>
  <c r="V534" i="16"/>
  <c r="AA534" i="16" s="1"/>
  <c r="V535" i="16"/>
  <c r="V536" i="16"/>
  <c r="AA536" i="16" s="1"/>
  <c r="V537" i="16"/>
  <c r="AA537" i="16" s="1"/>
  <c r="V538" i="16"/>
  <c r="V539" i="16"/>
  <c r="AA539" i="16" s="1"/>
  <c r="V540" i="16"/>
  <c r="AA540" i="16" s="1"/>
  <c r="V541" i="16"/>
  <c r="V542" i="16"/>
  <c r="AA542" i="16" s="1"/>
  <c r="V543" i="16"/>
  <c r="V544" i="16"/>
  <c r="AA544" i="16" s="1"/>
  <c r="V545" i="16"/>
  <c r="AA545" i="16" s="1"/>
  <c r="V546" i="16"/>
  <c r="V547" i="16"/>
  <c r="AA547" i="16" s="1"/>
  <c r="V548" i="16"/>
  <c r="V549" i="16"/>
  <c r="V550" i="16"/>
  <c r="AA550" i="16" s="1"/>
  <c r="V551" i="16"/>
  <c r="V552" i="16"/>
  <c r="AA552" i="16" s="1"/>
  <c r="V553" i="16"/>
  <c r="AA553" i="16" s="1"/>
  <c r="V554" i="16"/>
  <c r="V555" i="16"/>
  <c r="AA555" i="16" s="1"/>
  <c r="V556" i="16"/>
  <c r="AA556" i="16" s="1"/>
  <c r="V557" i="16"/>
  <c r="V558" i="16"/>
  <c r="AA558" i="16" s="1"/>
  <c r="V559" i="16"/>
  <c r="V560" i="16"/>
  <c r="AA560" i="16" s="1"/>
  <c r="V561" i="16"/>
  <c r="AA561" i="16" s="1"/>
  <c r="V562" i="16"/>
  <c r="V563" i="16"/>
  <c r="AA563" i="16" s="1"/>
  <c r="V564" i="16"/>
  <c r="V565" i="16"/>
  <c r="V566" i="16"/>
  <c r="AA566" i="16" s="1"/>
  <c r="V567" i="16"/>
  <c r="V568" i="16"/>
  <c r="AA568" i="16" s="1"/>
  <c r="V569" i="16"/>
  <c r="AA569" i="16" s="1"/>
  <c r="V570" i="16"/>
  <c r="V571" i="16"/>
  <c r="AA571" i="16" s="1"/>
  <c r="V572" i="16"/>
  <c r="AA572" i="16" s="1"/>
  <c r="V573" i="16"/>
  <c r="V574" i="16"/>
  <c r="AA574" i="16" s="1"/>
  <c r="V575" i="16"/>
  <c r="V576" i="16"/>
  <c r="AA576" i="16" s="1"/>
  <c r="V577" i="16"/>
  <c r="AA577" i="16" s="1"/>
  <c r="V578" i="16"/>
  <c r="V579" i="16"/>
  <c r="AA579" i="16" s="1"/>
  <c r="V580" i="16"/>
  <c r="V581" i="16"/>
  <c r="V582" i="16"/>
  <c r="AA582" i="16" s="1"/>
  <c r="V583" i="16"/>
  <c r="V584" i="16"/>
  <c r="AA584" i="16" s="1"/>
  <c r="V585" i="16"/>
  <c r="AA585" i="16" s="1"/>
  <c r="V586" i="16"/>
  <c r="V587" i="16"/>
  <c r="AA587" i="16" s="1"/>
  <c r="V588" i="16"/>
  <c r="AA588" i="16" s="1"/>
  <c r="V589" i="16"/>
  <c r="V590" i="16"/>
  <c r="AA590" i="16" s="1"/>
  <c r="V591" i="16"/>
  <c r="V592" i="16"/>
  <c r="AA592" i="16" s="1"/>
  <c r="V593" i="16"/>
  <c r="AA593" i="16" s="1"/>
  <c r="V594" i="16"/>
  <c r="V595" i="16"/>
  <c r="AA595" i="16" s="1"/>
  <c r="V596" i="16"/>
  <c r="V597" i="16"/>
  <c r="V598" i="16"/>
  <c r="AA598" i="16" s="1"/>
  <c r="V599" i="16"/>
  <c r="V600" i="16"/>
  <c r="AA600" i="16" s="1"/>
  <c r="V601" i="16"/>
  <c r="AA601" i="16" s="1"/>
  <c r="V602" i="16"/>
  <c r="V603" i="16"/>
  <c r="AA603" i="16" s="1"/>
  <c r="V604" i="16"/>
  <c r="AA604" i="16" s="1"/>
  <c r="V605" i="16"/>
  <c r="V606" i="16"/>
  <c r="AA606" i="16" s="1"/>
  <c r="V607" i="16"/>
  <c r="V608" i="16"/>
  <c r="AA608" i="16" s="1"/>
  <c r="V609" i="16"/>
  <c r="AA609" i="16" s="1"/>
  <c r="V610" i="16"/>
  <c r="V611" i="16"/>
  <c r="AA611" i="16" s="1"/>
  <c r="V612" i="16"/>
  <c r="V613" i="16"/>
  <c r="V614" i="16"/>
  <c r="AA614" i="16" s="1"/>
  <c r="V5" i="16"/>
  <c r="X6" i="16"/>
  <c r="X7" i="16"/>
  <c r="X9" i="16"/>
  <c r="X10" i="16"/>
  <c r="X11" i="16"/>
  <c r="X12" i="16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30" i="16"/>
  <c r="X31" i="16"/>
  <c r="X32" i="16"/>
  <c r="X33" i="16"/>
  <c r="X34" i="16"/>
  <c r="X35" i="16"/>
  <c r="X36" i="16"/>
  <c r="X37" i="16"/>
  <c r="X38" i="16"/>
  <c r="X39" i="16"/>
  <c r="X40" i="16"/>
  <c r="X41" i="16"/>
  <c r="X42" i="16"/>
  <c r="X43" i="16"/>
  <c r="X44" i="16"/>
  <c r="X45" i="16"/>
  <c r="X46" i="16"/>
  <c r="X47" i="16"/>
  <c r="X48" i="16"/>
  <c r="X49" i="16"/>
  <c r="X50" i="16"/>
  <c r="X51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X68" i="16"/>
  <c r="X69" i="16"/>
  <c r="X70" i="16"/>
  <c r="X71" i="16"/>
  <c r="X72" i="16"/>
  <c r="X73" i="16"/>
  <c r="X74" i="16"/>
  <c r="X75" i="16"/>
  <c r="X76" i="16"/>
  <c r="X77" i="16"/>
  <c r="X78" i="16"/>
  <c r="X79" i="16"/>
  <c r="X80" i="16"/>
  <c r="X81" i="16"/>
  <c r="X82" i="16"/>
  <c r="X83" i="16"/>
  <c r="X84" i="16"/>
  <c r="X85" i="16"/>
  <c r="X86" i="16"/>
  <c r="X87" i="16"/>
  <c r="X88" i="16"/>
  <c r="X89" i="16"/>
  <c r="X90" i="16"/>
  <c r="X91" i="16"/>
  <c r="X92" i="16"/>
  <c r="X93" i="16"/>
  <c r="X94" i="16"/>
  <c r="X95" i="16"/>
  <c r="X96" i="16"/>
  <c r="X97" i="16"/>
  <c r="X98" i="16"/>
  <c r="X99" i="16"/>
  <c r="X100" i="16"/>
  <c r="X101" i="16"/>
  <c r="X102" i="16"/>
  <c r="X103" i="16"/>
  <c r="X104" i="16"/>
  <c r="X105" i="16"/>
  <c r="X106" i="16"/>
  <c r="X107" i="16"/>
  <c r="X108" i="16"/>
  <c r="X109" i="16"/>
  <c r="X110" i="16"/>
  <c r="X111" i="16"/>
  <c r="X112" i="16"/>
  <c r="X113" i="16"/>
  <c r="X114" i="16"/>
  <c r="X115" i="16"/>
  <c r="X116" i="16"/>
  <c r="X117" i="16"/>
  <c r="X118" i="16"/>
  <c r="X119" i="16"/>
  <c r="X120" i="16"/>
  <c r="X121" i="16"/>
  <c r="X122" i="16"/>
  <c r="X123" i="16"/>
  <c r="X124" i="16"/>
  <c r="X125" i="16"/>
  <c r="X126" i="16"/>
  <c r="X127" i="16"/>
  <c r="X128" i="16"/>
  <c r="X129" i="16"/>
  <c r="X130" i="16"/>
  <c r="X131" i="16"/>
  <c r="X132" i="16"/>
  <c r="X133" i="16"/>
  <c r="X134" i="16"/>
  <c r="X135" i="16"/>
  <c r="X136" i="16"/>
  <c r="X137" i="16"/>
  <c r="X138" i="16"/>
  <c r="X139" i="16"/>
  <c r="X140" i="16"/>
  <c r="X141" i="16"/>
  <c r="X142" i="16"/>
  <c r="X143" i="16"/>
  <c r="X144" i="16"/>
  <c r="X145" i="16"/>
  <c r="X146" i="16"/>
  <c r="X147" i="16"/>
  <c r="X148" i="16"/>
  <c r="X149" i="16"/>
  <c r="X150" i="16"/>
  <c r="X151" i="16"/>
  <c r="X152" i="16"/>
  <c r="X153" i="16"/>
  <c r="X154" i="16"/>
  <c r="X155" i="16"/>
  <c r="X156" i="16"/>
  <c r="X157" i="16"/>
  <c r="X158" i="16"/>
  <c r="X159" i="16"/>
  <c r="X160" i="16"/>
  <c r="X161" i="16"/>
  <c r="X162" i="16"/>
  <c r="X163" i="16"/>
  <c r="X164" i="16"/>
  <c r="X165" i="16"/>
  <c r="X166" i="16"/>
  <c r="X167" i="16"/>
  <c r="X168" i="16"/>
  <c r="X169" i="16"/>
  <c r="X170" i="16"/>
  <c r="X171" i="16"/>
  <c r="X172" i="16"/>
  <c r="X173" i="16"/>
  <c r="X174" i="16"/>
  <c r="X175" i="16"/>
  <c r="X176" i="16"/>
  <c r="X177" i="16"/>
  <c r="X178" i="16"/>
  <c r="X179" i="16"/>
  <c r="X180" i="16"/>
  <c r="X181" i="16"/>
  <c r="X182" i="16"/>
  <c r="X183" i="16"/>
  <c r="X184" i="16"/>
  <c r="X185" i="16"/>
  <c r="X186" i="16"/>
  <c r="X187" i="16"/>
  <c r="X188" i="16"/>
  <c r="X189" i="16"/>
  <c r="X190" i="16"/>
  <c r="X191" i="16"/>
  <c r="X192" i="16"/>
  <c r="X193" i="16"/>
  <c r="X194" i="16"/>
  <c r="X195" i="16"/>
  <c r="X196" i="16"/>
  <c r="X197" i="16"/>
  <c r="X198" i="16"/>
  <c r="X199" i="16"/>
  <c r="X200" i="16"/>
  <c r="X201" i="16"/>
  <c r="X202" i="16"/>
  <c r="X203" i="16"/>
  <c r="X204" i="16"/>
  <c r="X205" i="16"/>
  <c r="X206" i="16"/>
  <c r="X207" i="16"/>
  <c r="X208" i="16"/>
  <c r="X209" i="16"/>
  <c r="X210" i="16"/>
  <c r="X211" i="16"/>
  <c r="X212" i="16"/>
  <c r="X213" i="16"/>
  <c r="X214" i="16"/>
  <c r="X215" i="16"/>
  <c r="X216" i="16"/>
  <c r="X217" i="16"/>
  <c r="X218" i="16"/>
  <c r="X219" i="16"/>
  <c r="X220" i="16"/>
  <c r="X221" i="16"/>
  <c r="X222" i="16"/>
  <c r="X223" i="16"/>
  <c r="X224" i="16"/>
  <c r="X225" i="16"/>
  <c r="X226" i="16"/>
  <c r="X227" i="16"/>
  <c r="X228" i="16"/>
  <c r="X229" i="16"/>
  <c r="X230" i="16"/>
  <c r="X231" i="16"/>
  <c r="X232" i="16"/>
  <c r="X233" i="16"/>
  <c r="X234" i="16"/>
  <c r="X235" i="16"/>
  <c r="X236" i="16"/>
  <c r="X237" i="16"/>
  <c r="X238" i="16"/>
  <c r="X239" i="16"/>
  <c r="X240" i="16"/>
  <c r="X241" i="16"/>
  <c r="X242" i="16"/>
  <c r="X243" i="16"/>
  <c r="X244" i="16"/>
  <c r="X245" i="16"/>
  <c r="X246" i="16"/>
  <c r="X247" i="16"/>
  <c r="X248" i="16"/>
  <c r="X249" i="16"/>
  <c r="X250" i="16"/>
  <c r="X251" i="16"/>
  <c r="X252" i="16"/>
  <c r="X253" i="16"/>
  <c r="X254" i="16"/>
  <c r="X255" i="16"/>
  <c r="X256" i="16"/>
  <c r="X257" i="16"/>
  <c r="X258" i="16"/>
  <c r="X259" i="16"/>
  <c r="X260" i="16"/>
  <c r="X261" i="16"/>
  <c r="X262" i="16"/>
  <c r="X263" i="16"/>
  <c r="X264" i="16"/>
  <c r="X265" i="16"/>
  <c r="X266" i="16"/>
  <c r="X267" i="16"/>
  <c r="X268" i="16"/>
  <c r="X269" i="16"/>
  <c r="X270" i="16"/>
  <c r="X271" i="16"/>
  <c r="X272" i="16"/>
  <c r="X273" i="16"/>
  <c r="X274" i="16"/>
  <c r="X275" i="16"/>
  <c r="X276" i="16"/>
  <c r="X277" i="16"/>
  <c r="X278" i="16"/>
  <c r="X279" i="16"/>
  <c r="X280" i="16"/>
  <c r="X281" i="16"/>
  <c r="X282" i="16"/>
  <c r="X283" i="16"/>
  <c r="X284" i="16"/>
  <c r="X285" i="16"/>
  <c r="X286" i="16"/>
  <c r="X287" i="16"/>
  <c r="X288" i="16"/>
  <c r="X289" i="16"/>
  <c r="X290" i="16"/>
  <c r="X291" i="16"/>
  <c r="X292" i="16"/>
  <c r="X293" i="16"/>
  <c r="X294" i="16"/>
  <c r="X295" i="16"/>
  <c r="X296" i="16"/>
  <c r="X297" i="16"/>
  <c r="X298" i="16"/>
  <c r="X299" i="16"/>
  <c r="X300" i="16"/>
  <c r="X301" i="16"/>
  <c r="X302" i="16"/>
  <c r="X303" i="16"/>
  <c r="X304" i="16"/>
  <c r="X305" i="16"/>
  <c r="X306" i="16"/>
  <c r="X307" i="16"/>
  <c r="X308" i="16"/>
  <c r="X309" i="16"/>
  <c r="X310" i="16"/>
  <c r="X311" i="16"/>
  <c r="X312" i="16"/>
  <c r="X313" i="16"/>
  <c r="X314" i="16"/>
  <c r="X315" i="16"/>
  <c r="X316" i="16"/>
  <c r="X317" i="16"/>
  <c r="X318" i="16"/>
  <c r="X319" i="16"/>
  <c r="X320" i="16"/>
  <c r="X321" i="16"/>
  <c r="X322" i="16"/>
  <c r="X323" i="16"/>
  <c r="X324" i="16"/>
  <c r="X325" i="16"/>
  <c r="X326" i="16"/>
  <c r="X327" i="16"/>
  <c r="X328" i="16"/>
  <c r="X329" i="16"/>
  <c r="X330" i="16"/>
  <c r="X331" i="16"/>
  <c r="X332" i="16"/>
  <c r="X333" i="16"/>
  <c r="X334" i="16"/>
  <c r="X335" i="16"/>
  <c r="X336" i="16"/>
  <c r="X337" i="16"/>
  <c r="X338" i="16"/>
  <c r="X339" i="16"/>
  <c r="X340" i="16"/>
  <c r="X341" i="16"/>
  <c r="X342" i="16"/>
  <c r="X343" i="16"/>
  <c r="X344" i="16"/>
  <c r="X345" i="16"/>
  <c r="X346" i="16"/>
  <c r="X347" i="16"/>
  <c r="X348" i="16"/>
  <c r="X349" i="16"/>
  <c r="X350" i="16"/>
  <c r="X351" i="16"/>
  <c r="X352" i="16"/>
  <c r="X353" i="16"/>
  <c r="X354" i="16"/>
  <c r="X355" i="16"/>
  <c r="X356" i="16"/>
  <c r="X357" i="16"/>
  <c r="X358" i="16"/>
  <c r="X359" i="16"/>
  <c r="X360" i="16"/>
  <c r="X361" i="16"/>
  <c r="X362" i="16"/>
  <c r="X363" i="16"/>
  <c r="X364" i="16"/>
  <c r="X365" i="16"/>
  <c r="X366" i="16"/>
  <c r="X367" i="16"/>
  <c r="X368" i="16"/>
  <c r="X369" i="16"/>
  <c r="X370" i="16"/>
  <c r="X371" i="16"/>
  <c r="X372" i="16"/>
  <c r="X373" i="16"/>
  <c r="X374" i="16"/>
  <c r="X375" i="16"/>
  <c r="X376" i="16"/>
  <c r="X377" i="16"/>
  <c r="X378" i="16"/>
  <c r="X379" i="16"/>
  <c r="X380" i="16"/>
  <c r="X381" i="16"/>
  <c r="X382" i="16"/>
  <c r="X383" i="16"/>
  <c r="X384" i="16"/>
  <c r="X385" i="16"/>
  <c r="X386" i="16"/>
  <c r="X387" i="16"/>
  <c r="X388" i="16"/>
  <c r="X389" i="16"/>
  <c r="X390" i="16"/>
  <c r="X391" i="16"/>
  <c r="X392" i="16"/>
  <c r="X393" i="16"/>
  <c r="X394" i="16"/>
  <c r="X395" i="16"/>
  <c r="X396" i="16"/>
  <c r="X397" i="16"/>
  <c r="X398" i="16"/>
  <c r="X399" i="16"/>
  <c r="X400" i="16"/>
  <c r="X401" i="16"/>
  <c r="X402" i="16"/>
  <c r="X403" i="16"/>
  <c r="X404" i="16"/>
  <c r="X405" i="16"/>
  <c r="X406" i="16"/>
  <c r="X407" i="16"/>
  <c r="X408" i="16"/>
  <c r="X409" i="16"/>
  <c r="X410" i="16"/>
  <c r="X411" i="16"/>
  <c r="X412" i="16"/>
  <c r="X413" i="16"/>
  <c r="X414" i="16"/>
  <c r="X415" i="16"/>
  <c r="X416" i="16"/>
  <c r="X417" i="16"/>
  <c r="X418" i="16"/>
  <c r="X419" i="16"/>
  <c r="X420" i="16"/>
  <c r="X421" i="16"/>
  <c r="X422" i="16"/>
  <c r="X423" i="16"/>
  <c r="X424" i="16"/>
  <c r="X425" i="16"/>
  <c r="X426" i="16"/>
  <c r="X427" i="16"/>
  <c r="X428" i="16"/>
  <c r="X429" i="16"/>
  <c r="X430" i="16"/>
  <c r="X431" i="16"/>
  <c r="X432" i="16"/>
  <c r="X433" i="16"/>
  <c r="X434" i="16"/>
  <c r="X435" i="16"/>
  <c r="X436" i="16"/>
  <c r="X437" i="16"/>
  <c r="X438" i="16"/>
  <c r="X439" i="16"/>
  <c r="X440" i="16"/>
  <c r="X441" i="16"/>
  <c r="X442" i="16"/>
  <c r="X443" i="16"/>
  <c r="X444" i="16"/>
  <c r="X445" i="16"/>
  <c r="X446" i="16"/>
  <c r="X447" i="16"/>
  <c r="X448" i="16"/>
  <c r="X449" i="16"/>
  <c r="X450" i="16"/>
  <c r="X451" i="16"/>
  <c r="X452" i="16"/>
  <c r="X453" i="16"/>
  <c r="X454" i="16"/>
  <c r="X455" i="16"/>
  <c r="X456" i="16"/>
  <c r="X457" i="16"/>
  <c r="X458" i="16"/>
  <c r="X459" i="16"/>
  <c r="X460" i="16"/>
  <c r="X461" i="16"/>
  <c r="X462" i="16"/>
  <c r="X463" i="16"/>
  <c r="X464" i="16"/>
  <c r="X465" i="16"/>
  <c r="X466" i="16"/>
  <c r="X467" i="16"/>
  <c r="X468" i="16"/>
  <c r="X469" i="16"/>
  <c r="X470" i="16"/>
  <c r="X471" i="16"/>
  <c r="X472" i="16"/>
  <c r="X473" i="16"/>
  <c r="X474" i="16"/>
  <c r="X475" i="16"/>
  <c r="X476" i="16"/>
  <c r="X477" i="16"/>
  <c r="X478" i="16"/>
  <c r="X479" i="16"/>
  <c r="X480" i="16"/>
  <c r="X481" i="16"/>
  <c r="X482" i="16"/>
  <c r="X483" i="16"/>
  <c r="X484" i="16"/>
  <c r="X485" i="16"/>
  <c r="X486" i="16"/>
  <c r="X487" i="16"/>
  <c r="X488" i="16"/>
  <c r="X489" i="16"/>
  <c r="X490" i="16"/>
  <c r="X491" i="16"/>
  <c r="X492" i="16"/>
  <c r="X493" i="16"/>
  <c r="X494" i="16"/>
  <c r="X495" i="16"/>
  <c r="X496" i="16"/>
  <c r="X497" i="16"/>
  <c r="X498" i="16"/>
  <c r="X499" i="16"/>
  <c r="X500" i="16"/>
  <c r="X501" i="16"/>
  <c r="X502" i="16"/>
  <c r="X503" i="16"/>
  <c r="X504" i="16"/>
  <c r="X505" i="16"/>
  <c r="X506" i="16"/>
  <c r="X507" i="16"/>
  <c r="X508" i="16"/>
  <c r="X509" i="16"/>
  <c r="X510" i="16"/>
  <c r="X511" i="16"/>
  <c r="X512" i="16"/>
  <c r="X513" i="16"/>
  <c r="X514" i="16"/>
  <c r="X515" i="16"/>
  <c r="X516" i="16"/>
  <c r="X517" i="16"/>
  <c r="X518" i="16"/>
  <c r="X519" i="16"/>
  <c r="X520" i="16"/>
  <c r="X521" i="16"/>
  <c r="X522" i="16"/>
  <c r="X523" i="16"/>
  <c r="X524" i="16"/>
  <c r="X525" i="16"/>
  <c r="X526" i="16"/>
  <c r="X527" i="16"/>
  <c r="X528" i="16"/>
  <c r="X529" i="16"/>
  <c r="X530" i="16"/>
  <c r="X531" i="16"/>
  <c r="X532" i="16"/>
  <c r="X533" i="16"/>
  <c r="X534" i="16"/>
  <c r="X535" i="16"/>
  <c r="X536" i="16"/>
  <c r="X537" i="16"/>
  <c r="X538" i="16"/>
  <c r="X539" i="16"/>
  <c r="X540" i="16"/>
  <c r="X541" i="16"/>
  <c r="X542" i="16"/>
  <c r="X543" i="16"/>
  <c r="X544" i="16"/>
  <c r="X545" i="16"/>
  <c r="X546" i="16"/>
  <c r="X547" i="16"/>
  <c r="X548" i="16"/>
  <c r="X549" i="16"/>
  <c r="X550" i="16"/>
  <c r="X551" i="16"/>
  <c r="X552" i="16"/>
  <c r="X553" i="16"/>
  <c r="X554" i="16"/>
  <c r="X555" i="16"/>
  <c r="X556" i="16"/>
  <c r="X557" i="16"/>
  <c r="X558" i="16"/>
  <c r="X559" i="16"/>
  <c r="X560" i="16"/>
  <c r="X561" i="16"/>
  <c r="X562" i="16"/>
  <c r="X563" i="16"/>
  <c r="X564" i="16"/>
  <c r="X565" i="16"/>
  <c r="X566" i="16"/>
  <c r="X567" i="16"/>
  <c r="X568" i="16"/>
  <c r="X569" i="16"/>
  <c r="X570" i="16"/>
  <c r="X571" i="16"/>
  <c r="X572" i="16"/>
  <c r="X573" i="16"/>
  <c r="X574" i="16"/>
  <c r="X575" i="16"/>
  <c r="X576" i="16"/>
  <c r="X577" i="16"/>
  <c r="X578" i="16"/>
  <c r="X579" i="16"/>
  <c r="X580" i="16"/>
  <c r="X581" i="16"/>
  <c r="X582" i="16"/>
  <c r="X583" i="16"/>
  <c r="X584" i="16"/>
  <c r="X585" i="16"/>
  <c r="X586" i="16"/>
  <c r="X587" i="16"/>
  <c r="X588" i="16"/>
  <c r="X589" i="16"/>
  <c r="X590" i="16"/>
  <c r="X591" i="16"/>
  <c r="X592" i="16"/>
  <c r="X593" i="16"/>
  <c r="X594" i="16"/>
  <c r="X595" i="16"/>
  <c r="X596" i="16"/>
  <c r="X597" i="16"/>
  <c r="X598" i="16"/>
  <c r="X599" i="16"/>
  <c r="X600" i="16"/>
  <c r="X601" i="16"/>
  <c r="X602" i="16"/>
  <c r="X603" i="16"/>
  <c r="X604" i="16"/>
  <c r="X605" i="16"/>
  <c r="X606" i="16"/>
  <c r="X607" i="16"/>
  <c r="X608" i="16"/>
  <c r="X609" i="16"/>
  <c r="X610" i="16"/>
  <c r="X611" i="16"/>
  <c r="X612" i="16"/>
  <c r="X613" i="16"/>
  <c r="X614" i="16"/>
  <c r="X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59" i="16"/>
  <c r="O60" i="16"/>
  <c r="O61" i="16"/>
  <c r="O62" i="16"/>
  <c r="O63" i="16"/>
  <c r="O64" i="16"/>
  <c r="O65" i="16"/>
  <c r="O66" i="16"/>
  <c r="O67" i="16"/>
  <c r="O68" i="16"/>
  <c r="O69" i="16"/>
  <c r="O70" i="16"/>
  <c r="O71" i="16"/>
  <c r="O72" i="16"/>
  <c r="O73" i="16"/>
  <c r="O74" i="16"/>
  <c r="O75" i="16"/>
  <c r="O76" i="16"/>
  <c r="O77" i="16"/>
  <c r="O78" i="16"/>
  <c r="O79" i="16"/>
  <c r="O80" i="16"/>
  <c r="O81" i="16"/>
  <c r="O82" i="16"/>
  <c r="O83" i="16"/>
  <c r="O84" i="16"/>
  <c r="O85" i="16"/>
  <c r="O86" i="16"/>
  <c r="O87" i="16"/>
  <c r="O88" i="16"/>
  <c r="O89" i="16"/>
  <c r="O90" i="16"/>
  <c r="O91" i="16"/>
  <c r="O92" i="16"/>
  <c r="O93" i="16"/>
  <c r="O94" i="16"/>
  <c r="O95" i="16"/>
  <c r="O96" i="16"/>
  <c r="O97" i="16"/>
  <c r="O98" i="16"/>
  <c r="O99" i="16"/>
  <c r="O100" i="16"/>
  <c r="O101" i="16"/>
  <c r="O102" i="16"/>
  <c r="O103" i="16"/>
  <c r="O104" i="16"/>
  <c r="O105" i="16"/>
  <c r="O106" i="16"/>
  <c r="O107" i="16"/>
  <c r="O108" i="16"/>
  <c r="O109" i="16"/>
  <c r="O110" i="16"/>
  <c r="O111" i="16"/>
  <c r="O112" i="16"/>
  <c r="O113" i="16"/>
  <c r="O114" i="16"/>
  <c r="O115" i="16"/>
  <c r="O116" i="16"/>
  <c r="O117" i="16"/>
  <c r="O118" i="16"/>
  <c r="O119" i="16"/>
  <c r="O120" i="16"/>
  <c r="O121" i="16"/>
  <c r="O122" i="16"/>
  <c r="O123" i="16"/>
  <c r="O124" i="16"/>
  <c r="O125" i="16"/>
  <c r="O126" i="16"/>
  <c r="O127" i="16"/>
  <c r="O128" i="16"/>
  <c r="O129" i="16"/>
  <c r="O130" i="16"/>
  <c r="O131" i="16"/>
  <c r="O132" i="16"/>
  <c r="O133" i="16"/>
  <c r="O134" i="16"/>
  <c r="O135" i="16"/>
  <c r="O136" i="16"/>
  <c r="O137" i="16"/>
  <c r="O138" i="16"/>
  <c r="O139" i="16"/>
  <c r="O140" i="16"/>
  <c r="O141" i="16"/>
  <c r="O142" i="16"/>
  <c r="O143" i="16"/>
  <c r="O144" i="16"/>
  <c r="O145" i="16"/>
  <c r="O146" i="16"/>
  <c r="O147" i="16"/>
  <c r="O148" i="16"/>
  <c r="O149" i="16"/>
  <c r="O150" i="16"/>
  <c r="O151" i="16"/>
  <c r="O152" i="16"/>
  <c r="O153" i="16"/>
  <c r="O154" i="16"/>
  <c r="O155" i="16"/>
  <c r="O156" i="16"/>
  <c r="O157" i="16"/>
  <c r="O158" i="16"/>
  <c r="O159" i="16"/>
  <c r="O160" i="16"/>
  <c r="O161" i="16"/>
  <c r="O162" i="16"/>
  <c r="O163" i="16"/>
  <c r="O164" i="16"/>
  <c r="O165" i="16"/>
  <c r="O166" i="16"/>
  <c r="O167" i="16"/>
  <c r="O168" i="16"/>
  <c r="O169" i="16"/>
  <c r="O170" i="16"/>
  <c r="O171" i="16"/>
  <c r="O172" i="16"/>
  <c r="O173" i="16"/>
  <c r="O174" i="16"/>
  <c r="O175" i="16"/>
  <c r="O176" i="16"/>
  <c r="O177" i="16"/>
  <c r="O178" i="16"/>
  <c r="O179" i="16"/>
  <c r="O180" i="16"/>
  <c r="O181" i="16"/>
  <c r="O182" i="16"/>
  <c r="O183" i="16"/>
  <c r="O184" i="16"/>
  <c r="O185" i="16"/>
  <c r="O186" i="16"/>
  <c r="O187" i="16"/>
  <c r="O188" i="16"/>
  <c r="O189" i="16"/>
  <c r="O190" i="16"/>
  <c r="O191" i="16"/>
  <c r="O192" i="16"/>
  <c r="O193" i="16"/>
  <c r="O194" i="16"/>
  <c r="O195" i="16"/>
  <c r="O196" i="16"/>
  <c r="O197" i="16"/>
  <c r="O198" i="16"/>
  <c r="O199" i="16"/>
  <c r="O200" i="16"/>
  <c r="O201" i="16"/>
  <c r="O202" i="16"/>
  <c r="O203" i="16"/>
  <c r="O204" i="16"/>
  <c r="O205" i="16"/>
  <c r="O206" i="16"/>
  <c r="O207" i="16"/>
  <c r="O208" i="16"/>
  <c r="O209" i="16"/>
  <c r="O210" i="16"/>
  <c r="O211" i="16"/>
  <c r="O212" i="16"/>
  <c r="O213" i="16"/>
  <c r="O214" i="16"/>
  <c r="O215" i="16"/>
  <c r="O216" i="16"/>
  <c r="O217" i="16"/>
  <c r="O218" i="16"/>
  <c r="O219" i="16"/>
  <c r="O220" i="16"/>
  <c r="O221" i="16"/>
  <c r="O222" i="16"/>
  <c r="O223" i="16"/>
  <c r="O224" i="16"/>
  <c r="O225" i="16"/>
  <c r="O226" i="16"/>
  <c r="O227" i="16"/>
  <c r="O228" i="16"/>
  <c r="O229" i="16"/>
  <c r="O230" i="16"/>
  <c r="O231" i="16"/>
  <c r="O232" i="16"/>
  <c r="O233" i="16"/>
  <c r="O234" i="16"/>
  <c r="O235" i="16"/>
  <c r="O236" i="16"/>
  <c r="O237" i="16"/>
  <c r="O238" i="16"/>
  <c r="O239" i="16"/>
  <c r="O240" i="16"/>
  <c r="O241" i="16"/>
  <c r="O242" i="16"/>
  <c r="O243" i="16"/>
  <c r="O244" i="16"/>
  <c r="O245" i="16"/>
  <c r="O246" i="16"/>
  <c r="O247" i="16"/>
  <c r="O248" i="16"/>
  <c r="O249" i="16"/>
  <c r="O250" i="16"/>
  <c r="O251" i="16"/>
  <c r="O252" i="16"/>
  <c r="O253" i="16"/>
  <c r="O254" i="16"/>
  <c r="O255" i="16"/>
  <c r="O256" i="16"/>
  <c r="O257" i="16"/>
  <c r="O258" i="16"/>
  <c r="O259" i="16"/>
  <c r="O260" i="16"/>
  <c r="O261" i="16"/>
  <c r="O262" i="16"/>
  <c r="AB262" i="16" s="1"/>
  <c r="O263" i="16"/>
  <c r="O264" i="16"/>
  <c r="O265" i="16"/>
  <c r="O266" i="16"/>
  <c r="O267" i="16"/>
  <c r="O268" i="16"/>
  <c r="O269" i="16"/>
  <c r="O270" i="16"/>
  <c r="O271" i="16"/>
  <c r="O272" i="16"/>
  <c r="O273" i="16"/>
  <c r="O274" i="16"/>
  <c r="O275" i="16"/>
  <c r="O276" i="16"/>
  <c r="O277" i="16"/>
  <c r="O278" i="16"/>
  <c r="AB278" i="16" s="1"/>
  <c r="O279" i="16"/>
  <c r="O280" i="16"/>
  <c r="O281" i="16"/>
  <c r="O282" i="16"/>
  <c r="O283" i="16"/>
  <c r="O284" i="16"/>
  <c r="O285" i="16"/>
  <c r="O286" i="16"/>
  <c r="O287" i="16"/>
  <c r="O288" i="16"/>
  <c r="O289" i="16"/>
  <c r="O290" i="16"/>
  <c r="O291" i="16"/>
  <c r="O292" i="16"/>
  <c r="O293" i="16"/>
  <c r="O294" i="16"/>
  <c r="O295" i="16"/>
  <c r="O296" i="16"/>
  <c r="O297" i="16"/>
  <c r="O298" i="16"/>
  <c r="O299" i="16"/>
  <c r="O300" i="16"/>
  <c r="O301" i="16"/>
  <c r="O302" i="16"/>
  <c r="O303" i="16"/>
  <c r="O304" i="16"/>
  <c r="O305" i="16"/>
  <c r="O306" i="16"/>
  <c r="O307" i="16"/>
  <c r="O308" i="16"/>
  <c r="O309" i="16"/>
  <c r="O310" i="16"/>
  <c r="AB310" i="16" s="1"/>
  <c r="O311" i="16"/>
  <c r="O312" i="16"/>
  <c r="O313" i="16"/>
  <c r="O314" i="16"/>
  <c r="O315" i="16"/>
  <c r="O316" i="16"/>
  <c r="O317" i="16"/>
  <c r="O318" i="16"/>
  <c r="O319" i="16"/>
  <c r="O320" i="16"/>
  <c r="O321" i="16"/>
  <c r="O322" i="16"/>
  <c r="O323" i="16"/>
  <c r="O324" i="16"/>
  <c r="O325" i="16"/>
  <c r="O326" i="16"/>
  <c r="AB326" i="16" s="1"/>
  <c r="O327" i="16"/>
  <c r="O328" i="16"/>
  <c r="O329" i="16"/>
  <c r="O330" i="16"/>
  <c r="O331" i="16"/>
  <c r="O332" i="16"/>
  <c r="O333" i="16"/>
  <c r="O334" i="16"/>
  <c r="O335" i="16"/>
  <c r="O336" i="16"/>
  <c r="O337" i="16"/>
  <c r="O338" i="16"/>
  <c r="O339" i="16"/>
  <c r="O340" i="16"/>
  <c r="O341" i="16"/>
  <c r="O342" i="16"/>
  <c r="O343" i="16"/>
  <c r="O344" i="16"/>
  <c r="O345" i="16"/>
  <c r="O346" i="16"/>
  <c r="O347" i="16"/>
  <c r="O348" i="16"/>
  <c r="O349" i="16"/>
  <c r="O350" i="16"/>
  <c r="O351" i="16"/>
  <c r="O352" i="16"/>
  <c r="O353" i="16"/>
  <c r="O354" i="16"/>
  <c r="O355" i="16"/>
  <c r="O356" i="16"/>
  <c r="O357" i="16"/>
  <c r="O358" i="16"/>
  <c r="AB358" i="16" s="1"/>
  <c r="O359" i="16"/>
  <c r="O360" i="16"/>
  <c r="O361" i="16"/>
  <c r="O362" i="16"/>
  <c r="O363" i="16"/>
  <c r="O364" i="16"/>
  <c r="O365" i="16"/>
  <c r="O366" i="16"/>
  <c r="O367" i="16"/>
  <c r="O368" i="16"/>
  <c r="O369" i="16"/>
  <c r="O370" i="16"/>
  <c r="O371" i="16"/>
  <c r="O372" i="16"/>
  <c r="O373" i="16"/>
  <c r="O374" i="16"/>
  <c r="AB374" i="16" s="1"/>
  <c r="O375" i="16"/>
  <c r="O376" i="16"/>
  <c r="O377" i="16"/>
  <c r="O378" i="16"/>
  <c r="O379" i="16"/>
  <c r="O380" i="16"/>
  <c r="O381" i="16"/>
  <c r="O382" i="16"/>
  <c r="O383" i="16"/>
  <c r="O384" i="16"/>
  <c r="O385" i="16"/>
  <c r="O386" i="16"/>
  <c r="O387" i="16"/>
  <c r="O388" i="16"/>
  <c r="O389" i="16"/>
  <c r="O390" i="16"/>
  <c r="O391" i="16"/>
  <c r="O392" i="16"/>
  <c r="O393" i="16"/>
  <c r="O394" i="16"/>
  <c r="O395" i="16"/>
  <c r="O396" i="16"/>
  <c r="O397" i="16"/>
  <c r="O398" i="16"/>
  <c r="O399" i="16"/>
  <c r="O400" i="16"/>
  <c r="O401" i="16"/>
  <c r="O402" i="16"/>
  <c r="O403" i="16"/>
  <c r="O404" i="16"/>
  <c r="O405" i="16"/>
  <c r="O406" i="16"/>
  <c r="AB406" i="16" s="1"/>
  <c r="O407" i="16"/>
  <c r="O408" i="16"/>
  <c r="O409" i="16"/>
  <c r="O410" i="16"/>
  <c r="O411" i="16"/>
  <c r="O412" i="16"/>
  <c r="O413" i="16"/>
  <c r="O414" i="16"/>
  <c r="O415" i="16"/>
  <c r="O416" i="16"/>
  <c r="O417" i="16"/>
  <c r="O418" i="16"/>
  <c r="O419" i="16"/>
  <c r="O420" i="16"/>
  <c r="O421" i="16"/>
  <c r="O422" i="16"/>
  <c r="AB422" i="16" s="1"/>
  <c r="O423" i="16"/>
  <c r="O424" i="16"/>
  <c r="O425" i="16"/>
  <c r="O426" i="16"/>
  <c r="O427" i="16"/>
  <c r="O428" i="16"/>
  <c r="O429" i="16"/>
  <c r="O430" i="16"/>
  <c r="O431" i="16"/>
  <c r="O432" i="16"/>
  <c r="O433" i="16"/>
  <c r="O434" i="16"/>
  <c r="O435" i="16"/>
  <c r="O436" i="16"/>
  <c r="O437" i="16"/>
  <c r="O438" i="16"/>
  <c r="O439" i="16"/>
  <c r="O440" i="16"/>
  <c r="O441" i="16"/>
  <c r="O442" i="16"/>
  <c r="O443" i="16"/>
  <c r="O444" i="16"/>
  <c r="O445" i="16"/>
  <c r="O446" i="16"/>
  <c r="O447" i="16"/>
  <c r="O448" i="16"/>
  <c r="O449" i="16"/>
  <c r="O450" i="16"/>
  <c r="O451" i="16"/>
  <c r="O452" i="16"/>
  <c r="O453" i="16"/>
  <c r="O454" i="16"/>
  <c r="AB454" i="16" s="1"/>
  <c r="O455" i="16"/>
  <c r="O456" i="16"/>
  <c r="O457" i="16"/>
  <c r="O458" i="16"/>
  <c r="O459" i="16"/>
  <c r="O460" i="16"/>
  <c r="O461" i="16"/>
  <c r="O462" i="16"/>
  <c r="O463" i="16"/>
  <c r="O464" i="16"/>
  <c r="O465" i="16"/>
  <c r="O466" i="16"/>
  <c r="O467" i="16"/>
  <c r="O468" i="16"/>
  <c r="O469" i="16"/>
  <c r="O470" i="16"/>
  <c r="AB470" i="16" s="1"/>
  <c r="O471" i="16"/>
  <c r="O472" i="16"/>
  <c r="O473" i="16"/>
  <c r="O474" i="16"/>
  <c r="O475" i="16"/>
  <c r="O476" i="16"/>
  <c r="O477" i="16"/>
  <c r="O478" i="16"/>
  <c r="O479" i="16"/>
  <c r="O480" i="16"/>
  <c r="O481" i="16"/>
  <c r="O482" i="16"/>
  <c r="O483" i="16"/>
  <c r="O484" i="16"/>
  <c r="O485" i="16"/>
  <c r="O486" i="16"/>
  <c r="O487" i="16"/>
  <c r="O488" i="16"/>
  <c r="O489" i="16"/>
  <c r="O490" i="16"/>
  <c r="O491" i="16"/>
  <c r="O492" i="16"/>
  <c r="O493" i="16"/>
  <c r="O494" i="16"/>
  <c r="O495" i="16"/>
  <c r="O496" i="16"/>
  <c r="O497" i="16"/>
  <c r="O498" i="16"/>
  <c r="O499" i="16"/>
  <c r="O500" i="16"/>
  <c r="O501" i="16"/>
  <c r="O502" i="16"/>
  <c r="AB502" i="16" s="1"/>
  <c r="O503" i="16"/>
  <c r="O504" i="16"/>
  <c r="O505" i="16"/>
  <c r="O506" i="16"/>
  <c r="O507" i="16"/>
  <c r="O508" i="16"/>
  <c r="O509" i="16"/>
  <c r="O510" i="16"/>
  <c r="O511" i="16"/>
  <c r="O512" i="16"/>
  <c r="O513" i="16"/>
  <c r="O514" i="16"/>
  <c r="O515" i="16"/>
  <c r="O516" i="16"/>
  <c r="O517" i="16"/>
  <c r="O518" i="16"/>
  <c r="AB518" i="16" s="1"/>
  <c r="O519" i="16"/>
  <c r="O520" i="16"/>
  <c r="O521" i="16"/>
  <c r="O522" i="16"/>
  <c r="O523" i="16"/>
  <c r="O524" i="16"/>
  <c r="O525" i="16"/>
  <c r="O526" i="16"/>
  <c r="O527" i="16"/>
  <c r="O528" i="16"/>
  <c r="O529" i="16"/>
  <c r="O530" i="16"/>
  <c r="O531" i="16"/>
  <c r="O532" i="16"/>
  <c r="O533" i="16"/>
  <c r="O534" i="16"/>
  <c r="O535" i="16"/>
  <c r="O536" i="16"/>
  <c r="O537" i="16"/>
  <c r="O538" i="16"/>
  <c r="O539" i="16"/>
  <c r="O540" i="16"/>
  <c r="O541" i="16"/>
  <c r="O542" i="16"/>
  <c r="O543" i="16"/>
  <c r="O544" i="16"/>
  <c r="O545" i="16"/>
  <c r="O546" i="16"/>
  <c r="O547" i="16"/>
  <c r="O548" i="16"/>
  <c r="O549" i="16"/>
  <c r="O550" i="16"/>
  <c r="AB550" i="16" s="1"/>
  <c r="O551" i="16"/>
  <c r="O552" i="16"/>
  <c r="O553" i="16"/>
  <c r="O554" i="16"/>
  <c r="O555" i="16"/>
  <c r="O556" i="16"/>
  <c r="O557" i="16"/>
  <c r="O558" i="16"/>
  <c r="O559" i="16"/>
  <c r="O560" i="16"/>
  <c r="O561" i="16"/>
  <c r="O562" i="16"/>
  <c r="O563" i="16"/>
  <c r="O564" i="16"/>
  <c r="O565" i="16"/>
  <c r="O566" i="16"/>
  <c r="AB566" i="16" s="1"/>
  <c r="O567" i="16"/>
  <c r="O568" i="16"/>
  <c r="O569" i="16"/>
  <c r="O570" i="16"/>
  <c r="O571" i="16"/>
  <c r="O572" i="16"/>
  <c r="O573" i="16"/>
  <c r="O574" i="16"/>
  <c r="O575" i="16"/>
  <c r="O576" i="16"/>
  <c r="O577" i="16"/>
  <c r="O578" i="16"/>
  <c r="O579" i="16"/>
  <c r="O580" i="16"/>
  <c r="O581" i="16"/>
  <c r="O582" i="16"/>
  <c r="O583" i="16"/>
  <c r="O584" i="16"/>
  <c r="O585" i="16"/>
  <c r="O586" i="16"/>
  <c r="O587" i="16"/>
  <c r="O588" i="16"/>
  <c r="O589" i="16"/>
  <c r="O590" i="16"/>
  <c r="O591" i="16"/>
  <c r="O592" i="16"/>
  <c r="O593" i="16"/>
  <c r="O594" i="16"/>
  <c r="O595" i="16"/>
  <c r="O596" i="16"/>
  <c r="O597" i="16"/>
  <c r="O598" i="16"/>
  <c r="AB598" i="16" s="1"/>
  <c r="O599" i="16"/>
  <c r="O600" i="16"/>
  <c r="O601" i="16"/>
  <c r="O602" i="16"/>
  <c r="O603" i="16"/>
  <c r="O604" i="16"/>
  <c r="O605" i="16"/>
  <c r="O606" i="16"/>
  <c r="O607" i="16"/>
  <c r="O608" i="16"/>
  <c r="O609" i="16"/>
  <c r="O610" i="16"/>
  <c r="O611" i="16"/>
  <c r="O612" i="16"/>
  <c r="O613" i="16"/>
  <c r="O614" i="16"/>
  <c r="AB614" i="16" s="1"/>
  <c r="O5" i="16"/>
  <c r="AB603" i="16" l="1"/>
  <c r="AB571" i="16"/>
  <c r="AB555" i="16"/>
  <c r="AB523" i="16"/>
  <c r="AB283" i="16"/>
  <c r="R520" i="15"/>
  <c r="R424" i="15"/>
  <c r="R340" i="15"/>
  <c r="R256" i="15"/>
  <c r="AB507" i="16"/>
  <c r="AB475" i="16"/>
  <c r="AB459" i="16"/>
  <c r="AB427" i="16"/>
  <c r="AB411" i="16"/>
  <c r="AB379" i="16"/>
  <c r="AB363" i="16"/>
  <c r="AB331" i="16"/>
  <c r="AB315" i="16"/>
  <c r="AB267" i="16"/>
  <c r="Q56" i="15"/>
  <c r="R488" i="15"/>
  <c r="R404" i="15"/>
  <c r="R320" i="15"/>
  <c r="R232" i="15"/>
  <c r="R148" i="15"/>
  <c r="R64" i="15"/>
  <c r="R356" i="22"/>
  <c r="R228" i="22"/>
  <c r="R100" i="22"/>
  <c r="T556" i="22"/>
  <c r="T536" i="22"/>
  <c r="R456" i="22"/>
  <c r="R424" i="22"/>
  <c r="R324" i="22"/>
  <c r="R308" i="22"/>
  <c r="R296" i="22"/>
  <c r="R572" i="22"/>
  <c r="R568" i="22"/>
  <c r="R460" i="22"/>
  <c r="T432" i="22"/>
  <c r="T428" i="22"/>
  <c r="T420" i="22"/>
  <c r="T416" i="22"/>
  <c r="T412" i="22"/>
  <c r="T408" i="22"/>
  <c r="T404" i="22"/>
  <c r="T400" i="22"/>
  <c r="T396" i="22"/>
  <c r="T392" i="22"/>
  <c r="T388" i="22"/>
  <c r="T384" i="22"/>
  <c r="T380" i="22"/>
  <c r="T376" i="22"/>
  <c r="T372" i="22"/>
  <c r="T368" i="22"/>
  <c r="T364" i="22"/>
  <c r="T360" i="22"/>
  <c r="T352" i="22"/>
  <c r="T348" i="22"/>
  <c r="T340" i="22"/>
  <c r="T336" i="22"/>
  <c r="T332" i="22"/>
  <c r="T328" i="22"/>
  <c r="T320" i="22"/>
  <c r="T316" i="22"/>
  <c r="T312" i="22"/>
  <c r="T304" i="22"/>
  <c r="T300" i="22"/>
  <c r="T292" i="22"/>
  <c r="T288" i="22"/>
  <c r="T284" i="22"/>
  <c r="T280" i="22"/>
  <c r="T276" i="22"/>
  <c r="T272" i="22"/>
  <c r="T268" i="22"/>
  <c r="T264" i="22"/>
  <c r="T260" i="22"/>
  <c r="T256" i="22"/>
  <c r="T252" i="22"/>
  <c r="T248" i="22"/>
  <c r="T244" i="22"/>
  <c r="T240" i="22"/>
  <c r="T236" i="22"/>
  <c r="T232" i="22"/>
  <c r="T224" i="22"/>
  <c r="T220" i="22"/>
  <c r="R148" i="22"/>
  <c r="R136" i="22"/>
  <c r="R120" i="22"/>
  <c r="R20" i="22"/>
  <c r="R8" i="22"/>
  <c r="R604" i="22"/>
  <c r="R596" i="22"/>
  <c r="T580" i="22"/>
  <c r="T520" i="22"/>
  <c r="T516" i="22"/>
  <c r="T484" i="22"/>
  <c r="R472" i="22"/>
  <c r="R444" i="22"/>
  <c r="T592" i="22"/>
  <c r="R592" i="22"/>
  <c r="R588" i="22"/>
  <c r="T588" i="22"/>
  <c r="R584" i="22"/>
  <c r="T584" i="22"/>
  <c r="T564" i="22"/>
  <c r="R564" i="22"/>
  <c r="T560" i="22"/>
  <c r="R560" i="22"/>
  <c r="T548" i="22"/>
  <c r="R548" i="22"/>
  <c r="T544" i="22"/>
  <c r="R544" i="22"/>
  <c r="T540" i="22"/>
  <c r="R540" i="22"/>
  <c r="T524" i="22"/>
  <c r="R524" i="22"/>
  <c r="T508" i="22"/>
  <c r="R508" i="22"/>
  <c r="T504" i="22"/>
  <c r="R504" i="22"/>
  <c r="R500" i="22"/>
  <c r="T500" i="22"/>
  <c r="T492" i="22"/>
  <c r="R492" i="22"/>
  <c r="T488" i="22"/>
  <c r="R488" i="22"/>
  <c r="R468" i="22"/>
  <c r="T468" i="22"/>
  <c r="R452" i="22"/>
  <c r="T452" i="22"/>
  <c r="R212" i="22"/>
  <c r="T212" i="22"/>
  <c r="R208" i="22"/>
  <c r="T208" i="22"/>
  <c r="R204" i="22"/>
  <c r="T204" i="22"/>
  <c r="R200" i="22"/>
  <c r="T200" i="22"/>
  <c r="R192" i="22"/>
  <c r="T192" i="22"/>
  <c r="R188" i="22"/>
  <c r="T188" i="22"/>
  <c r="R184" i="22"/>
  <c r="T184" i="22"/>
  <c r="R176" i="22"/>
  <c r="T176" i="22"/>
  <c r="R172" i="22"/>
  <c r="T172" i="22"/>
  <c r="R164" i="22"/>
  <c r="T164" i="22"/>
  <c r="R160" i="22"/>
  <c r="T160" i="22"/>
  <c r="R156" i="22"/>
  <c r="T156" i="22"/>
  <c r="R152" i="22"/>
  <c r="T152" i="22"/>
  <c r="R144" i="22"/>
  <c r="T144" i="22"/>
  <c r="R140" i="22"/>
  <c r="T140" i="22"/>
  <c r="R132" i="22"/>
  <c r="T132" i="22"/>
  <c r="R128" i="22"/>
  <c r="T128" i="22"/>
  <c r="R124" i="22"/>
  <c r="T124" i="22"/>
  <c r="R116" i="22"/>
  <c r="T116" i="22"/>
  <c r="R112" i="22"/>
  <c r="T112" i="22"/>
  <c r="R108" i="22"/>
  <c r="T108" i="22"/>
  <c r="R104" i="22"/>
  <c r="T104" i="22"/>
  <c r="R96" i="22"/>
  <c r="T96" i="22"/>
  <c r="R92" i="22"/>
  <c r="T92" i="22"/>
  <c r="R84" i="22"/>
  <c r="T84" i="22"/>
  <c r="R80" i="22"/>
  <c r="T80" i="22"/>
  <c r="R76" i="22"/>
  <c r="T76" i="22"/>
  <c r="R72" i="22"/>
  <c r="T72" i="22"/>
  <c r="R64" i="22"/>
  <c r="T64" i="22"/>
  <c r="R60" i="22"/>
  <c r="T60" i="22"/>
  <c r="R56" i="22"/>
  <c r="T56" i="22"/>
  <c r="R48" i="22"/>
  <c r="T48" i="22"/>
  <c r="R44" i="22"/>
  <c r="T44" i="22"/>
  <c r="R36" i="22"/>
  <c r="T36" i="22"/>
  <c r="R32" i="22"/>
  <c r="T32" i="22"/>
  <c r="R28" i="22"/>
  <c r="T28" i="22"/>
  <c r="R24" i="22"/>
  <c r="T24" i="22"/>
  <c r="R16" i="22"/>
  <c r="T16" i="22"/>
  <c r="N510" i="21"/>
  <c r="N446" i="21"/>
  <c r="N382" i="21"/>
  <c r="N318" i="21"/>
  <c r="P366" i="21"/>
  <c r="N494" i="21"/>
  <c r="N302" i="21"/>
  <c r="P90" i="21"/>
  <c r="N542" i="21"/>
  <c r="N478" i="21"/>
  <c r="N414" i="21"/>
  <c r="N350" i="21"/>
  <c r="N286" i="21"/>
  <c r="AB587" i="16"/>
  <c r="AB539" i="16"/>
  <c r="AB491" i="16"/>
  <c r="AB443" i="16"/>
  <c r="AB395" i="16"/>
  <c r="AB347" i="16"/>
  <c r="AB299" i="16"/>
  <c r="AB582" i="16"/>
  <c r="AB534" i="16"/>
  <c r="AB486" i="16"/>
  <c r="AB438" i="16"/>
  <c r="AB390" i="16"/>
  <c r="AB342" i="16"/>
  <c r="AB294" i="16"/>
  <c r="E22" i="2"/>
  <c r="D22" i="2"/>
  <c r="X5" i="25"/>
  <c r="Q88" i="15"/>
  <c r="Q68" i="15"/>
  <c r="Q44" i="15"/>
  <c r="Q24" i="15"/>
  <c r="R548" i="15"/>
  <c r="R504" i="15"/>
  <c r="R480" i="15"/>
  <c r="R456" i="15"/>
  <c r="R436" i="15"/>
  <c r="R416" i="15"/>
  <c r="R392" i="15"/>
  <c r="R372" i="15"/>
  <c r="R352" i="15"/>
  <c r="R328" i="15"/>
  <c r="R308" i="15"/>
  <c r="R288" i="15"/>
  <c r="R264" i="15"/>
  <c r="R244" i="15"/>
  <c r="R224" i="15"/>
  <c r="R200" i="15"/>
  <c r="R180" i="15"/>
  <c r="R160" i="15"/>
  <c r="R136" i="15"/>
  <c r="R116" i="15"/>
  <c r="R96" i="15"/>
  <c r="R72" i="15"/>
  <c r="R52" i="15"/>
  <c r="R32" i="15"/>
  <c r="R8" i="15"/>
  <c r="Q60" i="15"/>
  <c r="R532" i="15"/>
  <c r="R500" i="15"/>
  <c r="R472" i="15"/>
  <c r="R452" i="15"/>
  <c r="R432" i="15"/>
  <c r="R408" i="15"/>
  <c r="R388" i="15"/>
  <c r="R368" i="15"/>
  <c r="R344" i="15"/>
  <c r="R324" i="15"/>
  <c r="R304" i="15"/>
  <c r="R280" i="15"/>
  <c r="R260" i="15"/>
  <c r="R240" i="15"/>
  <c r="R216" i="15"/>
  <c r="R196" i="15"/>
  <c r="R176" i="15"/>
  <c r="R152" i="15"/>
  <c r="R132" i="15"/>
  <c r="R112" i="15"/>
  <c r="R48" i="15"/>
  <c r="Q92" i="15"/>
  <c r="Q28" i="15"/>
  <c r="R516" i="15"/>
  <c r="R484" i="15"/>
  <c r="R464" i="15"/>
  <c r="R440" i="15"/>
  <c r="R420" i="15"/>
  <c r="R400" i="15"/>
  <c r="R376" i="15"/>
  <c r="R356" i="15"/>
  <c r="R336" i="15"/>
  <c r="R312" i="15"/>
  <c r="R292" i="15"/>
  <c r="R272" i="15"/>
  <c r="R248" i="15"/>
  <c r="R228" i="15"/>
  <c r="R208" i="15"/>
  <c r="R184" i="15"/>
  <c r="R164" i="15"/>
  <c r="R144" i="15"/>
  <c r="R120" i="15"/>
  <c r="R100" i="15"/>
  <c r="R80" i="15"/>
  <c r="R16" i="15"/>
  <c r="R11" i="22"/>
  <c r="T607" i="22"/>
  <c r="T597" i="22"/>
  <c r="T521" i="22"/>
  <c r="T489" i="22"/>
  <c r="T457" i="22"/>
  <c r="N127" i="21"/>
  <c r="P175" i="21"/>
  <c r="R5" i="22"/>
  <c r="T5" i="22"/>
  <c r="T605" i="22"/>
  <c r="R605" i="22"/>
  <c r="R601" i="22"/>
  <c r="T601" i="22"/>
  <c r="R593" i="22"/>
  <c r="T593" i="22"/>
  <c r="R589" i="22"/>
  <c r="T589" i="22"/>
  <c r="R585" i="22"/>
  <c r="T585" i="22"/>
  <c r="R581" i="22"/>
  <c r="T581" i="22"/>
  <c r="T577" i="22"/>
  <c r="R577" i="22"/>
  <c r="T573" i="22"/>
  <c r="R573" i="22"/>
  <c r="R569" i="22"/>
  <c r="T569" i="22"/>
  <c r="R561" i="22"/>
  <c r="T561" i="22"/>
  <c r="R557" i="22"/>
  <c r="T557" i="22"/>
  <c r="T553" i="22"/>
  <c r="R553" i="22"/>
  <c r="T549" i="22"/>
  <c r="R549" i="22"/>
  <c r="T545" i="22"/>
  <c r="R545" i="22"/>
  <c r="R541" i="22"/>
  <c r="T541" i="22"/>
  <c r="R9" i="22"/>
  <c r="T9" i="22"/>
  <c r="R587" i="22"/>
  <c r="R583" i="22"/>
  <c r="T567" i="22"/>
  <c r="R563" i="22"/>
  <c r="T547" i="22"/>
  <c r="T537" i="22"/>
  <c r="T505" i="22"/>
  <c r="T473" i="22"/>
  <c r="T441" i="22"/>
  <c r="N255" i="21"/>
  <c r="T533" i="22"/>
  <c r="R513" i="22"/>
  <c r="R509" i="22"/>
  <c r="T501" i="22"/>
  <c r="R481" i="22"/>
  <c r="R477" i="22"/>
  <c r="T469" i="22"/>
  <c r="R449" i="22"/>
  <c r="R445" i="22"/>
  <c r="T437" i="22"/>
  <c r="P563" i="21"/>
  <c r="N563" i="21"/>
  <c r="P559" i="21"/>
  <c r="N559" i="21"/>
  <c r="N315" i="21"/>
  <c r="P315" i="21"/>
  <c r="N287" i="21"/>
  <c r="P287" i="21"/>
  <c r="P227" i="21"/>
  <c r="N227" i="21"/>
  <c r="P223" i="21"/>
  <c r="N223" i="21"/>
  <c r="N203" i="21"/>
  <c r="P203" i="21"/>
  <c r="P195" i="21"/>
  <c r="N195" i="21"/>
  <c r="P163" i="21"/>
  <c r="N163" i="21"/>
  <c r="P159" i="21"/>
  <c r="N159" i="21"/>
  <c r="N147" i="21"/>
  <c r="P147" i="21"/>
  <c r="P131" i="21"/>
  <c r="N131" i="21"/>
  <c r="P99" i="21"/>
  <c r="N99" i="21"/>
  <c r="P95" i="21"/>
  <c r="N95" i="21"/>
  <c r="P67" i="21"/>
  <c r="N67" i="21"/>
  <c r="N59" i="21"/>
  <c r="P59" i="21"/>
  <c r="P35" i="21"/>
  <c r="N35" i="21"/>
  <c r="P31" i="21"/>
  <c r="N31" i="21"/>
  <c r="R7" i="22"/>
  <c r="T7" i="22"/>
  <c r="N191" i="21"/>
  <c r="P259" i="21"/>
  <c r="N570" i="21"/>
  <c r="N550" i="21"/>
  <c r="N518" i="21"/>
  <c r="N486" i="21"/>
  <c r="N454" i="21"/>
  <c r="N422" i="21"/>
  <c r="N390" i="21"/>
  <c r="N358" i="21"/>
  <c r="N326" i="21"/>
  <c r="N294" i="21"/>
  <c r="P230" i="21"/>
  <c r="P174" i="21"/>
  <c r="P62" i="21"/>
  <c r="N534" i="21"/>
  <c r="N502" i="21"/>
  <c r="N470" i="21"/>
  <c r="N438" i="21"/>
  <c r="N406" i="21"/>
  <c r="N374" i="21"/>
  <c r="N342" i="21"/>
  <c r="N310" i="21"/>
  <c r="P386" i="21"/>
  <c r="P202" i="21"/>
  <c r="P118" i="21"/>
  <c r="E10" i="20"/>
  <c r="T12" i="22"/>
  <c r="AA613" i="16"/>
  <c r="AB613" i="16"/>
  <c r="AA605" i="16"/>
  <c r="AB605" i="16"/>
  <c r="AA597" i="16"/>
  <c r="AB597" i="16"/>
  <c r="AA589" i="16"/>
  <c r="AB589" i="16"/>
  <c r="AA581" i="16"/>
  <c r="AB581" i="16"/>
  <c r="AA573" i="16"/>
  <c r="AB573" i="16"/>
  <c r="AA565" i="16"/>
  <c r="AB565" i="16"/>
  <c r="AA557" i="16"/>
  <c r="AB557" i="16"/>
  <c r="AA549" i="16"/>
  <c r="AB549" i="16"/>
  <c r="AA541" i="16"/>
  <c r="AB541" i="16"/>
  <c r="AA533" i="16"/>
  <c r="AB533" i="16"/>
  <c r="AA525" i="16"/>
  <c r="AB525" i="16"/>
  <c r="AA517" i="16"/>
  <c r="AB517" i="16"/>
  <c r="AA509" i="16"/>
  <c r="AB509" i="16"/>
  <c r="AA501" i="16"/>
  <c r="AB501" i="16"/>
  <c r="AA493" i="16"/>
  <c r="AB493" i="16"/>
  <c r="AA485" i="16"/>
  <c r="AB485" i="16"/>
  <c r="AA477" i="16"/>
  <c r="AB477" i="16"/>
  <c r="AA469" i="16"/>
  <c r="AB469" i="16"/>
  <c r="AA461" i="16"/>
  <c r="AB461" i="16"/>
  <c r="AA453" i="16"/>
  <c r="AB453" i="16"/>
  <c r="AA445" i="16"/>
  <c r="AB445" i="16"/>
  <c r="AA437" i="16"/>
  <c r="AB437" i="16"/>
  <c r="AA429" i="16"/>
  <c r="AB429" i="16"/>
  <c r="AA421" i="16"/>
  <c r="AB421" i="16"/>
  <c r="AA413" i="16"/>
  <c r="AB413" i="16"/>
  <c r="AA405" i="16"/>
  <c r="AB405" i="16"/>
  <c r="AA397" i="16"/>
  <c r="AB397" i="16"/>
  <c r="AA389" i="16"/>
  <c r="AB389" i="16"/>
  <c r="AA381" i="16"/>
  <c r="AB381" i="16"/>
  <c r="AA373" i="16"/>
  <c r="AB373" i="16"/>
  <c r="AA365" i="16"/>
  <c r="AB365" i="16"/>
  <c r="AA357" i="16"/>
  <c r="AB357" i="16"/>
  <c r="AA349" i="16"/>
  <c r="AB349" i="16"/>
  <c r="AA341" i="16"/>
  <c r="AB341" i="16"/>
  <c r="AA333" i="16"/>
  <c r="AB333" i="16"/>
  <c r="AA325" i="16"/>
  <c r="AB325" i="16"/>
  <c r="AA317" i="16"/>
  <c r="AB317" i="16"/>
  <c r="AA309" i="16"/>
  <c r="AB309" i="16"/>
  <c r="AA301" i="16"/>
  <c r="AB301" i="16"/>
  <c r="AA293" i="16"/>
  <c r="AB293" i="16"/>
  <c r="AA285" i="16"/>
  <c r="AB285" i="16"/>
  <c r="AA277" i="16"/>
  <c r="AB277" i="16"/>
  <c r="AA269" i="16"/>
  <c r="AB269" i="16"/>
  <c r="AA261" i="16"/>
  <c r="AB261" i="16"/>
  <c r="AB13" i="16"/>
  <c r="AA13" i="16"/>
  <c r="AB9" i="16"/>
  <c r="AB609" i="16"/>
  <c r="AB593" i="16"/>
  <c r="AB577" i="16"/>
  <c r="AB561" i="16"/>
  <c r="AB545" i="16"/>
  <c r="AB529" i="16"/>
  <c r="AB513" i="16"/>
  <c r="AB497" i="16"/>
  <c r="AB481" i="16"/>
  <c r="AB465" i="16"/>
  <c r="AB449" i="16"/>
  <c r="AB433" i="16"/>
  <c r="AB417" i="16"/>
  <c r="AB401" i="16"/>
  <c r="AB385" i="16"/>
  <c r="AB369" i="16"/>
  <c r="AB353" i="16"/>
  <c r="AB337" i="16"/>
  <c r="AB321" i="16"/>
  <c r="AB305" i="16"/>
  <c r="AB289" i="16"/>
  <c r="AB273" i="16"/>
  <c r="AB257" i="16"/>
  <c r="AB249" i="16"/>
  <c r="AB241" i="16"/>
  <c r="AB233" i="16"/>
  <c r="AB225" i="16"/>
  <c r="AB217" i="16"/>
  <c r="AB209" i="16"/>
  <c r="AB201" i="16"/>
  <c r="AB193" i="16"/>
  <c r="AB185" i="16"/>
  <c r="AB177" i="16"/>
  <c r="AB169" i="16"/>
  <c r="AB161" i="16"/>
  <c r="AB153" i="16"/>
  <c r="AB145" i="16"/>
  <c r="AB137" i="16"/>
  <c r="AB129" i="16"/>
  <c r="AB121" i="16"/>
  <c r="AB113" i="16"/>
  <c r="AB105" i="16"/>
  <c r="AB97" i="16"/>
  <c r="AB89" i="16"/>
  <c r="AB81" i="16"/>
  <c r="AB73" i="16"/>
  <c r="AB65" i="16"/>
  <c r="AB57" i="16"/>
  <c r="AB49" i="16"/>
  <c r="AB41" i="16"/>
  <c r="AB33" i="16"/>
  <c r="AB25" i="16"/>
  <c r="AB17" i="16"/>
  <c r="AB612" i="16"/>
  <c r="AB604" i="16"/>
  <c r="AB596" i="16"/>
  <c r="AB588" i="16"/>
  <c r="AB580" i="16"/>
  <c r="AB572" i="16"/>
  <c r="AB564" i="16"/>
  <c r="AB556" i="16"/>
  <c r="AB548" i="16"/>
  <c r="AB540" i="16"/>
  <c r="AB532" i="16"/>
  <c r="AB524" i="16"/>
  <c r="AB516" i="16"/>
  <c r="AB508" i="16"/>
  <c r="AB500" i="16"/>
  <c r="AB492" i="16"/>
  <c r="AB484" i="16"/>
  <c r="AB476" i="16"/>
  <c r="AB468" i="16"/>
  <c r="AB460" i="16"/>
  <c r="AB452" i="16"/>
  <c r="AB444" i="16"/>
  <c r="AB436" i="16"/>
  <c r="AB428" i="16"/>
  <c r="AB420" i="16"/>
  <c r="AB412" i="16"/>
  <c r="AB404" i="16"/>
  <c r="AB396" i="16"/>
  <c r="AB388" i="16"/>
  <c r="AB380" i="16"/>
  <c r="AB372" i="16"/>
  <c r="AB364" i="16"/>
  <c r="AB356" i="16"/>
  <c r="AB348" i="16"/>
  <c r="AB340" i="16"/>
  <c r="AB332" i="16"/>
  <c r="AB324" i="16"/>
  <c r="AB316" i="16"/>
  <c r="AB308" i="16"/>
  <c r="AB300" i="16"/>
  <c r="AB292" i="16"/>
  <c r="AB284" i="16"/>
  <c r="AB276" i="16"/>
  <c r="AB268" i="16"/>
  <c r="AB260" i="16"/>
  <c r="AB256" i="16"/>
  <c r="AB252" i="16"/>
  <c r="AB248" i="16"/>
  <c r="AB244" i="16"/>
  <c r="AB240" i="16"/>
  <c r="AB236" i="16"/>
  <c r="AB232" i="16"/>
  <c r="AB228" i="16"/>
  <c r="AB224" i="16"/>
  <c r="AB220" i="16"/>
  <c r="AB216" i="16"/>
  <c r="AB212" i="16"/>
  <c r="AB208" i="16"/>
  <c r="AB204" i="16"/>
  <c r="AB200" i="16"/>
  <c r="AB196" i="16"/>
  <c r="AB192" i="16"/>
  <c r="AB188" i="16"/>
  <c r="AB184" i="16"/>
  <c r="AB180" i="16"/>
  <c r="AB176" i="16"/>
  <c r="AB172" i="16"/>
  <c r="AB168" i="16"/>
  <c r="AB164" i="16"/>
  <c r="AB160" i="16"/>
  <c r="AB156" i="16"/>
  <c r="AB152" i="16"/>
  <c r="AB148" i="16"/>
  <c r="AB144" i="16"/>
  <c r="AB140" i="16"/>
  <c r="AB136" i="16"/>
  <c r="AB132" i="16"/>
  <c r="AB128" i="16"/>
  <c r="AB124" i="16"/>
  <c r="AB120" i="16"/>
  <c r="AB116" i="16"/>
  <c r="AB112" i="16"/>
  <c r="AB108" i="16"/>
  <c r="AB104" i="16"/>
  <c r="AB100" i="16"/>
  <c r="AB96" i="16"/>
  <c r="AB92" i="16"/>
  <c r="AB88" i="16"/>
  <c r="AB84" i="16"/>
  <c r="AB80" i="16"/>
  <c r="AB76" i="16"/>
  <c r="AB72" i="16"/>
  <c r="AB68" i="16"/>
  <c r="AB64" i="16"/>
  <c r="AB60" i="16"/>
  <c r="AB56" i="16"/>
  <c r="AB52" i="16"/>
  <c r="AB48" i="16"/>
  <c r="AB44" i="16"/>
  <c r="AB40" i="16"/>
  <c r="AB36" i="16"/>
  <c r="AB32" i="16"/>
  <c r="AB28" i="16"/>
  <c r="AB24" i="16"/>
  <c r="AB20" i="16"/>
  <c r="AB16" i="16"/>
  <c r="AB608" i="16"/>
  <c r="AB592" i="16"/>
  <c r="AB576" i="16"/>
  <c r="AB560" i="16"/>
  <c r="AB544" i="16"/>
  <c r="AB528" i="16"/>
  <c r="AB512" i="16"/>
  <c r="AB496" i="16"/>
  <c r="AB480" i="16"/>
  <c r="AB464" i="16"/>
  <c r="AB448" i="16"/>
  <c r="AB432" i="16"/>
  <c r="AB416" i="16"/>
  <c r="AB400" i="16"/>
  <c r="AB384" i="16"/>
  <c r="AB368" i="16"/>
  <c r="AB352" i="16"/>
  <c r="AB336" i="16"/>
  <c r="AB320" i="16"/>
  <c r="AB304" i="16"/>
  <c r="AB288" i="16"/>
  <c r="AB272" i="16"/>
  <c r="AA256" i="16"/>
  <c r="AA248" i="16"/>
  <c r="AA240" i="16"/>
  <c r="AA232" i="16"/>
  <c r="AA224" i="16"/>
  <c r="AA216" i="16"/>
  <c r="AA208" i="16"/>
  <c r="AA200" i="16"/>
  <c r="AA192" i="16"/>
  <c r="AA184" i="16"/>
  <c r="AA176" i="16"/>
  <c r="AA168" i="16"/>
  <c r="AA160" i="16"/>
  <c r="AA152" i="16"/>
  <c r="AA144" i="16"/>
  <c r="AA136" i="16"/>
  <c r="AA128" i="16"/>
  <c r="AA120" i="16"/>
  <c r="AA112" i="16"/>
  <c r="AA104" i="16"/>
  <c r="AA96" i="16"/>
  <c r="AA88" i="16"/>
  <c r="AA80" i="16"/>
  <c r="AA72" i="16"/>
  <c r="AA64" i="16"/>
  <c r="AA56" i="16"/>
  <c r="AA48" i="16"/>
  <c r="AA40" i="16"/>
  <c r="AA32" i="16"/>
  <c r="AA24" i="16"/>
  <c r="AA16" i="16"/>
  <c r="AB5" i="16"/>
  <c r="AA607" i="16"/>
  <c r="AB607" i="16"/>
  <c r="AA599" i="16"/>
  <c r="AB599" i="16"/>
  <c r="AA591" i="16"/>
  <c r="AB591" i="16"/>
  <c r="AA583" i="16"/>
  <c r="AB583" i="16"/>
  <c r="AA575" i="16"/>
  <c r="AB575" i="16"/>
  <c r="AA567" i="16"/>
  <c r="AB567" i="16"/>
  <c r="AA559" i="16"/>
  <c r="AB559" i="16"/>
  <c r="AA551" i="16"/>
  <c r="AB551" i="16"/>
  <c r="AA543" i="16"/>
  <c r="AB543" i="16"/>
  <c r="AA535" i="16"/>
  <c r="AB535" i="16"/>
  <c r="AA527" i="16"/>
  <c r="AB527" i="16"/>
  <c r="AA519" i="16"/>
  <c r="AB519" i="16"/>
  <c r="AA511" i="16"/>
  <c r="AB511" i="16"/>
  <c r="AA503" i="16"/>
  <c r="AB503" i="16"/>
  <c r="AA495" i="16"/>
  <c r="AB495" i="16"/>
  <c r="AA487" i="16"/>
  <c r="AB487" i="16"/>
  <c r="AA479" i="16"/>
  <c r="AB479" i="16"/>
  <c r="AA471" i="16"/>
  <c r="AB471" i="16"/>
  <c r="AA463" i="16"/>
  <c r="AB463" i="16"/>
  <c r="AA455" i="16"/>
  <c r="AB455" i="16"/>
  <c r="AA447" i="16"/>
  <c r="AB447" i="16"/>
  <c r="AA439" i="16"/>
  <c r="AB439" i="16"/>
  <c r="AA431" i="16"/>
  <c r="AB431" i="16"/>
  <c r="AA423" i="16"/>
  <c r="AB423" i="16"/>
  <c r="AA415" i="16"/>
  <c r="AB415" i="16"/>
  <c r="AA407" i="16"/>
  <c r="AB407" i="16"/>
  <c r="AA399" i="16"/>
  <c r="AB399" i="16"/>
  <c r="AA391" i="16"/>
  <c r="AB391" i="16"/>
  <c r="AA383" i="16"/>
  <c r="AB383" i="16"/>
  <c r="AA375" i="16"/>
  <c r="AB375" i="16"/>
  <c r="AA367" i="16"/>
  <c r="AB367" i="16"/>
  <c r="AA359" i="16"/>
  <c r="AB359" i="16"/>
  <c r="AA351" i="16"/>
  <c r="AB351" i="16"/>
  <c r="AA343" i="16"/>
  <c r="AB343" i="16"/>
  <c r="AA335" i="16"/>
  <c r="AB335" i="16"/>
  <c r="AA327" i="16"/>
  <c r="AB327" i="16"/>
  <c r="AA319" i="16"/>
  <c r="AB319" i="16"/>
  <c r="AA311" i="16"/>
  <c r="AB311" i="16"/>
  <c r="AA303" i="16"/>
  <c r="AB303" i="16"/>
  <c r="AA295" i="16"/>
  <c r="AB295" i="16"/>
  <c r="AA287" i="16"/>
  <c r="AB287" i="16"/>
  <c r="AA279" i="16"/>
  <c r="AB279" i="16"/>
  <c r="AA271" i="16"/>
  <c r="AB271" i="16"/>
  <c r="AA263" i="16"/>
  <c r="AB263" i="16"/>
  <c r="AA255" i="16"/>
  <c r="AB255" i="16"/>
  <c r="AA251" i="16"/>
  <c r="AB251" i="16"/>
  <c r="AA247" i="16"/>
  <c r="AB247" i="16"/>
  <c r="AA243" i="16"/>
  <c r="AB243" i="16"/>
  <c r="AA239" i="16"/>
  <c r="AB239" i="16"/>
  <c r="AA235" i="16"/>
  <c r="AB235" i="16"/>
  <c r="AA231" i="16"/>
  <c r="AB231" i="16"/>
  <c r="AA227" i="16"/>
  <c r="AB227" i="16"/>
  <c r="AA223" i="16"/>
  <c r="AB223" i="16"/>
  <c r="AA219" i="16"/>
  <c r="AB219" i="16"/>
  <c r="AA215" i="16"/>
  <c r="AB215" i="16"/>
  <c r="AA211" i="16"/>
  <c r="AB211" i="16"/>
  <c r="AA207" i="16"/>
  <c r="AB207" i="16"/>
  <c r="AA203" i="16"/>
  <c r="AB203" i="16"/>
  <c r="AA199" i="16"/>
  <c r="AB199" i="16"/>
  <c r="AA195" i="16"/>
  <c r="AB195" i="16"/>
  <c r="AA191" i="16"/>
  <c r="AB191" i="16"/>
  <c r="AA187" i="16"/>
  <c r="AB187" i="16"/>
  <c r="AA183" i="16"/>
  <c r="AB183" i="16"/>
  <c r="AA179" i="16"/>
  <c r="AB179" i="16"/>
  <c r="AA175" i="16"/>
  <c r="AB175" i="16"/>
  <c r="AA171" i="16"/>
  <c r="AB171" i="16"/>
  <c r="AA167" i="16"/>
  <c r="AB167" i="16"/>
  <c r="AA163" i="16"/>
  <c r="AB163" i="16"/>
  <c r="AA159" i="16"/>
  <c r="AB159" i="16"/>
  <c r="AA155" i="16"/>
  <c r="AB155" i="16"/>
  <c r="AA151" i="16"/>
  <c r="AB151" i="16"/>
  <c r="AA147" i="16"/>
  <c r="AB147" i="16"/>
  <c r="AA143" i="16"/>
  <c r="AB143" i="16"/>
  <c r="AA139" i="16"/>
  <c r="AB139" i="16"/>
  <c r="AA135" i="16"/>
  <c r="AB135" i="16"/>
  <c r="AA131" i="16"/>
  <c r="AB131" i="16"/>
  <c r="AA127" i="16"/>
  <c r="AB127" i="16"/>
  <c r="AA123" i="16"/>
  <c r="AB123" i="16"/>
  <c r="AA119" i="16"/>
  <c r="AB119" i="16"/>
  <c r="AA115" i="16"/>
  <c r="AB115" i="16"/>
  <c r="AA111" i="16"/>
  <c r="AB111" i="16"/>
  <c r="AA107" i="16"/>
  <c r="AB107" i="16"/>
  <c r="AA103" i="16"/>
  <c r="AB103" i="16"/>
  <c r="AA99" i="16"/>
  <c r="AB99" i="16"/>
  <c r="AA95" i="16"/>
  <c r="AB95" i="16"/>
  <c r="AA91" i="16"/>
  <c r="AB91" i="16"/>
  <c r="AA87" i="16"/>
  <c r="AB87" i="16"/>
  <c r="AA83" i="16"/>
  <c r="AB83" i="16"/>
  <c r="AA79" i="16"/>
  <c r="AB79" i="16"/>
  <c r="AA75" i="16"/>
  <c r="AB75" i="16"/>
  <c r="AA71" i="16"/>
  <c r="AB71" i="16"/>
  <c r="AA67" i="16"/>
  <c r="AB67" i="16"/>
  <c r="AA63" i="16"/>
  <c r="AB63" i="16"/>
  <c r="AA59" i="16"/>
  <c r="AB59" i="16"/>
  <c r="AA55" i="16"/>
  <c r="AB55" i="16"/>
  <c r="AA51" i="16"/>
  <c r="AB51" i="16"/>
  <c r="AA47" i="16"/>
  <c r="AB47" i="16"/>
  <c r="AA43" i="16"/>
  <c r="AB43" i="16"/>
  <c r="AA39" i="16"/>
  <c r="AB39" i="16"/>
  <c r="AA35" i="16"/>
  <c r="AB35" i="16"/>
  <c r="AA31" i="16"/>
  <c r="AB31" i="16"/>
  <c r="AA27" i="16"/>
  <c r="AB27" i="16"/>
  <c r="AA23" i="16"/>
  <c r="AB23" i="16"/>
  <c r="AA19" i="16"/>
  <c r="AB19" i="16"/>
  <c r="AA15" i="16"/>
  <c r="AB15" i="16"/>
  <c r="AB11" i="16"/>
  <c r="AA612" i="16"/>
  <c r="AB606" i="16"/>
  <c r="AB601" i="16"/>
  <c r="AA596" i="16"/>
  <c r="AB590" i="16"/>
  <c r="AB585" i="16"/>
  <c r="AA580" i="16"/>
  <c r="AB574" i="16"/>
  <c r="AB569" i="16"/>
  <c r="AA564" i="16"/>
  <c r="AB558" i="16"/>
  <c r="AB553" i="16"/>
  <c r="AA548" i="16"/>
  <c r="AB542" i="16"/>
  <c r="AB537" i="16"/>
  <c r="AA532" i="16"/>
  <c r="AB526" i="16"/>
  <c r="AB521" i="16"/>
  <c r="AA516" i="16"/>
  <c r="AB510" i="16"/>
  <c r="AB505" i="16"/>
  <c r="AA500" i="16"/>
  <c r="AB494" i="16"/>
  <c r="AB489" i="16"/>
  <c r="AA484" i="16"/>
  <c r="AB478" i="16"/>
  <c r="AB473" i="16"/>
  <c r="AA468" i="16"/>
  <c r="AB462" i="16"/>
  <c r="AB457" i="16"/>
  <c r="AA452" i="16"/>
  <c r="AB446" i="16"/>
  <c r="AB441" i="16"/>
  <c r="AA436" i="16"/>
  <c r="AB430" i="16"/>
  <c r="AB425" i="16"/>
  <c r="AA420" i="16"/>
  <c r="AB414" i="16"/>
  <c r="AB409" i="16"/>
  <c r="AA404" i="16"/>
  <c r="AB398" i="16"/>
  <c r="AB393" i="16"/>
  <c r="AA388" i="16"/>
  <c r="AB382" i="16"/>
  <c r="AB377" i="16"/>
  <c r="AA372" i="16"/>
  <c r="AB366" i="16"/>
  <c r="AB361" i="16"/>
  <c r="AA356" i="16"/>
  <c r="AB350" i="16"/>
  <c r="AB345" i="16"/>
  <c r="AA340" i="16"/>
  <c r="AB334" i="16"/>
  <c r="AB329" i="16"/>
  <c r="AA324" i="16"/>
  <c r="AB318" i="16"/>
  <c r="AB313" i="16"/>
  <c r="AA308" i="16"/>
  <c r="AB302" i="16"/>
  <c r="AB297" i="16"/>
  <c r="AA292" i="16"/>
  <c r="AB286" i="16"/>
  <c r="AB281" i="16"/>
  <c r="AA276" i="16"/>
  <c r="AB270" i="16"/>
  <c r="AB265" i="16"/>
  <c r="AA260" i="16"/>
  <c r="AB253" i="16"/>
  <c r="AB245" i="16"/>
  <c r="AB237" i="16"/>
  <c r="AB229" i="16"/>
  <c r="AB221" i="16"/>
  <c r="AB213" i="16"/>
  <c r="AB205" i="16"/>
  <c r="AB197" i="16"/>
  <c r="AB189" i="16"/>
  <c r="AB181" i="16"/>
  <c r="AB173" i="16"/>
  <c r="AB165" i="16"/>
  <c r="AB157" i="16"/>
  <c r="AB149" i="16"/>
  <c r="AB141" i="16"/>
  <c r="AB133" i="16"/>
  <c r="AB125" i="16"/>
  <c r="AB117" i="16"/>
  <c r="AB109" i="16"/>
  <c r="AB101" i="16"/>
  <c r="AB93" i="16"/>
  <c r="AB85" i="16"/>
  <c r="AB77" i="16"/>
  <c r="AB69" i="16"/>
  <c r="AB61" i="16"/>
  <c r="AB53" i="16"/>
  <c r="AB45" i="16"/>
  <c r="AB37" i="16"/>
  <c r="AB29" i="16"/>
  <c r="AB21" i="16"/>
  <c r="AB12" i="16"/>
  <c r="AB610" i="16"/>
  <c r="AA610" i="16"/>
  <c r="AB602" i="16"/>
  <c r="AA602" i="16"/>
  <c r="AB594" i="16"/>
  <c r="AA594" i="16"/>
  <c r="AB586" i="16"/>
  <c r="AA586" i="16"/>
  <c r="AB578" i="16"/>
  <c r="AA578" i="16"/>
  <c r="AB570" i="16"/>
  <c r="AA570" i="16"/>
  <c r="AB562" i="16"/>
  <c r="AA562" i="16"/>
  <c r="AB554" i="16"/>
  <c r="AA554" i="16"/>
  <c r="AB546" i="16"/>
  <c r="AA546" i="16"/>
  <c r="AB538" i="16"/>
  <c r="AA538" i="16"/>
  <c r="AB530" i="16"/>
  <c r="AA530" i="16"/>
  <c r="AB522" i="16"/>
  <c r="AA522" i="16"/>
  <c r="AB514" i="16"/>
  <c r="AA514" i="16"/>
  <c r="AB506" i="16"/>
  <c r="AA506" i="16"/>
  <c r="AB498" i="16"/>
  <c r="AA498" i="16"/>
  <c r="AB490" i="16"/>
  <c r="AA490" i="16"/>
  <c r="AB482" i="16"/>
  <c r="AA482" i="16"/>
  <c r="AB474" i="16"/>
  <c r="AA474" i="16"/>
  <c r="AB466" i="16"/>
  <c r="AA466" i="16"/>
  <c r="AB458" i="16"/>
  <c r="AA458" i="16"/>
  <c r="AB450" i="16"/>
  <c r="AA450" i="16"/>
  <c r="AB442" i="16"/>
  <c r="AA442" i="16"/>
  <c r="AB434" i="16"/>
  <c r="AA434" i="16"/>
  <c r="AB426" i="16"/>
  <c r="AA426" i="16"/>
  <c r="AB418" i="16"/>
  <c r="AA418" i="16"/>
  <c r="AB410" i="16"/>
  <c r="AA410" i="16"/>
  <c r="AB402" i="16"/>
  <c r="AA402" i="16"/>
  <c r="AB394" i="16"/>
  <c r="AA394" i="16"/>
  <c r="AB386" i="16"/>
  <c r="AA386" i="16"/>
  <c r="AB378" i="16"/>
  <c r="AA378" i="16"/>
  <c r="AB370" i="16"/>
  <c r="AA370" i="16"/>
  <c r="AB362" i="16"/>
  <c r="AA362" i="16"/>
  <c r="AB354" i="16"/>
  <c r="AA354" i="16"/>
  <c r="AB346" i="16"/>
  <c r="AA346" i="16"/>
  <c r="AB338" i="16"/>
  <c r="AA338" i="16"/>
  <c r="AB330" i="16"/>
  <c r="AA330" i="16"/>
  <c r="AB322" i="16"/>
  <c r="AA322" i="16"/>
  <c r="AB314" i="16"/>
  <c r="AA314" i="16"/>
  <c r="AB306" i="16"/>
  <c r="AA306" i="16"/>
  <c r="AB298" i="16"/>
  <c r="AA298" i="16"/>
  <c r="AB290" i="16"/>
  <c r="AA290" i="16"/>
  <c r="AB282" i="16"/>
  <c r="AA282" i="16"/>
  <c r="AB274" i="16"/>
  <c r="AA274" i="16"/>
  <c r="AB266" i="16"/>
  <c r="AA266" i="16"/>
  <c r="AB258" i="16"/>
  <c r="AA258" i="16"/>
  <c r="AB254" i="16"/>
  <c r="AA254" i="16"/>
  <c r="AB250" i="16"/>
  <c r="AA250" i="16"/>
  <c r="AB246" i="16"/>
  <c r="AA246" i="16"/>
  <c r="AB242" i="16"/>
  <c r="AA242" i="16"/>
  <c r="AB238" i="16"/>
  <c r="AA238" i="16"/>
  <c r="AB234" i="16"/>
  <c r="AA234" i="16"/>
  <c r="AB230" i="16"/>
  <c r="AA230" i="16"/>
  <c r="AB226" i="16"/>
  <c r="AA226" i="16"/>
  <c r="AB222" i="16"/>
  <c r="AA222" i="16"/>
  <c r="AB218" i="16"/>
  <c r="AA218" i="16"/>
  <c r="AB214" i="16"/>
  <c r="AA214" i="16"/>
  <c r="AB210" i="16"/>
  <c r="AA210" i="16"/>
  <c r="AB206" i="16"/>
  <c r="AA206" i="16"/>
  <c r="AB202" i="16"/>
  <c r="AA202" i="16"/>
  <c r="AB198" i="16"/>
  <c r="AA198" i="16"/>
  <c r="AB194" i="16"/>
  <c r="AA194" i="16"/>
  <c r="AB190" i="16"/>
  <c r="AA190" i="16"/>
  <c r="AB186" i="16"/>
  <c r="AA186" i="16"/>
  <c r="AB182" i="16"/>
  <c r="AA182" i="16"/>
  <c r="AB178" i="16"/>
  <c r="AA178" i="16"/>
  <c r="AB174" i="16"/>
  <c r="AA174" i="16"/>
  <c r="AB170" i="16"/>
  <c r="AA170" i="16"/>
  <c r="AB166" i="16"/>
  <c r="AA166" i="16"/>
  <c r="AB162" i="16"/>
  <c r="AA162" i="16"/>
  <c r="AB158" i="16"/>
  <c r="AA158" i="16"/>
  <c r="AB154" i="16"/>
  <c r="AA154" i="16"/>
  <c r="AB150" i="16"/>
  <c r="AA150" i="16"/>
  <c r="AB146" i="16"/>
  <c r="AA146" i="16"/>
  <c r="AB142" i="16"/>
  <c r="AA142" i="16"/>
  <c r="AB138" i="16"/>
  <c r="AA138" i="16"/>
  <c r="AB134" i="16"/>
  <c r="AA134" i="16"/>
  <c r="AB130" i="16"/>
  <c r="AA130" i="16"/>
  <c r="AB126" i="16"/>
  <c r="AA126" i="16"/>
  <c r="AB122" i="16"/>
  <c r="AA122" i="16"/>
  <c r="AB118" i="16"/>
  <c r="AA118" i="16"/>
  <c r="AB114" i="16"/>
  <c r="AA114" i="16"/>
  <c r="AB110" i="16"/>
  <c r="AA110" i="16"/>
  <c r="AB106" i="16"/>
  <c r="AA106" i="16"/>
  <c r="AB102" i="16"/>
  <c r="AA102" i="16"/>
  <c r="AB98" i="16"/>
  <c r="AA98" i="16"/>
  <c r="AB94" i="16"/>
  <c r="AA94" i="16"/>
  <c r="AB90" i="16"/>
  <c r="AA90" i="16"/>
  <c r="AB86" i="16"/>
  <c r="AA86" i="16"/>
  <c r="AB82" i="16"/>
  <c r="AA82" i="16"/>
  <c r="AB78" i="16"/>
  <c r="AA78" i="16"/>
  <c r="AB74" i="16"/>
  <c r="AA74" i="16"/>
  <c r="AB70" i="16"/>
  <c r="AA70" i="16"/>
  <c r="AB66" i="16"/>
  <c r="AA66" i="16"/>
  <c r="AB62" i="16"/>
  <c r="AA62" i="16"/>
  <c r="AB58" i="16"/>
  <c r="AA58" i="16"/>
  <c r="AB54" i="16"/>
  <c r="AA54" i="16"/>
  <c r="AB50" i="16"/>
  <c r="AA50" i="16"/>
  <c r="AB46" i="16"/>
  <c r="AA46" i="16"/>
  <c r="AB42" i="16"/>
  <c r="AA42" i="16"/>
  <c r="AB38" i="16"/>
  <c r="AA38" i="16"/>
  <c r="AB34" i="16"/>
  <c r="AA34" i="16"/>
  <c r="AB30" i="16"/>
  <c r="AA30" i="16"/>
  <c r="AB26" i="16"/>
  <c r="AA26" i="16"/>
  <c r="AB22" i="16"/>
  <c r="AA22" i="16"/>
  <c r="AB18" i="16"/>
  <c r="AA18" i="16"/>
  <c r="AA10" i="16"/>
  <c r="AB10" i="16"/>
  <c r="AB611" i="16"/>
  <c r="AB600" i="16"/>
  <c r="AB595" i="16"/>
  <c r="AB584" i="16"/>
  <c r="AB579" i="16"/>
  <c r="AB568" i="16"/>
  <c r="AB563" i="16"/>
  <c r="AB552" i="16"/>
  <c r="AB547" i="16"/>
  <c r="AB536" i="16"/>
  <c r="AB531" i="16"/>
  <c r="AB520" i="16"/>
  <c r="AB515" i="16"/>
  <c r="AB504" i="16"/>
  <c r="AB499" i="16"/>
  <c r="AB488" i="16"/>
  <c r="AB483" i="16"/>
  <c r="AB472" i="16"/>
  <c r="AB467" i="16"/>
  <c r="AB456" i="16"/>
  <c r="AB451" i="16"/>
  <c r="AB440" i="16"/>
  <c r="AB435" i="16"/>
  <c r="AB424" i="16"/>
  <c r="AB419" i="16"/>
  <c r="AB408" i="16"/>
  <c r="AB403" i="16"/>
  <c r="AB392" i="16"/>
  <c r="AB387" i="16"/>
  <c r="AB376" i="16"/>
  <c r="AB371" i="16"/>
  <c r="AB360" i="16"/>
  <c r="AB355" i="16"/>
  <c r="AB344" i="16"/>
  <c r="AB339" i="16"/>
  <c r="AB328" i="16"/>
  <c r="AB323" i="16"/>
  <c r="AB312" i="16"/>
  <c r="AB307" i="16"/>
  <c r="AB296" i="16"/>
  <c r="AB291" i="16"/>
  <c r="AB280" i="16"/>
  <c r="AB275" i="16"/>
  <c r="AB264" i="16"/>
  <c r="AB259" i="16"/>
  <c r="AA252" i="16"/>
  <c r="AA244" i="16"/>
  <c r="AA236" i="16"/>
  <c r="AA228" i="16"/>
  <c r="AA220" i="16"/>
  <c r="AA212" i="16"/>
  <c r="AA204" i="16"/>
  <c r="AA196" i="16"/>
  <c r="AA188" i="16"/>
  <c r="AA180" i="16"/>
  <c r="AA172" i="16"/>
  <c r="AA164" i="16"/>
  <c r="AA156" i="16"/>
  <c r="AA148" i="16"/>
  <c r="AA140" i="16"/>
  <c r="AA132" i="16"/>
  <c r="AA124" i="16"/>
  <c r="AA116" i="16"/>
  <c r="AA108" i="16"/>
  <c r="AA100" i="16"/>
  <c r="AA92" i="16"/>
  <c r="AA84" i="16"/>
  <c r="AA76" i="16"/>
  <c r="AA68" i="16"/>
  <c r="AA60" i="16"/>
  <c r="AA52" i="16"/>
  <c r="AA44" i="16"/>
  <c r="AA36" i="16"/>
  <c r="AA28" i="16"/>
  <c r="AA20" i="16"/>
  <c r="AA11" i="16"/>
  <c r="R241" i="15"/>
  <c r="Q241" i="15"/>
  <c r="R237" i="15"/>
  <c r="Q237" i="15"/>
  <c r="R233" i="15"/>
  <c r="Q233" i="15"/>
  <c r="R229" i="15"/>
  <c r="Q229" i="15"/>
  <c r="R225" i="15"/>
  <c r="Q225" i="15"/>
  <c r="R221" i="15"/>
  <c r="Q221" i="15"/>
  <c r="R217" i="15"/>
  <c r="Q217" i="15"/>
  <c r="R213" i="15"/>
  <c r="Q213" i="15"/>
  <c r="R209" i="15"/>
  <c r="Q209" i="15"/>
  <c r="R205" i="15"/>
  <c r="Q205" i="15"/>
  <c r="R201" i="15"/>
  <c r="Q201" i="15"/>
  <c r="R197" i="15"/>
  <c r="Q197" i="15"/>
  <c r="R193" i="15"/>
  <c r="Q193" i="15"/>
  <c r="R189" i="15"/>
  <c r="Q189" i="15"/>
  <c r="R185" i="15"/>
  <c r="Q185" i="15"/>
  <c r="R181" i="15"/>
  <c r="Q181" i="15"/>
  <c r="R177" i="15"/>
  <c r="Q177" i="15"/>
  <c r="R173" i="15"/>
  <c r="Q173" i="15"/>
  <c r="R169" i="15"/>
  <c r="Q169" i="15"/>
  <c r="R165" i="15"/>
  <c r="Q165" i="15"/>
  <c r="R161" i="15"/>
  <c r="Q161" i="15"/>
  <c r="R157" i="15"/>
  <c r="Q157" i="15"/>
  <c r="R153" i="15"/>
  <c r="Q153" i="15"/>
  <c r="R149" i="15"/>
  <c r="Q149" i="15"/>
  <c r="R145" i="15"/>
  <c r="Q145" i="15"/>
  <c r="R141" i="15"/>
  <c r="Q141" i="15"/>
  <c r="R137" i="15"/>
  <c r="Q137" i="15"/>
  <c r="R133" i="15"/>
  <c r="Q133" i="15"/>
  <c r="R129" i="15"/>
  <c r="Q129" i="15"/>
  <c r="R125" i="15"/>
  <c r="Q125" i="15"/>
  <c r="R121" i="15"/>
  <c r="Q121" i="15"/>
  <c r="R117" i="15"/>
  <c r="Q117" i="15"/>
  <c r="R113" i="15"/>
  <c r="Q113" i="15"/>
  <c r="R109" i="15"/>
  <c r="Q109" i="15"/>
  <c r="R105" i="15"/>
  <c r="Q105" i="15"/>
  <c r="R101" i="15"/>
  <c r="Q101" i="15"/>
  <c r="R97" i="15"/>
  <c r="Q97" i="15"/>
  <c r="R89" i="15"/>
  <c r="Q89" i="15"/>
  <c r="R85" i="15"/>
  <c r="Q85" i="15"/>
  <c r="R81" i="15"/>
  <c r="Q81" i="15"/>
  <c r="R73" i="15"/>
  <c r="Q73" i="15"/>
  <c r="R69" i="15"/>
  <c r="Q69" i="15"/>
  <c r="R65" i="15"/>
  <c r="Q65" i="15"/>
  <c r="R57" i="15"/>
  <c r="Q57" i="15"/>
  <c r="R53" i="15"/>
  <c r="Q53" i="15"/>
  <c r="R49" i="15"/>
  <c r="Q49" i="15"/>
  <c r="Q45" i="15"/>
  <c r="R45" i="15"/>
  <c r="R41" i="15"/>
  <c r="Q41" i="15"/>
  <c r="R37" i="15"/>
  <c r="Q37" i="15"/>
  <c r="R33" i="15"/>
  <c r="Q33" i="15"/>
  <c r="Q29" i="15"/>
  <c r="R29" i="15"/>
  <c r="R25" i="15"/>
  <c r="Q25" i="15"/>
  <c r="R21" i="15"/>
  <c r="Q21" i="15"/>
  <c r="R17" i="15"/>
  <c r="Q17" i="15"/>
  <c r="Q13" i="15"/>
  <c r="R13" i="15"/>
  <c r="R9" i="15"/>
  <c r="Q9" i="15"/>
  <c r="Q5" i="15"/>
  <c r="Q811" i="15"/>
  <c r="Q806" i="15"/>
  <c r="Q801" i="15"/>
  <c r="Q795" i="15"/>
  <c r="Q790" i="15"/>
  <c r="Q785" i="15"/>
  <c r="Q779" i="15"/>
  <c r="Q774" i="15"/>
  <c r="Q769" i="15"/>
  <c r="Q763" i="15"/>
  <c r="Q758" i="15"/>
  <c r="Q753" i="15"/>
  <c r="Q747" i="15"/>
  <c r="Q742" i="15"/>
  <c r="Q737" i="15"/>
  <c r="Q730" i="15"/>
  <c r="Q722" i="15"/>
  <c r="Q714" i="15"/>
  <c r="Q706" i="15"/>
  <c r="Q698" i="15"/>
  <c r="Q690" i="15"/>
  <c r="Q682" i="15"/>
  <c r="Q674" i="15"/>
  <c r="Q666" i="15"/>
  <c r="Q658" i="15"/>
  <c r="Q650" i="15"/>
  <c r="Q642" i="15"/>
  <c r="Q634" i="15"/>
  <c r="Q626" i="15"/>
  <c r="Q618" i="15"/>
  <c r="Q610" i="15"/>
  <c r="Q602" i="15"/>
  <c r="Q594" i="15"/>
  <c r="Q586" i="15"/>
  <c r="Q578" i="15"/>
  <c r="Q570" i="15"/>
  <c r="Q562" i="15"/>
  <c r="Q554" i="15"/>
  <c r="Q546" i="15"/>
  <c r="Q538" i="15"/>
  <c r="Q530" i="15"/>
  <c r="Q522" i="15"/>
  <c r="Q514" i="15"/>
  <c r="Q506" i="15"/>
  <c r="Q498" i="15"/>
  <c r="Q490" i="15"/>
  <c r="Q482" i="15"/>
  <c r="Q474" i="15"/>
  <c r="Q466" i="15"/>
  <c r="Q458" i="15"/>
  <c r="Q450" i="15"/>
  <c r="Q442" i="15"/>
  <c r="Q434" i="15"/>
  <c r="Q426" i="15"/>
  <c r="Q418" i="15"/>
  <c r="Q410" i="15"/>
  <c r="Q402" i="15"/>
  <c r="Q394" i="15"/>
  <c r="Q386" i="15"/>
  <c r="Q378" i="15"/>
  <c r="Q370" i="15"/>
  <c r="Q362" i="15"/>
  <c r="Q354" i="15"/>
  <c r="Q346" i="15"/>
  <c r="Q338" i="15"/>
  <c r="Q330" i="15"/>
  <c r="Q322" i="15"/>
  <c r="Q314" i="15"/>
  <c r="Q306" i="15"/>
  <c r="Q298" i="15"/>
  <c r="Q290" i="15"/>
  <c r="Q282" i="15"/>
  <c r="Q274" i="15"/>
  <c r="Q266" i="15"/>
  <c r="Q258" i="15"/>
  <c r="Q250" i="15"/>
  <c r="Q242" i="15"/>
  <c r="Q226" i="15"/>
  <c r="Q210" i="15"/>
  <c r="Q194" i="15"/>
  <c r="Q178" i="15"/>
  <c r="Q162" i="15"/>
  <c r="Q146" i="15"/>
  <c r="Q130" i="15"/>
  <c r="Q114" i="15"/>
  <c r="Q98" i="15"/>
  <c r="R816" i="15"/>
  <c r="Q816" i="15"/>
  <c r="R812" i="15"/>
  <c r="Q812" i="15"/>
  <c r="Q808" i="15"/>
  <c r="R808" i="15"/>
  <c r="R804" i="15"/>
  <c r="Q804" i="15"/>
  <c r="R800" i="15"/>
  <c r="Q800" i="15"/>
  <c r="R796" i="15"/>
  <c r="Q796" i="15"/>
  <c r="Q792" i="15"/>
  <c r="R792" i="15"/>
  <c r="R788" i="15"/>
  <c r="Q788" i="15"/>
  <c r="R784" i="15"/>
  <c r="Q784" i="15"/>
  <c r="R780" i="15"/>
  <c r="Q780" i="15"/>
  <c r="Q776" i="15"/>
  <c r="R776" i="15"/>
  <c r="R772" i="15"/>
  <c r="Q772" i="15"/>
  <c r="R768" i="15"/>
  <c r="Q768" i="15"/>
  <c r="R764" i="15"/>
  <c r="Q764" i="15"/>
  <c r="Q760" i="15"/>
  <c r="R760" i="15"/>
  <c r="R756" i="15"/>
  <c r="Q756" i="15"/>
  <c r="R752" i="15"/>
  <c r="Q752" i="15"/>
  <c r="R748" i="15"/>
  <c r="Q748" i="15"/>
  <c r="Q744" i="15"/>
  <c r="R744" i="15"/>
  <c r="R740" i="15"/>
  <c r="Q740" i="15"/>
  <c r="R736" i="15"/>
  <c r="Q736" i="15"/>
  <c r="R732" i="15"/>
  <c r="Q732" i="15"/>
  <c r="Q728" i="15"/>
  <c r="R728" i="15"/>
  <c r="R724" i="15"/>
  <c r="Q724" i="15"/>
  <c r="R720" i="15"/>
  <c r="Q720" i="15"/>
  <c r="R716" i="15"/>
  <c r="Q716" i="15"/>
  <c r="Q712" i="15"/>
  <c r="R712" i="15"/>
  <c r="R708" i="15"/>
  <c r="Q708" i="15"/>
  <c r="R704" i="15"/>
  <c r="Q704" i="15"/>
  <c r="R700" i="15"/>
  <c r="Q700" i="15"/>
  <c r="Q696" i="15"/>
  <c r="R696" i="15"/>
  <c r="R692" i="15"/>
  <c r="Q692" i="15"/>
  <c r="R688" i="15"/>
  <c r="Q688" i="15"/>
  <c r="R684" i="15"/>
  <c r="Q684" i="15"/>
  <c r="Q680" i="15"/>
  <c r="R680" i="15"/>
  <c r="R676" i="15"/>
  <c r="Q676" i="15"/>
  <c r="R672" i="15"/>
  <c r="Q672" i="15"/>
  <c r="R668" i="15"/>
  <c r="Q668" i="15"/>
  <c r="Q664" i="15"/>
  <c r="R664" i="15"/>
  <c r="R660" i="15"/>
  <c r="Q660" i="15"/>
  <c r="R656" i="15"/>
  <c r="Q656" i="15"/>
  <c r="R652" i="15"/>
  <c r="Q652" i="15"/>
  <c r="Q648" i="15"/>
  <c r="R648" i="15"/>
  <c r="R644" i="15"/>
  <c r="Q644" i="15"/>
  <c r="R640" i="15"/>
  <c r="Q640" i="15"/>
  <c r="R636" i="15"/>
  <c r="Q636" i="15"/>
  <c r="Q632" i="15"/>
  <c r="R632" i="15"/>
  <c r="R628" i="15"/>
  <c r="Q628" i="15"/>
  <c r="R624" i="15"/>
  <c r="Q624" i="15"/>
  <c r="R620" i="15"/>
  <c r="Q620" i="15"/>
  <c r="Q616" i="15"/>
  <c r="R616" i="15"/>
  <c r="R612" i="15"/>
  <c r="Q612" i="15"/>
  <c r="R608" i="15"/>
  <c r="Q608" i="15"/>
  <c r="R604" i="15"/>
  <c r="Q604" i="15"/>
  <c r="Q600" i="15"/>
  <c r="R600" i="15"/>
  <c r="R596" i="15"/>
  <c r="Q596" i="15"/>
  <c r="Q815" i="15"/>
  <c r="Q810" i="15"/>
  <c r="Q805" i="15"/>
  <c r="Q799" i="15"/>
  <c r="Q794" i="15"/>
  <c r="Q789" i="15"/>
  <c r="Q783" i="15"/>
  <c r="Q778" i="15"/>
  <c r="Q773" i="15"/>
  <c r="Q767" i="15"/>
  <c r="Q762" i="15"/>
  <c r="Q757" i="15"/>
  <c r="Q751" i="15"/>
  <c r="Q746" i="15"/>
  <c r="Q741" i="15"/>
  <c r="Q735" i="15"/>
  <c r="Q729" i="15"/>
  <c r="Q721" i="15"/>
  <c r="Q713" i="15"/>
  <c r="Q705" i="15"/>
  <c r="Q697" i="15"/>
  <c r="Q689" i="15"/>
  <c r="Q681" i="15"/>
  <c r="Q673" i="15"/>
  <c r="Q665" i="15"/>
  <c r="Q657" i="15"/>
  <c r="Q649" i="15"/>
  <c r="Q641" i="15"/>
  <c r="Q633" i="15"/>
  <c r="Q625" i="15"/>
  <c r="Q617" i="15"/>
  <c r="Q609" i="15"/>
  <c r="Q601" i="15"/>
  <c r="Q593" i="15"/>
  <c r="Q585" i="15"/>
  <c r="Q577" i="15"/>
  <c r="Q569" i="15"/>
  <c r="Q561" i="15"/>
  <c r="Q553" i="15"/>
  <c r="Q545" i="15"/>
  <c r="Q537" i="15"/>
  <c r="Q529" i="15"/>
  <c r="Q521" i="15"/>
  <c r="Q513" i="15"/>
  <c r="Q505" i="15"/>
  <c r="Q497" i="15"/>
  <c r="Q489" i="15"/>
  <c r="Q481" i="15"/>
  <c r="Q473" i="15"/>
  <c r="Q465" i="15"/>
  <c r="Q457" i="15"/>
  <c r="Q449" i="15"/>
  <c r="Q441" i="15"/>
  <c r="Q433" i="15"/>
  <c r="Q425" i="15"/>
  <c r="Q417" i="15"/>
  <c r="Q409" i="15"/>
  <c r="Q401" i="15"/>
  <c r="Q393" i="15"/>
  <c r="Q385" i="15"/>
  <c r="Q377" i="15"/>
  <c r="Q369" i="15"/>
  <c r="Q361" i="15"/>
  <c r="Q353" i="15"/>
  <c r="Q345" i="15"/>
  <c r="Q337" i="15"/>
  <c r="Q329" i="15"/>
  <c r="Q321" i="15"/>
  <c r="Q313" i="15"/>
  <c r="Q305" i="15"/>
  <c r="Q297" i="15"/>
  <c r="Q289" i="15"/>
  <c r="Q281" i="15"/>
  <c r="Q273" i="15"/>
  <c r="Q265" i="15"/>
  <c r="Q257" i="15"/>
  <c r="Q249" i="15"/>
  <c r="Q238" i="15"/>
  <c r="Q222" i="15"/>
  <c r="Q206" i="15"/>
  <c r="Q190" i="15"/>
  <c r="Q174" i="15"/>
  <c r="Q158" i="15"/>
  <c r="Q142" i="15"/>
  <c r="Q126" i="15"/>
  <c r="Q110" i="15"/>
  <c r="Q93" i="15"/>
  <c r="Q82" i="15"/>
  <c r="R731" i="15"/>
  <c r="Q731" i="15"/>
  <c r="R727" i="15"/>
  <c r="Q727" i="15"/>
  <c r="R723" i="15"/>
  <c r="Q723" i="15"/>
  <c r="R719" i="15"/>
  <c r="Q719" i="15"/>
  <c r="R715" i="15"/>
  <c r="Q715" i="15"/>
  <c r="R711" i="15"/>
  <c r="Q711" i="15"/>
  <c r="R707" i="15"/>
  <c r="Q707" i="15"/>
  <c r="R703" i="15"/>
  <c r="Q703" i="15"/>
  <c r="R699" i="15"/>
  <c r="Q699" i="15"/>
  <c r="R695" i="15"/>
  <c r="Q695" i="15"/>
  <c r="R691" i="15"/>
  <c r="Q691" i="15"/>
  <c r="R687" i="15"/>
  <c r="Q687" i="15"/>
  <c r="R683" i="15"/>
  <c r="Q683" i="15"/>
  <c r="R679" i="15"/>
  <c r="Q679" i="15"/>
  <c r="R675" i="15"/>
  <c r="Q675" i="15"/>
  <c r="R671" i="15"/>
  <c r="Q671" i="15"/>
  <c r="R667" i="15"/>
  <c r="Q667" i="15"/>
  <c r="R663" i="15"/>
  <c r="Q663" i="15"/>
  <c r="R659" i="15"/>
  <c r="Q659" i="15"/>
  <c r="R655" i="15"/>
  <c r="Q655" i="15"/>
  <c r="R651" i="15"/>
  <c r="Q651" i="15"/>
  <c r="R647" i="15"/>
  <c r="Q647" i="15"/>
  <c r="R643" i="15"/>
  <c r="Q643" i="15"/>
  <c r="R639" i="15"/>
  <c r="Q639" i="15"/>
  <c r="R635" i="15"/>
  <c r="Q635" i="15"/>
  <c r="R631" i="15"/>
  <c r="Q631" i="15"/>
  <c r="R627" i="15"/>
  <c r="Q627" i="15"/>
  <c r="R623" i="15"/>
  <c r="Q623" i="15"/>
  <c r="R619" i="15"/>
  <c r="Q619" i="15"/>
  <c r="R615" i="15"/>
  <c r="Q615" i="15"/>
  <c r="R611" i="15"/>
  <c r="Q611" i="15"/>
  <c r="R607" i="15"/>
  <c r="Q607" i="15"/>
  <c r="R603" i="15"/>
  <c r="Q603" i="15"/>
  <c r="R599" i="15"/>
  <c r="Q599" i="15"/>
  <c r="R595" i="15"/>
  <c r="Q595" i="15"/>
  <c r="R591" i="15"/>
  <c r="Q591" i="15"/>
  <c r="R587" i="15"/>
  <c r="Q587" i="15"/>
  <c r="R583" i="15"/>
  <c r="Q583" i="15"/>
  <c r="R579" i="15"/>
  <c r="Q579" i="15"/>
  <c r="R575" i="15"/>
  <c r="Q575" i="15"/>
  <c r="R571" i="15"/>
  <c r="Q571" i="15"/>
  <c r="R567" i="15"/>
  <c r="Q567" i="15"/>
  <c r="R563" i="15"/>
  <c r="Q563" i="15"/>
  <c r="R559" i="15"/>
  <c r="Q559" i="15"/>
  <c r="R555" i="15"/>
  <c r="Q555" i="15"/>
  <c r="R551" i="15"/>
  <c r="Q551" i="15"/>
  <c r="R547" i="15"/>
  <c r="Q547" i="15"/>
  <c r="R543" i="15"/>
  <c r="Q543" i="15"/>
  <c r="R539" i="15"/>
  <c r="Q539" i="15"/>
  <c r="R535" i="15"/>
  <c r="Q535" i="15"/>
  <c r="R531" i="15"/>
  <c r="Q531" i="15"/>
  <c r="R527" i="15"/>
  <c r="Q527" i="15"/>
  <c r="R523" i="15"/>
  <c r="Q523" i="15"/>
  <c r="R519" i="15"/>
  <c r="Q519" i="15"/>
  <c r="R515" i="15"/>
  <c r="Q515" i="15"/>
  <c r="R511" i="15"/>
  <c r="Q511" i="15"/>
  <c r="R507" i="15"/>
  <c r="Q507" i="15"/>
  <c r="R503" i="15"/>
  <c r="Q503" i="15"/>
  <c r="R499" i="15"/>
  <c r="Q499" i="15"/>
  <c r="R495" i="15"/>
  <c r="Q495" i="15"/>
  <c r="R491" i="15"/>
  <c r="Q491" i="15"/>
  <c r="R487" i="15"/>
  <c r="Q487" i="15"/>
  <c r="R483" i="15"/>
  <c r="Q483" i="15"/>
  <c r="R479" i="15"/>
  <c r="Q479" i="15"/>
  <c r="R475" i="15"/>
  <c r="Q475" i="15"/>
  <c r="R471" i="15"/>
  <c r="Q471" i="15"/>
  <c r="R467" i="15"/>
  <c r="Q467" i="15"/>
  <c r="R463" i="15"/>
  <c r="Q463" i="15"/>
  <c r="R459" i="15"/>
  <c r="Q459" i="15"/>
  <c r="R455" i="15"/>
  <c r="Q455" i="15"/>
  <c r="R451" i="15"/>
  <c r="Q451" i="15"/>
  <c r="R447" i="15"/>
  <c r="Q447" i="15"/>
  <c r="R443" i="15"/>
  <c r="Q443" i="15"/>
  <c r="R439" i="15"/>
  <c r="Q439" i="15"/>
  <c r="R435" i="15"/>
  <c r="Q435" i="15"/>
  <c r="R431" i="15"/>
  <c r="Q431" i="15"/>
  <c r="R427" i="15"/>
  <c r="Q427" i="15"/>
  <c r="R423" i="15"/>
  <c r="Q423" i="15"/>
  <c r="R419" i="15"/>
  <c r="Q419" i="15"/>
  <c r="R415" i="15"/>
  <c r="Q415" i="15"/>
  <c r="R411" i="15"/>
  <c r="Q411" i="15"/>
  <c r="R407" i="15"/>
  <c r="Q407" i="15"/>
  <c r="R403" i="15"/>
  <c r="Q403" i="15"/>
  <c r="R399" i="15"/>
  <c r="Q399" i="15"/>
  <c r="R395" i="15"/>
  <c r="Q395" i="15"/>
  <c r="R391" i="15"/>
  <c r="Q391" i="15"/>
  <c r="R387" i="15"/>
  <c r="Q387" i="15"/>
  <c r="R383" i="15"/>
  <c r="Q383" i="15"/>
  <c r="R379" i="15"/>
  <c r="Q379" i="15"/>
  <c r="R375" i="15"/>
  <c r="Q375" i="15"/>
  <c r="R371" i="15"/>
  <c r="Q371" i="15"/>
  <c r="R367" i="15"/>
  <c r="Q367" i="15"/>
  <c r="R363" i="15"/>
  <c r="Q363" i="15"/>
  <c r="R359" i="15"/>
  <c r="Q359" i="15"/>
  <c r="R355" i="15"/>
  <c r="Q355" i="15"/>
  <c r="R351" i="15"/>
  <c r="Q351" i="15"/>
  <c r="R347" i="15"/>
  <c r="Q347" i="15"/>
  <c r="R343" i="15"/>
  <c r="Q343" i="15"/>
  <c r="R339" i="15"/>
  <c r="Q339" i="15"/>
  <c r="R335" i="15"/>
  <c r="Q335" i="15"/>
  <c r="R331" i="15"/>
  <c r="Q331" i="15"/>
  <c r="R327" i="15"/>
  <c r="Q327" i="15"/>
  <c r="R323" i="15"/>
  <c r="Q323" i="15"/>
  <c r="R319" i="15"/>
  <c r="Q319" i="15"/>
  <c r="R315" i="15"/>
  <c r="Q315" i="15"/>
  <c r="R311" i="15"/>
  <c r="Q311" i="15"/>
  <c r="R307" i="15"/>
  <c r="Q307" i="15"/>
  <c r="R303" i="15"/>
  <c r="Q303" i="15"/>
  <c r="R299" i="15"/>
  <c r="Q299" i="15"/>
  <c r="R295" i="15"/>
  <c r="Q295" i="15"/>
  <c r="R291" i="15"/>
  <c r="Q291" i="15"/>
  <c r="R287" i="15"/>
  <c r="Q287" i="15"/>
  <c r="R283" i="15"/>
  <c r="Q283" i="15"/>
  <c r="R279" i="15"/>
  <c r="Q279" i="15"/>
  <c r="R275" i="15"/>
  <c r="Q275" i="15"/>
  <c r="R271" i="15"/>
  <c r="Q271" i="15"/>
  <c r="R267" i="15"/>
  <c r="Q267" i="15"/>
  <c r="R263" i="15"/>
  <c r="Q263" i="15"/>
  <c r="R259" i="15"/>
  <c r="Q259" i="15"/>
  <c r="R255" i="15"/>
  <c r="Q255" i="15"/>
  <c r="R251" i="15"/>
  <c r="Q251" i="15"/>
  <c r="R247" i="15"/>
  <c r="Q247" i="15"/>
  <c r="R243" i="15"/>
  <c r="Q243" i="15"/>
  <c r="R239" i="15"/>
  <c r="Q239" i="15"/>
  <c r="R235" i="15"/>
  <c r="Q235" i="15"/>
  <c r="R231" i="15"/>
  <c r="Q231" i="15"/>
  <c r="R227" i="15"/>
  <c r="Q227" i="15"/>
  <c r="R223" i="15"/>
  <c r="Q223" i="15"/>
  <c r="R219" i="15"/>
  <c r="Q219" i="15"/>
  <c r="R215" i="15"/>
  <c r="Q215" i="15"/>
  <c r="R211" i="15"/>
  <c r="Q211" i="15"/>
  <c r="R207" i="15"/>
  <c r="Q207" i="15"/>
  <c r="R203" i="15"/>
  <c r="Q203" i="15"/>
  <c r="R199" i="15"/>
  <c r="Q199" i="15"/>
  <c r="R195" i="15"/>
  <c r="Q195" i="15"/>
  <c r="R191" i="15"/>
  <c r="Q191" i="15"/>
  <c r="R187" i="15"/>
  <c r="Q187" i="15"/>
  <c r="R183" i="15"/>
  <c r="Q183" i="15"/>
  <c r="R179" i="15"/>
  <c r="Q179" i="15"/>
  <c r="R175" i="15"/>
  <c r="Q175" i="15"/>
  <c r="R171" i="15"/>
  <c r="Q171" i="15"/>
  <c r="R167" i="15"/>
  <c r="Q167" i="15"/>
  <c r="R163" i="15"/>
  <c r="Q163" i="15"/>
  <c r="R159" i="15"/>
  <c r="Q159" i="15"/>
  <c r="R155" i="15"/>
  <c r="Q155" i="15"/>
  <c r="R151" i="15"/>
  <c r="Q151" i="15"/>
  <c r="R147" i="15"/>
  <c r="Q147" i="15"/>
  <c r="R143" i="15"/>
  <c r="Q143" i="15"/>
  <c r="R139" i="15"/>
  <c r="Q139" i="15"/>
  <c r="R135" i="15"/>
  <c r="Q135" i="15"/>
  <c r="R131" i="15"/>
  <c r="Q131" i="15"/>
  <c r="R127" i="15"/>
  <c r="Q127" i="15"/>
  <c r="R123" i="15"/>
  <c r="Q123" i="15"/>
  <c r="R119" i="15"/>
  <c r="Q119" i="15"/>
  <c r="R115" i="15"/>
  <c r="Q115" i="15"/>
  <c r="R111" i="15"/>
  <c r="Q111" i="15"/>
  <c r="R107" i="15"/>
  <c r="Q107" i="15"/>
  <c r="R103" i="15"/>
  <c r="Q103" i="15"/>
  <c r="R99" i="15"/>
  <c r="Q99" i="15"/>
  <c r="R95" i="15"/>
  <c r="Q95" i="15"/>
  <c r="R91" i="15"/>
  <c r="Q91" i="15"/>
  <c r="R87" i="15"/>
  <c r="Q87" i="15"/>
  <c r="R83" i="15"/>
  <c r="Q83" i="15"/>
  <c r="R79" i="15"/>
  <c r="Q79" i="15"/>
  <c r="R75" i="15"/>
  <c r="Q75" i="15"/>
  <c r="R71" i="15"/>
  <c r="Q71" i="15"/>
  <c r="R67" i="15"/>
  <c r="Q67" i="15"/>
  <c r="R63" i="15"/>
  <c r="Q63" i="15"/>
  <c r="R59" i="15"/>
  <c r="Q59" i="15"/>
  <c r="R55" i="15"/>
  <c r="Q55" i="15"/>
  <c r="R51" i="15"/>
  <c r="Q51" i="15"/>
  <c r="R47" i="15"/>
  <c r="Q47" i="15"/>
  <c r="R43" i="15"/>
  <c r="Q43" i="15"/>
  <c r="R39" i="15"/>
  <c r="Q39" i="15"/>
  <c r="R35" i="15"/>
  <c r="Q35" i="15"/>
  <c r="R31" i="15"/>
  <c r="Q31" i="15"/>
  <c r="R27" i="15"/>
  <c r="Q27" i="15"/>
  <c r="R23" i="15"/>
  <c r="Q23" i="15"/>
  <c r="R19" i="15"/>
  <c r="Q19" i="15"/>
  <c r="R15" i="15"/>
  <c r="Q15" i="15"/>
  <c r="R11" i="15"/>
  <c r="Q11" i="15"/>
  <c r="R7" i="15"/>
  <c r="Q7" i="15"/>
  <c r="Q814" i="15"/>
  <c r="Q809" i="15"/>
  <c r="Q803" i="15"/>
  <c r="Q798" i="15"/>
  <c r="Q793" i="15"/>
  <c r="Q787" i="15"/>
  <c r="Q782" i="15"/>
  <c r="Q777" i="15"/>
  <c r="Q771" i="15"/>
  <c r="Q766" i="15"/>
  <c r="Q761" i="15"/>
  <c r="Q755" i="15"/>
  <c r="Q750" i="15"/>
  <c r="Q745" i="15"/>
  <c r="Q739" i="15"/>
  <c r="Q734" i="15"/>
  <c r="Q726" i="15"/>
  <c r="Q718" i="15"/>
  <c r="Q710" i="15"/>
  <c r="Q702" i="15"/>
  <c r="Q694" i="15"/>
  <c r="Q686" i="15"/>
  <c r="Q678" i="15"/>
  <c r="Q670" i="15"/>
  <c r="Q662" i="15"/>
  <c r="Q654" i="15"/>
  <c r="Q646" i="15"/>
  <c r="Q638" i="15"/>
  <c r="Q630" i="15"/>
  <c r="Q622" i="15"/>
  <c r="Q614" i="15"/>
  <c r="Q606" i="15"/>
  <c r="Q598" i="15"/>
  <c r="Q590" i="15"/>
  <c r="Q582" i="15"/>
  <c r="Q574" i="15"/>
  <c r="Q566" i="15"/>
  <c r="Q558" i="15"/>
  <c r="Q550" i="15"/>
  <c r="Q542" i="15"/>
  <c r="Q534" i="15"/>
  <c r="Q526" i="15"/>
  <c r="Q518" i="15"/>
  <c r="Q510" i="15"/>
  <c r="Q502" i="15"/>
  <c r="Q494" i="15"/>
  <c r="Q486" i="15"/>
  <c r="Q478" i="15"/>
  <c r="Q470" i="15"/>
  <c r="Q462" i="15"/>
  <c r="Q454" i="15"/>
  <c r="Q446" i="15"/>
  <c r="Q438" i="15"/>
  <c r="Q430" i="15"/>
  <c r="Q422" i="15"/>
  <c r="Q414" i="15"/>
  <c r="Q406" i="15"/>
  <c r="Q398" i="15"/>
  <c r="Q390" i="15"/>
  <c r="Q382" i="15"/>
  <c r="Q374" i="15"/>
  <c r="Q366" i="15"/>
  <c r="Q358" i="15"/>
  <c r="Q350" i="15"/>
  <c r="Q342" i="15"/>
  <c r="Q334" i="15"/>
  <c r="Q326" i="15"/>
  <c r="Q318" i="15"/>
  <c r="Q310" i="15"/>
  <c r="Q302" i="15"/>
  <c r="Q294" i="15"/>
  <c r="Q286" i="15"/>
  <c r="Q278" i="15"/>
  <c r="Q270" i="15"/>
  <c r="Q262" i="15"/>
  <c r="Q254" i="15"/>
  <c r="Q246" i="15"/>
  <c r="Q234" i="15"/>
  <c r="Q218" i="15"/>
  <c r="Q202" i="15"/>
  <c r="Q186" i="15"/>
  <c r="Q170" i="15"/>
  <c r="Q154" i="15"/>
  <c r="Q138" i="15"/>
  <c r="Q122" i="15"/>
  <c r="Q106" i="15"/>
  <c r="Q77" i="15"/>
  <c r="Q66" i="15"/>
  <c r="R94" i="15"/>
  <c r="Q94" i="15"/>
  <c r="R90" i="15"/>
  <c r="Q90" i="15"/>
  <c r="R86" i="15"/>
  <c r="Q86" i="15"/>
  <c r="R78" i="15"/>
  <c r="Q78" i="15"/>
  <c r="R74" i="15"/>
  <c r="Q74" i="15"/>
  <c r="R70" i="15"/>
  <c r="Q70" i="15"/>
  <c r="R62" i="15"/>
  <c r="Q62" i="15"/>
  <c r="R58" i="15"/>
  <c r="Q58" i="15"/>
  <c r="R54" i="15"/>
  <c r="Q54" i="15"/>
  <c r="Q50" i="15"/>
  <c r="R50" i="15"/>
  <c r="R46" i="15"/>
  <c r="Q46" i="15"/>
  <c r="R42" i="15"/>
  <c r="Q42" i="15"/>
  <c r="R38" i="15"/>
  <c r="Q38" i="15"/>
  <c r="Q34" i="15"/>
  <c r="R34" i="15"/>
  <c r="R30" i="15"/>
  <c r="Q30" i="15"/>
  <c r="R26" i="15"/>
  <c r="Q26" i="15"/>
  <c r="R22" i="15"/>
  <c r="Q22" i="15"/>
  <c r="Q18" i="15"/>
  <c r="R18" i="15"/>
  <c r="R14" i="15"/>
  <c r="Q14" i="15"/>
  <c r="R10" i="15"/>
  <c r="Q10" i="15"/>
  <c r="R6" i="15"/>
  <c r="Q6" i="15"/>
  <c r="Q813" i="15"/>
  <c r="Q807" i="15"/>
  <c r="Q802" i="15"/>
  <c r="Q797" i="15"/>
  <c r="Q791" i="15"/>
  <c r="Q786" i="15"/>
  <c r="Q781" i="15"/>
  <c r="Q775" i="15"/>
  <c r="Q770" i="15"/>
  <c r="Q765" i="15"/>
  <c r="Q759" i="15"/>
  <c r="Q754" i="15"/>
  <c r="Q749" i="15"/>
  <c r="Q743" i="15"/>
  <c r="Q738" i="15"/>
  <c r="Q733" i="15"/>
  <c r="Q725" i="15"/>
  <c r="Q717" i="15"/>
  <c r="Q709" i="15"/>
  <c r="Q701" i="15"/>
  <c r="Q693" i="15"/>
  <c r="Q685" i="15"/>
  <c r="Q677" i="15"/>
  <c r="Q669" i="15"/>
  <c r="Q661" i="15"/>
  <c r="Q653" i="15"/>
  <c r="Q645" i="15"/>
  <c r="Q637" i="15"/>
  <c r="Q629" i="15"/>
  <c r="Q621" i="15"/>
  <c r="Q613" i="15"/>
  <c r="Q605" i="15"/>
  <c r="Q597" i="15"/>
  <c r="Q589" i="15"/>
  <c r="Q581" i="15"/>
  <c r="Q573" i="15"/>
  <c r="Q565" i="15"/>
  <c r="Q557" i="15"/>
  <c r="Q549" i="15"/>
  <c r="Q541" i="15"/>
  <c r="Q533" i="15"/>
  <c r="Q525" i="15"/>
  <c r="Q517" i="15"/>
  <c r="Q509" i="15"/>
  <c r="Q501" i="15"/>
  <c r="Q493" i="15"/>
  <c r="Q485" i="15"/>
  <c r="Q477" i="15"/>
  <c r="Q469" i="15"/>
  <c r="Q461" i="15"/>
  <c r="Q453" i="15"/>
  <c r="Q445" i="15"/>
  <c r="Q437" i="15"/>
  <c r="Q429" i="15"/>
  <c r="Q421" i="15"/>
  <c r="Q413" i="15"/>
  <c r="Q405" i="15"/>
  <c r="Q397" i="15"/>
  <c r="Q389" i="15"/>
  <c r="Q381" i="15"/>
  <c r="Q373" i="15"/>
  <c r="Q365" i="15"/>
  <c r="Q357" i="15"/>
  <c r="Q349" i="15"/>
  <c r="Q341" i="15"/>
  <c r="Q333" i="15"/>
  <c r="Q325" i="15"/>
  <c r="Q317" i="15"/>
  <c r="Q309" i="15"/>
  <c r="Q301" i="15"/>
  <c r="Q293" i="15"/>
  <c r="Q285" i="15"/>
  <c r="Q277" i="15"/>
  <c r="Q269" i="15"/>
  <c r="Q261" i="15"/>
  <c r="Q253" i="15"/>
  <c r="Q245" i="15"/>
  <c r="Q230" i="15"/>
  <c r="Q214" i="15"/>
  <c r="Q198" i="15"/>
  <c r="Q182" i="15"/>
  <c r="Q166" i="15"/>
  <c r="Q150" i="15"/>
  <c r="Q134" i="15"/>
  <c r="Q118" i="15"/>
  <c r="Q102" i="15"/>
  <c r="Q61" i="15"/>
  <c r="R584" i="15"/>
  <c r="R568" i="15"/>
  <c r="R552" i="15"/>
  <c r="R536" i="15"/>
  <c r="Q592" i="15"/>
  <c r="Q588" i="15"/>
  <c r="Q580" i="15"/>
  <c r="Q576" i="15"/>
  <c r="Q572" i="15"/>
  <c r="Q564" i="15"/>
  <c r="Q560" i="15"/>
  <c r="Q556" i="15"/>
  <c r="Q544" i="15"/>
  <c r="Q540" i="15"/>
  <c r="Q528" i="15"/>
  <c r="Q524" i="15"/>
  <c r="Q512" i="15"/>
  <c r="Q508" i="15"/>
  <c r="Q496" i="15"/>
  <c r="Q492" i="15"/>
  <c r="Q476" i="15"/>
  <c r="Q460" i="15"/>
  <c r="Q444" i="15"/>
  <c r="Q428" i="15"/>
  <c r="Q412" i="15"/>
  <c r="Q396" i="15"/>
  <c r="Q380" i="15"/>
  <c r="Q364" i="15"/>
  <c r="Q348" i="15"/>
  <c r="Q332" i="15"/>
  <c r="Q316" i="15"/>
  <c r="Q300" i="15"/>
  <c r="Q284" i="15"/>
  <c r="Q268" i="15"/>
  <c r="Q252" i="15"/>
  <c r="Q236" i="15"/>
  <c r="Q220" i="15"/>
  <c r="Q204" i="15"/>
  <c r="Q188" i="15"/>
  <c r="Q172" i="15"/>
  <c r="Q156" i="15"/>
  <c r="Q140" i="15"/>
  <c r="Q124" i="15"/>
  <c r="Q108" i="15"/>
  <c r="P277" i="21"/>
  <c r="N277" i="21"/>
  <c r="P257" i="21"/>
  <c r="N257" i="21"/>
  <c r="P241" i="21"/>
  <c r="N241" i="21"/>
  <c r="P229" i="21"/>
  <c r="N229" i="21"/>
  <c r="P225" i="21"/>
  <c r="N225" i="21"/>
  <c r="P213" i="21"/>
  <c r="N213" i="21"/>
  <c r="P209" i="21"/>
  <c r="N209" i="21"/>
  <c r="N197" i="21"/>
  <c r="P197" i="21"/>
  <c r="P193" i="21"/>
  <c r="N193" i="21"/>
  <c r="P181" i="21"/>
  <c r="N181" i="21"/>
  <c r="P177" i="21"/>
  <c r="N177" i="21"/>
  <c r="P165" i="21"/>
  <c r="N165" i="21"/>
  <c r="P149" i="21"/>
  <c r="N149" i="21"/>
  <c r="P129" i="21"/>
  <c r="N129" i="21"/>
  <c r="P113" i="21"/>
  <c r="N113" i="21"/>
  <c r="P101" i="21"/>
  <c r="N101" i="21"/>
  <c r="P97" i="21"/>
  <c r="N97" i="21"/>
  <c r="P85" i="21"/>
  <c r="N85" i="21"/>
  <c r="P81" i="21"/>
  <c r="N81" i="21"/>
  <c r="N69" i="21"/>
  <c r="P69" i="21"/>
  <c r="P65" i="21"/>
  <c r="N65" i="21"/>
  <c r="P53" i="21"/>
  <c r="N53" i="21"/>
  <c r="P49" i="21"/>
  <c r="N49" i="21"/>
  <c r="P37" i="21"/>
  <c r="N37" i="21"/>
  <c r="P21" i="21"/>
  <c r="N21" i="21"/>
  <c r="N565" i="21"/>
  <c r="N553" i="21"/>
  <c r="N545" i="21"/>
  <c r="N537" i="21"/>
  <c r="N529" i="21"/>
  <c r="N521" i="21"/>
  <c r="N513" i="21"/>
  <c r="N505" i="21"/>
  <c r="N497" i="21"/>
  <c r="N489" i="21"/>
  <c r="N481" i="21"/>
  <c r="N473" i="21"/>
  <c r="N465" i="21"/>
  <c r="N457" i="21"/>
  <c r="N449" i="21"/>
  <c r="N441" i="21"/>
  <c r="N433" i="21"/>
  <c r="N425" i="21"/>
  <c r="N417" i="21"/>
  <c r="N409" i="21"/>
  <c r="N401" i="21"/>
  <c r="N393" i="21"/>
  <c r="N385" i="21"/>
  <c r="N377" i="21"/>
  <c r="N369" i="21"/>
  <c r="N361" i="21"/>
  <c r="N353" i="21"/>
  <c r="N345" i="21"/>
  <c r="N337" i="21"/>
  <c r="N329" i="21"/>
  <c r="N321" i="21"/>
  <c r="N313" i="21"/>
  <c r="N305" i="21"/>
  <c r="N297" i="21"/>
  <c r="N289" i="21"/>
  <c r="N280" i="21"/>
  <c r="N269" i="21"/>
  <c r="N248" i="21"/>
  <c r="N237" i="21"/>
  <c r="N216" i="21"/>
  <c r="N205" i="21"/>
  <c r="N184" i="21"/>
  <c r="N173" i="21"/>
  <c r="N152" i="21"/>
  <c r="N141" i="21"/>
  <c r="N120" i="21"/>
  <c r="N109" i="21"/>
  <c r="N88" i="21"/>
  <c r="N77" i="21"/>
  <c r="N56" i="21"/>
  <c r="N45" i="21"/>
  <c r="N24" i="21"/>
  <c r="N13" i="21"/>
  <c r="P388" i="21"/>
  <c r="P261" i="21"/>
  <c r="P233" i="21"/>
  <c r="P33" i="21"/>
  <c r="P5" i="21"/>
  <c r="N5" i="21"/>
  <c r="P568" i="21"/>
  <c r="N568" i="21"/>
  <c r="P564" i="21"/>
  <c r="N564" i="21"/>
  <c r="P560" i="21"/>
  <c r="N560" i="21"/>
  <c r="P556" i="21"/>
  <c r="N556" i="21"/>
  <c r="P552" i="21"/>
  <c r="N552" i="21"/>
  <c r="P548" i="21"/>
  <c r="N548" i="21"/>
  <c r="P544" i="21"/>
  <c r="N544" i="21"/>
  <c r="P540" i="21"/>
  <c r="N540" i="21"/>
  <c r="P536" i="21"/>
  <c r="N536" i="21"/>
  <c r="P532" i="21"/>
  <c r="N532" i="21"/>
  <c r="P528" i="21"/>
  <c r="N528" i="21"/>
  <c r="P524" i="21"/>
  <c r="N524" i="21"/>
  <c r="P520" i="21"/>
  <c r="N520" i="21"/>
  <c r="P516" i="21"/>
  <c r="N516" i="21"/>
  <c r="P512" i="21"/>
  <c r="N512" i="21"/>
  <c r="P508" i="21"/>
  <c r="N508" i="21"/>
  <c r="P504" i="21"/>
  <c r="N504" i="21"/>
  <c r="P500" i="21"/>
  <c r="N500" i="21"/>
  <c r="P496" i="21"/>
  <c r="N496" i="21"/>
  <c r="P492" i="21"/>
  <c r="N492" i="21"/>
  <c r="P488" i="21"/>
  <c r="N488" i="21"/>
  <c r="P484" i="21"/>
  <c r="N484" i="21"/>
  <c r="P480" i="21"/>
  <c r="N480" i="21"/>
  <c r="P476" i="21"/>
  <c r="N476" i="21"/>
  <c r="P472" i="21"/>
  <c r="N472" i="21"/>
  <c r="P468" i="21"/>
  <c r="N468" i="21"/>
  <c r="P464" i="21"/>
  <c r="N464" i="21"/>
  <c r="P460" i="21"/>
  <c r="N460" i="21"/>
  <c r="P456" i="21"/>
  <c r="N456" i="21"/>
  <c r="P452" i="21"/>
  <c r="N452" i="21"/>
  <c r="P448" i="21"/>
  <c r="N448" i="21"/>
  <c r="P444" i="21"/>
  <c r="N444" i="21"/>
  <c r="P440" i="21"/>
  <c r="N440" i="21"/>
  <c r="P436" i="21"/>
  <c r="N436" i="21"/>
  <c r="P432" i="21"/>
  <c r="N432" i="21"/>
  <c r="P428" i="21"/>
  <c r="N428" i="21"/>
  <c r="P424" i="21"/>
  <c r="N424" i="21"/>
  <c r="P416" i="21"/>
  <c r="N416" i="21"/>
  <c r="P412" i="21"/>
  <c r="N412" i="21"/>
  <c r="P404" i="21"/>
  <c r="N404" i="21"/>
  <c r="P400" i="21"/>
  <c r="N400" i="21"/>
  <c r="P396" i="21"/>
  <c r="N396" i="21"/>
  <c r="P392" i="21"/>
  <c r="N392" i="21"/>
  <c r="P384" i="21"/>
  <c r="N384" i="21"/>
  <c r="P380" i="21"/>
  <c r="N380" i="21"/>
  <c r="P372" i="21"/>
  <c r="N372" i="21"/>
  <c r="P368" i="21"/>
  <c r="N368" i="21"/>
  <c r="P364" i="21"/>
  <c r="N364" i="21"/>
  <c r="P360" i="21"/>
  <c r="N360" i="21"/>
  <c r="P352" i="21"/>
  <c r="N352" i="21"/>
  <c r="P348" i="21"/>
  <c r="N348" i="21"/>
  <c r="P340" i="21"/>
  <c r="N340" i="21"/>
  <c r="P336" i="21"/>
  <c r="N336" i="21"/>
  <c r="P332" i="21"/>
  <c r="N332" i="21"/>
  <c r="P328" i="21"/>
  <c r="N328" i="21"/>
  <c r="P324" i="21"/>
  <c r="N324" i="21"/>
  <c r="P320" i="21"/>
  <c r="N320" i="21"/>
  <c r="P316" i="21"/>
  <c r="N316" i="21"/>
  <c r="P312" i="21"/>
  <c r="N312" i="21"/>
  <c r="P308" i="21"/>
  <c r="N308" i="21"/>
  <c r="P304" i="21"/>
  <c r="N304" i="21"/>
  <c r="P300" i="21"/>
  <c r="N300" i="21"/>
  <c r="P296" i="21"/>
  <c r="N296" i="21"/>
  <c r="P292" i="21"/>
  <c r="N292" i="21"/>
  <c r="P288" i="21"/>
  <c r="N288" i="21"/>
  <c r="P284" i="21"/>
  <c r="N284" i="21"/>
  <c r="P272" i="21"/>
  <c r="N272" i="21"/>
  <c r="P268" i="21"/>
  <c r="N268" i="21"/>
  <c r="P256" i="21"/>
  <c r="N256" i="21"/>
  <c r="P252" i="21"/>
  <c r="N252" i="21"/>
  <c r="P240" i="21"/>
  <c r="N240" i="21"/>
  <c r="P236" i="21"/>
  <c r="N236" i="21"/>
  <c r="P224" i="21"/>
  <c r="N224" i="21"/>
  <c r="P220" i="21"/>
  <c r="N220" i="21"/>
  <c r="P208" i="21"/>
  <c r="N208" i="21"/>
  <c r="P204" i="21"/>
  <c r="N204" i="21"/>
  <c r="P192" i="21"/>
  <c r="N192" i="21"/>
  <c r="P188" i="21"/>
  <c r="N188" i="21"/>
  <c r="P176" i="21"/>
  <c r="N176" i="21"/>
  <c r="P172" i="21"/>
  <c r="N172" i="21"/>
  <c r="P160" i="21"/>
  <c r="N160" i="21"/>
  <c r="P156" i="21"/>
  <c r="N156" i="21"/>
  <c r="P144" i="21"/>
  <c r="N144" i="21"/>
  <c r="P140" i="21"/>
  <c r="N140" i="21"/>
  <c r="P128" i="21"/>
  <c r="N128" i="21"/>
  <c r="P124" i="21"/>
  <c r="N124" i="21"/>
  <c r="P112" i="21"/>
  <c r="N112" i="21"/>
  <c r="P108" i="21"/>
  <c r="N108" i="21"/>
  <c r="P96" i="21"/>
  <c r="N96" i="21"/>
  <c r="P92" i="21"/>
  <c r="N92" i="21"/>
  <c r="P80" i="21"/>
  <c r="N80" i="21"/>
  <c r="P76" i="21"/>
  <c r="N76" i="21"/>
  <c r="P64" i="21"/>
  <c r="N64" i="21"/>
  <c r="P60" i="21"/>
  <c r="N60" i="21"/>
  <c r="P48" i="21"/>
  <c r="N48" i="21"/>
  <c r="P44" i="21"/>
  <c r="N44" i="21"/>
  <c r="P32" i="21"/>
  <c r="N32" i="21"/>
  <c r="P28" i="21"/>
  <c r="N28" i="21"/>
  <c r="P16" i="21"/>
  <c r="N16" i="21"/>
  <c r="P12" i="21"/>
  <c r="N12" i="21"/>
  <c r="N569" i="21"/>
  <c r="N276" i="21"/>
  <c r="N265" i="21"/>
  <c r="N244" i="21"/>
  <c r="N212" i="21"/>
  <c r="N201" i="21"/>
  <c r="N180" i="21"/>
  <c r="N169" i="21"/>
  <c r="N148" i="21"/>
  <c r="N137" i="21"/>
  <c r="N116" i="21"/>
  <c r="N105" i="21"/>
  <c r="N84" i="21"/>
  <c r="N73" i="21"/>
  <c r="N52" i="21"/>
  <c r="N41" i="21"/>
  <c r="N20" i="21"/>
  <c r="N9" i="21"/>
  <c r="P557" i="21"/>
  <c r="P541" i="21"/>
  <c r="P525" i="21"/>
  <c r="P509" i="21"/>
  <c r="P493" i="21"/>
  <c r="P477" i="21"/>
  <c r="P461" i="21"/>
  <c r="P445" i="21"/>
  <c r="P429" i="21"/>
  <c r="P408" i="21"/>
  <c r="P365" i="21"/>
  <c r="P344" i="21"/>
  <c r="P145" i="21"/>
  <c r="P117" i="21"/>
  <c r="P89" i="21"/>
  <c r="R576" i="22"/>
  <c r="R552" i="22"/>
  <c r="R528" i="22"/>
  <c r="R512" i="22"/>
  <c r="R496" i="22"/>
  <c r="R480" i="22"/>
  <c r="R464" i="22"/>
  <c r="R448" i="22"/>
  <c r="P555" i="21"/>
  <c r="N555" i="21"/>
  <c r="P551" i="21"/>
  <c r="N551" i="21"/>
  <c r="P547" i="21"/>
  <c r="N547" i="21"/>
  <c r="P543" i="21"/>
  <c r="N543" i="21"/>
  <c r="P539" i="21"/>
  <c r="N539" i="21"/>
  <c r="P535" i="21"/>
  <c r="N535" i="21"/>
  <c r="P531" i="21"/>
  <c r="N531" i="21"/>
  <c r="P527" i="21"/>
  <c r="N527" i="21"/>
  <c r="P523" i="21"/>
  <c r="N523" i="21"/>
  <c r="P519" i="21"/>
  <c r="N519" i="21"/>
  <c r="P515" i="21"/>
  <c r="N515" i="21"/>
  <c r="P511" i="21"/>
  <c r="N511" i="21"/>
  <c r="P507" i="21"/>
  <c r="N507" i="21"/>
  <c r="P503" i="21"/>
  <c r="N503" i="21"/>
  <c r="P499" i="21"/>
  <c r="N499" i="21"/>
  <c r="P495" i="21"/>
  <c r="N495" i="21"/>
  <c r="P491" i="21"/>
  <c r="N491" i="21"/>
  <c r="P487" i="21"/>
  <c r="N487" i="21"/>
  <c r="P483" i="21"/>
  <c r="N483" i="21"/>
  <c r="P479" i="21"/>
  <c r="N479" i="21"/>
  <c r="P475" i="21"/>
  <c r="N475" i="21"/>
  <c r="P471" i="21"/>
  <c r="N471" i="21"/>
  <c r="P467" i="21"/>
  <c r="N467" i="21"/>
  <c r="P463" i="21"/>
  <c r="N463" i="21"/>
  <c r="P459" i="21"/>
  <c r="N459" i="21"/>
  <c r="P455" i="21"/>
  <c r="N455" i="21"/>
  <c r="P451" i="21"/>
  <c r="N451" i="21"/>
  <c r="P447" i="21"/>
  <c r="N447" i="21"/>
  <c r="P443" i="21"/>
  <c r="N443" i="21"/>
  <c r="P439" i="21"/>
  <c r="N439" i="21"/>
  <c r="P435" i="21"/>
  <c r="N435" i="21"/>
  <c r="P431" i="21"/>
  <c r="N431" i="21"/>
  <c r="P427" i="21"/>
  <c r="N427" i="21"/>
  <c r="P423" i="21"/>
  <c r="N423" i="21"/>
  <c r="P419" i="21"/>
  <c r="N419" i="21"/>
  <c r="P415" i="21"/>
  <c r="N415" i="21"/>
  <c r="P411" i="21"/>
  <c r="N411" i="21"/>
  <c r="P407" i="21"/>
  <c r="N407" i="21"/>
  <c r="P403" i="21"/>
  <c r="N403" i="21"/>
  <c r="P399" i="21"/>
  <c r="N399" i="21"/>
  <c r="P395" i="21"/>
  <c r="N395" i="21"/>
  <c r="P391" i="21"/>
  <c r="N391" i="21"/>
  <c r="P387" i="21"/>
  <c r="N387" i="21"/>
  <c r="P383" i="21"/>
  <c r="N383" i="21"/>
  <c r="P379" i="21"/>
  <c r="N379" i="21"/>
  <c r="P375" i="21"/>
  <c r="N375" i="21"/>
  <c r="P371" i="21"/>
  <c r="N371" i="21"/>
  <c r="P367" i="21"/>
  <c r="N367" i="21"/>
  <c r="P363" i="21"/>
  <c r="N363" i="21"/>
  <c r="P359" i="21"/>
  <c r="N359" i="21"/>
  <c r="P355" i="21"/>
  <c r="N355" i="21"/>
  <c r="P351" i="21"/>
  <c r="N351" i="21"/>
  <c r="P347" i="21"/>
  <c r="N347" i="21"/>
  <c r="P343" i="21"/>
  <c r="N343" i="21"/>
  <c r="N339" i="21"/>
  <c r="P339" i="21"/>
  <c r="P335" i="21"/>
  <c r="N335" i="21"/>
  <c r="P327" i="21"/>
  <c r="N327" i="21"/>
  <c r="P323" i="21"/>
  <c r="N323" i="21"/>
  <c r="P319" i="21"/>
  <c r="N319" i="21"/>
  <c r="P311" i="21"/>
  <c r="N311" i="21"/>
  <c r="P307" i="21"/>
  <c r="N307" i="21"/>
  <c r="P299" i="21"/>
  <c r="N299" i="21"/>
  <c r="P295" i="21"/>
  <c r="N295" i="21"/>
  <c r="P291" i="21"/>
  <c r="N291" i="21"/>
  <c r="P283" i="21"/>
  <c r="N283" i="21"/>
  <c r="P279" i="21"/>
  <c r="N279" i="21"/>
  <c r="N267" i="21"/>
  <c r="P267" i="21"/>
  <c r="P263" i="21"/>
  <c r="N263" i="21"/>
  <c r="P251" i="21"/>
  <c r="N251" i="21"/>
  <c r="P247" i="21"/>
  <c r="N247" i="21"/>
  <c r="P235" i="21"/>
  <c r="N235" i="21"/>
  <c r="P231" i="21"/>
  <c r="N231" i="21"/>
  <c r="P219" i="21"/>
  <c r="N219" i="21"/>
  <c r="P215" i="21"/>
  <c r="N215" i="21"/>
  <c r="P199" i="21"/>
  <c r="N199" i="21"/>
  <c r="P183" i="21"/>
  <c r="N183" i="21"/>
  <c r="P171" i="21"/>
  <c r="N171" i="21"/>
  <c r="P167" i="21"/>
  <c r="N167" i="21"/>
  <c r="P155" i="21"/>
  <c r="N155" i="21"/>
  <c r="P151" i="21"/>
  <c r="N151" i="21"/>
  <c r="N139" i="21"/>
  <c r="P139" i="21"/>
  <c r="P135" i="21"/>
  <c r="N135" i="21"/>
  <c r="P123" i="21"/>
  <c r="N123" i="21"/>
  <c r="P119" i="21"/>
  <c r="N119" i="21"/>
  <c r="P107" i="21"/>
  <c r="N107" i="21"/>
  <c r="P103" i="21"/>
  <c r="N103" i="21"/>
  <c r="P91" i="21"/>
  <c r="N91" i="21"/>
  <c r="P87" i="21"/>
  <c r="N87" i="21"/>
  <c r="P71" i="21"/>
  <c r="N71" i="21"/>
  <c r="P55" i="21"/>
  <c r="N55" i="21"/>
  <c r="P43" i="21"/>
  <c r="N43" i="21"/>
  <c r="P39" i="21"/>
  <c r="N39" i="21"/>
  <c r="P27" i="21"/>
  <c r="N27" i="21"/>
  <c r="P23" i="21"/>
  <c r="N23" i="21"/>
  <c r="N11" i="21"/>
  <c r="P11" i="21"/>
  <c r="P7" i="21"/>
  <c r="N7" i="21"/>
  <c r="N567" i="21"/>
  <c r="N562" i="21"/>
  <c r="N549" i="21"/>
  <c r="N533" i="21"/>
  <c r="N517" i="21"/>
  <c r="N501" i="21"/>
  <c r="N485" i="21"/>
  <c r="N469" i="21"/>
  <c r="N453" i="21"/>
  <c r="N437" i="21"/>
  <c r="N421" i="21"/>
  <c r="N413" i="21"/>
  <c r="N405" i="21"/>
  <c r="N397" i="21"/>
  <c r="N389" i="21"/>
  <c r="N381" i="21"/>
  <c r="N373" i="21"/>
  <c r="N357" i="21"/>
  <c r="N349" i="21"/>
  <c r="N341" i="21"/>
  <c r="N333" i="21"/>
  <c r="N325" i="21"/>
  <c r="N317" i="21"/>
  <c r="N309" i="21"/>
  <c r="N301" i="21"/>
  <c r="N293" i="21"/>
  <c r="N285" i="21"/>
  <c r="N275" i="21"/>
  <c r="N264" i="21"/>
  <c r="N253" i="21"/>
  <c r="N243" i="21"/>
  <c r="N232" i="21"/>
  <c r="N221" i="21"/>
  <c r="N211" i="21"/>
  <c r="N200" i="21"/>
  <c r="N189" i="21"/>
  <c r="N179" i="21"/>
  <c r="N168" i="21"/>
  <c r="N157" i="21"/>
  <c r="N136" i="21"/>
  <c r="N125" i="21"/>
  <c r="N115" i="21"/>
  <c r="N104" i="21"/>
  <c r="N93" i="21"/>
  <c r="N83" i="21"/>
  <c r="N72" i="21"/>
  <c r="N61" i="21"/>
  <c r="N51" i="21"/>
  <c r="N40" i="21"/>
  <c r="N29" i="21"/>
  <c r="N19" i="21"/>
  <c r="N8" i="21"/>
  <c r="P566" i="21"/>
  <c r="P420" i="21"/>
  <c r="P356" i="21"/>
  <c r="P331" i="21"/>
  <c r="P303" i="21"/>
  <c r="P246" i="21"/>
  <c r="P218" i="21"/>
  <c r="P190" i="21"/>
  <c r="P161" i="21"/>
  <c r="P133" i="21"/>
  <c r="P75" i="21"/>
  <c r="P47" i="21"/>
  <c r="N282" i="21"/>
  <c r="P282" i="21"/>
  <c r="P278" i="21"/>
  <c r="N278" i="21"/>
  <c r="P274" i="21"/>
  <c r="N274" i="21"/>
  <c r="P270" i="21"/>
  <c r="N270" i="21"/>
  <c r="N266" i="21"/>
  <c r="P266" i="21"/>
  <c r="P262" i="21"/>
  <c r="N262" i="21"/>
  <c r="P258" i="21"/>
  <c r="N258" i="21"/>
  <c r="N254" i="21"/>
  <c r="P254" i="21"/>
  <c r="P250" i="21"/>
  <c r="N250" i="21"/>
  <c r="P242" i="21"/>
  <c r="N242" i="21"/>
  <c r="N238" i="21"/>
  <c r="P238" i="21"/>
  <c r="P234" i="21"/>
  <c r="N234" i="21"/>
  <c r="P226" i="21"/>
  <c r="N226" i="21"/>
  <c r="P222" i="21"/>
  <c r="N222" i="21"/>
  <c r="P214" i="21"/>
  <c r="N214" i="21"/>
  <c r="P210" i="21"/>
  <c r="N210" i="21"/>
  <c r="P206" i="21"/>
  <c r="N206" i="21"/>
  <c r="P198" i="21"/>
  <c r="N198" i="21"/>
  <c r="P194" i="21"/>
  <c r="N194" i="21"/>
  <c r="P186" i="21"/>
  <c r="N186" i="21"/>
  <c r="N182" i="21"/>
  <c r="P182" i="21"/>
  <c r="P178" i="21"/>
  <c r="N178" i="21"/>
  <c r="P170" i="21"/>
  <c r="N170" i="21"/>
  <c r="N166" i="21"/>
  <c r="P166" i="21"/>
  <c r="P162" i="21"/>
  <c r="N162" i="21"/>
  <c r="P158" i="21"/>
  <c r="N158" i="21"/>
  <c r="N154" i="21"/>
  <c r="P154" i="21"/>
  <c r="P150" i="21"/>
  <c r="N150" i="21"/>
  <c r="P146" i="21"/>
  <c r="N146" i="21"/>
  <c r="P142" i="21"/>
  <c r="N142" i="21"/>
  <c r="N138" i="21"/>
  <c r="P138" i="21"/>
  <c r="P134" i="21"/>
  <c r="N134" i="21"/>
  <c r="P130" i="21"/>
  <c r="N130" i="21"/>
  <c r="N126" i="21"/>
  <c r="P126" i="21"/>
  <c r="P122" i="21"/>
  <c r="N122" i="21"/>
  <c r="P114" i="21"/>
  <c r="N114" i="21"/>
  <c r="N110" i="21"/>
  <c r="P110" i="21"/>
  <c r="P106" i="21"/>
  <c r="N106" i="21"/>
  <c r="P98" i="21"/>
  <c r="N98" i="21"/>
  <c r="P94" i="21"/>
  <c r="N94" i="21"/>
  <c r="P86" i="21"/>
  <c r="N86" i="21"/>
  <c r="P82" i="21"/>
  <c r="N82" i="21"/>
  <c r="P78" i="21"/>
  <c r="N78" i="21"/>
  <c r="P70" i="21"/>
  <c r="N70" i="21"/>
  <c r="P66" i="21"/>
  <c r="N66" i="21"/>
  <c r="P58" i="21"/>
  <c r="N58" i="21"/>
  <c r="N54" i="21"/>
  <c r="P54" i="21"/>
  <c r="P50" i="21"/>
  <c r="N50" i="21"/>
  <c r="P42" i="21"/>
  <c r="N42" i="21"/>
  <c r="N38" i="21"/>
  <c r="P38" i="21"/>
  <c r="P34" i="21"/>
  <c r="N34" i="21"/>
  <c r="P30" i="21"/>
  <c r="N30" i="21"/>
  <c r="N26" i="21"/>
  <c r="P26" i="21"/>
  <c r="P22" i="21"/>
  <c r="N22" i="21"/>
  <c r="P18" i="21"/>
  <c r="N18" i="21"/>
  <c r="P14" i="21"/>
  <c r="N14" i="21"/>
  <c r="N10" i="21"/>
  <c r="P10" i="21"/>
  <c r="P6" i="21"/>
  <c r="N6" i="21"/>
  <c r="N571" i="21"/>
  <c r="N561" i="21"/>
  <c r="N554" i="21"/>
  <c r="N546" i="21"/>
  <c r="N538" i="21"/>
  <c r="N530" i="21"/>
  <c r="N522" i="21"/>
  <c r="N514" i="21"/>
  <c r="N506" i="21"/>
  <c r="N498" i="21"/>
  <c r="N490" i="21"/>
  <c r="N482" i="21"/>
  <c r="N474" i="21"/>
  <c r="N466" i="21"/>
  <c r="N458" i="21"/>
  <c r="N450" i="21"/>
  <c r="N442" i="21"/>
  <c r="N434" i="21"/>
  <c r="N426" i="21"/>
  <c r="N418" i="21"/>
  <c r="N410" i="21"/>
  <c r="N402" i="21"/>
  <c r="N394" i="21"/>
  <c r="N378" i="21"/>
  <c r="N370" i="21"/>
  <c r="N362" i="21"/>
  <c r="N354" i="21"/>
  <c r="N346" i="21"/>
  <c r="N338" i="21"/>
  <c r="N330" i="21"/>
  <c r="N322" i="21"/>
  <c r="N314" i="21"/>
  <c r="N306" i="21"/>
  <c r="N298" i="21"/>
  <c r="N290" i="21"/>
  <c r="N281" i="21"/>
  <c r="N271" i="21"/>
  <c r="N260" i="21"/>
  <c r="N249" i="21"/>
  <c r="N239" i="21"/>
  <c r="N228" i="21"/>
  <c r="N217" i="21"/>
  <c r="N207" i="21"/>
  <c r="N196" i="21"/>
  <c r="N185" i="21"/>
  <c r="N164" i="21"/>
  <c r="N153" i="21"/>
  <c r="N143" i="21"/>
  <c r="N132" i="21"/>
  <c r="N121" i="21"/>
  <c r="N111" i="21"/>
  <c r="N100" i="21"/>
  <c r="N79" i="21"/>
  <c r="N68" i="21"/>
  <c r="N57" i="21"/>
  <c r="N36" i="21"/>
  <c r="N25" i="21"/>
  <c r="N15" i="21"/>
  <c r="P376" i="21"/>
  <c r="P273" i="21"/>
  <c r="P245" i="21"/>
  <c r="P187" i="21"/>
  <c r="P102" i="21"/>
  <c r="P74" i="21"/>
  <c r="P46" i="21"/>
  <c r="P17" i="21"/>
  <c r="E23" i="14"/>
  <c r="V4" i="16"/>
  <c r="Q6" i="26"/>
  <c r="T603" i="22"/>
  <c r="T579" i="22"/>
  <c r="T571" i="22"/>
  <c r="T551" i="22"/>
  <c r="T527" i="22"/>
  <c r="T507" i="22"/>
  <c r="T495" i="22"/>
  <c r="T483" i="22"/>
  <c r="T475" i="22"/>
  <c r="T467" i="22"/>
  <c r="T459" i="22"/>
  <c r="T443" i="22"/>
  <c r="T591" i="22"/>
  <c r="T575" i="22"/>
  <c r="T555" i="22"/>
  <c r="T531" i="22"/>
  <c r="T523" i="22"/>
  <c r="T515" i="22"/>
  <c r="T503" i="22"/>
  <c r="T499" i="22"/>
  <c r="T491" i="22"/>
  <c r="T479" i="22"/>
  <c r="T471" i="22"/>
  <c r="T463" i="22"/>
  <c r="T455" i="22"/>
  <c r="T451" i="22"/>
  <c r="R559" i="22"/>
  <c r="R543" i="22"/>
  <c r="R535" i="22"/>
  <c r="R519" i="22"/>
  <c r="R511" i="22"/>
  <c r="R487" i="22"/>
  <c r="R447" i="22"/>
  <c r="R439" i="22"/>
  <c r="AB14" i="16"/>
  <c r="AA9" i="16"/>
  <c r="AJ5" i="16"/>
  <c r="Y8" i="16"/>
  <c r="Z8" i="16"/>
  <c r="X8" i="16"/>
  <c r="AB8" i="16"/>
  <c r="AB7" i="16"/>
  <c r="AA5" i="16"/>
  <c r="AB6" i="16"/>
  <c r="E22" i="11"/>
  <c r="D22" i="11"/>
  <c r="C22" i="11"/>
  <c r="B22" i="11"/>
  <c r="A22" i="11"/>
  <c r="O16" i="11"/>
  <c r="AJ6" i="12"/>
  <c r="AJ7" i="12"/>
  <c r="AJ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81" i="12"/>
  <c r="AJ82" i="12"/>
  <c r="AJ83" i="12"/>
  <c r="AJ84" i="12"/>
  <c r="AJ85" i="12"/>
  <c r="AJ86" i="12"/>
  <c r="AJ87" i="12"/>
  <c r="AJ88" i="12"/>
  <c r="AJ89" i="12"/>
  <c r="AJ90" i="12"/>
  <c r="AJ91" i="12"/>
  <c r="AJ92" i="12"/>
  <c r="AJ93" i="12"/>
  <c r="AJ94" i="12"/>
  <c r="AJ95" i="12"/>
  <c r="AJ96" i="12"/>
  <c r="AJ97" i="12"/>
  <c r="AJ98" i="12"/>
  <c r="AJ99" i="12"/>
  <c r="AJ100" i="12"/>
  <c r="AJ101" i="12"/>
  <c r="AJ102" i="12"/>
  <c r="AJ103" i="12"/>
  <c r="AJ104" i="12"/>
  <c r="AJ105" i="12"/>
  <c r="AJ106" i="12"/>
  <c r="AJ107" i="12"/>
  <c r="AJ108" i="12"/>
  <c r="AJ109" i="12"/>
  <c r="AJ110" i="12"/>
  <c r="AJ111" i="12"/>
  <c r="AJ112" i="12"/>
  <c r="AJ113" i="12"/>
  <c r="AJ114" i="12"/>
  <c r="AJ115" i="12"/>
  <c r="AJ116" i="12"/>
  <c r="AJ117" i="12"/>
  <c r="AJ118" i="12"/>
  <c r="AJ119" i="12"/>
  <c r="AJ120" i="12"/>
  <c r="AJ121" i="12"/>
  <c r="AJ122" i="12"/>
  <c r="AJ123" i="12"/>
  <c r="AJ124" i="12"/>
  <c r="AJ125" i="12"/>
  <c r="AJ126" i="12"/>
  <c r="AJ127" i="12"/>
  <c r="AJ128" i="12"/>
  <c r="AJ129" i="12"/>
  <c r="AJ130" i="12"/>
  <c r="AJ131" i="12"/>
  <c r="AJ132" i="12"/>
  <c r="AJ133" i="12"/>
  <c r="AJ134" i="12"/>
  <c r="AJ135" i="12"/>
  <c r="AJ136" i="12"/>
  <c r="AJ137" i="12"/>
  <c r="AJ138" i="12"/>
  <c r="AJ139" i="12"/>
  <c r="AJ140" i="12"/>
  <c r="AJ141" i="12"/>
  <c r="AJ142" i="12"/>
  <c r="AJ143" i="12"/>
  <c r="AJ144" i="12"/>
  <c r="AJ145" i="12"/>
  <c r="AJ146" i="12"/>
  <c r="AJ147" i="12"/>
  <c r="AJ148" i="12"/>
  <c r="AJ149" i="12"/>
  <c r="AJ150" i="12"/>
  <c r="AJ151" i="12"/>
  <c r="AJ152" i="12"/>
  <c r="AJ153" i="12"/>
  <c r="AJ154" i="12"/>
  <c r="AJ155" i="12"/>
  <c r="AJ156" i="12"/>
  <c r="AJ157" i="12"/>
  <c r="AJ158" i="12"/>
  <c r="AJ159" i="12"/>
  <c r="AJ160" i="12"/>
  <c r="AJ161" i="12"/>
  <c r="AJ162" i="12"/>
  <c r="AJ163" i="12"/>
  <c r="AJ164" i="12"/>
  <c r="AJ165" i="12"/>
  <c r="AJ166" i="12"/>
  <c r="AJ167" i="12"/>
  <c r="AJ168" i="12"/>
  <c r="AJ169" i="12"/>
  <c r="AJ170" i="12"/>
  <c r="AJ171" i="12"/>
  <c r="AJ172" i="12"/>
  <c r="AJ173" i="12"/>
  <c r="AJ174" i="12"/>
  <c r="AJ175" i="12"/>
  <c r="AJ176" i="12"/>
  <c r="AJ177" i="12"/>
  <c r="AJ178" i="12"/>
  <c r="AJ179" i="12"/>
  <c r="AJ180" i="12"/>
  <c r="AJ181" i="12"/>
  <c r="AJ182" i="12"/>
  <c r="AJ183" i="12"/>
  <c r="AJ184" i="12"/>
  <c r="AJ185" i="12"/>
  <c r="AJ186" i="12"/>
  <c r="AJ187" i="12"/>
  <c r="AJ188" i="12"/>
  <c r="AJ189" i="12"/>
  <c r="AJ190" i="12"/>
  <c r="AJ191" i="12"/>
  <c r="AJ192" i="12"/>
  <c r="AJ193" i="12"/>
  <c r="AJ194" i="12"/>
  <c r="AJ195" i="12"/>
  <c r="AJ196" i="12"/>
  <c r="AJ197" i="12"/>
  <c r="AJ198" i="12"/>
  <c r="AJ199" i="12"/>
  <c r="AJ200" i="12"/>
  <c r="AJ201" i="12"/>
  <c r="AJ202" i="12"/>
  <c r="AJ203" i="12"/>
  <c r="AJ204" i="12"/>
  <c r="AJ205" i="12"/>
  <c r="AJ206" i="12"/>
  <c r="AJ207" i="12"/>
  <c r="AJ208" i="12"/>
  <c r="AJ209" i="12"/>
  <c r="AJ210" i="12"/>
  <c r="AJ211" i="12"/>
  <c r="AJ212" i="12"/>
  <c r="AJ213" i="12"/>
  <c r="AJ214" i="12"/>
  <c r="AJ215" i="12"/>
  <c r="AJ216" i="12"/>
  <c r="AJ217" i="12"/>
  <c r="AJ218" i="12"/>
  <c r="AJ219" i="12"/>
  <c r="AJ220" i="12"/>
  <c r="AJ221" i="12"/>
  <c r="AJ222" i="12"/>
  <c r="AJ223" i="12"/>
  <c r="AJ224" i="12"/>
  <c r="AJ225" i="12"/>
  <c r="AJ226" i="12"/>
  <c r="AJ227" i="12"/>
  <c r="AJ228" i="12"/>
  <c r="AJ229" i="12"/>
  <c r="AJ230" i="12"/>
  <c r="AJ231" i="12"/>
  <c r="AJ232" i="12"/>
  <c r="AJ233" i="12"/>
  <c r="AJ234" i="12"/>
  <c r="AJ235" i="12"/>
  <c r="AJ236" i="12"/>
  <c r="AJ237" i="12"/>
  <c r="AJ238" i="12"/>
  <c r="AJ239" i="12"/>
  <c r="AJ240" i="12"/>
  <c r="AJ241" i="12"/>
  <c r="AJ242" i="12"/>
  <c r="AJ243" i="12"/>
  <c r="AJ244" i="12"/>
  <c r="AJ245" i="12"/>
  <c r="AJ246" i="12"/>
  <c r="AJ247" i="12"/>
  <c r="AJ248" i="12"/>
  <c r="AJ249" i="12"/>
  <c r="AJ250" i="12"/>
  <c r="AJ251" i="12"/>
  <c r="AJ252" i="12"/>
  <c r="AJ253" i="12"/>
  <c r="AJ254" i="12"/>
  <c r="AJ255" i="12"/>
  <c r="AJ256" i="12"/>
  <c r="AJ257" i="12"/>
  <c r="AJ258" i="12"/>
  <c r="AJ259" i="12"/>
  <c r="AJ260" i="12"/>
  <c r="AJ261" i="12"/>
  <c r="AJ262" i="12"/>
  <c r="AJ263" i="12"/>
  <c r="AJ264" i="12"/>
  <c r="AJ265" i="12"/>
  <c r="AJ266" i="12"/>
  <c r="AJ267" i="12"/>
  <c r="AJ268" i="12"/>
  <c r="AJ269" i="12"/>
  <c r="AJ270" i="12"/>
  <c r="AJ271" i="12"/>
  <c r="AJ272" i="12"/>
  <c r="AJ273" i="12"/>
  <c r="AJ274" i="12"/>
  <c r="AJ275" i="12"/>
  <c r="AJ276" i="12"/>
  <c r="AJ277" i="12"/>
  <c r="AJ278" i="12"/>
  <c r="AJ279" i="12"/>
  <c r="AJ280" i="12"/>
  <c r="AJ281" i="12"/>
  <c r="AJ282" i="12"/>
  <c r="AJ283" i="12"/>
  <c r="AJ284" i="12"/>
  <c r="AJ285" i="12"/>
  <c r="AJ286" i="12"/>
  <c r="AJ287" i="12"/>
  <c r="AJ288" i="12"/>
  <c r="AJ289" i="12"/>
  <c r="AJ290" i="12"/>
  <c r="AJ291" i="12"/>
  <c r="AJ292" i="12"/>
  <c r="AJ293" i="12"/>
  <c r="AJ294" i="12"/>
  <c r="AJ295" i="12"/>
  <c r="AJ296" i="12"/>
  <c r="AJ297" i="12"/>
  <c r="AJ298" i="12"/>
  <c r="AJ299" i="12"/>
  <c r="AJ300" i="12"/>
  <c r="AJ301" i="12"/>
  <c r="AJ302" i="12"/>
  <c r="AJ303" i="12"/>
  <c r="AJ304" i="12"/>
  <c r="AJ305" i="12"/>
  <c r="AJ306" i="12"/>
  <c r="AJ307" i="12"/>
  <c r="AJ308" i="12"/>
  <c r="AJ309" i="12"/>
  <c r="AJ310" i="12"/>
  <c r="AJ311" i="12"/>
  <c r="AJ312" i="12"/>
  <c r="AJ313" i="12"/>
  <c r="AJ314" i="12"/>
  <c r="AJ315" i="12"/>
  <c r="AJ316" i="12"/>
  <c r="AJ317" i="12"/>
  <c r="AJ318" i="12"/>
  <c r="AJ319" i="12"/>
  <c r="AJ320" i="12"/>
  <c r="AJ321" i="12"/>
  <c r="AJ322" i="12"/>
  <c r="AJ323" i="12"/>
  <c r="AJ324" i="12"/>
  <c r="AJ325" i="12"/>
  <c r="AJ326" i="12"/>
  <c r="AJ327" i="12"/>
  <c r="AJ328" i="12"/>
  <c r="AJ329" i="12"/>
  <c r="AJ330" i="12"/>
  <c r="AJ331" i="12"/>
  <c r="AJ332" i="12"/>
  <c r="AJ333" i="12"/>
  <c r="AJ334" i="12"/>
  <c r="AJ335" i="12"/>
  <c r="AJ336" i="12"/>
  <c r="AJ337" i="12"/>
  <c r="AJ338" i="12"/>
  <c r="AJ339" i="12"/>
  <c r="AJ340" i="12"/>
  <c r="AJ341" i="12"/>
  <c r="AJ342" i="12"/>
  <c r="AJ343" i="12"/>
  <c r="AJ344" i="12"/>
  <c r="AJ345" i="12"/>
  <c r="AJ346" i="12"/>
  <c r="AJ347" i="12"/>
  <c r="AJ348" i="12"/>
  <c r="AJ349" i="12"/>
  <c r="AJ350" i="12"/>
  <c r="AJ351" i="12"/>
  <c r="AJ352" i="12"/>
  <c r="AJ353" i="12"/>
  <c r="AJ354" i="12"/>
  <c r="AJ355" i="12"/>
  <c r="AJ356" i="12"/>
  <c r="AJ357" i="12"/>
  <c r="AJ358" i="12"/>
  <c r="AJ359" i="12"/>
  <c r="AJ360" i="12"/>
  <c r="AJ361" i="12"/>
  <c r="AJ362" i="12"/>
  <c r="AJ363" i="12"/>
  <c r="AJ364" i="12"/>
  <c r="AJ365" i="12"/>
  <c r="AJ366" i="12"/>
  <c r="AJ367" i="12"/>
  <c r="AJ368" i="12"/>
  <c r="AJ369" i="12"/>
  <c r="AJ370" i="12"/>
  <c r="AJ371" i="12"/>
  <c r="AJ372" i="12"/>
  <c r="AJ373" i="12"/>
  <c r="AJ374" i="12"/>
  <c r="AJ375" i="12"/>
  <c r="AJ376" i="12"/>
  <c r="AJ377" i="12"/>
  <c r="AJ378" i="12"/>
  <c r="AJ379" i="12"/>
  <c r="AJ380" i="12"/>
  <c r="AJ381" i="12"/>
  <c r="AJ382" i="12"/>
  <c r="AJ383" i="12"/>
  <c r="AJ384" i="12"/>
  <c r="AJ385" i="12"/>
  <c r="AJ386" i="12"/>
  <c r="AJ387" i="12"/>
  <c r="AJ388" i="12"/>
  <c r="AJ389" i="12"/>
  <c r="AJ390" i="12"/>
  <c r="AJ391" i="12"/>
  <c r="AJ392" i="12"/>
  <c r="AJ393" i="12"/>
  <c r="AJ394" i="12"/>
  <c r="AJ395" i="12"/>
  <c r="AJ396" i="12"/>
  <c r="AJ397" i="12"/>
  <c r="AJ398" i="12"/>
  <c r="AJ399" i="12"/>
  <c r="AJ400" i="12"/>
  <c r="AJ401" i="12"/>
  <c r="AJ402" i="12"/>
  <c r="AJ403" i="12"/>
  <c r="AJ404" i="12"/>
  <c r="AJ405" i="12"/>
  <c r="AJ406" i="12"/>
  <c r="AJ407" i="12"/>
  <c r="AJ408" i="12"/>
  <c r="AJ409" i="12"/>
  <c r="AJ410" i="12"/>
  <c r="AJ411" i="12"/>
  <c r="AJ412" i="12"/>
  <c r="AJ413" i="12"/>
  <c r="AJ414" i="12"/>
  <c r="AJ415" i="12"/>
  <c r="AJ416" i="12"/>
  <c r="AJ417" i="12"/>
  <c r="AJ418" i="12"/>
  <c r="AJ419" i="12"/>
  <c r="AJ420" i="12"/>
  <c r="AJ421" i="12"/>
  <c r="AJ422" i="12"/>
  <c r="AJ423" i="12"/>
  <c r="AJ424" i="12"/>
  <c r="AJ425" i="12"/>
  <c r="AJ426" i="12"/>
  <c r="AJ427" i="12"/>
  <c r="AJ428" i="12"/>
  <c r="AJ429" i="12"/>
  <c r="AJ430" i="12"/>
  <c r="AJ431" i="12"/>
  <c r="AJ432" i="12"/>
  <c r="AJ433" i="12"/>
  <c r="AJ434" i="12"/>
  <c r="AJ435" i="12"/>
  <c r="AJ436" i="12"/>
  <c r="AJ437" i="12"/>
  <c r="AJ438" i="12"/>
  <c r="AJ439" i="12"/>
  <c r="AJ440" i="12"/>
  <c r="AJ441" i="12"/>
  <c r="AJ442" i="12"/>
  <c r="AJ443" i="12"/>
  <c r="AJ444" i="12"/>
  <c r="AJ445" i="12"/>
  <c r="AJ446" i="12"/>
  <c r="AJ447" i="12"/>
  <c r="AJ448" i="12"/>
  <c r="AJ449" i="12"/>
  <c r="AJ450" i="12"/>
  <c r="AJ451" i="12"/>
  <c r="AJ452" i="12"/>
  <c r="AJ453" i="12"/>
  <c r="AJ454" i="12"/>
  <c r="AJ455" i="12"/>
  <c r="AJ456" i="12"/>
  <c r="AJ457" i="12"/>
  <c r="AJ458" i="12"/>
  <c r="AJ459" i="12"/>
  <c r="AJ460" i="12"/>
  <c r="AJ461" i="12"/>
  <c r="AJ462" i="12"/>
  <c r="AJ463" i="12"/>
  <c r="AJ464" i="12"/>
  <c r="AJ465" i="12"/>
  <c r="AJ466" i="12"/>
  <c r="AJ467" i="12"/>
  <c r="AJ468" i="12"/>
  <c r="AJ469" i="12"/>
  <c r="AJ470" i="12"/>
  <c r="AJ471" i="12"/>
  <c r="AJ472" i="12"/>
  <c r="AJ473" i="12"/>
  <c r="AJ474" i="12"/>
  <c r="AJ475" i="12"/>
  <c r="AJ476" i="12"/>
  <c r="AJ477" i="12"/>
  <c r="AJ478" i="12"/>
  <c r="AJ479" i="12"/>
  <c r="AJ480" i="12"/>
  <c r="AJ481" i="12"/>
  <c r="AJ482" i="12"/>
  <c r="AJ483" i="12"/>
  <c r="AJ484" i="12"/>
  <c r="AJ485" i="12"/>
  <c r="AJ486" i="12"/>
  <c r="AJ487" i="12"/>
  <c r="AJ488" i="12"/>
  <c r="AJ489" i="12"/>
  <c r="AJ490" i="12"/>
  <c r="AJ491" i="12"/>
  <c r="AJ492" i="12"/>
  <c r="AJ493" i="12"/>
  <c r="AJ494" i="12"/>
  <c r="AJ495" i="12"/>
  <c r="AJ496" i="12"/>
  <c r="AJ497" i="12"/>
  <c r="AJ498" i="12"/>
  <c r="AJ499" i="12"/>
  <c r="AJ500" i="12"/>
  <c r="AJ501" i="12"/>
  <c r="AJ502" i="12"/>
  <c r="AJ503" i="12"/>
  <c r="AJ504" i="12"/>
  <c r="AJ505" i="12"/>
  <c r="AJ506" i="12"/>
  <c r="AJ507" i="12"/>
  <c r="AJ508" i="12"/>
  <c r="AJ509" i="12"/>
  <c r="AJ510" i="12"/>
  <c r="AJ511" i="12"/>
  <c r="AJ512" i="12"/>
  <c r="AJ513" i="12"/>
  <c r="AJ514" i="12"/>
  <c r="AJ515" i="12"/>
  <c r="AJ516" i="12"/>
  <c r="AJ517" i="12"/>
  <c r="AJ518" i="12"/>
  <c r="AJ519" i="12"/>
  <c r="AJ520" i="12"/>
  <c r="AJ521" i="12"/>
  <c r="AJ522" i="12"/>
  <c r="AJ523" i="12"/>
  <c r="AJ524" i="12"/>
  <c r="AJ525" i="12"/>
  <c r="AJ526" i="12"/>
  <c r="AJ527" i="12"/>
  <c r="AJ528" i="12"/>
  <c r="AJ529" i="12"/>
  <c r="AJ530" i="12"/>
  <c r="AJ531" i="12"/>
  <c r="AJ532" i="12"/>
  <c r="AJ533" i="12"/>
  <c r="AJ534" i="12"/>
  <c r="AJ535" i="12"/>
  <c r="AJ536" i="12"/>
  <c r="AJ537" i="12"/>
  <c r="AJ538" i="12"/>
  <c r="AJ539" i="12"/>
  <c r="AJ540" i="12"/>
  <c r="AJ541" i="12"/>
  <c r="AJ542" i="12"/>
  <c r="AJ543" i="12"/>
  <c r="AJ544" i="12"/>
  <c r="AJ545" i="12"/>
  <c r="AJ546" i="12"/>
  <c r="AJ547" i="12"/>
  <c r="AJ548" i="12"/>
  <c r="AJ549" i="12"/>
  <c r="AJ550" i="12"/>
  <c r="AJ551" i="12"/>
  <c r="AJ552" i="12"/>
  <c r="AJ553" i="12"/>
  <c r="AJ554" i="12"/>
  <c r="AJ555" i="12"/>
  <c r="AJ556" i="12"/>
  <c r="AJ557" i="12"/>
  <c r="AJ558" i="12"/>
  <c r="AJ559" i="12"/>
  <c r="AJ560" i="12"/>
  <c r="AJ561" i="12"/>
  <c r="AJ562" i="12"/>
  <c r="AJ563" i="12"/>
  <c r="AJ564" i="12"/>
  <c r="AJ565" i="12"/>
  <c r="AJ566" i="12"/>
  <c r="AJ567" i="12"/>
  <c r="AJ568" i="12"/>
  <c r="AJ569" i="12"/>
  <c r="AJ570" i="12"/>
  <c r="AJ571" i="12"/>
  <c r="AJ572" i="12"/>
  <c r="AJ573" i="12"/>
  <c r="AJ574" i="12"/>
  <c r="AJ575" i="12"/>
  <c r="AJ576" i="12"/>
  <c r="AJ577" i="12"/>
  <c r="AJ578" i="12"/>
  <c r="AJ579" i="12"/>
  <c r="AJ580" i="12"/>
  <c r="AJ581" i="12"/>
  <c r="AJ582" i="12"/>
  <c r="AJ583" i="12"/>
  <c r="AJ584" i="12"/>
  <c r="AJ585" i="12"/>
  <c r="AJ586" i="12"/>
  <c r="AJ587" i="12"/>
  <c r="AJ588" i="12"/>
  <c r="AJ589" i="12"/>
  <c r="AJ590" i="12"/>
  <c r="AJ591" i="12"/>
  <c r="AJ592" i="12"/>
  <c r="AJ593" i="12"/>
  <c r="AJ594" i="12"/>
  <c r="AJ595" i="12"/>
  <c r="AJ596" i="12"/>
  <c r="AJ597" i="12"/>
  <c r="AJ598" i="12"/>
  <c r="AJ599" i="12"/>
  <c r="AJ600" i="12"/>
  <c r="AJ601" i="12"/>
  <c r="AJ602" i="12"/>
  <c r="AJ603" i="12"/>
  <c r="AJ604" i="12"/>
  <c r="AJ605" i="12"/>
  <c r="AJ606" i="12"/>
  <c r="AJ607" i="12"/>
  <c r="AJ608" i="12"/>
  <c r="AJ609" i="12"/>
  <c r="AJ610" i="12"/>
  <c r="AJ611" i="12"/>
  <c r="AJ612" i="12"/>
  <c r="AJ613" i="12"/>
  <c r="AJ614" i="12"/>
  <c r="AJ615" i="12"/>
  <c r="AJ616" i="12"/>
  <c r="AJ617" i="12"/>
  <c r="AJ618" i="12"/>
  <c r="AJ619" i="12"/>
  <c r="AJ620" i="12"/>
  <c r="AJ621" i="12"/>
  <c r="AJ622" i="12"/>
  <c r="AJ623" i="12"/>
  <c r="AJ624" i="12"/>
  <c r="AJ625" i="12"/>
  <c r="AJ626" i="12"/>
  <c r="AJ627" i="12"/>
  <c r="AJ628" i="12"/>
  <c r="AJ629" i="12"/>
  <c r="AJ630" i="12"/>
  <c r="AJ631" i="12"/>
  <c r="AJ632" i="12"/>
  <c r="AJ633" i="12"/>
  <c r="AJ634" i="12"/>
  <c r="AJ635" i="12"/>
  <c r="AJ636" i="12"/>
  <c r="AJ637" i="12"/>
  <c r="AJ638" i="12"/>
  <c r="AJ639" i="12"/>
  <c r="AJ640" i="12"/>
  <c r="AJ641" i="12"/>
  <c r="AJ642" i="12"/>
  <c r="AJ643" i="12"/>
  <c r="AJ644" i="12"/>
  <c r="AJ645" i="12"/>
  <c r="AJ646" i="12"/>
  <c r="AJ647" i="12"/>
  <c r="AJ648" i="12"/>
  <c r="AJ649" i="12"/>
  <c r="AJ650" i="12"/>
  <c r="AJ651" i="12"/>
  <c r="AJ652" i="12"/>
  <c r="AJ653" i="12"/>
  <c r="AJ654" i="12"/>
  <c r="AJ5" i="12"/>
  <c r="AI6" i="12"/>
  <c r="AI7" i="12"/>
  <c r="AI8" i="12"/>
  <c r="AI9" i="12"/>
  <c r="AI10" i="12"/>
  <c r="AI11" i="12"/>
  <c r="AI12" i="12"/>
  <c r="AI13" i="12"/>
  <c r="AI14" i="12"/>
  <c r="AI15" i="12"/>
  <c r="AI16" i="12"/>
  <c r="AI17" i="12"/>
  <c r="AI18" i="12"/>
  <c r="AI19" i="12"/>
  <c r="AI20" i="12"/>
  <c r="AI21" i="12"/>
  <c r="AI22" i="12"/>
  <c r="AI23" i="12"/>
  <c r="AI24" i="12"/>
  <c r="AI25" i="12"/>
  <c r="AI26" i="12"/>
  <c r="AI27" i="12"/>
  <c r="AI28" i="12"/>
  <c r="AI29" i="12"/>
  <c r="AI30" i="12"/>
  <c r="AI31" i="12"/>
  <c r="AI32" i="12"/>
  <c r="AI33" i="12"/>
  <c r="AI34" i="12"/>
  <c r="AI35" i="12"/>
  <c r="AI36" i="12"/>
  <c r="AI37" i="12"/>
  <c r="AI38" i="12"/>
  <c r="AI39" i="12"/>
  <c r="AI40" i="12"/>
  <c r="AI41" i="12"/>
  <c r="AI42" i="12"/>
  <c r="AI43" i="12"/>
  <c r="AI44" i="12"/>
  <c r="AI45" i="12"/>
  <c r="AI46" i="12"/>
  <c r="AI47" i="12"/>
  <c r="AI48" i="12"/>
  <c r="AI49" i="12"/>
  <c r="AI50" i="12"/>
  <c r="AI51" i="12"/>
  <c r="AI52" i="12"/>
  <c r="AI53" i="12"/>
  <c r="AI54" i="12"/>
  <c r="AI55" i="12"/>
  <c r="AI56" i="12"/>
  <c r="AI57" i="12"/>
  <c r="AI58" i="12"/>
  <c r="AI59" i="12"/>
  <c r="AI60" i="12"/>
  <c r="AI61" i="12"/>
  <c r="AI62" i="12"/>
  <c r="AI63" i="12"/>
  <c r="AI64" i="12"/>
  <c r="AI65" i="12"/>
  <c r="AI66" i="12"/>
  <c r="AI67" i="12"/>
  <c r="AI68" i="12"/>
  <c r="AI69" i="12"/>
  <c r="AI70" i="12"/>
  <c r="AI71" i="12"/>
  <c r="AI72" i="12"/>
  <c r="AI73" i="12"/>
  <c r="AI74" i="12"/>
  <c r="AI75" i="12"/>
  <c r="AI76" i="12"/>
  <c r="AI77" i="12"/>
  <c r="AI78" i="12"/>
  <c r="AI79" i="12"/>
  <c r="AI80" i="12"/>
  <c r="AI81" i="12"/>
  <c r="AI82" i="12"/>
  <c r="AI83" i="12"/>
  <c r="AI84" i="12"/>
  <c r="AI85" i="12"/>
  <c r="AI86" i="12"/>
  <c r="AI87" i="12"/>
  <c r="AI88" i="12"/>
  <c r="AI89" i="12"/>
  <c r="AI90" i="12"/>
  <c r="AI91" i="12"/>
  <c r="AI92" i="12"/>
  <c r="AI93" i="12"/>
  <c r="AI94" i="12"/>
  <c r="AI95" i="12"/>
  <c r="AI96" i="12"/>
  <c r="AI97" i="12"/>
  <c r="AI98" i="12"/>
  <c r="AI99" i="12"/>
  <c r="AI100" i="12"/>
  <c r="AI101" i="12"/>
  <c r="AI102" i="12"/>
  <c r="AI103" i="12"/>
  <c r="AI104" i="12"/>
  <c r="AI105" i="12"/>
  <c r="AI106" i="12"/>
  <c r="AI107" i="12"/>
  <c r="AI108" i="12"/>
  <c r="AI109" i="12"/>
  <c r="AI110" i="12"/>
  <c r="AI111" i="12"/>
  <c r="AI112" i="12"/>
  <c r="AI113" i="12"/>
  <c r="AI114" i="12"/>
  <c r="AI115" i="12"/>
  <c r="AI116" i="12"/>
  <c r="AI117" i="12"/>
  <c r="AI118" i="12"/>
  <c r="AI119" i="12"/>
  <c r="AI120" i="12"/>
  <c r="AI121" i="12"/>
  <c r="AI122" i="12"/>
  <c r="AI123" i="12"/>
  <c r="AI124" i="12"/>
  <c r="AI125" i="12"/>
  <c r="AI126" i="12"/>
  <c r="AI127" i="12"/>
  <c r="AI128" i="12"/>
  <c r="AI129" i="12"/>
  <c r="AI130" i="12"/>
  <c r="AI131" i="12"/>
  <c r="AI132" i="12"/>
  <c r="AI133" i="12"/>
  <c r="AI134" i="12"/>
  <c r="AI135" i="12"/>
  <c r="AI136" i="12"/>
  <c r="AI137" i="12"/>
  <c r="AI138" i="12"/>
  <c r="AI139" i="12"/>
  <c r="AI140" i="12"/>
  <c r="AI141" i="12"/>
  <c r="AI142" i="12"/>
  <c r="AI143" i="12"/>
  <c r="AI144" i="12"/>
  <c r="AI145" i="12"/>
  <c r="AI146" i="12"/>
  <c r="AI147" i="12"/>
  <c r="AI148" i="12"/>
  <c r="AI149" i="12"/>
  <c r="AI150" i="12"/>
  <c r="AI151" i="12"/>
  <c r="AI152" i="12"/>
  <c r="AI153" i="12"/>
  <c r="AI154" i="12"/>
  <c r="AI155" i="12"/>
  <c r="AI156" i="12"/>
  <c r="AI157" i="12"/>
  <c r="AI158" i="12"/>
  <c r="AI159" i="12"/>
  <c r="AI160" i="12"/>
  <c r="AI161" i="12"/>
  <c r="AI162" i="12"/>
  <c r="AI163" i="12"/>
  <c r="AI164" i="12"/>
  <c r="AI165" i="12"/>
  <c r="AI166" i="12"/>
  <c r="AI167" i="12"/>
  <c r="AI168" i="12"/>
  <c r="AI169" i="12"/>
  <c r="AI170" i="12"/>
  <c r="AI171" i="12"/>
  <c r="AI172" i="12"/>
  <c r="AI173" i="12"/>
  <c r="AI174" i="12"/>
  <c r="AI175" i="12"/>
  <c r="AI176" i="12"/>
  <c r="AI177" i="12"/>
  <c r="AI178" i="12"/>
  <c r="AI179" i="12"/>
  <c r="AI180" i="12"/>
  <c r="AI181" i="12"/>
  <c r="AI182" i="12"/>
  <c r="AI183" i="12"/>
  <c r="AI184" i="12"/>
  <c r="AI185" i="12"/>
  <c r="AI186" i="12"/>
  <c r="AI187" i="12"/>
  <c r="AI188" i="12"/>
  <c r="AI189" i="12"/>
  <c r="AI190" i="12"/>
  <c r="AI191" i="12"/>
  <c r="AI192" i="12"/>
  <c r="AI193" i="12"/>
  <c r="AI194" i="12"/>
  <c r="AI195" i="12"/>
  <c r="AI196" i="12"/>
  <c r="AI197" i="12"/>
  <c r="AI198" i="12"/>
  <c r="AI199" i="12"/>
  <c r="AI200" i="12"/>
  <c r="AI201" i="12"/>
  <c r="AI202" i="12"/>
  <c r="AI203" i="12"/>
  <c r="AI204" i="12"/>
  <c r="AI205" i="12"/>
  <c r="AI206" i="12"/>
  <c r="AI207" i="12"/>
  <c r="AI208" i="12"/>
  <c r="AI209" i="12"/>
  <c r="AI210" i="12"/>
  <c r="AI211" i="12"/>
  <c r="AI212" i="12"/>
  <c r="AI213" i="12"/>
  <c r="AI214" i="12"/>
  <c r="AI215" i="12"/>
  <c r="AI216" i="12"/>
  <c r="AI217" i="12"/>
  <c r="AI218" i="12"/>
  <c r="AI219" i="12"/>
  <c r="AI220" i="12"/>
  <c r="AI221" i="12"/>
  <c r="AI222" i="12"/>
  <c r="AI223" i="12"/>
  <c r="AI224" i="12"/>
  <c r="AI225" i="12"/>
  <c r="AI226" i="12"/>
  <c r="AI227" i="12"/>
  <c r="AI228" i="12"/>
  <c r="AI229" i="12"/>
  <c r="AI230" i="12"/>
  <c r="AI231" i="12"/>
  <c r="AI232" i="12"/>
  <c r="AI233" i="12"/>
  <c r="AI234" i="12"/>
  <c r="AI235" i="12"/>
  <c r="AI236" i="12"/>
  <c r="AI237" i="12"/>
  <c r="AI238" i="12"/>
  <c r="AI239" i="12"/>
  <c r="AI240" i="12"/>
  <c r="AI241" i="12"/>
  <c r="AI242" i="12"/>
  <c r="AI243" i="12"/>
  <c r="AI244" i="12"/>
  <c r="AI245" i="12"/>
  <c r="AI246" i="12"/>
  <c r="AI247" i="12"/>
  <c r="AI248" i="12"/>
  <c r="AI249" i="12"/>
  <c r="AI250" i="12"/>
  <c r="AI251" i="12"/>
  <c r="AI252" i="12"/>
  <c r="AI253" i="12"/>
  <c r="AI254" i="12"/>
  <c r="AI255" i="12"/>
  <c r="AI256" i="12"/>
  <c r="AI257" i="12"/>
  <c r="AI258" i="12"/>
  <c r="AI259" i="12"/>
  <c r="AI260" i="12"/>
  <c r="AI261" i="12"/>
  <c r="AI262" i="12"/>
  <c r="AI263" i="12"/>
  <c r="AI264" i="12"/>
  <c r="AI265" i="12"/>
  <c r="AI266" i="12"/>
  <c r="AI267" i="12"/>
  <c r="AI268" i="12"/>
  <c r="AI269" i="12"/>
  <c r="AI270" i="12"/>
  <c r="AI271" i="12"/>
  <c r="AI272" i="12"/>
  <c r="AI273" i="12"/>
  <c r="AI274" i="12"/>
  <c r="AI275" i="12"/>
  <c r="AI276" i="12"/>
  <c r="AI277" i="12"/>
  <c r="AI278" i="12"/>
  <c r="AI279" i="12"/>
  <c r="AI280" i="12"/>
  <c r="AI281" i="12"/>
  <c r="AI282" i="12"/>
  <c r="AI283" i="12"/>
  <c r="AI284" i="12"/>
  <c r="AI285" i="12"/>
  <c r="AI286" i="12"/>
  <c r="AI287" i="12"/>
  <c r="AI288" i="12"/>
  <c r="AI289" i="12"/>
  <c r="AI290" i="12"/>
  <c r="AI291" i="12"/>
  <c r="AI292" i="12"/>
  <c r="AI293" i="12"/>
  <c r="AI294" i="12"/>
  <c r="AI295" i="12"/>
  <c r="AI296" i="12"/>
  <c r="AI297" i="12"/>
  <c r="AI298" i="12"/>
  <c r="AI299" i="12"/>
  <c r="AI300" i="12"/>
  <c r="AI301" i="12"/>
  <c r="AI302" i="12"/>
  <c r="AI303" i="12"/>
  <c r="AI304" i="12"/>
  <c r="AI305" i="12"/>
  <c r="AI306" i="12"/>
  <c r="AI307" i="12"/>
  <c r="AI308" i="12"/>
  <c r="AI309" i="12"/>
  <c r="AI310" i="12"/>
  <c r="AI311" i="12"/>
  <c r="AI312" i="12"/>
  <c r="AI313" i="12"/>
  <c r="AI314" i="12"/>
  <c r="AI315" i="12"/>
  <c r="AI316" i="12"/>
  <c r="AI317" i="12"/>
  <c r="AI318" i="12"/>
  <c r="AI319" i="12"/>
  <c r="AI320" i="12"/>
  <c r="AI321" i="12"/>
  <c r="AI322" i="12"/>
  <c r="AI323" i="12"/>
  <c r="AI324" i="12"/>
  <c r="AI325" i="12"/>
  <c r="AI326" i="12"/>
  <c r="AI327" i="12"/>
  <c r="AI328" i="12"/>
  <c r="AI329" i="12"/>
  <c r="AI330" i="12"/>
  <c r="AI331" i="12"/>
  <c r="AI332" i="12"/>
  <c r="AI333" i="12"/>
  <c r="AI334" i="12"/>
  <c r="AI335" i="12"/>
  <c r="AI336" i="12"/>
  <c r="AI337" i="12"/>
  <c r="AI338" i="12"/>
  <c r="AI339" i="12"/>
  <c r="AI340" i="12"/>
  <c r="AI341" i="12"/>
  <c r="AI342" i="12"/>
  <c r="AI343" i="12"/>
  <c r="AI344" i="12"/>
  <c r="AI345" i="12"/>
  <c r="AI346" i="12"/>
  <c r="AI347" i="12"/>
  <c r="AI348" i="12"/>
  <c r="AI349" i="12"/>
  <c r="AI350" i="12"/>
  <c r="AI351" i="12"/>
  <c r="AI352" i="12"/>
  <c r="AI353" i="12"/>
  <c r="AI354" i="12"/>
  <c r="AI355" i="12"/>
  <c r="AI356" i="12"/>
  <c r="AI357" i="12"/>
  <c r="AI358" i="12"/>
  <c r="AI359" i="12"/>
  <c r="AI360" i="12"/>
  <c r="AI361" i="12"/>
  <c r="AI362" i="12"/>
  <c r="AI363" i="12"/>
  <c r="AI364" i="12"/>
  <c r="AI365" i="12"/>
  <c r="AI366" i="12"/>
  <c r="AI367" i="12"/>
  <c r="AI368" i="12"/>
  <c r="AI369" i="12"/>
  <c r="AI370" i="12"/>
  <c r="AI371" i="12"/>
  <c r="AI372" i="12"/>
  <c r="AI373" i="12"/>
  <c r="AI374" i="12"/>
  <c r="AI375" i="12"/>
  <c r="AI376" i="12"/>
  <c r="AI377" i="12"/>
  <c r="AI378" i="12"/>
  <c r="AI379" i="12"/>
  <c r="AI380" i="12"/>
  <c r="AI381" i="12"/>
  <c r="AI382" i="12"/>
  <c r="AI383" i="12"/>
  <c r="AI384" i="12"/>
  <c r="AI385" i="12"/>
  <c r="AI386" i="12"/>
  <c r="AI387" i="12"/>
  <c r="AI388" i="12"/>
  <c r="AI389" i="12"/>
  <c r="AI390" i="12"/>
  <c r="AI391" i="12"/>
  <c r="AI392" i="12"/>
  <c r="AI393" i="12"/>
  <c r="AI394" i="12"/>
  <c r="AI395" i="12"/>
  <c r="AI396" i="12"/>
  <c r="AI397" i="12"/>
  <c r="AI398" i="12"/>
  <c r="AI399" i="12"/>
  <c r="AI400" i="12"/>
  <c r="AI401" i="12"/>
  <c r="AI402" i="12"/>
  <c r="AI403" i="12"/>
  <c r="AI404" i="12"/>
  <c r="AI405" i="12"/>
  <c r="AI406" i="12"/>
  <c r="AI407" i="12"/>
  <c r="AI408" i="12"/>
  <c r="AI409" i="12"/>
  <c r="AI410" i="12"/>
  <c r="AI411" i="12"/>
  <c r="AI412" i="12"/>
  <c r="AI413" i="12"/>
  <c r="AI414" i="12"/>
  <c r="AI415" i="12"/>
  <c r="AI416" i="12"/>
  <c r="AI417" i="12"/>
  <c r="AI418" i="12"/>
  <c r="AI419" i="12"/>
  <c r="AI420" i="12"/>
  <c r="AI421" i="12"/>
  <c r="AI422" i="12"/>
  <c r="AI423" i="12"/>
  <c r="AI424" i="12"/>
  <c r="AI425" i="12"/>
  <c r="AI426" i="12"/>
  <c r="AI427" i="12"/>
  <c r="AI428" i="12"/>
  <c r="AI429" i="12"/>
  <c r="AI430" i="12"/>
  <c r="AI431" i="12"/>
  <c r="AI432" i="12"/>
  <c r="AI433" i="12"/>
  <c r="AI434" i="12"/>
  <c r="AI435" i="12"/>
  <c r="AI436" i="12"/>
  <c r="AI437" i="12"/>
  <c r="AI438" i="12"/>
  <c r="AI439" i="12"/>
  <c r="AI440" i="12"/>
  <c r="AI441" i="12"/>
  <c r="AI442" i="12"/>
  <c r="AI443" i="12"/>
  <c r="AI444" i="12"/>
  <c r="AI445" i="12"/>
  <c r="AI446" i="12"/>
  <c r="AI447" i="12"/>
  <c r="AI448" i="12"/>
  <c r="AI449" i="12"/>
  <c r="AI450" i="12"/>
  <c r="AI451" i="12"/>
  <c r="AI452" i="12"/>
  <c r="AI453" i="12"/>
  <c r="AI454" i="12"/>
  <c r="AI455" i="12"/>
  <c r="AI456" i="12"/>
  <c r="AI457" i="12"/>
  <c r="AI458" i="12"/>
  <c r="AI459" i="12"/>
  <c r="AI460" i="12"/>
  <c r="AI461" i="12"/>
  <c r="AI462" i="12"/>
  <c r="AI463" i="12"/>
  <c r="AI464" i="12"/>
  <c r="AI465" i="12"/>
  <c r="AI466" i="12"/>
  <c r="AI467" i="12"/>
  <c r="AI468" i="12"/>
  <c r="AI469" i="12"/>
  <c r="AI470" i="12"/>
  <c r="AI471" i="12"/>
  <c r="AI472" i="12"/>
  <c r="AI473" i="12"/>
  <c r="AI474" i="12"/>
  <c r="AI475" i="12"/>
  <c r="AI476" i="12"/>
  <c r="AI477" i="12"/>
  <c r="AI478" i="12"/>
  <c r="AI479" i="12"/>
  <c r="AI480" i="12"/>
  <c r="AI481" i="12"/>
  <c r="AI482" i="12"/>
  <c r="AI483" i="12"/>
  <c r="AI484" i="12"/>
  <c r="AI485" i="12"/>
  <c r="AI486" i="12"/>
  <c r="AI487" i="12"/>
  <c r="AI488" i="12"/>
  <c r="AI489" i="12"/>
  <c r="AI490" i="12"/>
  <c r="AI491" i="12"/>
  <c r="AI492" i="12"/>
  <c r="AI493" i="12"/>
  <c r="AI494" i="12"/>
  <c r="AI495" i="12"/>
  <c r="AI496" i="12"/>
  <c r="AI497" i="12"/>
  <c r="AI498" i="12"/>
  <c r="AI499" i="12"/>
  <c r="AI500" i="12"/>
  <c r="AI501" i="12"/>
  <c r="AI502" i="12"/>
  <c r="AI503" i="12"/>
  <c r="AI504" i="12"/>
  <c r="AI505" i="12"/>
  <c r="AI506" i="12"/>
  <c r="AI507" i="12"/>
  <c r="AI508" i="12"/>
  <c r="AI509" i="12"/>
  <c r="AI510" i="12"/>
  <c r="AI511" i="12"/>
  <c r="AI512" i="12"/>
  <c r="AI513" i="12"/>
  <c r="AI514" i="12"/>
  <c r="AI515" i="12"/>
  <c r="AI516" i="12"/>
  <c r="AI517" i="12"/>
  <c r="AI518" i="12"/>
  <c r="AI519" i="12"/>
  <c r="AI520" i="12"/>
  <c r="AI521" i="12"/>
  <c r="AI522" i="12"/>
  <c r="AI523" i="12"/>
  <c r="AI524" i="12"/>
  <c r="AI525" i="12"/>
  <c r="AI526" i="12"/>
  <c r="AI527" i="12"/>
  <c r="AI528" i="12"/>
  <c r="AI529" i="12"/>
  <c r="AI530" i="12"/>
  <c r="AI531" i="12"/>
  <c r="AI532" i="12"/>
  <c r="AI533" i="12"/>
  <c r="AI534" i="12"/>
  <c r="AI535" i="12"/>
  <c r="AI536" i="12"/>
  <c r="AI537" i="12"/>
  <c r="AI538" i="12"/>
  <c r="AI539" i="12"/>
  <c r="AI540" i="12"/>
  <c r="AI541" i="12"/>
  <c r="AI542" i="12"/>
  <c r="AI543" i="12"/>
  <c r="AI544" i="12"/>
  <c r="AI545" i="12"/>
  <c r="AI546" i="12"/>
  <c r="AI547" i="12"/>
  <c r="AI548" i="12"/>
  <c r="AI549" i="12"/>
  <c r="AI550" i="12"/>
  <c r="AI551" i="12"/>
  <c r="AI552" i="12"/>
  <c r="AI553" i="12"/>
  <c r="AI554" i="12"/>
  <c r="AI555" i="12"/>
  <c r="AI556" i="12"/>
  <c r="AI557" i="12"/>
  <c r="AI558" i="12"/>
  <c r="AI559" i="12"/>
  <c r="AI560" i="12"/>
  <c r="AI561" i="12"/>
  <c r="AI562" i="12"/>
  <c r="AI563" i="12"/>
  <c r="AI564" i="12"/>
  <c r="AI565" i="12"/>
  <c r="AI566" i="12"/>
  <c r="AI567" i="12"/>
  <c r="AI568" i="12"/>
  <c r="AI569" i="12"/>
  <c r="AI570" i="12"/>
  <c r="AI571" i="12"/>
  <c r="AI572" i="12"/>
  <c r="AI573" i="12"/>
  <c r="AI574" i="12"/>
  <c r="AI575" i="12"/>
  <c r="AI576" i="12"/>
  <c r="AI577" i="12"/>
  <c r="AI578" i="12"/>
  <c r="AI579" i="12"/>
  <c r="AI580" i="12"/>
  <c r="AI581" i="12"/>
  <c r="AI582" i="12"/>
  <c r="AI583" i="12"/>
  <c r="AI584" i="12"/>
  <c r="AI585" i="12"/>
  <c r="AI586" i="12"/>
  <c r="AI587" i="12"/>
  <c r="AI588" i="12"/>
  <c r="AI589" i="12"/>
  <c r="AI590" i="12"/>
  <c r="AI591" i="12"/>
  <c r="AI592" i="12"/>
  <c r="AI593" i="12"/>
  <c r="AI594" i="12"/>
  <c r="AI595" i="12"/>
  <c r="AI596" i="12"/>
  <c r="AI597" i="12"/>
  <c r="AI598" i="12"/>
  <c r="AI599" i="12"/>
  <c r="AI600" i="12"/>
  <c r="AI601" i="12"/>
  <c r="AI602" i="12"/>
  <c r="AI603" i="12"/>
  <c r="AI604" i="12"/>
  <c r="AI605" i="12"/>
  <c r="AI606" i="12"/>
  <c r="AI607" i="12"/>
  <c r="AI608" i="12"/>
  <c r="AI609" i="12"/>
  <c r="AI610" i="12"/>
  <c r="AI611" i="12"/>
  <c r="AI612" i="12"/>
  <c r="AI613" i="12"/>
  <c r="AI614" i="12"/>
  <c r="AI615" i="12"/>
  <c r="AI616" i="12"/>
  <c r="AI617" i="12"/>
  <c r="AI618" i="12"/>
  <c r="AI619" i="12"/>
  <c r="AI620" i="12"/>
  <c r="AI621" i="12"/>
  <c r="AI622" i="12"/>
  <c r="AI623" i="12"/>
  <c r="AI624" i="12"/>
  <c r="AI625" i="12"/>
  <c r="AI626" i="12"/>
  <c r="AI627" i="12"/>
  <c r="AI628" i="12"/>
  <c r="AI629" i="12"/>
  <c r="AI630" i="12"/>
  <c r="AI631" i="12"/>
  <c r="AI632" i="12"/>
  <c r="AI633" i="12"/>
  <c r="AI634" i="12"/>
  <c r="AI635" i="12"/>
  <c r="AI636" i="12"/>
  <c r="AI637" i="12"/>
  <c r="AI638" i="12"/>
  <c r="AI639" i="12"/>
  <c r="AI640" i="12"/>
  <c r="AI641" i="12"/>
  <c r="AI642" i="12"/>
  <c r="AI643" i="12"/>
  <c r="AI644" i="12"/>
  <c r="AI645" i="12"/>
  <c r="AI646" i="12"/>
  <c r="AI647" i="12"/>
  <c r="AI648" i="12"/>
  <c r="AI649" i="12"/>
  <c r="AI650" i="12"/>
  <c r="AI651" i="12"/>
  <c r="AI652" i="12"/>
  <c r="AI653" i="12"/>
  <c r="AI654" i="12"/>
  <c r="AI5" i="12"/>
  <c r="AH6" i="12"/>
  <c r="AH7" i="12"/>
  <c r="AH8" i="12"/>
  <c r="AH9" i="12"/>
  <c r="AH10" i="12"/>
  <c r="AH11" i="12"/>
  <c r="AH12" i="12"/>
  <c r="AH13" i="12"/>
  <c r="AH14" i="12"/>
  <c r="AH15" i="12"/>
  <c r="AH16" i="12"/>
  <c r="AH17" i="12"/>
  <c r="AH18" i="12"/>
  <c r="AH19" i="12"/>
  <c r="AH20" i="12"/>
  <c r="AH21" i="12"/>
  <c r="AH22" i="12"/>
  <c r="AH23" i="12"/>
  <c r="AH24" i="12"/>
  <c r="AH25" i="12"/>
  <c r="AH26" i="12"/>
  <c r="AH27" i="12"/>
  <c r="AH28" i="12"/>
  <c r="AH29" i="12"/>
  <c r="AH30" i="12"/>
  <c r="AH31" i="12"/>
  <c r="AH32" i="12"/>
  <c r="AH33" i="12"/>
  <c r="AH34" i="12"/>
  <c r="AH35" i="12"/>
  <c r="AH36" i="12"/>
  <c r="AH37" i="12"/>
  <c r="AH38" i="12"/>
  <c r="AH39" i="12"/>
  <c r="AH40" i="12"/>
  <c r="AH41" i="12"/>
  <c r="AH42" i="12"/>
  <c r="AH43" i="12"/>
  <c r="AH44" i="12"/>
  <c r="AH45" i="12"/>
  <c r="AH46" i="12"/>
  <c r="AH47" i="12"/>
  <c r="AH48" i="12"/>
  <c r="AH49" i="12"/>
  <c r="AH50" i="12"/>
  <c r="AH51" i="12"/>
  <c r="AH52" i="12"/>
  <c r="AH53" i="12"/>
  <c r="AH54" i="12"/>
  <c r="AH55" i="12"/>
  <c r="AH56" i="12"/>
  <c r="AH57" i="12"/>
  <c r="AH58" i="12"/>
  <c r="AH59" i="12"/>
  <c r="AH60" i="12"/>
  <c r="AH61" i="12"/>
  <c r="AH62" i="12"/>
  <c r="AH63" i="12"/>
  <c r="AH64" i="12"/>
  <c r="AH65" i="12"/>
  <c r="AH66" i="12"/>
  <c r="AH67" i="12"/>
  <c r="AH68" i="12"/>
  <c r="AH69" i="12"/>
  <c r="AH70" i="12"/>
  <c r="AH71" i="12"/>
  <c r="AH72" i="12"/>
  <c r="AH73" i="12"/>
  <c r="AH74" i="12"/>
  <c r="AH75" i="12"/>
  <c r="AH76" i="12"/>
  <c r="AH77" i="12"/>
  <c r="AH78" i="12"/>
  <c r="AH79" i="12"/>
  <c r="AH80" i="12"/>
  <c r="AH81" i="12"/>
  <c r="AH82" i="12"/>
  <c r="AH83" i="12"/>
  <c r="AH84" i="12"/>
  <c r="AH85" i="12"/>
  <c r="AH86" i="12"/>
  <c r="AH87" i="12"/>
  <c r="AH88" i="12"/>
  <c r="AH89" i="12"/>
  <c r="AH90" i="12"/>
  <c r="AH91" i="12"/>
  <c r="AH92" i="12"/>
  <c r="AH93" i="12"/>
  <c r="AH94" i="12"/>
  <c r="AH95" i="12"/>
  <c r="AH96" i="12"/>
  <c r="AH97" i="12"/>
  <c r="AH98" i="12"/>
  <c r="AH99" i="12"/>
  <c r="AH100" i="12"/>
  <c r="AH101" i="12"/>
  <c r="AH102" i="12"/>
  <c r="AH103" i="12"/>
  <c r="AH104" i="12"/>
  <c r="AH105" i="12"/>
  <c r="AH106" i="12"/>
  <c r="AH107" i="12"/>
  <c r="AH108" i="12"/>
  <c r="AH109" i="12"/>
  <c r="AH110" i="12"/>
  <c r="AH111" i="12"/>
  <c r="AH112" i="12"/>
  <c r="AH113" i="12"/>
  <c r="AH114" i="12"/>
  <c r="AH115" i="12"/>
  <c r="AH116" i="12"/>
  <c r="AH117" i="12"/>
  <c r="AH118" i="12"/>
  <c r="AH119" i="12"/>
  <c r="AH120" i="12"/>
  <c r="AH121" i="12"/>
  <c r="AH122" i="12"/>
  <c r="AH123" i="12"/>
  <c r="AH124" i="12"/>
  <c r="AH125" i="12"/>
  <c r="AH126" i="12"/>
  <c r="AH127" i="12"/>
  <c r="AH128" i="12"/>
  <c r="AH129" i="12"/>
  <c r="AH130" i="12"/>
  <c r="AH131" i="12"/>
  <c r="AH132" i="12"/>
  <c r="AH133" i="12"/>
  <c r="AH134" i="12"/>
  <c r="AH135" i="12"/>
  <c r="AH136" i="12"/>
  <c r="AH137" i="12"/>
  <c r="AH138" i="12"/>
  <c r="AH139" i="12"/>
  <c r="AH140" i="12"/>
  <c r="AH141" i="12"/>
  <c r="AH142" i="12"/>
  <c r="AH143" i="12"/>
  <c r="AH144" i="12"/>
  <c r="AH145" i="12"/>
  <c r="AH146" i="12"/>
  <c r="AH147" i="12"/>
  <c r="AH148" i="12"/>
  <c r="AH149" i="12"/>
  <c r="AH150" i="12"/>
  <c r="AH151" i="12"/>
  <c r="AH152" i="12"/>
  <c r="AH153" i="12"/>
  <c r="AH154" i="12"/>
  <c r="AH155" i="12"/>
  <c r="AH156" i="12"/>
  <c r="AH157" i="12"/>
  <c r="AH158" i="12"/>
  <c r="AH159" i="12"/>
  <c r="AH160" i="12"/>
  <c r="AH161" i="12"/>
  <c r="AH162" i="12"/>
  <c r="AH163" i="12"/>
  <c r="AH164" i="12"/>
  <c r="AH165" i="12"/>
  <c r="AH166" i="12"/>
  <c r="AH167" i="12"/>
  <c r="AH168" i="12"/>
  <c r="AH169" i="12"/>
  <c r="AH170" i="12"/>
  <c r="AH171" i="12"/>
  <c r="AH172" i="12"/>
  <c r="AH173" i="12"/>
  <c r="AH174" i="12"/>
  <c r="AH175" i="12"/>
  <c r="AH176" i="12"/>
  <c r="AH177" i="12"/>
  <c r="AH178" i="12"/>
  <c r="AH179" i="12"/>
  <c r="AH180" i="12"/>
  <c r="AH181" i="12"/>
  <c r="AH182" i="12"/>
  <c r="AH183" i="12"/>
  <c r="AH184" i="12"/>
  <c r="AH185" i="12"/>
  <c r="AH186" i="12"/>
  <c r="AH187" i="12"/>
  <c r="AH188" i="12"/>
  <c r="AH189" i="12"/>
  <c r="AH190" i="12"/>
  <c r="AH191" i="12"/>
  <c r="AH192" i="12"/>
  <c r="AH193" i="12"/>
  <c r="AH194" i="12"/>
  <c r="AH195" i="12"/>
  <c r="AH196" i="12"/>
  <c r="AH197" i="12"/>
  <c r="AH198" i="12"/>
  <c r="AH199" i="12"/>
  <c r="AH200" i="12"/>
  <c r="AH201" i="12"/>
  <c r="AH202" i="12"/>
  <c r="AH203" i="12"/>
  <c r="AH204" i="12"/>
  <c r="AH205" i="12"/>
  <c r="AH206" i="12"/>
  <c r="AH207" i="12"/>
  <c r="AH208" i="12"/>
  <c r="AH209" i="12"/>
  <c r="AH210" i="12"/>
  <c r="AH211" i="12"/>
  <c r="AH212" i="12"/>
  <c r="AH213" i="12"/>
  <c r="AH214" i="12"/>
  <c r="AH215" i="12"/>
  <c r="AH216" i="12"/>
  <c r="AH217" i="12"/>
  <c r="AH218" i="12"/>
  <c r="AH219" i="12"/>
  <c r="AH220" i="12"/>
  <c r="AH221" i="12"/>
  <c r="AH222" i="12"/>
  <c r="AH223" i="12"/>
  <c r="AH224" i="12"/>
  <c r="AH225" i="12"/>
  <c r="AH226" i="12"/>
  <c r="AH227" i="12"/>
  <c r="AH228" i="12"/>
  <c r="AH229" i="12"/>
  <c r="AH230" i="12"/>
  <c r="AH231" i="12"/>
  <c r="AH232" i="12"/>
  <c r="AH233" i="12"/>
  <c r="AH234" i="12"/>
  <c r="AH235" i="12"/>
  <c r="AH236" i="12"/>
  <c r="AH237" i="12"/>
  <c r="AH238" i="12"/>
  <c r="AH239" i="12"/>
  <c r="AH240" i="12"/>
  <c r="AH241" i="12"/>
  <c r="AH242" i="12"/>
  <c r="AH243" i="12"/>
  <c r="AH244" i="12"/>
  <c r="AH245" i="12"/>
  <c r="AH246" i="12"/>
  <c r="AH247" i="12"/>
  <c r="AH248" i="12"/>
  <c r="AH249" i="12"/>
  <c r="AH250" i="12"/>
  <c r="AH251" i="12"/>
  <c r="AH252" i="12"/>
  <c r="AH253" i="12"/>
  <c r="AH254" i="12"/>
  <c r="AH255" i="12"/>
  <c r="AH256" i="12"/>
  <c r="AH257" i="12"/>
  <c r="AH258" i="12"/>
  <c r="AH259" i="12"/>
  <c r="AH260" i="12"/>
  <c r="AH261" i="12"/>
  <c r="AH262" i="12"/>
  <c r="AH263" i="12"/>
  <c r="AH264" i="12"/>
  <c r="AH265" i="12"/>
  <c r="AH266" i="12"/>
  <c r="AH267" i="12"/>
  <c r="AH268" i="12"/>
  <c r="AH269" i="12"/>
  <c r="AH270" i="12"/>
  <c r="AH271" i="12"/>
  <c r="AH272" i="12"/>
  <c r="AH273" i="12"/>
  <c r="AH274" i="12"/>
  <c r="AH275" i="12"/>
  <c r="AH276" i="12"/>
  <c r="AH277" i="12"/>
  <c r="AH278" i="12"/>
  <c r="AH279" i="12"/>
  <c r="AH280" i="12"/>
  <c r="AH281" i="12"/>
  <c r="AH282" i="12"/>
  <c r="AH283" i="12"/>
  <c r="AH284" i="12"/>
  <c r="AH285" i="12"/>
  <c r="AH286" i="12"/>
  <c r="AH287" i="12"/>
  <c r="AH288" i="12"/>
  <c r="AH289" i="12"/>
  <c r="AH290" i="12"/>
  <c r="AH291" i="12"/>
  <c r="AH292" i="12"/>
  <c r="AH293" i="12"/>
  <c r="AH294" i="12"/>
  <c r="AH295" i="12"/>
  <c r="AH296" i="12"/>
  <c r="AH297" i="12"/>
  <c r="AH298" i="12"/>
  <c r="AH299" i="12"/>
  <c r="AH300" i="12"/>
  <c r="AH301" i="12"/>
  <c r="AH302" i="12"/>
  <c r="AH303" i="12"/>
  <c r="AH304" i="12"/>
  <c r="AH305" i="12"/>
  <c r="AH306" i="12"/>
  <c r="AH307" i="12"/>
  <c r="AH308" i="12"/>
  <c r="AH309" i="12"/>
  <c r="AH310" i="12"/>
  <c r="AH311" i="12"/>
  <c r="AH312" i="12"/>
  <c r="AH313" i="12"/>
  <c r="AH314" i="12"/>
  <c r="AH315" i="12"/>
  <c r="AH316" i="12"/>
  <c r="AH317" i="12"/>
  <c r="AH318" i="12"/>
  <c r="AH319" i="12"/>
  <c r="AH320" i="12"/>
  <c r="AH321" i="12"/>
  <c r="AH322" i="12"/>
  <c r="AH323" i="12"/>
  <c r="AH324" i="12"/>
  <c r="AH325" i="12"/>
  <c r="AH326" i="12"/>
  <c r="AH327" i="12"/>
  <c r="AH328" i="12"/>
  <c r="AH329" i="12"/>
  <c r="AH330" i="12"/>
  <c r="AH331" i="12"/>
  <c r="AH332" i="12"/>
  <c r="AH333" i="12"/>
  <c r="AH334" i="12"/>
  <c r="AH335" i="12"/>
  <c r="AH336" i="12"/>
  <c r="AH337" i="12"/>
  <c r="AH338" i="12"/>
  <c r="AH339" i="12"/>
  <c r="AH340" i="12"/>
  <c r="AH341" i="12"/>
  <c r="AH342" i="12"/>
  <c r="AH343" i="12"/>
  <c r="AH344" i="12"/>
  <c r="AH345" i="12"/>
  <c r="AH346" i="12"/>
  <c r="AH347" i="12"/>
  <c r="AH348" i="12"/>
  <c r="AH349" i="12"/>
  <c r="AH350" i="12"/>
  <c r="AH351" i="12"/>
  <c r="AH352" i="12"/>
  <c r="AH353" i="12"/>
  <c r="AH354" i="12"/>
  <c r="AH355" i="12"/>
  <c r="AH356" i="12"/>
  <c r="AH357" i="12"/>
  <c r="AH358" i="12"/>
  <c r="AH359" i="12"/>
  <c r="AH360" i="12"/>
  <c r="AH361" i="12"/>
  <c r="AH362" i="12"/>
  <c r="AH363" i="12"/>
  <c r="AH364" i="12"/>
  <c r="AH365" i="12"/>
  <c r="AH366" i="12"/>
  <c r="AH367" i="12"/>
  <c r="AH368" i="12"/>
  <c r="AH369" i="12"/>
  <c r="AH370" i="12"/>
  <c r="AH371" i="12"/>
  <c r="AH372" i="12"/>
  <c r="AH373" i="12"/>
  <c r="AH374" i="12"/>
  <c r="AH375" i="12"/>
  <c r="AH376" i="12"/>
  <c r="AH377" i="12"/>
  <c r="AH378" i="12"/>
  <c r="AH379" i="12"/>
  <c r="AH380" i="12"/>
  <c r="AH381" i="12"/>
  <c r="AH382" i="12"/>
  <c r="AH383" i="12"/>
  <c r="AH384" i="12"/>
  <c r="AH385" i="12"/>
  <c r="AH386" i="12"/>
  <c r="AH387" i="12"/>
  <c r="AH388" i="12"/>
  <c r="AH389" i="12"/>
  <c r="AH390" i="12"/>
  <c r="AH391" i="12"/>
  <c r="AH392" i="12"/>
  <c r="AH393" i="12"/>
  <c r="AH394" i="12"/>
  <c r="AH395" i="12"/>
  <c r="AH396" i="12"/>
  <c r="AH397" i="12"/>
  <c r="AH398" i="12"/>
  <c r="AH399" i="12"/>
  <c r="AH400" i="12"/>
  <c r="AH401" i="12"/>
  <c r="AH402" i="12"/>
  <c r="AH403" i="12"/>
  <c r="AH404" i="12"/>
  <c r="AH405" i="12"/>
  <c r="AH406" i="12"/>
  <c r="AH407" i="12"/>
  <c r="AH408" i="12"/>
  <c r="AH409" i="12"/>
  <c r="AH410" i="12"/>
  <c r="AH411" i="12"/>
  <c r="AH412" i="12"/>
  <c r="AH413" i="12"/>
  <c r="AH414" i="12"/>
  <c r="AH415" i="12"/>
  <c r="AH416" i="12"/>
  <c r="AH417" i="12"/>
  <c r="AH418" i="12"/>
  <c r="AH419" i="12"/>
  <c r="AH420" i="12"/>
  <c r="AH421" i="12"/>
  <c r="AH422" i="12"/>
  <c r="AH423" i="12"/>
  <c r="AH424" i="12"/>
  <c r="AH425" i="12"/>
  <c r="AH426" i="12"/>
  <c r="AH427" i="12"/>
  <c r="AH428" i="12"/>
  <c r="AH429" i="12"/>
  <c r="AH430" i="12"/>
  <c r="AH431" i="12"/>
  <c r="AH432" i="12"/>
  <c r="AH433" i="12"/>
  <c r="AH434" i="12"/>
  <c r="AH435" i="12"/>
  <c r="AH436" i="12"/>
  <c r="AH437" i="12"/>
  <c r="AH438" i="12"/>
  <c r="AH439" i="12"/>
  <c r="AH440" i="12"/>
  <c r="AH441" i="12"/>
  <c r="AH442" i="12"/>
  <c r="AH443" i="12"/>
  <c r="AH444" i="12"/>
  <c r="AH445" i="12"/>
  <c r="AH446" i="12"/>
  <c r="AH447" i="12"/>
  <c r="AH448" i="12"/>
  <c r="AH449" i="12"/>
  <c r="AH450" i="12"/>
  <c r="AH451" i="12"/>
  <c r="AH452" i="12"/>
  <c r="AH453" i="12"/>
  <c r="AH454" i="12"/>
  <c r="AH455" i="12"/>
  <c r="AH456" i="12"/>
  <c r="AH457" i="12"/>
  <c r="AH458" i="12"/>
  <c r="AH459" i="12"/>
  <c r="AH460" i="12"/>
  <c r="AH461" i="12"/>
  <c r="AH462" i="12"/>
  <c r="AH463" i="12"/>
  <c r="AH464" i="12"/>
  <c r="AH465" i="12"/>
  <c r="AH466" i="12"/>
  <c r="AH467" i="12"/>
  <c r="AH468" i="12"/>
  <c r="AH469" i="12"/>
  <c r="AH470" i="12"/>
  <c r="AH471" i="12"/>
  <c r="AH472" i="12"/>
  <c r="AH473" i="12"/>
  <c r="AH474" i="12"/>
  <c r="AH475" i="12"/>
  <c r="AH476" i="12"/>
  <c r="AH477" i="12"/>
  <c r="AH478" i="12"/>
  <c r="AH479" i="12"/>
  <c r="AH480" i="12"/>
  <c r="AH481" i="12"/>
  <c r="AH482" i="12"/>
  <c r="AH483" i="12"/>
  <c r="AH484" i="12"/>
  <c r="AH485" i="12"/>
  <c r="AH486" i="12"/>
  <c r="AH487" i="12"/>
  <c r="AH488" i="12"/>
  <c r="AH489" i="12"/>
  <c r="AH490" i="12"/>
  <c r="AH491" i="12"/>
  <c r="AH492" i="12"/>
  <c r="AH493" i="12"/>
  <c r="AH494" i="12"/>
  <c r="AH495" i="12"/>
  <c r="AH496" i="12"/>
  <c r="AH497" i="12"/>
  <c r="AH498" i="12"/>
  <c r="AH499" i="12"/>
  <c r="AH500" i="12"/>
  <c r="AH501" i="12"/>
  <c r="AH502" i="12"/>
  <c r="AH503" i="12"/>
  <c r="AH504" i="12"/>
  <c r="AH505" i="12"/>
  <c r="AH506" i="12"/>
  <c r="AH507" i="12"/>
  <c r="AH508" i="12"/>
  <c r="AH509" i="12"/>
  <c r="AH510" i="12"/>
  <c r="AH511" i="12"/>
  <c r="AH512" i="12"/>
  <c r="AH513" i="12"/>
  <c r="AH514" i="12"/>
  <c r="AH515" i="12"/>
  <c r="AH516" i="12"/>
  <c r="AH517" i="12"/>
  <c r="AH518" i="12"/>
  <c r="AH519" i="12"/>
  <c r="AH520" i="12"/>
  <c r="AH521" i="12"/>
  <c r="AH522" i="12"/>
  <c r="AH523" i="12"/>
  <c r="AH524" i="12"/>
  <c r="AH525" i="12"/>
  <c r="AH526" i="12"/>
  <c r="AH527" i="12"/>
  <c r="AH528" i="12"/>
  <c r="AH529" i="12"/>
  <c r="AH530" i="12"/>
  <c r="AH531" i="12"/>
  <c r="AH532" i="12"/>
  <c r="AH533" i="12"/>
  <c r="AH534" i="12"/>
  <c r="AH535" i="12"/>
  <c r="AH536" i="12"/>
  <c r="AH537" i="12"/>
  <c r="AH538" i="12"/>
  <c r="AH539" i="12"/>
  <c r="AH540" i="12"/>
  <c r="AH541" i="12"/>
  <c r="AH542" i="12"/>
  <c r="AH543" i="12"/>
  <c r="AH544" i="12"/>
  <c r="AH545" i="12"/>
  <c r="AH546" i="12"/>
  <c r="AH547" i="12"/>
  <c r="AH548" i="12"/>
  <c r="AH549" i="12"/>
  <c r="AH550" i="12"/>
  <c r="AH551" i="12"/>
  <c r="AH552" i="12"/>
  <c r="AH553" i="12"/>
  <c r="AH554" i="12"/>
  <c r="AH555" i="12"/>
  <c r="AH556" i="12"/>
  <c r="AH557" i="12"/>
  <c r="AH558" i="12"/>
  <c r="AH559" i="12"/>
  <c r="AH560" i="12"/>
  <c r="AH561" i="12"/>
  <c r="AH562" i="12"/>
  <c r="AH563" i="12"/>
  <c r="AH564" i="12"/>
  <c r="AH565" i="12"/>
  <c r="AH566" i="12"/>
  <c r="AH567" i="12"/>
  <c r="AH568" i="12"/>
  <c r="AH569" i="12"/>
  <c r="AH570" i="12"/>
  <c r="AH571" i="12"/>
  <c r="AH572" i="12"/>
  <c r="AH573" i="12"/>
  <c r="AH574" i="12"/>
  <c r="AH575" i="12"/>
  <c r="AH576" i="12"/>
  <c r="AH577" i="12"/>
  <c r="AH578" i="12"/>
  <c r="AH579" i="12"/>
  <c r="AH580" i="12"/>
  <c r="AH581" i="12"/>
  <c r="AH582" i="12"/>
  <c r="AH583" i="12"/>
  <c r="AH584" i="12"/>
  <c r="AH585" i="12"/>
  <c r="AH586" i="12"/>
  <c r="AH587" i="12"/>
  <c r="AH588" i="12"/>
  <c r="AH589" i="12"/>
  <c r="AH590" i="12"/>
  <c r="AH591" i="12"/>
  <c r="AH592" i="12"/>
  <c r="AH593" i="12"/>
  <c r="AH594" i="12"/>
  <c r="AH595" i="12"/>
  <c r="AH596" i="12"/>
  <c r="AH597" i="12"/>
  <c r="AH598" i="12"/>
  <c r="AH599" i="12"/>
  <c r="AH600" i="12"/>
  <c r="AH601" i="12"/>
  <c r="AH602" i="12"/>
  <c r="AH603" i="12"/>
  <c r="AH604" i="12"/>
  <c r="AH605" i="12"/>
  <c r="AH606" i="12"/>
  <c r="AH607" i="12"/>
  <c r="AH608" i="12"/>
  <c r="AH609" i="12"/>
  <c r="AH610" i="12"/>
  <c r="AH611" i="12"/>
  <c r="AH612" i="12"/>
  <c r="AH613" i="12"/>
  <c r="AH614" i="12"/>
  <c r="AH615" i="12"/>
  <c r="AH616" i="12"/>
  <c r="AH617" i="12"/>
  <c r="AH618" i="12"/>
  <c r="AH619" i="12"/>
  <c r="AH620" i="12"/>
  <c r="AH621" i="12"/>
  <c r="AH622" i="12"/>
  <c r="AH623" i="12"/>
  <c r="AH624" i="12"/>
  <c r="AH625" i="12"/>
  <c r="AH626" i="12"/>
  <c r="AH627" i="12"/>
  <c r="AH628" i="12"/>
  <c r="AH629" i="12"/>
  <c r="AH630" i="12"/>
  <c r="AH631" i="12"/>
  <c r="AH632" i="12"/>
  <c r="AH633" i="12"/>
  <c r="AH634" i="12"/>
  <c r="AH635" i="12"/>
  <c r="AH636" i="12"/>
  <c r="AH637" i="12"/>
  <c r="AH638" i="12"/>
  <c r="AH639" i="12"/>
  <c r="AH640" i="12"/>
  <c r="AH641" i="12"/>
  <c r="AH642" i="12"/>
  <c r="AH643" i="12"/>
  <c r="AH644" i="12"/>
  <c r="AH645" i="12"/>
  <c r="AH646" i="12"/>
  <c r="AH647" i="12"/>
  <c r="AH648" i="12"/>
  <c r="AH649" i="12"/>
  <c r="AH650" i="12"/>
  <c r="AH651" i="12"/>
  <c r="AH652" i="12"/>
  <c r="AH653" i="12"/>
  <c r="AH654" i="12"/>
  <c r="AH5" i="12"/>
  <c r="AG6" i="12"/>
  <c r="AG7" i="12"/>
  <c r="AG8" i="12"/>
  <c r="AG9" i="12"/>
  <c r="AG10" i="12"/>
  <c r="AG11" i="12"/>
  <c r="AG12" i="12"/>
  <c r="AG13" i="12"/>
  <c r="AG14" i="12"/>
  <c r="AG15" i="12"/>
  <c r="AG16" i="12"/>
  <c r="AG17" i="12"/>
  <c r="AG18" i="12"/>
  <c r="AG19" i="12"/>
  <c r="AG20" i="12"/>
  <c r="AG21" i="12"/>
  <c r="AG22" i="12"/>
  <c r="AG23" i="12"/>
  <c r="AG24" i="12"/>
  <c r="AG25" i="12"/>
  <c r="AG26" i="12"/>
  <c r="AG27" i="12"/>
  <c r="AG28" i="12"/>
  <c r="AG29" i="12"/>
  <c r="AG30" i="12"/>
  <c r="AG31" i="12"/>
  <c r="AG32" i="12"/>
  <c r="AG33" i="12"/>
  <c r="AG34" i="12"/>
  <c r="AG35" i="12"/>
  <c r="AG36" i="12"/>
  <c r="AG37" i="12"/>
  <c r="AG38" i="12"/>
  <c r="AG39" i="12"/>
  <c r="AG40" i="12"/>
  <c r="AG41" i="12"/>
  <c r="AG42" i="12"/>
  <c r="AG43" i="12"/>
  <c r="AG44" i="12"/>
  <c r="AG45" i="12"/>
  <c r="AG46" i="12"/>
  <c r="AG47" i="12"/>
  <c r="AG48" i="12"/>
  <c r="AG49" i="12"/>
  <c r="AG50" i="12"/>
  <c r="AG51" i="12"/>
  <c r="AG52" i="12"/>
  <c r="AG53" i="12"/>
  <c r="AG54" i="12"/>
  <c r="AG55" i="12"/>
  <c r="AG56" i="12"/>
  <c r="AG57" i="12"/>
  <c r="AG58" i="12"/>
  <c r="AG59" i="12"/>
  <c r="AG60" i="12"/>
  <c r="AG61" i="12"/>
  <c r="AG62" i="12"/>
  <c r="AG63" i="12"/>
  <c r="AG64" i="12"/>
  <c r="AG65" i="12"/>
  <c r="AG66" i="12"/>
  <c r="AG67" i="12"/>
  <c r="AG68" i="12"/>
  <c r="AG69" i="12"/>
  <c r="AG70" i="12"/>
  <c r="AG71" i="12"/>
  <c r="AG72" i="12"/>
  <c r="AG73" i="12"/>
  <c r="AG74" i="12"/>
  <c r="AG75" i="12"/>
  <c r="AG76" i="12"/>
  <c r="AG77" i="12"/>
  <c r="AG78" i="12"/>
  <c r="AG79" i="12"/>
  <c r="AG80" i="12"/>
  <c r="AG81" i="12"/>
  <c r="AG82" i="12"/>
  <c r="AG83" i="12"/>
  <c r="AG84" i="12"/>
  <c r="AG85" i="12"/>
  <c r="AG86" i="12"/>
  <c r="AG87" i="12"/>
  <c r="AG88" i="12"/>
  <c r="AG89" i="12"/>
  <c r="AG90" i="12"/>
  <c r="AG91" i="12"/>
  <c r="AG92" i="12"/>
  <c r="AG93" i="12"/>
  <c r="AG94" i="12"/>
  <c r="AG95" i="12"/>
  <c r="AG96" i="12"/>
  <c r="AG97" i="12"/>
  <c r="AG98" i="12"/>
  <c r="AG99" i="12"/>
  <c r="AG100" i="12"/>
  <c r="AG101" i="12"/>
  <c r="AG102" i="12"/>
  <c r="AG103" i="12"/>
  <c r="AG104" i="12"/>
  <c r="AG105" i="12"/>
  <c r="AG106" i="12"/>
  <c r="AG107" i="12"/>
  <c r="AG108" i="12"/>
  <c r="AG109" i="12"/>
  <c r="AG110" i="12"/>
  <c r="AG111" i="12"/>
  <c r="AG112" i="12"/>
  <c r="AG113" i="12"/>
  <c r="AG114" i="12"/>
  <c r="AG115" i="12"/>
  <c r="AG116" i="12"/>
  <c r="AG117" i="12"/>
  <c r="AG118" i="12"/>
  <c r="AG119" i="12"/>
  <c r="AG120" i="12"/>
  <c r="AG121" i="12"/>
  <c r="AG122" i="12"/>
  <c r="AG123" i="12"/>
  <c r="AG124" i="12"/>
  <c r="AG125" i="12"/>
  <c r="AG126" i="12"/>
  <c r="AG127" i="12"/>
  <c r="AG128" i="12"/>
  <c r="AG129" i="12"/>
  <c r="AG130" i="12"/>
  <c r="AG131" i="12"/>
  <c r="AG132" i="12"/>
  <c r="AG133" i="12"/>
  <c r="AG134" i="12"/>
  <c r="AG135" i="12"/>
  <c r="AG136" i="12"/>
  <c r="AG137" i="12"/>
  <c r="AG138" i="12"/>
  <c r="AG139" i="12"/>
  <c r="AG140" i="12"/>
  <c r="AG141" i="12"/>
  <c r="AG142" i="12"/>
  <c r="AG143" i="12"/>
  <c r="AG144" i="12"/>
  <c r="AG145" i="12"/>
  <c r="AG146" i="12"/>
  <c r="AG147" i="12"/>
  <c r="AG148" i="12"/>
  <c r="AG149" i="12"/>
  <c r="AG150" i="12"/>
  <c r="AG151" i="12"/>
  <c r="AG152" i="12"/>
  <c r="AG153" i="12"/>
  <c r="AG154" i="12"/>
  <c r="AG155" i="12"/>
  <c r="AG156" i="12"/>
  <c r="AG157" i="12"/>
  <c r="AG158" i="12"/>
  <c r="AG159" i="12"/>
  <c r="AG160" i="12"/>
  <c r="AG161" i="12"/>
  <c r="AG162" i="12"/>
  <c r="AG163" i="12"/>
  <c r="AG164" i="12"/>
  <c r="AG165" i="12"/>
  <c r="AG166" i="12"/>
  <c r="AG167" i="12"/>
  <c r="AG168" i="12"/>
  <c r="AG169" i="12"/>
  <c r="AG170" i="12"/>
  <c r="AG171" i="12"/>
  <c r="AG172" i="12"/>
  <c r="AG173" i="12"/>
  <c r="AG174" i="12"/>
  <c r="AG175" i="12"/>
  <c r="AG176" i="12"/>
  <c r="AG177" i="12"/>
  <c r="AG178" i="12"/>
  <c r="AG179" i="12"/>
  <c r="AG180" i="12"/>
  <c r="AG181" i="12"/>
  <c r="AG182" i="12"/>
  <c r="AG183" i="12"/>
  <c r="AG184" i="12"/>
  <c r="AG185" i="12"/>
  <c r="AG186" i="12"/>
  <c r="AG187" i="12"/>
  <c r="AG188" i="12"/>
  <c r="AG189" i="12"/>
  <c r="AG190" i="12"/>
  <c r="AG191" i="12"/>
  <c r="AG192" i="12"/>
  <c r="AG193" i="12"/>
  <c r="AG194" i="12"/>
  <c r="AG195" i="12"/>
  <c r="AG196" i="12"/>
  <c r="AG197" i="12"/>
  <c r="AG198" i="12"/>
  <c r="AG199" i="12"/>
  <c r="AG200" i="12"/>
  <c r="AG201" i="12"/>
  <c r="AG202" i="12"/>
  <c r="AG203" i="12"/>
  <c r="AG204" i="12"/>
  <c r="AG205" i="12"/>
  <c r="AG206" i="12"/>
  <c r="AG207" i="12"/>
  <c r="AG208" i="12"/>
  <c r="AG209" i="12"/>
  <c r="AG210" i="12"/>
  <c r="AG211" i="12"/>
  <c r="AG212" i="12"/>
  <c r="AG213" i="12"/>
  <c r="AG214" i="12"/>
  <c r="AG215" i="12"/>
  <c r="AG216" i="12"/>
  <c r="AG217" i="12"/>
  <c r="AG218" i="12"/>
  <c r="AG219" i="12"/>
  <c r="AG220" i="12"/>
  <c r="AG221" i="12"/>
  <c r="AG222" i="12"/>
  <c r="AG223" i="12"/>
  <c r="AG224" i="12"/>
  <c r="AG225" i="12"/>
  <c r="AG226" i="12"/>
  <c r="AG227" i="12"/>
  <c r="AG228" i="12"/>
  <c r="AG229" i="12"/>
  <c r="AG230" i="12"/>
  <c r="AG231" i="12"/>
  <c r="AG232" i="12"/>
  <c r="AG233" i="12"/>
  <c r="AG234" i="12"/>
  <c r="AG235" i="12"/>
  <c r="AG236" i="12"/>
  <c r="AG237" i="12"/>
  <c r="AG238" i="12"/>
  <c r="AG239" i="12"/>
  <c r="AG240" i="12"/>
  <c r="AG241" i="12"/>
  <c r="AG242" i="12"/>
  <c r="AG243" i="12"/>
  <c r="AG244" i="12"/>
  <c r="AG245" i="12"/>
  <c r="AG246" i="12"/>
  <c r="AG247" i="12"/>
  <c r="AG248" i="12"/>
  <c r="AG249" i="12"/>
  <c r="AG250" i="12"/>
  <c r="AG251" i="12"/>
  <c r="AG252" i="12"/>
  <c r="AG253" i="12"/>
  <c r="AG254" i="12"/>
  <c r="AG255" i="12"/>
  <c r="AG256" i="12"/>
  <c r="AG257" i="12"/>
  <c r="AG258" i="12"/>
  <c r="AG259" i="12"/>
  <c r="AG260" i="12"/>
  <c r="AG261" i="12"/>
  <c r="AG262" i="12"/>
  <c r="AG263" i="12"/>
  <c r="AG264" i="12"/>
  <c r="AG265" i="12"/>
  <c r="AG266" i="12"/>
  <c r="AG267" i="12"/>
  <c r="AG268" i="12"/>
  <c r="AG269" i="12"/>
  <c r="AG270" i="12"/>
  <c r="AG271" i="12"/>
  <c r="AG272" i="12"/>
  <c r="AG273" i="12"/>
  <c r="AG274" i="12"/>
  <c r="AG275" i="12"/>
  <c r="AG276" i="12"/>
  <c r="AG277" i="12"/>
  <c r="AG278" i="12"/>
  <c r="AG279" i="12"/>
  <c r="AG280" i="12"/>
  <c r="AG281" i="12"/>
  <c r="AG282" i="12"/>
  <c r="AG283" i="12"/>
  <c r="AG284" i="12"/>
  <c r="AG285" i="12"/>
  <c r="AG286" i="12"/>
  <c r="AG287" i="12"/>
  <c r="AG288" i="12"/>
  <c r="AG289" i="12"/>
  <c r="AG290" i="12"/>
  <c r="AG291" i="12"/>
  <c r="AG292" i="12"/>
  <c r="AG293" i="12"/>
  <c r="AG294" i="12"/>
  <c r="AG295" i="12"/>
  <c r="AG296" i="12"/>
  <c r="AG297" i="12"/>
  <c r="AG298" i="12"/>
  <c r="AG299" i="12"/>
  <c r="AG300" i="12"/>
  <c r="AG301" i="12"/>
  <c r="AG302" i="12"/>
  <c r="AG303" i="12"/>
  <c r="AG304" i="12"/>
  <c r="AG305" i="12"/>
  <c r="AG306" i="12"/>
  <c r="AG307" i="12"/>
  <c r="AG308" i="12"/>
  <c r="AG309" i="12"/>
  <c r="AG310" i="12"/>
  <c r="AG311" i="12"/>
  <c r="AG312" i="12"/>
  <c r="AG313" i="12"/>
  <c r="AG314" i="12"/>
  <c r="AG315" i="12"/>
  <c r="AG316" i="12"/>
  <c r="AG317" i="12"/>
  <c r="AG318" i="12"/>
  <c r="AG319" i="12"/>
  <c r="AG320" i="12"/>
  <c r="AG321" i="12"/>
  <c r="AG322" i="12"/>
  <c r="AG323" i="12"/>
  <c r="AG324" i="12"/>
  <c r="AG325" i="12"/>
  <c r="AG326" i="12"/>
  <c r="AG327" i="12"/>
  <c r="AG328" i="12"/>
  <c r="AG329" i="12"/>
  <c r="AG330" i="12"/>
  <c r="AG331" i="12"/>
  <c r="AG332" i="12"/>
  <c r="AG333" i="12"/>
  <c r="AG334" i="12"/>
  <c r="AG335" i="12"/>
  <c r="AG336" i="12"/>
  <c r="AG337" i="12"/>
  <c r="AG338" i="12"/>
  <c r="AG339" i="12"/>
  <c r="AG340" i="12"/>
  <c r="AG341" i="12"/>
  <c r="AG342" i="12"/>
  <c r="AG343" i="12"/>
  <c r="AG344" i="12"/>
  <c r="AG345" i="12"/>
  <c r="AG346" i="12"/>
  <c r="AG347" i="12"/>
  <c r="AG348" i="12"/>
  <c r="AG349" i="12"/>
  <c r="AG350" i="12"/>
  <c r="AG351" i="12"/>
  <c r="AG352" i="12"/>
  <c r="AG353" i="12"/>
  <c r="AG354" i="12"/>
  <c r="AG355" i="12"/>
  <c r="AG356" i="12"/>
  <c r="AG357" i="12"/>
  <c r="AG358" i="12"/>
  <c r="AG359" i="12"/>
  <c r="AG360" i="12"/>
  <c r="AG361" i="12"/>
  <c r="AG362" i="12"/>
  <c r="AG363" i="12"/>
  <c r="AG364" i="12"/>
  <c r="AG365" i="12"/>
  <c r="AG366" i="12"/>
  <c r="AG367" i="12"/>
  <c r="AG368" i="12"/>
  <c r="AG369" i="12"/>
  <c r="AG370" i="12"/>
  <c r="AG371" i="12"/>
  <c r="AG372" i="12"/>
  <c r="AG373" i="12"/>
  <c r="AG374" i="12"/>
  <c r="AG375" i="12"/>
  <c r="AG376" i="12"/>
  <c r="AG377" i="12"/>
  <c r="AG378" i="12"/>
  <c r="AG379" i="12"/>
  <c r="AG380" i="12"/>
  <c r="AG381" i="12"/>
  <c r="AG382" i="12"/>
  <c r="AG383" i="12"/>
  <c r="AG384" i="12"/>
  <c r="AG385" i="12"/>
  <c r="AG386" i="12"/>
  <c r="AG387" i="12"/>
  <c r="AG388" i="12"/>
  <c r="AG389" i="12"/>
  <c r="AG390" i="12"/>
  <c r="AG391" i="12"/>
  <c r="AG392" i="12"/>
  <c r="AG393" i="12"/>
  <c r="AG394" i="12"/>
  <c r="AG395" i="12"/>
  <c r="AG396" i="12"/>
  <c r="AG397" i="12"/>
  <c r="AG398" i="12"/>
  <c r="AG399" i="12"/>
  <c r="AG400" i="12"/>
  <c r="AG401" i="12"/>
  <c r="AG402" i="12"/>
  <c r="AG403" i="12"/>
  <c r="AG404" i="12"/>
  <c r="AG405" i="12"/>
  <c r="AG406" i="12"/>
  <c r="AG407" i="12"/>
  <c r="AG408" i="12"/>
  <c r="AG409" i="12"/>
  <c r="AG410" i="12"/>
  <c r="AG411" i="12"/>
  <c r="AG412" i="12"/>
  <c r="AG413" i="12"/>
  <c r="AG414" i="12"/>
  <c r="AG415" i="12"/>
  <c r="AG416" i="12"/>
  <c r="AG417" i="12"/>
  <c r="AG418" i="12"/>
  <c r="AG419" i="12"/>
  <c r="AG420" i="12"/>
  <c r="AG421" i="12"/>
  <c r="AG422" i="12"/>
  <c r="AG423" i="12"/>
  <c r="AG424" i="12"/>
  <c r="AG425" i="12"/>
  <c r="AG426" i="12"/>
  <c r="AG427" i="12"/>
  <c r="AG428" i="12"/>
  <c r="AG429" i="12"/>
  <c r="AG430" i="12"/>
  <c r="AG431" i="12"/>
  <c r="AG432" i="12"/>
  <c r="AG433" i="12"/>
  <c r="AG434" i="12"/>
  <c r="AG435" i="12"/>
  <c r="AG436" i="12"/>
  <c r="AG437" i="12"/>
  <c r="AG438" i="12"/>
  <c r="AG439" i="12"/>
  <c r="AG440" i="12"/>
  <c r="AG441" i="12"/>
  <c r="AG442" i="12"/>
  <c r="AG443" i="12"/>
  <c r="AG444" i="12"/>
  <c r="AG445" i="12"/>
  <c r="AG446" i="12"/>
  <c r="AG447" i="12"/>
  <c r="AG448" i="12"/>
  <c r="AG449" i="12"/>
  <c r="AG450" i="12"/>
  <c r="AG451" i="12"/>
  <c r="AG452" i="12"/>
  <c r="AG453" i="12"/>
  <c r="AG454" i="12"/>
  <c r="AG455" i="12"/>
  <c r="AG456" i="12"/>
  <c r="AG457" i="12"/>
  <c r="AG458" i="12"/>
  <c r="AG459" i="12"/>
  <c r="AG460" i="12"/>
  <c r="AG461" i="12"/>
  <c r="AG462" i="12"/>
  <c r="AG463" i="12"/>
  <c r="AG464" i="12"/>
  <c r="AG465" i="12"/>
  <c r="AG466" i="12"/>
  <c r="AG467" i="12"/>
  <c r="AG468" i="12"/>
  <c r="AG469" i="12"/>
  <c r="AG470" i="12"/>
  <c r="AG471" i="12"/>
  <c r="AG472" i="12"/>
  <c r="AG473" i="12"/>
  <c r="AG474" i="12"/>
  <c r="AG475" i="12"/>
  <c r="AG476" i="12"/>
  <c r="AG477" i="12"/>
  <c r="AG478" i="12"/>
  <c r="AG479" i="12"/>
  <c r="AG480" i="12"/>
  <c r="AG481" i="12"/>
  <c r="AG482" i="12"/>
  <c r="AG483" i="12"/>
  <c r="AG484" i="12"/>
  <c r="AG485" i="12"/>
  <c r="AG486" i="12"/>
  <c r="AG487" i="12"/>
  <c r="AG488" i="12"/>
  <c r="AG489" i="12"/>
  <c r="AG490" i="12"/>
  <c r="AG491" i="12"/>
  <c r="AG492" i="12"/>
  <c r="AG493" i="12"/>
  <c r="AG494" i="12"/>
  <c r="AG495" i="12"/>
  <c r="AG496" i="12"/>
  <c r="AG497" i="12"/>
  <c r="AG498" i="12"/>
  <c r="AG499" i="12"/>
  <c r="AG500" i="12"/>
  <c r="AG501" i="12"/>
  <c r="AG502" i="12"/>
  <c r="AG503" i="12"/>
  <c r="AG504" i="12"/>
  <c r="AG505" i="12"/>
  <c r="AG506" i="12"/>
  <c r="AG507" i="12"/>
  <c r="AG508" i="12"/>
  <c r="AG509" i="12"/>
  <c r="AG510" i="12"/>
  <c r="AG511" i="12"/>
  <c r="AG512" i="12"/>
  <c r="AG513" i="12"/>
  <c r="AG514" i="12"/>
  <c r="AG515" i="12"/>
  <c r="AG516" i="12"/>
  <c r="AG517" i="12"/>
  <c r="AG518" i="12"/>
  <c r="AG519" i="12"/>
  <c r="AG520" i="12"/>
  <c r="AG521" i="12"/>
  <c r="AG522" i="12"/>
  <c r="AG523" i="12"/>
  <c r="AG524" i="12"/>
  <c r="AG525" i="12"/>
  <c r="AG526" i="12"/>
  <c r="AG527" i="12"/>
  <c r="AG528" i="12"/>
  <c r="AG529" i="12"/>
  <c r="AG530" i="12"/>
  <c r="AG531" i="12"/>
  <c r="AG532" i="12"/>
  <c r="AG533" i="12"/>
  <c r="AG534" i="12"/>
  <c r="AG535" i="12"/>
  <c r="AG536" i="12"/>
  <c r="AG537" i="12"/>
  <c r="AG538" i="12"/>
  <c r="AG539" i="12"/>
  <c r="AG540" i="12"/>
  <c r="AG541" i="12"/>
  <c r="AG542" i="12"/>
  <c r="AG543" i="12"/>
  <c r="AG544" i="12"/>
  <c r="AG545" i="12"/>
  <c r="AG546" i="12"/>
  <c r="AG547" i="12"/>
  <c r="AG548" i="12"/>
  <c r="AG549" i="12"/>
  <c r="AG550" i="12"/>
  <c r="AG551" i="12"/>
  <c r="AG552" i="12"/>
  <c r="AG553" i="12"/>
  <c r="AG554" i="12"/>
  <c r="AG555" i="12"/>
  <c r="AG556" i="12"/>
  <c r="AG557" i="12"/>
  <c r="AG558" i="12"/>
  <c r="AG559" i="12"/>
  <c r="AG560" i="12"/>
  <c r="AG561" i="12"/>
  <c r="AG562" i="12"/>
  <c r="AG563" i="12"/>
  <c r="AG564" i="12"/>
  <c r="AG565" i="12"/>
  <c r="AG566" i="12"/>
  <c r="AG567" i="12"/>
  <c r="AG568" i="12"/>
  <c r="AG569" i="12"/>
  <c r="AG570" i="12"/>
  <c r="AG571" i="12"/>
  <c r="AG572" i="12"/>
  <c r="AG573" i="12"/>
  <c r="AG574" i="12"/>
  <c r="AG575" i="12"/>
  <c r="AG576" i="12"/>
  <c r="AG577" i="12"/>
  <c r="AG578" i="12"/>
  <c r="AG579" i="12"/>
  <c r="AG580" i="12"/>
  <c r="AG581" i="12"/>
  <c r="AG582" i="12"/>
  <c r="AG583" i="12"/>
  <c r="AG584" i="12"/>
  <c r="AG585" i="12"/>
  <c r="AG586" i="12"/>
  <c r="AG587" i="12"/>
  <c r="AG588" i="12"/>
  <c r="AG589" i="12"/>
  <c r="AG590" i="12"/>
  <c r="AG591" i="12"/>
  <c r="AG592" i="12"/>
  <c r="AG593" i="12"/>
  <c r="AG594" i="12"/>
  <c r="AG595" i="12"/>
  <c r="AG596" i="12"/>
  <c r="AG597" i="12"/>
  <c r="AG598" i="12"/>
  <c r="AG599" i="12"/>
  <c r="AG600" i="12"/>
  <c r="AG601" i="12"/>
  <c r="AG602" i="12"/>
  <c r="AG603" i="12"/>
  <c r="AG604" i="12"/>
  <c r="AG605" i="12"/>
  <c r="AG606" i="12"/>
  <c r="AG607" i="12"/>
  <c r="AG608" i="12"/>
  <c r="AG609" i="12"/>
  <c r="AG610" i="12"/>
  <c r="AG611" i="12"/>
  <c r="AG612" i="12"/>
  <c r="AG613" i="12"/>
  <c r="AG614" i="12"/>
  <c r="AG615" i="12"/>
  <c r="AG616" i="12"/>
  <c r="AG617" i="12"/>
  <c r="AG618" i="12"/>
  <c r="AG619" i="12"/>
  <c r="AG620" i="12"/>
  <c r="AG621" i="12"/>
  <c r="AG622" i="12"/>
  <c r="AG623" i="12"/>
  <c r="AG624" i="12"/>
  <c r="AG625" i="12"/>
  <c r="AG626" i="12"/>
  <c r="AG627" i="12"/>
  <c r="AG628" i="12"/>
  <c r="AG629" i="12"/>
  <c r="AG630" i="12"/>
  <c r="AG631" i="12"/>
  <c r="AG632" i="12"/>
  <c r="AG633" i="12"/>
  <c r="AG634" i="12"/>
  <c r="AG635" i="12"/>
  <c r="AG636" i="12"/>
  <c r="AG637" i="12"/>
  <c r="AG638" i="12"/>
  <c r="AG639" i="12"/>
  <c r="AG640" i="12"/>
  <c r="AG641" i="12"/>
  <c r="AG642" i="12"/>
  <c r="AG643" i="12"/>
  <c r="AG644" i="12"/>
  <c r="AG645" i="12"/>
  <c r="AG646" i="12"/>
  <c r="AG647" i="12"/>
  <c r="AG648" i="12"/>
  <c r="AG649" i="12"/>
  <c r="AG650" i="12"/>
  <c r="AG651" i="12"/>
  <c r="AG652" i="12"/>
  <c r="AG653" i="12"/>
  <c r="AG654" i="12"/>
  <c r="AG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124" i="12"/>
  <c r="K125" i="12"/>
  <c r="K126" i="12"/>
  <c r="K127" i="12"/>
  <c r="K128" i="12"/>
  <c r="K129" i="12"/>
  <c r="K130" i="12"/>
  <c r="K131" i="12"/>
  <c r="K132" i="12"/>
  <c r="K133" i="12"/>
  <c r="K134" i="12"/>
  <c r="K135" i="12"/>
  <c r="K136" i="12"/>
  <c r="K137" i="12"/>
  <c r="K138" i="12"/>
  <c r="K139" i="12"/>
  <c r="K140" i="12"/>
  <c r="K141" i="12"/>
  <c r="K142" i="12"/>
  <c r="K143" i="12"/>
  <c r="K144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2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6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09" i="12"/>
  <c r="K210" i="12"/>
  <c r="K211" i="12"/>
  <c r="K212" i="12"/>
  <c r="K213" i="12"/>
  <c r="K214" i="12"/>
  <c r="K215" i="12"/>
  <c r="K216" i="12"/>
  <c r="K217" i="12"/>
  <c r="K218" i="12"/>
  <c r="K219" i="12"/>
  <c r="K220" i="12"/>
  <c r="K221" i="12"/>
  <c r="K222" i="12"/>
  <c r="K223" i="12"/>
  <c r="K224" i="12"/>
  <c r="K225" i="12"/>
  <c r="K226" i="12"/>
  <c r="K227" i="12"/>
  <c r="K228" i="12"/>
  <c r="K229" i="12"/>
  <c r="K230" i="12"/>
  <c r="K231" i="12"/>
  <c r="K232" i="12"/>
  <c r="K233" i="12"/>
  <c r="K234" i="12"/>
  <c r="K235" i="12"/>
  <c r="K236" i="12"/>
  <c r="K237" i="12"/>
  <c r="K238" i="12"/>
  <c r="K239" i="12"/>
  <c r="K240" i="12"/>
  <c r="K241" i="12"/>
  <c r="K242" i="12"/>
  <c r="K243" i="12"/>
  <c r="K244" i="12"/>
  <c r="K245" i="12"/>
  <c r="K246" i="12"/>
  <c r="K247" i="12"/>
  <c r="K248" i="12"/>
  <c r="K249" i="12"/>
  <c r="K250" i="12"/>
  <c r="K251" i="12"/>
  <c r="K252" i="12"/>
  <c r="K253" i="12"/>
  <c r="K254" i="12"/>
  <c r="K255" i="12"/>
  <c r="K256" i="12"/>
  <c r="K257" i="12"/>
  <c r="K258" i="12"/>
  <c r="K259" i="12"/>
  <c r="K260" i="12"/>
  <c r="K261" i="12"/>
  <c r="K262" i="12"/>
  <c r="K263" i="12"/>
  <c r="K264" i="12"/>
  <c r="K265" i="12"/>
  <c r="K266" i="12"/>
  <c r="K267" i="12"/>
  <c r="K268" i="12"/>
  <c r="K269" i="12"/>
  <c r="K270" i="12"/>
  <c r="K271" i="12"/>
  <c r="K272" i="12"/>
  <c r="K273" i="12"/>
  <c r="K274" i="12"/>
  <c r="K275" i="12"/>
  <c r="K276" i="12"/>
  <c r="K277" i="12"/>
  <c r="K278" i="12"/>
  <c r="K279" i="12"/>
  <c r="K280" i="12"/>
  <c r="K281" i="12"/>
  <c r="K282" i="12"/>
  <c r="K283" i="12"/>
  <c r="K284" i="12"/>
  <c r="K285" i="12"/>
  <c r="K286" i="12"/>
  <c r="K287" i="12"/>
  <c r="K288" i="12"/>
  <c r="K289" i="12"/>
  <c r="K290" i="12"/>
  <c r="K291" i="12"/>
  <c r="K292" i="12"/>
  <c r="K293" i="12"/>
  <c r="K294" i="12"/>
  <c r="K295" i="12"/>
  <c r="K296" i="12"/>
  <c r="K297" i="12"/>
  <c r="K298" i="12"/>
  <c r="K299" i="12"/>
  <c r="K300" i="12"/>
  <c r="K301" i="12"/>
  <c r="K302" i="12"/>
  <c r="K303" i="12"/>
  <c r="K304" i="12"/>
  <c r="K305" i="12"/>
  <c r="K306" i="12"/>
  <c r="K307" i="12"/>
  <c r="K308" i="12"/>
  <c r="K309" i="12"/>
  <c r="K310" i="12"/>
  <c r="K311" i="12"/>
  <c r="K312" i="12"/>
  <c r="K313" i="12"/>
  <c r="K314" i="12"/>
  <c r="K315" i="12"/>
  <c r="K316" i="12"/>
  <c r="K317" i="12"/>
  <c r="K318" i="12"/>
  <c r="K319" i="12"/>
  <c r="K320" i="12"/>
  <c r="K321" i="12"/>
  <c r="K322" i="12"/>
  <c r="K323" i="12"/>
  <c r="K324" i="12"/>
  <c r="K325" i="12"/>
  <c r="K326" i="12"/>
  <c r="K327" i="12"/>
  <c r="K328" i="12"/>
  <c r="K329" i="12"/>
  <c r="K330" i="12"/>
  <c r="K331" i="12"/>
  <c r="K332" i="12"/>
  <c r="K333" i="12"/>
  <c r="K334" i="12"/>
  <c r="K335" i="12"/>
  <c r="K336" i="12"/>
  <c r="K337" i="12"/>
  <c r="K338" i="12"/>
  <c r="K339" i="12"/>
  <c r="K340" i="12"/>
  <c r="K341" i="12"/>
  <c r="K342" i="12"/>
  <c r="K343" i="12"/>
  <c r="K344" i="12"/>
  <c r="K345" i="12"/>
  <c r="K346" i="12"/>
  <c r="K347" i="12"/>
  <c r="K348" i="12"/>
  <c r="K349" i="12"/>
  <c r="K350" i="12"/>
  <c r="K351" i="12"/>
  <c r="K352" i="12"/>
  <c r="K353" i="12"/>
  <c r="K354" i="12"/>
  <c r="K355" i="12"/>
  <c r="K356" i="12"/>
  <c r="K357" i="12"/>
  <c r="K358" i="12"/>
  <c r="K359" i="12"/>
  <c r="K360" i="12"/>
  <c r="K361" i="12"/>
  <c r="K362" i="12"/>
  <c r="K363" i="12"/>
  <c r="K364" i="12"/>
  <c r="K365" i="12"/>
  <c r="K366" i="12"/>
  <c r="K367" i="12"/>
  <c r="K368" i="12"/>
  <c r="K369" i="12"/>
  <c r="K370" i="12"/>
  <c r="K371" i="12"/>
  <c r="K372" i="12"/>
  <c r="K373" i="12"/>
  <c r="K374" i="12"/>
  <c r="K375" i="12"/>
  <c r="K376" i="12"/>
  <c r="K377" i="12"/>
  <c r="K378" i="12"/>
  <c r="K379" i="12"/>
  <c r="K380" i="12"/>
  <c r="K381" i="12"/>
  <c r="K382" i="12"/>
  <c r="K383" i="12"/>
  <c r="K384" i="12"/>
  <c r="K385" i="12"/>
  <c r="K386" i="12"/>
  <c r="K387" i="12"/>
  <c r="K388" i="12"/>
  <c r="K389" i="12"/>
  <c r="K390" i="12"/>
  <c r="K391" i="12"/>
  <c r="K392" i="12"/>
  <c r="K393" i="12"/>
  <c r="K394" i="12"/>
  <c r="K395" i="12"/>
  <c r="K396" i="12"/>
  <c r="K397" i="12"/>
  <c r="K398" i="12"/>
  <c r="K399" i="12"/>
  <c r="K400" i="12"/>
  <c r="K401" i="12"/>
  <c r="K402" i="12"/>
  <c r="K403" i="12"/>
  <c r="K404" i="12"/>
  <c r="K405" i="12"/>
  <c r="K406" i="12"/>
  <c r="K407" i="12"/>
  <c r="K408" i="12"/>
  <c r="K409" i="12"/>
  <c r="K410" i="12"/>
  <c r="K411" i="12"/>
  <c r="K412" i="12"/>
  <c r="K413" i="12"/>
  <c r="K414" i="12"/>
  <c r="K415" i="12"/>
  <c r="K416" i="12"/>
  <c r="K417" i="12"/>
  <c r="K418" i="12"/>
  <c r="K419" i="12"/>
  <c r="K420" i="12"/>
  <c r="K421" i="12"/>
  <c r="K422" i="12"/>
  <c r="K423" i="12"/>
  <c r="K424" i="12"/>
  <c r="K425" i="12"/>
  <c r="K426" i="12"/>
  <c r="K427" i="12"/>
  <c r="K428" i="12"/>
  <c r="K429" i="12"/>
  <c r="K430" i="12"/>
  <c r="K431" i="12"/>
  <c r="K432" i="12"/>
  <c r="K433" i="12"/>
  <c r="K434" i="12"/>
  <c r="K435" i="12"/>
  <c r="K436" i="12"/>
  <c r="K437" i="12"/>
  <c r="K438" i="12"/>
  <c r="K439" i="12"/>
  <c r="K440" i="12"/>
  <c r="K441" i="12"/>
  <c r="K442" i="12"/>
  <c r="K443" i="12"/>
  <c r="K444" i="12"/>
  <c r="K445" i="12"/>
  <c r="K446" i="12"/>
  <c r="K447" i="12"/>
  <c r="K448" i="12"/>
  <c r="K449" i="12"/>
  <c r="K450" i="12"/>
  <c r="K451" i="12"/>
  <c r="K452" i="12"/>
  <c r="K453" i="12"/>
  <c r="K454" i="12"/>
  <c r="K455" i="12"/>
  <c r="K456" i="12"/>
  <c r="K457" i="12"/>
  <c r="K458" i="12"/>
  <c r="K459" i="12"/>
  <c r="K460" i="12"/>
  <c r="K461" i="12"/>
  <c r="K462" i="12"/>
  <c r="K463" i="12"/>
  <c r="K464" i="12"/>
  <c r="K465" i="12"/>
  <c r="K466" i="12"/>
  <c r="K467" i="12"/>
  <c r="K468" i="12"/>
  <c r="K469" i="12"/>
  <c r="K470" i="12"/>
  <c r="K471" i="12"/>
  <c r="K472" i="12"/>
  <c r="K473" i="12"/>
  <c r="K474" i="12"/>
  <c r="K475" i="12"/>
  <c r="K476" i="12"/>
  <c r="K477" i="12"/>
  <c r="K478" i="12"/>
  <c r="K479" i="12"/>
  <c r="K480" i="12"/>
  <c r="K481" i="12"/>
  <c r="K482" i="12"/>
  <c r="K483" i="12"/>
  <c r="K484" i="12"/>
  <c r="K485" i="12"/>
  <c r="K486" i="12"/>
  <c r="K487" i="12"/>
  <c r="K488" i="12"/>
  <c r="K489" i="12"/>
  <c r="K490" i="12"/>
  <c r="K491" i="12"/>
  <c r="K492" i="12"/>
  <c r="K493" i="12"/>
  <c r="K494" i="12"/>
  <c r="K495" i="12"/>
  <c r="K496" i="12"/>
  <c r="K497" i="12"/>
  <c r="K498" i="12"/>
  <c r="K499" i="12"/>
  <c r="K500" i="12"/>
  <c r="K501" i="12"/>
  <c r="K502" i="12"/>
  <c r="K503" i="12"/>
  <c r="K504" i="12"/>
  <c r="K505" i="12"/>
  <c r="K506" i="12"/>
  <c r="K507" i="12"/>
  <c r="K508" i="12"/>
  <c r="K509" i="12"/>
  <c r="K510" i="12"/>
  <c r="K511" i="12"/>
  <c r="K512" i="12"/>
  <c r="K513" i="12"/>
  <c r="K514" i="12"/>
  <c r="K515" i="12"/>
  <c r="K516" i="12"/>
  <c r="K517" i="12"/>
  <c r="K518" i="12"/>
  <c r="K519" i="12"/>
  <c r="K520" i="12"/>
  <c r="K521" i="12"/>
  <c r="K522" i="12"/>
  <c r="K523" i="12"/>
  <c r="K524" i="12"/>
  <c r="K525" i="12"/>
  <c r="K526" i="12"/>
  <c r="K527" i="12"/>
  <c r="K528" i="12"/>
  <c r="K529" i="12"/>
  <c r="K530" i="12"/>
  <c r="K531" i="12"/>
  <c r="K532" i="12"/>
  <c r="K533" i="12"/>
  <c r="K534" i="12"/>
  <c r="K535" i="12"/>
  <c r="K536" i="12"/>
  <c r="K537" i="12"/>
  <c r="K538" i="12"/>
  <c r="K539" i="12"/>
  <c r="K540" i="12"/>
  <c r="K541" i="12"/>
  <c r="K542" i="12"/>
  <c r="K543" i="12"/>
  <c r="K544" i="12"/>
  <c r="K545" i="12"/>
  <c r="K546" i="12"/>
  <c r="K547" i="12"/>
  <c r="K548" i="12"/>
  <c r="K549" i="12"/>
  <c r="K550" i="12"/>
  <c r="K551" i="12"/>
  <c r="K552" i="12"/>
  <c r="K553" i="12"/>
  <c r="K554" i="12"/>
  <c r="K555" i="12"/>
  <c r="K556" i="12"/>
  <c r="K557" i="12"/>
  <c r="K558" i="12"/>
  <c r="K559" i="12"/>
  <c r="K560" i="12"/>
  <c r="K561" i="12"/>
  <c r="K562" i="12"/>
  <c r="K563" i="12"/>
  <c r="K564" i="12"/>
  <c r="K565" i="12"/>
  <c r="K566" i="12"/>
  <c r="K567" i="12"/>
  <c r="K568" i="12"/>
  <c r="K569" i="12"/>
  <c r="K570" i="12"/>
  <c r="K571" i="12"/>
  <c r="K572" i="12"/>
  <c r="K573" i="12"/>
  <c r="K574" i="12"/>
  <c r="K575" i="12"/>
  <c r="K576" i="12"/>
  <c r="K577" i="12"/>
  <c r="K578" i="12"/>
  <c r="K579" i="12"/>
  <c r="K580" i="12"/>
  <c r="K581" i="12"/>
  <c r="K582" i="12"/>
  <c r="K583" i="12"/>
  <c r="K584" i="12"/>
  <c r="K585" i="12"/>
  <c r="K586" i="12"/>
  <c r="K587" i="12"/>
  <c r="K588" i="12"/>
  <c r="K589" i="12"/>
  <c r="K590" i="12"/>
  <c r="K591" i="12"/>
  <c r="K592" i="12"/>
  <c r="K593" i="12"/>
  <c r="K594" i="12"/>
  <c r="K595" i="12"/>
  <c r="K596" i="12"/>
  <c r="K597" i="12"/>
  <c r="K598" i="12"/>
  <c r="K599" i="12"/>
  <c r="K600" i="12"/>
  <c r="K601" i="12"/>
  <c r="K602" i="12"/>
  <c r="K603" i="12"/>
  <c r="K604" i="12"/>
  <c r="K605" i="12"/>
  <c r="K606" i="12"/>
  <c r="K607" i="12"/>
  <c r="K608" i="12"/>
  <c r="K609" i="12"/>
  <c r="K610" i="12"/>
  <c r="K611" i="12"/>
  <c r="K612" i="12"/>
  <c r="K613" i="12"/>
  <c r="K614" i="12"/>
  <c r="K615" i="12"/>
  <c r="K616" i="12"/>
  <c r="K617" i="12"/>
  <c r="K618" i="12"/>
  <c r="K619" i="12"/>
  <c r="K620" i="12"/>
  <c r="K621" i="12"/>
  <c r="K622" i="12"/>
  <c r="K623" i="12"/>
  <c r="K624" i="12"/>
  <c r="K625" i="12"/>
  <c r="K626" i="12"/>
  <c r="K627" i="12"/>
  <c r="K628" i="12"/>
  <c r="K629" i="12"/>
  <c r="K630" i="12"/>
  <c r="K631" i="12"/>
  <c r="K632" i="12"/>
  <c r="K633" i="12"/>
  <c r="K634" i="12"/>
  <c r="K635" i="12"/>
  <c r="K636" i="12"/>
  <c r="K637" i="12"/>
  <c r="K638" i="12"/>
  <c r="K639" i="12"/>
  <c r="K640" i="12"/>
  <c r="K641" i="12"/>
  <c r="K642" i="12"/>
  <c r="K643" i="12"/>
  <c r="K644" i="12"/>
  <c r="K645" i="12"/>
  <c r="K646" i="12"/>
  <c r="K647" i="12"/>
  <c r="K648" i="12"/>
  <c r="K649" i="12"/>
  <c r="K650" i="12"/>
  <c r="K651" i="12"/>
  <c r="K652" i="12"/>
  <c r="K653" i="12"/>
  <c r="K654" i="12"/>
  <c r="K5" i="12"/>
  <c r="AP7" i="13"/>
  <c r="AQ7" i="13" s="1"/>
  <c r="AP8" i="13"/>
  <c r="AQ8" i="13" s="1"/>
  <c r="AP9" i="13"/>
  <c r="AQ9" i="13" s="1"/>
  <c r="AP10" i="13"/>
  <c r="AQ10" i="13" s="1"/>
  <c r="AP11" i="13"/>
  <c r="AQ11" i="13" s="1"/>
  <c r="AP12" i="13"/>
  <c r="AQ12" i="13" s="1"/>
  <c r="AP13" i="13"/>
  <c r="AQ13" i="13" s="1"/>
  <c r="AP14" i="13"/>
  <c r="AQ14" i="13" s="1"/>
  <c r="AP15" i="13"/>
  <c r="AQ15" i="13" s="1"/>
  <c r="AP16" i="13"/>
  <c r="AQ16" i="13" s="1"/>
  <c r="AP17" i="13"/>
  <c r="AQ17" i="13" s="1"/>
  <c r="AP18" i="13"/>
  <c r="AQ18" i="13" s="1"/>
  <c r="AP19" i="13"/>
  <c r="AQ19" i="13" s="1"/>
  <c r="AP20" i="13"/>
  <c r="AQ20" i="13" s="1"/>
  <c r="AP21" i="13"/>
  <c r="AQ21" i="13" s="1"/>
  <c r="AP22" i="13"/>
  <c r="AQ22" i="13" s="1"/>
  <c r="AP23" i="13"/>
  <c r="AQ23" i="13" s="1"/>
  <c r="AP24" i="13"/>
  <c r="AQ24" i="13" s="1"/>
  <c r="AP25" i="13"/>
  <c r="AQ25" i="13" s="1"/>
  <c r="AP26" i="13"/>
  <c r="AQ26" i="13" s="1"/>
  <c r="AP27" i="13"/>
  <c r="AQ27" i="13" s="1"/>
  <c r="AP28" i="13"/>
  <c r="AQ28" i="13" s="1"/>
  <c r="AP29" i="13"/>
  <c r="AQ29" i="13" s="1"/>
  <c r="AP30" i="13"/>
  <c r="AQ30" i="13" s="1"/>
  <c r="AP31" i="13"/>
  <c r="AQ31" i="13" s="1"/>
  <c r="AP32" i="13"/>
  <c r="AQ32" i="13" s="1"/>
  <c r="AP33" i="13"/>
  <c r="AQ33" i="13" s="1"/>
  <c r="AP34" i="13"/>
  <c r="AQ34" i="13" s="1"/>
  <c r="AP35" i="13"/>
  <c r="AQ35" i="13" s="1"/>
  <c r="AP36" i="13"/>
  <c r="AQ36" i="13" s="1"/>
  <c r="AP37" i="13"/>
  <c r="AQ37" i="13" s="1"/>
  <c r="AP38" i="13"/>
  <c r="AQ38" i="13" s="1"/>
  <c r="AP39" i="13"/>
  <c r="AQ39" i="13" s="1"/>
  <c r="AP40" i="13"/>
  <c r="AQ40" i="13" s="1"/>
  <c r="AP41" i="13"/>
  <c r="AQ41" i="13" s="1"/>
  <c r="AP42" i="13"/>
  <c r="AQ42" i="13" s="1"/>
  <c r="AP43" i="13"/>
  <c r="AQ43" i="13" s="1"/>
  <c r="AP44" i="13"/>
  <c r="AQ44" i="13" s="1"/>
  <c r="AP45" i="13"/>
  <c r="AQ45" i="13" s="1"/>
  <c r="AP46" i="13"/>
  <c r="AQ46" i="13" s="1"/>
  <c r="AP47" i="13"/>
  <c r="AQ47" i="13" s="1"/>
  <c r="AP48" i="13"/>
  <c r="AQ48" i="13" s="1"/>
  <c r="AP49" i="13"/>
  <c r="AQ49" i="13" s="1"/>
  <c r="AP50" i="13"/>
  <c r="AQ50" i="13" s="1"/>
  <c r="AP51" i="13"/>
  <c r="AQ51" i="13" s="1"/>
  <c r="AP52" i="13"/>
  <c r="AQ52" i="13" s="1"/>
  <c r="AP53" i="13"/>
  <c r="AQ53" i="13" s="1"/>
  <c r="AP54" i="13"/>
  <c r="AQ54" i="13" s="1"/>
  <c r="AP55" i="13"/>
  <c r="AQ55" i="13" s="1"/>
  <c r="AP56" i="13"/>
  <c r="AQ56" i="13" s="1"/>
  <c r="AP57" i="13"/>
  <c r="AQ57" i="13" s="1"/>
  <c r="AP58" i="13"/>
  <c r="AQ58" i="13" s="1"/>
  <c r="AP59" i="13"/>
  <c r="AQ59" i="13" s="1"/>
  <c r="AP60" i="13"/>
  <c r="AQ60" i="13" s="1"/>
  <c r="AP61" i="13"/>
  <c r="AQ61" i="13" s="1"/>
  <c r="AP62" i="13"/>
  <c r="AQ62" i="13" s="1"/>
  <c r="AP63" i="13"/>
  <c r="AQ63" i="13" s="1"/>
  <c r="AP64" i="13"/>
  <c r="AQ64" i="13" s="1"/>
  <c r="AP65" i="13"/>
  <c r="AQ65" i="13" s="1"/>
  <c r="AP66" i="13"/>
  <c r="AQ66" i="13" s="1"/>
  <c r="AP67" i="13"/>
  <c r="AQ67" i="13" s="1"/>
  <c r="AP68" i="13"/>
  <c r="AQ68" i="13" s="1"/>
  <c r="AP69" i="13"/>
  <c r="AQ69" i="13" s="1"/>
  <c r="AP70" i="13"/>
  <c r="AQ70" i="13" s="1"/>
  <c r="AP71" i="13"/>
  <c r="AQ71" i="13" s="1"/>
  <c r="AP72" i="13"/>
  <c r="AQ72" i="13" s="1"/>
  <c r="AP73" i="13"/>
  <c r="AQ73" i="13" s="1"/>
  <c r="AP74" i="13"/>
  <c r="AQ74" i="13" s="1"/>
  <c r="AP75" i="13"/>
  <c r="AQ75" i="13" s="1"/>
  <c r="AP76" i="13"/>
  <c r="AQ76" i="13" s="1"/>
  <c r="AP77" i="13"/>
  <c r="AQ77" i="13" s="1"/>
  <c r="AP78" i="13"/>
  <c r="AQ78" i="13" s="1"/>
  <c r="AP79" i="13"/>
  <c r="AQ79" i="13" s="1"/>
  <c r="AP80" i="13"/>
  <c r="AQ80" i="13" s="1"/>
  <c r="AP81" i="13"/>
  <c r="AQ81" i="13" s="1"/>
  <c r="AP82" i="13"/>
  <c r="AQ82" i="13" s="1"/>
  <c r="AP83" i="13"/>
  <c r="AQ83" i="13" s="1"/>
  <c r="AP84" i="13"/>
  <c r="AQ84" i="13" s="1"/>
  <c r="AP85" i="13"/>
  <c r="AQ85" i="13" s="1"/>
  <c r="AP86" i="13"/>
  <c r="AQ86" i="13" s="1"/>
  <c r="AP87" i="13"/>
  <c r="AQ87" i="13" s="1"/>
  <c r="AP88" i="13"/>
  <c r="AQ88" i="13" s="1"/>
  <c r="AP89" i="13"/>
  <c r="AQ89" i="13" s="1"/>
  <c r="AP90" i="13"/>
  <c r="AQ90" i="13" s="1"/>
  <c r="AP91" i="13"/>
  <c r="AQ91" i="13" s="1"/>
  <c r="AP92" i="13"/>
  <c r="AQ92" i="13" s="1"/>
  <c r="AP93" i="13"/>
  <c r="AQ93" i="13" s="1"/>
  <c r="AP94" i="13"/>
  <c r="AQ94" i="13" s="1"/>
  <c r="AP95" i="13"/>
  <c r="AQ95" i="13" s="1"/>
  <c r="AP96" i="13"/>
  <c r="AQ96" i="13" s="1"/>
  <c r="AP97" i="13"/>
  <c r="AQ97" i="13" s="1"/>
  <c r="AP98" i="13"/>
  <c r="AQ98" i="13" s="1"/>
  <c r="AP99" i="13"/>
  <c r="AQ99" i="13" s="1"/>
  <c r="AP100" i="13"/>
  <c r="AQ100" i="13" s="1"/>
  <c r="AP101" i="13"/>
  <c r="AQ101" i="13" s="1"/>
  <c r="AP102" i="13"/>
  <c r="AQ102" i="13" s="1"/>
  <c r="AP103" i="13"/>
  <c r="AQ103" i="13" s="1"/>
  <c r="AP104" i="13"/>
  <c r="AQ104" i="13" s="1"/>
  <c r="AP105" i="13"/>
  <c r="AQ105" i="13" s="1"/>
  <c r="AP106" i="13"/>
  <c r="AQ106" i="13" s="1"/>
  <c r="AP107" i="13"/>
  <c r="AQ107" i="13" s="1"/>
  <c r="AP108" i="13"/>
  <c r="AQ108" i="13" s="1"/>
  <c r="AP109" i="13"/>
  <c r="AQ109" i="13" s="1"/>
  <c r="AP110" i="13"/>
  <c r="AQ110" i="13" s="1"/>
  <c r="AP111" i="13"/>
  <c r="AQ111" i="13" s="1"/>
  <c r="AP112" i="13"/>
  <c r="AQ112" i="13" s="1"/>
  <c r="AP113" i="13"/>
  <c r="AQ113" i="13" s="1"/>
  <c r="AP114" i="13"/>
  <c r="AQ114" i="13" s="1"/>
  <c r="AP115" i="13"/>
  <c r="AQ115" i="13" s="1"/>
  <c r="AP116" i="13"/>
  <c r="AQ116" i="13" s="1"/>
  <c r="AP117" i="13"/>
  <c r="AQ117" i="13" s="1"/>
  <c r="AP118" i="13"/>
  <c r="AQ118" i="13" s="1"/>
  <c r="AP119" i="13"/>
  <c r="AQ119" i="13" s="1"/>
  <c r="AP120" i="13"/>
  <c r="AQ120" i="13" s="1"/>
  <c r="AP121" i="13"/>
  <c r="AQ121" i="13" s="1"/>
  <c r="AP122" i="13"/>
  <c r="AQ122" i="13" s="1"/>
  <c r="AP123" i="13"/>
  <c r="AQ123" i="13" s="1"/>
  <c r="AP124" i="13"/>
  <c r="AQ124" i="13" s="1"/>
  <c r="AP125" i="13"/>
  <c r="AQ125" i="13" s="1"/>
  <c r="AP126" i="13"/>
  <c r="AQ126" i="13" s="1"/>
  <c r="AP127" i="13"/>
  <c r="AQ127" i="13" s="1"/>
  <c r="AP128" i="13"/>
  <c r="AQ128" i="13" s="1"/>
  <c r="AP129" i="13"/>
  <c r="AQ129" i="13" s="1"/>
  <c r="AP130" i="13"/>
  <c r="AQ130" i="13" s="1"/>
  <c r="AP131" i="13"/>
  <c r="AQ131" i="13" s="1"/>
  <c r="AP132" i="13"/>
  <c r="AQ132" i="13" s="1"/>
  <c r="AP133" i="13"/>
  <c r="AQ133" i="13" s="1"/>
  <c r="AP134" i="13"/>
  <c r="AQ134" i="13" s="1"/>
  <c r="AP135" i="13"/>
  <c r="AQ135" i="13" s="1"/>
  <c r="AP136" i="13"/>
  <c r="AQ136" i="13" s="1"/>
  <c r="AP137" i="13"/>
  <c r="AQ137" i="13" s="1"/>
  <c r="AP138" i="13"/>
  <c r="AQ138" i="13" s="1"/>
  <c r="AP139" i="13"/>
  <c r="AQ139" i="13" s="1"/>
  <c r="AP140" i="13"/>
  <c r="AQ140" i="13" s="1"/>
  <c r="AP141" i="13"/>
  <c r="AQ141" i="13" s="1"/>
  <c r="AP142" i="13"/>
  <c r="AQ142" i="13" s="1"/>
  <c r="AP143" i="13"/>
  <c r="AQ143" i="13" s="1"/>
  <c r="AP144" i="13"/>
  <c r="AQ144" i="13" s="1"/>
  <c r="AP145" i="13"/>
  <c r="AQ145" i="13" s="1"/>
  <c r="AP146" i="13"/>
  <c r="AQ146" i="13" s="1"/>
  <c r="AP147" i="13"/>
  <c r="AQ147" i="13" s="1"/>
  <c r="AP148" i="13"/>
  <c r="AQ148" i="13" s="1"/>
  <c r="AP149" i="13"/>
  <c r="AQ149" i="13" s="1"/>
  <c r="AP150" i="13"/>
  <c r="AQ150" i="13" s="1"/>
  <c r="AP151" i="13"/>
  <c r="AQ151" i="13" s="1"/>
  <c r="AP152" i="13"/>
  <c r="AQ152" i="13" s="1"/>
  <c r="AP153" i="13"/>
  <c r="AQ153" i="13" s="1"/>
  <c r="AP154" i="13"/>
  <c r="AQ154" i="13" s="1"/>
  <c r="AP155" i="13"/>
  <c r="AQ155" i="13" s="1"/>
  <c r="AP156" i="13"/>
  <c r="AQ156" i="13" s="1"/>
  <c r="AP157" i="13"/>
  <c r="AQ157" i="13" s="1"/>
  <c r="AP158" i="13"/>
  <c r="AQ158" i="13" s="1"/>
  <c r="AP159" i="13"/>
  <c r="AQ159" i="13" s="1"/>
  <c r="AP160" i="13"/>
  <c r="AQ160" i="13" s="1"/>
  <c r="AP161" i="13"/>
  <c r="AQ161" i="13" s="1"/>
  <c r="AP162" i="13"/>
  <c r="AQ162" i="13" s="1"/>
  <c r="AP163" i="13"/>
  <c r="AQ163" i="13" s="1"/>
  <c r="AP164" i="13"/>
  <c r="AQ164" i="13" s="1"/>
  <c r="AP165" i="13"/>
  <c r="AQ165" i="13" s="1"/>
  <c r="AP166" i="13"/>
  <c r="AQ166" i="13" s="1"/>
  <c r="AP167" i="13"/>
  <c r="AQ167" i="13" s="1"/>
  <c r="AP168" i="13"/>
  <c r="AQ168" i="13" s="1"/>
  <c r="AP169" i="13"/>
  <c r="AQ169" i="13" s="1"/>
  <c r="AP170" i="13"/>
  <c r="AQ170" i="13" s="1"/>
  <c r="AP171" i="13"/>
  <c r="AQ171" i="13" s="1"/>
  <c r="AP172" i="13"/>
  <c r="AQ172" i="13" s="1"/>
  <c r="AP173" i="13"/>
  <c r="AQ173" i="13" s="1"/>
  <c r="AP174" i="13"/>
  <c r="AQ174" i="13" s="1"/>
  <c r="AP175" i="13"/>
  <c r="AQ175" i="13" s="1"/>
  <c r="AP176" i="13"/>
  <c r="AQ176" i="13" s="1"/>
  <c r="AP177" i="13"/>
  <c r="AQ177" i="13" s="1"/>
  <c r="AP178" i="13"/>
  <c r="AQ178" i="13" s="1"/>
  <c r="AP179" i="13"/>
  <c r="AQ179" i="13" s="1"/>
  <c r="AP180" i="13"/>
  <c r="AQ180" i="13" s="1"/>
  <c r="AP181" i="13"/>
  <c r="AQ181" i="13" s="1"/>
  <c r="AP182" i="13"/>
  <c r="AQ182" i="13" s="1"/>
  <c r="AP183" i="13"/>
  <c r="AQ183" i="13" s="1"/>
  <c r="AP184" i="13"/>
  <c r="AQ184" i="13" s="1"/>
  <c r="AP185" i="13"/>
  <c r="AQ185" i="13" s="1"/>
  <c r="AP186" i="13"/>
  <c r="AQ186" i="13" s="1"/>
  <c r="AP187" i="13"/>
  <c r="AQ187" i="13" s="1"/>
  <c r="AP188" i="13"/>
  <c r="AQ188" i="13" s="1"/>
  <c r="AP189" i="13"/>
  <c r="AQ189" i="13" s="1"/>
  <c r="AP190" i="13"/>
  <c r="AQ190" i="13" s="1"/>
  <c r="AP191" i="13"/>
  <c r="AQ191" i="13" s="1"/>
  <c r="AP192" i="13"/>
  <c r="AQ192" i="13" s="1"/>
  <c r="AP193" i="13"/>
  <c r="AQ193" i="13" s="1"/>
  <c r="AP194" i="13"/>
  <c r="AQ194" i="13" s="1"/>
  <c r="AP195" i="13"/>
  <c r="AQ195" i="13" s="1"/>
  <c r="AP196" i="13"/>
  <c r="AQ196" i="13" s="1"/>
  <c r="AP197" i="13"/>
  <c r="AQ197" i="13" s="1"/>
  <c r="AP198" i="13"/>
  <c r="AQ198" i="13" s="1"/>
  <c r="AP199" i="13"/>
  <c r="AQ199" i="13" s="1"/>
  <c r="AP200" i="13"/>
  <c r="AQ200" i="13" s="1"/>
  <c r="AP201" i="13"/>
  <c r="AQ201" i="13" s="1"/>
  <c r="AP202" i="13"/>
  <c r="AQ202" i="13" s="1"/>
  <c r="AP203" i="13"/>
  <c r="AQ203" i="13" s="1"/>
  <c r="AP204" i="13"/>
  <c r="AQ204" i="13" s="1"/>
  <c r="AP205" i="13"/>
  <c r="AQ205" i="13" s="1"/>
  <c r="AP206" i="13"/>
  <c r="AQ206" i="13" s="1"/>
  <c r="AP207" i="13"/>
  <c r="AQ207" i="13" s="1"/>
  <c r="AP208" i="13"/>
  <c r="AQ208" i="13" s="1"/>
  <c r="AP209" i="13"/>
  <c r="AQ209" i="13" s="1"/>
  <c r="AP210" i="13"/>
  <c r="AQ210" i="13" s="1"/>
  <c r="AP211" i="13"/>
  <c r="AQ211" i="13" s="1"/>
  <c r="AP212" i="13"/>
  <c r="AQ212" i="13" s="1"/>
  <c r="AP213" i="13"/>
  <c r="AQ213" i="13" s="1"/>
  <c r="AP214" i="13"/>
  <c r="AQ214" i="13" s="1"/>
  <c r="AP215" i="13"/>
  <c r="AQ215" i="13" s="1"/>
  <c r="AP216" i="13"/>
  <c r="AQ216" i="13" s="1"/>
  <c r="AP217" i="13"/>
  <c r="AQ217" i="13" s="1"/>
  <c r="AP218" i="13"/>
  <c r="AQ218" i="13" s="1"/>
  <c r="AP219" i="13"/>
  <c r="AQ219" i="13" s="1"/>
  <c r="AP220" i="13"/>
  <c r="AQ220" i="13" s="1"/>
  <c r="AP221" i="13"/>
  <c r="AQ221" i="13" s="1"/>
  <c r="AP222" i="13"/>
  <c r="AQ222" i="13" s="1"/>
  <c r="AP223" i="13"/>
  <c r="AQ223" i="13" s="1"/>
  <c r="AP224" i="13"/>
  <c r="AQ224" i="13" s="1"/>
  <c r="AP225" i="13"/>
  <c r="AQ225" i="13" s="1"/>
  <c r="AP226" i="13"/>
  <c r="AQ226" i="13" s="1"/>
  <c r="AP227" i="13"/>
  <c r="AQ227" i="13" s="1"/>
  <c r="AP228" i="13"/>
  <c r="AQ228" i="13" s="1"/>
  <c r="AP229" i="13"/>
  <c r="AQ229" i="13" s="1"/>
  <c r="AP230" i="13"/>
  <c r="AQ230" i="13" s="1"/>
  <c r="AP231" i="13"/>
  <c r="AQ231" i="13" s="1"/>
  <c r="AP232" i="13"/>
  <c r="AQ232" i="13" s="1"/>
  <c r="AP233" i="13"/>
  <c r="AQ233" i="13" s="1"/>
  <c r="AP234" i="13"/>
  <c r="AQ234" i="13" s="1"/>
  <c r="AP235" i="13"/>
  <c r="AQ235" i="13" s="1"/>
  <c r="AP236" i="13"/>
  <c r="AQ236" i="13" s="1"/>
  <c r="AP237" i="13"/>
  <c r="AQ237" i="13" s="1"/>
  <c r="AP238" i="13"/>
  <c r="AQ238" i="13" s="1"/>
  <c r="AP239" i="13"/>
  <c r="AQ239" i="13" s="1"/>
  <c r="AP240" i="13"/>
  <c r="AQ240" i="13" s="1"/>
  <c r="AP241" i="13"/>
  <c r="AQ241" i="13" s="1"/>
  <c r="AP242" i="13"/>
  <c r="AQ242" i="13" s="1"/>
  <c r="AP243" i="13"/>
  <c r="AQ243" i="13" s="1"/>
  <c r="AP244" i="13"/>
  <c r="AQ244" i="13" s="1"/>
  <c r="AP245" i="13"/>
  <c r="AQ245" i="13" s="1"/>
  <c r="AP246" i="13"/>
  <c r="AQ246" i="13" s="1"/>
  <c r="AP247" i="13"/>
  <c r="AQ247" i="13" s="1"/>
  <c r="AP248" i="13"/>
  <c r="AQ248" i="13" s="1"/>
  <c r="AP249" i="13"/>
  <c r="AQ249" i="13" s="1"/>
  <c r="AP250" i="13"/>
  <c r="AQ250" i="13" s="1"/>
  <c r="AP251" i="13"/>
  <c r="AQ251" i="13" s="1"/>
  <c r="AP252" i="13"/>
  <c r="AQ252" i="13" s="1"/>
  <c r="AP253" i="13"/>
  <c r="AQ253" i="13" s="1"/>
  <c r="AP254" i="13"/>
  <c r="AQ254" i="13" s="1"/>
  <c r="AP255" i="13"/>
  <c r="AQ255" i="13" s="1"/>
  <c r="AP256" i="13"/>
  <c r="AQ256" i="13" s="1"/>
  <c r="AP257" i="13"/>
  <c r="AQ257" i="13" s="1"/>
  <c r="AP258" i="13"/>
  <c r="AQ258" i="13" s="1"/>
  <c r="AP259" i="13"/>
  <c r="AQ259" i="13" s="1"/>
  <c r="AP260" i="13"/>
  <c r="AQ260" i="13" s="1"/>
  <c r="AP261" i="13"/>
  <c r="AQ261" i="13" s="1"/>
  <c r="AP262" i="13"/>
  <c r="AQ262" i="13" s="1"/>
  <c r="AP263" i="13"/>
  <c r="AQ263" i="13" s="1"/>
  <c r="AP264" i="13"/>
  <c r="AQ264" i="13" s="1"/>
  <c r="AP265" i="13"/>
  <c r="AQ265" i="13" s="1"/>
  <c r="AP266" i="13"/>
  <c r="AQ266" i="13" s="1"/>
  <c r="AP267" i="13"/>
  <c r="AQ267" i="13" s="1"/>
  <c r="AP268" i="13"/>
  <c r="AQ268" i="13" s="1"/>
  <c r="AP269" i="13"/>
  <c r="AQ269" i="13" s="1"/>
  <c r="AP270" i="13"/>
  <c r="AQ270" i="13" s="1"/>
  <c r="AP271" i="13"/>
  <c r="AQ271" i="13" s="1"/>
  <c r="AP272" i="13"/>
  <c r="AQ272" i="13" s="1"/>
  <c r="AP273" i="13"/>
  <c r="AQ273" i="13" s="1"/>
  <c r="AP274" i="13"/>
  <c r="AQ274" i="13" s="1"/>
  <c r="AP275" i="13"/>
  <c r="AQ275" i="13" s="1"/>
  <c r="AP276" i="13"/>
  <c r="AQ276" i="13" s="1"/>
  <c r="AP277" i="13"/>
  <c r="AQ277" i="13" s="1"/>
  <c r="AP278" i="13"/>
  <c r="AQ278" i="13" s="1"/>
  <c r="AP279" i="13"/>
  <c r="AQ279" i="13" s="1"/>
  <c r="AP280" i="13"/>
  <c r="AQ280" i="13" s="1"/>
  <c r="AP281" i="13"/>
  <c r="AQ281" i="13" s="1"/>
  <c r="AP282" i="13"/>
  <c r="AQ282" i="13" s="1"/>
  <c r="AP283" i="13"/>
  <c r="AQ283" i="13" s="1"/>
  <c r="AP284" i="13"/>
  <c r="AQ284" i="13" s="1"/>
  <c r="AP285" i="13"/>
  <c r="AQ285" i="13" s="1"/>
  <c r="AP286" i="13"/>
  <c r="AQ286" i="13" s="1"/>
  <c r="AP287" i="13"/>
  <c r="AQ287" i="13" s="1"/>
  <c r="AP288" i="13"/>
  <c r="AQ288" i="13" s="1"/>
  <c r="AP289" i="13"/>
  <c r="AQ289" i="13" s="1"/>
  <c r="AP290" i="13"/>
  <c r="AQ290" i="13" s="1"/>
  <c r="AP291" i="13"/>
  <c r="AQ291" i="13" s="1"/>
  <c r="AP292" i="13"/>
  <c r="AQ292" i="13" s="1"/>
  <c r="AP293" i="13"/>
  <c r="AQ293" i="13" s="1"/>
  <c r="AP294" i="13"/>
  <c r="AQ294" i="13" s="1"/>
  <c r="AP295" i="13"/>
  <c r="AQ295" i="13" s="1"/>
  <c r="AP296" i="13"/>
  <c r="AQ296" i="13" s="1"/>
  <c r="AP297" i="13"/>
  <c r="AQ297" i="13" s="1"/>
  <c r="AP298" i="13"/>
  <c r="AQ298" i="13" s="1"/>
  <c r="AP299" i="13"/>
  <c r="AQ299" i="13" s="1"/>
  <c r="AP300" i="13"/>
  <c r="AQ300" i="13" s="1"/>
  <c r="AP301" i="13"/>
  <c r="AQ301" i="13" s="1"/>
  <c r="AP302" i="13"/>
  <c r="AQ302" i="13" s="1"/>
  <c r="AP303" i="13"/>
  <c r="AQ303" i="13" s="1"/>
  <c r="AP304" i="13"/>
  <c r="AQ304" i="13" s="1"/>
  <c r="AP305" i="13"/>
  <c r="AQ305" i="13" s="1"/>
  <c r="AP306" i="13"/>
  <c r="AQ306" i="13" s="1"/>
  <c r="AP307" i="13"/>
  <c r="AQ307" i="13" s="1"/>
  <c r="AP308" i="13"/>
  <c r="AQ308" i="13" s="1"/>
  <c r="AP309" i="13"/>
  <c r="AQ309" i="13" s="1"/>
  <c r="AP310" i="13"/>
  <c r="AQ310" i="13" s="1"/>
  <c r="AP311" i="13"/>
  <c r="AQ311" i="13" s="1"/>
  <c r="AP312" i="13"/>
  <c r="AQ312" i="13" s="1"/>
  <c r="AP313" i="13"/>
  <c r="AQ313" i="13" s="1"/>
  <c r="AP314" i="13"/>
  <c r="AQ314" i="13" s="1"/>
  <c r="AP315" i="13"/>
  <c r="AQ315" i="13" s="1"/>
  <c r="AP316" i="13"/>
  <c r="AQ316" i="13" s="1"/>
  <c r="AP317" i="13"/>
  <c r="AQ317" i="13" s="1"/>
  <c r="AP318" i="13"/>
  <c r="AQ318" i="13" s="1"/>
  <c r="AP319" i="13"/>
  <c r="AQ319" i="13" s="1"/>
  <c r="AP320" i="13"/>
  <c r="AQ320" i="13" s="1"/>
  <c r="AP321" i="13"/>
  <c r="AQ321" i="13" s="1"/>
  <c r="AP322" i="13"/>
  <c r="AQ322" i="13" s="1"/>
  <c r="AP323" i="13"/>
  <c r="AQ323" i="13" s="1"/>
  <c r="AP324" i="13"/>
  <c r="AQ324" i="13" s="1"/>
  <c r="AP325" i="13"/>
  <c r="AQ325" i="13" s="1"/>
  <c r="AP326" i="13"/>
  <c r="AQ326" i="13" s="1"/>
  <c r="AP327" i="13"/>
  <c r="AQ327" i="13" s="1"/>
  <c r="AP328" i="13"/>
  <c r="AQ328" i="13" s="1"/>
  <c r="AP329" i="13"/>
  <c r="AQ329" i="13" s="1"/>
  <c r="AP330" i="13"/>
  <c r="AQ330" i="13" s="1"/>
  <c r="AP331" i="13"/>
  <c r="AQ331" i="13" s="1"/>
  <c r="AP332" i="13"/>
  <c r="AQ332" i="13" s="1"/>
  <c r="AP333" i="13"/>
  <c r="AQ333" i="13" s="1"/>
  <c r="AP334" i="13"/>
  <c r="AQ334" i="13" s="1"/>
  <c r="AP335" i="13"/>
  <c r="AQ335" i="13" s="1"/>
  <c r="AP336" i="13"/>
  <c r="AQ336" i="13" s="1"/>
  <c r="AP337" i="13"/>
  <c r="AQ337" i="13" s="1"/>
  <c r="AP338" i="13"/>
  <c r="AQ338" i="13" s="1"/>
  <c r="AP339" i="13"/>
  <c r="AQ339" i="13" s="1"/>
  <c r="AP340" i="13"/>
  <c r="AQ340" i="13" s="1"/>
  <c r="AP341" i="13"/>
  <c r="AQ341" i="13" s="1"/>
  <c r="AP342" i="13"/>
  <c r="AQ342" i="13" s="1"/>
  <c r="AP343" i="13"/>
  <c r="AQ343" i="13" s="1"/>
  <c r="AP344" i="13"/>
  <c r="AQ344" i="13" s="1"/>
  <c r="AP345" i="13"/>
  <c r="AQ345" i="13" s="1"/>
  <c r="AP346" i="13"/>
  <c r="AQ346" i="13" s="1"/>
  <c r="AP347" i="13"/>
  <c r="AQ347" i="13" s="1"/>
  <c r="AP348" i="13"/>
  <c r="AQ348" i="13" s="1"/>
  <c r="AP349" i="13"/>
  <c r="AQ349" i="13" s="1"/>
  <c r="AP350" i="13"/>
  <c r="AQ350" i="13" s="1"/>
  <c r="AP351" i="13"/>
  <c r="AQ351" i="13" s="1"/>
  <c r="AP352" i="13"/>
  <c r="AQ352" i="13" s="1"/>
  <c r="AP353" i="13"/>
  <c r="AQ353" i="13" s="1"/>
  <c r="AP354" i="13"/>
  <c r="AQ354" i="13" s="1"/>
  <c r="AP355" i="13"/>
  <c r="AQ355" i="13" s="1"/>
  <c r="AP356" i="13"/>
  <c r="AQ356" i="13" s="1"/>
  <c r="AP357" i="13"/>
  <c r="AQ357" i="13" s="1"/>
  <c r="AP358" i="13"/>
  <c r="AQ358" i="13" s="1"/>
  <c r="AP359" i="13"/>
  <c r="AQ359" i="13" s="1"/>
  <c r="AP360" i="13"/>
  <c r="AQ360" i="13" s="1"/>
  <c r="AP361" i="13"/>
  <c r="AQ361" i="13" s="1"/>
  <c r="AP362" i="13"/>
  <c r="AQ362" i="13" s="1"/>
  <c r="AP363" i="13"/>
  <c r="AQ363" i="13" s="1"/>
  <c r="AP364" i="13"/>
  <c r="AQ364" i="13" s="1"/>
  <c r="AP365" i="13"/>
  <c r="AQ365" i="13" s="1"/>
  <c r="AP366" i="13"/>
  <c r="AQ366" i="13" s="1"/>
  <c r="AP367" i="13"/>
  <c r="AQ367" i="13" s="1"/>
  <c r="AP368" i="13"/>
  <c r="AQ368" i="13" s="1"/>
  <c r="AP369" i="13"/>
  <c r="AQ369" i="13" s="1"/>
  <c r="AP370" i="13"/>
  <c r="AQ370" i="13" s="1"/>
  <c r="AP371" i="13"/>
  <c r="AQ371" i="13" s="1"/>
  <c r="AP372" i="13"/>
  <c r="AQ372" i="13" s="1"/>
  <c r="AP373" i="13"/>
  <c r="AQ373" i="13" s="1"/>
  <c r="AP374" i="13"/>
  <c r="AQ374" i="13" s="1"/>
  <c r="AP375" i="13"/>
  <c r="AQ375" i="13" s="1"/>
  <c r="AP376" i="13"/>
  <c r="AQ376" i="13" s="1"/>
  <c r="AP377" i="13"/>
  <c r="AQ377" i="13" s="1"/>
  <c r="AP378" i="13"/>
  <c r="AQ378" i="13" s="1"/>
  <c r="AP379" i="13"/>
  <c r="AQ379" i="13" s="1"/>
  <c r="AP380" i="13"/>
  <c r="AQ380" i="13" s="1"/>
  <c r="AP381" i="13"/>
  <c r="AQ381" i="13" s="1"/>
  <c r="AP382" i="13"/>
  <c r="AQ382" i="13" s="1"/>
  <c r="AP383" i="13"/>
  <c r="AQ383" i="13" s="1"/>
  <c r="AP384" i="13"/>
  <c r="AQ384" i="13" s="1"/>
  <c r="AP385" i="13"/>
  <c r="AQ385" i="13" s="1"/>
  <c r="AP386" i="13"/>
  <c r="AQ386" i="13" s="1"/>
  <c r="AP387" i="13"/>
  <c r="AQ387" i="13" s="1"/>
  <c r="AP388" i="13"/>
  <c r="AQ388" i="13" s="1"/>
  <c r="AP389" i="13"/>
  <c r="AQ389" i="13" s="1"/>
  <c r="AP390" i="13"/>
  <c r="AQ390" i="13" s="1"/>
  <c r="AP391" i="13"/>
  <c r="AQ391" i="13" s="1"/>
  <c r="AP392" i="13"/>
  <c r="AQ392" i="13" s="1"/>
  <c r="AP393" i="13"/>
  <c r="AQ393" i="13" s="1"/>
  <c r="AP394" i="13"/>
  <c r="AQ394" i="13" s="1"/>
  <c r="AP395" i="13"/>
  <c r="AQ395" i="13" s="1"/>
  <c r="AP396" i="13"/>
  <c r="AQ396" i="13" s="1"/>
  <c r="AP397" i="13"/>
  <c r="AQ397" i="13" s="1"/>
  <c r="AP398" i="13"/>
  <c r="AQ398" i="13" s="1"/>
  <c r="AP399" i="13"/>
  <c r="AQ399" i="13" s="1"/>
  <c r="AP400" i="13"/>
  <c r="AQ400" i="13" s="1"/>
  <c r="AP401" i="13"/>
  <c r="AQ401" i="13" s="1"/>
  <c r="AP402" i="13"/>
  <c r="AQ402" i="13" s="1"/>
  <c r="AP403" i="13"/>
  <c r="AQ403" i="13" s="1"/>
  <c r="AP404" i="13"/>
  <c r="AQ404" i="13" s="1"/>
  <c r="AP405" i="13"/>
  <c r="AQ405" i="13" s="1"/>
  <c r="AP406" i="13"/>
  <c r="AQ406" i="13" s="1"/>
  <c r="AP407" i="13"/>
  <c r="AQ407" i="13" s="1"/>
  <c r="AP408" i="13"/>
  <c r="AQ408" i="13" s="1"/>
  <c r="AP409" i="13"/>
  <c r="AQ409" i="13" s="1"/>
  <c r="AP410" i="13"/>
  <c r="AQ410" i="13" s="1"/>
  <c r="AP411" i="13"/>
  <c r="AQ411" i="13" s="1"/>
  <c r="AP412" i="13"/>
  <c r="AQ412" i="13" s="1"/>
  <c r="AP413" i="13"/>
  <c r="AQ413" i="13" s="1"/>
  <c r="AP414" i="13"/>
  <c r="AQ414" i="13" s="1"/>
  <c r="AP415" i="13"/>
  <c r="AQ415" i="13" s="1"/>
  <c r="AP416" i="13"/>
  <c r="AQ416" i="13" s="1"/>
  <c r="AP417" i="13"/>
  <c r="AQ417" i="13" s="1"/>
  <c r="AP418" i="13"/>
  <c r="AQ418" i="13" s="1"/>
  <c r="AP419" i="13"/>
  <c r="AQ419" i="13" s="1"/>
  <c r="AP420" i="13"/>
  <c r="AQ420" i="13" s="1"/>
  <c r="AP421" i="13"/>
  <c r="AQ421" i="13" s="1"/>
  <c r="AP422" i="13"/>
  <c r="AQ422" i="13" s="1"/>
  <c r="AP423" i="13"/>
  <c r="AQ423" i="13" s="1"/>
  <c r="AP424" i="13"/>
  <c r="AQ424" i="13" s="1"/>
  <c r="AP425" i="13"/>
  <c r="AQ425" i="13" s="1"/>
  <c r="AP426" i="13"/>
  <c r="AQ426" i="13" s="1"/>
  <c r="AP427" i="13"/>
  <c r="AQ427" i="13" s="1"/>
  <c r="AP428" i="13"/>
  <c r="AQ428" i="13" s="1"/>
  <c r="AP429" i="13"/>
  <c r="AQ429" i="13" s="1"/>
  <c r="AP430" i="13"/>
  <c r="AQ430" i="13" s="1"/>
  <c r="AP431" i="13"/>
  <c r="AQ431" i="13" s="1"/>
  <c r="AP432" i="13"/>
  <c r="AQ432" i="13" s="1"/>
  <c r="AP433" i="13"/>
  <c r="AQ433" i="13" s="1"/>
  <c r="AP434" i="13"/>
  <c r="AQ434" i="13" s="1"/>
  <c r="AP435" i="13"/>
  <c r="AQ435" i="13" s="1"/>
  <c r="AP436" i="13"/>
  <c r="AQ436" i="13" s="1"/>
  <c r="AP437" i="13"/>
  <c r="AQ437" i="13" s="1"/>
  <c r="AP438" i="13"/>
  <c r="AQ438" i="13" s="1"/>
  <c r="AP439" i="13"/>
  <c r="AQ439" i="13" s="1"/>
  <c r="AP440" i="13"/>
  <c r="AQ440" i="13" s="1"/>
  <c r="AP441" i="13"/>
  <c r="AQ441" i="13" s="1"/>
  <c r="AP442" i="13"/>
  <c r="AQ442" i="13" s="1"/>
  <c r="AP443" i="13"/>
  <c r="AQ443" i="13" s="1"/>
  <c r="AP444" i="13"/>
  <c r="AQ444" i="13" s="1"/>
  <c r="AP445" i="13"/>
  <c r="AQ445" i="13" s="1"/>
  <c r="AP446" i="13"/>
  <c r="AQ446" i="13" s="1"/>
  <c r="AP447" i="13"/>
  <c r="AQ447" i="13" s="1"/>
  <c r="AP448" i="13"/>
  <c r="AQ448" i="13" s="1"/>
  <c r="AP449" i="13"/>
  <c r="AQ449" i="13" s="1"/>
  <c r="AP450" i="13"/>
  <c r="AQ450" i="13" s="1"/>
  <c r="AP451" i="13"/>
  <c r="AQ451" i="13" s="1"/>
  <c r="AP452" i="13"/>
  <c r="AQ452" i="13" s="1"/>
  <c r="AP453" i="13"/>
  <c r="AQ453" i="13" s="1"/>
  <c r="AP454" i="13"/>
  <c r="AQ454" i="13" s="1"/>
  <c r="AP455" i="13"/>
  <c r="AQ455" i="13" s="1"/>
  <c r="AP456" i="13"/>
  <c r="AQ456" i="13" s="1"/>
  <c r="AP457" i="13"/>
  <c r="AQ457" i="13" s="1"/>
  <c r="AP458" i="13"/>
  <c r="AQ458" i="13" s="1"/>
  <c r="AP459" i="13"/>
  <c r="AQ459" i="13" s="1"/>
  <c r="AP460" i="13"/>
  <c r="AQ460" i="13" s="1"/>
  <c r="AP461" i="13"/>
  <c r="AQ461" i="13" s="1"/>
  <c r="AP462" i="13"/>
  <c r="AQ462" i="13" s="1"/>
  <c r="AP463" i="13"/>
  <c r="AQ463" i="13" s="1"/>
  <c r="AP464" i="13"/>
  <c r="AQ464" i="13" s="1"/>
  <c r="AP465" i="13"/>
  <c r="AQ465" i="13" s="1"/>
  <c r="AP466" i="13"/>
  <c r="AQ466" i="13" s="1"/>
  <c r="AP467" i="13"/>
  <c r="AQ467" i="13" s="1"/>
  <c r="AP468" i="13"/>
  <c r="AQ468" i="13" s="1"/>
  <c r="AP469" i="13"/>
  <c r="AQ469" i="13" s="1"/>
  <c r="AP470" i="13"/>
  <c r="AQ470" i="13" s="1"/>
  <c r="AP471" i="13"/>
  <c r="AQ471" i="13" s="1"/>
  <c r="AP472" i="13"/>
  <c r="AQ472" i="13" s="1"/>
  <c r="AP473" i="13"/>
  <c r="AQ473" i="13" s="1"/>
  <c r="AP474" i="13"/>
  <c r="AQ474" i="13" s="1"/>
  <c r="AP475" i="13"/>
  <c r="AQ475" i="13" s="1"/>
  <c r="AP476" i="13"/>
  <c r="AQ476" i="13" s="1"/>
  <c r="AP477" i="13"/>
  <c r="AQ477" i="13" s="1"/>
  <c r="AP478" i="13"/>
  <c r="AQ478" i="13" s="1"/>
  <c r="AP479" i="13"/>
  <c r="AQ479" i="13" s="1"/>
  <c r="AP480" i="13"/>
  <c r="AQ480" i="13" s="1"/>
  <c r="AP481" i="13"/>
  <c r="AQ481" i="13" s="1"/>
  <c r="AP482" i="13"/>
  <c r="AQ482" i="13" s="1"/>
  <c r="AP483" i="13"/>
  <c r="AQ483" i="13" s="1"/>
  <c r="AP484" i="13"/>
  <c r="AQ484" i="13" s="1"/>
  <c r="AP485" i="13"/>
  <c r="AQ485" i="13" s="1"/>
  <c r="AP486" i="13"/>
  <c r="AQ486" i="13" s="1"/>
  <c r="AP487" i="13"/>
  <c r="AQ487" i="13" s="1"/>
  <c r="AP488" i="13"/>
  <c r="AQ488" i="13" s="1"/>
  <c r="AP489" i="13"/>
  <c r="AQ489" i="13" s="1"/>
  <c r="AP490" i="13"/>
  <c r="AQ490" i="13" s="1"/>
  <c r="AP491" i="13"/>
  <c r="AQ491" i="13" s="1"/>
  <c r="AP492" i="13"/>
  <c r="AQ492" i="13" s="1"/>
  <c r="AP493" i="13"/>
  <c r="AQ493" i="13" s="1"/>
  <c r="AP494" i="13"/>
  <c r="AQ494" i="13" s="1"/>
  <c r="AP495" i="13"/>
  <c r="AQ495" i="13" s="1"/>
  <c r="AP496" i="13"/>
  <c r="AQ496" i="13" s="1"/>
  <c r="AP497" i="13"/>
  <c r="AQ497" i="13" s="1"/>
  <c r="AP498" i="13"/>
  <c r="AQ498" i="13" s="1"/>
  <c r="AP499" i="13"/>
  <c r="AQ499" i="13" s="1"/>
  <c r="AP500" i="13"/>
  <c r="AQ500" i="13" s="1"/>
  <c r="AP501" i="13"/>
  <c r="AQ501" i="13" s="1"/>
  <c r="AP502" i="13"/>
  <c r="AQ502" i="13" s="1"/>
  <c r="AP503" i="13"/>
  <c r="AQ503" i="13" s="1"/>
  <c r="AP504" i="13"/>
  <c r="AQ504" i="13" s="1"/>
  <c r="AP505" i="13"/>
  <c r="AQ505" i="13" s="1"/>
  <c r="AP506" i="13"/>
  <c r="AQ506" i="13" s="1"/>
  <c r="AP507" i="13"/>
  <c r="AQ507" i="13" s="1"/>
  <c r="AP508" i="13"/>
  <c r="AQ508" i="13" s="1"/>
  <c r="AP509" i="13"/>
  <c r="AQ509" i="13" s="1"/>
  <c r="AP510" i="13"/>
  <c r="AQ510" i="13" s="1"/>
  <c r="AP511" i="13"/>
  <c r="AQ511" i="13" s="1"/>
  <c r="AP512" i="13"/>
  <c r="AQ512" i="13" s="1"/>
  <c r="AP513" i="13"/>
  <c r="AQ513" i="13" s="1"/>
  <c r="AP514" i="13"/>
  <c r="AQ514" i="13" s="1"/>
  <c r="AP515" i="13"/>
  <c r="AQ515" i="13" s="1"/>
  <c r="AP516" i="13"/>
  <c r="AQ516" i="13" s="1"/>
  <c r="AP517" i="13"/>
  <c r="AQ517" i="13" s="1"/>
  <c r="AP518" i="13"/>
  <c r="AQ518" i="13" s="1"/>
  <c r="AP519" i="13"/>
  <c r="AQ519" i="13" s="1"/>
  <c r="AP520" i="13"/>
  <c r="AQ520" i="13" s="1"/>
  <c r="AP521" i="13"/>
  <c r="AQ521" i="13" s="1"/>
  <c r="AP522" i="13"/>
  <c r="AQ522" i="13" s="1"/>
  <c r="AP523" i="13"/>
  <c r="AQ523" i="13" s="1"/>
  <c r="AP524" i="13"/>
  <c r="AQ524" i="13" s="1"/>
  <c r="AP525" i="13"/>
  <c r="AQ525" i="13" s="1"/>
  <c r="AP526" i="13"/>
  <c r="AQ526" i="13" s="1"/>
  <c r="AP527" i="13"/>
  <c r="AQ527" i="13" s="1"/>
  <c r="AP528" i="13"/>
  <c r="AQ528" i="13" s="1"/>
  <c r="AP529" i="13"/>
  <c r="AQ529" i="13" s="1"/>
  <c r="AP530" i="13"/>
  <c r="AQ530" i="13" s="1"/>
  <c r="AP531" i="13"/>
  <c r="AQ531" i="13" s="1"/>
  <c r="AP532" i="13"/>
  <c r="AQ532" i="13" s="1"/>
  <c r="AP533" i="13"/>
  <c r="AQ533" i="13" s="1"/>
  <c r="AP534" i="13"/>
  <c r="AQ534" i="13" s="1"/>
  <c r="AP535" i="13"/>
  <c r="AQ535" i="13" s="1"/>
  <c r="AP536" i="13"/>
  <c r="AQ536" i="13" s="1"/>
  <c r="AP537" i="13"/>
  <c r="AQ537" i="13" s="1"/>
  <c r="AP538" i="13"/>
  <c r="AQ538" i="13" s="1"/>
  <c r="AP539" i="13"/>
  <c r="AQ539" i="13" s="1"/>
  <c r="AP540" i="13"/>
  <c r="AQ540" i="13" s="1"/>
  <c r="AP541" i="13"/>
  <c r="AQ541" i="13" s="1"/>
  <c r="AP542" i="13"/>
  <c r="AQ542" i="13" s="1"/>
  <c r="AP543" i="13"/>
  <c r="AQ543" i="13" s="1"/>
  <c r="AP544" i="13"/>
  <c r="AQ544" i="13" s="1"/>
  <c r="AP545" i="13"/>
  <c r="AQ545" i="13" s="1"/>
  <c r="AP546" i="13"/>
  <c r="AQ546" i="13" s="1"/>
  <c r="AP547" i="13"/>
  <c r="AQ547" i="13" s="1"/>
  <c r="AP548" i="13"/>
  <c r="AQ548" i="13" s="1"/>
  <c r="AP549" i="13"/>
  <c r="AQ549" i="13" s="1"/>
  <c r="AP550" i="13"/>
  <c r="AQ550" i="13" s="1"/>
  <c r="AP551" i="13"/>
  <c r="AQ551" i="13" s="1"/>
  <c r="AP552" i="13"/>
  <c r="AQ552" i="13" s="1"/>
  <c r="AP553" i="13"/>
  <c r="AQ553" i="13" s="1"/>
  <c r="AP554" i="13"/>
  <c r="AQ554" i="13" s="1"/>
  <c r="AP555" i="13"/>
  <c r="AQ555" i="13" s="1"/>
  <c r="AP556" i="13"/>
  <c r="AQ556" i="13" s="1"/>
  <c r="AP557" i="13"/>
  <c r="AQ557" i="13" s="1"/>
  <c r="AP558" i="13"/>
  <c r="AQ558" i="13" s="1"/>
  <c r="AP559" i="13"/>
  <c r="AQ559" i="13" s="1"/>
  <c r="AP560" i="13"/>
  <c r="AQ560" i="13" s="1"/>
  <c r="AP561" i="13"/>
  <c r="AQ561" i="13" s="1"/>
  <c r="AP562" i="13"/>
  <c r="AQ562" i="13" s="1"/>
  <c r="AP563" i="13"/>
  <c r="AQ563" i="13" s="1"/>
  <c r="AP564" i="13"/>
  <c r="AQ564" i="13" s="1"/>
  <c r="AP565" i="13"/>
  <c r="AQ565" i="13" s="1"/>
  <c r="AP566" i="13"/>
  <c r="AQ566" i="13" s="1"/>
  <c r="AP567" i="13"/>
  <c r="AQ567" i="13" s="1"/>
  <c r="AP568" i="13"/>
  <c r="AQ568" i="13" s="1"/>
  <c r="AP569" i="13"/>
  <c r="AQ569" i="13" s="1"/>
  <c r="AP570" i="13"/>
  <c r="AQ570" i="13" s="1"/>
  <c r="AP571" i="13"/>
  <c r="AQ571" i="13" s="1"/>
  <c r="AP572" i="13"/>
  <c r="AQ572" i="13" s="1"/>
  <c r="AP573" i="13"/>
  <c r="AQ573" i="13" s="1"/>
  <c r="AP574" i="13"/>
  <c r="AQ574" i="13" s="1"/>
  <c r="AP575" i="13"/>
  <c r="AQ575" i="13" s="1"/>
  <c r="AP576" i="13"/>
  <c r="AQ576" i="13" s="1"/>
  <c r="AP577" i="13"/>
  <c r="AQ577" i="13" s="1"/>
  <c r="AP578" i="13"/>
  <c r="AQ578" i="13" s="1"/>
  <c r="AP579" i="13"/>
  <c r="AQ579" i="13" s="1"/>
  <c r="AP580" i="13"/>
  <c r="AQ580" i="13" s="1"/>
  <c r="AP581" i="13"/>
  <c r="AQ581" i="13" s="1"/>
  <c r="AP582" i="13"/>
  <c r="AQ582" i="13" s="1"/>
  <c r="AP583" i="13"/>
  <c r="AQ583" i="13" s="1"/>
  <c r="AP584" i="13"/>
  <c r="AQ584" i="13" s="1"/>
  <c r="AP585" i="13"/>
  <c r="AQ585" i="13" s="1"/>
  <c r="AP586" i="13"/>
  <c r="AQ586" i="13" s="1"/>
  <c r="AP587" i="13"/>
  <c r="AQ587" i="13" s="1"/>
  <c r="AP588" i="13"/>
  <c r="AQ588" i="13" s="1"/>
  <c r="AP589" i="13"/>
  <c r="AQ589" i="13" s="1"/>
  <c r="AP590" i="13"/>
  <c r="AQ590" i="13" s="1"/>
  <c r="AP591" i="13"/>
  <c r="AQ591" i="13" s="1"/>
  <c r="AP592" i="13"/>
  <c r="AQ592" i="13" s="1"/>
  <c r="AP593" i="13"/>
  <c r="AQ593" i="13" s="1"/>
  <c r="AP594" i="13"/>
  <c r="AQ594" i="13" s="1"/>
  <c r="AP595" i="13"/>
  <c r="AQ595" i="13" s="1"/>
  <c r="AP596" i="13"/>
  <c r="AQ596" i="13" s="1"/>
  <c r="AP597" i="13"/>
  <c r="AQ597" i="13" s="1"/>
  <c r="AP598" i="13"/>
  <c r="AQ598" i="13" s="1"/>
  <c r="AP599" i="13"/>
  <c r="AQ599" i="13" s="1"/>
  <c r="AP600" i="13"/>
  <c r="AQ600" i="13" s="1"/>
  <c r="AP601" i="13"/>
  <c r="AQ601" i="13" s="1"/>
  <c r="AP6" i="13"/>
  <c r="AQ6" i="13" s="1"/>
  <c r="AC7" i="13"/>
  <c r="AC8" i="13"/>
  <c r="AD8" i="13" s="1"/>
  <c r="AC9" i="13"/>
  <c r="AD9" i="13" s="1"/>
  <c r="AC10" i="13"/>
  <c r="AD10" i="13" s="1"/>
  <c r="AC11" i="13"/>
  <c r="AD11" i="13" s="1"/>
  <c r="AC12" i="13"/>
  <c r="AC13" i="13"/>
  <c r="AD13" i="13" s="1"/>
  <c r="AC14" i="13"/>
  <c r="AD14" i="13" s="1"/>
  <c r="AC15" i="13"/>
  <c r="AD15" i="13" s="1"/>
  <c r="AC16" i="13"/>
  <c r="AD16" i="13" s="1"/>
  <c r="AC17" i="13"/>
  <c r="AC18" i="13"/>
  <c r="AD18" i="13" s="1"/>
  <c r="AC19" i="13"/>
  <c r="AC20" i="13"/>
  <c r="AD20" i="13" s="1"/>
  <c r="AC21" i="13"/>
  <c r="AD21" i="13" s="1"/>
  <c r="AC22" i="13"/>
  <c r="AD22" i="13" s="1"/>
  <c r="AC23" i="13"/>
  <c r="AD23" i="13" s="1"/>
  <c r="AC24" i="13"/>
  <c r="AD24" i="13" s="1"/>
  <c r="AC25" i="13"/>
  <c r="AD25" i="13" s="1"/>
  <c r="AC26" i="13"/>
  <c r="AC27" i="13"/>
  <c r="AC28" i="13"/>
  <c r="AD28" i="13" s="1"/>
  <c r="AC29" i="13"/>
  <c r="AD29" i="13" s="1"/>
  <c r="AC30" i="13"/>
  <c r="AC31" i="13"/>
  <c r="AD31" i="13" s="1"/>
  <c r="AC32" i="13"/>
  <c r="AD32" i="13" s="1"/>
  <c r="AC33" i="13"/>
  <c r="AD33" i="13" s="1"/>
  <c r="AC34" i="13"/>
  <c r="AC35" i="13"/>
  <c r="AD35" i="13" s="1"/>
  <c r="AC36" i="13"/>
  <c r="AD36" i="13" s="1"/>
  <c r="AC37" i="13"/>
  <c r="AC38" i="13"/>
  <c r="AC39" i="13"/>
  <c r="AC40" i="13"/>
  <c r="AD40" i="13" s="1"/>
  <c r="AC41" i="13"/>
  <c r="AC42" i="13"/>
  <c r="AD42" i="13" s="1"/>
  <c r="AC43" i="13"/>
  <c r="AC44" i="13"/>
  <c r="AD44" i="13" s="1"/>
  <c r="AC45" i="13"/>
  <c r="AD45" i="13" s="1"/>
  <c r="AC46" i="13"/>
  <c r="AD46" i="13" s="1"/>
  <c r="AC47" i="13"/>
  <c r="AD47" i="13" s="1"/>
  <c r="AC48" i="13"/>
  <c r="AD48" i="13" s="1"/>
  <c r="AC49" i="13"/>
  <c r="AD49" i="13" s="1"/>
  <c r="AC50" i="13"/>
  <c r="AD50" i="13" s="1"/>
  <c r="AC51" i="13"/>
  <c r="AC52" i="13"/>
  <c r="AD52" i="13" s="1"/>
  <c r="AC53" i="13"/>
  <c r="AD53" i="13" s="1"/>
  <c r="AC54" i="13"/>
  <c r="AD54" i="13" s="1"/>
  <c r="AC55" i="13"/>
  <c r="AD55" i="13" s="1"/>
  <c r="AC56" i="13"/>
  <c r="AD56" i="13" s="1"/>
  <c r="AC57" i="13"/>
  <c r="AD57" i="13" s="1"/>
  <c r="AC58" i="13"/>
  <c r="AC59" i="13"/>
  <c r="AD59" i="13" s="1"/>
  <c r="AC60" i="13"/>
  <c r="AD60" i="13" s="1"/>
  <c r="AC61" i="13"/>
  <c r="AD61" i="13" s="1"/>
  <c r="AC62" i="13"/>
  <c r="AC63" i="13"/>
  <c r="AD63" i="13" s="1"/>
  <c r="AC64" i="13"/>
  <c r="AD64" i="13" s="1"/>
  <c r="AC65" i="13"/>
  <c r="AD65" i="13" s="1"/>
  <c r="AC66" i="13"/>
  <c r="AC67" i="13"/>
  <c r="AC68" i="13"/>
  <c r="AD68" i="13" s="1"/>
  <c r="AC69" i="13"/>
  <c r="AD69" i="13" s="1"/>
  <c r="AC70" i="13"/>
  <c r="AC71" i="13"/>
  <c r="AD71" i="13" s="1"/>
  <c r="AC72" i="13"/>
  <c r="AD72" i="13" s="1"/>
  <c r="AC73" i="13"/>
  <c r="AC74" i="13"/>
  <c r="AD74" i="13" s="1"/>
  <c r="AC75" i="13"/>
  <c r="AC76" i="13"/>
  <c r="AD76" i="13" s="1"/>
  <c r="AC77" i="13"/>
  <c r="AC78" i="13"/>
  <c r="AD78" i="13" s="1"/>
  <c r="AC79" i="13"/>
  <c r="AD79" i="13" s="1"/>
  <c r="AC80" i="13"/>
  <c r="AD80" i="13" s="1"/>
  <c r="AC81" i="13"/>
  <c r="AD81" i="13" s="1"/>
  <c r="AC82" i="13"/>
  <c r="AD82" i="13" s="1"/>
  <c r="AC83" i="13"/>
  <c r="AD83" i="13" s="1"/>
  <c r="AC84" i="13"/>
  <c r="AD84" i="13" s="1"/>
  <c r="AC85" i="13"/>
  <c r="AC86" i="13"/>
  <c r="AD86" i="13" s="1"/>
  <c r="AC87" i="13"/>
  <c r="AC88" i="13"/>
  <c r="AD88" i="13" s="1"/>
  <c r="AC89" i="13"/>
  <c r="AC90" i="13"/>
  <c r="AC91" i="13"/>
  <c r="AC92" i="13"/>
  <c r="AD92" i="13" s="1"/>
  <c r="AC93" i="13"/>
  <c r="AC94" i="13"/>
  <c r="AC95" i="13"/>
  <c r="AD95" i="13" s="1"/>
  <c r="AC96" i="13"/>
  <c r="AD96" i="13" s="1"/>
  <c r="AC97" i="13"/>
  <c r="AC98" i="13"/>
  <c r="AC99" i="13"/>
  <c r="AD99" i="13" s="1"/>
  <c r="AC100" i="13"/>
  <c r="AD100" i="13" s="1"/>
  <c r="AC101" i="13"/>
  <c r="AD101" i="13" s="1"/>
  <c r="AC102" i="13"/>
  <c r="AC103" i="13"/>
  <c r="AC104" i="13"/>
  <c r="AD104" i="13" s="1"/>
  <c r="AC105" i="13"/>
  <c r="AD105" i="13" s="1"/>
  <c r="AC106" i="13"/>
  <c r="AD106" i="13" s="1"/>
  <c r="AC107" i="13"/>
  <c r="AC108" i="13"/>
  <c r="AD108" i="13" s="1"/>
  <c r="AC109" i="13"/>
  <c r="AC110" i="13"/>
  <c r="AD110" i="13" s="1"/>
  <c r="AC111" i="13"/>
  <c r="AC112" i="13"/>
  <c r="AD112" i="13" s="1"/>
  <c r="AC113" i="13"/>
  <c r="AC114" i="13"/>
  <c r="AD114" i="13" s="1"/>
  <c r="AC115" i="13"/>
  <c r="AD115" i="13" s="1"/>
  <c r="AC116" i="13"/>
  <c r="AD116" i="13" s="1"/>
  <c r="AC117" i="13"/>
  <c r="AC118" i="13"/>
  <c r="AD118" i="13" s="1"/>
  <c r="AC119" i="13"/>
  <c r="AC120" i="13"/>
  <c r="AD120" i="13" s="1"/>
  <c r="AC121" i="13"/>
  <c r="AC122" i="13"/>
  <c r="AC123" i="13"/>
  <c r="AC124" i="13"/>
  <c r="AD124" i="13" s="1"/>
  <c r="AC125" i="13"/>
  <c r="AC126" i="13"/>
  <c r="AC127" i="13"/>
  <c r="AC128" i="13"/>
  <c r="AD128" i="13" s="1"/>
  <c r="AC129" i="13"/>
  <c r="AC130" i="13"/>
  <c r="AC131" i="13"/>
  <c r="AC132" i="13"/>
  <c r="AD132" i="13" s="1"/>
  <c r="AC133" i="13"/>
  <c r="AC134" i="13"/>
  <c r="AC135" i="13"/>
  <c r="AC136" i="13"/>
  <c r="AD136" i="13" s="1"/>
  <c r="AC137" i="13"/>
  <c r="AD137" i="13" s="1"/>
  <c r="AC138" i="13"/>
  <c r="AD138" i="13" s="1"/>
  <c r="AC139" i="13"/>
  <c r="AD139" i="13" s="1"/>
  <c r="AC140" i="13"/>
  <c r="AD140" i="13" s="1"/>
  <c r="AC141" i="13"/>
  <c r="AC142" i="13"/>
  <c r="AD142" i="13" s="1"/>
  <c r="AC143" i="13"/>
  <c r="AC144" i="13"/>
  <c r="AD144" i="13" s="1"/>
  <c r="AC145" i="13"/>
  <c r="AC146" i="13"/>
  <c r="AD146" i="13" s="1"/>
  <c r="AC147" i="13"/>
  <c r="AC148" i="13"/>
  <c r="AD148" i="13" s="1"/>
  <c r="AC149" i="13"/>
  <c r="AC150" i="13"/>
  <c r="AD150" i="13" s="1"/>
  <c r="AC151" i="13"/>
  <c r="AD151" i="13" s="1"/>
  <c r="AC152" i="13"/>
  <c r="AD152" i="13" s="1"/>
  <c r="AC153" i="13"/>
  <c r="AD153" i="13" s="1"/>
  <c r="AC154" i="13"/>
  <c r="AD154" i="13" s="1"/>
  <c r="AC155" i="13"/>
  <c r="AC156" i="13"/>
  <c r="AD156" i="13" s="1"/>
  <c r="AC157" i="13"/>
  <c r="AC158" i="13"/>
  <c r="AD158" i="13" s="1"/>
  <c r="AC159" i="13"/>
  <c r="AC160" i="13"/>
  <c r="AD160" i="13" s="1"/>
  <c r="AC161" i="13"/>
  <c r="AC162" i="13"/>
  <c r="AC163" i="13"/>
  <c r="AD163" i="13" s="1"/>
  <c r="AC164" i="13"/>
  <c r="AD164" i="13" s="1"/>
  <c r="AC165" i="13"/>
  <c r="AC166" i="13"/>
  <c r="AD166" i="13" s="1"/>
  <c r="AC167" i="13"/>
  <c r="AC168" i="13"/>
  <c r="AD168" i="13" s="1"/>
  <c r="AC169" i="13"/>
  <c r="AD169" i="13" s="1"/>
  <c r="AC170" i="13"/>
  <c r="AC171" i="13"/>
  <c r="AC172" i="13"/>
  <c r="AD172" i="13" s="1"/>
  <c r="AC173" i="13"/>
  <c r="AC174" i="13"/>
  <c r="AD174" i="13" s="1"/>
  <c r="AC175" i="13"/>
  <c r="AD175" i="13" s="1"/>
  <c r="AC176" i="13"/>
  <c r="AD176" i="13" s="1"/>
  <c r="AC177" i="13"/>
  <c r="AD177" i="13" s="1"/>
  <c r="AC178" i="13"/>
  <c r="AD178" i="13" s="1"/>
  <c r="AC179" i="13"/>
  <c r="AC180" i="13"/>
  <c r="AC181" i="13"/>
  <c r="AD181" i="13" s="1"/>
  <c r="AC182" i="13"/>
  <c r="AD182" i="13" s="1"/>
  <c r="AC183" i="13"/>
  <c r="AD183" i="13" s="1"/>
  <c r="AC184" i="13"/>
  <c r="AD184" i="13" s="1"/>
  <c r="AC185" i="13"/>
  <c r="AC186" i="13"/>
  <c r="AD186" i="13" s="1"/>
  <c r="AC187" i="13"/>
  <c r="AC188" i="13"/>
  <c r="AD188" i="13" s="1"/>
  <c r="AC189" i="13"/>
  <c r="AC190" i="13"/>
  <c r="AD190" i="13" s="1"/>
  <c r="AC191" i="13"/>
  <c r="AC192" i="13"/>
  <c r="AD192" i="13" s="1"/>
  <c r="AC193" i="13"/>
  <c r="AD193" i="13" s="1"/>
  <c r="AC194" i="13"/>
  <c r="AD194" i="13" s="1"/>
  <c r="AC195" i="13"/>
  <c r="AD195" i="13" s="1"/>
  <c r="AC196" i="13"/>
  <c r="AD196" i="13" s="1"/>
  <c r="AC197" i="13"/>
  <c r="AC198" i="13"/>
  <c r="AD198" i="13" s="1"/>
  <c r="AC199" i="13"/>
  <c r="AC200" i="13"/>
  <c r="AD200" i="13" s="1"/>
  <c r="AC201" i="13"/>
  <c r="AD201" i="13" s="1"/>
  <c r="AC202" i="13"/>
  <c r="AD202" i="13" s="1"/>
  <c r="AC203" i="13"/>
  <c r="AC204" i="13"/>
  <c r="AD204" i="13" s="1"/>
  <c r="AC205" i="13"/>
  <c r="AC206" i="13"/>
  <c r="AD206" i="13" s="1"/>
  <c r="AC207" i="13"/>
  <c r="AC208" i="13"/>
  <c r="AD208" i="13" s="1"/>
  <c r="AC209" i="13"/>
  <c r="AD209" i="13" s="1"/>
  <c r="AC210" i="13"/>
  <c r="AC211" i="13"/>
  <c r="AC212" i="13"/>
  <c r="AC213" i="13"/>
  <c r="AC214" i="13"/>
  <c r="AD214" i="13" s="1"/>
  <c r="AC215" i="13"/>
  <c r="AC216" i="13"/>
  <c r="AD216" i="13" s="1"/>
  <c r="AC217" i="13"/>
  <c r="AD217" i="13" s="1"/>
  <c r="AC218" i="13"/>
  <c r="AD218" i="13" s="1"/>
  <c r="AC219" i="13"/>
  <c r="AC220" i="13"/>
  <c r="AD220" i="13" s="1"/>
  <c r="AC221" i="13"/>
  <c r="AD221" i="13" s="1"/>
  <c r="AC222" i="13"/>
  <c r="AD222" i="13" s="1"/>
  <c r="AC223" i="13"/>
  <c r="AC224" i="13"/>
  <c r="AD224" i="13" s="1"/>
  <c r="AC225" i="13"/>
  <c r="AC226" i="13"/>
  <c r="AD226" i="13" s="1"/>
  <c r="AC227" i="13"/>
  <c r="AD227" i="13" s="1"/>
  <c r="AC228" i="13"/>
  <c r="AD228" i="13" s="1"/>
  <c r="AC229" i="13"/>
  <c r="AC230" i="13"/>
  <c r="AD230" i="13" s="1"/>
  <c r="AC231" i="13"/>
  <c r="AC232" i="13"/>
  <c r="AD232" i="13" s="1"/>
  <c r="AC233" i="13"/>
  <c r="AD233" i="13" s="1"/>
  <c r="AC234" i="13"/>
  <c r="AD234" i="13" s="1"/>
  <c r="AC235" i="13"/>
  <c r="AC236" i="13"/>
  <c r="AD236" i="13" s="1"/>
  <c r="AC237" i="13"/>
  <c r="AC238" i="13"/>
  <c r="AC239" i="13"/>
  <c r="AD239" i="13" s="1"/>
  <c r="AC240" i="13"/>
  <c r="AD240" i="13" s="1"/>
  <c r="AC241" i="13"/>
  <c r="AD241" i="13" s="1"/>
  <c r="AC242" i="13"/>
  <c r="AD242" i="13" s="1"/>
  <c r="AC243" i="13"/>
  <c r="AC244" i="13"/>
  <c r="AD244" i="13" s="1"/>
  <c r="AC245" i="13"/>
  <c r="AC246" i="13"/>
  <c r="AC247" i="13"/>
  <c r="AD247" i="13" s="1"/>
  <c r="AC248" i="13"/>
  <c r="AD248" i="13" s="1"/>
  <c r="AC249" i="13"/>
  <c r="AD249" i="13" s="1"/>
  <c r="AC250" i="13"/>
  <c r="AD250" i="13" s="1"/>
  <c r="AC251" i="13"/>
  <c r="AC252" i="13"/>
  <c r="AD252" i="13" s="1"/>
  <c r="AC253" i="13"/>
  <c r="AC254" i="13"/>
  <c r="AD254" i="13" s="1"/>
  <c r="AC255" i="13"/>
  <c r="AC256" i="13"/>
  <c r="AD256" i="13" s="1"/>
  <c r="AC257" i="13"/>
  <c r="AD257" i="13" s="1"/>
  <c r="AC258" i="13"/>
  <c r="AD258" i="13" s="1"/>
  <c r="AC259" i="13"/>
  <c r="AD259" i="13" s="1"/>
  <c r="AC260" i="13"/>
  <c r="AD260" i="13" s="1"/>
  <c r="AC261" i="13"/>
  <c r="AC262" i="13"/>
  <c r="AD262" i="13" s="1"/>
  <c r="AC263" i="13"/>
  <c r="AD263" i="13" s="1"/>
  <c r="AC264" i="13"/>
  <c r="AC265" i="13"/>
  <c r="AD265" i="13" s="1"/>
  <c r="AC266" i="13"/>
  <c r="AC267" i="13"/>
  <c r="AD267" i="13" s="1"/>
  <c r="AC268" i="13"/>
  <c r="AD268" i="13" s="1"/>
  <c r="AC269" i="13"/>
  <c r="AC270" i="13"/>
  <c r="AD270" i="13" s="1"/>
  <c r="AC271" i="13"/>
  <c r="AC272" i="13"/>
  <c r="AD272" i="13" s="1"/>
  <c r="AC273" i="13"/>
  <c r="AD273" i="13" s="1"/>
  <c r="AC274" i="13"/>
  <c r="AD274" i="13" s="1"/>
  <c r="AC275" i="13"/>
  <c r="AD275" i="13" s="1"/>
  <c r="AC276" i="13"/>
  <c r="AD276" i="13" s="1"/>
  <c r="AC277" i="13"/>
  <c r="AC278" i="13"/>
  <c r="AC279" i="13"/>
  <c r="AC280" i="13"/>
  <c r="AD280" i="13" s="1"/>
  <c r="AC281" i="13"/>
  <c r="AC282" i="13"/>
  <c r="AD282" i="13" s="1"/>
  <c r="AC283" i="13"/>
  <c r="AC284" i="13"/>
  <c r="AD284" i="13" s="1"/>
  <c r="AC285" i="13"/>
  <c r="AD285" i="13" s="1"/>
  <c r="AC286" i="13"/>
  <c r="AD286" i="13" s="1"/>
  <c r="AC287" i="13"/>
  <c r="AC288" i="13"/>
  <c r="AD288" i="13" s="1"/>
  <c r="AC289" i="13"/>
  <c r="AC290" i="13"/>
  <c r="AC291" i="13"/>
  <c r="AC292" i="13"/>
  <c r="AD292" i="13" s="1"/>
  <c r="AC293" i="13"/>
  <c r="AC294" i="13"/>
  <c r="AD294" i="13" s="1"/>
  <c r="AC295" i="13"/>
  <c r="AC296" i="13"/>
  <c r="AD296" i="13" s="1"/>
  <c r="AC297" i="13"/>
  <c r="AD297" i="13" s="1"/>
  <c r="AC298" i="13"/>
  <c r="AC299" i="13"/>
  <c r="AD299" i="13" s="1"/>
  <c r="AC300" i="13"/>
  <c r="AD300" i="13" s="1"/>
  <c r="AC301" i="13"/>
  <c r="AC302" i="13"/>
  <c r="AD302" i="13" s="1"/>
  <c r="AC303" i="13"/>
  <c r="AC304" i="13"/>
  <c r="AD304" i="13" s="1"/>
  <c r="AC305" i="13"/>
  <c r="AD305" i="13" s="1"/>
  <c r="AC306" i="13"/>
  <c r="AD306" i="13" s="1"/>
  <c r="AC307" i="13"/>
  <c r="AD307" i="13" s="1"/>
  <c r="AC308" i="13"/>
  <c r="AD308" i="13" s="1"/>
  <c r="AC309" i="13"/>
  <c r="AD309" i="13" s="1"/>
  <c r="AC310" i="13"/>
  <c r="AD310" i="13" s="1"/>
  <c r="AC311" i="13"/>
  <c r="AD311" i="13" s="1"/>
  <c r="AC312" i="13"/>
  <c r="AD312" i="13" s="1"/>
  <c r="AC313" i="13"/>
  <c r="AC314" i="13"/>
  <c r="AD314" i="13" s="1"/>
  <c r="AC315" i="13"/>
  <c r="AC316" i="13"/>
  <c r="AD316" i="13" s="1"/>
  <c r="AC317" i="13"/>
  <c r="AC318" i="13"/>
  <c r="AD318" i="13" s="1"/>
  <c r="AC319" i="13"/>
  <c r="AD319" i="13" s="1"/>
  <c r="AC320" i="13"/>
  <c r="AC321" i="13"/>
  <c r="AD321" i="13" s="1"/>
  <c r="AC322" i="13"/>
  <c r="AD322" i="13" s="1"/>
  <c r="AC323" i="13"/>
  <c r="AD323" i="13" s="1"/>
  <c r="AC324" i="13"/>
  <c r="AD324" i="13" s="1"/>
  <c r="AC325" i="13"/>
  <c r="AC326" i="13"/>
  <c r="AD326" i="13" s="1"/>
  <c r="AC327" i="13"/>
  <c r="AC328" i="13"/>
  <c r="AD328" i="13" s="1"/>
  <c r="AC329" i="13"/>
  <c r="AD329" i="13" s="1"/>
  <c r="AC330" i="13"/>
  <c r="AD330" i="13" s="1"/>
  <c r="AC331" i="13"/>
  <c r="AD331" i="13" s="1"/>
  <c r="AC332" i="13"/>
  <c r="AD332" i="13" s="1"/>
  <c r="AC333" i="13"/>
  <c r="AC334" i="13"/>
  <c r="AD334" i="13" s="1"/>
  <c r="AC335" i="13"/>
  <c r="AC336" i="13"/>
  <c r="AD336" i="13" s="1"/>
  <c r="AC337" i="13"/>
  <c r="AD337" i="13" s="1"/>
  <c r="AC338" i="13"/>
  <c r="AD338" i="13" s="1"/>
  <c r="AC339" i="13"/>
  <c r="AC340" i="13"/>
  <c r="AD340" i="13" s="1"/>
  <c r="AC341" i="13"/>
  <c r="AC342" i="13"/>
  <c r="AD342" i="13" s="1"/>
  <c r="AC343" i="13"/>
  <c r="AD343" i="13" s="1"/>
  <c r="AC344" i="13"/>
  <c r="AD344" i="13" s="1"/>
  <c r="AC345" i="13"/>
  <c r="AD345" i="13" s="1"/>
  <c r="AC346" i="13"/>
  <c r="AD346" i="13" s="1"/>
  <c r="AC347" i="13"/>
  <c r="AC348" i="13"/>
  <c r="AD348" i="13" s="1"/>
  <c r="AC349" i="13"/>
  <c r="AC350" i="13"/>
  <c r="AC351" i="13"/>
  <c r="AD351" i="13" s="1"/>
  <c r="AC352" i="13"/>
  <c r="AD352" i="13" s="1"/>
  <c r="AC353" i="13"/>
  <c r="AC354" i="13"/>
  <c r="AD354" i="13" s="1"/>
  <c r="AC355" i="13"/>
  <c r="AD355" i="13" s="1"/>
  <c r="AC356" i="13"/>
  <c r="AD356" i="13" s="1"/>
  <c r="AC357" i="13"/>
  <c r="AD357" i="13" s="1"/>
  <c r="AC358" i="13"/>
  <c r="AD358" i="13" s="1"/>
  <c r="AC359" i="13"/>
  <c r="AC360" i="13"/>
  <c r="AD360" i="13" s="1"/>
  <c r="AC361" i="13"/>
  <c r="AC362" i="13"/>
  <c r="AD362" i="13" s="1"/>
  <c r="AC363" i="13"/>
  <c r="AD363" i="13" s="1"/>
  <c r="AC364" i="13"/>
  <c r="AC365" i="13"/>
  <c r="AD365" i="13" s="1"/>
  <c r="AC366" i="13"/>
  <c r="AC367" i="13"/>
  <c r="AC368" i="13"/>
  <c r="AD368" i="13" s="1"/>
  <c r="AC369" i="13"/>
  <c r="AC370" i="13"/>
  <c r="AD370" i="13" s="1"/>
  <c r="AC371" i="13"/>
  <c r="AD371" i="13" s="1"/>
  <c r="AC372" i="13"/>
  <c r="AD372" i="13" s="1"/>
  <c r="AC373" i="13"/>
  <c r="AD373" i="13" s="1"/>
  <c r="AC374" i="13"/>
  <c r="AD374" i="13" s="1"/>
  <c r="AC375" i="13"/>
  <c r="AD375" i="13" s="1"/>
  <c r="AC376" i="13"/>
  <c r="AD376" i="13" s="1"/>
  <c r="AC377" i="13"/>
  <c r="AC378" i="13"/>
  <c r="AD378" i="13" s="1"/>
  <c r="AC379" i="13"/>
  <c r="AC380" i="13"/>
  <c r="AD380" i="13" s="1"/>
  <c r="AC381" i="13"/>
  <c r="AD381" i="13" s="1"/>
  <c r="AC382" i="13"/>
  <c r="AC383" i="13"/>
  <c r="AD383" i="13" s="1"/>
  <c r="AC384" i="13"/>
  <c r="AD384" i="13" s="1"/>
  <c r="AC385" i="13"/>
  <c r="AD385" i="13" s="1"/>
  <c r="AC386" i="13"/>
  <c r="AD386" i="13" s="1"/>
  <c r="AC387" i="13"/>
  <c r="AD387" i="13" s="1"/>
  <c r="AC388" i="13"/>
  <c r="AD388" i="13" s="1"/>
  <c r="AC389" i="13"/>
  <c r="AC390" i="13"/>
  <c r="AD390" i="13" s="1"/>
  <c r="AC391" i="13"/>
  <c r="AC392" i="13"/>
  <c r="AD392" i="13" s="1"/>
  <c r="AC393" i="13"/>
  <c r="AD393" i="13" s="1"/>
  <c r="AC394" i="13"/>
  <c r="AD394" i="13" s="1"/>
  <c r="AC395" i="13"/>
  <c r="AD395" i="13" s="1"/>
  <c r="AC396" i="13"/>
  <c r="AD396" i="13" s="1"/>
  <c r="AC397" i="13"/>
  <c r="AC398" i="13"/>
  <c r="AC399" i="13"/>
  <c r="AC400" i="13"/>
  <c r="AD400" i="13" s="1"/>
  <c r="AC401" i="13"/>
  <c r="AD401" i="13" s="1"/>
  <c r="AC402" i="13"/>
  <c r="AD402" i="13" s="1"/>
  <c r="AC403" i="13"/>
  <c r="AD403" i="13" s="1"/>
  <c r="AC404" i="13"/>
  <c r="AD404" i="13" s="1"/>
  <c r="AC405" i="13"/>
  <c r="AC406" i="13"/>
  <c r="AD406" i="13" s="1"/>
  <c r="AC407" i="13"/>
  <c r="AC408" i="13"/>
  <c r="AC409" i="13"/>
  <c r="AD409" i="13" s="1"/>
  <c r="AC410" i="13"/>
  <c r="AD410" i="13" s="1"/>
  <c r="AC411" i="13"/>
  <c r="AD411" i="13" s="1"/>
  <c r="AC412" i="13"/>
  <c r="AD412" i="13" s="1"/>
  <c r="AC413" i="13"/>
  <c r="AC414" i="13"/>
  <c r="AC415" i="13"/>
  <c r="AC416" i="13"/>
  <c r="AD416" i="13" s="1"/>
  <c r="AC417" i="13"/>
  <c r="AC418" i="13"/>
  <c r="AD418" i="13" s="1"/>
  <c r="AC419" i="13"/>
  <c r="AD419" i="13" s="1"/>
  <c r="AC420" i="13"/>
  <c r="AD420" i="13" s="1"/>
  <c r="AC421" i="13"/>
  <c r="AD421" i="13" s="1"/>
  <c r="AC422" i="13"/>
  <c r="AD422" i="13" s="1"/>
  <c r="AC423" i="13"/>
  <c r="AC424" i="13"/>
  <c r="AD424" i="13" s="1"/>
  <c r="AC425" i="13"/>
  <c r="AC426" i="13"/>
  <c r="AD426" i="13" s="1"/>
  <c r="AC427" i="13"/>
  <c r="AC428" i="13"/>
  <c r="AD428" i="13" s="1"/>
  <c r="AC429" i="13"/>
  <c r="AD429" i="13" s="1"/>
  <c r="AC430" i="13"/>
  <c r="AD430" i="13" s="1"/>
  <c r="AC431" i="13"/>
  <c r="AD431" i="13" s="1"/>
  <c r="AC432" i="13"/>
  <c r="AD432" i="13" s="1"/>
  <c r="AC433" i="13"/>
  <c r="AC434" i="13"/>
  <c r="AD434" i="13" s="1"/>
  <c r="AC435" i="13"/>
  <c r="AC436" i="13"/>
  <c r="AD436" i="13" s="1"/>
  <c r="AC437" i="13"/>
  <c r="AD437" i="13" s="1"/>
  <c r="AC438" i="13"/>
  <c r="AD438" i="13" s="1"/>
  <c r="AC439" i="13"/>
  <c r="AC440" i="13"/>
  <c r="AD440" i="13" s="1"/>
  <c r="AC441" i="13"/>
  <c r="AC442" i="13"/>
  <c r="AD442" i="13" s="1"/>
  <c r="AC443" i="13"/>
  <c r="AD443" i="13" s="1"/>
  <c r="AC444" i="13"/>
  <c r="AC445" i="13"/>
  <c r="AD445" i="13" s="1"/>
  <c r="AC446" i="13"/>
  <c r="AC447" i="13"/>
  <c r="AC448" i="13"/>
  <c r="AD448" i="13" s="1"/>
  <c r="AC449" i="13"/>
  <c r="AD449" i="13" s="1"/>
  <c r="AC450" i="13"/>
  <c r="AD450" i="13" s="1"/>
  <c r="AC451" i="13"/>
  <c r="AD451" i="13" s="1"/>
  <c r="AC452" i="13"/>
  <c r="AD452" i="13" s="1"/>
  <c r="AC453" i="13"/>
  <c r="AC454" i="13"/>
  <c r="AD454" i="13" s="1"/>
  <c r="AC455" i="13"/>
  <c r="AD455" i="13" s="1"/>
  <c r="AC456" i="13"/>
  <c r="AD456" i="13" s="1"/>
  <c r="AC457" i="13"/>
  <c r="AD457" i="13" s="1"/>
  <c r="AC458" i="13"/>
  <c r="AD458" i="13" s="1"/>
  <c r="AC459" i="13"/>
  <c r="AC460" i="13"/>
  <c r="AD460" i="13" s="1"/>
  <c r="AC461" i="13"/>
  <c r="AC462" i="13"/>
  <c r="AC463" i="13"/>
  <c r="AD463" i="13" s="1"/>
  <c r="AC464" i="13"/>
  <c r="AD464" i="13" s="1"/>
  <c r="AC465" i="13"/>
  <c r="AD465" i="13" s="1"/>
  <c r="AC466" i="13"/>
  <c r="AD466" i="13" s="1"/>
  <c r="AC467" i="13"/>
  <c r="AC468" i="13"/>
  <c r="AD468" i="13" s="1"/>
  <c r="AC469" i="13"/>
  <c r="AC470" i="13"/>
  <c r="AD470" i="13" s="1"/>
  <c r="AC471" i="13"/>
  <c r="AC472" i="13"/>
  <c r="AD472" i="13" s="1"/>
  <c r="AC473" i="13"/>
  <c r="AD473" i="13" s="1"/>
  <c r="AC474" i="13"/>
  <c r="AD474" i="13" s="1"/>
  <c r="AC475" i="13"/>
  <c r="AD475" i="13" s="1"/>
  <c r="AC476" i="13"/>
  <c r="AD476" i="13" s="1"/>
  <c r="AC477" i="13"/>
  <c r="AC478" i="13"/>
  <c r="AD478" i="13" s="1"/>
  <c r="AC479" i="13"/>
  <c r="AC480" i="13"/>
  <c r="AD480" i="13" s="1"/>
  <c r="AC481" i="13"/>
  <c r="AC482" i="13"/>
  <c r="AD482" i="13" s="1"/>
  <c r="AC483" i="13"/>
  <c r="AD483" i="13" s="1"/>
  <c r="AC484" i="13"/>
  <c r="AD484" i="13" s="1"/>
  <c r="AC485" i="13"/>
  <c r="AD485" i="13" s="1"/>
  <c r="AC486" i="13"/>
  <c r="AD486" i="13" s="1"/>
  <c r="AC487" i="13"/>
  <c r="AD487" i="13" s="1"/>
  <c r="AC488" i="13"/>
  <c r="AD488" i="13" s="1"/>
  <c r="AC489" i="13"/>
  <c r="AC490" i="13"/>
  <c r="AD490" i="13" s="1"/>
  <c r="AC491" i="13"/>
  <c r="AC492" i="13"/>
  <c r="AC493" i="13"/>
  <c r="AD493" i="13" s="1"/>
  <c r="AC494" i="13"/>
  <c r="AD494" i="13" s="1"/>
  <c r="AC495" i="13"/>
  <c r="AC496" i="13"/>
  <c r="AD496" i="13" s="1"/>
  <c r="AC497" i="13"/>
  <c r="AC498" i="13"/>
  <c r="AD498" i="13" s="1"/>
  <c r="AC499" i="13"/>
  <c r="AC500" i="13"/>
  <c r="AD500" i="13" s="1"/>
  <c r="AC501" i="13"/>
  <c r="AD501" i="13" s="1"/>
  <c r="AC502" i="13"/>
  <c r="AD502" i="13" s="1"/>
  <c r="AC503" i="13"/>
  <c r="AC504" i="13"/>
  <c r="AD504" i="13" s="1"/>
  <c r="AC505" i="13"/>
  <c r="AC506" i="13"/>
  <c r="AD506" i="13" s="1"/>
  <c r="AC507" i="13"/>
  <c r="AD507" i="13" s="1"/>
  <c r="AC508" i="13"/>
  <c r="AD508" i="13" s="1"/>
  <c r="AC509" i="13"/>
  <c r="AD509" i="13" s="1"/>
  <c r="AC510" i="13"/>
  <c r="AD510" i="13" s="1"/>
  <c r="AC511" i="13"/>
  <c r="AC512" i="13"/>
  <c r="AD512" i="13" s="1"/>
  <c r="AC513" i="13"/>
  <c r="AD513" i="13" s="1"/>
  <c r="AC514" i="13"/>
  <c r="AD514" i="13" s="1"/>
  <c r="AC515" i="13"/>
  <c r="AC516" i="13"/>
  <c r="AD516" i="13" s="1"/>
  <c r="AC517" i="13"/>
  <c r="AC518" i="13"/>
  <c r="AD518" i="13" s="1"/>
  <c r="AC519" i="13"/>
  <c r="AD519" i="13" s="1"/>
  <c r="AC520" i="13"/>
  <c r="AD520" i="13" s="1"/>
  <c r="AC521" i="13"/>
  <c r="AD521" i="13" s="1"/>
  <c r="AC522" i="13"/>
  <c r="AD522" i="13" s="1"/>
  <c r="AC523" i="13"/>
  <c r="AC524" i="13"/>
  <c r="AD524" i="13" s="1"/>
  <c r="AC525" i="13"/>
  <c r="AC526" i="13"/>
  <c r="AD526" i="13" s="1"/>
  <c r="AC527" i="13"/>
  <c r="AC528" i="13"/>
  <c r="AD528" i="13" s="1"/>
  <c r="AC529" i="13"/>
  <c r="AD529" i="13" s="1"/>
  <c r="AC530" i="13"/>
  <c r="AD530" i="13" s="1"/>
  <c r="AC531" i="13"/>
  <c r="AD531" i="13" s="1"/>
  <c r="AC532" i="13"/>
  <c r="AD532" i="13" s="1"/>
  <c r="AC533" i="13"/>
  <c r="AC534" i="13"/>
  <c r="AD534" i="13" s="1"/>
  <c r="AC535" i="13"/>
  <c r="AD535" i="13" s="1"/>
  <c r="AC536" i="13"/>
  <c r="AC537" i="13"/>
  <c r="AD537" i="13" s="1"/>
  <c r="AC538" i="13"/>
  <c r="AD538" i="13" s="1"/>
  <c r="AC539" i="13"/>
  <c r="AC540" i="13"/>
  <c r="AD540" i="13" s="1"/>
  <c r="AC541" i="13"/>
  <c r="AC542" i="13"/>
  <c r="AD542" i="13" s="1"/>
  <c r="AC543" i="13"/>
  <c r="AD543" i="13" s="1"/>
  <c r="AC544" i="13"/>
  <c r="AD544" i="13" s="1"/>
  <c r="AC545" i="13"/>
  <c r="AC546" i="13"/>
  <c r="AD546" i="13" s="1"/>
  <c r="AC547" i="13"/>
  <c r="AC548" i="13"/>
  <c r="AD548" i="13" s="1"/>
  <c r="AC549" i="13"/>
  <c r="AD549" i="13" s="1"/>
  <c r="AC550" i="13"/>
  <c r="AD550" i="13" s="1"/>
  <c r="AC551" i="13"/>
  <c r="AC552" i="13"/>
  <c r="AD552" i="13" s="1"/>
  <c r="AC553" i="13"/>
  <c r="AC554" i="13"/>
  <c r="AD554" i="13" s="1"/>
  <c r="AC555" i="13"/>
  <c r="AD555" i="13" s="1"/>
  <c r="AC556" i="13"/>
  <c r="AD556" i="13" s="1"/>
  <c r="AC557" i="13"/>
  <c r="AD557" i="13" s="1"/>
  <c r="AC558" i="13"/>
  <c r="AD558" i="13" s="1"/>
  <c r="AC559" i="13"/>
  <c r="AC560" i="13"/>
  <c r="AD560" i="13" s="1"/>
  <c r="AC561" i="13"/>
  <c r="AC562" i="13"/>
  <c r="AD562" i="13" s="1"/>
  <c r="AC563" i="13"/>
  <c r="AD563" i="13" s="1"/>
  <c r="AC564" i="13"/>
  <c r="AD564" i="13" s="1"/>
  <c r="AC565" i="13"/>
  <c r="AD565" i="13" s="1"/>
  <c r="AC566" i="13"/>
  <c r="AD566" i="13" s="1"/>
  <c r="AC567" i="13"/>
  <c r="AD567" i="13" s="1"/>
  <c r="AC568" i="13"/>
  <c r="AD568" i="13" s="1"/>
  <c r="AC569" i="13"/>
  <c r="AC570" i="13"/>
  <c r="AD570" i="13" s="1"/>
  <c r="AC571" i="13"/>
  <c r="AC572" i="13"/>
  <c r="AC573" i="13"/>
  <c r="AD573" i="13" s="1"/>
  <c r="AC574" i="13"/>
  <c r="AD574" i="13" s="1"/>
  <c r="AC575" i="13"/>
  <c r="AC576" i="13"/>
  <c r="AD576" i="13" s="1"/>
  <c r="AC577" i="13"/>
  <c r="AD577" i="13" s="1"/>
  <c r="AC578" i="13"/>
  <c r="AD578" i="13" s="1"/>
  <c r="AC579" i="13"/>
  <c r="AD579" i="13" s="1"/>
  <c r="AC580" i="13"/>
  <c r="AD580" i="13" s="1"/>
  <c r="AC581" i="13"/>
  <c r="AC582" i="13"/>
  <c r="AD582" i="13" s="1"/>
  <c r="AC583" i="13"/>
  <c r="AD583" i="13" s="1"/>
  <c r="AC584" i="13"/>
  <c r="AD584" i="13" s="1"/>
  <c r="AC585" i="13"/>
  <c r="AD585" i="13" s="1"/>
  <c r="AC586" i="13"/>
  <c r="AD586" i="13" s="1"/>
  <c r="AC587" i="13"/>
  <c r="AC588" i="13"/>
  <c r="AD588" i="13" s="1"/>
  <c r="AC589" i="13"/>
  <c r="AC590" i="13"/>
  <c r="AD590" i="13" s="1"/>
  <c r="AC591" i="13"/>
  <c r="AD591" i="13" s="1"/>
  <c r="AC592" i="13"/>
  <c r="AD592" i="13" s="1"/>
  <c r="AC593" i="13"/>
  <c r="AD593" i="13" s="1"/>
  <c r="AC594" i="13"/>
  <c r="AD594" i="13" s="1"/>
  <c r="AC595" i="13"/>
  <c r="AD595" i="13" s="1"/>
  <c r="AC596" i="13"/>
  <c r="AD596" i="13" s="1"/>
  <c r="AC597" i="13"/>
  <c r="AC598" i="13"/>
  <c r="AD598" i="13" s="1"/>
  <c r="AC599" i="13"/>
  <c r="AC600" i="13"/>
  <c r="AD600" i="13" s="1"/>
  <c r="AC601" i="13"/>
  <c r="AD601" i="13" s="1"/>
  <c r="AC6" i="13"/>
  <c r="AD6" i="13" s="1"/>
  <c r="AD37" i="13"/>
  <c r="AD38" i="13"/>
  <c r="AD70" i="13"/>
  <c r="AD85" i="13"/>
  <c r="AD102" i="13"/>
  <c r="AD117" i="13"/>
  <c r="AD133" i="13"/>
  <c r="AD134" i="13"/>
  <c r="AD145" i="13"/>
  <c r="AD161" i="13"/>
  <c r="AD162" i="13"/>
  <c r="AD173" i="13"/>
  <c r="AD189" i="13"/>
  <c r="AD210" i="13"/>
  <c r="AD225" i="13"/>
  <c r="AD237" i="13"/>
  <c r="AD246" i="13"/>
  <c r="AD253" i="13"/>
  <c r="AD264" i="13"/>
  <c r="AD289" i="13"/>
  <c r="AD290" i="13"/>
  <c r="AD301" i="13"/>
  <c r="AD317" i="13"/>
  <c r="AD320" i="13"/>
  <c r="AD364" i="13"/>
  <c r="AD408" i="13"/>
  <c r="AD444" i="13"/>
  <c r="AD492" i="13"/>
  <c r="AD536" i="13"/>
  <c r="AD572" i="13"/>
  <c r="AD7" i="13"/>
  <c r="AD12" i="13"/>
  <c r="AD17" i="13"/>
  <c r="AD19" i="13"/>
  <c r="AD26" i="13"/>
  <c r="AD27" i="13"/>
  <c r="AD30" i="13"/>
  <c r="AD34" i="13"/>
  <c r="AD39" i="13"/>
  <c r="AD41" i="13"/>
  <c r="AD43" i="13"/>
  <c r="AD51" i="13"/>
  <c r="AD58" i="13"/>
  <c r="AD62" i="13"/>
  <c r="AD66" i="13"/>
  <c r="AD67" i="13"/>
  <c r="AD73" i="13"/>
  <c r="AD75" i="13"/>
  <c r="AD77" i="13"/>
  <c r="AD87" i="13"/>
  <c r="AD89" i="13"/>
  <c r="AD90" i="13"/>
  <c r="AD91" i="13"/>
  <c r="AD93" i="13"/>
  <c r="AD94" i="13"/>
  <c r="AD97" i="13"/>
  <c r="AD98" i="13"/>
  <c r="AD103" i="13"/>
  <c r="AD107" i="13"/>
  <c r="AD109" i="13"/>
  <c r="AD111" i="13"/>
  <c r="AD113" i="13"/>
  <c r="AD119" i="13"/>
  <c r="AD121" i="13"/>
  <c r="AD122" i="13"/>
  <c r="AD123" i="13"/>
  <c r="AD125" i="13"/>
  <c r="AD126" i="13"/>
  <c r="AD127" i="13"/>
  <c r="AD129" i="13"/>
  <c r="AD130" i="13"/>
  <c r="AD131" i="13"/>
  <c r="AD135" i="13"/>
  <c r="AD141" i="13"/>
  <c r="AD143" i="13"/>
  <c r="AD147" i="13"/>
  <c r="AD149" i="13"/>
  <c r="AD155" i="13"/>
  <c r="AD157" i="13"/>
  <c r="AD159" i="13"/>
  <c r="AD165" i="13"/>
  <c r="AD167" i="13"/>
  <c r="AD170" i="13"/>
  <c r="AD171" i="13"/>
  <c r="AD179" i="13"/>
  <c r="AD180" i="13"/>
  <c r="AD185" i="13"/>
  <c r="AD187" i="13"/>
  <c r="AD191" i="13"/>
  <c r="AD197" i="13"/>
  <c r="AD199" i="13"/>
  <c r="AD203" i="13"/>
  <c r="AD205" i="13"/>
  <c r="AD207" i="13"/>
  <c r="AD211" i="13"/>
  <c r="AD212" i="13"/>
  <c r="AD213" i="13"/>
  <c r="AD215" i="13"/>
  <c r="AD219" i="13"/>
  <c r="AD223" i="13"/>
  <c r="AD229" i="13"/>
  <c r="AD231" i="13"/>
  <c r="AD235" i="13"/>
  <c r="AD238" i="13"/>
  <c r="AD243" i="13"/>
  <c r="AD245" i="13"/>
  <c r="AD251" i="13"/>
  <c r="AD255" i="13"/>
  <c r="AD261" i="13"/>
  <c r="AD266" i="13"/>
  <c r="AD269" i="13"/>
  <c r="AD271" i="13"/>
  <c r="AD277" i="13"/>
  <c r="AD278" i="13"/>
  <c r="AD279" i="13"/>
  <c r="AD281" i="13"/>
  <c r="AD283" i="13"/>
  <c r="AD287" i="13"/>
  <c r="AD291" i="13"/>
  <c r="AD293" i="13"/>
  <c r="AD295" i="13"/>
  <c r="AD298" i="13"/>
  <c r="AD303" i="13"/>
  <c r="AD313" i="13"/>
  <c r="AD315" i="13"/>
  <c r="AD325" i="13"/>
  <c r="AD327" i="13"/>
  <c r="AD333" i="13"/>
  <c r="AD335" i="13"/>
  <c r="AD339" i="13"/>
  <c r="AD341" i="13"/>
  <c r="AD347" i="13"/>
  <c r="AD349" i="13"/>
  <c r="AD350" i="13"/>
  <c r="AD353" i="13"/>
  <c r="AD359" i="13"/>
  <c r="AD361" i="13"/>
  <c r="AD366" i="13"/>
  <c r="AD367" i="13"/>
  <c r="AD369" i="13"/>
  <c r="AD377" i="13"/>
  <c r="AD379" i="13"/>
  <c r="AD382" i="13"/>
  <c r="AD389" i="13"/>
  <c r="AD391" i="13"/>
  <c r="AD397" i="13"/>
  <c r="AD398" i="13"/>
  <c r="AD399" i="13"/>
  <c r="AD405" i="13"/>
  <c r="AD407" i="13"/>
  <c r="AD413" i="13"/>
  <c r="AD414" i="13"/>
  <c r="AD415" i="13"/>
  <c r="AD417" i="13"/>
  <c r="AD423" i="13"/>
  <c r="AD425" i="13"/>
  <c r="AD427" i="13"/>
  <c r="AD433" i="13"/>
  <c r="AD435" i="13"/>
  <c r="AD439" i="13"/>
  <c r="AD441" i="13"/>
  <c r="AD446" i="13"/>
  <c r="AD447" i="13"/>
  <c r="AD453" i="13"/>
  <c r="AD459" i="13"/>
  <c r="AD461" i="13"/>
  <c r="AD462" i="13"/>
  <c r="AD467" i="13"/>
  <c r="AD469" i="13"/>
  <c r="AD471" i="13"/>
  <c r="AD477" i="13"/>
  <c r="AD479" i="13"/>
  <c r="AD481" i="13"/>
  <c r="AD489" i="13"/>
  <c r="AD491" i="13"/>
  <c r="AD495" i="13"/>
  <c r="AD497" i="13"/>
  <c r="AD499" i="13"/>
  <c r="AD503" i="13"/>
  <c r="AD505" i="13"/>
  <c r="AD511" i="13"/>
  <c r="AD515" i="13"/>
  <c r="AD517" i="13"/>
  <c r="AD523" i="13"/>
  <c r="AD525" i="13"/>
  <c r="AD527" i="13"/>
  <c r="AD533" i="13"/>
  <c r="AD539" i="13"/>
  <c r="AD541" i="13"/>
  <c r="AD545" i="13"/>
  <c r="AD547" i="13"/>
  <c r="AD551" i="13"/>
  <c r="AD553" i="13"/>
  <c r="AD559" i="13"/>
  <c r="AD561" i="13"/>
  <c r="AD569" i="13"/>
  <c r="AD571" i="13"/>
  <c r="AD575" i="13"/>
  <c r="AD581" i="13"/>
  <c r="AD587" i="13"/>
  <c r="AD589" i="13"/>
  <c r="AD597" i="13"/>
  <c r="AD599" i="13"/>
  <c r="R16" i="13"/>
  <c r="R24" i="13"/>
  <c r="R32" i="13"/>
  <c r="R44" i="13"/>
  <c r="R56" i="13"/>
  <c r="R60" i="13"/>
  <c r="R76" i="13"/>
  <c r="R80" i="13"/>
  <c r="R88" i="13"/>
  <c r="R104" i="13"/>
  <c r="R108" i="13"/>
  <c r="R120" i="13"/>
  <c r="R128" i="13"/>
  <c r="R140" i="13"/>
  <c r="R144" i="13"/>
  <c r="R160" i="13"/>
  <c r="R168" i="13"/>
  <c r="R172" i="13"/>
  <c r="R188" i="13"/>
  <c r="R192" i="13"/>
  <c r="R204" i="13"/>
  <c r="R216" i="13"/>
  <c r="R224" i="13"/>
  <c r="R232" i="13"/>
  <c r="R252" i="13"/>
  <c r="R256" i="13"/>
  <c r="R280" i="13"/>
  <c r="R288" i="13"/>
  <c r="R312" i="13"/>
  <c r="R316" i="13"/>
  <c r="R348" i="13"/>
  <c r="R360" i="13"/>
  <c r="R408" i="13"/>
  <c r="R444" i="13"/>
  <c r="R488" i="13"/>
  <c r="R536" i="13"/>
  <c r="R572" i="13"/>
  <c r="Q9" i="13"/>
  <c r="Q25" i="13"/>
  <c r="Q89" i="13"/>
  <c r="Q121" i="13"/>
  <c r="Q201" i="13"/>
  <c r="Q281" i="13"/>
  <c r="Q361" i="13"/>
  <c r="Q425" i="13"/>
  <c r="Q489" i="13"/>
  <c r="Q553" i="13"/>
  <c r="L7" i="13"/>
  <c r="L8" i="13"/>
  <c r="R8" i="13" s="1"/>
  <c r="L9" i="13"/>
  <c r="S9" i="13" s="1"/>
  <c r="L10" i="13"/>
  <c r="S10" i="13" s="1"/>
  <c r="L11" i="13"/>
  <c r="S11" i="13" s="1"/>
  <c r="L12" i="13"/>
  <c r="S12" i="13" s="1"/>
  <c r="L13" i="13"/>
  <c r="S13" i="13" s="1"/>
  <c r="L14" i="13"/>
  <c r="S14" i="13" s="1"/>
  <c r="L15" i="13"/>
  <c r="S15" i="13" s="1"/>
  <c r="L16" i="13"/>
  <c r="S16" i="13" s="1"/>
  <c r="L17" i="13"/>
  <c r="S17" i="13" s="1"/>
  <c r="L18" i="13"/>
  <c r="S18" i="13" s="1"/>
  <c r="L19" i="13"/>
  <c r="S19" i="13" s="1"/>
  <c r="L20" i="13"/>
  <c r="S20" i="13" s="1"/>
  <c r="L21" i="13"/>
  <c r="S21" i="13" s="1"/>
  <c r="L22" i="13"/>
  <c r="S22" i="13" s="1"/>
  <c r="L23" i="13"/>
  <c r="S23" i="13" s="1"/>
  <c r="L24" i="13"/>
  <c r="S24" i="13" s="1"/>
  <c r="L25" i="13"/>
  <c r="S25" i="13" s="1"/>
  <c r="L26" i="13"/>
  <c r="S26" i="13" s="1"/>
  <c r="L27" i="13"/>
  <c r="S27" i="13" s="1"/>
  <c r="L28" i="13"/>
  <c r="L29" i="13"/>
  <c r="S29" i="13" s="1"/>
  <c r="L30" i="13"/>
  <c r="S30" i="13" s="1"/>
  <c r="L31" i="13"/>
  <c r="S31" i="13" s="1"/>
  <c r="L32" i="13"/>
  <c r="S32" i="13" s="1"/>
  <c r="L33" i="13"/>
  <c r="S33" i="13" s="1"/>
  <c r="L34" i="13"/>
  <c r="S34" i="13" s="1"/>
  <c r="L35" i="13"/>
  <c r="S35" i="13" s="1"/>
  <c r="L36" i="13"/>
  <c r="S36" i="13" s="1"/>
  <c r="L37" i="13"/>
  <c r="S37" i="13" s="1"/>
  <c r="L38" i="13"/>
  <c r="S38" i="13" s="1"/>
  <c r="L39" i="13"/>
  <c r="S39" i="13" s="1"/>
  <c r="L40" i="13"/>
  <c r="S40" i="13" s="1"/>
  <c r="L41" i="13"/>
  <c r="L42" i="13"/>
  <c r="S42" i="13" s="1"/>
  <c r="L43" i="13"/>
  <c r="S43" i="13" s="1"/>
  <c r="L44" i="13"/>
  <c r="S44" i="13" s="1"/>
  <c r="L45" i="13"/>
  <c r="S45" i="13" s="1"/>
  <c r="L46" i="13"/>
  <c r="S46" i="13" s="1"/>
  <c r="L47" i="13"/>
  <c r="S47" i="13" s="1"/>
  <c r="L48" i="13"/>
  <c r="L49" i="13"/>
  <c r="S49" i="13" s="1"/>
  <c r="L50" i="13"/>
  <c r="S50" i="13" s="1"/>
  <c r="L51" i="13"/>
  <c r="S51" i="13" s="1"/>
  <c r="L52" i="13"/>
  <c r="S52" i="13" s="1"/>
  <c r="L53" i="13"/>
  <c r="S53" i="13" s="1"/>
  <c r="L54" i="13"/>
  <c r="S54" i="13" s="1"/>
  <c r="L55" i="13"/>
  <c r="S55" i="13" s="1"/>
  <c r="L56" i="13"/>
  <c r="S56" i="13" s="1"/>
  <c r="L57" i="13"/>
  <c r="S57" i="13" s="1"/>
  <c r="L58" i="13"/>
  <c r="S58" i="13" s="1"/>
  <c r="L59" i="13"/>
  <c r="S59" i="13" s="1"/>
  <c r="L60" i="13"/>
  <c r="S60" i="13" s="1"/>
  <c r="L61" i="13"/>
  <c r="S61" i="13" s="1"/>
  <c r="L62" i="13"/>
  <c r="S62" i="13" s="1"/>
  <c r="L63" i="13"/>
  <c r="S63" i="13" s="1"/>
  <c r="L64" i="13"/>
  <c r="S64" i="13" s="1"/>
  <c r="L65" i="13"/>
  <c r="S65" i="13" s="1"/>
  <c r="L66" i="13"/>
  <c r="S66" i="13" s="1"/>
  <c r="L67" i="13"/>
  <c r="S67" i="13" s="1"/>
  <c r="L68" i="13"/>
  <c r="S68" i="13" s="1"/>
  <c r="L69" i="13"/>
  <c r="S69" i="13" s="1"/>
  <c r="L70" i="13"/>
  <c r="S70" i="13" s="1"/>
  <c r="L71" i="13"/>
  <c r="S71" i="13" s="1"/>
  <c r="L72" i="13"/>
  <c r="L73" i="13"/>
  <c r="S73" i="13" s="1"/>
  <c r="L74" i="13"/>
  <c r="S74" i="13" s="1"/>
  <c r="L75" i="13"/>
  <c r="S75" i="13" s="1"/>
  <c r="L76" i="13"/>
  <c r="S76" i="13" s="1"/>
  <c r="L77" i="13"/>
  <c r="S77" i="13" s="1"/>
  <c r="L78" i="13"/>
  <c r="S78" i="13" s="1"/>
  <c r="L79" i="13"/>
  <c r="S79" i="13" s="1"/>
  <c r="L80" i="13"/>
  <c r="S80" i="13" s="1"/>
  <c r="L81" i="13"/>
  <c r="S81" i="13" s="1"/>
  <c r="L82" i="13"/>
  <c r="S82" i="13" s="1"/>
  <c r="L83" i="13"/>
  <c r="S83" i="13" s="1"/>
  <c r="L84" i="13"/>
  <c r="S84" i="13" s="1"/>
  <c r="L85" i="13"/>
  <c r="S85" i="13" s="1"/>
  <c r="L86" i="13"/>
  <c r="S86" i="13" s="1"/>
  <c r="L87" i="13"/>
  <c r="S87" i="13" s="1"/>
  <c r="L88" i="13"/>
  <c r="S88" i="13" s="1"/>
  <c r="L89" i="13"/>
  <c r="S89" i="13" s="1"/>
  <c r="L90" i="13"/>
  <c r="S90" i="13" s="1"/>
  <c r="L91" i="13"/>
  <c r="S91" i="13" s="1"/>
  <c r="L92" i="13"/>
  <c r="L93" i="13"/>
  <c r="S93" i="13" s="1"/>
  <c r="L94" i="13"/>
  <c r="S94" i="13" s="1"/>
  <c r="L95" i="13"/>
  <c r="S95" i="13" s="1"/>
  <c r="L96" i="13"/>
  <c r="S96" i="13" s="1"/>
  <c r="L97" i="13"/>
  <c r="S97" i="13" s="1"/>
  <c r="L98" i="13"/>
  <c r="S98" i="13" s="1"/>
  <c r="L99" i="13"/>
  <c r="S99" i="13" s="1"/>
  <c r="L100" i="13"/>
  <c r="S100" i="13" s="1"/>
  <c r="L101" i="13"/>
  <c r="S101" i="13" s="1"/>
  <c r="L102" i="13"/>
  <c r="S102" i="13" s="1"/>
  <c r="L103" i="13"/>
  <c r="S103" i="13" s="1"/>
  <c r="L104" i="13"/>
  <c r="S104" i="13" s="1"/>
  <c r="L105" i="13"/>
  <c r="L106" i="13"/>
  <c r="S106" i="13" s="1"/>
  <c r="L107" i="13"/>
  <c r="S107" i="13" s="1"/>
  <c r="L108" i="13"/>
  <c r="S108" i="13" s="1"/>
  <c r="L109" i="13"/>
  <c r="S109" i="13" s="1"/>
  <c r="L110" i="13"/>
  <c r="S110" i="13" s="1"/>
  <c r="L111" i="13"/>
  <c r="S111" i="13" s="1"/>
  <c r="L112" i="13"/>
  <c r="L113" i="13"/>
  <c r="S113" i="13" s="1"/>
  <c r="L114" i="13"/>
  <c r="S114" i="13" s="1"/>
  <c r="L115" i="13"/>
  <c r="S115" i="13" s="1"/>
  <c r="L116" i="13"/>
  <c r="S116" i="13" s="1"/>
  <c r="L117" i="13"/>
  <c r="S117" i="13" s="1"/>
  <c r="L118" i="13"/>
  <c r="S118" i="13" s="1"/>
  <c r="L119" i="13"/>
  <c r="S119" i="13" s="1"/>
  <c r="L120" i="13"/>
  <c r="S120" i="13" s="1"/>
  <c r="L121" i="13"/>
  <c r="S121" i="13" s="1"/>
  <c r="L122" i="13"/>
  <c r="S122" i="13" s="1"/>
  <c r="L123" i="13"/>
  <c r="S123" i="13" s="1"/>
  <c r="L124" i="13"/>
  <c r="S124" i="13" s="1"/>
  <c r="L125" i="13"/>
  <c r="S125" i="13" s="1"/>
  <c r="L126" i="13"/>
  <c r="S126" i="13" s="1"/>
  <c r="L127" i="13"/>
  <c r="S127" i="13" s="1"/>
  <c r="L128" i="13"/>
  <c r="S128" i="13" s="1"/>
  <c r="L129" i="13"/>
  <c r="S129" i="13" s="1"/>
  <c r="L130" i="13"/>
  <c r="S130" i="13" s="1"/>
  <c r="L131" i="13"/>
  <c r="S131" i="13" s="1"/>
  <c r="L132" i="13"/>
  <c r="S132" i="13" s="1"/>
  <c r="L133" i="13"/>
  <c r="S133" i="13" s="1"/>
  <c r="L134" i="13"/>
  <c r="S134" i="13" s="1"/>
  <c r="L135" i="13"/>
  <c r="S135" i="13" s="1"/>
  <c r="L136" i="13"/>
  <c r="L137" i="13"/>
  <c r="S137" i="13" s="1"/>
  <c r="L138" i="13"/>
  <c r="S138" i="13" s="1"/>
  <c r="L139" i="13"/>
  <c r="S139" i="13" s="1"/>
  <c r="L140" i="13"/>
  <c r="S140" i="13" s="1"/>
  <c r="L141" i="13"/>
  <c r="S141" i="13" s="1"/>
  <c r="L142" i="13"/>
  <c r="S142" i="13" s="1"/>
  <c r="L143" i="13"/>
  <c r="S143" i="13" s="1"/>
  <c r="L144" i="13"/>
  <c r="S144" i="13" s="1"/>
  <c r="L145" i="13"/>
  <c r="S145" i="13" s="1"/>
  <c r="L146" i="13"/>
  <c r="S146" i="13" s="1"/>
  <c r="L147" i="13"/>
  <c r="S147" i="13" s="1"/>
  <c r="L148" i="13"/>
  <c r="S148" i="13" s="1"/>
  <c r="L149" i="13"/>
  <c r="S149" i="13" s="1"/>
  <c r="L150" i="13"/>
  <c r="S150" i="13" s="1"/>
  <c r="L151" i="13"/>
  <c r="S151" i="13" s="1"/>
  <c r="L152" i="13"/>
  <c r="S152" i="13" s="1"/>
  <c r="L153" i="13"/>
  <c r="S153" i="13" s="1"/>
  <c r="L154" i="13"/>
  <c r="S154" i="13" s="1"/>
  <c r="L155" i="13"/>
  <c r="S155" i="13" s="1"/>
  <c r="L156" i="13"/>
  <c r="L157" i="13"/>
  <c r="S157" i="13" s="1"/>
  <c r="L158" i="13"/>
  <c r="S158" i="13" s="1"/>
  <c r="L159" i="13"/>
  <c r="S159" i="13" s="1"/>
  <c r="L160" i="13"/>
  <c r="S160" i="13" s="1"/>
  <c r="L161" i="13"/>
  <c r="S161" i="13" s="1"/>
  <c r="L162" i="13"/>
  <c r="S162" i="13" s="1"/>
  <c r="L163" i="13"/>
  <c r="S163" i="13" s="1"/>
  <c r="L164" i="13"/>
  <c r="S164" i="13" s="1"/>
  <c r="L165" i="13"/>
  <c r="S165" i="13" s="1"/>
  <c r="L166" i="13"/>
  <c r="S166" i="13" s="1"/>
  <c r="L167" i="13"/>
  <c r="S167" i="13" s="1"/>
  <c r="L168" i="13"/>
  <c r="S168" i="13" s="1"/>
  <c r="L169" i="13"/>
  <c r="L170" i="13"/>
  <c r="S170" i="13" s="1"/>
  <c r="L171" i="13"/>
  <c r="S171" i="13" s="1"/>
  <c r="L172" i="13"/>
  <c r="S172" i="13" s="1"/>
  <c r="L173" i="13"/>
  <c r="S173" i="13" s="1"/>
  <c r="L174" i="13"/>
  <c r="S174" i="13" s="1"/>
  <c r="L175" i="13"/>
  <c r="S175" i="13" s="1"/>
  <c r="L176" i="13"/>
  <c r="L177" i="13"/>
  <c r="S177" i="13" s="1"/>
  <c r="L178" i="13"/>
  <c r="S178" i="13" s="1"/>
  <c r="L179" i="13"/>
  <c r="S179" i="13" s="1"/>
  <c r="L180" i="13"/>
  <c r="S180" i="13" s="1"/>
  <c r="L181" i="13"/>
  <c r="S181" i="13" s="1"/>
  <c r="L182" i="13"/>
  <c r="S182" i="13" s="1"/>
  <c r="L183" i="13"/>
  <c r="S183" i="13" s="1"/>
  <c r="L184" i="13"/>
  <c r="S184" i="13" s="1"/>
  <c r="L185" i="13"/>
  <c r="S185" i="13" s="1"/>
  <c r="L186" i="13"/>
  <c r="S186" i="13" s="1"/>
  <c r="L187" i="13"/>
  <c r="S187" i="13" s="1"/>
  <c r="L188" i="13"/>
  <c r="S188" i="13" s="1"/>
  <c r="L189" i="13"/>
  <c r="S189" i="13" s="1"/>
  <c r="L190" i="13"/>
  <c r="S190" i="13" s="1"/>
  <c r="L191" i="13"/>
  <c r="S191" i="13" s="1"/>
  <c r="L192" i="13"/>
  <c r="S192" i="13" s="1"/>
  <c r="L193" i="13"/>
  <c r="S193" i="13" s="1"/>
  <c r="L194" i="13"/>
  <c r="S194" i="13" s="1"/>
  <c r="L195" i="13"/>
  <c r="S195" i="13" s="1"/>
  <c r="L196" i="13"/>
  <c r="S196" i="13" s="1"/>
  <c r="L197" i="13"/>
  <c r="S197" i="13" s="1"/>
  <c r="L198" i="13"/>
  <c r="S198" i="13" s="1"/>
  <c r="L199" i="13"/>
  <c r="S199" i="13" s="1"/>
  <c r="L200" i="13"/>
  <c r="L201" i="13"/>
  <c r="S201" i="13" s="1"/>
  <c r="L202" i="13"/>
  <c r="S202" i="13" s="1"/>
  <c r="L203" i="13"/>
  <c r="S203" i="13" s="1"/>
  <c r="L204" i="13"/>
  <c r="S204" i="13" s="1"/>
  <c r="L205" i="13"/>
  <c r="S205" i="13" s="1"/>
  <c r="L206" i="13"/>
  <c r="S206" i="13" s="1"/>
  <c r="L207" i="13"/>
  <c r="S207" i="13" s="1"/>
  <c r="L208" i="13"/>
  <c r="S208" i="13" s="1"/>
  <c r="L209" i="13"/>
  <c r="S209" i="13" s="1"/>
  <c r="L210" i="13"/>
  <c r="S210" i="13" s="1"/>
  <c r="L211" i="13"/>
  <c r="S211" i="13" s="1"/>
  <c r="L212" i="13"/>
  <c r="S212" i="13" s="1"/>
  <c r="L213" i="13"/>
  <c r="S213" i="13" s="1"/>
  <c r="L214" i="13"/>
  <c r="S214" i="13" s="1"/>
  <c r="L215" i="13"/>
  <c r="S215" i="13" s="1"/>
  <c r="L216" i="13"/>
  <c r="S216" i="13" s="1"/>
  <c r="L217" i="13"/>
  <c r="S217" i="13" s="1"/>
  <c r="L218" i="13"/>
  <c r="S218" i="13" s="1"/>
  <c r="L219" i="13"/>
  <c r="S219" i="13" s="1"/>
  <c r="L220" i="13"/>
  <c r="L221" i="13"/>
  <c r="S221" i="13" s="1"/>
  <c r="L222" i="13"/>
  <c r="S222" i="13" s="1"/>
  <c r="L223" i="13"/>
  <c r="S223" i="13" s="1"/>
  <c r="L224" i="13"/>
  <c r="S224" i="13" s="1"/>
  <c r="L225" i="13"/>
  <c r="S225" i="13" s="1"/>
  <c r="L226" i="13"/>
  <c r="S226" i="13" s="1"/>
  <c r="L227" i="13"/>
  <c r="S227" i="13" s="1"/>
  <c r="L228" i="13"/>
  <c r="S228" i="13" s="1"/>
  <c r="L229" i="13"/>
  <c r="S229" i="13" s="1"/>
  <c r="L230" i="13"/>
  <c r="S230" i="13" s="1"/>
  <c r="L231" i="13"/>
  <c r="S231" i="13" s="1"/>
  <c r="L232" i="13"/>
  <c r="S232" i="13" s="1"/>
  <c r="L233" i="13"/>
  <c r="L234" i="13"/>
  <c r="S234" i="13" s="1"/>
  <c r="L235" i="13"/>
  <c r="S235" i="13" s="1"/>
  <c r="L236" i="13"/>
  <c r="S236" i="13" s="1"/>
  <c r="L237" i="13"/>
  <c r="S237" i="13" s="1"/>
  <c r="L238" i="13"/>
  <c r="S238" i="13" s="1"/>
  <c r="L239" i="13"/>
  <c r="S239" i="13" s="1"/>
  <c r="L240" i="13"/>
  <c r="L241" i="13"/>
  <c r="S241" i="13" s="1"/>
  <c r="L242" i="13"/>
  <c r="S242" i="13" s="1"/>
  <c r="L243" i="13"/>
  <c r="S243" i="13" s="1"/>
  <c r="L244" i="13"/>
  <c r="S244" i="13" s="1"/>
  <c r="L245" i="13"/>
  <c r="S245" i="13" s="1"/>
  <c r="L246" i="13"/>
  <c r="S246" i="13" s="1"/>
  <c r="L247" i="13"/>
  <c r="S247" i="13" s="1"/>
  <c r="L248" i="13"/>
  <c r="S248" i="13" s="1"/>
  <c r="L249" i="13"/>
  <c r="S249" i="13" s="1"/>
  <c r="L250" i="13"/>
  <c r="S250" i="13" s="1"/>
  <c r="L251" i="13"/>
  <c r="S251" i="13" s="1"/>
  <c r="L252" i="13"/>
  <c r="S252" i="13" s="1"/>
  <c r="L253" i="13"/>
  <c r="S253" i="13" s="1"/>
  <c r="L254" i="13"/>
  <c r="S254" i="13" s="1"/>
  <c r="L255" i="13"/>
  <c r="S255" i="13" s="1"/>
  <c r="L256" i="13"/>
  <c r="S256" i="13" s="1"/>
  <c r="L257" i="13"/>
  <c r="S257" i="13" s="1"/>
  <c r="L258" i="13"/>
  <c r="S258" i="13" s="1"/>
  <c r="L259" i="13"/>
  <c r="S259" i="13" s="1"/>
  <c r="L260" i="13"/>
  <c r="S260" i="13" s="1"/>
  <c r="L261" i="13"/>
  <c r="S261" i="13" s="1"/>
  <c r="L262" i="13"/>
  <c r="S262" i="13" s="1"/>
  <c r="L263" i="13"/>
  <c r="S263" i="13" s="1"/>
  <c r="L264" i="13"/>
  <c r="L265" i="13"/>
  <c r="S265" i="13" s="1"/>
  <c r="L266" i="13"/>
  <c r="S266" i="13" s="1"/>
  <c r="L267" i="13"/>
  <c r="S267" i="13" s="1"/>
  <c r="L268" i="13"/>
  <c r="S268" i="13" s="1"/>
  <c r="L269" i="13"/>
  <c r="S269" i="13" s="1"/>
  <c r="L270" i="13"/>
  <c r="S270" i="13" s="1"/>
  <c r="L271" i="13"/>
  <c r="S271" i="13" s="1"/>
  <c r="L272" i="13"/>
  <c r="S272" i="13" s="1"/>
  <c r="L273" i="13"/>
  <c r="S273" i="13" s="1"/>
  <c r="L274" i="13"/>
  <c r="S274" i="13" s="1"/>
  <c r="L275" i="13"/>
  <c r="S275" i="13" s="1"/>
  <c r="L276" i="13"/>
  <c r="S276" i="13" s="1"/>
  <c r="L277" i="13"/>
  <c r="S277" i="13" s="1"/>
  <c r="L278" i="13"/>
  <c r="S278" i="13" s="1"/>
  <c r="L279" i="13"/>
  <c r="S279" i="13" s="1"/>
  <c r="L280" i="13"/>
  <c r="S280" i="13" s="1"/>
  <c r="L281" i="13"/>
  <c r="S281" i="13" s="1"/>
  <c r="L282" i="13"/>
  <c r="S282" i="13" s="1"/>
  <c r="L283" i="13"/>
  <c r="S283" i="13" s="1"/>
  <c r="L284" i="13"/>
  <c r="L285" i="13"/>
  <c r="S285" i="13" s="1"/>
  <c r="L286" i="13"/>
  <c r="S286" i="13" s="1"/>
  <c r="L287" i="13"/>
  <c r="S287" i="13" s="1"/>
  <c r="L288" i="13"/>
  <c r="S288" i="13" s="1"/>
  <c r="L289" i="13"/>
  <c r="S289" i="13" s="1"/>
  <c r="L290" i="13"/>
  <c r="S290" i="13" s="1"/>
  <c r="L291" i="13"/>
  <c r="S291" i="13" s="1"/>
  <c r="L292" i="13"/>
  <c r="S292" i="13" s="1"/>
  <c r="L293" i="13"/>
  <c r="S293" i="13" s="1"/>
  <c r="L294" i="13"/>
  <c r="S294" i="13" s="1"/>
  <c r="L295" i="13"/>
  <c r="S295" i="13" s="1"/>
  <c r="L296" i="13"/>
  <c r="S296" i="13" s="1"/>
  <c r="L297" i="13"/>
  <c r="L298" i="13"/>
  <c r="S298" i="13" s="1"/>
  <c r="L299" i="13"/>
  <c r="S299" i="13" s="1"/>
  <c r="L300" i="13"/>
  <c r="S300" i="13" s="1"/>
  <c r="L301" i="13"/>
  <c r="S301" i="13" s="1"/>
  <c r="L302" i="13"/>
  <c r="S302" i="13" s="1"/>
  <c r="L303" i="13"/>
  <c r="S303" i="13" s="1"/>
  <c r="L304" i="13"/>
  <c r="L305" i="13"/>
  <c r="S305" i="13" s="1"/>
  <c r="L306" i="13"/>
  <c r="S306" i="13" s="1"/>
  <c r="L307" i="13"/>
  <c r="S307" i="13" s="1"/>
  <c r="L308" i="13"/>
  <c r="S308" i="13" s="1"/>
  <c r="L309" i="13"/>
  <c r="S309" i="13" s="1"/>
  <c r="L310" i="13"/>
  <c r="S310" i="13" s="1"/>
  <c r="L311" i="13"/>
  <c r="S311" i="13" s="1"/>
  <c r="L312" i="13"/>
  <c r="S312" i="13" s="1"/>
  <c r="L313" i="13"/>
  <c r="S313" i="13" s="1"/>
  <c r="L314" i="13"/>
  <c r="S314" i="13" s="1"/>
  <c r="L315" i="13"/>
  <c r="S315" i="13" s="1"/>
  <c r="L316" i="13"/>
  <c r="S316" i="13" s="1"/>
  <c r="L317" i="13"/>
  <c r="S317" i="13" s="1"/>
  <c r="L318" i="13"/>
  <c r="S318" i="13" s="1"/>
  <c r="L319" i="13"/>
  <c r="S319" i="13" s="1"/>
  <c r="L320" i="13"/>
  <c r="S320" i="13" s="1"/>
  <c r="L321" i="13"/>
  <c r="S321" i="13" s="1"/>
  <c r="L322" i="13"/>
  <c r="S322" i="13" s="1"/>
  <c r="L323" i="13"/>
  <c r="S323" i="13" s="1"/>
  <c r="L324" i="13"/>
  <c r="S324" i="13" s="1"/>
  <c r="L325" i="13"/>
  <c r="S325" i="13" s="1"/>
  <c r="L326" i="13"/>
  <c r="S326" i="13" s="1"/>
  <c r="L327" i="13"/>
  <c r="S327" i="13" s="1"/>
  <c r="L328" i="13"/>
  <c r="S328" i="13" s="1"/>
  <c r="L329" i="13"/>
  <c r="S329" i="13" s="1"/>
  <c r="L330" i="13"/>
  <c r="S330" i="13" s="1"/>
  <c r="L331" i="13"/>
  <c r="S331" i="13" s="1"/>
  <c r="L332" i="13"/>
  <c r="L333" i="13"/>
  <c r="S333" i="13" s="1"/>
  <c r="L334" i="13"/>
  <c r="S334" i="13" s="1"/>
  <c r="L335" i="13"/>
  <c r="S335" i="13" s="1"/>
  <c r="L336" i="13"/>
  <c r="S336" i="13" s="1"/>
  <c r="L337" i="13"/>
  <c r="S337" i="13" s="1"/>
  <c r="L338" i="13"/>
  <c r="S338" i="13" s="1"/>
  <c r="L339" i="13"/>
  <c r="S339" i="13" s="1"/>
  <c r="L340" i="13"/>
  <c r="S340" i="13" s="1"/>
  <c r="L341" i="13"/>
  <c r="S341" i="13" s="1"/>
  <c r="L342" i="13"/>
  <c r="S342" i="13" s="1"/>
  <c r="L343" i="13"/>
  <c r="S343" i="13" s="1"/>
  <c r="L344" i="13"/>
  <c r="S344" i="13" s="1"/>
  <c r="L345" i="13"/>
  <c r="S345" i="13" s="1"/>
  <c r="L346" i="13"/>
  <c r="S346" i="13" s="1"/>
  <c r="L347" i="13"/>
  <c r="S347" i="13" s="1"/>
  <c r="L348" i="13"/>
  <c r="S348" i="13" s="1"/>
  <c r="L349" i="13"/>
  <c r="S349" i="13" s="1"/>
  <c r="L350" i="13"/>
  <c r="S350" i="13" s="1"/>
  <c r="L351" i="13"/>
  <c r="S351" i="13" s="1"/>
  <c r="L352" i="13"/>
  <c r="S352" i="13" s="1"/>
  <c r="L353" i="13"/>
  <c r="S353" i="13" s="1"/>
  <c r="L354" i="13"/>
  <c r="S354" i="13" s="1"/>
  <c r="L355" i="13"/>
  <c r="S355" i="13" s="1"/>
  <c r="L356" i="13"/>
  <c r="S356" i="13" s="1"/>
  <c r="L357" i="13"/>
  <c r="S357" i="13" s="1"/>
  <c r="L358" i="13"/>
  <c r="S358" i="13" s="1"/>
  <c r="L359" i="13"/>
  <c r="S359" i="13" s="1"/>
  <c r="L360" i="13"/>
  <c r="S360" i="13" s="1"/>
  <c r="L361" i="13"/>
  <c r="S361" i="13" s="1"/>
  <c r="L362" i="13"/>
  <c r="S362" i="13" s="1"/>
  <c r="L363" i="13"/>
  <c r="S363" i="13" s="1"/>
  <c r="L364" i="13"/>
  <c r="L365" i="13"/>
  <c r="S365" i="13" s="1"/>
  <c r="L366" i="13"/>
  <c r="S366" i="13" s="1"/>
  <c r="L367" i="13"/>
  <c r="S367" i="13" s="1"/>
  <c r="L368" i="13"/>
  <c r="S368" i="13" s="1"/>
  <c r="L369" i="13"/>
  <c r="S369" i="13" s="1"/>
  <c r="L370" i="13"/>
  <c r="S370" i="13" s="1"/>
  <c r="L371" i="13"/>
  <c r="S371" i="13" s="1"/>
  <c r="L372" i="13"/>
  <c r="S372" i="13" s="1"/>
  <c r="L373" i="13"/>
  <c r="S373" i="13" s="1"/>
  <c r="L374" i="13"/>
  <c r="S374" i="13" s="1"/>
  <c r="L375" i="13"/>
  <c r="S375" i="13" s="1"/>
  <c r="L376" i="13"/>
  <c r="S376" i="13" s="1"/>
  <c r="L377" i="13"/>
  <c r="S377" i="13" s="1"/>
  <c r="L378" i="13"/>
  <c r="S378" i="13" s="1"/>
  <c r="L379" i="13"/>
  <c r="S379" i="13" s="1"/>
  <c r="L380" i="13"/>
  <c r="S380" i="13" s="1"/>
  <c r="L381" i="13"/>
  <c r="S381" i="13" s="1"/>
  <c r="L382" i="13"/>
  <c r="S382" i="13" s="1"/>
  <c r="L383" i="13"/>
  <c r="S383" i="13" s="1"/>
  <c r="L384" i="13"/>
  <c r="S384" i="13" s="1"/>
  <c r="L385" i="13"/>
  <c r="S385" i="13" s="1"/>
  <c r="L386" i="13"/>
  <c r="S386" i="13" s="1"/>
  <c r="L387" i="13"/>
  <c r="S387" i="13" s="1"/>
  <c r="L388" i="13"/>
  <c r="S388" i="13" s="1"/>
  <c r="L389" i="13"/>
  <c r="S389" i="13" s="1"/>
  <c r="L390" i="13"/>
  <c r="S390" i="13" s="1"/>
  <c r="L391" i="13"/>
  <c r="S391" i="13" s="1"/>
  <c r="L392" i="13"/>
  <c r="S392" i="13" s="1"/>
  <c r="L393" i="13"/>
  <c r="S393" i="13" s="1"/>
  <c r="L394" i="13"/>
  <c r="S394" i="13" s="1"/>
  <c r="L395" i="13"/>
  <c r="S395" i="13" s="1"/>
  <c r="L396" i="13"/>
  <c r="L397" i="13"/>
  <c r="S397" i="13" s="1"/>
  <c r="L398" i="13"/>
  <c r="S398" i="13" s="1"/>
  <c r="L399" i="13"/>
  <c r="S399" i="13" s="1"/>
  <c r="L400" i="13"/>
  <c r="S400" i="13" s="1"/>
  <c r="L401" i="13"/>
  <c r="S401" i="13" s="1"/>
  <c r="L402" i="13"/>
  <c r="S402" i="13" s="1"/>
  <c r="L403" i="13"/>
  <c r="S403" i="13" s="1"/>
  <c r="L404" i="13"/>
  <c r="S404" i="13" s="1"/>
  <c r="L405" i="13"/>
  <c r="S405" i="13" s="1"/>
  <c r="L406" i="13"/>
  <c r="S406" i="13" s="1"/>
  <c r="L407" i="13"/>
  <c r="S407" i="13" s="1"/>
  <c r="L408" i="13"/>
  <c r="S408" i="13" s="1"/>
  <c r="L409" i="13"/>
  <c r="S409" i="13" s="1"/>
  <c r="L410" i="13"/>
  <c r="S410" i="13" s="1"/>
  <c r="L411" i="13"/>
  <c r="S411" i="13" s="1"/>
  <c r="L412" i="13"/>
  <c r="S412" i="13" s="1"/>
  <c r="L413" i="13"/>
  <c r="S413" i="13" s="1"/>
  <c r="L414" i="13"/>
  <c r="S414" i="13" s="1"/>
  <c r="L415" i="13"/>
  <c r="S415" i="13" s="1"/>
  <c r="L416" i="13"/>
  <c r="S416" i="13" s="1"/>
  <c r="L417" i="13"/>
  <c r="S417" i="13" s="1"/>
  <c r="L418" i="13"/>
  <c r="S418" i="13" s="1"/>
  <c r="L419" i="13"/>
  <c r="S419" i="13" s="1"/>
  <c r="L420" i="13"/>
  <c r="S420" i="13" s="1"/>
  <c r="L421" i="13"/>
  <c r="S421" i="13" s="1"/>
  <c r="L422" i="13"/>
  <c r="S422" i="13" s="1"/>
  <c r="L423" i="13"/>
  <c r="S423" i="13" s="1"/>
  <c r="L424" i="13"/>
  <c r="S424" i="13" s="1"/>
  <c r="L425" i="13"/>
  <c r="S425" i="13" s="1"/>
  <c r="L426" i="13"/>
  <c r="S426" i="13" s="1"/>
  <c r="L427" i="13"/>
  <c r="S427" i="13" s="1"/>
  <c r="L428" i="13"/>
  <c r="L429" i="13"/>
  <c r="S429" i="13" s="1"/>
  <c r="L430" i="13"/>
  <c r="S430" i="13" s="1"/>
  <c r="L431" i="13"/>
  <c r="S431" i="13" s="1"/>
  <c r="L432" i="13"/>
  <c r="S432" i="13" s="1"/>
  <c r="L433" i="13"/>
  <c r="S433" i="13" s="1"/>
  <c r="L434" i="13"/>
  <c r="S434" i="13" s="1"/>
  <c r="L435" i="13"/>
  <c r="S435" i="13" s="1"/>
  <c r="L436" i="13"/>
  <c r="S436" i="13" s="1"/>
  <c r="L437" i="13"/>
  <c r="S437" i="13" s="1"/>
  <c r="L438" i="13"/>
  <c r="S438" i="13" s="1"/>
  <c r="L439" i="13"/>
  <c r="S439" i="13" s="1"/>
  <c r="L440" i="13"/>
  <c r="S440" i="13" s="1"/>
  <c r="L441" i="13"/>
  <c r="S441" i="13" s="1"/>
  <c r="L442" i="13"/>
  <c r="S442" i="13" s="1"/>
  <c r="L443" i="13"/>
  <c r="S443" i="13" s="1"/>
  <c r="L444" i="13"/>
  <c r="S444" i="13" s="1"/>
  <c r="L445" i="13"/>
  <c r="S445" i="13" s="1"/>
  <c r="L446" i="13"/>
  <c r="S446" i="13" s="1"/>
  <c r="L447" i="13"/>
  <c r="S447" i="13" s="1"/>
  <c r="L448" i="13"/>
  <c r="S448" i="13" s="1"/>
  <c r="L449" i="13"/>
  <c r="S449" i="13" s="1"/>
  <c r="L450" i="13"/>
  <c r="S450" i="13" s="1"/>
  <c r="L451" i="13"/>
  <c r="S451" i="13" s="1"/>
  <c r="L452" i="13"/>
  <c r="S452" i="13" s="1"/>
  <c r="L453" i="13"/>
  <c r="S453" i="13" s="1"/>
  <c r="L454" i="13"/>
  <c r="S454" i="13" s="1"/>
  <c r="L455" i="13"/>
  <c r="S455" i="13" s="1"/>
  <c r="L456" i="13"/>
  <c r="S456" i="13" s="1"/>
  <c r="L457" i="13"/>
  <c r="S457" i="13" s="1"/>
  <c r="L458" i="13"/>
  <c r="S458" i="13" s="1"/>
  <c r="L459" i="13"/>
  <c r="S459" i="13" s="1"/>
  <c r="L460" i="13"/>
  <c r="L461" i="13"/>
  <c r="S461" i="13" s="1"/>
  <c r="L462" i="13"/>
  <c r="S462" i="13" s="1"/>
  <c r="L463" i="13"/>
  <c r="S463" i="13" s="1"/>
  <c r="L464" i="13"/>
  <c r="S464" i="13" s="1"/>
  <c r="L465" i="13"/>
  <c r="S465" i="13" s="1"/>
  <c r="L466" i="13"/>
  <c r="S466" i="13" s="1"/>
  <c r="L467" i="13"/>
  <c r="S467" i="13" s="1"/>
  <c r="L468" i="13"/>
  <c r="S468" i="13" s="1"/>
  <c r="L469" i="13"/>
  <c r="S469" i="13" s="1"/>
  <c r="L470" i="13"/>
  <c r="S470" i="13" s="1"/>
  <c r="L471" i="13"/>
  <c r="S471" i="13" s="1"/>
  <c r="L472" i="13"/>
  <c r="S472" i="13" s="1"/>
  <c r="L473" i="13"/>
  <c r="S473" i="13" s="1"/>
  <c r="L474" i="13"/>
  <c r="S474" i="13" s="1"/>
  <c r="L475" i="13"/>
  <c r="S475" i="13" s="1"/>
  <c r="L476" i="13"/>
  <c r="S476" i="13" s="1"/>
  <c r="L477" i="13"/>
  <c r="S477" i="13" s="1"/>
  <c r="L478" i="13"/>
  <c r="S478" i="13" s="1"/>
  <c r="L479" i="13"/>
  <c r="S479" i="13" s="1"/>
  <c r="L480" i="13"/>
  <c r="S480" i="13" s="1"/>
  <c r="L481" i="13"/>
  <c r="S481" i="13" s="1"/>
  <c r="L482" i="13"/>
  <c r="S482" i="13" s="1"/>
  <c r="L483" i="13"/>
  <c r="S483" i="13" s="1"/>
  <c r="L484" i="13"/>
  <c r="S484" i="13" s="1"/>
  <c r="L485" i="13"/>
  <c r="S485" i="13" s="1"/>
  <c r="L486" i="13"/>
  <c r="S486" i="13" s="1"/>
  <c r="L487" i="13"/>
  <c r="S487" i="13" s="1"/>
  <c r="L488" i="13"/>
  <c r="S488" i="13" s="1"/>
  <c r="L489" i="13"/>
  <c r="S489" i="13" s="1"/>
  <c r="L490" i="13"/>
  <c r="S490" i="13" s="1"/>
  <c r="L491" i="13"/>
  <c r="S491" i="13" s="1"/>
  <c r="L492" i="13"/>
  <c r="L493" i="13"/>
  <c r="S493" i="13" s="1"/>
  <c r="L494" i="13"/>
  <c r="S494" i="13" s="1"/>
  <c r="L495" i="13"/>
  <c r="S495" i="13" s="1"/>
  <c r="L496" i="13"/>
  <c r="S496" i="13" s="1"/>
  <c r="L497" i="13"/>
  <c r="S497" i="13" s="1"/>
  <c r="L498" i="13"/>
  <c r="S498" i="13" s="1"/>
  <c r="L499" i="13"/>
  <c r="S499" i="13" s="1"/>
  <c r="L500" i="13"/>
  <c r="S500" i="13" s="1"/>
  <c r="L501" i="13"/>
  <c r="S501" i="13" s="1"/>
  <c r="L502" i="13"/>
  <c r="S502" i="13" s="1"/>
  <c r="L503" i="13"/>
  <c r="S503" i="13" s="1"/>
  <c r="L504" i="13"/>
  <c r="S504" i="13" s="1"/>
  <c r="L505" i="13"/>
  <c r="S505" i="13" s="1"/>
  <c r="L506" i="13"/>
  <c r="S506" i="13" s="1"/>
  <c r="L507" i="13"/>
  <c r="S507" i="13" s="1"/>
  <c r="L508" i="13"/>
  <c r="S508" i="13" s="1"/>
  <c r="L509" i="13"/>
  <c r="S509" i="13" s="1"/>
  <c r="L510" i="13"/>
  <c r="S510" i="13" s="1"/>
  <c r="L511" i="13"/>
  <c r="S511" i="13" s="1"/>
  <c r="L512" i="13"/>
  <c r="S512" i="13" s="1"/>
  <c r="L513" i="13"/>
  <c r="S513" i="13" s="1"/>
  <c r="L514" i="13"/>
  <c r="S514" i="13" s="1"/>
  <c r="L515" i="13"/>
  <c r="S515" i="13" s="1"/>
  <c r="L516" i="13"/>
  <c r="S516" i="13" s="1"/>
  <c r="L517" i="13"/>
  <c r="S517" i="13" s="1"/>
  <c r="L518" i="13"/>
  <c r="S518" i="13" s="1"/>
  <c r="L519" i="13"/>
  <c r="S519" i="13" s="1"/>
  <c r="L520" i="13"/>
  <c r="S520" i="13" s="1"/>
  <c r="L521" i="13"/>
  <c r="S521" i="13" s="1"/>
  <c r="L522" i="13"/>
  <c r="S522" i="13" s="1"/>
  <c r="L523" i="13"/>
  <c r="S523" i="13" s="1"/>
  <c r="L524" i="13"/>
  <c r="L525" i="13"/>
  <c r="S525" i="13" s="1"/>
  <c r="L526" i="13"/>
  <c r="S526" i="13" s="1"/>
  <c r="L527" i="13"/>
  <c r="S527" i="13" s="1"/>
  <c r="L528" i="13"/>
  <c r="S528" i="13" s="1"/>
  <c r="L529" i="13"/>
  <c r="S529" i="13" s="1"/>
  <c r="L530" i="13"/>
  <c r="S530" i="13" s="1"/>
  <c r="L531" i="13"/>
  <c r="S531" i="13" s="1"/>
  <c r="L532" i="13"/>
  <c r="S532" i="13" s="1"/>
  <c r="L533" i="13"/>
  <c r="S533" i="13" s="1"/>
  <c r="L534" i="13"/>
  <c r="S534" i="13" s="1"/>
  <c r="L535" i="13"/>
  <c r="S535" i="13" s="1"/>
  <c r="L536" i="13"/>
  <c r="S536" i="13" s="1"/>
  <c r="L537" i="13"/>
  <c r="S537" i="13" s="1"/>
  <c r="L538" i="13"/>
  <c r="S538" i="13" s="1"/>
  <c r="L539" i="13"/>
  <c r="S539" i="13" s="1"/>
  <c r="L540" i="13"/>
  <c r="S540" i="13" s="1"/>
  <c r="L541" i="13"/>
  <c r="S541" i="13" s="1"/>
  <c r="L542" i="13"/>
  <c r="S542" i="13" s="1"/>
  <c r="L543" i="13"/>
  <c r="S543" i="13" s="1"/>
  <c r="L544" i="13"/>
  <c r="S544" i="13" s="1"/>
  <c r="L545" i="13"/>
  <c r="S545" i="13" s="1"/>
  <c r="L546" i="13"/>
  <c r="S546" i="13" s="1"/>
  <c r="L547" i="13"/>
  <c r="S547" i="13" s="1"/>
  <c r="L548" i="13"/>
  <c r="S548" i="13" s="1"/>
  <c r="L549" i="13"/>
  <c r="S549" i="13" s="1"/>
  <c r="L550" i="13"/>
  <c r="S550" i="13" s="1"/>
  <c r="L551" i="13"/>
  <c r="S551" i="13" s="1"/>
  <c r="L552" i="13"/>
  <c r="S552" i="13" s="1"/>
  <c r="L553" i="13"/>
  <c r="S553" i="13" s="1"/>
  <c r="L554" i="13"/>
  <c r="S554" i="13" s="1"/>
  <c r="L555" i="13"/>
  <c r="S555" i="13" s="1"/>
  <c r="L556" i="13"/>
  <c r="L557" i="13"/>
  <c r="S557" i="13" s="1"/>
  <c r="L558" i="13"/>
  <c r="S558" i="13" s="1"/>
  <c r="L559" i="13"/>
  <c r="S559" i="13" s="1"/>
  <c r="L560" i="13"/>
  <c r="S560" i="13" s="1"/>
  <c r="L561" i="13"/>
  <c r="S561" i="13" s="1"/>
  <c r="L562" i="13"/>
  <c r="S562" i="13" s="1"/>
  <c r="L563" i="13"/>
  <c r="S563" i="13" s="1"/>
  <c r="L564" i="13"/>
  <c r="S564" i="13" s="1"/>
  <c r="L565" i="13"/>
  <c r="S565" i="13" s="1"/>
  <c r="L566" i="13"/>
  <c r="S566" i="13" s="1"/>
  <c r="L567" i="13"/>
  <c r="S567" i="13" s="1"/>
  <c r="L568" i="13"/>
  <c r="S568" i="13" s="1"/>
  <c r="L569" i="13"/>
  <c r="S569" i="13" s="1"/>
  <c r="L570" i="13"/>
  <c r="S570" i="13" s="1"/>
  <c r="L571" i="13"/>
  <c r="S571" i="13" s="1"/>
  <c r="L572" i="13"/>
  <c r="S572" i="13" s="1"/>
  <c r="L573" i="13"/>
  <c r="S573" i="13" s="1"/>
  <c r="L574" i="13"/>
  <c r="S574" i="13" s="1"/>
  <c r="L575" i="13"/>
  <c r="S575" i="13" s="1"/>
  <c r="L576" i="13"/>
  <c r="S576" i="13" s="1"/>
  <c r="L577" i="13"/>
  <c r="S577" i="13" s="1"/>
  <c r="L578" i="13"/>
  <c r="S578" i="13" s="1"/>
  <c r="L579" i="13"/>
  <c r="S579" i="13" s="1"/>
  <c r="L580" i="13"/>
  <c r="S580" i="13" s="1"/>
  <c r="L581" i="13"/>
  <c r="S581" i="13" s="1"/>
  <c r="L582" i="13"/>
  <c r="S582" i="13" s="1"/>
  <c r="L583" i="13"/>
  <c r="S583" i="13" s="1"/>
  <c r="L584" i="13"/>
  <c r="S584" i="13" s="1"/>
  <c r="L585" i="13"/>
  <c r="S585" i="13" s="1"/>
  <c r="L586" i="13"/>
  <c r="S586" i="13" s="1"/>
  <c r="L587" i="13"/>
  <c r="S587" i="13" s="1"/>
  <c r="L588" i="13"/>
  <c r="L589" i="13"/>
  <c r="S589" i="13" s="1"/>
  <c r="L590" i="13"/>
  <c r="S590" i="13" s="1"/>
  <c r="L591" i="13"/>
  <c r="S591" i="13" s="1"/>
  <c r="L592" i="13"/>
  <c r="S592" i="13" s="1"/>
  <c r="L593" i="13"/>
  <c r="S593" i="13" s="1"/>
  <c r="L594" i="13"/>
  <c r="S594" i="13" s="1"/>
  <c r="L595" i="13"/>
  <c r="S595" i="13" s="1"/>
  <c r="L596" i="13"/>
  <c r="S596" i="13" s="1"/>
  <c r="L597" i="13"/>
  <c r="S597" i="13" s="1"/>
  <c r="L598" i="13"/>
  <c r="S598" i="13" s="1"/>
  <c r="L599" i="13"/>
  <c r="S599" i="13" s="1"/>
  <c r="L600" i="13"/>
  <c r="S600" i="13" s="1"/>
  <c r="L601" i="13"/>
  <c r="S601" i="13" s="1"/>
  <c r="L6" i="13"/>
  <c r="S6" i="13" s="1"/>
  <c r="K5" i="9"/>
  <c r="L5" i="9" s="1"/>
  <c r="Q601" i="13" l="1"/>
  <c r="Q537" i="13"/>
  <c r="Q473" i="13"/>
  <c r="Q409" i="13"/>
  <c r="Q345" i="13"/>
  <c r="Q265" i="13"/>
  <c r="Q185" i="13"/>
  <c r="R568" i="13"/>
  <c r="R520" i="13"/>
  <c r="R476" i="13"/>
  <c r="R440" i="13"/>
  <c r="R392" i="13"/>
  <c r="S7" i="13"/>
  <c r="R7" i="13"/>
  <c r="S297" i="13"/>
  <c r="Q297" i="13"/>
  <c r="S233" i="13"/>
  <c r="Q233" i="13"/>
  <c r="S169" i="13"/>
  <c r="Q169" i="13"/>
  <c r="S105" i="13"/>
  <c r="Q105" i="13"/>
  <c r="S41" i="13"/>
  <c r="Q41" i="13"/>
  <c r="Q585" i="13"/>
  <c r="Q521" i="13"/>
  <c r="Q457" i="13"/>
  <c r="Q393" i="13"/>
  <c r="Q329" i="13"/>
  <c r="Q249" i="13"/>
  <c r="Q153" i="13"/>
  <c r="Q73" i="13"/>
  <c r="R600" i="13"/>
  <c r="R552" i="13"/>
  <c r="R508" i="13"/>
  <c r="R472" i="13"/>
  <c r="R424" i="13"/>
  <c r="R380" i="13"/>
  <c r="R344" i="13"/>
  <c r="R300" i="13"/>
  <c r="R272" i="13"/>
  <c r="R248" i="13"/>
  <c r="S588" i="13"/>
  <c r="R588" i="13"/>
  <c r="S556" i="13"/>
  <c r="R556" i="13"/>
  <c r="S524" i="13"/>
  <c r="R524" i="13"/>
  <c r="S492" i="13"/>
  <c r="R492" i="13"/>
  <c r="S460" i="13"/>
  <c r="R460" i="13"/>
  <c r="S428" i="13"/>
  <c r="R428" i="13"/>
  <c r="S396" i="13"/>
  <c r="R396" i="13"/>
  <c r="S364" i="13"/>
  <c r="R364" i="13"/>
  <c r="S332" i="13"/>
  <c r="R332" i="13"/>
  <c r="S304" i="13"/>
  <c r="R304" i="13"/>
  <c r="S284" i="13"/>
  <c r="R284" i="13"/>
  <c r="S264" i="13"/>
  <c r="R264" i="13"/>
  <c r="S240" i="13"/>
  <c r="R240" i="13"/>
  <c r="S220" i="13"/>
  <c r="R220" i="13"/>
  <c r="S200" i="13"/>
  <c r="R200" i="13"/>
  <c r="S176" i="13"/>
  <c r="R176" i="13"/>
  <c r="S156" i="13"/>
  <c r="R156" i="13"/>
  <c r="S136" i="13"/>
  <c r="R136" i="13"/>
  <c r="S112" i="13"/>
  <c r="R112" i="13"/>
  <c r="S92" i="13"/>
  <c r="R92" i="13"/>
  <c r="S72" i="13"/>
  <c r="R72" i="13"/>
  <c r="S48" i="13"/>
  <c r="R48" i="13"/>
  <c r="S28" i="13"/>
  <c r="R28" i="13"/>
  <c r="Q569" i="13"/>
  <c r="Q505" i="13"/>
  <c r="Q441" i="13"/>
  <c r="Q377" i="13"/>
  <c r="Q313" i="13"/>
  <c r="Q217" i="13"/>
  <c r="Q137" i="13"/>
  <c r="Q57" i="13"/>
  <c r="R584" i="13"/>
  <c r="R540" i="13"/>
  <c r="R504" i="13"/>
  <c r="R456" i="13"/>
  <c r="R412" i="13"/>
  <c r="R376" i="13"/>
  <c r="R328" i="13"/>
  <c r="R296" i="13"/>
  <c r="R268" i="13"/>
  <c r="R236" i="13"/>
  <c r="R208" i="13"/>
  <c r="R184" i="13"/>
  <c r="R152" i="13"/>
  <c r="R124" i="13"/>
  <c r="R96" i="13"/>
  <c r="R64" i="13"/>
  <c r="R40" i="13"/>
  <c r="R11" i="13"/>
  <c r="Q597" i="13"/>
  <c r="Q533" i="13"/>
  <c r="Q485" i="13"/>
  <c r="Q453" i="13"/>
  <c r="Q405" i="13"/>
  <c r="Q357" i="13"/>
  <c r="Q309" i="13"/>
  <c r="Q245" i="13"/>
  <c r="Q197" i="13"/>
  <c r="Q133" i="13"/>
  <c r="Q53" i="13"/>
  <c r="Q581" i="13"/>
  <c r="Q549" i="13"/>
  <c r="Q501" i="13"/>
  <c r="Q469" i="13"/>
  <c r="Q421" i="13"/>
  <c r="Q389" i="13"/>
  <c r="Q341" i="13"/>
  <c r="Q293" i="13"/>
  <c r="Q261" i="13"/>
  <c r="Q213" i="13"/>
  <c r="Q165" i="13"/>
  <c r="Q117" i="13"/>
  <c r="Q69" i="13"/>
  <c r="Q593" i="13"/>
  <c r="Q577" i="13"/>
  <c r="Q561" i="13"/>
  <c r="Q545" i="13"/>
  <c r="Q529" i="13"/>
  <c r="Q513" i="13"/>
  <c r="Q497" i="13"/>
  <c r="Q481" i="13"/>
  <c r="Q465" i="13"/>
  <c r="Q449" i="13"/>
  <c r="Q433" i="13"/>
  <c r="Q417" i="13"/>
  <c r="Q401" i="13"/>
  <c r="Q385" i="13"/>
  <c r="Q369" i="13"/>
  <c r="Q353" i="13"/>
  <c r="Q337" i="13"/>
  <c r="Q321" i="13"/>
  <c r="Q305" i="13"/>
  <c r="Q289" i="13"/>
  <c r="Q273" i="13"/>
  <c r="Q257" i="13"/>
  <c r="Q241" i="13"/>
  <c r="Q225" i="13"/>
  <c r="Q209" i="13"/>
  <c r="Q193" i="13"/>
  <c r="Q177" i="13"/>
  <c r="Q161" i="13"/>
  <c r="Q145" i="13"/>
  <c r="Q129" i="13"/>
  <c r="Q113" i="13"/>
  <c r="Q97" i="13"/>
  <c r="Q81" i="13"/>
  <c r="Q65" i="13"/>
  <c r="Q49" i="13"/>
  <c r="Q33" i="13"/>
  <c r="Q17" i="13"/>
  <c r="R596" i="13"/>
  <c r="R580" i="13"/>
  <c r="R564" i="13"/>
  <c r="R548" i="13"/>
  <c r="R532" i="13"/>
  <c r="R516" i="13"/>
  <c r="R500" i="13"/>
  <c r="R484" i="13"/>
  <c r="R468" i="13"/>
  <c r="R452" i="13"/>
  <c r="R436" i="13"/>
  <c r="R420" i="13"/>
  <c r="R404" i="13"/>
  <c r="R388" i="13"/>
  <c r="R372" i="13"/>
  <c r="R356" i="13"/>
  <c r="R340" i="13"/>
  <c r="R324" i="13"/>
  <c r="R308" i="13"/>
  <c r="R292" i="13"/>
  <c r="R276" i="13"/>
  <c r="R260" i="13"/>
  <c r="R244" i="13"/>
  <c r="R228" i="13"/>
  <c r="R212" i="13"/>
  <c r="R196" i="13"/>
  <c r="R180" i="13"/>
  <c r="R164" i="13"/>
  <c r="R148" i="13"/>
  <c r="R132" i="13"/>
  <c r="R116" i="13"/>
  <c r="R100" i="13"/>
  <c r="R84" i="13"/>
  <c r="R68" i="13"/>
  <c r="R52" i="13"/>
  <c r="R36" i="13"/>
  <c r="R20" i="13"/>
  <c r="Q565" i="13"/>
  <c r="Q517" i="13"/>
  <c r="Q437" i="13"/>
  <c r="Q373" i="13"/>
  <c r="Q325" i="13"/>
  <c r="Q277" i="13"/>
  <c r="Q229" i="13"/>
  <c r="Q181" i="13"/>
  <c r="Q149" i="13"/>
  <c r="Q101" i="13"/>
  <c r="Q85" i="13"/>
  <c r="Q37" i="13"/>
  <c r="Q21" i="13"/>
  <c r="Q589" i="13"/>
  <c r="Q573" i="13"/>
  <c r="Q557" i="13"/>
  <c r="Q541" i="13"/>
  <c r="Q525" i="13"/>
  <c r="Q509" i="13"/>
  <c r="Q493" i="13"/>
  <c r="Q477" i="13"/>
  <c r="Q461" i="13"/>
  <c r="Q445" i="13"/>
  <c r="Q429" i="13"/>
  <c r="Q413" i="13"/>
  <c r="Q397" i="13"/>
  <c r="Q381" i="13"/>
  <c r="Q365" i="13"/>
  <c r="Q349" i="13"/>
  <c r="Q333" i="13"/>
  <c r="Q317" i="13"/>
  <c r="Q301" i="13"/>
  <c r="Q285" i="13"/>
  <c r="Q269" i="13"/>
  <c r="Q253" i="13"/>
  <c r="Q237" i="13"/>
  <c r="Q221" i="13"/>
  <c r="Q205" i="13"/>
  <c r="Q189" i="13"/>
  <c r="Q173" i="13"/>
  <c r="Q157" i="13"/>
  <c r="Q141" i="13"/>
  <c r="Q125" i="13"/>
  <c r="Q109" i="13"/>
  <c r="Q93" i="13"/>
  <c r="Q77" i="13"/>
  <c r="Q61" i="13"/>
  <c r="Q45" i="13"/>
  <c r="Q29" i="13"/>
  <c r="Q13" i="13"/>
  <c r="R592" i="13"/>
  <c r="R576" i="13"/>
  <c r="R560" i="13"/>
  <c r="R544" i="13"/>
  <c r="R528" i="13"/>
  <c r="R512" i="13"/>
  <c r="R496" i="13"/>
  <c r="R480" i="13"/>
  <c r="R464" i="13"/>
  <c r="R448" i="13"/>
  <c r="R432" i="13"/>
  <c r="R416" i="13"/>
  <c r="R400" i="13"/>
  <c r="R384" i="13"/>
  <c r="R368" i="13"/>
  <c r="R352" i="13"/>
  <c r="R336" i="13"/>
  <c r="R320" i="13"/>
  <c r="Q600" i="13"/>
  <c r="Q596" i="13"/>
  <c r="Q592" i="13"/>
  <c r="Q588" i="13"/>
  <c r="Q584" i="13"/>
  <c r="Q580" i="13"/>
  <c r="Q576" i="13"/>
  <c r="Q572" i="13"/>
  <c r="Q568" i="13"/>
  <c r="Q564" i="13"/>
  <c r="Q560" i="13"/>
  <c r="Q556" i="13"/>
  <c r="Q552" i="13"/>
  <c r="Q548" i="13"/>
  <c r="Q544" i="13"/>
  <c r="Q540" i="13"/>
  <c r="Q536" i="13"/>
  <c r="Q532" i="13"/>
  <c r="Q528" i="13"/>
  <c r="Q524" i="13"/>
  <c r="Q520" i="13"/>
  <c r="Q516" i="13"/>
  <c r="Q512" i="13"/>
  <c r="Q508" i="13"/>
  <c r="Q504" i="13"/>
  <c r="Q500" i="13"/>
  <c r="Q496" i="13"/>
  <c r="Q492" i="13"/>
  <c r="Q488" i="13"/>
  <c r="Q484" i="13"/>
  <c r="Q480" i="13"/>
  <c r="Q476" i="13"/>
  <c r="Q472" i="13"/>
  <c r="Q468" i="13"/>
  <c r="Q464" i="13"/>
  <c r="Q460" i="13"/>
  <c r="Q456" i="13"/>
  <c r="Q452" i="13"/>
  <c r="Q448" i="13"/>
  <c r="Q444" i="13"/>
  <c r="Q440" i="13"/>
  <c r="Q436" i="13"/>
  <c r="Q432" i="13"/>
  <c r="Q428" i="13"/>
  <c r="Q424" i="13"/>
  <c r="Q420" i="13"/>
  <c r="Q416" i="13"/>
  <c r="Q412" i="13"/>
  <c r="Q408" i="13"/>
  <c r="Q404" i="13"/>
  <c r="Q400" i="13"/>
  <c r="Q396" i="13"/>
  <c r="Q392" i="13"/>
  <c r="Q388" i="13"/>
  <c r="Q384" i="13"/>
  <c r="Q380" i="13"/>
  <c r="Q376" i="13"/>
  <c r="Q372" i="13"/>
  <c r="Q368" i="13"/>
  <c r="Q364" i="13"/>
  <c r="Q360" i="13"/>
  <c r="Q356" i="13"/>
  <c r="Q352" i="13"/>
  <c r="Q348" i="13"/>
  <c r="Q344" i="13"/>
  <c r="Q340" i="13"/>
  <c r="Q336" i="13"/>
  <c r="Q332" i="13"/>
  <c r="Q328" i="13"/>
  <c r="Q324" i="13"/>
  <c r="Q320" i="13"/>
  <c r="Q316" i="13"/>
  <c r="Q312" i="13"/>
  <c r="Q308" i="13"/>
  <c r="Q304" i="13"/>
  <c r="Q300" i="13"/>
  <c r="Q296" i="13"/>
  <c r="Q292" i="13"/>
  <c r="Q288" i="13"/>
  <c r="Q284" i="13"/>
  <c r="Q280" i="13"/>
  <c r="Q276" i="13"/>
  <c r="Q272" i="13"/>
  <c r="Q268" i="13"/>
  <c r="Q264" i="13"/>
  <c r="Q260" i="13"/>
  <c r="Q256" i="13"/>
  <c r="Q252" i="13"/>
  <c r="Q248" i="13"/>
  <c r="Q244" i="13"/>
  <c r="Q240" i="13"/>
  <c r="Q236" i="13"/>
  <c r="Q232" i="13"/>
  <c r="Q228" i="13"/>
  <c r="Q224" i="13"/>
  <c r="Q220" i="13"/>
  <c r="Q216" i="13"/>
  <c r="Q212" i="13"/>
  <c r="Q208" i="13"/>
  <c r="Q204" i="13"/>
  <c r="Q200" i="13"/>
  <c r="Q196" i="13"/>
  <c r="Q192" i="13"/>
  <c r="Q188" i="13"/>
  <c r="Q184" i="13"/>
  <c r="Q180" i="13"/>
  <c r="Q176" i="13"/>
  <c r="Q172" i="13"/>
  <c r="Q168" i="13"/>
  <c r="Q164" i="13"/>
  <c r="Q160" i="13"/>
  <c r="Q156" i="13"/>
  <c r="Q152" i="13"/>
  <c r="Q148" i="13"/>
  <c r="Q144" i="13"/>
  <c r="Q140" i="13"/>
  <c r="Q136" i="13"/>
  <c r="Q132" i="13"/>
  <c r="Q128" i="13"/>
  <c r="Q124" i="13"/>
  <c r="Q120" i="13"/>
  <c r="Q116" i="13"/>
  <c r="Q112" i="13"/>
  <c r="Q108" i="13"/>
  <c r="Q104" i="13"/>
  <c r="Q100" i="13"/>
  <c r="Q96" i="13"/>
  <c r="Q92" i="13"/>
  <c r="Q88" i="13"/>
  <c r="Q84" i="13"/>
  <c r="Q80" i="13"/>
  <c r="Q76" i="13"/>
  <c r="Q72" i="13"/>
  <c r="Q68" i="13"/>
  <c r="Q64" i="13"/>
  <c r="Q60" i="13"/>
  <c r="Q56" i="13"/>
  <c r="Q52" i="13"/>
  <c r="Q48" i="13"/>
  <c r="Q44" i="13"/>
  <c r="Q40" i="13"/>
  <c r="Q36" i="13"/>
  <c r="Q32" i="13"/>
  <c r="Q28" i="13"/>
  <c r="Q24" i="13"/>
  <c r="Q20" i="13"/>
  <c r="Q16" i="13"/>
  <c r="Q12" i="13"/>
  <c r="Q8" i="13"/>
  <c r="R599" i="13"/>
  <c r="R595" i="13"/>
  <c r="R591" i="13"/>
  <c r="R587" i="13"/>
  <c r="R583" i="13"/>
  <c r="R579" i="13"/>
  <c r="R575" i="13"/>
  <c r="R571" i="13"/>
  <c r="R567" i="13"/>
  <c r="R563" i="13"/>
  <c r="R559" i="13"/>
  <c r="R555" i="13"/>
  <c r="R551" i="13"/>
  <c r="R547" i="13"/>
  <c r="R543" i="13"/>
  <c r="R539" i="13"/>
  <c r="R535" i="13"/>
  <c r="R531" i="13"/>
  <c r="R527" i="13"/>
  <c r="R523" i="13"/>
  <c r="R519" i="13"/>
  <c r="R515" i="13"/>
  <c r="R511" i="13"/>
  <c r="R507" i="13"/>
  <c r="R503" i="13"/>
  <c r="R499" i="13"/>
  <c r="R495" i="13"/>
  <c r="R491" i="13"/>
  <c r="R487" i="13"/>
  <c r="R483" i="13"/>
  <c r="R479" i="13"/>
  <c r="R475" i="13"/>
  <c r="R471" i="13"/>
  <c r="R467" i="13"/>
  <c r="R463" i="13"/>
  <c r="R459" i="13"/>
  <c r="R455" i="13"/>
  <c r="R451" i="13"/>
  <c r="R447" i="13"/>
  <c r="R443" i="13"/>
  <c r="R439" i="13"/>
  <c r="R435" i="13"/>
  <c r="R431" i="13"/>
  <c r="R427" i="13"/>
  <c r="R423" i="13"/>
  <c r="R419" i="13"/>
  <c r="R415" i="13"/>
  <c r="R411" i="13"/>
  <c r="R407" i="13"/>
  <c r="R403" i="13"/>
  <c r="R399" i="13"/>
  <c r="R395" i="13"/>
  <c r="R391" i="13"/>
  <c r="R387" i="13"/>
  <c r="R383" i="13"/>
  <c r="R379" i="13"/>
  <c r="R375" i="13"/>
  <c r="R371" i="13"/>
  <c r="R367" i="13"/>
  <c r="R363" i="13"/>
  <c r="R359" i="13"/>
  <c r="R355" i="13"/>
  <c r="R351" i="13"/>
  <c r="R347" i="13"/>
  <c r="R343" i="13"/>
  <c r="R339" i="13"/>
  <c r="R335" i="13"/>
  <c r="R331" i="13"/>
  <c r="R327" i="13"/>
  <c r="R323" i="13"/>
  <c r="R319" i="13"/>
  <c r="R315" i="13"/>
  <c r="R311" i="13"/>
  <c r="R307" i="13"/>
  <c r="R303" i="13"/>
  <c r="R299" i="13"/>
  <c r="R295" i="13"/>
  <c r="R291" i="13"/>
  <c r="R287" i="13"/>
  <c r="R283" i="13"/>
  <c r="R279" i="13"/>
  <c r="R275" i="13"/>
  <c r="R271" i="13"/>
  <c r="R267" i="13"/>
  <c r="R263" i="13"/>
  <c r="R259" i="13"/>
  <c r="R255" i="13"/>
  <c r="R251" i="13"/>
  <c r="R247" i="13"/>
  <c r="R243" i="13"/>
  <c r="R239" i="13"/>
  <c r="R235" i="13"/>
  <c r="R231" i="13"/>
  <c r="R227" i="13"/>
  <c r="R223" i="13"/>
  <c r="R219" i="13"/>
  <c r="R215" i="13"/>
  <c r="R211" i="13"/>
  <c r="R207" i="13"/>
  <c r="R203" i="13"/>
  <c r="R199" i="13"/>
  <c r="R195" i="13"/>
  <c r="R191" i="13"/>
  <c r="R187" i="13"/>
  <c r="R183" i="13"/>
  <c r="R179" i="13"/>
  <c r="R175" i="13"/>
  <c r="R171" i="13"/>
  <c r="R167" i="13"/>
  <c r="R163" i="13"/>
  <c r="R159" i="13"/>
  <c r="R155" i="13"/>
  <c r="R151" i="13"/>
  <c r="R147" i="13"/>
  <c r="R143" i="13"/>
  <c r="R139" i="13"/>
  <c r="R135" i="13"/>
  <c r="R131" i="13"/>
  <c r="R127" i="13"/>
  <c r="R123" i="13"/>
  <c r="R119" i="13"/>
  <c r="R115" i="13"/>
  <c r="R111" i="13"/>
  <c r="R107" i="13"/>
  <c r="R103" i="13"/>
  <c r="R99" i="13"/>
  <c r="R95" i="13"/>
  <c r="R91" i="13"/>
  <c r="R87" i="13"/>
  <c r="R83" i="13"/>
  <c r="R79" i="13"/>
  <c r="R75" i="13"/>
  <c r="R71" i="13"/>
  <c r="R67" i="13"/>
  <c r="R63" i="13"/>
  <c r="R59" i="13"/>
  <c r="R55" i="13"/>
  <c r="R51" i="13"/>
  <c r="R47" i="13"/>
  <c r="R43" i="13"/>
  <c r="R39" i="13"/>
  <c r="R35" i="13"/>
  <c r="R31" i="13"/>
  <c r="R27" i="13"/>
  <c r="R23" i="13"/>
  <c r="R19" i="13"/>
  <c r="R15" i="13"/>
  <c r="R10" i="13"/>
  <c r="R12" i="13"/>
  <c r="S8" i="13"/>
  <c r="Z25" i="16"/>
  <c r="Y25" i="16"/>
  <c r="Y41" i="16"/>
  <c r="Z41" i="16"/>
  <c r="Z57" i="16"/>
  <c r="Y57" i="16"/>
  <c r="Y73" i="16"/>
  <c r="Z73" i="16"/>
  <c r="Z89" i="16"/>
  <c r="Y89" i="16"/>
  <c r="Y105" i="16"/>
  <c r="Z105" i="16"/>
  <c r="Z121" i="16"/>
  <c r="Y121" i="16"/>
  <c r="Y137" i="16"/>
  <c r="Z137" i="16"/>
  <c r="Z153" i="16"/>
  <c r="Y153" i="16"/>
  <c r="Y169" i="16"/>
  <c r="Z169" i="16"/>
  <c r="Z185" i="16"/>
  <c r="Y185" i="16"/>
  <c r="Y201" i="16"/>
  <c r="Z201" i="16"/>
  <c r="Z217" i="16"/>
  <c r="Y217" i="16"/>
  <c r="Y233" i="16"/>
  <c r="Z233" i="16"/>
  <c r="Z249" i="16"/>
  <c r="Y249" i="16"/>
  <c r="Y265" i="16"/>
  <c r="Z265" i="16"/>
  <c r="Z281" i="16"/>
  <c r="Y281" i="16"/>
  <c r="Y297" i="16"/>
  <c r="Z297" i="16"/>
  <c r="Z313" i="16"/>
  <c r="Y313" i="16"/>
  <c r="Y329" i="16"/>
  <c r="Z329" i="16"/>
  <c r="Z345" i="16"/>
  <c r="Y345" i="16"/>
  <c r="Y361" i="16"/>
  <c r="Z361" i="16"/>
  <c r="Z377" i="16"/>
  <c r="Y377" i="16"/>
  <c r="Y393" i="16"/>
  <c r="Z393" i="16"/>
  <c r="Z409" i="16"/>
  <c r="Y409" i="16"/>
  <c r="Y425" i="16"/>
  <c r="Z425" i="16"/>
  <c r="Z441" i="16"/>
  <c r="Y441" i="16"/>
  <c r="Y457" i="16"/>
  <c r="Z457" i="16"/>
  <c r="Z473" i="16"/>
  <c r="Y473" i="16"/>
  <c r="Y489" i="16"/>
  <c r="Z489" i="16"/>
  <c r="Z505" i="16"/>
  <c r="Y505" i="16"/>
  <c r="Z521" i="16"/>
  <c r="Y521" i="16"/>
  <c r="Z537" i="16"/>
  <c r="Y537" i="16"/>
  <c r="Z553" i="16"/>
  <c r="Y553" i="16"/>
  <c r="Z569" i="16"/>
  <c r="Y569" i="16"/>
  <c r="Z585" i="16"/>
  <c r="Y585" i="16"/>
  <c r="Z601" i="16"/>
  <c r="Y601" i="16"/>
  <c r="Y22" i="16"/>
  <c r="Z22" i="16"/>
  <c r="Y38" i="16"/>
  <c r="Z38" i="16"/>
  <c r="Y54" i="16"/>
  <c r="Z54" i="16"/>
  <c r="Y70" i="16"/>
  <c r="Z70" i="16"/>
  <c r="Y86" i="16"/>
  <c r="Z86" i="16"/>
  <c r="Y102" i="16"/>
  <c r="Z102" i="16"/>
  <c r="Y118" i="16"/>
  <c r="Z118" i="16"/>
  <c r="Y134" i="16"/>
  <c r="Z134" i="16"/>
  <c r="Y150" i="16"/>
  <c r="Z150" i="16"/>
  <c r="Y166" i="16"/>
  <c r="Z166" i="16"/>
  <c r="Y182" i="16"/>
  <c r="Z182" i="16"/>
  <c r="Z198" i="16"/>
  <c r="Y198" i="16"/>
  <c r="Z214" i="16"/>
  <c r="Y214" i="16"/>
  <c r="Z230" i="16"/>
  <c r="Y230" i="16"/>
  <c r="Z246" i="16"/>
  <c r="Y246" i="16"/>
  <c r="Z262" i="16"/>
  <c r="Y262" i="16"/>
  <c r="Z278" i="16"/>
  <c r="Y278" i="16"/>
  <c r="Z294" i="16"/>
  <c r="Y294" i="16"/>
  <c r="Z310" i="16"/>
  <c r="Y310" i="16"/>
  <c r="Z326" i="16"/>
  <c r="Y326" i="16"/>
  <c r="Z342" i="16"/>
  <c r="Y342" i="16"/>
  <c r="Z358" i="16"/>
  <c r="Y358" i="16"/>
  <c r="Z374" i="16"/>
  <c r="Y374" i="16"/>
  <c r="Z390" i="16"/>
  <c r="Y390" i="16"/>
  <c r="Z406" i="16"/>
  <c r="Y406" i="16"/>
  <c r="Z422" i="16"/>
  <c r="Y422" i="16"/>
  <c r="Z438" i="16"/>
  <c r="Y438" i="16"/>
  <c r="Z454" i="16"/>
  <c r="Y454" i="16"/>
  <c r="Z470" i="16"/>
  <c r="Y470" i="16"/>
  <c r="Z486" i="16"/>
  <c r="Y486" i="16"/>
  <c r="Z502" i="16"/>
  <c r="Y502" i="16"/>
  <c r="Z518" i="16"/>
  <c r="Y518" i="16"/>
  <c r="Z534" i="16"/>
  <c r="Y534" i="16"/>
  <c r="Z550" i="16"/>
  <c r="Y550" i="16"/>
  <c r="Z566" i="16"/>
  <c r="Y566" i="16"/>
  <c r="Z582" i="16"/>
  <c r="Y582" i="16"/>
  <c r="Z598" i="16"/>
  <c r="Y598" i="16"/>
  <c r="Z614" i="16"/>
  <c r="Y614" i="16"/>
  <c r="Y10" i="16"/>
  <c r="Z10" i="16"/>
  <c r="Z27" i="16"/>
  <c r="Y27" i="16"/>
  <c r="Z43" i="16"/>
  <c r="Y43" i="16"/>
  <c r="Z59" i="16"/>
  <c r="Y59" i="16"/>
  <c r="Z75" i="16"/>
  <c r="Y75" i="16"/>
  <c r="Z91" i="16"/>
  <c r="Y91" i="16"/>
  <c r="Z107" i="16"/>
  <c r="Y107" i="16"/>
  <c r="Z123" i="16"/>
  <c r="Y123" i="16"/>
  <c r="Z139" i="16"/>
  <c r="Y139" i="16"/>
  <c r="Z155" i="16"/>
  <c r="Y155" i="16"/>
  <c r="Z171" i="16"/>
  <c r="Y171" i="16"/>
  <c r="Z187" i="16"/>
  <c r="Y187" i="16"/>
  <c r="Z203" i="16"/>
  <c r="Y203" i="16"/>
  <c r="Z219" i="16"/>
  <c r="Y219" i="16"/>
  <c r="Z235" i="16"/>
  <c r="Y235" i="16"/>
  <c r="Z251" i="16"/>
  <c r="Y251" i="16"/>
  <c r="Z267" i="16"/>
  <c r="Y267" i="16"/>
  <c r="Z283" i="16"/>
  <c r="Y283" i="16"/>
  <c r="Z299" i="16"/>
  <c r="Y299" i="16"/>
  <c r="Z315" i="16"/>
  <c r="Y315" i="16"/>
  <c r="Z331" i="16"/>
  <c r="Y331" i="16"/>
  <c r="Z347" i="16"/>
  <c r="Y347" i="16"/>
  <c r="Z363" i="16"/>
  <c r="Y363" i="16"/>
  <c r="Z379" i="16"/>
  <c r="Y379" i="16"/>
  <c r="Z395" i="16"/>
  <c r="Y395" i="16"/>
  <c r="Z411" i="16"/>
  <c r="Y411" i="16"/>
  <c r="Z427" i="16"/>
  <c r="Y427" i="16"/>
  <c r="Z443" i="16"/>
  <c r="Y443" i="16"/>
  <c r="Z459" i="16"/>
  <c r="Y459" i="16"/>
  <c r="Z475" i="16"/>
  <c r="Y475" i="16"/>
  <c r="Z491" i="16"/>
  <c r="Y491" i="16"/>
  <c r="Z507" i="16"/>
  <c r="Y507" i="16"/>
  <c r="Z523" i="16"/>
  <c r="Y523" i="16"/>
  <c r="Z539" i="16"/>
  <c r="Y539" i="16"/>
  <c r="Z555" i="16"/>
  <c r="Y555" i="16"/>
  <c r="Z571" i="16"/>
  <c r="Y571" i="16"/>
  <c r="Z587" i="16"/>
  <c r="Y587" i="16"/>
  <c r="Z603" i="16"/>
  <c r="Y603" i="16"/>
  <c r="Z24" i="16"/>
  <c r="Y24" i="16"/>
  <c r="Z40" i="16"/>
  <c r="Y40" i="16"/>
  <c r="Z56" i="16"/>
  <c r="Y56" i="16"/>
  <c r="Z72" i="16"/>
  <c r="Y72" i="16"/>
  <c r="Z88" i="16"/>
  <c r="Y88" i="16"/>
  <c r="Z104" i="16"/>
  <c r="Y104" i="16"/>
  <c r="Z120" i="16"/>
  <c r="Y120" i="16"/>
  <c r="Z136" i="16"/>
  <c r="Y136" i="16"/>
  <c r="Z152" i="16"/>
  <c r="Y152" i="16"/>
  <c r="Z168" i="16"/>
  <c r="Y168" i="16"/>
  <c r="Z184" i="16"/>
  <c r="Y184" i="16"/>
  <c r="Z200" i="16"/>
  <c r="Y200" i="16"/>
  <c r="Z216" i="16"/>
  <c r="Y216" i="16"/>
  <c r="Z232" i="16"/>
  <c r="Y232" i="16"/>
  <c r="Z248" i="16"/>
  <c r="Y248" i="16"/>
  <c r="Z264" i="16"/>
  <c r="Y264" i="16"/>
  <c r="Z280" i="16"/>
  <c r="Y280" i="16"/>
  <c r="Z296" i="16"/>
  <c r="Y296" i="16"/>
  <c r="Z312" i="16"/>
  <c r="Y312" i="16"/>
  <c r="Z328" i="16"/>
  <c r="Y328" i="16"/>
  <c r="Z344" i="16"/>
  <c r="Y344" i="16"/>
  <c r="Z360" i="16"/>
  <c r="Y360" i="16"/>
  <c r="Z376" i="16"/>
  <c r="Y376" i="16"/>
  <c r="Z392" i="16"/>
  <c r="Y392" i="16"/>
  <c r="Z408" i="16"/>
  <c r="Y408" i="16"/>
  <c r="Z424" i="16"/>
  <c r="Y424" i="16"/>
  <c r="Z440" i="16"/>
  <c r="Y440" i="16"/>
  <c r="Z456" i="16"/>
  <c r="Y456" i="16"/>
  <c r="Z472" i="16"/>
  <c r="Y472" i="16"/>
  <c r="Z488" i="16"/>
  <c r="Y488" i="16"/>
  <c r="Z504" i="16"/>
  <c r="Y504" i="16"/>
  <c r="Z520" i="16"/>
  <c r="Y520" i="16"/>
  <c r="Z536" i="16"/>
  <c r="Y536" i="16"/>
  <c r="Z552" i="16"/>
  <c r="Y552" i="16"/>
  <c r="Z568" i="16"/>
  <c r="Y568" i="16"/>
  <c r="Z584" i="16"/>
  <c r="Y584" i="16"/>
  <c r="Z600" i="16"/>
  <c r="Y600" i="16"/>
  <c r="Q599" i="13"/>
  <c r="Q595" i="13"/>
  <c r="Q591" i="13"/>
  <c r="Q587" i="13"/>
  <c r="Q583" i="13"/>
  <c r="Q579" i="13"/>
  <c r="Q575" i="13"/>
  <c r="Q571" i="13"/>
  <c r="Q567" i="13"/>
  <c r="Q563" i="13"/>
  <c r="Q559" i="13"/>
  <c r="Q555" i="13"/>
  <c r="Q551" i="13"/>
  <c r="Q547" i="13"/>
  <c r="Q543" i="13"/>
  <c r="Q539" i="13"/>
  <c r="Q535" i="13"/>
  <c r="Q531" i="13"/>
  <c r="Q527" i="13"/>
  <c r="Q523" i="13"/>
  <c r="Q519" i="13"/>
  <c r="Q515" i="13"/>
  <c r="Q511" i="13"/>
  <c r="Q507" i="13"/>
  <c r="Q503" i="13"/>
  <c r="Q499" i="13"/>
  <c r="Q495" i="13"/>
  <c r="Q491" i="13"/>
  <c r="Q487" i="13"/>
  <c r="Q483" i="13"/>
  <c r="Q479" i="13"/>
  <c r="Q475" i="13"/>
  <c r="Q471" i="13"/>
  <c r="Q467" i="13"/>
  <c r="Q463" i="13"/>
  <c r="Q459" i="13"/>
  <c r="Q455" i="13"/>
  <c r="Q451" i="13"/>
  <c r="Q447" i="13"/>
  <c r="Q443" i="13"/>
  <c r="Q439" i="13"/>
  <c r="Q435" i="13"/>
  <c r="Q431" i="13"/>
  <c r="Q427" i="13"/>
  <c r="Q423" i="13"/>
  <c r="Q419" i="13"/>
  <c r="Q415" i="13"/>
  <c r="Q411" i="13"/>
  <c r="Q407" i="13"/>
  <c r="Q403" i="13"/>
  <c r="Q399" i="13"/>
  <c r="Q395" i="13"/>
  <c r="Q391" i="13"/>
  <c r="Q387" i="13"/>
  <c r="Q383" i="13"/>
  <c r="Q379" i="13"/>
  <c r="Q375" i="13"/>
  <c r="Q371" i="13"/>
  <c r="Q367" i="13"/>
  <c r="Q363" i="13"/>
  <c r="Q359" i="13"/>
  <c r="Q355" i="13"/>
  <c r="Q351" i="13"/>
  <c r="Q347" i="13"/>
  <c r="Q343" i="13"/>
  <c r="Q339" i="13"/>
  <c r="Q335" i="13"/>
  <c r="Q331" i="13"/>
  <c r="Q327" i="13"/>
  <c r="Q323" i="13"/>
  <c r="Q319" i="13"/>
  <c r="Q315" i="13"/>
  <c r="Q311" i="13"/>
  <c r="Q307" i="13"/>
  <c r="Q303" i="13"/>
  <c r="Q299" i="13"/>
  <c r="Q295" i="13"/>
  <c r="Q291" i="13"/>
  <c r="Q287" i="13"/>
  <c r="Q283" i="13"/>
  <c r="Q279" i="13"/>
  <c r="Q275" i="13"/>
  <c r="Q271" i="13"/>
  <c r="Q267" i="13"/>
  <c r="Q263" i="13"/>
  <c r="Q259" i="13"/>
  <c r="Q255" i="13"/>
  <c r="Q251" i="13"/>
  <c r="Q247" i="13"/>
  <c r="Q243" i="13"/>
  <c r="Q239" i="13"/>
  <c r="Q235" i="13"/>
  <c r="Q231" i="13"/>
  <c r="Q227" i="13"/>
  <c r="Q223" i="13"/>
  <c r="Q219" i="13"/>
  <c r="Q215" i="13"/>
  <c r="Q211" i="13"/>
  <c r="Q207" i="13"/>
  <c r="Q203" i="13"/>
  <c r="Q199" i="13"/>
  <c r="Q195" i="13"/>
  <c r="Q191" i="13"/>
  <c r="Q187" i="13"/>
  <c r="Q183" i="13"/>
  <c r="Q179" i="13"/>
  <c r="Q175" i="13"/>
  <c r="Q171" i="13"/>
  <c r="Q167" i="13"/>
  <c r="Q163" i="13"/>
  <c r="Q159" i="13"/>
  <c r="Q155" i="13"/>
  <c r="Q151" i="13"/>
  <c r="Q147" i="13"/>
  <c r="Q143" i="13"/>
  <c r="Q139" i="13"/>
  <c r="Q135" i="13"/>
  <c r="Q131" i="13"/>
  <c r="Q127" i="13"/>
  <c r="Q123" i="13"/>
  <c r="Q119" i="13"/>
  <c r="Q115" i="13"/>
  <c r="Q111" i="13"/>
  <c r="Q107" i="13"/>
  <c r="Q103" i="13"/>
  <c r="Q99" i="13"/>
  <c r="Q95" i="13"/>
  <c r="Q91" i="13"/>
  <c r="Q87" i="13"/>
  <c r="Q83" i="13"/>
  <c r="Q79" i="13"/>
  <c r="Q75" i="13"/>
  <c r="Q71" i="13"/>
  <c r="Q67" i="13"/>
  <c r="Q63" i="13"/>
  <c r="Q59" i="13"/>
  <c r="Q55" i="13"/>
  <c r="Q51" i="13"/>
  <c r="Q47" i="13"/>
  <c r="Q43" i="13"/>
  <c r="Q39" i="13"/>
  <c r="Q35" i="13"/>
  <c r="Q31" i="13"/>
  <c r="Q27" i="13"/>
  <c r="Q23" i="13"/>
  <c r="Q19" i="13"/>
  <c r="Q15" i="13"/>
  <c r="Q11" i="13"/>
  <c r="Q7" i="13"/>
  <c r="R598" i="13"/>
  <c r="R594" i="13"/>
  <c r="R590" i="13"/>
  <c r="R586" i="13"/>
  <c r="R582" i="13"/>
  <c r="R578" i="13"/>
  <c r="R574" i="13"/>
  <c r="R570" i="13"/>
  <c r="R566" i="13"/>
  <c r="R562" i="13"/>
  <c r="R558" i="13"/>
  <c r="R554" i="13"/>
  <c r="R550" i="13"/>
  <c r="R546" i="13"/>
  <c r="R542" i="13"/>
  <c r="R538" i="13"/>
  <c r="R534" i="13"/>
  <c r="R530" i="13"/>
  <c r="R526" i="13"/>
  <c r="R522" i="13"/>
  <c r="R518" i="13"/>
  <c r="R514" i="13"/>
  <c r="R510" i="13"/>
  <c r="R506" i="13"/>
  <c r="R502" i="13"/>
  <c r="R498" i="13"/>
  <c r="R494" i="13"/>
  <c r="R490" i="13"/>
  <c r="R486" i="13"/>
  <c r="R482" i="13"/>
  <c r="R478" i="13"/>
  <c r="R474" i="13"/>
  <c r="R470" i="13"/>
  <c r="R466" i="13"/>
  <c r="R462" i="13"/>
  <c r="R458" i="13"/>
  <c r="R454" i="13"/>
  <c r="R450" i="13"/>
  <c r="R446" i="13"/>
  <c r="R442" i="13"/>
  <c r="R438" i="13"/>
  <c r="R434" i="13"/>
  <c r="R430" i="13"/>
  <c r="R426" i="13"/>
  <c r="R422" i="13"/>
  <c r="R418" i="13"/>
  <c r="R414" i="13"/>
  <c r="R410" i="13"/>
  <c r="R406" i="13"/>
  <c r="R402" i="13"/>
  <c r="R398" i="13"/>
  <c r="R394" i="13"/>
  <c r="R390" i="13"/>
  <c r="R386" i="13"/>
  <c r="R382" i="13"/>
  <c r="R378" i="13"/>
  <c r="R374" i="13"/>
  <c r="R370" i="13"/>
  <c r="R366" i="13"/>
  <c r="R362" i="13"/>
  <c r="R358" i="13"/>
  <c r="R354" i="13"/>
  <c r="R350" i="13"/>
  <c r="R346" i="13"/>
  <c r="R342" i="13"/>
  <c r="R338" i="13"/>
  <c r="R334" i="13"/>
  <c r="R330" i="13"/>
  <c r="R326" i="13"/>
  <c r="R322" i="13"/>
  <c r="R318" i="13"/>
  <c r="R314" i="13"/>
  <c r="R310" i="13"/>
  <c r="R306" i="13"/>
  <c r="R302" i="13"/>
  <c r="R298" i="13"/>
  <c r="R294" i="13"/>
  <c r="R290" i="13"/>
  <c r="R286" i="13"/>
  <c r="R282" i="13"/>
  <c r="R278" i="13"/>
  <c r="R274" i="13"/>
  <c r="R270" i="13"/>
  <c r="R266" i="13"/>
  <c r="R262" i="13"/>
  <c r="R258" i="13"/>
  <c r="R254" i="13"/>
  <c r="R250" i="13"/>
  <c r="R246" i="13"/>
  <c r="R242" i="13"/>
  <c r="R238" i="13"/>
  <c r="R234" i="13"/>
  <c r="R230" i="13"/>
  <c r="R226" i="13"/>
  <c r="R222" i="13"/>
  <c r="R218" i="13"/>
  <c r="R214" i="13"/>
  <c r="R210" i="13"/>
  <c r="R206" i="13"/>
  <c r="R202" i="13"/>
  <c r="R198" i="13"/>
  <c r="R194" i="13"/>
  <c r="R190" i="13"/>
  <c r="R186" i="13"/>
  <c r="R182" i="13"/>
  <c r="R178" i="13"/>
  <c r="R174" i="13"/>
  <c r="R170" i="13"/>
  <c r="R166" i="13"/>
  <c r="R162" i="13"/>
  <c r="R158" i="13"/>
  <c r="R154" i="13"/>
  <c r="R150" i="13"/>
  <c r="R146" i="13"/>
  <c r="R142" i="13"/>
  <c r="R138" i="13"/>
  <c r="R134" i="13"/>
  <c r="R130" i="13"/>
  <c r="R126" i="13"/>
  <c r="R122" i="13"/>
  <c r="R118" i="13"/>
  <c r="R114" i="13"/>
  <c r="R110" i="13"/>
  <c r="R106" i="13"/>
  <c r="R102" i="13"/>
  <c r="R98" i="13"/>
  <c r="R94" i="13"/>
  <c r="R90" i="13"/>
  <c r="R86" i="13"/>
  <c r="R82" i="13"/>
  <c r="R78" i="13"/>
  <c r="R74" i="13"/>
  <c r="R70" i="13"/>
  <c r="R66" i="13"/>
  <c r="R62" i="13"/>
  <c r="R58" i="13"/>
  <c r="R54" i="13"/>
  <c r="R50" i="13"/>
  <c r="R46" i="13"/>
  <c r="R42" i="13"/>
  <c r="R38" i="13"/>
  <c r="R34" i="13"/>
  <c r="R30" i="13"/>
  <c r="R26" i="13"/>
  <c r="R22" i="13"/>
  <c r="R18" i="13"/>
  <c r="R14" i="13"/>
  <c r="R9" i="13"/>
  <c r="Z12" i="16"/>
  <c r="Y12" i="16"/>
  <c r="Z29" i="16"/>
  <c r="Y29" i="16"/>
  <c r="Z45" i="16"/>
  <c r="Y45" i="16"/>
  <c r="Z61" i="16"/>
  <c r="Y61" i="16"/>
  <c r="Z77" i="16"/>
  <c r="Y77" i="16"/>
  <c r="Z93" i="16"/>
  <c r="Y93" i="16"/>
  <c r="Z109" i="16"/>
  <c r="Y109" i="16"/>
  <c r="Z125" i="16"/>
  <c r="Y125" i="16"/>
  <c r="Z141" i="16"/>
  <c r="Y141" i="16"/>
  <c r="Z157" i="16"/>
  <c r="Y157" i="16"/>
  <c r="Z173" i="16"/>
  <c r="Y173" i="16"/>
  <c r="Z189" i="16"/>
  <c r="Y189" i="16"/>
  <c r="Z205" i="16"/>
  <c r="Y205" i="16"/>
  <c r="Z221" i="16"/>
  <c r="Y221" i="16"/>
  <c r="Z237" i="16"/>
  <c r="Y237" i="16"/>
  <c r="Z253" i="16"/>
  <c r="Y253" i="16"/>
  <c r="Z269" i="16"/>
  <c r="Y269" i="16"/>
  <c r="Z285" i="16"/>
  <c r="Y285" i="16"/>
  <c r="Z301" i="16"/>
  <c r="Y301" i="16"/>
  <c r="Z317" i="16"/>
  <c r="Y317" i="16"/>
  <c r="Z333" i="16"/>
  <c r="Y333" i="16"/>
  <c r="Z349" i="16"/>
  <c r="Y349" i="16"/>
  <c r="Z365" i="16"/>
  <c r="Y365" i="16"/>
  <c r="Z381" i="16"/>
  <c r="Y381" i="16"/>
  <c r="Z397" i="16"/>
  <c r="Y397" i="16"/>
  <c r="Z413" i="16"/>
  <c r="Y413" i="16"/>
  <c r="Z429" i="16"/>
  <c r="Y429" i="16"/>
  <c r="Z445" i="16"/>
  <c r="Y445" i="16"/>
  <c r="Z461" i="16"/>
  <c r="Y461" i="16"/>
  <c r="Z477" i="16"/>
  <c r="Y477" i="16"/>
  <c r="Z493" i="16"/>
  <c r="Y493" i="16"/>
  <c r="Z509" i="16"/>
  <c r="Y509" i="16"/>
  <c r="Z525" i="16"/>
  <c r="Y525" i="16"/>
  <c r="Z541" i="16"/>
  <c r="Y541" i="16"/>
  <c r="Z557" i="16"/>
  <c r="Y557" i="16"/>
  <c r="Z573" i="16"/>
  <c r="Y573" i="16"/>
  <c r="Z589" i="16"/>
  <c r="Y589" i="16"/>
  <c r="Z605" i="16"/>
  <c r="Y605" i="16"/>
  <c r="Y26" i="16"/>
  <c r="Z26" i="16"/>
  <c r="Y42" i="16"/>
  <c r="Z42" i="16"/>
  <c r="Y58" i="16"/>
  <c r="Z58" i="16"/>
  <c r="Y74" i="16"/>
  <c r="Z74" i="16"/>
  <c r="Y90" i="16"/>
  <c r="Z90" i="16"/>
  <c r="Y106" i="16"/>
  <c r="Z106" i="16"/>
  <c r="Y122" i="16"/>
  <c r="Z122" i="16"/>
  <c r="Y138" i="16"/>
  <c r="Z138" i="16"/>
  <c r="Y154" i="16"/>
  <c r="Z154" i="16"/>
  <c r="Y170" i="16"/>
  <c r="Z170" i="16"/>
  <c r="Y186" i="16"/>
  <c r="Z186" i="16"/>
  <c r="Y202" i="16"/>
  <c r="Z202" i="16"/>
  <c r="Z218" i="16"/>
  <c r="Y218" i="16"/>
  <c r="Y234" i="16"/>
  <c r="Z234" i="16"/>
  <c r="Z250" i="16"/>
  <c r="Y250" i="16"/>
  <c r="Y266" i="16"/>
  <c r="Z266" i="16"/>
  <c r="Z282" i="16"/>
  <c r="Y282" i="16"/>
  <c r="Y298" i="16"/>
  <c r="Z298" i="16"/>
  <c r="Z314" i="16"/>
  <c r="Y314" i="16"/>
  <c r="Y330" i="16"/>
  <c r="Z330" i="16"/>
  <c r="Z346" i="16"/>
  <c r="Y346" i="16"/>
  <c r="Y362" i="16"/>
  <c r="Z362" i="16"/>
  <c r="Z378" i="16"/>
  <c r="Y378" i="16"/>
  <c r="Y394" i="16"/>
  <c r="Z394" i="16"/>
  <c r="Z410" i="16"/>
  <c r="Y410" i="16"/>
  <c r="Y426" i="16"/>
  <c r="Z426" i="16"/>
  <c r="Z442" i="16"/>
  <c r="Y442" i="16"/>
  <c r="Y458" i="16"/>
  <c r="Z458" i="16"/>
  <c r="Z474" i="16"/>
  <c r="Y474" i="16"/>
  <c r="Y490" i="16"/>
  <c r="Z490" i="16"/>
  <c r="Z506" i="16"/>
  <c r="Y506" i="16"/>
  <c r="Z522" i="16"/>
  <c r="Y522" i="16"/>
  <c r="Z538" i="16"/>
  <c r="Y538" i="16"/>
  <c r="Z554" i="16"/>
  <c r="Y554" i="16"/>
  <c r="Z570" i="16"/>
  <c r="Y570" i="16"/>
  <c r="Z586" i="16"/>
  <c r="Y586" i="16"/>
  <c r="Z602" i="16"/>
  <c r="Y602" i="16"/>
  <c r="Y15" i="16"/>
  <c r="Z15" i="16"/>
  <c r="Z31" i="16"/>
  <c r="Y31" i="16"/>
  <c r="Z47" i="16"/>
  <c r="Y47" i="16"/>
  <c r="Z63" i="16"/>
  <c r="Y63" i="16"/>
  <c r="Z79" i="16"/>
  <c r="Y79" i="16"/>
  <c r="Z95" i="16"/>
  <c r="Y95" i="16"/>
  <c r="Z111" i="16"/>
  <c r="Y111" i="16"/>
  <c r="Z127" i="16"/>
  <c r="Y127" i="16"/>
  <c r="Z143" i="16"/>
  <c r="Y143" i="16"/>
  <c r="Z159" i="16"/>
  <c r="Y159" i="16"/>
  <c r="Z175" i="16"/>
  <c r="Y175" i="16"/>
  <c r="Z191" i="16"/>
  <c r="Y191" i="16"/>
  <c r="Z207" i="16"/>
  <c r="Y207" i="16"/>
  <c r="Z223" i="16"/>
  <c r="Y223" i="16"/>
  <c r="Z239" i="16"/>
  <c r="Y239" i="16"/>
  <c r="Z255" i="16"/>
  <c r="Y255" i="16"/>
  <c r="Z271" i="16"/>
  <c r="Y271" i="16"/>
  <c r="Z287" i="16"/>
  <c r="Y287" i="16"/>
  <c r="Z303" i="16"/>
  <c r="Y303" i="16"/>
  <c r="Z319" i="16"/>
  <c r="Y319" i="16"/>
  <c r="Z335" i="16"/>
  <c r="Y335" i="16"/>
  <c r="Z351" i="16"/>
  <c r="Y351" i="16"/>
  <c r="Z367" i="16"/>
  <c r="Y367" i="16"/>
  <c r="Z383" i="16"/>
  <c r="Y383" i="16"/>
  <c r="Z399" i="16"/>
  <c r="Y399" i="16"/>
  <c r="Z415" i="16"/>
  <c r="Y415" i="16"/>
  <c r="Z431" i="16"/>
  <c r="Y431" i="16"/>
  <c r="Z447" i="16"/>
  <c r="Y447" i="16"/>
  <c r="Z463" i="16"/>
  <c r="Y463" i="16"/>
  <c r="Z479" i="16"/>
  <c r="Y479" i="16"/>
  <c r="Z495" i="16"/>
  <c r="Y495" i="16"/>
  <c r="Z511" i="16"/>
  <c r="Y511" i="16"/>
  <c r="Z527" i="16"/>
  <c r="Y527" i="16"/>
  <c r="Z543" i="16"/>
  <c r="Y543" i="16"/>
  <c r="Z559" i="16"/>
  <c r="Y559" i="16"/>
  <c r="Z575" i="16"/>
  <c r="Y575" i="16"/>
  <c r="Z591" i="16"/>
  <c r="Y591" i="16"/>
  <c r="Z607" i="16"/>
  <c r="Y607" i="16"/>
  <c r="Z11" i="16"/>
  <c r="Y11" i="16"/>
  <c r="Y28" i="16"/>
  <c r="Z28" i="16"/>
  <c r="Y44" i="16"/>
  <c r="Z44" i="16"/>
  <c r="Y60" i="16"/>
  <c r="Z60" i="16"/>
  <c r="Y76" i="16"/>
  <c r="Z76" i="16"/>
  <c r="Y92" i="16"/>
  <c r="Z92" i="16"/>
  <c r="Y108" i="16"/>
  <c r="Z108" i="16"/>
  <c r="Y124" i="16"/>
  <c r="Z124" i="16"/>
  <c r="Y140" i="16"/>
  <c r="Z140" i="16"/>
  <c r="Y156" i="16"/>
  <c r="Z156" i="16"/>
  <c r="Y172" i="16"/>
  <c r="Z172" i="16"/>
  <c r="Y188" i="16"/>
  <c r="Z188" i="16"/>
  <c r="Z204" i="16"/>
  <c r="Y204" i="16"/>
  <c r="Z220" i="16"/>
  <c r="Y220" i="16"/>
  <c r="Z236" i="16"/>
  <c r="Y236" i="16"/>
  <c r="Z252" i="16"/>
  <c r="Y252" i="16"/>
  <c r="Z268" i="16"/>
  <c r="Y268" i="16"/>
  <c r="Z284" i="16"/>
  <c r="Y284" i="16"/>
  <c r="Z300" i="16"/>
  <c r="Y300" i="16"/>
  <c r="Z316" i="16"/>
  <c r="Y316" i="16"/>
  <c r="Z332" i="16"/>
  <c r="Y332" i="16"/>
  <c r="Z348" i="16"/>
  <c r="Y348" i="16"/>
  <c r="Z364" i="16"/>
  <c r="Y364" i="16"/>
  <c r="Z380" i="16"/>
  <c r="Y380" i="16"/>
  <c r="Z396" i="16"/>
  <c r="Y396" i="16"/>
  <c r="Z412" i="16"/>
  <c r="Y412" i="16"/>
  <c r="Z428" i="16"/>
  <c r="Y428" i="16"/>
  <c r="Z444" i="16"/>
  <c r="Y444" i="16"/>
  <c r="Z460" i="16"/>
  <c r="Y460" i="16"/>
  <c r="Z476" i="16"/>
  <c r="Y476" i="16"/>
  <c r="Z492" i="16"/>
  <c r="Y492" i="16"/>
  <c r="Z508" i="16"/>
  <c r="Y508" i="16"/>
  <c r="Z524" i="16"/>
  <c r="Y524" i="16"/>
  <c r="Z540" i="16"/>
  <c r="Y540" i="16"/>
  <c r="Z556" i="16"/>
  <c r="Y556" i="16"/>
  <c r="Z572" i="16"/>
  <c r="Y572" i="16"/>
  <c r="Z588" i="16"/>
  <c r="Y588" i="16"/>
  <c r="Z604" i="16"/>
  <c r="Y604" i="16"/>
  <c r="Q598" i="13"/>
  <c r="Q594" i="13"/>
  <c r="Q590" i="13"/>
  <c r="Q586" i="13"/>
  <c r="Q582" i="13"/>
  <c r="Q578" i="13"/>
  <c r="Q574" i="13"/>
  <c r="Q570" i="13"/>
  <c r="Q566" i="13"/>
  <c r="Q562" i="13"/>
  <c r="Q558" i="13"/>
  <c r="Q554" i="13"/>
  <c r="Q550" i="13"/>
  <c r="Q546" i="13"/>
  <c r="Q542" i="13"/>
  <c r="Q538" i="13"/>
  <c r="Q534" i="13"/>
  <c r="Q530" i="13"/>
  <c r="Q526" i="13"/>
  <c r="Q522" i="13"/>
  <c r="Q518" i="13"/>
  <c r="Q514" i="13"/>
  <c r="Q510" i="13"/>
  <c r="Q506" i="13"/>
  <c r="Q502" i="13"/>
  <c r="Q498" i="13"/>
  <c r="Q494" i="13"/>
  <c r="Q490" i="13"/>
  <c r="Q486" i="13"/>
  <c r="Q482" i="13"/>
  <c r="Q478" i="13"/>
  <c r="Q474" i="13"/>
  <c r="Q470" i="13"/>
  <c r="Q466" i="13"/>
  <c r="Q462" i="13"/>
  <c r="Q458" i="13"/>
  <c r="Q454" i="13"/>
  <c r="Q450" i="13"/>
  <c r="Q446" i="13"/>
  <c r="Q442" i="13"/>
  <c r="Q438" i="13"/>
  <c r="Q434" i="13"/>
  <c r="Q430" i="13"/>
  <c r="Q426" i="13"/>
  <c r="Q422" i="13"/>
  <c r="Q418" i="13"/>
  <c r="Q414" i="13"/>
  <c r="Q410" i="13"/>
  <c r="Q406" i="13"/>
  <c r="Q402" i="13"/>
  <c r="Q398" i="13"/>
  <c r="Q394" i="13"/>
  <c r="Q390" i="13"/>
  <c r="Q386" i="13"/>
  <c r="Q382" i="13"/>
  <c r="Q378" i="13"/>
  <c r="Q374" i="13"/>
  <c r="Q370" i="13"/>
  <c r="Q366" i="13"/>
  <c r="Q362" i="13"/>
  <c r="Q358" i="13"/>
  <c r="Q354" i="13"/>
  <c r="Q350" i="13"/>
  <c r="Q346" i="13"/>
  <c r="Q342" i="13"/>
  <c r="Q338" i="13"/>
  <c r="Q334" i="13"/>
  <c r="Q330" i="13"/>
  <c r="Q326" i="13"/>
  <c r="Q322" i="13"/>
  <c r="Q318" i="13"/>
  <c r="Q314" i="13"/>
  <c r="Q310" i="13"/>
  <c r="Q306" i="13"/>
  <c r="Q302" i="13"/>
  <c r="Q298" i="13"/>
  <c r="Q294" i="13"/>
  <c r="Q290" i="13"/>
  <c r="Q286" i="13"/>
  <c r="Q282" i="13"/>
  <c r="Q278" i="13"/>
  <c r="Q274" i="13"/>
  <c r="Q270" i="13"/>
  <c r="Q266" i="13"/>
  <c r="Q262" i="13"/>
  <c r="Q258" i="13"/>
  <c r="Q254" i="13"/>
  <c r="Q250" i="13"/>
  <c r="Q246" i="13"/>
  <c r="Q242" i="13"/>
  <c r="Q238" i="13"/>
  <c r="Q234" i="13"/>
  <c r="Q230" i="13"/>
  <c r="Q226" i="13"/>
  <c r="Q222" i="13"/>
  <c r="Q218" i="13"/>
  <c r="Q214" i="13"/>
  <c r="Q210" i="13"/>
  <c r="Q206" i="13"/>
  <c r="Q202" i="13"/>
  <c r="Q198" i="13"/>
  <c r="Q194" i="13"/>
  <c r="Q190" i="13"/>
  <c r="Q186" i="13"/>
  <c r="Q182" i="13"/>
  <c r="Q178" i="13"/>
  <c r="Q174" i="13"/>
  <c r="Q170" i="13"/>
  <c r="Q166" i="13"/>
  <c r="Q162" i="13"/>
  <c r="Q158" i="13"/>
  <c r="Q154" i="13"/>
  <c r="Q150" i="13"/>
  <c r="Q146" i="13"/>
  <c r="Q142" i="13"/>
  <c r="Q138" i="13"/>
  <c r="Q134" i="13"/>
  <c r="Q130" i="13"/>
  <c r="Q126" i="13"/>
  <c r="Q122" i="13"/>
  <c r="Q118" i="13"/>
  <c r="Q114" i="13"/>
  <c r="Q110" i="13"/>
  <c r="Q106" i="13"/>
  <c r="Q102" i="13"/>
  <c r="Q98" i="13"/>
  <c r="Q94" i="13"/>
  <c r="Q90" i="13"/>
  <c r="Q86" i="13"/>
  <c r="Q82" i="13"/>
  <c r="Q78" i="13"/>
  <c r="Q74" i="13"/>
  <c r="Q70" i="13"/>
  <c r="Q66" i="13"/>
  <c r="Q62" i="13"/>
  <c r="Q58" i="13"/>
  <c r="Q54" i="13"/>
  <c r="Q50" i="13"/>
  <c r="Q46" i="13"/>
  <c r="Q42" i="13"/>
  <c r="Q38" i="13"/>
  <c r="Q34" i="13"/>
  <c r="Q30" i="13"/>
  <c r="Q26" i="13"/>
  <c r="Q22" i="13"/>
  <c r="Q18" i="13"/>
  <c r="Q14" i="13"/>
  <c r="Q10" i="13"/>
  <c r="R601" i="13"/>
  <c r="R597" i="13"/>
  <c r="R593" i="13"/>
  <c r="R589" i="13"/>
  <c r="R585" i="13"/>
  <c r="R581" i="13"/>
  <c r="R577" i="13"/>
  <c r="R573" i="13"/>
  <c r="R569" i="13"/>
  <c r="R565" i="13"/>
  <c r="R561" i="13"/>
  <c r="R557" i="13"/>
  <c r="R553" i="13"/>
  <c r="R549" i="13"/>
  <c r="R545" i="13"/>
  <c r="R541" i="13"/>
  <c r="R537" i="13"/>
  <c r="R533" i="13"/>
  <c r="R529" i="13"/>
  <c r="R525" i="13"/>
  <c r="R521" i="13"/>
  <c r="R517" i="13"/>
  <c r="R513" i="13"/>
  <c r="R509" i="13"/>
  <c r="R505" i="13"/>
  <c r="R501" i="13"/>
  <c r="R497" i="13"/>
  <c r="R493" i="13"/>
  <c r="R489" i="13"/>
  <c r="R485" i="13"/>
  <c r="R481" i="13"/>
  <c r="R477" i="13"/>
  <c r="R473" i="13"/>
  <c r="R469" i="13"/>
  <c r="R465" i="13"/>
  <c r="R461" i="13"/>
  <c r="R457" i="13"/>
  <c r="R453" i="13"/>
  <c r="R449" i="13"/>
  <c r="R445" i="13"/>
  <c r="R441" i="13"/>
  <c r="R437" i="13"/>
  <c r="R433" i="13"/>
  <c r="R429" i="13"/>
  <c r="R425" i="13"/>
  <c r="R421" i="13"/>
  <c r="R417" i="13"/>
  <c r="R413" i="13"/>
  <c r="R409" i="13"/>
  <c r="R405" i="13"/>
  <c r="R401" i="13"/>
  <c r="R397" i="13"/>
  <c r="R393" i="13"/>
  <c r="R389" i="13"/>
  <c r="R385" i="13"/>
  <c r="R381" i="13"/>
  <c r="R377" i="13"/>
  <c r="R373" i="13"/>
  <c r="R369" i="13"/>
  <c r="R365" i="13"/>
  <c r="R361" i="13"/>
  <c r="R357" i="13"/>
  <c r="R353" i="13"/>
  <c r="R349" i="13"/>
  <c r="R345" i="13"/>
  <c r="R341" i="13"/>
  <c r="R337" i="13"/>
  <c r="R333" i="13"/>
  <c r="R329" i="13"/>
  <c r="R325" i="13"/>
  <c r="R321" i="13"/>
  <c r="R317" i="13"/>
  <c r="R313" i="13"/>
  <c r="R309" i="13"/>
  <c r="R305" i="13"/>
  <c r="R301" i="13"/>
  <c r="R297" i="13"/>
  <c r="R293" i="13"/>
  <c r="R289" i="13"/>
  <c r="R285" i="13"/>
  <c r="R281" i="13"/>
  <c r="R277" i="13"/>
  <c r="R273" i="13"/>
  <c r="R269" i="13"/>
  <c r="R265" i="13"/>
  <c r="R261" i="13"/>
  <c r="R257" i="13"/>
  <c r="R253" i="13"/>
  <c r="R249" i="13"/>
  <c r="R245" i="13"/>
  <c r="R241" i="13"/>
  <c r="R237" i="13"/>
  <c r="R233" i="13"/>
  <c r="R229" i="13"/>
  <c r="R225" i="13"/>
  <c r="R221" i="13"/>
  <c r="R217" i="13"/>
  <c r="R213" i="13"/>
  <c r="R209" i="13"/>
  <c r="R205" i="13"/>
  <c r="R201" i="13"/>
  <c r="R197" i="13"/>
  <c r="R193" i="13"/>
  <c r="R189" i="13"/>
  <c r="R185" i="13"/>
  <c r="R181" i="13"/>
  <c r="R177" i="13"/>
  <c r="R173" i="13"/>
  <c r="R169" i="13"/>
  <c r="R165" i="13"/>
  <c r="R161" i="13"/>
  <c r="R157" i="13"/>
  <c r="R153" i="13"/>
  <c r="R149" i="13"/>
  <c r="R145" i="13"/>
  <c r="R141" i="13"/>
  <c r="R137" i="13"/>
  <c r="R133" i="13"/>
  <c r="R129" i="13"/>
  <c r="R125" i="13"/>
  <c r="R121" i="13"/>
  <c r="R117" i="13"/>
  <c r="R113" i="13"/>
  <c r="R109" i="13"/>
  <c r="R105" i="13"/>
  <c r="R101" i="13"/>
  <c r="R97" i="13"/>
  <c r="R93" i="13"/>
  <c r="R89" i="13"/>
  <c r="R85" i="13"/>
  <c r="R81" i="13"/>
  <c r="R77" i="13"/>
  <c r="R73" i="13"/>
  <c r="R69" i="13"/>
  <c r="R65" i="13"/>
  <c r="R61" i="13"/>
  <c r="R57" i="13"/>
  <c r="R53" i="13"/>
  <c r="R49" i="13"/>
  <c r="R45" i="13"/>
  <c r="R41" i="13"/>
  <c r="R37" i="13"/>
  <c r="R33" i="13"/>
  <c r="R29" i="13"/>
  <c r="R25" i="13"/>
  <c r="R21" i="13"/>
  <c r="R17" i="13"/>
  <c r="R13" i="13"/>
  <c r="Z17" i="16"/>
  <c r="Y17" i="16"/>
  <c r="Y33" i="16"/>
  <c r="Z33" i="16"/>
  <c r="Y49" i="16"/>
  <c r="Z49" i="16"/>
  <c r="Y65" i="16"/>
  <c r="Z65" i="16"/>
  <c r="Y81" i="16"/>
  <c r="Z81" i="16"/>
  <c r="Y97" i="16"/>
  <c r="Z97" i="16"/>
  <c r="Y113" i="16"/>
  <c r="Z113" i="16"/>
  <c r="Y129" i="16"/>
  <c r="Z129" i="16"/>
  <c r="Y145" i="16"/>
  <c r="Z145" i="16"/>
  <c r="Y161" i="16"/>
  <c r="Z161" i="16"/>
  <c r="Y177" i="16"/>
  <c r="Z177" i="16"/>
  <c r="Y193" i="16"/>
  <c r="Z193" i="16"/>
  <c r="Z209" i="16"/>
  <c r="Y209" i="16"/>
  <c r="Z225" i="16"/>
  <c r="Y225" i="16"/>
  <c r="Z241" i="16"/>
  <c r="Y241" i="16"/>
  <c r="Z257" i="16"/>
  <c r="Y257" i="16"/>
  <c r="Z273" i="16"/>
  <c r="Y273" i="16"/>
  <c r="Z289" i="16"/>
  <c r="Y289" i="16"/>
  <c r="Z305" i="16"/>
  <c r="Y305" i="16"/>
  <c r="Z321" i="16"/>
  <c r="Y321" i="16"/>
  <c r="Z337" i="16"/>
  <c r="Y337" i="16"/>
  <c r="Z353" i="16"/>
  <c r="Y353" i="16"/>
  <c r="Z369" i="16"/>
  <c r="Y369" i="16"/>
  <c r="Z385" i="16"/>
  <c r="Y385" i="16"/>
  <c r="Z401" i="16"/>
  <c r="Y401" i="16"/>
  <c r="Z417" i="16"/>
  <c r="Y417" i="16"/>
  <c r="Z433" i="16"/>
  <c r="Y433" i="16"/>
  <c r="Z449" i="16"/>
  <c r="Y449" i="16"/>
  <c r="Z465" i="16"/>
  <c r="Y465" i="16"/>
  <c r="Z481" i="16"/>
  <c r="Y481" i="16"/>
  <c r="Z497" i="16"/>
  <c r="Y497" i="16"/>
  <c r="Z513" i="16"/>
  <c r="Y513" i="16"/>
  <c r="Z529" i="16"/>
  <c r="Y529" i="16"/>
  <c r="Z545" i="16"/>
  <c r="Y545" i="16"/>
  <c r="Z561" i="16"/>
  <c r="Y561" i="16"/>
  <c r="Z577" i="16"/>
  <c r="Y577" i="16"/>
  <c r="Z593" i="16"/>
  <c r="Y593" i="16"/>
  <c r="Z609" i="16"/>
  <c r="Y609" i="16"/>
  <c r="Z13" i="16"/>
  <c r="Y13" i="16"/>
  <c r="Y30" i="16"/>
  <c r="Z30" i="16"/>
  <c r="Z46" i="16"/>
  <c r="Y46" i="16"/>
  <c r="Y62" i="16"/>
  <c r="Z62" i="16"/>
  <c r="Z78" i="16"/>
  <c r="Y78" i="16"/>
  <c r="Y94" i="16"/>
  <c r="Z94" i="16"/>
  <c r="Z110" i="16"/>
  <c r="Y110" i="16"/>
  <c r="Y126" i="16"/>
  <c r="Z126" i="16"/>
  <c r="Z142" i="16"/>
  <c r="Y142" i="16"/>
  <c r="Y158" i="16"/>
  <c r="Z158" i="16"/>
  <c r="Z174" i="16"/>
  <c r="Y174" i="16"/>
  <c r="Z190" i="16"/>
  <c r="Y190" i="16"/>
  <c r="Z206" i="16"/>
  <c r="Y206" i="16"/>
  <c r="Y222" i="16"/>
  <c r="Z222" i="16"/>
  <c r="Z238" i="16"/>
  <c r="Y238" i="16"/>
  <c r="Y254" i="16"/>
  <c r="Z254" i="16"/>
  <c r="Z270" i="16"/>
  <c r="Y270" i="16"/>
  <c r="Y286" i="16"/>
  <c r="Z286" i="16"/>
  <c r="Z302" i="16"/>
  <c r="Y302" i="16"/>
  <c r="Y318" i="16"/>
  <c r="Z318" i="16"/>
  <c r="Z334" i="16"/>
  <c r="Y334" i="16"/>
  <c r="Y350" i="16"/>
  <c r="Z350" i="16"/>
  <c r="Z366" i="16"/>
  <c r="Y366" i="16"/>
  <c r="Y382" i="16"/>
  <c r="Z382" i="16"/>
  <c r="Z398" i="16"/>
  <c r="Y398" i="16"/>
  <c r="Y414" i="16"/>
  <c r="Z414" i="16"/>
  <c r="Z430" i="16"/>
  <c r="Y430" i="16"/>
  <c r="Y446" i="16"/>
  <c r="Z446" i="16"/>
  <c r="Z462" i="16"/>
  <c r="Y462" i="16"/>
  <c r="Y478" i="16"/>
  <c r="Z478" i="16"/>
  <c r="Z494" i="16"/>
  <c r="Y494" i="16"/>
  <c r="Z510" i="16"/>
  <c r="Y510" i="16"/>
  <c r="Z526" i="16"/>
  <c r="Y526" i="16"/>
  <c r="Z542" i="16"/>
  <c r="Y542" i="16"/>
  <c r="Z558" i="16"/>
  <c r="Y558" i="16"/>
  <c r="Z574" i="16"/>
  <c r="Y574" i="16"/>
  <c r="Z590" i="16"/>
  <c r="Y590" i="16"/>
  <c r="Z606" i="16"/>
  <c r="Y606" i="16"/>
  <c r="Z19" i="16"/>
  <c r="Y19" i="16"/>
  <c r="Z35" i="16"/>
  <c r="Y35" i="16"/>
  <c r="Z51" i="16"/>
  <c r="Y51" i="16"/>
  <c r="Z67" i="16"/>
  <c r="Y67" i="16"/>
  <c r="Z83" i="16"/>
  <c r="Y83" i="16"/>
  <c r="Z99" i="16"/>
  <c r="Y99" i="16"/>
  <c r="Z115" i="16"/>
  <c r="Y115" i="16"/>
  <c r="Z131" i="16"/>
  <c r="Y131" i="16"/>
  <c r="Z147" i="16"/>
  <c r="Y147" i="16"/>
  <c r="Z163" i="16"/>
  <c r="Y163" i="16"/>
  <c r="Z179" i="16"/>
  <c r="Y179" i="16"/>
  <c r="Z195" i="16"/>
  <c r="Y195" i="16"/>
  <c r="Z211" i="16"/>
  <c r="Y211" i="16"/>
  <c r="Z227" i="16"/>
  <c r="Y227" i="16"/>
  <c r="Z243" i="16"/>
  <c r="Y243" i="16"/>
  <c r="Z259" i="16"/>
  <c r="Y259" i="16"/>
  <c r="Z275" i="16"/>
  <c r="Y275" i="16"/>
  <c r="Z291" i="16"/>
  <c r="Y291" i="16"/>
  <c r="Z307" i="16"/>
  <c r="Y307" i="16"/>
  <c r="Z323" i="16"/>
  <c r="Y323" i="16"/>
  <c r="Z339" i="16"/>
  <c r="Y339" i="16"/>
  <c r="Z355" i="16"/>
  <c r="Y355" i="16"/>
  <c r="Z371" i="16"/>
  <c r="Y371" i="16"/>
  <c r="Z387" i="16"/>
  <c r="Y387" i="16"/>
  <c r="Z403" i="16"/>
  <c r="Y403" i="16"/>
  <c r="Z419" i="16"/>
  <c r="Y419" i="16"/>
  <c r="Z435" i="16"/>
  <c r="Y435" i="16"/>
  <c r="Z451" i="16"/>
  <c r="Y451" i="16"/>
  <c r="Z467" i="16"/>
  <c r="Y467" i="16"/>
  <c r="Z483" i="16"/>
  <c r="Y483" i="16"/>
  <c r="Z499" i="16"/>
  <c r="Y499" i="16"/>
  <c r="Z515" i="16"/>
  <c r="Y515" i="16"/>
  <c r="Z531" i="16"/>
  <c r="Y531" i="16"/>
  <c r="Z547" i="16"/>
  <c r="Y547" i="16"/>
  <c r="Z563" i="16"/>
  <c r="Y563" i="16"/>
  <c r="Z579" i="16"/>
  <c r="Y579" i="16"/>
  <c r="Z595" i="16"/>
  <c r="Y595" i="16"/>
  <c r="Z611" i="16"/>
  <c r="Y611" i="16"/>
  <c r="Z16" i="16"/>
  <c r="Y16" i="16"/>
  <c r="Y32" i="16"/>
  <c r="Z32" i="16"/>
  <c r="Y48" i="16"/>
  <c r="Z48" i="16"/>
  <c r="Y64" i="16"/>
  <c r="Z64" i="16"/>
  <c r="Y80" i="16"/>
  <c r="Z80" i="16"/>
  <c r="Y96" i="16"/>
  <c r="Z96" i="16"/>
  <c r="Y112" i="16"/>
  <c r="Z112" i="16"/>
  <c r="Y128" i="16"/>
  <c r="Z128" i="16"/>
  <c r="Y144" i="16"/>
  <c r="Z144" i="16"/>
  <c r="Y160" i="16"/>
  <c r="Z160" i="16"/>
  <c r="Y176" i="16"/>
  <c r="Z176" i="16"/>
  <c r="Z192" i="16"/>
  <c r="Y192" i="16"/>
  <c r="Z208" i="16"/>
  <c r="Y208" i="16"/>
  <c r="Y224" i="16"/>
  <c r="Z224" i="16"/>
  <c r="Z240" i="16"/>
  <c r="Y240" i="16"/>
  <c r="Y256" i="16"/>
  <c r="Z256" i="16"/>
  <c r="Z272" i="16"/>
  <c r="Y272" i="16"/>
  <c r="Y288" i="16"/>
  <c r="Z288" i="16"/>
  <c r="Z304" i="16"/>
  <c r="Y304" i="16"/>
  <c r="Y320" i="16"/>
  <c r="Z320" i="16"/>
  <c r="Z336" i="16"/>
  <c r="Y336" i="16"/>
  <c r="Y352" i="16"/>
  <c r="Z352" i="16"/>
  <c r="Z368" i="16"/>
  <c r="Y368" i="16"/>
  <c r="Y384" i="16"/>
  <c r="Z384" i="16"/>
  <c r="Z400" i="16"/>
  <c r="Y400" i="16"/>
  <c r="Y416" i="16"/>
  <c r="Z416" i="16"/>
  <c r="Z432" i="16"/>
  <c r="Y432" i="16"/>
  <c r="Y448" i="16"/>
  <c r="Z448" i="16"/>
  <c r="Z464" i="16"/>
  <c r="Y464" i="16"/>
  <c r="Y480" i="16"/>
  <c r="Z480" i="16"/>
  <c r="Z496" i="16"/>
  <c r="Y496" i="16"/>
  <c r="Y512" i="16"/>
  <c r="Z512" i="16"/>
  <c r="Z528" i="16"/>
  <c r="Y528" i="16"/>
  <c r="Y544" i="16"/>
  <c r="Z544" i="16"/>
  <c r="Z560" i="16"/>
  <c r="Y560" i="16"/>
  <c r="Y576" i="16"/>
  <c r="Z576" i="16"/>
  <c r="Z592" i="16"/>
  <c r="Y592" i="16"/>
  <c r="Y608" i="16"/>
  <c r="Z608" i="16"/>
  <c r="Y21" i="16"/>
  <c r="Z21" i="16"/>
  <c r="Y37" i="16"/>
  <c r="Z37" i="16"/>
  <c r="Y53" i="16"/>
  <c r="Z53" i="16"/>
  <c r="Y69" i="16"/>
  <c r="Z69" i="16"/>
  <c r="Y85" i="16"/>
  <c r="Z85" i="16"/>
  <c r="Y101" i="16"/>
  <c r="Z101" i="16"/>
  <c r="Y117" i="16"/>
  <c r="Z117" i="16"/>
  <c r="Y133" i="16"/>
  <c r="Z133" i="16"/>
  <c r="Y149" i="16"/>
  <c r="Z149" i="16"/>
  <c r="Y165" i="16"/>
  <c r="Z165" i="16"/>
  <c r="Y181" i="16"/>
  <c r="Z181" i="16"/>
  <c r="Z197" i="16"/>
  <c r="Y197" i="16"/>
  <c r="Y213" i="16"/>
  <c r="Z213" i="16"/>
  <c r="Z229" i="16"/>
  <c r="Y229" i="16"/>
  <c r="Y245" i="16"/>
  <c r="Z245" i="16"/>
  <c r="Z261" i="16"/>
  <c r="Y261" i="16"/>
  <c r="Y277" i="16"/>
  <c r="Z277" i="16"/>
  <c r="Z293" i="16"/>
  <c r="Y293" i="16"/>
  <c r="Y309" i="16"/>
  <c r="Z309" i="16"/>
  <c r="Z325" i="16"/>
  <c r="Y325" i="16"/>
  <c r="Y341" i="16"/>
  <c r="Z341" i="16"/>
  <c r="Z357" i="16"/>
  <c r="Y357" i="16"/>
  <c r="Y373" i="16"/>
  <c r="Z373" i="16"/>
  <c r="Z389" i="16"/>
  <c r="Y389" i="16"/>
  <c r="Y405" i="16"/>
  <c r="Z405" i="16"/>
  <c r="Z421" i="16"/>
  <c r="Y421" i="16"/>
  <c r="Y437" i="16"/>
  <c r="Z437" i="16"/>
  <c r="Z453" i="16"/>
  <c r="Y453" i="16"/>
  <c r="Y469" i="16"/>
  <c r="Z469" i="16"/>
  <c r="Z485" i="16"/>
  <c r="Y485" i="16"/>
  <c r="Y501" i="16"/>
  <c r="Z501" i="16"/>
  <c r="Z517" i="16"/>
  <c r="Y517" i="16"/>
  <c r="Y533" i="16"/>
  <c r="Z533" i="16"/>
  <c r="Z549" i="16"/>
  <c r="Y549" i="16"/>
  <c r="Y565" i="16"/>
  <c r="Z565" i="16"/>
  <c r="Z581" i="16"/>
  <c r="Y581" i="16"/>
  <c r="Y597" i="16"/>
  <c r="Z597" i="16"/>
  <c r="Z613" i="16"/>
  <c r="Y613" i="16"/>
  <c r="Z18" i="16"/>
  <c r="Y18" i="16"/>
  <c r="Z34" i="16"/>
  <c r="Y34" i="16"/>
  <c r="Z50" i="16"/>
  <c r="Y50" i="16"/>
  <c r="Z66" i="16"/>
  <c r="Y66" i="16"/>
  <c r="Z82" i="16"/>
  <c r="Y82" i="16"/>
  <c r="Z98" i="16"/>
  <c r="Y98" i="16"/>
  <c r="Z114" i="16"/>
  <c r="Y114" i="16"/>
  <c r="Z130" i="16"/>
  <c r="Y130" i="16"/>
  <c r="Z146" i="16"/>
  <c r="Y146" i="16"/>
  <c r="Z162" i="16"/>
  <c r="Y162" i="16"/>
  <c r="Z178" i="16"/>
  <c r="Y178" i="16"/>
  <c r="Z194" i="16"/>
  <c r="Y194" i="16"/>
  <c r="Z210" i="16"/>
  <c r="Y210" i="16"/>
  <c r="Z226" i="16"/>
  <c r="Y226" i="16"/>
  <c r="Z242" i="16"/>
  <c r="Y242" i="16"/>
  <c r="Z258" i="16"/>
  <c r="Y258" i="16"/>
  <c r="Z274" i="16"/>
  <c r="Y274" i="16"/>
  <c r="Z290" i="16"/>
  <c r="Y290" i="16"/>
  <c r="Z306" i="16"/>
  <c r="Y306" i="16"/>
  <c r="Z322" i="16"/>
  <c r="Y322" i="16"/>
  <c r="Z338" i="16"/>
  <c r="Y338" i="16"/>
  <c r="Z354" i="16"/>
  <c r="Y354" i="16"/>
  <c r="Z370" i="16"/>
  <c r="Y370" i="16"/>
  <c r="Z386" i="16"/>
  <c r="Y386" i="16"/>
  <c r="Z402" i="16"/>
  <c r="Y402" i="16"/>
  <c r="Z418" i="16"/>
  <c r="Y418" i="16"/>
  <c r="Z434" i="16"/>
  <c r="Y434" i="16"/>
  <c r="Z450" i="16"/>
  <c r="Y450" i="16"/>
  <c r="Z466" i="16"/>
  <c r="Y466" i="16"/>
  <c r="Z482" i="16"/>
  <c r="Y482" i="16"/>
  <c r="Z498" i="16"/>
  <c r="Y498" i="16"/>
  <c r="Z514" i="16"/>
  <c r="Y514" i="16"/>
  <c r="Z530" i="16"/>
  <c r="Y530" i="16"/>
  <c r="Z546" i="16"/>
  <c r="Y546" i="16"/>
  <c r="Z562" i="16"/>
  <c r="Y562" i="16"/>
  <c r="Z578" i="16"/>
  <c r="Y578" i="16"/>
  <c r="Z594" i="16"/>
  <c r="Y594" i="16"/>
  <c r="Z610" i="16"/>
  <c r="Y610" i="16"/>
  <c r="Z23" i="16"/>
  <c r="Y23" i="16"/>
  <c r="Z39" i="16"/>
  <c r="Y39" i="16"/>
  <c r="Z55" i="16"/>
  <c r="Y55" i="16"/>
  <c r="Z71" i="16"/>
  <c r="Y71" i="16"/>
  <c r="Z87" i="16"/>
  <c r="Y87" i="16"/>
  <c r="Z103" i="16"/>
  <c r="Y103" i="16"/>
  <c r="Z119" i="16"/>
  <c r="Y119" i="16"/>
  <c r="Z135" i="16"/>
  <c r="Y135" i="16"/>
  <c r="Z151" i="16"/>
  <c r="Y151" i="16"/>
  <c r="Z167" i="16"/>
  <c r="Y167" i="16"/>
  <c r="Z183" i="16"/>
  <c r="Y183" i="16"/>
  <c r="Z199" i="16"/>
  <c r="Y199" i="16"/>
  <c r="Z215" i="16"/>
  <c r="Y215" i="16"/>
  <c r="Z231" i="16"/>
  <c r="Y231" i="16"/>
  <c r="Z247" i="16"/>
  <c r="Y247" i="16"/>
  <c r="Z263" i="16"/>
  <c r="Y263" i="16"/>
  <c r="Z279" i="16"/>
  <c r="Y279" i="16"/>
  <c r="Z295" i="16"/>
  <c r="Y295" i="16"/>
  <c r="Z311" i="16"/>
  <c r="Y311" i="16"/>
  <c r="Z327" i="16"/>
  <c r="Y327" i="16"/>
  <c r="Z343" i="16"/>
  <c r="Y343" i="16"/>
  <c r="Z359" i="16"/>
  <c r="Y359" i="16"/>
  <c r="Z375" i="16"/>
  <c r="Y375" i="16"/>
  <c r="Z391" i="16"/>
  <c r="Y391" i="16"/>
  <c r="Z407" i="16"/>
  <c r="Y407" i="16"/>
  <c r="Z423" i="16"/>
  <c r="Y423" i="16"/>
  <c r="Z439" i="16"/>
  <c r="Y439" i="16"/>
  <c r="Z455" i="16"/>
  <c r="Y455" i="16"/>
  <c r="Z471" i="16"/>
  <c r="Y471" i="16"/>
  <c r="Z487" i="16"/>
  <c r="Y487" i="16"/>
  <c r="Z503" i="16"/>
  <c r="Y503" i="16"/>
  <c r="Z519" i="16"/>
  <c r="Y519" i="16"/>
  <c r="Z535" i="16"/>
  <c r="Y535" i="16"/>
  <c r="Z551" i="16"/>
  <c r="Y551" i="16"/>
  <c r="Z567" i="16"/>
  <c r="Y567" i="16"/>
  <c r="Z583" i="16"/>
  <c r="Y583" i="16"/>
  <c r="Z599" i="16"/>
  <c r="Y599" i="16"/>
  <c r="Y20" i="16"/>
  <c r="Z20" i="16"/>
  <c r="Z36" i="16"/>
  <c r="Y36" i="16"/>
  <c r="Y52" i="16"/>
  <c r="Z52" i="16"/>
  <c r="Z68" i="16"/>
  <c r="Y68" i="16"/>
  <c r="Y84" i="16"/>
  <c r="Z84" i="16"/>
  <c r="Z100" i="16"/>
  <c r="Y100" i="16"/>
  <c r="Y116" i="16"/>
  <c r="Z116" i="16"/>
  <c r="Z132" i="16"/>
  <c r="Y132" i="16"/>
  <c r="Y148" i="16"/>
  <c r="Z148" i="16"/>
  <c r="Z164" i="16"/>
  <c r="Y164" i="16"/>
  <c r="Y180" i="16"/>
  <c r="Z180" i="16"/>
  <c r="Z196" i="16"/>
  <c r="Y196" i="16"/>
  <c r="Y212" i="16"/>
  <c r="Z212" i="16"/>
  <c r="Z228" i="16"/>
  <c r="Y228" i="16"/>
  <c r="Y244" i="16"/>
  <c r="Z244" i="16"/>
  <c r="Z260" i="16"/>
  <c r="Y260" i="16"/>
  <c r="Y276" i="16"/>
  <c r="Z276" i="16"/>
  <c r="Z292" i="16"/>
  <c r="Y292" i="16"/>
  <c r="Y308" i="16"/>
  <c r="Z308" i="16"/>
  <c r="Z324" i="16"/>
  <c r="Y324" i="16"/>
  <c r="Y340" i="16"/>
  <c r="Z340" i="16"/>
  <c r="Z356" i="16"/>
  <c r="Y356" i="16"/>
  <c r="Y372" i="16"/>
  <c r="Z372" i="16"/>
  <c r="Z388" i="16"/>
  <c r="Y388" i="16"/>
  <c r="Y404" i="16"/>
  <c r="Z404" i="16"/>
  <c r="Z420" i="16"/>
  <c r="Y420" i="16"/>
  <c r="Y436" i="16"/>
  <c r="Z436" i="16"/>
  <c r="Z452" i="16"/>
  <c r="Y452" i="16"/>
  <c r="Y468" i="16"/>
  <c r="Z468" i="16"/>
  <c r="Z484" i="16"/>
  <c r="Y484" i="16"/>
  <c r="Y500" i="16"/>
  <c r="Z500" i="16"/>
  <c r="Z516" i="16"/>
  <c r="Y516" i="16"/>
  <c r="Y532" i="16"/>
  <c r="Z532" i="16"/>
  <c r="Z548" i="16"/>
  <c r="Y548" i="16"/>
  <c r="Y564" i="16"/>
  <c r="Z564" i="16"/>
  <c r="Z580" i="16"/>
  <c r="Y580" i="16"/>
  <c r="Y596" i="16"/>
  <c r="Z596" i="16"/>
  <c r="Z612" i="16"/>
  <c r="Y612" i="16"/>
  <c r="Z14" i="16"/>
  <c r="Y14" i="16"/>
  <c r="Y9" i="16"/>
  <c r="Z9" i="16"/>
  <c r="Y7" i="16"/>
  <c r="Z7" i="16"/>
  <c r="Y5" i="16"/>
  <c r="Z5" i="16"/>
  <c r="Y6" i="16"/>
  <c r="Z6" i="16"/>
  <c r="Q6" i="13"/>
  <c r="R6" i="13"/>
  <c r="H11" i="8" l="1"/>
  <c r="B17" i="8" s="1"/>
  <c r="A17" i="8"/>
  <c r="K6" i="9"/>
  <c r="L6" i="9" s="1"/>
  <c r="K7" i="9"/>
  <c r="L7" i="9" s="1"/>
  <c r="K8" i="9"/>
  <c r="L8" i="9" s="1"/>
  <c r="K9" i="9"/>
  <c r="L9" i="9" s="1"/>
  <c r="K10" i="9"/>
  <c r="L10" i="9" s="1"/>
  <c r="K11" i="9"/>
  <c r="L11" i="9" s="1"/>
  <c r="K12" i="9"/>
  <c r="L12" i="9" s="1"/>
  <c r="K13" i="9"/>
  <c r="L13" i="9" s="1"/>
  <c r="K14" i="9"/>
  <c r="L14" i="9" s="1"/>
  <c r="K15" i="9"/>
  <c r="L15" i="9" s="1"/>
  <c r="K16" i="9"/>
  <c r="L16" i="9" s="1"/>
  <c r="K17" i="9"/>
  <c r="L17" i="9" s="1"/>
  <c r="K18" i="9"/>
  <c r="L18" i="9" s="1"/>
  <c r="K19" i="9"/>
  <c r="L19" i="9" s="1"/>
  <c r="K20" i="9"/>
  <c r="L20" i="9" s="1"/>
  <c r="K21" i="9"/>
  <c r="L21" i="9" s="1"/>
  <c r="K22" i="9"/>
  <c r="L22" i="9" s="1"/>
  <c r="K23" i="9"/>
  <c r="L23" i="9" s="1"/>
  <c r="K24" i="9"/>
  <c r="L24" i="9" s="1"/>
  <c r="K25" i="9"/>
  <c r="L25" i="9" s="1"/>
  <c r="K26" i="9"/>
  <c r="L26" i="9" s="1"/>
  <c r="K27" i="9"/>
  <c r="L27" i="9" s="1"/>
  <c r="K28" i="9"/>
  <c r="L28" i="9" s="1"/>
  <c r="K29" i="9"/>
  <c r="L29" i="9" s="1"/>
  <c r="K30" i="9"/>
  <c r="L30" i="9" s="1"/>
  <c r="K31" i="9"/>
  <c r="L31" i="9" s="1"/>
  <c r="K32" i="9"/>
  <c r="L32" i="9" s="1"/>
  <c r="K33" i="9"/>
  <c r="L33" i="9" s="1"/>
  <c r="K34" i="9"/>
  <c r="L34" i="9" s="1"/>
  <c r="K35" i="9"/>
  <c r="L35" i="9" s="1"/>
  <c r="K36" i="9"/>
  <c r="L36" i="9" s="1"/>
  <c r="K37" i="9"/>
  <c r="L37" i="9" s="1"/>
  <c r="K38" i="9"/>
  <c r="L38" i="9" s="1"/>
  <c r="K39" i="9"/>
  <c r="L39" i="9" s="1"/>
  <c r="K40" i="9"/>
  <c r="L40" i="9" s="1"/>
  <c r="K41" i="9"/>
  <c r="L41" i="9" s="1"/>
  <c r="K42" i="9"/>
  <c r="L42" i="9" s="1"/>
  <c r="K43" i="9"/>
  <c r="L43" i="9" s="1"/>
  <c r="K44" i="9"/>
  <c r="L44" i="9" s="1"/>
  <c r="K45" i="9"/>
  <c r="L45" i="9" s="1"/>
  <c r="K46" i="9"/>
  <c r="L46" i="9" s="1"/>
  <c r="K47" i="9"/>
  <c r="L47" i="9" s="1"/>
  <c r="K48" i="9"/>
  <c r="L48" i="9" s="1"/>
  <c r="K49" i="9"/>
  <c r="L49" i="9" s="1"/>
  <c r="K50" i="9"/>
  <c r="L50" i="9" s="1"/>
  <c r="K51" i="9"/>
  <c r="L51" i="9" s="1"/>
  <c r="K52" i="9"/>
  <c r="L52" i="9" s="1"/>
  <c r="K53" i="9"/>
  <c r="L53" i="9" s="1"/>
  <c r="K54" i="9"/>
  <c r="L54" i="9" s="1"/>
  <c r="K55" i="9"/>
  <c r="L55" i="9" s="1"/>
  <c r="K56" i="9"/>
  <c r="L56" i="9" s="1"/>
  <c r="K57" i="9"/>
  <c r="L57" i="9" s="1"/>
  <c r="K58" i="9"/>
  <c r="L58" i="9" s="1"/>
  <c r="K59" i="9"/>
  <c r="L59" i="9" s="1"/>
  <c r="K60" i="9"/>
  <c r="L60" i="9" s="1"/>
  <c r="K61" i="9"/>
  <c r="L61" i="9" s="1"/>
  <c r="K62" i="9"/>
  <c r="L62" i="9" s="1"/>
  <c r="K63" i="9"/>
  <c r="L63" i="9" s="1"/>
  <c r="K64" i="9"/>
  <c r="L64" i="9" s="1"/>
  <c r="K65" i="9"/>
  <c r="L65" i="9" s="1"/>
  <c r="K66" i="9"/>
  <c r="L66" i="9" s="1"/>
  <c r="K67" i="9"/>
  <c r="L67" i="9" s="1"/>
  <c r="K68" i="9"/>
  <c r="L68" i="9" s="1"/>
  <c r="K69" i="9"/>
  <c r="L69" i="9" s="1"/>
  <c r="K70" i="9"/>
  <c r="L70" i="9" s="1"/>
  <c r="K71" i="9"/>
  <c r="L71" i="9" s="1"/>
  <c r="K72" i="9"/>
  <c r="L72" i="9" s="1"/>
  <c r="K73" i="9"/>
  <c r="L73" i="9" s="1"/>
  <c r="K74" i="9"/>
  <c r="L74" i="9" s="1"/>
  <c r="K75" i="9"/>
  <c r="L75" i="9" s="1"/>
  <c r="K76" i="9"/>
  <c r="L76" i="9" s="1"/>
  <c r="K77" i="9"/>
  <c r="L77" i="9" s="1"/>
  <c r="K78" i="9"/>
  <c r="L78" i="9" s="1"/>
  <c r="K79" i="9"/>
  <c r="L79" i="9" s="1"/>
  <c r="K80" i="9"/>
  <c r="L80" i="9" s="1"/>
  <c r="K81" i="9"/>
  <c r="L81" i="9" s="1"/>
  <c r="K82" i="9"/>
  <c r="L82" i="9" s="1"/>
  <c r="K83" i="9"/>
  <c r="L83" i="9" s="1"/>
  <c r="K84" i="9"/>
  <c r="L84" i="9" s="1"/>
  <c r="K85" i="9"/>
  <c r="L85" i="9" s="1"/>
  <c r="K86" i="9"/>
  <c r="L86" i="9" s="1"/>
  <c r="K87" i="9"/>
  <c r="L87" i="9" s="1"/>
  <c r="K88" i="9"/>
  <c r="L88" i="9" s="1"/>
  <c r="K89" i="9"/>
  <c r="L89" i="9" s="1"/>
  <c r="K90" i="9"/>
  <c r="L90" i="9" s="1"/>
  <c r="K91" i="9"/>
  <c r="L91" i="9" s="1"/>
  <c r="K92" i="9"/>
  <c r="L92" i="9" s="1"/>
  <c r="K93" i="9"/>
  <c r="L93" i="9" s="1"/>
  <c r="K94" i="9"/>
  <c r="L94" i="9" s="1"/>
  <c r="K95" i="9"/>
  <c r="L95" i="9" s="1"/>
  <c r="K96" i="9"/>
  <c r="L96" i="9" s="1"/>
  <c r="K97" i="9"/>
  <c r="L97" i="9" s="1"/>
  <c r="K98" i="9"/>
  <c r="L98" i="9" s="1"/>
  <c r="K99" i="9"/>
  <c r="L99" i="9" s="1"/>
  <c r="K100" i="9"/>
  <c r="L100" i="9" s="1"/>
  <c r="K101" i="9"/>
  <c r="L101" i="9" s="1"/>
  <c r="K102" i="9"/>
  <c r="L102" i="9" s="1"/>
  <c r="K103" i="9"/>
  <c r="L103" i="9" s="1"/>
  <c r="K104" i="9"/>
  <c r="L104" i="9" s="1"/>
  <c r="K105" i="9"/>
  <c r="L105" i="9" s="1"/>
  <c r="K106" i="9"/>
  <c r="L106" i="9" s="1"/>
  <c r="K107" i="9"/>
  <c r="L107" i="9" s="1"/>
  <c r="K108" i="9"/>
  <c r="L108" i="9" s="1"/>
  <c r="K109" i="9"/>
  <c r="L109" i="9" s="1"/>
  <c r="K110" i="9"/>
  <c r="L110" i="9" s="1"/>
  <c r="K111" i="9"/>
  <c r="L111" i="9" s="1"/>
  <c r="K112" i="9"/>
  <c r="L112" i="9" s="1"/>
  <c r="K113" i="9"/>
  <c r="L113" i="9" s="1"/>
  <c r="K114" i="9"/>
  <c r="L114" i="9" s="1"/>
  <c r="K115" i="9"/>
  <c r="L115" i="9" s="1"/>
  <c r="K116" i="9"/>
  <c r="L116" i="9" s="1"/>
  <c r="K117" i="9"/>
  <c r="L117" i="9" s="1"/>
  <c r="K118" i="9"/>
  <c r="L118" i="9" s="1"/>
  <c r="K119" i="9"/>
  <c r="L119" i="9" s="1"/>
  <c r="K120" i="9"/>
  <c r="L120" i="9" s="1"/>
  <c r="K121" i="9"/>
  <c r="L121" i="9" s="1"/>
  <c r="K122" i="9"/>
  <c r="L122" i="9" s="1"/>
  <c r="K123" i="9"/>
  <c r="L123" i="9" s="1"/>
  <c r="K124" i="9"/>
  <c r="L124" i="9" s="1"/>
  <c r="K125" i="9"/>
  <c r="L125" i="9" s="1"/>
  <c r="K126" i="9"/>
  <c r="L126" i="9" s="1"/>
  <c r="K127" i="9"/>
  <c r="L127" i="9" s="1"/>
  <c r="K128" i="9"/>
  <c r="L128" i="9" s="1"/>
  <c r="K129" i="9"/>
  <c r="L129" i="9" s="1"/>
  <c r="K130" i="9"/>
  <c r="L130" i="9" s="1"/>
  <c r="K131" i="9"/>
  <c r="L131" i="9" s="1"/>
  <c r="K132" i="9"/>
  <c r="L132" i="9" s="1"/>
  <c r="K133" i="9"/>
  <c r="L133" i="9" s="1"/>
  <c r="K134" i="9"/>
  <c r="L134" i="9" s="1"/>
  <c r="K135" i="9"/>
  <c r="L135" i="9" s="1"/>
  <c r="K136" i="9"/>
  <c r="L136" i="9" s="1"/>
  <c r="K137" i="9"/>
  <c r="L137" i="9" s="1"/>
  <c r="K138" i="9"/>
  <c r="L138" i="9" s="1"/>
  <c r="K139" i="9"/>
  <c r="L139" i="9" s="1"/>
  <c r="K140" i="9"/>
  <c r="L140" i="9" s="1"/>
  <c r="K141" i="9"/>
  <c r="L141" i="9" s="1"/>
  <c r="K142" i="9"/>
  <c r="L142" i="9" s="1"/>
  <c r="K143" i="9"/>
  <c r="L143" i="9" s="1"/>
  <c r="K144" i="9"/>
  <c r="L144" i="9" s="1"/>
  <c r="K145" i="9"/>
  <c r="L145" i="9" s="1"/>
  <c r="K146" i="9"/>
  <c r="L146" i="9" s="1"/>
  <c r="K147" i="9"/>
  <c r="L147" i="9" s="1"/>
  <c r="K148" i="9"/>
  <c r="L148" i="9" s="1"/>
  <c r="K149" i="9"/>
  <c r="L149" i="9" s="1"/>
  <c r="K150" i="9"/>
  <c r="L150" i="9" s="1"/>
  <c r="K151" i="9"/>
  <c r="L151" i="9" s="1"/>
  <c r="K152" i="9"/>
  <c r="L152" i="9" s="1"/>
  <c r="K153" i="9"/>
  <c r="L153" i="9" s="1"/>
  <c r="K154" i="9"/>
  <c r="L154" i="9" s="1"/>
  <c r="K155" i="9"/>
  <c r="L155" i="9" s="1"/>
  <c r="K156" i="9"/>
  <c r="L156" i="9" s="1"/>
  <c r="K157" i="9"/>
  <c r="L157" i="9" s="1"/>
  <c r="K158" i="9"/>
  <c r="L158" i="9" s="1"/>
  <c r="K159" i="9"/>
  <c r="L159" i="9" s="1"/>
  <c r="K160" i="9"/>
  <c r="L160" i="9" s="1"/>
  <c r="K161" i="9"/>
  <c r="L161" i="9" s="1"/>
  <c r="K162" i="9"/>
  <c r="L162" i="9" s="1"/>
  <c r="K163" i="9"/>
  <c r="L163" i="9" s="1"/>
  <c r="K164" i="9"/>
  <c r="L164" i="9" s="1"/>
  <c r="K165" i="9"/>
  <c r="L165" i="9" s="1"/>
  <c r="K166" i="9"/>
  <c r="L166" i="9" s="1"/>
  <c r="K167" i="9"/>
  <c r="L167" i="9" s="1"/>
  <c r="K168" i="9"/>
  <c r="L168" i="9" s="1"/>
  <c r="K169" i="9"/>
  <c r="L169" i="9" s="1"/>
  <c r="K170" i="9"/>
  <c r="L170" i="9" s="1"/>
  <c r="K171" i="9"/>
  <c r="L171" i="9" s="1"/>
  <c r="K172" i="9"/>
  <c r="L172" i="9" s="1"/>
  <c r="K173" i="9"/>
  <c r="L173" i="9" s="1"/>
  <c r="K174" i="9"/>
  <c r="L174" i="9" s="1"/>
  <c r="K175" i="9"/>
  <c r="L175" i="9" s="1"/>
  <c r="K176" i="9"/>
  <c r="L176" i="9" s="1"/>
  <c r="K177" i="9"/>
  <c r="L177" i="9" s="1"/>
  <c r="K178" i="9"/>
  <c r="L178" i="9" s="1"/>
  <c r="K179" i="9"/>
  <c r="L179" i="9" s="1"/>
  <c r="K180" i="9"/>
  <c r="L180" i="9" s="1"/>
  <c r="K181" i="9"/>
  <c r="L181" i="9" s="1"/>
  <c r="K182" i="9"/>
  <c r="L182" i="9" s="1"/>
  <c r="K183" i="9"/>
  <c r="L183" i="9" s="1"/>
  <c r="K184" i="9"/>
  <c r="L184" i="9" s="1"/>
  <c r="K185" i="9"/>
  <c r="L185" i="9" s="1"/>
  <c r="K186" i="9"/>
  <c r="L186" i="9" s="1"/>
  <c r="K187" i="9"/>
  <c r="L187" i="9" s="1"/>
  <c r="K188" i="9"/>
  <c r="L188" i="9" s="1"/>
  <c r="K189" i="9"/>
  <c r="L189" i="9" s="1"/>
  <c r="K190" i="9"/>
  <c r="L190" i="9" s="1"/>
  <c r="K191" i="9"/>
  <c r="L191" i="9" s="1"/>
  <c r="K192" i="9"/>
  <c r="L192" i="9" s="1"/>
  <c r="K193" i="9"/>
  <c r="L193" i="9" s="1"/>
  <c r="K194" i="9"/>
  <c r="L194" i="9" s="1"/>
  <c r="K195" i="9"/>
  <c r="L195" i="9" s="1"/>
  <c r="K196" i="9"/>
  <c r="L196" i="9" s="1"/>
  <c r="K197" i="9"/>
  <c r="L197" i="9" s="1"/>
  <c r="K198" i="9"/>
  <c r="L198" i="9" s="1"/>
  <c r="K199" i="9"/>
  <c r="L199" i="9" s="1"/>
  <c r="K200" i="9"/>
  <c r="L200" i="9" s="1"/>
  <c r="K201" i="9"/>
  <c r="L201" i="9" s="1"/>
  <c r="K202" i="9"/>
  <c r="L202" i="9" s="1"/>
  <c r="K203" i="9"/>
  <c r="L203" i="9" s="1"/>
  <c r="K204" i="9"/>
  <c r="L204" i="9" s="1"/>
  <c r="K205" i="9"/>
  <c r="L205" i="9" s="1"/>
  <c r="K206" i="9"/>
  <c r="L206" i="9" s="1"/>
  <c r="K207" i="9"/>
  <c r="L207" i="9" s="1"/>
  <c r="K208" i="9"/>
  <c r="L208" i="9" s="1"/>
  <c r="K209" i="9"/>
  <c r="L209" i="9" s="1"/>
  <c r="K210" i="9"/>
  <c r="L210" i="9" s="1"/>
  <c r="K211" i="9"/>
  <c r="L211" i="9" s="1"/>
  <c r="K212" i="9"/>
  <c r="L212" i="9" s="1"/>
  <c r="K213" i="9"/>
  <c r="L213" i="9" s="1"/>
  <c r="K214" i="9"/>
  <c r="L214" i="9" s="1"/>
  <c r="K215" i="9"/>
  <c r="L215" i="9" s="1"/>
  <c r="K216" i="9"/>
  <c r="L216" i="9" s="1"/>
  <c r="K217" i="9"/>
  <c r="L217" i="9" s="1"/>
  <c r="K218" i="9"/>
  <c r="L218" i="9" s="1"/>
  <c r="K219" i="9"/>
  <c r="L219" i="9" s="1"/>
  <c r="K220" i="9"/>
  <c r="L220" i="9" s="1"/>
  <c r="K221" i="9"/>
  <c r="L221" i="9" s="1"/>
  <c r="K222" i="9"/>
  <c r="L222" i="9" s="1"/>
  <c r="K223" i="9"/>
  <c r="L223" i="9" s="1"/>
  <c r="K224" i="9"/>
  <c r="L224" i="9" s="1"/>
  <c r="K225" i="9"/>
  <c r="L225" i="9" s="1"/>
  <c r="K226" i="9"/>
  <c r="L226" i="9" s="1"/>
  <c r="K227" i="9"/>
  <c r="L227" i="9" s="1"/>
  <c r="K228" i="9"/>
  <c r="L228" i="9" s="1"/>
  <c r="K229" i="9"/>
  <c r="L229" i="9" s="1"/>
  <c r="K230" i="9"/>
  <c r="L230" i="9" s="1"/>
  <c r="K231" i="9"/>
  <c r="L231" i="9" s="1"/>
  <c r="K232" i="9"/>
  <c r="L232" i="9" s="1"/>
  <c r="K233" i="9"/>
  <c r="L233" i="9" s="1"/>
  <c r="K234" i="9"/>
  <c r="L234" i="9" s="1"/>
  <c r="K235" i="9"/>
  <c r="L235" i="9" s="1"/>
  <c r="K236" i="9"/>
  <c r="L236" i="9" s="1"/>
  <c r="K237" i="9"/>
  <c r="L237" i="9" s="1"/>
  <c r="K238" i="9"/>
  <c r="L238" i="9" s="1"/>
  <c r="K239" i="9"/>
  <c r="L239" i="9" s="1"/>
  <c r="K240" i="9"/>
  <c r="L240" i="9" s="1"/>
  <c r="K241" i="9"/>
  <c r="L241" i="9" s="1"/>
  <c r="K242" i="9"/>
  <c r="L242" i="9" s="1"/>
  <c r="K243" i="9"/>
  <c r="L243" i="9" s="1"/>
  <c r="K244" i="9"/>
  <c r="L244" i="9" s="1"/>
  <c r="K245" i="9"/>
  <c r="L245" i="9" s="1"/>
  <c r="K246" i="9"/>
  <c r="L246" i="9" s="1"/>
  <c r="K247" i="9"/>
  <c r="L247" i="9" s="1"/>
  <c r="K248" i="9"/>
  <c r="L248" i="9" s="1"/>
  <c r="K249" i="9"/>
  <c r="L249" i="9" s="1"/>
  <c r="K250" i="9"/>
  <c r="L250" i="9" s="1"/>
  <c r="K251" i="9"/>
  <c r="L251" i="9" s="1"/>
  <c r="K252" i="9"/>
  <c r="L252" i="9" s="1"/>
  <c r="K253" i="9"/>
  <c r="L253" i="9" s="1"/>
  <c r="K254" i="9"/>
  <c r="L254" i="9" s="1"/>
  <c r="K255" i="9"/>
  <c r="L255" i="9" s="1"/>
  <c r="K256" i="9"/>
  <c r="L256" i="9" s="1"/>
  <c r="K257" i="9"/>
  <c r="L257" i="9" s="1"/>
  <c r="K258" i="9"/>
  <c r="L258" i="9" s="1"/>
  <c r="K259" i="9"/>
  <c r="L259" i="9" s="1"/>
  <c r="K260" i="9"/>
  <c r="L260" i="9" s="1"/>
  <c r="K261" i="9"/>
  <c r="L261" i="9" s="1"/>
  <c r="K262" i="9"/>
  <c r="L262" i="9" s="1"/>
  <c r="K263" i="9"/>
  <c r="L263" i="9" s="1"/>
  <c r="K264" i="9"/>
  <c r="L264" i="9" s="1"/>
  <c r="K265" i="9"/>
  <c r="L265" i="9" s="1"/>
  <c r="K266" i="9"/>
  <c r="L266" i="9" s="1"/>
  <c r="K267" i="9"/>
  <c r="L267" i="9" s="1"/>
  <c r="K268" i="9"/>
  <c r="L268" i="9" s="1"/>
  <c r="K269" i="9"/>
  <c r="L269" i="9" s="1"/>
  <c r="K270" i="9"/>
  <c r="L270" i="9" s="1"/>
  <c r="K271" i="9"/>
  <c r="L271" i="9" s="1"/>
  <c r="K272" i="9"/>
  <c r="L272" i="9" s="1"/>
  <c r="K273" i="9"/>
  <c r="L273" i="9" s="1"/>
  <c r="K274" i="9"/>
  <c r="L274" i="9" s="1"/>
  <c r="K275" i="9"/>
  <c r="L275" i="9" s="1"/>
  <c r="K276" i="9"/>
  <c r="L276" i="9" s="1"/>
  <c r="K277" i="9"/>
  <c r="L277" i="9" s="1"/>
  <c r="K278" i="9"/>
  <c r="L278" i="9" s="1"/>
  <c r="K279" i="9"/>
  <c r="L279" i="9" s="1"/>
  <c r="K280" i="9"/>
  <c r="L280" i="9" s="1"/>
  <c r="K281" i="9"/>
  <c r="L281" i="9" s="1"/>
  <c r="K282" i="9"/>
  <c r="L282" i="9" s="1"/>
  <c r="K283" i="9"/>
  <c r="L283" i="9" s="1"/>
  <c r="K284" i="9"/>
  <c r="L284" i="9" s="1"/>
  <c r="K285" i="9"/>
  <c r="L285" i="9" s="1"/>
  <c r="K286" i="9"/>
  <c r="L286" i="9" s="1"/>
  <c r="K287" i="9"/>
  <c r="L287" i="9" s="1"/>
  <c r="K288" i="9"/>
  <c r="L288" i="9" s="1"/>
  <c r="K289" i="9"/>
  <c r="L289" i="9" s="1"/>
  <c r="K290" i="9"/>
  <c r="L290" i="9" s="1"/>
  <c r="K291" i="9"/>
  <c r="L291" i="9" s="1"/>
  <c r="K292" i="9"/>
  <c r="L292" i="9" s="1"/>
  <c r="K293" i="9"/>
  <c r="L293" i="9" s="1"/>
  <c r="K294" i="9"/>
  <c r="L294" i="9" s="1"/>
  <c r="K295" i="9"/>
  <c r="L295" i="9" s="1"/>
  <c r="K296" i="9"/>
  <c r="L296" i="9" s="1"/>
  <c r="K297" i="9"/>
  <c r="L297" i="9" s="1"/>
  <c r="K298" i="9"/>
  <c r="L298" i="9" s="1"/>
  <c r="K299" i="9"/>
  <c r="L299" i="9" s="1"/>
  <c r="K300" i="9"/>
  <c r="L300" i="9" s="1"/>
  <c r="K301" i="9"/>
  <c r="L301" i="9" s="1"/>
  <c r="K302" i="9"/>
  <c r="L302" i="9" s="1"/>
  <c r="K303" i="9"/>
  <c r="L303" i="9" s="1"/>
  <c r="K304" i="9"/>
  <c r="L304" i="9" s="1"/>
  <c r="K305" i="9"/>
  <c r="L305" i="9" s="1"/>
  <c r="K306" i="9"/>
  <c r="L306" i="9" s="1"/>
  <c r="K307" i="9"/>
  <c r="L307" i="9" s="1"/>
  <c r="K308" i="9"/>
  <c r="L308" i="9" s="1"/>
  <c r="K309" i="9"/>
  <c r="L309" i="9" s="1"/>
  <c r="K310" i="9"/>
  <c r="L310" i="9" s="1"/>
  <c r="K311" i="9"/>
  <c r="L311" i="9" s="1"/>
  <c r="K312" i="9"/>
  <c r="L312" i="9" s="1"/>
  <c r="K313" i="9"/>
  <c r="L313" i="9" s="1"/>
  <c r="K314" i="9"/>
  <c r="L314" i="9" s="1"/>
  <c r="K315" i="9"/>
  <c r="L315" i="9" s="1"/>
  <c r="K316" i="9"/>
  <c r="L316" i="9" s="1"/>
  <c r="K317" i="9"/>
  <c r="L317" i="9" s="1"/>
  <c r="K318" i="9"/>
  <c r="L318" i="9" s="1"/>
  <c r="K319" i="9"/>
  <c r="L319" i="9" s="1"/>
  <c r="K320" i="9"/>
  <c r="L320" i="9" s="1"/>
  <c r="K321" i="9"/>
  <c r="L321" i="9" s="1"/>
  <c r="K322" i="9"/>
  <c r="L322" i="9" s="1"/>
  <c r="K323" i="9"/>
  <c r="L323" i="9" s="1"/>
  <c r="K324" i="9"/>
  <c r="L324" i="9" s="1"/>
  <c r="K325" i="9"/>
  <c r="L325" i="9" s="1"/>
  <c r="K326" i="9"/>
  <c r="L326" i="9" s="1"/>
  <c r="K327" i="9"/>
  <c r="L327" i="9" s="1"/>
  <c r="K328" i="9"/>
  <c r="L328" i="9" s="1"/>
  <c r="K329" i="9"/>
  <c r="L329" i="9" s="1"/>
  <c r="K330" i="9"/>
  <c r="L330" i="9" s="1"/>
  <c r="K331" i="9"/>
  <c r="L331" i="9" s="1"/>
  <c r="K332" i="9"/>
  <c r="L332" i="9" s="1"/>
  <c r="K333" i="9"/>
  <c r="L333" i="9" s="1"/>
  <c r="K334" i="9"/>
  <c r="L334" i="9" s="1"/>
  <c r="K335" i="9"/>
  <c r="L335" i="9" s="1"/>
  <c r="K336" i="9"/>
  <c r="L336" i="9" s="1"/>
  <c r="K337" i="9"/>
  <c r="L337" i="9" s="1"/>
  <c r="K338" i="9"/>
  <c r="L338" i="9" s="1"/>
  <c r="K339" i="9"/>
  <c r="L339" i="9" s="1"/>
  <c r="K340" i="9"/>
  <c r="L340" i="9" s="1"/>
  <c r="K341" i="9"/>
  <c r="L341" i="9" s="1"/>
  <c r="K342" i="9"/>
  <c r="L342" i="9" s="1"/>
  <c r="K343" i="9"/>
  <c r="L343" i="9" s="1"/>
  <c r="K344" i="9"/>
  <c r="L344" i="9" s="1"/>
  <c r="K345" i="9"/>
  <c r="L345" i="9" s="1"/>
  <c r="K346" i="9"/>
  <c r="L346" i="9" s="1"/>
  <c r="K347" i="9"/>
  <c r="L347" i="9" s="1"/>
  <c r="K348" i="9"/>
  <c r="L348" i="9" s="1"/>
  <c r="K349" i="9"/>
  <c r="L349" i="9" s="1"/>
  <c r="K350" i="9"/>
  <c r="L350" i="9" s="1"/>
  <c r="K351" i="9"/>
  <c r="L351" i="9" s="1"/>
  <c r="K352" i="9"/>
  <c r="L352" i="9" s="1"/>
  <c r="K353" i="9"/>
  <c r="L353" i="9" s="1"/>
  <c r="K354" i="9"/>
  <c r="L354" i="9" s="1"/>
  <c r="K355" i="9"/>
  <c r="L355" i="9" s="1"/>
  <c r="K356" i="9"/>
  <c r="L356" i="9" s="1"/>
  <c r="K357" i="9"/>
  <c r="L357" i="9" s="1"/>
  <c r="K358" i="9"/>
  <c r="L358" i="9" s="1"/>
  <c r="K359" i="9"/>
  <c r="L359" i="9" s="1"/>
  <c r="K360" i="9"/>
  <c r="L360" i="9" s="1"/>
  <c r="K361" i="9"/>
  <c r="L361" i="9" s="1"/>
  <c r="K362" i="9"/>
  <c r="L362" i="9" s="1"/>
  <c r="K363" i="9"/>
  <c r="L363" i="9" s="1"/>
  <c r="K364" i="9"/>
  <c r="L364" i="9" s="1"/>
  <c r="K365" i="9"/>
  <c r="L365" i="9" s="1"/>
  <c r="K366" i="9"/>
  <c r="L366" i="9" s="1"/>
  <c r="K367" i="9"/>
  <c r="L367" i="9" s="1"/>
  <c r="K368" i="9"/>
  <c r="L368" i="9" s="1"/>
  <c r="K369" i="9"/>
  <c r="L369" i="9" s="1"/>
  <c r="K370" i="9"/>
  <c r="L370" i="9" s="1"/>
  <c r="K371" i="9"/>
  <c r="L371" i="9" s="1"/>
  <c r="K372" i="9"/>
  <c r="L372" i="9" s="1"/>
  <c r="K373" i="9"/>
  <c r="L373" i="9" s="1"/>
  <c r="K374" i="9"/>
  <c r="L374" i="9" s="1"/>
  <c r="K375" i="9"/>
  <c r="L375" i="9" s="1"/>
  <c r="K376" i="9"/>
  <c r="L376" i="9" s="1"/>
  <c r="K377" i="9"/>
  <c r="L377" i="9" s="1"/>
  <c r="K378" i="9"/>
  <c r="L378" i="9" s="1"/>
  <c r="K379" i="9"/>
  <c r="L379" i="9" s="1"/>
  <c r="K380" i="9"/>
  <c r="L380" i="9" s="1"/>
  <c r="K381" i="9"/>
  <c r="L381" i="9" s="1"/>
  <c r="K382" i="9"/>
  <c r="L382" i="9" s="1"/>
  <c r="K383" i="9"/>
  <c r="L383" i="9" s="1"/>
  <c r="K384" i="9"/>
  <c r="L384" i="9" s="1"/>
  <c r="K385" i="9"/>
  <c r="L385" i="9" s="1"/>
  <c r="K386" i="9"/>
  <c r="L386" i="9" s="1"/>
  <c r="K387" i="9"/>
  <c r="L387" i="9" s="1"/>
  <c r="K388" i="9"/>
  <c r="L388" i="9" s="1"/>
  <c r="K389" i="9"/>
  <c r="L389" i="9" s="1"/>
  <c r="K390" i="9"/>
  <c r="L390" i="9" s="1"/>
  <c r="K391" i="9"/>
  <c r="L391" i="9" s="1"/>
  <c r="K392" i="9"/>
  <c r="L392" i="9" s="1"/>
  <c r="K393" i="9"/>
  <c r="L393" i="9" s="1"/>
  <c r="K394" i="9"/>
  <c r="L394" i="9" s="1"/>
  <c r="K395" i="9"/>
  <c r="L395" i="9" s="1"/>
  <c r="K396" i="9"/>
  <c r="L396" i="9" s="1"/>
  <c r="K397" i="9"/>
  <c r="L397" i="9" s="1"/>
  <c r="K398" i="9"/>
  <c r="L398" i="9" s="1"/>
  <c r="K399" i="9"/>
  <c r="L399" i="9" s="1"/>
  <c r="K400" i="9"/>
  <c r="L400" i="9" s="1"/>
  <c r="K401" i="9"/>
  <c r="L401" i="9" s="1"/>
  <c r="K402" i="9"/>
  <c r="L402" i="9" s="1"/>
  <c r="K403" i="9"/>
  <c r="L403" i="9" s="1"/>
  <c r="K404" i="9"/>
  <c r="L404" i="9" s="1"/>
  <c r="K405" i="9"/>
  <c r="L405" i="9" s="1"/>
  <c r="K406" i="9"/>
  <c r="L406" i="9" s="1"/>
  <c r="K407" i="9"/>
  <c r="L407" i="9" s="1"/>
  <c r="K408" i="9"/>
  <c r="L408" i="9" s="1"/>
  <c r="K409" i="9"/>
  <c r="L409" i="9" s="1"/>
  <c r="K410" i="9"/>
  <c r="L410" i="9" s="1"/>
  <c r="K411" i="9"/>
  <c r="L411" i="9" s="1"/>
  <c r="K412" i="9"/>
  <c r="L412" i="9" s="1"/>
  <c r="K413" i="9"/>
  <c r="L413" i="9" s="1"/>
  <c r="K414" i="9"/>
  <c r="L414" i="9" s="1"/>
  <c r="K415" i="9"/>
  <c r="L415" i="9" s="1"/>
  <c r="K416" i="9"/>
  <c r="L416" i="9" s="1"/>
  <c r="K417" i="9"/>
  <c r="L417" i="9" s="1"/>
  <c r="K418" i="9"/>
  <c r="L418" i="9" s="1"/>
  <c r="K419" i="9"/>
  <c r="L419" i="9" s="1"/>
  <c r="K420" i="9"/>
  <c r="L420" i="9" s="1"/>
  <c r="K421" i="9"/>
  <c r="L421" i="9" s="1"/>
  <c r="K422" i="9"/>
  <c r="L422" i="9" s="1"/>
  <c r="K423" i="9"/>
  <c r="L423" i="9" s="1"/>
  <c r="K424" i="9"/>
  <c r="L424" i="9" s="1"/>
  <c r="K425" i="9"/>
  <c r="L425" i="9" s="1"/>
  <c r="K426" i="9"/>
  <c r="L426" i="9" s="1"/>
  <c r="K427" i="9"/>
  <c r="L427" i="9" s="1"/>
  <c r="K428" i="9"/>
  <c r="L428" i="9" s="1"/>
  <c r="K429" i="9"/>
  <c r="L429" i="9" s="1"/>
  <c r="K430" i="9"/>
  <c r="L430" i="9" s="1"/>
  <c r="K431" i="9"/>
  <c r="L431" i="9" s="1"/>
  <c r="K432" i="9"/>
  <c r="L432" i="9" s="1"/>
  <c r="K433" i="9"/>
  <c r="L433" i="9" s="1"/>
  <c r="K434" i="9"/>
  <c r="L434" i="9" s="1"/>
  <c r="K435" i="9"/>
  <c r="L435" i="9" s="1"/>
  <c r="K436" i="9"/>
  <c r="L436" i="9" s="1"/>
  <c r="K437" i="9"/>
  <c r="L437" i="9" s="1"/>
  <c r="K438" i="9"/>
  <c r="L438" i="9" s="1"/>
  <c r="K439" i="9"/>
  <c r="L439" i="9" s="1"/>
  <c r="K440" i="9"/>
  <c r="L440" i="9" s="1"/>
  <c r="K441" i="9"/>
  <c r="L441" i="9" s="1"/>
  <c r="K442" i="9"/>
  <c r="L442" i="9" s="1"/>
  <c r="K443" i="9"/>
  <c r="L443" i="9" s="1"/>
  <c r="K444" i="9"/>
  <c r="L444" i="9" s="1"/>
  <c r="K445" i="9"/>
  <c r="L445" i="9" s="1"/>
  <c r="K446" i="9"/>
  <c r="L446" i="9" s="1"/>
  <c r="K447" i="9"/>
  <c r="L447" i="9" s="1"/>
  <c r="K448" i="9"/>
  <c r="L448" i="9" s="1"/>
  <c r="K449" i="9"/>
  <c r="L449" i="9" s="1"/>
  <c r="K450" i="9"/>
  <c r="L450" i="9" s="1"/>
  <c r="K451" i="9"/>
  <c r="L451" i="9" s="1"/>
  <c r="K452" i="9"/>
  <c r="L452" i="9" s="1"/>
  <c r="K453" i="9"/>
  <c r="L453" i="9" s="1"/>
  <c r="K454" i="9"/>
  <c r="L454" i="9" s="1"/>
  <c r="K455" i="9"/>
  <c r="L455" i="9" s="1"/>
  <c r="K456" i="9"/>
  <c r="L456" i="9" s="1"/>
  <c r="K457" i="9"/>
  <c r="L457" i="9" s="1"/>
  <c r="K458" i="9"/>
  <c r="L458" i="9" s="1"/>
  <c r="K459" i="9"/>
  <c r="L459" i="9" s="1"/>
  <c r="K460" i="9"/>
  <c r="L460" i="9" s="1"/>
  <c r="K461" i="9"/>
  <c r="L461" i="9" s="1"/>
  <c r="K462" i="9"/>
  <c r="L462" i="9" s="1"/>
  <c r="K463" i="9"/>
  <c r="L463" i="9" s="1"/>
  <c r="K464" i="9"/>
  <c r="L464" i="9" s="1"/>
  <c r="K465" i="9"/>
  <c r="L465" i="9" s="1"/>
  <c r="K466" i="9"/>
  <c r="L466" i="9" s="1"/>
  <c r="K467" i="9"/>
  <c r="L467" i="9" s="1"/>
  <c r="K468" i="9"/>
  <c r="L468" i="9" s="1"/>
  <c r="K469" i="9"/>
  <c r="L469" i="9" s="1"/>
  <c r="K470" i="9"/>
  <c r="L470" i="9" s="1"/>
  <c r="K471" i="9"/>
  <c r="L471" i="9" s="1"/>
  <c r="K472" i="9"/>
  <c r="L472" i="9" s="1"/>
  <c r="K473" i="9"/>
  <c r="L473" i="9" s="1"/>
  <c r="K474" i="9"/>
  <c r="L474" i="9" s="1"/>
  <c r="K475" i="9"/>
  <c r="L475" i="9" s="1"/>
  <c r="K476" i="9"/>
  <c r="L476" i="9" s="1"/>
  <c r="K477" i="9"/>
  <c r="L477" i="9" s="1"/>
  <c r="K478" i="9"/>
  <c r="L478" i="9" s="1"/>
  <c r="K479" i="9"/>
  <c r="L479" i="9" s="1"/>
  <c r="K480" i="9"/>
  <c r="L480" i="9" s="1"/>
  <c r="K481" i="9"/>
  <c r="L481" i="9" s="1"/>
  <c r="K482" i="9"/>
  <c r="L482" i="9" s="1"/>
  <c r="K483" i="9"/>
  <c r="L483" i="9" s="1"/>
  <c r="K484" i="9"/>
  <c r="L484" i="9" s="1"/>
  <c r="K485" i="9"/>
  <c r="L485" i="9" s="1"/>
  <c r="K486" i="9"/>
  <c r="L486" i="9" s="1"/>
  <c r="K487" i="9"/>
  <c r="L487" i="9" s="1"/>
  <c r="K488" i="9"/>
  <c r="L488" i="9" s="1"/>
  <c r="K489" i="9"/>
  <c r="L489" i="9" s="1"/>
  <c r="K490" i="9"/>
  <c r="L490" i="9" s="1"/>
  <c r="K491" i="9"/>
  <c r="L491" i="9" s="1"/>
  <c r="K492" i="9"/>
  <c r="L492" i="9" s="1"/>
  <c r="K493" i="9"/>
  <c r="L493" i="9" s="1"/>
  <c r="K494" i="9"/>
  <c r="L494" i="9" s="1"/>
  <c r="K495" i="9"/>
  <c r="L495" i="9" s="1"/>
  <c r="K496" i="9"/>
  <c r="L496" i="9" s="1"/>
  <c r="K497" i="9"/>
  <c r="L497" i="9" s="1"/>
  <c r="K498" i="9"/>
  <c r="L498" i="9" s="1"/>
  <c r="K499" i="9"/>
  <c r="L499" i="9" s="1"/>
  <c r="K500" i="9"/>
  <c r="L500" i="9" s="1"/>
  <c r="K501" i="9"/>
  <c r="L501" i="9" s="1"/>
  <c r="K502" i="9"/>
  <c r="L502" i="9" s="1"/>
  <c r="K503" i="9"/>
  <c r="L503" i="9" s="1"/>
  <c r="K504" i="9"/>
  <c r="L504" i="9" s="1"/>
  <c r="K505" i="9"/>
  <c r="L505" i="9" s="1"/>
  <c r="K506" i="9"/>
  <c r="L506" i="9" s="1"/>
  <c r="K507" i="9"/>
  <c r="L507" i="9" s="1"/>
  <c r="K508" i="9"/>
  <c r="L508" i="9" s="1"/>
  <c r="K509" i="9"/>
  <c r="L509" i="9" s="1"/>
  <c r="K510" i="9"/>
  <c r="L510" i="9" s="1"/>
  <c r="K511" i="9"/>
  <c r="L511" i="9" s="1"/>
  <c r="K512" i="9"/>
  <c r="L512" i="9" s="1"/>
  <c r="K513" i="9"/>
  <c r="L513" i="9" s="1"/>
  <c r="K514" i="9"/>
  <c r="L514" i="9" s="1"/>
  <c r="K515" i="9"/>
  <c r="L515" i="9" s="1"/>
  <c r="K516" i="9"/>
  <c r="L516" i="9" s="1"/>
  <c r="K517" i="9"/>
  <c r="L517" i="9" s="1"/>
  <c r="K518" i="9"/>
  <c r="L518" i="9" s="1"/>
  <c r="K519" i="9"/>
  <c r="L519" i="9" s="1"/>
  <c r="K520" i="9"/>
  <c r="L520" i="9" s="1"/>
  <c r="K521" i="9"/>
  <c r="L521" i="9" s="1"/>
  <c r="K522" i="9"/>
  <c r="L522" i="9" s="1"/>
  <c r="K523" i="9"/>
  <c r="L523" i="9" s="1"/>
  <c r="K524" i="9"/>
  <c r="L524" i="9" s="1"/>
  <c r="K525" i="9"/>
  <c r="L525" i="9" s="1"/>
  <c r="K526" i="9"/>
  <c r="L526" i="9" s="1"/>
  <c r="K527" i="9"/>
  <c r="L527" i="9" s="1"/>
  <c r="K528" i="9"/>
  <c r="L528" i="9" s="1"/>
  <c r="K529" i="9"/>
  <c r="L529" i="9" s="1"/>
  <c r="K530" i="9"/>
  <c r="L530" i="9" s="1"/>
  <c r="K531" i="9"/>
  <c r="L531" i="9" s="1"/>
  <c r="K532" i="9"/>
  <c r="L532" i="9" s="1"/>
  <c r="K533" i="9"/>
  <c r="L533" i="9" s="1"/>
  <c r="K534" i="9"/>
  <c r="L534" i="9" s="1"/>
  <c r="K535" i="9"/>
  <c r="L535" i="9" s="1"/>
  <c r="K536" i="9"/>
  <c r="L536" i="9" s="1"/>
  <c r="K537" i="9"/>
  <c r="L537" i="9" s="1"/>
  <c r="K538" i="9"/>
  <c r="L538" i="9" s="1"/>
  <c r="K539" i="9"/>
  <c r="L539" i="9" s="1"/>
  <c r="K540" i="9"/>
  <c r="L540" i="9" s="1"/>
  <c r="K541" i="9"/>
  <c r="L541" i="9" s="1"/>
  <c r="K542" i="9"/>
  <c r="L542" i="9" s="1"/>
  <c r="K543" i="9"/>
  <c r="L543" i="9" s="1"/>
  <c r="K544" i="9"/>
  <c r="L544" i="9" s="1"/>
  <c r="K545" i="9"/>
  <c r="L545" i="9" s="1"/>
  <c r="K546" i="9"/>
  <c r="L546" i="9" s="1"/>
  <c r="K547" i="9"/>
  <c r="L547" i="9" s="1"/>
  <c r="K548" i="9"/>
  <c r="L548" i="9" s="1"/>
  <c r="K549" i="9"/>
  <c r="L549" i="9" s="1"/>
  <c r="K550" i="9"/>
  <c r="L550" i="9" s="1"/>
  <c r="K551" i="9"/>
  <c r="L551" i="9" s="1"/>
  <c r="K552" i="9"/>
  <c r="L552" i="9" s="1"/>
  <c r="K553" i="9"/>
  <c r="L553" i="9" s="1"/>
  <c r="K554" i="9"/>
  <c r="L554" i="9" s="1"/>
  <c r="K555" i="9"/>
  <c r="L555" i="9" s="1"/>
  <c r="K556" i="9"/>
  <c r="L556" i="9" s="1"/>
  <c r="K557" i="9"/>
  <c r="L557" i="9" s="1"/>
  <c r="K558" i="9"/>
  <c r="L558" i="9" s="1"/>
  <c r="K559" i="9"/>
  <c r="L559" i="9" s="1"/>
  <c r="K560" i="9"/>
  <c r="L560" i="9" s="1"/>
  <c r="W5" i="10"/>
  <c r="V5" i="10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516" i="9"/>
  <c r="E517" i="9"/>
  <c r="E518" i="9"/>
  <c r="E519" i="9"/>
  <c r="E520" i="9"/>
  <c r="E521" i="9"/>
  <c r="E522" i="9"/>
  <c r="E523" i="9"/>
  <c r="E524" i="9"/>
  <c r="E525" i="9"/>
  <c r="E526" i="9"/>
  <c r="E527" i="9"/>
  <c r="E528" i="9"/>
  <c r="E529" i="9"/>
  <c r="E530" i="9"/>
  <c r="E531" i="9"/>
  <c r="E532" i="9"/>
  <c r="E533" i="9"/>
  <c r="E534" i="9"/>
  <c r="E535" i="9"/>
  <c r="E536" i="9"/>
  <c r="E537" i="9"/>
  <c r="E538" i="9"/>
  <c r="E539" i="9"/>
  <c r="E540" i="9"/>
  <c r="E541" i="9"/>
  <c r="E542" i="9"/>
  <c r="E543" i="9"/>
  <c r="E544" i="9"/>
  <c r="E545" i="9"/>
  <c r="E546" i="9"/>
  <c r="E547" i="9"/>
  <c r="E548" i="9"/>
  <c r="E549" i="9"/>
  <c r="E550" i="9"/>
  <c r="E551" i="9"/>
  <c r="E552" i="9"/>
  <c r="E553" i="9"/>
  <c r="E554" i="9"/>
  <c r="E555" i="9"/>
  <c r="E556" i="9"/>
  <c r="E557" i="9"/>
  <c r="E558" i="9"/>
  <c r="E559" i="9"/>
  <c r="E560" i="9"/>
  <c r="E5" i="9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89" i="10"/>
  <c r="W90" i="10"/>
  <c r="W91" i="10"/>
  <c r="W92" i="10"/>
  <c r="W93" i="10"/>
  <c r="W94" i="10"/>
  <c r="W95" i="10"/>
  <c r="W96" i="10"/>
  <c r="W97" i="10"/>
  <c r="W98" i="10"/>
  <c r="W99" i="10"/>
  <c r="W100" i="10"/>
  <c r="W101" i="10"/>
  <c r="W102" i="10"/>
  <c r="W103" i="10"/>
  <c r="W104" i="10"/>
  <c r="W105" i="10"/>
  <c r="W106" i="10"/>
  <c r="W107" i="10"/>
  <c r="W108" i="10"/>
  <c r="W109" i="10"/>
  <c r="W110" i="10"/>
  <c r="W111" i="10"/>
  <c r="W112" i="10"/>
  <c r="W113" i="10"/>
  <c r="W114" i="10"/>
  <c r="W115" i="10"/>
  <c r="W116" i="10"/>
  <c r="W117" i="10"/>
  <c r="W118" i="10"/>
  <c r="W119" i="10"/>
  <c r="W120" i="10"/>
  <c r="W121" i="10"/>
  <c r="W122" i="10"/>
  <c r="W123" i="10"/>
  <c r="W124" i="10"/>
  <c r="W125" i="10"/>
  <c r="W126" i="10"/>
  <c r="W127" i="10"/>
  <c r="W128" i="10"/>
  <c r="W129" i="10"/>
  <c r="W130" i="10"/>
  <c r="W131" i="10"/>
  <c r="W132" i="10"/>
  <c r="W133" i="10"/>
  <c r="W134" i="10"/>
  <c r="W135" i="10"/>
  <c r="W136" i="10"/>
  <c r="W137" i="10"/>
  <c r="W138" i="10"/>
  <c r="W139" i="10"/>
  <c r="W140" i="10"/>
  <c r="W141" i="10"/>
  <c r="W142" i="10"/>
  <c r="W143" i="10"/>
  <c r="W144" i="10"/>
  <c r="W145" i="10"/>
  <c r="W146" i="10"/>
  <c r="W147" i="10"/>
  <c r="W148" i="10"/>
  <c r="W149" i="10"/>
  <c r="W150" i="10"/>
  <c r="W151" i="10"/>
  <c r="W152" i="10"/>
  <c r="W153" i="10"/>
  <c r="W154" i="10"/>
  <c r="W155" i="10"/>
  <c r="W156" i="10"/>
  <c r="W157" i="10"/>
  <c r="W158" i="10"/>
  <c r="W159" i="10"/>
  <c r="W160" i="10"/>
  <c r="W161" i="10"/>
  <c r="W162" i="10"/>
  <c r="W163" i="10"/>
  <c r="W164" i="10"/>
  <c r="W165" i="10"/>
  <c r="W166" i="10"/>
  <c r="W167" i="10"/>
  <c r="W168" i="10"/>
  <c r="W169" i="10"/>
  <c r="W170" i="10"/>
  <c r="W171" i="10"/>
  <c r="W172" i="10"/>
  <c r="W173" i="10"/>
  <c r="W174" i="10"/>
  <c r="W175" i="10"/>
  <c r="W176" i="10"/>
  <c r="W177" i="10"/>
  <c r="W178" i="10"/>
  <c r="W179" i="10"/>
  <c r="W180" i="10"/>
  <c r="W181" i="10"/>
  <c r="W182" i="10"/>
  <c r="W183" i="10"/>
  <c r="W184" i="10"/>
  <c r="W185" i="10"/>
  <c r="W186" i="10"/>
  <c r="W187" i="10"/>
  <c r="W188" i="10"/>
  <c r="W189" i="10"/>
  <c r="W190" i="10"/>
  <c r="W191" i="10"/>
  <c r="W192" i="10"/>
  <c r="W193" i="10"/>
  <c r="W194" i="10"/>
  <c r="W195" i="10"/>
  <c r="W196" i="10"/>
  <c r="W197" i="10"/>
  <c r="W198" i="10"/>
  <c r="W199" i="10"/>
  <c r="W200" i="10"/>
  <c r="W201" i="10"/>
  <c r="W202" i="10"/>
  <c r="W203" i="10"/>
  <c r="W204" i="10"/>
  <c r="W205" i="10"/>
  <c r="W206" i="10"/>
  <c r="W207" i="10"/>
  <c r="W208" i="10"/>
  <c r="W209" i="10"/>
  <c r="W210" i="10"/>
  <c r="W211" i="10"/>
  <c r="W212" i="10"/>
  <c r="W213" i="10"/>
  <c r="W214" i="10"/>
  <c r="W215" i="10"/>
  <c r="W216" i="10"/>
  <c r="W217" i="10"/>
  <c r="W218" i="10"/>
  <c r="W219" i="10"/>
  <c r="W220" i="10"/>
  <c r="W221" i="10"/>
  <c r="W222" i="10"/>
  <c r="W223" i="10"/>
  <c r="W224" i="10"/>
  <c r="W225" i="10"/>
  <c r="W226" i="10"/>
  <c r="W227" i="10"/>
  <c r="W228" i="10"/>
  <c r="W229" i="10"/>
  <c r="W230" i="10"/>
  <c r="W231" i="10"/>
  <c r="W232" i="10"/>
  <c r="W233" i="10"/>
  <c r="W234" i="10"/>
  <c r="W235" i="10"/>
  <c r="W236" i="10"/>
  <c r="W237" i="10"/>
  <c r="W238" i="10"/>
  <c r="W239" i="10"/>
  <c r="W240" i="10"/>
  <c r="W241" i="10"/>
  <c r="W242" i="10"/>
  <c r="W243" i="10"/>
  <c r="W244" i="10"/>
  <c r="W245" i="10"/>
  <c r="W246" i="10"/>
  <c r="W247" i="10"/>
  <c r="W248" i="10"/>
  <c r="W249" i="10"/>
  <c r="W250" i="10"/>
  <c r="W251" i="10"/>
  <c r="W252" i="10"/>
  <c r="W253" i="10"/>
  <c r="W254" i="10"/>
  <c r="W255" i="10"/>
  <c r="W256" i="10"/>
  <c r="W257" i="10"/>
  <c r="W258" i="10"/>
  <c r="W259" i="10"/>
  <c r="W260" i="10"/>
  <c r="W261" i="10"/>
  <c r="W262" i="10"/>
  <c r="W263" i="10"/>
  <c r="W264" i="10"/>
  <c r="W265" i="10"/>
  <c r="W266" i="10"/>
  <c r="W267" i="10"/>
  <c r="W268" i="10"/>
  <c r="W269" i="10"/>
  <c r="W270" i="10"/>
  <c r="W271" i="10"/>
  <c r="W272" i="10"/>
  <c r="W273" i="10"/>
  <c r="W274" i="10"/>
  <c r="W275" i="10"/>
  <c r="W276" i="10"/>
  <c r="W277" i="10"/>
  <c r="W278" i="10"/>
  <c r="W279" i="10"/>
  <c r="W280" i="10"/>
  <c r="W281" i="10"/>
  <c r="W282" i="10"/>
  <c r="W283" i="10"/>
  <c r="W284" i="10"/>
  <c r="W285" i="10"/>
  <c r="W286" i="10"/>
  <c r="W287" i="10"/>
  <c r="W288" i="10"/>
  <c r="W289" i="10"/>
  <c r="W290" i="10"/>
  <c r="W291" i="10"/>
  <c r="W292" i="10"/>
  <c r="W293" i="10"/>
  <c r="W294" i="10"/>
  <c r="W295" i="10"/>
  <c r="W296" i="10"/>
  <c r="W297" i="10"/>
  <c r="W298" i="10"/>
  <c r="W299" i="10"/>
  <c r="W300" i="10"/>
  <c r="W301" i="10"/>
  <c r="W302" i="10"/>
  <c r="W303" i="10"/>
  <c r="W304" i="10"/>
  <c r="W305" i="10"/>
  <c r="W306" i="10"/>
  <c r="W307" i="10"/>
  <c r="W308" i="10"/>
  <c r="W309" i="10"/>
  <c r="W310" i="10"/>
  <c r="W311" i="10"/>
  <c r="W312" i="10"/>
  <c r="W313" i="10"/>
  <c r="W314" i="10"/>
  <c r="W315" i="10"/>
  <c r="W316" i="10"/>
  <c r="W317" i="10"/>
  <c r="W318" i="10"/>
  <c r="W319" i="10"/>
  <c r="W320" i="10"/>
  <c r="W321" i="10"/>
  <c r="W322" i="10"/>
  <c r="W323" i="10"/>
  <c r="W324" i="10"/>
  <c r="W325" i="10"/>
  <c r="W326" i="10"/>
  <c r="W327" i="10"/>
  <c r="W328" i="10"/>
  <c r="W329" i="10"/>
  <c r="W330" i="10"/>
  <c r="W331" i="10"/>
  <c r="W332" i="10"/>
  <c r="W333" i="10"/>
  <c r="W334" i="10"/>
  <c r="W335" i="10"/>
  <c r="W336" i="10"/>
  <c r="W337" i="10"/>
  <c r="W338" i="10"/>
  <c r="W339" i="10"/>
  <c r="W340" i="10"/>
  <c r="W341" i="10"/>
  <c r="W342" i="10"/>
  <c r="W343" i="10"/>
  <c r="W344" i="10"/>
  <c r="W345" i="10"/>
  <c r="W346" i="10"/>
  <c r="W347" i="10"/>
  <c r="W348" i="10"/>
  <c r="W349" i="10"/>
  <c r="W350" i="10"/>
  <c r="W351" i="10"/>
  <c r="W352" i="10"/>
  <c r="W353" i="10"/>
  <c r="W354" i="10"/>
  <c r="W355" i="10"/>
  <c r="W356" i="10"/>
  <c r="W357" i="10"/>
  <c r="W358" i="10"/>
  <c r="W359" i="10"/>
  <c r="W360" i="10"/>
  <c r="W361" i="10"/>
  <c r="W362" i="10"/>
  <c r="W363" i="10"/>
  <c r="W364" i="10"/>
  <c r="W365" i="10"/>
  <c r="W366" i="10"/>
  <c r="W367" i="10"/>
  <c r="W368" i="10"/>
  <c r="W369" i="10"/>
  <c r="W370" i="10"/>
  <c r="W371" i="10"/>
  <c r="W372" i="10"/>
  <c r="W373" i="10"/>
  <c r="W374" i="10"/>
  <c r="W375" i="10"/>
  <c r="W376" i="10"/>
  <c r="W377" i="10"/>
  <c r="W378" i="10"/>
  <c r="W379" i="10"/>
  <c r="W380" i="10"/>
  <c r="W381" i="10"/>
  <c r="W382" i="10"/>
  <c r="W383" i="10"/>
  <c r="W384" i="10"/>
  <c r="W385" i="10"/>
  <c r="W386" i="10"/>
  <c r="W387" i="10"/>
  <c r="W388" i="10"/>
  <c r="W389" i="10"/>
  <c r="W390" i="10"/>
  <c r="W391" i="10"/>
  <c r="W392" i="10"/>
  <c r="W393" i="10"/>
  <c r="W394" i="10"/>
  <c r="W395" i="10"/>
  <c r="W396" i="10"/>
  <c r="W397" i="10"/>
  <c r="W398" i="10"/>
  <c r="W399" i="10"/>
  <c r="W400" i="10"/>
  <c r="W401" i="10"/>
  <c r="W402" i="10"/>
  <c r="W403" i="10"/>
  <c r="W404" i="10"/>
  <c r="W405" i="10"/>
  <c r="W406" i="10"/>
  <c r="W407" i="10"/>
  <c r="W408" i="10"/>
  <c r="W409" i="10"/>
  <c r="W410" i="10"/>
  <c r="W411" i="10"/>
  <c r="W412" i="10"/>
  <c r="W413" i="10"/>
  <c r="W414" i="10"/>
  <c r="W415" i="10"/>
  <c r="W416" i="10"/>
  <c r="W417" i="10"/>
  <c r="W418" i="10"/>
  <c r="W419" i="10"/>
  <c r="W420" i="10"/>
  <c r="W421" i="10"/>
  <c r="W422" i="10"/>
  <c r="W423" i="10"/>
  <c r="W424" i="10"/>
  <c r="W425" i="10"/>
  <c r="W426" i="10"/>
  <c r="W427" i="10"/>
  <c r="W428" i="10"/>
  <c r="W429" i="10"/>
  <c r="W430" i="10"/>
  <c r="W431" i="10"/>
  <c r="W432" i="10"/>
  <c r="W433" i="10"/>
  <c r="W434" i="10"/>
  <c r="W435" i="10"/>
  <c r="W436" i="10"/>
  <c r="W437" i="10"/>
  <c r="W438" i="10"/>
  <c r="W439" i="10"/>
  <c r="W440" i="10"/>
  <c r="W441" i="10"/>
  <c r="W442" i="10"/>
  <c r="W443" i="10"/>
  <c r="W444" i="10"/>
  <c r="W445" i="10"/>
  <c r="W446" i="10"/>
  <c r="W447" i="10"/>
  <c r="W448" i="10"/>
  <c r="W449" i="10"/>
  <c r="W450" i="10"/>
  <c r="W451" i="10"/>
  <c r="W452" i="10"/>
  <c r="W453" i="10"/>
  <c r="W454" i="10"/>
  <c r="W455" i="10"/>
  <c r="W456" i="10"/>
  <c r="W457" i="10"/>
  <c r="W458" i="10"/>
  <c r="W459" i="10"/>
  <c r="W460" i="10"/>
  <c r="W461" i="10"/>
  <c r="W462" i="10"/>
  <c r="W463" i="10"/>
  <c r="W464" i="10"/>
  <c r="W465" i="10"/>
  <c r="W466" i="10"/>
  <c r="W467" i="10"/>
  <c r="W468" i="10"/>
  <c r="W469" i="10"/>
  <c r="W470" i="10"/>
  <c r="W471" i="10"/>
  <c r="W472" i="10"/>
  <c r="W473" i="10"/>
  <c r="W474" i="10"/>
  <c r="W475" i="10"/>
  <c r="W476" i="10"/>
  <c r="W477" i="10"/>
  <c r="W478" i="10"/>
  <c r="W479" i="10"/>
  <c r="W480" i="10"/>
  <c r="W481" i="10"/>
  <c r="W482" i="10"/>
  <c r="W483" i="10"/>
  <c r="W484" i="10"/>
  <c r="W485" i="10"/>
  <c r="W486" i="10"/>
  <c r="W487" i="10"/>
  <c r="W488" i="10"/>
  <c r="W489" i="10"/>
  <c r="W490" i="10"/>
  <c r="W491" i="10"/>
  <c r="W492" i="10"/>
  <c r="W493" i="10"/>
  <c r="W494" i="10"/>
  <c r="W495" i="10"/>
  <c r="W496" i="10"/>
  <c r="W497" i="10"/>
  <c r="W498" i="10"/>
  <c r="W499" i="10"/>
  <c r="W500" i="10"/>
  <c r="W501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V101" i="10"/>
  <c r="V102" i="10"/>
  <c r="V103" i="10"/>
  <c r="V104" i="10"/>
  <c r="V105" i="10"/>
  <c r="V106" i="10"/>
  <c r="V107" i="10"/>
  <c r="V108" i="10"/>
  <c r="V109" i="10"/>
  <c r="V110" i="10"/>
  <c r="V111" i="10"/>
  <c r="V112" i="10"/>
  <c r="V113" i="10"/>
  <c r="V114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V127" i="10"/>
  <c r="V128" i="10"/>
  <c r="V129" i="10"/>
  <c r="V130" i="10"/>
  <c r="V131" i="10"/>
  <c r="V132" i="10"/>
  <c r="V133" i="10"/>
  <c r="V134" i="10"/>
  <c r="V135" i="10"/>
  <c r="V136" i="10"/>
  <c r="V137" i="10"/>
  <c r="V138" i="10"/>
  <c r="V139" i="10"/>
  <c r="V140" i="10"/>
  <c r="V141" i="10"/>
  <c r="V142" i="10"/>
  <c r="V143" i="10"/>
  <c r="V144" i="10"/>
  <c r="V145" i="10"/>
  <c r="V146" i="10"/>
  <c r="V147" i="10"/>
  <c r="V148" i="10"/>
  <c r="V149" i="10"/>
  <c r="V150" i="10"/>
  <c r="V151" i="10"/>
  <c r="V152" i="10"/>
  <c r="V153" i="10"/>
  <c r="V154" i="10"/>
  <c r="V155" i="10"/>
  <c r="V156" i="10"/>
  <c r="V157" i="10"/>
  <c r="V158" i="10"/>
  <c r="V159" i="10"/>
  <c r="V160" i="10"/>
  <c r="V161" i="10"/>
  <c r="V162" i="10"/>
  <c r="V163" i="10"/>
  <c r="V164" i="10"/>
  <c r="V165" i="10"/>
  <c r="V166" i="10"/>
  <c r="V167" i="10"/>
  <c r="V168" i="10"/>
  <c r="V169" i="10"/>
  <c r="V170" i="10"/>
  <c r="V171" i="10"/>
  <c r="V172" i="10"/>
  <c r="V173" i="10"/>
  <c r="V174" i="10"/>
  <c r="V175" i="10"/>
  <c r="V176" i="10"/>
  <c r="V177" i="10"/>
  <c r="V178" i="10"/>
  <c r="V179" i="10"/>
  <c r="V180" i="10"/>
  <c r="V181" i="10"/>
  <c r="V182" i="10"/>
  <c r="V183" i="10"/>
  <c r="V184" i="10"/>
  <c r="V185" i="10"/>
  <c r="V186" i="10"/>
  <c r="V187" i="10"/>
  <c r="V188" i="10"/>
  <c r="V189" i="10"/>
  <c r="V190" i="10"/>
  <c r="V191" i="10"/>
  <c r="V192" i="10"/>
  <c r="V193" i="10"/>
  <c r="V194" i="10"/>
  <c r="V195" i="10"/>
  <c r="V196" i="10"/>
  <c r="V197" i="10"/>
  <c r="V198" i="10"/>
  <c r="V199" i="10"/>
  <c r="V200" i="10"/>
  <c r="V201" i="10"/>
  <c r="V202" i="10"/>
  <c r="V203" i="10"/>
  <c r="V204" i="10"/>
  <c r="V205" i="10"/>
  <c r="V206" i="10"/>
  <c r="V207" i="10"/>
  <c r="V208" i="10"/>
  <c r="V209" i="10"/>
  <c r="V210" i="10"/>
  <c r="V211" i="10"/>
  <c r="V212" i="10"/>
  <c r="V213" i="10"/>
  <c r="V214" i="10"/>
  <c r="V215" i="10"/>
  <c r="V216" i="10"/>
  <c r="V217" i="10"/>
  <c r="V218" i="10"/>
  <c r="V219" i="10"/>
  <c r="V220" i="10"/>
  <c r="V221" i="10"/>
  <c r="V222" i="10"/>
  <c r="V223" i="10"/>
  <c r="V224" i="10"/>
  <c r="V225" i="10"/>
  <c r="V226" i="10"/>
  <c r="V227" i="10"/>
  <c r="V228" i="10"/>
  <c r="V229" i="10"/>
  <c r="V230" i="10"/>
  <c r="V231" i="10"/>
  <c r="V232" i="10"/>
  <c r="V233" i="10"/>
  <c r="V234" i="10"/>
  <c r="V235" i="10"/>
  <c r="V236" i="10"/>
  <c r="V237" i="10"/>
  <c r="V238" i="10"/>
  <c r="V239" i="10"/>
  <c r="V240" i="10"/>
  <c r="V241" i="10"/>
  <c r="V242" i="10"/>
  <c r="V243" i="10"/>
  <c r="V244" i="10"/>
  <c r="V245" i="10"/>
  <c r="V246" i="10"/>
  <c r="V247" i="10"/>
  <c r="V248" i="10"/>
  <c r="V249" i="10"/>
  <c r="V250" i="10"/>
  <c r="V251" i="10"/>
  <c r="V252" i="10"/>
  <c r="V253" i="10"/>
  <c r="V254" i="10"/>
  <c r="V255" i="10"/>
  <c r="V256" i="10"/>
  <c r="V257" i="10"/>
  <c r="V258" i="10"/>
  <c r="V259" i="10"/>
  <c r="V260" i="10"/>
  <c r="V261" i="10"/>
  <c r="V262" i="10"/>
  <c r="V263" i="10"/>
  <c r="V264" i="10"/>
  <c r="V265" i="10"/>
  <c r="V266" i="10"/>
  <c r="V267" i="10"/>
  <c r="V268" i="10"/>
  <c r="V269" i="10"/>
  <c r="V270" i="10"/>
  <c r="V271" i="10"/>
  <c r="V272" i="10"/>
  <c r="V273" i="10"/>
  <c r="V274" i="10"/>
  <c r="V275" i="10"/>
  <c r="V276" i="10"/>
  <c r="V277" i="10"/>
  <c r="V278" i="10"/>
  <c r="V279" i="10"/>
  <c r="V280" i="10"/>
  <c r="V281" i="10"/>
  <c r="V282" i="10"/>
  <c r="V283" i="10"/>
  <c r="V284" i="10"/>
  <c r="V285" i="10"/>
  <c r="V286" i="10"/>
  <c r="V287" i="10"/>
  <c r="V288" i="10"/>
  <c r="V289" i="10"/>
  <c r="V290" i="10"/>
  <c r="V291" i="10"/>
  <c r="V292" i="10"/>
  <c r="V293" i="10"/>
  <c r="V294" i="10"/>
  <c r="V295" i="10"/>
  <c r="V296" i="10"/>
  <c r="V297" i="10"/>
  <c r="V298" i="10"/>
  <c r="V299" i="10"/>
  <c r="V300" i="10"/>
  <c r="V301" i="10"/>
  <c r="V302" i="10"/>
  <c r="V303" i="10"/>
  <c r="V304" i="10"/>
  <c r="V305" i="10"/>
  <c r="V306" i="10"/>
  <c r="V307" i="10"/>
  <c r="V308" i="10"/>
  <c r="V309" i="10"/>
  <c r="V310" i="10"/>
  <c r="V311" i="10"/>
  <c r="V312" i="10"/>
  <c r="V313" i="10"/>
  <c r="V314" i="10"/>
  <c r="V315" i="10"/>
  <c r="V316" i="10"/>
  <c r="V317" i="10"/>
  <c r="V318" i="10"/>
  <c r="V319" i="10"/>
  <c r="V320" i="10"/>
  <c r="V321" i="10"/>
  <c r="V322" i="10"/>
  <c r="V323" i="10"/>
  <c r="V324" i="10"/>
  <c r="V325" i="10"/>
  <c r="V326" i="10"/>
  <c r="V327" i="10"/>
  <c r="V328" i="10"/>
  <c r="V329" i="10"/>
  <c r="V330" i="10"/>
  <c r="V331" i="10"/>
  <c r="V332" i="10"/>
  <c r="V333" i="10"/>
  <c r="V334" i="10"/>
  <c r="V335" i="10"/>
  <c r="V336" i="10"/>
  <c r="V337" i="10"/>
  <c r="V338" i="10"/>
  <c r="V339" i="10"/>
  <c r="V340" i="10"/>
  <c r="V341" i="10"/>
  <c r="V342" i="10"/>
  <c r="V343" i="10"/>
  <c r="V344" i="10"/>
  <c r="V345" i="10"/>
  <c r="V346" i="10"/>
  <c r="V347" i="10"/>
  <c r="V348" i="10"/>
  <c r="V349" i="10"/>
  <c r="V350" i="10"/>
  <c r="V351" i="10"/>
  <c r="V352" i="10"/>
  <c r="V353" i="10"/>
  <c r="V354" i="10"/>
  <c r="V355" i="10"/>
  <c r="V356" i="10"/>
  <c r="V357" i="10"/>
  <c r="V358" i="10"/>
  <c r="V359" i="10"/>
  <c r="V360" i="10"/>
  <c r="V361" i="10"/>
  <c r="V362" i="10"/>
  <c r="V363" i="10"/>
  <c r="V364" i="10"/>
  <c r="V365" i="10"/>
  <c r="V366" i="10"/>
  <c r="V367" i="10"/>
  <c r="V368" i="10"/>
  <c r="V369" i="10"/>
  <c r="V370" i="10"/>
  <c r="V371" i="10"/>
  <c r="V372" i="10"/>
  <c r="V373" i="10"/>
  <c r="V374" i="10"/>
  <c r="V375" i="10"/>
  <c r="V376" i="10"/>
  <c r="V377" i="10"/>
  <c r="V378" i="10"/>
  <c r="V379" i="10"/>
  <c r="V380" i="10"/>
  <c r="V381" i="10"/>
  <c r="V382" i="10"/>
  <c r="V383" i="10"/>
  <c r="V384" i="10"/>
  <c r="V385" i="10"/>
  <c r="V386" i="10"/>
  <c r="V387" i="10"/>
  <c r="V388" i="10"/>
  <c r="V389" i="10"/>
  <c r="V390" i="10"/>
  <c r="V391" i="10"/>
  <c r="V392" i="10"/>
  <c r="V393" i="10"/>
  <c r="V394" i="10"/>
  <c r="V395" i="10"/>
  <c r="V396" i="10"/>
  <c r="V397" i="10"/>
  <c r="V398" i="10"/>
  <c r="V399" i="10"/>
  <c r="V400" i="10"/>
  <c r="V401" i="10"/>
  <c r="V402" i="10"/>
  <c r="V403" i="10"/>
  <c r="V404" i="10"/>
  <c r="V405" i="10"/>
  <c r="V406" i="10"/>
  <c r="V407" i="10"/>
  <c r="V408" i="10"/>
  <c r="V409" i="10"/>
  <c r="V410" i="10"/>
  <c r="V411" i="10"/>
  <c r="V412" i="10"/>
  <c r="V413" i="10"/>
  <c r="V414" i="10"/>
  <c r="V415" i="10"/>
  <c r="V416" i="10"/>
  <c r="V417" i="10"/>
  <c r="V418" i="10"/>
  <c r="V419" i="10"/>
  <c r="V420" i="10"/>
  <c r="V421" i="10"/>
  <c r="V422" i="10"/>
  <c r="V423" i="10"/>
  <c r="V424" i="10"/>
  <c r="V425" i="10"/>
  <c r="V426" i="10"/>
  <c r="V427" i="10"/>
  <c r="V428" i="10"/>
  <c r="V429" i="10"/>
  <c r="V430" i="10"/>
  <c r="V431" i="10"/>
  <c r="V432" i="10"/>
  <c r="V433" i="10"/>
  <c r="V434" i="10"/>
  <c r="V435" i="10"/>
  <c r="V436" i="10"/>
  <c r="V437" i="10"/>
  <c r="V438" i="10"/>
  <c r="V439" i="10"/>
  <c r="V440" i="10"/>
  <c r="V441" i="10"/>
  <c r="V442" i="10"/>
  <c r="V443" i="10"/>
  <c r="V444" i="10"/>
  <c r="V445" i="10"/>
  <c r="V446" i="10"/>
  <c r="V447" i="10"/>
  <c r="V448" i="10"/>
  <c r="V449" i="10"/>
  <c r="V450" i="10"/>
  <c r="V451" i="10"/>
  <c r="V452" i="10"/>
  <c r="V453" i="10"/>
  <c r="V454" i="10"/>
  <c r="V455" i="10"/>
  <c r="V456" i="10"/>
  <c r="V457" i="10"/>
  <c r="V458" i="10"/>
  <c r="V459" i="10"/>
  <c r="V460" i="10"/>
  <c r="V461" i="10"/>
  <c r="V462" i="10"/>
  <c r="V463" i="10"/>
  <c r="V464" i="10"/>
  <c r="V465" i="10"/>
  <c r="V466" i="10"/>
  <c r="V467" i="10"/>
  <c r="V468" i="10"/>
  <c r="V469" i="10"/>
  <c r="V470" i="10"/>
  <c r="V471" i="10"/>
  <c r="V472" i="10"/>
  <c r="V473" i="10"/>
  <c r="V474" i="10"/>
  <c r="V475" i="10"/>
  <c r="V476" i="10"/>
  <c r="V477" i="10"/>
  <c r="V478" i="10"/>
  <c r="V479" i="10"/>
  <c r="V480" i="10"/>
  <c r="V481" i="10"/>
  <c r="V482" i="10"/>
  <c r="V483" i="10"/>
  <c r="V484" i="10"/>
  <c r="V485" i="10"/>
  <c r="V486" i="10"/>
  <c r="V487" i="10"/>
  <c r="V488" i="10"/>
  <c r="V489" i="10"/>
  <c r="V490" i="10"/>
  <c r="V491" i="10"/>
  <c r="V492" i="10"/>
  <c r="V493" i="10"/>
  <c r="V494" i="10"/>
  <c r="V495" i="10"/>
  <c r="V496" i="10"/>
  <c r="V497" i="10"/>
  <c r="V498" i="10"/>
  <c r="V499" i="10"/>
  <c r="V500" i="10"/>
  <c r="V501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5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4" i="10"/>
  <c r="U405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19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" i="10"/>
  <c r="Y5" i="10" s="1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N130" i="10"/>
  <c r="N131" i="10"/>
  <c r="N132" i="10"/>
  <c r="N133" i="10"/>
  <c r="N134" i="10"/>
  <c r="N135" i="10"/>
  <c r="N136" i="10"/>
  <c r="N137" i="10"/>
  <c r="N138" i="10"/>
  <c r="N139" i="10"/>
  <c r="N140" i="10"/>
  <c r="N141" i="10"/>
  <c r="N142" i="10"/>
  <c r="N143" i="10"/>
  <c r="N144" i="10"/>
  <c r="N145" i="10"/>
  <c r="N146" i="10"/>
  <c r="N147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3" i="10"/>
  <c r="N164" i="10"/>
  <c r="N165" i="10"/>
  <c r="N166" i="10"/>
  <c r="N167" i="10"/>
  <c r="N168" i="10"/>
  <c r="N169" i="10"/>
  <c r="N170" i="10"/>
  <c r="N171" i="10"/>
  <c r="N172" i="10"/>
  <c r="N173" i="10"/>
  <c r="N174" i="10"/>
  <c r="N175" i="10"/>
  <c r="N176" i="10"/>
  <c r="N177" i="10"/>
  <c r="N178" i="10"/>
  <c r="N179" i="10"/>
  <c r="N180" i="10"/>
  <c r="N181" i="10"/>
  <c r="N182" i="10"/>
  <c r="N183" i="10"/>
  <c r="N184" i="10"/>
  <c r="N185" i="10"/>
  <c r="N186" i="10"/>
  <c r="N187" i="10"/>
  <c r="N188" i="10"/>
  <c r="N189" i="10"/>
  <c r="N190" i="10"/>
  <c r="N191" i="10"/>
  <c r="N192" i="10"/>
  <c r="N193" i="10"/>
  <c r="N194" i="10"/>
  <c r="N195" i="10"/>
  <c r="N196" i="10"/>
  <c r="N197" i="10"/>
  <c r="N198" i="10"/>
  <c r="N199" i="10"/>
  <c r="N200" i="10"/>
  <c r="N201" i="10"/>
  <c r="N202" i="10"/>
  <c r="N203" i="10"/>
  <c r="N204" i="10"/>
  <c r="N205" i="10"/>
  <c r="N206" i="10"/>
  <c r="N207" i="10"/>
  <c r="N208" i="10"/>
  <c r="N209" i="10"/>
  <c r="N210" i="10"/>
  <c r="N211" i="10"/>
  <c r="N212" i="10"/>
  <c r="N213" i="10"/>
  <c r="N214" i="10"/>
  <c r="N215" i="10"/>
  <c r="N216" i="10"/>
  <c r="N217" i="10"/>
  <c r="N218" i="10"/>
  <c r="N219" i="10"/>
  <c r="N220" i="10"/>
  <c r="N221" i="10"/>
  <c r="N222" i="10"/>
  <c r="N223" i="10"/>
  <c r="N224" i="10"/>
  <c r="N225" i="10"/>
  <c r="N226" i="10"/>
  <c r="N227" i="10"/>
  <c r="N228" i="10"/>
  <c r="N229" i="10"/>
  <c r="N230" i="10"/>
  <c r="N231" i="10"/>
  <c r="N232" i="10"/>
  <c r="N233" i="10"/>
  <c r="N234" i="10"/>
  <c r="N235" i="10"/>
  <c r="N236" i="10"/>
  <c r="N237" i="10"/>
  <c r="N238" i="10"/>
  <c r="N239" i="10"/>
  <c r="N240" i="10"/>
  <c r="N241" i="10"/>
  <c r="N242" i="10"/>
  <c r="N243" i="10"/>
  <c r="N244" i="10"/>
  <c r="N245" i="10"/>
  <c r="N246" i="10"/>
  <c r="N247" i="10"/>
  <c r="N248" i="10"/>
  <c r="N249" i="10"/>
  <c r="N250" i="10"/>
  <c r="N251" i="10"/>
  <c r="N252" i="10"/>
  <c r="N253" i="10"/>
  <c r="N254" i="10"/>
  <c r="N255" i="10"/>
  <c r="N256" i="10"/>
  <c r="N257" i="10"/>
  <c r="N258" i="10"/>
  <c r="N259" i="10"/>
  <c r="N260" i="10"/>
  <c r="N261" i="10"/>
  <c r="N262" i="10"/>
  <c r="N263" i="10"/>
  <c r="N264" i="10"/>
  <c r="N265" i="10"/>
  <c r="N266" i="10"/>
  <c r="N267" i="10"/>
  <c r="N268" i="10"/>
  <c r="N269" i="10"/>
  <c r="N270" i="10"/>
  <c r="N271" i="10"/>
  <c r="N272" i="10"/>
  <c r="N273" i="10"/>
  <c r="N274" i="10"/>
  <c r="N275" i="10"/>
  <c r="N276" i="10"/>
  <c r="N277" i="10"/>
  <c r="N278" i="10"/>
  <c r="N279" i="10"/>
  <c r="N280" i="10"/>
  <c r="N281" i="10"/>
  <c r="N282" i="10"/>
  <c r="N283" i="10"/>
  <c r="N284" i="10"/>
  <c r="N285" i="10"/>
  <c r="N286" i="10"/>
  <c r="N287" i="10"/>
  <c r="N288" i="10"/>
  <c r="N289" i="10"/>
  <c r="N290" i="10"/>
  <c r="N291" i="10"/>
  <c r="N292" i="10"/>
  <c r="N293" i="10"/>
  <c r="N294" i="10"/>
  <c r="N295" i="10"/>
  <c r="N296" i="10"/>
  <c r="N297" i="10"/>
  <c r="N298" i="10"/>
  <c r="N299" i="10"/>
  <c r="N300" i="10"/>
  <c r="N301" i="10"/>
  <c r="N302" i="10"/>
  <c r="N303" i="10"/>
  <c r="N304" i="10"/>
  <c r="N305" i="10"/>
  <c r="N306" i="10"/>
  <c r="N307" i="10"/>
  <c r="N308" i="10"/>
  <c r="N309" i="10"/>
  <c r="N310" i="10"/>
  <c r="N311" i="10"/>
  <c r="N312" i="10"/>
  <c r="N313" i="10"/>
  <c r="N314" i="10"/>
  <c r="N315" i="10"/>
  <c r="N316" i="10"/>
  <c r="N317" i="10"/>
  <c r="N318" i="10"/>
  <c r="N319" i="10"/>
  <c r="N320" i="10"/>
  <c r="N321" i="10"/>
  <c r="N322" i="10"/>
  <c r="N323" i="10"/>
  <c r="N324" i="10"/>
  <c r="N325" i="10"/>
  <c r="N326" i="10"/>
  <c r="N327" i="10"/>
  <c r="N328" i="10"/>
  <c r="N329" i="10"/>
  <c r="N330" i="10"/>
  <c r="N331" i="10"/>
  <c r="N332" i="10"/>
  <c r="N333" i="10"/>
  <c r="N334" i="10"/>
  <c r="N335" i="10"/>
  <c r="N336" i="10"/>
  <c r="N337" i="10"/>
  <c r="N338" i="10"/>
  <c r="N339" i="10"/>
  <c r="N340" i="10"/>
  <c r="N341" i="10"/>
  <c r="N342" i="10"/>
  <c r="N343" i="10"/>
  <c r="N344" i="10"/>
  <c r="N345" i="10"/>
  <c r="N346" i="10"/>
  <c r="N347" i="10"/>
  <c r="N348" i="10"/>
  <c r="N349" i="10"/>
  <c r="N350" i="10"/>
  <c r="N351" i="10"/>
  <c r="N352" i="10"/>
  <c r="N353" i="10"/>
  <c r="N354" i="10"/>
  <c r="N355" i="10"/>
  <c r="N356" i="10"/>
  <c r="N357" i="10"/>
  <c r="N358" i="10"/>
  <c r="N359" i="10"/>
  <c r="N360" i="10"/>
  <c r="N361" i="10"/>
  <c r="N362" i="10"/>
  <c r="N363" i="10"/>
  <c r="N364" i="10"/>
  <c r="N365" i="10"/>
  <c r="N366" i="10"/>
  <c r="N367" i="10"/>
  <c r="N368" i="10"/>
  <c r="N369" i="10"/>
  <c r="N370" i="10"/>
  <c r="N371" i="10"/>
  <c r="N372" i="10"/>
  <c r="N373" i="10"/>
  <c r="N374" i="10"/>
  <c r="N375" i="10"/>
  <c r="N376" i="10"/>
  <c r="N377" i="10"/>
  <c r="N378" i="10"/>
  <c r="N379" i="10"/>
  <c r="N380" i="10"/>
  <c r="N381" i="10"/>
  <c r="N382" i="10"/>
  <c r="N383" i="10"/>
  <c r="N384" i="10"/>
  <c r="N385" i="10"/>
  <c r="N386" i="10"/>
  <c r="N387" i="10"/>
  <c r="N388" i="10"/>
  <c r="N389" i="10"/>
  <c r="N390" i="10"/>
  <c r="N391" i="10"/>
  <c r="N392" i="10"/>
  <c r="N393" i="10"/>
  <c r="N394" i="10"/>
  <c r="N395" i="10"/>
  <c r="N396" i="10"/>
  <c r="N397" i="10"/>
  <c r="N398" i="10"/>
  <c r="N399" i="10"/>
  <c r="N400" i="10"/>
  <c r="N401" i="10"/>
  <c r="N402" i="10"/>
  <c r="N403" i="10"/>
  <c r="N404" i="10"/>
  <c r="N405" i="10"/>
  <c r="N406" i="10"/>
  <c r="N407" i="10"/>
  <c r="N408" i="10"/>
  <c r="N409" i="10"/>
  <c r="N410" i="10"/>
  <c r="N411" i="10"/>
  <c r="N412" i="10"/>
  <c r="N413" i="10"/>
  <c r="N414" i="10"/>
  <c r="N415" i="10"/>
  <c r="N416" i="10"/>
  <c r="N417" i="10"/>
  <c r="N418" i="10"/>
  <c r="N419" i="10"/>
  <c r="N420" i="10"/>
  <c r="N421" i="10"/>
  <c r="N422" i="10"/>
  <c r="N423" i="10"/>
  <c r="N424" i="10"/>
  <c r="N425" i="10"/>
  <c r="N426" i="10"/>
  <c r="N427" i="10"/>
  <c r="N428" i="10"/>
  <c r="N429" i="10"/>
  <c r="N430" i="10"/>
  <c r="N431" i="10"/>
  <c r="N432" i="10"/>
  <c r="N433" i="10"/>
  <c r="N434" i="10"/>
  <c r="N435" i="10"/>
  <c r="N436" i="10"/>
  <c r="N437" i="10"/>
  <c r="N438" i="10"/>
  <c r="N439" i="10"/>
  <c r="N440" i="10"/>
  <c r="N441" i="10"/>
  <c r="N442" i="10"/>
  <c r="N443" i="10"/>
  <c r="N444" i="10"/>
  <c r="N445" i="10"/>
  <c r="N446" i="10"/>
  <c r="N447" i="10"/>
  <c r="N448" i="10"/>
  <c r="N449" i="10"/>
  <c r="N450" i="10"/>
  <c r="N451" i="10"/>
  <c r="N452" i="10"/>
  <c r="N453" i="10"/>
  <c r="N454" i="10"/>
  <c r="N455" i="10"/>
  <c r="N456" i="10"/>
  <c r="N457" i="10"/>
  <c r="N458" i="10"/>
  <c r="N459" i="10"/>
  <c r="N460" i="10"/>
  <c r="N461" i="10"/>
  <c r="N462" i="10"/>
  <c r="N463" i="10"/>
  <c r="N464" i="10"/>
  <c r="N465" i="10"/>
  <c r="N466" i="10"/>
  <c r="N467" i="10"/>
  <c r="N468" i="10"/>
  <c r="N469" i="10"/>
  <c r="N470" i="10"/>
  <c r="N471" i="10"/>
  <c r="N472" i="10"/>
  <c r="N473" i="10"/>
  <c r="N474" i="10"/>
  <c r="N475" i="10"/>
  <c r="N476" i="10"/>
  <c r="N477" i="10"/>
  <c r="N478" i="10"/>
  <c r="N479" i="10"/>
  <c r="N480" i="10"/>
  <c r="N481" i="10"/>
  <c r="N482" i="10"/>
  <c r="N483" i="10"/>
  <c r="N484" i="10"/>
  <c r="N485" i="10"/>
  <c r="N486" i="10"/>
  <c r="N487" i="10"/>
  <c r="N488" i="10"/>
  <c r="N489" i="10"/>
  <c r="N490" i="10"/>
  <c r="N491" i="10"/>
  <c r="N492" i="10"/>
  <c r="N493" i="10"/>
  <c r="N494" i="10"/>
  <c r="N495" i="10"/>
  <c r="N496" i="10"/>
  <c r="N497" i="10"/>
  <c r="N498" i="10"/>
  <c r="N499" i="10"/>
  <c r="N500" i="10"/>
  <c r="N501" i="10"/>
  <c r="E5" i="8"/>
  <c r="V4" i="4"/>
  <c r="G5" i="2"/>
  <c r="H5" i="2"/>
  <c r="W6" i="4"/>
  <c r="J5" i="2"/>
  <c r="K5" i="2"/>
  <c r="L5" i="2"/>
  <c r="A11" i="2"/>
  <c r="B11" i="2"/>
  <c r="E4" i="2"/>
  <c r="P6" i="3"/>
  <c r="P7" i="3"/>
  <c r="P8" i="3"/>
  <c r="P9" i="3"/>
  <c r="Q9" i="3" s="1"/>
  <c r="P10" i="3"/>
  <c r="P11" i="3"/>
  <c r="P12" i="3"/>
  <c r="P13" i="3"/>
  <c r="Q13" i="3" s="1"/>
  <c r="P14" i="3"/>
  <c r="P15" i="3"/>
  <c r="P16" i="3"/>
  <c r="P17" i="3"/>
  <c r="Q17" i="3" s="1"/>
  <c r="P18" i="3"/>
  <c r="P19" i="3"/>
  <c r="P20" i="3"/>
  <c r="P21" i="3"/>
  <c r="Q21" i="3" s="1"/>
  <c r="P22" i="3"/>
  <c r="P23" i="3"/>
  <c r="P24" i="3"/>
  <c r="P25" i="3"/>
  <c r="Q25" i="3" s="1"/>
  <c r="P26" i="3"/>
  <c r="P27" i="3"/>
  <c r="P28" i="3"/>
  <c r="P29" i="3"/>
  <c r="Q29" i="3" s="1"/>
  <c r="P30" i="3"/>
  <c r="P31" i="3"/>
  <c r="P32" i="3"/>
  <c r="P33" i="3"/>
  <c r="Q33" i="3" s="1"/>
  <c r="P34" i="3"/>
  <c r="P35" i="3"/>
  <c r="P36" i="3"/>
  <c r="P37" i="3"/>
  <c r="Q37" i="3" s="1"/>
  <c r="P38" i="3"/>
  <c r="P39" i="3"/>
  <c r="P40" i="3"/>
  <c r="P41" i="3"/>
  <c r="Q41" i="3" s="1"/>
  <c r="P42" i="3"/>
  <c r="P43" i="3"/>
  <c r="P44" i="3"/>
  <c r="P45" i="3"/>
  <c r="Q45" i="3" s="1"/>
  <c r="P46" i="3"/>
  <c r="P47" i="3"/>
  <c r="P48" i="3"/>
  <c r="P49" i="3"/>
  <c r="Q49" i="3" s="1"/>
  <c r="P50" i="3"/>
  <c r="P51" i="3"/>
  <c r="P52" i="3"/>
  <c r="P53" i="3"/>
  <c r="Q53" i="3" s="1"/>
  <c r="P54" i="3"/>
  <c r="P55" i="3"/>
  <c r="P56" i="3"/>
  <c r="P57" i="3"/>
  <c r="Q57" i="3" s="1"/>
  <c r="P58" i="3"/>
  <c r="P59" i="3"/>
  <c r="P60" i="3"/>
  <c r="P61" i="3"/>
  <c r="Q61" i="3" s="1"/>
  <c r="P62" i="3"/>
  <c r="Q62" i="3" s="1"/>
  <c r="P63" i="3"/>
  <c r="P64" i="3"/>
  <c r="P65" i="3"/>
  <c r="Q65" i="3" s="1"/>
  <c r="P66" i="3"/>
  <c r="P67" i="3"/>
  <c r="P68" i="3"/>
  <c r="P69" i="3"/>
  <c r="Q69" i="3" s="1"/>
  <c r="P70" i="3"/>
  <c r="Q70" i="3" s="1"/>
  <c r="P71" i="3"/>
  <c r="P72" i="3"/>
  <c r="P73" i="3"/>
  <c r="Q73" i="3" s="1"/>
  <c r="P74" i="3"/>
  <c r="R74" i="3" s="1"/>
  <c r="P75" i="3"/>
  <c r="P76" i="3"/>
  <c r="P77" i="3"/>
  <c r="Q77" i="3" s="1"/>
  <c r="P78" i="3"/>
  <c r="Q78" i="3" s="1"/>
  <c r="P79" i="3"/>
  <c r="P80" i="3"/>
  <c r="P81" i="3"/>
  <c r="Q81" i="3" s="1"/>
  <c r="P82" i="3"/>
  <c r="R82" i="3" s="1"/>
  <c r="P83" i="3"/>
  <c r="P84" i="3"/>
  <c r="P85" i="3"/>
  <c r="Q85" i="3" s="1"/>
  <c r="P86" i="3"/>
  <c r="P87" i="3"/>
  <c r="P88" i="3"/>
  <c r="P89" i="3"/>
  <c r="Q89" i="3" s="1"/>
  <c r="P90" i="3"/>
  <c r="Q90" i="3" s="1"/>
  <c r="P91" i="3"/>
  <c r="P92" i="3"/>
  <c r="P93" i="3"/>
  <c r="Q93" i="3" s="1"/>
  <c r="P94" i="3"/>
  <c r="P95" i="3"/>
  <c r="P96" i="3"/>
  <c r="P97" i="3"/>
  <c r="Q97" i="3" s="1"/>
  <c r="P98" i="3"/>
  <c r="Q98" i="3" s="1"/>
  <c r="P99" i="3"/>
  <c r="P100" i="3"/>
  <c r="P101" i="3"/>
  <c r="Q101" i="3" s="1"/>
  <c r="P102" i="3"/>
  <c r="R102" i="3" s="1"/>
  <c r="P103" i="3"/>
  <c r="P104" i="3"/>
  <c r="P105" i="3"/>
  <c r="Q105" i="3" s="1"/>
  <c r="P106" i="3"/>
  <c r="Q106" i="3" s="1"/>
  <c r="P107" i="3"/>
  <c r="P108" i="3"/>
  <c r="P109" i="3"/>
  <c r="Q109" i="3" s="1"/>
  <c r="P110" i="3"/>
  <c r="R110" i="3" s="1"/>
  <c r="P111" i="3"/>
  <c r="P112" i="3"/>
  <c r="P113" i="3"/>
  <c r="Q113" i="3" s="1"/>
  <c r="P114" i="3"/>
  <c r="Q114" i="3" s="1"/>
  <c r="P115" i="3"/>
  <c r="P116" i="3"/>
  <c r="P117" i="3"/>
  <c r="Q117" i="3" s="1"/>
  <c r="P118" i="3"/>
  <c r="Q118" i="3" s="1"/>
  <c r="P119" i="3"/>
  <c r="P120" i="3"/>
  <c r="P121" i="3"/>
  <c r="Q121" i="3" s="1"/>
  <c r="P122" i="3"/>
  <c r="P123" i="3"/>
  <c r="P124" i="3"/>
  <c r="P125" i="3"/>
  <c r="Q125" i="3" s="1"/>
  <c r="P126" i="3"/>
  <c r="Q126" i="3" s="1"/>
  <c r="P127" i="3"/>
  <c r="P128" i="3"/>
  <c r="P129" i="3"/>
  <c r="Q129" i="3" s="1"/>
  <c r="P130" i="3"/>
  <c r="P131" i="3"/>
  <c r="P132" i="3"/>
  <c r="P133" i="3"/>
  <c r="Q133" i="3" s="1"/>
  <c r="P134" i="3"/>
  <c r="Q134" i="3" s="1"/>
  <c r="P135" i="3"/>
  <c r="P136" i="3"/>
  <c r="P137" i="3"/>
  <c r="Q137" i="3" s="1"/>
  <c r="P138" i="3"/>
  <c r="R138" i="3" s="1"/>
  <c r="P139" i="3"/>
  <c r="P140" i="3"/>
  <c r="P141" i="3"/>
  <c r="Q141" i="3" s="1"/>
  <c r="P142" i="3"/>
  <c r="Q142" i="3" s="1"/>
  <c r="P143" i="3"/>
  <c r="P144" i="3"/>
  <c r="P145" i="3"/>
  <c r="Q145" i="3" s="1"/>
  <c r="P146" i="3"/>
  <c r="R146" i="3" s="1"/>
  <c r="P147" i="3"/>
  <c r="P148" i="3"/>
  <c r="P149" i="3"/>
  <c r="Q149" i="3" s="1"/>
  <c r="P150" i="3"/>
  <c r="P151" i="3"/>
  <c r="P152" i="3"/>
  <c r="P153" i="3"/>
  <c r="Q153" i="3" s="1"/>
  <c r="P154" i="3"/>
  <c r="Q154" i="3" s="1"/>
  <c r="P155" i="3"/>
  <c r="P156" i="3"/>
  <c r="P157" i="3"/>
  <c r="Q157" i="3" s="1"/>
  <c r="P158" i="3"/>
  <c r="P159" i="3"/>
  <c r="P160" i="3"/>
  <c r="P161" i="3"/>
  <c r="Q161" i="3" s="1"/>
  <c r="P162" i="3"/>
  <c r="Q162" i="3" s="1"/>
  <c r="P163" i="3"/>
  <c r="P164" i="3"/>
  <c r="P165" i="3"/>
  <c r="Q165" i="3" s="1"/>
  <c r="P166" i="3"/>
  <c r="R166" i="3" s="1"/>
  <c r="P167" i="3"/>
  <c r="P168" i="3"/>
  <c r="P169" i="3"/>
  <c r="Q169" i="3" s="1"/>
  <c r="P170" i="3"/>
  <c r="Q170" i="3" s="1"/>
  <c r="P171" i="3"/>
  <c r="P172" i="3"/>
  <c r="P173" i="3"/>
  <c r="Q173" i="3" s="1"/>
  <c r="P174" i="3"/>
  <c r="R174" i="3" s="1"/>
  <c r="P175" i="3"/>
  <c r="P176" i="3"/>
  <c r="P177" i="3"/>
  <c r="Q177" i="3" s="1"/>
  <c r="P178" i="3"/>
  <c r="Q178" i="3" s="1"/>
  <c r="P179" i="3"/>
  <c r="P180" i="3"/>
  <c r="P181" i="3"/>
  <c r="Q181" i="3" s="1"/>
  <c r="P182" i="3"/>
  <c r="Q182" i="3" s="1"/>
  <c r="P183" i="3"/>
  <c r="P184" i="3"/>
  <c r="P185" i="3"/>
  <c r="Q185" i="3" s="1"/>
  <c r="P186" i="3"/>
  <c r="P187" i="3"/>
  <c r="P188" i="3"/>
  <c r="P189" i="3"/>
  <c r="Q189" i="3" s="1"/>
  <c r="P190" i="3"/>
  <c r="Q190" i="3" s="1"/>
  <c r="P191" i="3"/>
  <c r="P192" i="3"/>
  <c r="P193" i="3"/>
  <c r="Q193" i="3" s="1"/>
  <c r="P194" i="3"/>
  <c r="P195" i="3"/>
  <c r="P196" i="3"/>
  <c r="P197" i="3"/>
  <c r="Q197" i="3" s="1"/>
  <c r="P198" i="3"/>
  <c r="Q198" i="3" s="1"/>
  <c r="P199" i="3"/>
  <c r="P200" i="3"/>
  <c r="P201" i="3"/>
  <c r="Q201" i="3" s="1"/>
  <c r="P202" i="3"/>
  <c r="R202" i="3" s="1"/>
  <c r="P203" i="3"/>
  <c r="P204" i="3"/>
  <c r="P205" i="3"/>
  <c r="Q205" i="3" s="1"/>
  <c r="P206" i="3"/>
  <c r="Q206" i="3" s="1"/>
  <c r="P207" i="3"/>
  <c r="P208" i="3"/>
  <c r="P209" i="3"/>
  <c r="Q209" i="3" s="1"/>
  <c r="P210" i="3"/>
  <c r="R210" i="3" s="1"/>
  <c r="P211" i="3"/>
  <c r="P212" i="3"/>
  <c r="P213" i="3"/>
  <c r="Q213" i="3" s="1"/>
  <c r="P214" i="3"/>
  <c r="P215" i="3"/>
  <c r="P216" i="3"/>
  <c r="P217" i="3"/>
  <c r="Q217" i="3" s="1"/>
  <c r="P218" i="3"/>
  <c r="Q218" i="3" s="1"/>
  <c r="P219" i="3"/>
  <c r="P220" i="3"/>
  <c r="P221" i="3"/>
  <c r="Q221" i="3" s="1"/>
  <c r="P222" i="3"/>
  <c r="P223" i="3"/>
  <c r="P224" i="3"/>
  <c r="P225" i="3"/>
  <c r="Q225" i="3" s="1"/>
  <c r="P226" i="3"/>
  <c r="Q226" i="3" s="1"/>
  <c r="P227" i="3"/>
  <c r="P228" i="3"/>
  <c r="P229" i="3"/>
  <c r="Q229" i="3" s="1"/>
  <c r="P230" i="3"/>
  <c r="R230" i="3" s="1"/>
  <c r="P231" i="3"/>
  <c r="P232" i="3"/>
  <c r="P233" i="3"/>
  <c r="Q233" i="3" s="1"/>
  <c r="P234" i="3"/>
  <c r="Q234" i="3" s="1"/>
  <c r="P235" i="3"/>
  <c r="P236" i="3"/>
  <c r="P237" i="3"/>
  <c r="Q237" i="3" s="1"/>
  <c r="P238" i="3"/>
  <c r="R238" i="3" s="1"/>
  <c r="P239" i="3"/>
  <c r="P240" i="3"/>
  <c r="P241" i="3"/>
  <c r="Q241" i="3" s="1"/>
  <c r="P242" i="3"/>
  <c r="Q242" i="3" s="1"/>
  <c r="P243" i="3"/>
  <c r="P244" i="3"/>
  <c r="P245" i="3"/>
  <c r="Q245" i="3" s="1"/>
  <c r="P246" i="3"/>
  <c r="Q246" i="3" s="1"/>
  <c r="P247" i="3"/>
  <c r="P248" i="3"/>
  <c r="P249" i="3"/>
  <c r="Q249" i="3" s="1"/>
  <c r="P250" i="3"/>
  <c r="P251" i="3"/>
  <c r="P252" i="3"/>
  <c r="P253" i="3"/>
  <c r="Q253" i="3" s="1"/>
  <c r="P254" i="3"/>
  <c r="Q254" i="3" s="1"/>
  <c r="P255" i="3"/>
  <c r="P256" i="3"/>
  <c r="P257" i="3"/>
  <c r="Q257" i="3" s="1"/>
  <c r="P258" i="3"/>
  <c r="P259" i="3"/>
  <c r="P260" i="3"/>
  <c r="P261" i="3"/>
  <c r="Q261" i="3" s="1"/>
  <c r="P262" i="3"/>
  <c r="Q262" i="3" s="1"/>
  <c r="P263" i="3"/>
  <c r="P264" i="3"/>
  <c r="P265" i="3"/>
  <c r="Q265" i="3" s="1"/>
  <c r="P266" i="3"/>
  <c r="R266" i="3" s="1"/>
  <c r="P267" i="3"/>
  <c r="P268" i="3"/>
  <c r="P269" i="3"/>
  <c r="Q269" i="3" s="1"/>
  <c r="P270" i="3"/>
  <c r="Q270" i="3" s="1"/>
  <c r="P271" i="3"/>
  <c r="P272" i="3"/>
  <c r="P273" i="3"/>
  <c r="Q273" i="3" s="1"/>
  <c r="P274" i="3"/>
  <c r="R274" i="3" s="1"/>
  <c r="P275" i="3"/>
  <c r="P276" i="3"/>
  <c r="P277" i="3"/>
  <c r="Q277" i="3" s="1"/>
  <c r="P278" i="3"/>
  <c r="P279" i="3"/>
  <c r="P280" i="3"/>
  <c r="P281" i="3"/>
  <c r="Q281" i="3" s="1"/>
  <c r="P282" i="3"/>
  <c r="Q282" i="3" s="1"/>
  <c r="P283" i="3"/>
  <c r="P284" i="3"/>
  <c r="P285" i="3"/>
  <c r="Q285" i="3" s="1"/>
  <c r="P286" i="3"/>
  <c r="P287" i="3"/>
  <c r="P288" i="3"/>
  <c r="P289" i="3"/>
  <c r="Q289" i="3" s="1"/>
  <c r="P290" i="3"/>
  <c r="Q290" i="3" s="1"/>
  <c r="P291" i="3"/>
  <c r="P292" i="3"/>
  <c r="P293" i="3"/>
  <c r="Q293" i="3" s="1"/>
  <c r="P294" i="3"/>
  <c r="R294" i="3" s="1"/>
  <c r="P295" i="3"/>
  <c r="P296" i="3"/>
  <c r="P297" i="3"/>
  <c r="Q297" i="3" s="1"/>
  <c r="P298" i="3"/>
  <c r="Q298" i="3" s="1"/>
  <c r="P299" i="3"/>
  <c r="P300" i="3"/>
  <c r="P301" i="3"/>
  <c r="Q301" i="3" s="1"/>
  <c r="P302" i="3"/>
  <c r="R302" i="3" s="1"/>
  <c r="P303" i="3"/>
  <c r="P304" i="3"/>
  <c r="P305" i="3"/>
  <c r="Q305" i="3" s="1"/>
  <c r="P306" i="3"/>
  <c r="Q306" i="3" s="1"/>
  <c r="P307" i="3"/>
  <c r="P308" i="3"/>
  <c r="P309" i="3"/>
  <c r="Q309" i="3" s="1"/>
  <c r="P310" i="3"/>
  <c r="Q310" i="3" s="1"/>
  <c r="P311" i="3"/>
  <c r="P312" i="3"/>
  <c r="P313" i="3"/>
  <c r="Q313" i="3" s="1"/>
  <c r="P314" i="3"/>
  <c r="P315" i="3"/>
  <c r="P316" i="3"/>
  <c r="P317" i="3"/>
  <c r="Q317" i="3" s="1"/>
  <c r="P318" i="3"/>
  <c r="Q318" i="3" s="1"/>
  <c r="P319" i="3"/>
  <c r="P320" i="3"/>
  <c r="P321" i="3"/>
  <c r="Q321" i="3" s="1"/>
  <c r="P322" i="3"/>
  <c r="P323" i="3"/>
  <c r="P324" i="3"/>
  <c r="P325" i="3"/>
  <c r="Q325" i="3" s="1"/>
  <c r="P326" i="3"/>
  <c r="Q326" i="3" s="1"/>
  <c r="P327" i="3"/>
  <c r="P328" i="3"/>
  <c r="P329" i="3"/>
  <c r="Q329" i="3" s="1"/>
  <c r="P330" i="3"/>
  <c r="R330" i="3" s="1"/>
  <c r="P331" i="3"/>
  <c r="P332" i="3"/>
  <c r="P333" i="3"/>
  <c r="Q333" i="3" s="1"/>
  <c r="P334" i="3"/>
  <c r="Q334" i="3" s="1"/>
  <c r="P335" i="3"/>
  <c r="P336" i="3"/>
  <c r="P337" i="3"/>
  <c r="Q337" i="3" s="1"/>
  <c r="P338" i="3"/>
  <c r="R338" i="3" s="1"/>
  <c r="P339" i="3"/>
  <c r="P340" i="3"/>
  <c r="P341" i="3"/>
  <c r="Q341" i="3" s="1"/>
  <c r="P342" i="3"/>
  <c r="P343" i="3"/>
  <c r="P344" i="3"/>
  <c r="P345" i="3"/>
  <c r="Q345" i="3" s="1"/>
  <c r="P346" i="3"/>
  <c r="Q346" i="3" s="1"/>
  <c r="P347" i="3"/>
  <c r="P348" i="3"/>
  <c r="P349" i="3"/>
  <c r="Q349" i="3" s="1"/>
  <c r="P350" i="3"/>
  <c r="P351" i="3"/>
  <c r="P352" i="3"/>
  <c r="P353" i="3"/>
  <c r="Q353" i="3" s="1"/>
  <c r="P354" i="3"/>
  <c r="Q354" i="3" s="1"/>
  <c r="P355" i="3"/>
  <c r="P356" i="3"/>
  <c r="P357" i="3"/>
  <c r="Q357" i="3" s="1"/>
  <c r="P358" i="3"/>
  <c r="R358" i="3" s="1"/>
  <c r="P359" i="3"/>
  <c r="P360" i="3"/>
  <c r="P361" i="3"/>
  <c r="Q361" i="3" s="1"/>
  <c r="P362" i="3"/>
  <c r="Q362" i="3" s="1"/>
  <c r="P363" i="3"/>
  <c r="P364" i="3"/>
  <c r="P365" i="3"/>
  <c r="Q365" i="3" s="1"/>
  <c r="P366" i="3"/>
  <c r="R366" i="3" s="1"/>
  <c r="P367" i="3"/>
  <c r="P368" i="3"/>
  <c r="P369" i="3"/>
  <c r="Q369" i="3" s="1"/>
  <c r="P370" i="3"/>
  <c r="Q370" i="3" s="1"/>
  <c r="P371" i="3"/>
  <c r="P372" i="3"/>
  <c r="P373" i="3"/>
  <c r="Q373" i="3" s="1"/>
  <c r="P374" i="3"/>
  <c r="Q374" i="3" s="1"/>
  <c r="P375" i="3"/>
  <c r="P376" i="3"/>
  <c r="P377" i="3"/>
  <c r="Q377" i="3" s="1"/>
  <c r="P378" i="3"/>
  <c r="P379" i="3"/>
  <c r="P380" i="3"/>
  <c r="P381" i="3"/>
  <c r="Q381" i="3" s="1"/>
  <c r="P382" i="3"/>
  <c r="Q382" i="3" s="1"/>
  <c r="P383" i="3"/>
  <c r="P384" i="3"/>
  <c r="P385" i="3"/>
  <c r="Q385" i="3" s="1"/>
  <c r="P386" i="3"/>
  <c r="P387" i="3"/>
  <c r="P388" i="3"/>
  <c r="P389" i="3"/>
  <c r="Q389" i="3" s="1"/>
  <c r="P390" i="3"/>
  <c r="Q390" i="3" s="1"/>
  <c r="P391" i="3"/>
  <c r="P392" i="3"/>
  <c r="P393" i="3"/>
  <c r="Q393" i="3" s="1"/>
  <c r="P394" i="3"/>
  <c r="R394" i="3" s="1"/>
  <c r="P395" i="3"/>
  <c r="P396" i="3"/>
  <c r="P397" i="3"/>
  <c r="Q397" i="3" s="1"/>
  <c r="P398" i="3"/>
  <c r="Q398" i="3" s="1"/>
  <c r="P399" i="3"/>
  <c r="P400" i="3"/>
  <c r="P401" i="3"/>
  <c r="Q401" i="3" s="1"/>
  <c r="P402" i="3"/>
  <c r="R402" i="3" s="1"/>
  <c r="P403" i="3"/>
  <c r="P404" i="3"/>
  <c r="P405" i="3"/>
  <c r="Q405" i="3" s="1"/>
  <c r="P406" i="3"/>
  <c r="Q406" i="3" s="1"/>
  <c r="P407" i="3"/>
  <c r="P408" i="3"/>
  <c r="P409" i="3"/>
  <c r="Q409" i="3" s="1"/>
  <c r="P410" i="3"/>
  <c r="R410" i="3" s="1"/>
  <c r="P411" i="3"/>
  <c r="P412" i="3"/>
  <c r="P413" i="3"/>
  <c r="Q413" i="3" s="1"/>
  <c r="P414" i="3"/>
  <c r="Q414" i="3" s="1"/>
  <c r="P415" i="3"/>
  <c r="P416" i="3"/>
  <c r="P417" i="3"/>
  <c r="Q417" i="3" s="1"/>
  <c r="P418" i="3"/>
  <c r="R418" i="3" s="1"/>
  <c r="P419" i="3"/>
  <c r="P420" i="3"/>
  <c r="P421" i="3"/>
  <c r="Q421" i="3" s="1"/>
  <c r="P422" i="3"/>
  <c r="Q422" i="3" s="1"/>
  <c r="P423" i="3"/>
  <c r="P424" i="3"/>
  <c r="P425" i="3"/>
  <c r="Q425" i="3" s="1"/>
  <c r="P426" i="3"/>
  <c r="R426" i="3" s="1"/>
  <c r="P427" i="3"/>
  <c r="P428" i="3"/>
  <c r="P429" i="3"/>
  <c r="Q429" i="3" s="1"/>
  <c r="P430" i="3"/>
  <c r="Q430" i="3" s="1"/>
  <c r="P431" i="3"/>
  <c r="P432" i="3"/>
  <c r="P433" i="3"/>
  <c r="Q433" i="3" s="1"/>
  <c r="P434" i="3"/>
  <c r="R434" i="3" s="1"/>
  <c r="P435" i="3"/>
  <c r="P436" i="3"/>
  <c r="P437" i="3"/>
  <c r="Q437" i="3" s="1"/>
  <c r="P438" i="3"/>
  <c r="Q438" i="3" s="1"/>
  <c r="P439" i="3"/>
  <c r="P440" i="3"/>
  <c r="P441" i="3"/>
  <c r="Q441" i="3" s="1"/>
  <c r="P442" i="3"/>
  <c r="R442" i="3" s="1"/>
  <c r="P443" i="3"/>
  <c r="P444" i="3"/>
  <c r="P445" i="3"/>
  <c r="Q445" i="3" s="1"/>
  <c r="P446" i="3"/>
  <c r="Q446" i="3" s="1"/>
  <c r="P447" i="3"/>
  <c r="P448" i="3"/>
  <c r="P449" i="3"/>
  <c r="Q449" i="3" s="1"/>
  <c r="P450" i="3"/>
  <c r="R450" i="3" s="1"/>
  <c r="P451" i="3"/>
  <c r="P452" i="3"/>
  <c r="P453" i="3"/>
  <c r="Q453" i="3" s="1"/>
  <c r="P454" i="3"/>
  <c r="Q454" i="3" s="1"/>
  <c r="P455" i="3"/>
  <c r="P456" i="3"/>
  <c r="P457" i="3"/>
  <c r="Q457" i="3" s="1"/>
  <c r="P458" i="3"/>
  <c r="R458" i="3" s="1"/>
  <c r="P459" i="3"/>
  <c r="P460" i="3"/>
  <c r="P461" i="3"/>
  <c r="Q461" i="3" s="1"/>
  <c r="P462" i="3"/>
  <c r="Q462" i="3" s="1"/>
  <c r="P463" i="3"/>
  <c r="P464" i="3"/>
  <c r="P465" i="3"/>
  <c r="Q465" i="3" s="1"/>
  <c r="P466" i="3"/>
  <c r="R466" i="3" s="1"/>
  <c r="P467" i="3"/>
  <c r="P468" i="3"/>
  <c r="P469" i="3"/>
  <c r="Q469" i="3" s="1"/>
  <c r="P470" i="3"/>
  <c r="Q470" i="3" s="1"/>
  <c r="P471" i="3"/>
  <c r="P472" i="3"/>
  <c r="P473" i="3"/>
  <c r="Q473" i="3" s="1"/>
  <c r="P474" i="3"/>
  <c r="R474" i="3" s="1"/>
  <c r="P475" i="3"/>
  <c r="P476" i="3"/>
  <c r="P477" i="3"/>
  <c r="Q477" i="3" s="1"/>
  <c r="P478" i="3"/>
  <c r="Q478" i="3" s="1"/>
  <c r="P479" i="3"/>
  <c r="P480" i="3"/>
  <c r="P481" i="3"/>
  <c r="Q481" i="3" s="1"/>
  <c r="P482" i="3"/>
  <c r="R482" i="3" s="1"/>
  <c r="P483" i="3"/>
  <c r="P484" i="3"/>
  <c r="P485" i="3"/>
  <c r="Q485" i="3" s="1"/>
  <c r="P486" i="3"/>
  <c r="Q486" i="3" s="1"/>
  <c r="P487" i="3"/>
  <c r="P488" i="3"/>
  <c r="P489" i="3"/>
  <c r="Q489" i="3" s="1"/>
  <c r="P490" i="3"/>
  <c r="R490" i="3" s="1"/>
  <c r="P491" i="3"/>
  <c r="P492" i="3"/>
  <c r="P493" i="3"/>
  <c r="Q493" i="3" s="1"/>
  <c r="P494" i="3"/>
  <c r="Q494" i="3" s="1"/>
  <c r="P495" i="3"/>
  <c r="P496" i="3"/>
  <c r="P497" i="3"/>
  <c r="Q497" i="3" s="1"/>
  <c r="P498" i="3"/>
  <c r="R498" i="3" s="1"/>
  <c r="P499" i="3"/>
  <c r="P500" i="3"/>
  <c r="P501" i="3"/>
  <c r="Q501" i="3" s="1"/>
  <c r="P502" i="3"/>
  <c r="Q502" i="3" s="1"/>
  <c r="P503" i="3"/>
  <c r="P504" i="3"/>
  <c r="P505" i="3"/>
  <c r="Q505" i="3" s="1"/>
  <c r="P506" i="3"/>
  <c r="R506" i="3" s="1"/>
  <c r="P507" i="3"/>
  <c r="P508" i="3"/>
  <c r="P509" i="3"/>
  <c r="Q509" i="3" s="1"/>
  <c r="P510" i="3"/>
  <c r="Q510" i="3" s="1"/>
  <c r="P511" i="3"/>
  <c r="P512" i="3"/>
  <c r="P513" i="3"/>
  <c r="Q513" i="3" s="1"/>
  <c r="P514" i="3"/>
  <c r="R514" i="3" s="1"/>
  <c r="P515" i="3"/>
  <c r="P516" i="3"/>
  <c r="P517" i="3"/>
  <c r="Q517" i="3" s="1"/>
  <c r="P518" i="3"/>
  <c r="Q518" i="3" s="1"/>
  <c r="P519" i="3"/>
  <c r="P520" i="3"/>
  <c r="P521" i="3"/>
  <c r="Q521" i="3" s="1"/>
  <c r="P522" i="3"/>
  <c r="R522" i="3" s="1"/>
  <c r="P523" i="3"/>
  <c r="P524" i="3"/>
  <c r="P525" i="3"/>
  <c r="Q525" i="3" s="1"/>
  <c r="P526" i="3"/>
  <c r="Q526" i="3" s="1"/>
  <c r="P527" i="3"/>
  <c r="P528" i="3"/>
  <c r="P529" i="3"/>
  <c r="Q529" i="3" s="1"/>
  <c r="P530" i="3"/>
  <c r="R530" i="3" s="1"/>
  <c r="P531" i="3"/>
  <c r="P532" i="3"/>
  <c r="P533" i="3"/>
  <c r="Q533" i="3" s="1"/>
  <c r="P534" i="3"/>
  <c r="Q534" i="3" s="1"/>
  <c r="P535" i="3"/>
  <c r="P536" i="3"/>
  <c r="P537" i="3"/>
  <c r="Q537" i="3" s="1"/>
  <c r="P538" i="3"/>
  <c r="R538" i="3" s="1"/>
  <c r="P539" i="3"/>
  <c r="P540" i="3"/>
  <c r="P541" i="3"/>
  <c r="Q541" i="3" s="1"/>
  <c r="P542" i="3"/>
  <c r="Q542" i="3" s="1"/>
  <c r="P543" i="3"/>
  <c r="P544" i="3"/>
  <c r="P545" i="3"/>
  <c r="Q545" i="3" s="1"/>
  <c r="P546" i="3"/>
  <c r="R546" i="3" s="1"/>
  <c r="P547" i="3"/>
  <c r="P548" i="3"/>
  <c r="P549" i="3"/>
  <c r="Q549" i="3" s="1"/>
  <c r="P550" i="3"/>
  <c r="Q550" i="3" s="1"/>
  <c r="P551" i="3"/>
  <c r="P552" i="3"/>
  <c r="P553" i="3"/>
  <c r="Q553" i="3" s="1"/>
  <c r="P554" i="3"/>
  <c r="R554" i="3" s="1"/>
  <c r="P555" i="3"/>
  <c r="P556" i="3"/>
  <c r="P557" i="3"/>
  <c r="Q557" i="3" s="1"/>
  <c r="P558" i="3"/>
  <c r="Q558" i="3" s="1"/>
  <c r="P559" i="3"/>
  <c r="P560" i="3"/>
  <c r="P561" i="3"/>
  <c r="Q561" i="3" s="1"/>
  <c r="P562" i="3"/>
  <c r="R562" i="3" s="1"/>
  <c r="P563" i="3"/>
  <c r="P564" i="3"/>
  <c r="P565" i="3"/>
  <c r="Q565" i="3" s="1"/>
  <c r="P566" i="3"/>
  <c r="Q566" i="3" s="1"/>
  <c r="P5" i="3"/>
  <c r="Q5" i="3" s="1"/>
  <c r="E56" i="3"/>
  <c r="Q56" i="3"/>
  <c r="R56" i="3"/>
  <c r="E57" i="3"/>
  <c r="E58" i="3"/>
  <c r="Q58" i="3"/>
  <c r="R58" i="3"/>
  <c r="E59" i="3"/>
  <c r="Q59" i="3"/>
  <c r="R59" i="3"/>
  <c r="E60" i="3"/>
  <c r="Q60" i="3"/>
  <c r="R60" i="3"/>
  <c r="E61" i="3"/>
  <c r="E62" i="3"/>
  <c r="E63" i="3"/>
  <c r="Q63" i="3"/>
  <c r="R63" i="3"/>
  <c r="E64" i="3"/>
  <c r="Q64" i="3"/>
  <c r="R64" i="3"/>
  <c r="E65" i="3"/>
  <c r="E66" i="3"/>
  <c r="Q66" i="3"/>
  <c r="R66" i="3"/>
  <c r="E67" i="3"/>
  <c r="Q67" i="3"/>
  <c r="R67" i="3"/>
  <c r="E68" i="3"/>
  <c r="Q68" i="3"/>
  <c r="R68" i="3"/>
  <c r="E69" i="3"/>
  <c r="R69" i="3"/>
  <c r="E70" i="3"/>
  <c r="R70" i="3"/>
  <c r="E71" i="3"/>
  <c r="Q71" i="3"/>
  <c r="R71" i="3"/>
  <c r="E72" i="3"/>
  <c r="Q72" i="3"/>
  <c r="R72" i="3"/>
  <c r="E73" i="3"/>
  <c r="E74" i="3"/>
  <c r="Q74" i="3"/>
  <c r="E75" i="3"/>
  <c r="Q75" i="3"/>
  <c r="R75" i="3"/>
  <c r="E76" i="3"/>
  <c r="Q76" i="3"/>
  <c r="R76" i="3"/>
  <c r="E77" i="3"/>
  <c r="E78" i="3"/>
  <c r="R78" i="3"/>
  <c r="E79" i="3"/>
  <c r="Q79" i="3"/>
  <c r="R79" i="3"/>
  <c r="E80" i="3"/>
  <c r="Q80" i="3"/>
  <c r="R80" i="3"/>
  <c r="E81" i="3"/>
  <c r="E82" i="3"/>
  <c r="Q82" i="3"/>
  <c r="E83" i="3"/>
  <c r="Q83" i="3"/>
  <c r="R83" i="3"/>
  <c r="E84" i="3"/>
  <c r="Q84" i="3"/>
  <c r="R84" i="3"/>
  <c r="E85" i="3"/>
  <c r="R85" i="3"/>
  <c r="E86" i="3"/>
  <c r="Q86" i="3"/>
  <c r="R86" i="3"/>
  <c r="E87" i="3"/>
  <c r="Q87" i="3"/>
  <c r="R87" i="3"/>
  <c r="E88" i="3"/>
  <c r="Q88" i="3"/>
  <c r="R88" i="3"/>
  <c r="E89" i="3"/>
  <c r="E90" i="3"/>
  <c r="E91" i="3"/>
  <c r="Q91" i="3"/>
  <c r="R91" i="3"/>
  <c r="E92" i="3"/>
  <c r="Q92" i="3"/>
  <c r="R92" i="3"/>
  <c r="E93" i="3"/>
  <c r="E94" i="3"/>
  <c r="Q94" i="3"/>
  <c r="R94" i="3"/>
  <c r="E95" i="3"/>
  <c r="Q95" i="3"/>
  <c r="R95" i="3"/>
  <c r="E96" i="3"/>
  <c r="Q96" i="3"/>
  <c r="R96" i="3"/>
  <c r="E97" i="3"/>
  <c r="E98" i="3"/>
  <c r="E99" i="3"/>
  <c r="Q99" i="3"/>
  <c r="R99" i="3"/>
  <c r="E100" i="3"/>
  <c r="Q100" i="3"/>
  <c r="R100" i="3"/>
  <c r="E101" i="3"/>
  <c r="R101" i="3"/>
  <c r="E102" i="3"/>
  <c r="Q102" i="3"/>
  <c r="E103" i="3"/>
  <c r="Q103" i="3"/>
  <c r="R103" i="3"/>
  <c r="E104" i="3"/>
  <c r="Q104" i="3"/>
  <c r="R104" i="3"/>
  <c r="E105" i="3"/>
  <c r="E106" i="3"/>
  <c r="R106" i="3"/>
  <c r="E107" i="3"/>
  <c r="Q107" i="3"/>
  <c r="R107" i="3"/>
  <c r="E108" i="3"/>
  <c r="Q108" i="3"/>
  <c r="R108" i="3"/>
  <c r="E109" i="3"/>
  <c r="E110" i="3"/>
  <c r="Q110" i="3"/>
  <c r="E111" i="3"/>
  <c r="Q111" i="3"/>
  <c r="R111" i="3"/>
  <c r="E112" i="3"/>
  <c r="Q112" i="3"/>
  <c r="R112" i="3"/>
  <c r="E113" i="3"/>
  <c r="E114" i="3"/>
  <c r="R114" i="3"/>
  <c r="E115" i="3"/>
  <c r="Q115" i="3"/>
  <c r="R115" i="3"/>
  <c r="E116" i="3"/>
  <c r="Q116" i="3"/>
  <c r="R116" i="3"/>
  <c r="E117" i="3"/>
  <c r="R117" i="3"/>
  <c r="E118" i="3"/>
  <c r="E119" i="3"/>
  <c r="Q119" i="3"/>
  <c r="R119" i="3"/>
  <c r="E120" i="3"/>
  <c r="Q120" i="3"/>
  <c r="R120" i="3"/>
  <c r="E121" i="3"/>
  <c r="E122" i="3"/>
  <c r="Q122" i="3"/>
  <c r="R122" i="3"/>
  <c r="E123" i="3"/>
  <c r="Q123" i="3"/>
  <c r="R123" i="3"/>
  <c r="E124" i="3"/>
  <c r="Q124" i="3"/>
  <c r="R124" i="3"/>
  <c r="E125" i="3"/>
  <c r="E126" i="3"/>
  <c r="E127" i="3"/>
  <c r="Q127" i="3"/>
  <c r="R127" i="3"/>
  <c r="E128" i="3"/>
  <c r="Q128" i="3"/>
  <c r="R128" i="3"/>
  <c r="E129" i="3"/>
  <c r="E130" i="3"/>
  <c r="Q130" i="3"/>
  <c r="R130" i="3"/>
  <c r="E131" i="3"/>
  <c r="Q131" i="3"/>
  <c r="R131" i="3"/>
  <c r="E132" i="3"/>
  <c r="Q132" i="3"/>
  <c r="R132" i="3"/>
  <c r="E133" i="3"/>
  <c r="R133" i="3"/>
  <c r="E134" i="3"/>
  <c r="R134" i="3"/>
  <c r="E135" i="3"/>
  <c r="Q135" i="3"/>
  <c r="R135" i="3"/>
  <c r="E136" i="3"/>
  <c r="Q136" i="3"/>
  <c r="R136" i="3"/>
  <c r="E137" i="3"/>
  <c r="E138" i="3"/>
  <c r="Q138" i="3"/>
  <c r="E139" i="3"/>
  <c r="Q139" i="3"/>
  <c r="R139" i="3"/>
  <c r="E140" i="3"/>
  <c r="Q140" i="3"/>
  <c r="R140" i="3"/>
  <c r="E141" i="3"/>
  <c r="E142" i="3"/>
  <c r="R142" i="3"/>
  <c r="E143" i="3"/>
  <c r="Q143" i="3"/>
  <c r="R143" i="3"/>
  <c r="E144" i="3"/>
  <c r="Q144" i="3"/>
  <c r="R144" i="3"/>
  <c r="E145" i="3"/>
  <c r="E146" i="3"/>
  <c r="Q146" i="3"/>
  <c r="E147" i="3"/>
  <c r="Q147" i="3"/>
  <c r="R147" i="3"/>
  <c r="E148" i="3"/>
  <c r="Q148" i="3"/>
  <c r="R148" i="3"/>
  <c r="E149" i="3"/>
  <c r="R149" i="3"/>
  <c r="E150" i="3"/>
  <c r="Q150" i="3"/>
  <c r="R150" i="3"/>
  <c r="E151" i="3"/>
  <c r="Q151" i="3"/>
  <c r="R151" i="3"/>
  <c r="E152" i="3"/>
  <c r="Q152" i="3"/>
  <c r="R152" i="3"/>
  <c r="E153" i="3"/>
  <c r="E154" i="3"/>
  <c r="E155" i="3"/>
  <c r="Q155" i="3"/>
  <c r="R155" i="3"/>
  <c r="E156" i="3"/>
  <c r="Q156" i="3"/>
  <c r="R156" i="3"/>
  <c r="E157" i="3"/>
  <c r="E158" i="3"/>
  <c r="Q158" i="3"/>
  <c r="R158" i="3"/>
  <c r="E159" i="3"/>
  <c r="Q159" i="3"/>
  <c r="R159" i="3"/>
  <c r="E160" i="3"/>
  <c r="Q160" i="3"/>
  <c r="R160" i="3"/>
  <c r="E161" i="3"/>
  <c r="E162" i="3"/>
  <c r="E163" i="3"/>
  <c r="Q163" i="3"/>
  <c r="R163" i="3"/>
  <c r="E164" i="3"/>
  <c r="Q164" i="3"/>
  <c r="R164" i="3"/>
  <c r="E165" i="3"/>
  <c r="R165" i="3"/>
  <c r="E166" i="3"/>
  <c r="Q166" i="3"/>
  <c r="E167" i="3"/>
  <c r="Q167" i="3"/>
  <c r="R167" i="3"/>
  <c r="E168" i="3"/>
  <c r="Q168" i="3"/>
  <c r="R168" i="3"/>
  <c r="E169" i="3"/>
  <c r="E170" i="3"/>
  <c r="R170" i="3"/>
  <c r="E171" i="3"/>
  <c r="Q171" i="3"/>
  <c r="R171" i="3"/>
  <c r="E172" i="3"/>
  <c r="Q172" i="3"/>
  <c r="R172" i="3"/>
  <c r="E173" i="3"/>
  <c r="E174" i="3"/>
  <c r="Q174" i="3"/>
  <c r="E175" i="3"/>
  <c r="Q175" i="3"/>
  <c r="R175" i="3"/>
  <c r="E176" i="3"/>
  <c r="Q176" i="3"/>
  <c r="R176" i="3"/>
  <c r="E177" i="3"/>
  <c r="E178" i="3"/>
  <c r="R178" i="3"/>
  <c r="E179" i="3"/>
  <c r="Q179" i="3"/>
  <c r="R179" i="3"/>
  <c r="E180" i="3"/>
  <c r="Q180" i="3"/>
  <c r="R180" i="3"/>
  <c r="E181" i="3"/>
  <c r="R181" i="3"/>
  <c r="E182" i="3"/>
  <c r="E183" i="3"/>
  <c r="Q183" i="3"/>
  <c r="R183" i="3"/>
  <c r="E184" i="3"/>
  <c r="Q184" i="3"/>
  <c r="R184" i="3"/>
  <c r="E185" i="3"/>
  <c r="E186" i="3"/>
  <c r="Q186" i="3"/>
  <c r="R186" i="3"/>
  <c r="E187" i="3"/>
  <c r="Q187" i="3"/>
  <c r="R187" i="3"/>
  <c r="E188" i="3"/>
  <c r="Q188" i="3"/>
  <c r="R188" i="3"/>
  <c r="E189" i="3"/>
  <c r="E190" i="3"/>
  <c r="E191" i="3"/>
  <c r="Q191" i="3"/>
  <c r="R191" i="3"/>
  <c r="E192" i="3"/>
  <c r="Q192" i="3"/>
  <c r="R192" i="3"/>
  <c r="E193" i="3"/>
  <c r="E194" i="3"/>
  <c r="Q194" i="3"/>
  <c r="R194" i="3"/>
  <c r="E195" i="3"/>
  <c r="Q195" i="3"/>
  <c r="R195" i="3"/>
  <c r="E196" i="3"/>
  <c r="Q196" i="3"/>
  <c r="R196" i="3"/>
  <c r="E197" i="3"/>
  <c r="R197" i="3"/>
  <c r="E198" i="3"/>
  <c r="R198" i="3"/>
  <c r="E199" i="3"/>
  <c r="Q199" i="3"/>
  <c r="R199" i="3"/>
  <c r="E200" i="3"/>
  <c r="Q200" i="3"/>
  <c r="R200" i="3"/>
  <c r="E201" i="3"/>
  <c r="E202" i="3"/>
  <c r="Q202" i="3"/>
  <c r="E203" i="3"/>
  <c r="Q203" i="3"/>
  <c r="R203" i="3"/>
  <c r="E204" i="3"/>
  <c r="Q204" i="3"/>
  <c r="R204" i="3"/>
  <c r="E205" i="3"/>
  <c r="E206" i="3"/>
  <c r="R206" i="3"/>
  <c r="E207" i="3"/>
  <c r="Q207" i="3"/>
  <c r="R207" i="3"/>
  <c r="E208" i="3"/>
  <c r="Q208" i="3"/>
  <c r="R208" i="3"/>
  <c r="E209" i="3"/>
  <c r="E210" i="3"/>
  <c r="Q210" i="3"/>
  <c r="E211" i="3"/>
  <c r="Q211" i="3"/>
  <c r="R211" i="3"/>
  <c r="E212" i="3"/>
  <c r="Q212" i="3"/>
  <c r="R212" i="3"/>
  <c r="E213" i="3"/>
  <c r="R213" i="3"/>
  <c r="E214" i="3"/>
  <c r="Q214" i="3"/>
  <c r="R214" i="3"/>
  <c r="E215" i="3"/>
  <c r="Q215" i="3"/>
  <c r="R215" i="3"/>
  <c r="E216" i="3"/>
  <c r="Q216" i="3"/>
  <c r="R216" i="3"/>
  <c r="E217" i="3"/>
  <c r="E218" i="3"/>
  <c r="E219" i="3"/>
  <c r="Q219" i="3"/>
  <c r="R219" i="3"/>
  <c r="E220" i="3"/>
  <c r="Q220" i="3"/>
  <c r="R220" i="3"/>
  <c r="E221" i="3"/>
  <c r="E222" i="3"/>
  <c r="Q222" i="3"/>
  <c r="R222" i="3"/>
  <c r="E223" i="3"/>
  <c r="Q223" i="3"/>
  <c r="R223" i="3"/>
  <c r="E224" i="3"/>
  <c r="Q224" i="3"/>
  <c r="R224" i="3"/>
  <c r="E225" i="3"/>
  <c r="E226" i="3"/>
  <c r="E227" i="3"/>
  <c r="Q227" i="3"/>
  <c r="R227" i="3"/>
  <c r="E228" i="3"/>
  <c r="Q228" i="3"/>
  <c r="R228" i="3"/>
  <c r="E229" i="3"/>
  <c r="R229" i="3"/>
  <c r="E230" i="3"/>
  <c r="Q230" i="3"/>
  <c r="E231" i="3"/>
  <c r="Q231" i="3"/>
  <c r="R231" i="3"/>
  <c r="E232" i="3"/>
  <c r="Q232" i="3"/>
  <c r="R232" i="3"/>
  <c r="E233" i="3"/>
  <c r="E234" i="3"/>
  <c r="R234" i="3"/>
  <c r="E235" i="3"/>
  <c r="Q235" i="3"/>
  <c r="R235" i="3"/>
  <c r="E236" i="3"/>
  <c r="Q236" i="3"/>
  <c r="R236" i="3"/>
  <c r="E237" i="3"/>
  <c r="E238" i="3"/>
  <c r="Q238" i="3"/>
  <c r="E239" i="3"/>
  <c r="Q239" i="3"/>
  <c r="R239" i="3"/>
  <c r="E240" i="3"/>
  <c r="Q240" i="3"/>
  <c r="R240" i="3"/>
  <c r="E241" i="3"/>
  <c r="E242" i="3"/>
  <c r="R242" i="3"/>
  <c r="E243" i="3"/>
  <c r="Q243" i="3"/>
  <c r="R243" i="3"/>
  <c r="E244" i="3"/>
  <c r="Q244" i="3"/>
  <c r="R244" i="3"/>
  <c r="E245" i="3"/>
  <c r="R245" i="3"/>
  <c r="E246" i="3"/>
  <c r="E247" i="3"/>
  <c r="Q247" i="3"/>
  <c r="R247" i="3"/>
  <c r="E248" i="3"/>
  <c r="Q248" i="3"/>
  <c r="R248" i="3"/>
  <c r="E249" i="3"/>
  <c r="E250" i="3"/>
  <c r="Q250" i="3"/>
  <c r="R250" i="3"/>
  <c r="E251" i="3"/>
  <c r="Q251" i="3"/>
  <c r="R251" i="3"/>
  <c r="E252" i="3"/>
  <c r="Q252" i="3"/>
  <c r="R252" i="3"/>
  <c r="E253" i="3"/>
  <c r="E254" i="3"/>
  <c r="E255" i="3"/>
  <c r="Q255" i="3"/>
  <c r="R255" i="3"/>
  <c r="E256" i="3"/>
  <c r="Q256" i="3"/>
  <c r="R256" i="3"/>
  <c r="E257" i="3"/>
  <c r="E258" i="3"/>
  <c r="Q258" i="3"/>
  <c r="R258" i="3"/>
  <c r="E259" i="3"/>
  <c r="Q259" i="3"/>
  <c r="R259" i="3"/>
  <c r="E260" i="3"/>
  <c r="Q260" i="3"/>
  <c r="R260" i="3"/>
  <c r="E261" i="3"/>
  <c r="R261" i="3"/>
  <c r="E262" i="3"/>
  <c r="R262" i="3"/>
  <c r="E263" i="3"/>
  <c r="Q263" i="3"/>
  <c r="R263" i="3"/>
  <c r="E264" i="3"/>
  <c r="Q264" i="3"/>
  <c r="R264" i="3"/>
  <c r="E265" i="3"/>
  <c r="E266" i="3"/>
  <c r="Q266" i="3"/>
  <c r="E267" i="3"/>
  <c r="Q267" i="3"/>
  <c r="R267" i="3"/>
  <c r="E268" i="3"/>
  <c r="Q268" i="3"/>
  <c r="R268" i="3"/>
  <c r="E269" i="3"/>
  <c r="E270" i="3"/>
  <c r="R270" i="3"/>
  <c r="E271" i="3"/>
  <c r="Q271" i="3"/>
  <c r="R271" i="3"/>
  <c r="E272" i="3"/>
  <c r="Q272" i="3"/>
  <c r="R272" i="3"/>
  <c r="E273" i="3"/>
  <c r="E274" i="3"/>
  <c r="Q274" i="3"/>
  <c r="E275" i="3"/>
  <c r="Q275" i="3"/>
  <c r="R275" i="3"/>
  <c r="E276" i="3"/>
  <c r="Q276" i="3"/>
  <c r="R276" i="3"/>
  <c r="E277" i="3"/>
  <c r="R277" i="3"/>
  <c r="E278" i="3"/>
  <c r="Q278" i="3"/>
  <c r="R278" i="3"/>
  <c r="E279" i="3"/>
  <c r="Q279" i="3"/>
  <c r="R279" i="3"/>
  <c r="E280" i="3"/>
  <c r="Q280" i="3"/>
  <c r="R280" i="3"/>
  <c r="E281" i="3"/>
  <c r="E282" i="3"/>
  <c r="E283" i="3"/>
  <c r="Q283" i="3"/>
  <c r="R283" i="3"/>
  <c r="E284" i="3"/>
  <c r="Q284" i="3"/>
  <c r="R284" i="3"/>
  <c r="E285" i="3"/>
  <c r="E286" i="3"/>
  <c r="Q286" i="3"/>
  <c r="R286" i="3"/>
  <c r="E287" i="3"/>
  <c r="Q287" i="3"/>
  <c r="R287" i="3"/>
  <c r="E288" i="3"/>
  <c r="Q288" i="3"/>
  <c r="R288" i="3"/>
  <c r="E289" i="3"/>
  <c r="E290" i="3"/>
  <c r="E291" i="3"/>
  <c r="Q291" i="3"/>
  <c r="R291" i="3"/>
  <c r="E292" i="3"/>
  <c r="Q292" i="3"/>
  <c r="R292" i="3"/>
  <c r="E293" i="3"/>
  <c r="R293" i="3"/>
  <c r="E294" i="3"/>
  <c r="Q294" i="3"/>
  <c r="E295" i="3"/>
  <c r="Q295" i="3"/>
  <c r="R295" i="3"/>
  <c r="E296" i="3"/>
  <c r="Q296" i="3"/>
  <c r="R296" i="3"/>
  <c r="E297" i="3"/>
  <c r="E298" i="3"/>
  <c r="R298" i="3"/>
  <c r="E299" i="3"/>
  <c r="Q299" i="3"/>
  <c r="R299" i="3"/>
  <c r="E300" i="3"/>
  <c r="Q300" i="3"/>
  <c r="R300" i="3"/>
  <c r="E301" i="3"/>
  <c r="E302" i="3"/>
  <c r="Q302" i="3"/>
  <c r="E303" i="3"/>
  <c r="Q303" i="3"/>
  <c r="R303" i="3"/>
  <c r="E304" i="3"/>
  <c r="Q304" i="3"/>
  <c r="R304" i="3"/>
  <c r="E305" i="3"/>
  <c r="E306" i="3"/>
  <c r="R306" i="3"/>
  <c r="E307" i="3"/>
  <c r="Q307" i="3"/>
  <c r="R307" i="3"/>
  <c r="E308" i="3"/>
  <c r="Q308" i="3"/>
  <c r="R308" i="3"/>
  <c r="E309" i="3"/>
  <c r="R309" i="3"/>
  <c r="E310" i="3"/>
  <c r="E311" i="3"/>
  <c r="Q311" i="3"/>
  <c r="R311" i="3"/>
  <c r="E312" i="3"/>
  <c r="Q312" i="3"/>
  <c r="R312" i="3"/>
  <c r="E313" i="3"/>
  <c r="E314" i="3"/>
  <c r="Q314" i="3"/>
  <c r="R314" i="3"/>
  <c r="E315" i="3"/>
  <c r="Q315" i="3"/>
  <c r="R315" i="3"/>
  <c r="E316" i="3"/>
  <c r="Q316" i="3"/>
  <c r="R316" i="3"/>
  <c r="E317" i="3"/>
  <c r="E318" i="3"/>
  <c r="E319" i="3"/>
  <c r="Q319" i="3"/>
  <c r="R319" i="3"/>
  <c r="E320" i="3"/>
  <c r="Q320" i="3"/>
  <c r="R320" i="3"/>
  <c r="E321" i="3"/>
  <c r="E322" i="3"/>
  <c r="Q322" i="3"/>
  <c r="R322" i="3"/>
  <c r="E323" i="3"/>
  <c r="Q323" i="3"/>
  <c r="R323" i="3"/>
  <c r="E324" i="3"/>
  <c r="Q324" i="3"/>
  <c r="R324" i="3"/>
  <c r="E325" i="3"/>
  <c r="R325" i="3"/>
  <c r="E326" i="3"/>
  <c r="R326" i="3"/>
  <c r="E327" i="3"/>
  <c r="Q327" i="3"/>
  <c r="R327" i="3"/>
  <c r="E328" i="3"/>
  <c r="Q328" i="3"/>
  <c r="R328" i="3"/>
  <c r="E329" i="3"/>
  <c r="E330" i="3"/>
  <c r="Q330" i="3"/>
  <c r="E331" i="3"/>
  <c r="Q331" i="3"/>
  <c r="R331" i="3"/>
  <c r="E332" i="3"/>
  <c r="Q332" i="3"/>
  <c r="R332" i="3"/>
  <c r="E333" i="3"/>
  <c r="E334" i="3"/>
  <c r="R334" i="3"/>
  <c r="E335" i="3"/>
  <c r="Q335" i="3"/>
  <c r="R335" i="3"/>
  <c r="E336" i="3"/>
  <c r="Q336" i="3"/>
  <c r="R336" i="3"/>
  <c r="E337" i="3"/>
  <c r="E338" i="3"/>
  <c r="Q338" i="3"/>
  <c r="E339" i="3"/>
  <c r="Q339" i="3"/>
  <c r="R339" i="3"/>
  <c r="E340" i="3"/>
  <c r="Q340" i="3"/>
  <c r="R340" i="3"/>
  <c r="E341" i="3"/>
  <c r="R341" i="3"/>
  <c r="E342" i="3"/>
  <c r="Q342" i="3"/>
  <c r="R342" i="3"/>
  <c r="E343" i="3"/>
  <c r="Q343" i="3"/>
  <c r="R343" i="3"/>
  <c r="E344" i="3"/>
  <c r="Q344" i="3"/>
  <c r="R344" i="3"/>
  <c r="E345" i="3"/>
  <c r="E346" i="3"/>
  <c r="E347" i="3"/>
  <c r="Q347" i="3"/>
  <c r="R347" i="3"/>
  <c r="E348" i="3"/>
  <c r="Q348" i="3"/>
  <c r="R348" i="3"/>
  <c r="E349" i="3"/>
  <c r="E350" i="3"/>
  <c r="Q350" i="3"/>
  <c r="R350" i="3"/>
  <c r="E351" i="3"/>
  <c r="Q351" i="3"/>
  <c r="R351" i="3"/>
  <c r="E352" i="3"/>
  <c r="Q352" i="3"/>
  <c r="R352" i="3"/>
  <c r="E353" i="3"/>
  <c r="E354" i="3"/>
  <c r="E355" i="3"/>
  <c r="Q355" i="3"/>
  <c r="R355" i="3"/>
  <c r="E356" i="3"/>
  <c r="Q356" i="3"/>
  <c r="R356" i="3"/>
  <c r="E357" i="3"/>
  <c r="R357" i="3"/>
  <c r="E358" i="3"/>
  <c r="Q358" i="3"/>
  <c r="E359" i="3"/>
  <c r="Q359" i="3"/>
  <c r="R359" i="3"/>
  <c r="E360" i="3"/>
  <c r="Q360" i="3"/>
  <c r="R360" i="3"/>
  <c r="E361" i="3"/>
  <c r="E362" i="3"/>
  <c r="R362" i="3"/>
  <c r="E363" i="3"/>
  <c r="Q363" i="3"/>
  <c r="R363" i="3"/>
  <c r="E364" i="3"/>
  <c r="Q364" i="3"/>
  <c r="R364" i="3"/>
  <c r="E365" i="3"/>
  <c r="E366" i="3"/>
  <c r="Q366" i="3"/>
  <c r="E367" i="3"/>
  <c r="Q367" i="3"/>
  <c r="R367" i="3"/>
  <c r="E368" i="3"/>
  <c r="Q368" i="3"/>
  <c r="R368" i="3"/>
  <c r="E369" i="3"/>
  <c r="E370" i="3"/>
  <c r="R370" i="3"/>
  <c r="E371" i="3"/>
  <c r="Q371" i="3"/>
  <c r="R371" i="3"/>
  <c r="E372" i="3"/>
  <c r="Q372" i="3"/>
  <c r="R372" i="3"/>
  <c r="E373" i="3"/>
  <c r="R373" i="3"/>
  <c r="E374" i="3"/>
  <c r="E375" i="3"/>
  <c r="Q375" i="3"/>
  <c r="R375" i="3"/>
  <c r="E376" i="3"/>
  <c r="Q376" i="3"/>
  <c r="R376" i="3"/>
  <c r="E377" i="3"/>
  <c r="E378" i="3"/>
  <c r="Q378" i="3"/>
  <c r="R378" i="3"/>
  <c r="E379" i="3"/>
  <c r="Q379" i="3"/>
  <c r="R379" i="3"/>
  <c r="E380" i="3"/>
  <c r="Q380" i="3"/>
  <c r="R380" i="3"/>
  <c r="E381" i="3"/>
  <c r="E382" i="3"/>
  <c r="E383" i="3"/>
  <c r="Q383" i="3"/>
  <c r="R383" i="3"/>
  <c r="E384" i="3"/>
  <c r="Q384" i="3"/>
  <c r="R384" i="3"/>
  <c r="E385" i="3"/>
  <c r="E386" i="3"/>
  <c r="Q386" i="3"/>
  <c r="R386" i="3"/>
  <c r="E387" i="3"/>
  <c r="Q387" i="3"/>
  <c r="R387" i="3"/>
  <c r="E388" i="3"/>
  <c r="Q388" i="3"/>
  <c r="R388" i="3"/>
  <c r="E389" i="3"/>
  <c r="R389" i="3"/>
  <c r="E390" i="3"/>
  <c r="R390" i="3"/>
  <c r="E391" i="3"/>
  <c r="Q391" i="3"/>
  <c r="R391" i="3"/>
  <c r="E392" i="3"/>
  <c r="Q392" i="3"/>
  <c r="R392" i="3"/>
  <c r="E393" i="3"/>
  <c r="E394" i="3"/>
  <c r="Q394" i="3"/>
  <c r="E395" i="3"/>
  <c r="Q395" i="3"/>
  <c r="R395" i="3"/>
  <c r="E396" i="3"/>
  <c r="Q396" i="3"/>
  <c r="R396" i="3"/>
  <c r="E397" i="3"/>
  <c r="E398" i="3"/>
  <c r="R398" i="3"/>
  <c r="E399" i="3"/>
  <c r="Q399" i="3"/>
  <c r="R399" i="3"/>
  <c r="E400" i="3"/>
  <c r="Q400" i="3"/>
  <c r="R400" i="3"/>
  <c r="E401" i="3"/>
  <c r="E402" i="3"/>
  <c r="Q402" i="3"/>
  <c r="E403" i="3"/>
  <c r="Q403" i="3"/>
  <c r="R403" i="3"/>
  <c r="E404" i="3"/>
  <c r="Q404" i="3"/>
  <c r="R404" i="3"/>
  <c r="E405" i="3"/>
  <c r="E406" i="3"/>
  <c r="R406" i="3"/>
  <c r="E407" i="3"/>
  <c r="Q407" i="3"/>
  <c r="R407" i="3"/>
  <c r="E408" i="3"/>
  <c r="Q408" i="3"/>
  <c r="R408" i="3"/>
  <c r="E409" i="3"/>
  <c r="E410" i="3"/>
  <c r="Q410" i="3"/>
  <c r="E411" i="3"/>
  <c r="Q411" i="3"/>
  <c r="R411" i="3"/>
  <c r="E412" i="3"/>
  <c r="Q412" i="3"/>
  <c r="R412" i="3"/>
  <c r="E413" i="3"/>
  <c r="E414" i="3"/>
  <c r="R414" i="3"/>
  <c r="E415" i="3"/>
  <c r="Q415" i="3"/>
  <c r="R415" i="3"/>
  <c r="E416" i="3"/>
  <c r="Q416" i="3"/>
  <c r="R416" i="3"/>
  <c r="E417" i="3"/>
  <c r="E418" i="3"/>
  <c r="Q418" i="3"/>
  <c r="E419" i="3"/>
  <c r="Q419" i="3"/>
  <c r="R419" i="3"/>
  <c r="E420" i="3"/>
  <c r="Q420" i="3"/>
  <c r="R420" i="3"/>
  <c r="E421" i="3"/>
  <c r="E422" i="3"/>
  <c r="R422" i="3"/>
  <c r="E423" i="3"/>
  <c r="Q423" i="3"/>
  <c r="R423" i="3"/>
  <c r="E424" i="3"/>
  <c r="Q424" i="3"/>
  <c r="R424" i="3"/>
  <c r="E425" i="3"/>
  <c r="E426" i="3"/>
  <c r="Q426" i="3"/>
  <c r="E427" i="3"/>
  <c r="Q427" i="3"/>
  <c r="R427" i="3"/>
  <c r="E428" i="3"/>
  <c r="Q428" i="3"/>
  <c r="R428" i="3"/>
  <c r="E429" i="3"/>
  <c r="E430" i="3"/>
  <c r="R430" i="3"/>
  <c r="E431" i="3"/>
  <c r="Q431" i="3"/>
  <c r="R431" i="3"/>
  <c r="E432" i="3"/>
  <c r="Q432" i="3"/>
  <c r="R432" i="3"/>
  <c r="E433" i="3"/>
  <c r="E434" i="3"/>
  <c r="Q434" i="3"/>
  <c r="E435" i="3"/>
  <c r="Q435" i="3"/>
  <c r="R435" i="3"/>
  <c r="E436" i="3"/>
  <c r="Q436" i="3"/>
  <c r="R436" i="3"/>
  <c r="E437" i="3"/>
  <c r="E438" i="3"/>
  <c r="R438" i="3"/>
  <c r="E439" i="3"/>
  <c r="Q439" i="3"/>
  <c r="R439" i="3"/>
  <c r="E440" i="3"/>
  <c r="Q440" i="3"/>
  <c r="R440" i="3"/>
  <c r="E441" i="3"/>
  <c r="E442" i="3"/>
  <c r="Q442" i="3"/>
  <c r="E443" i="3"/>
  <c r="Q443" i="3"/>
  <c r="R443" i="3"/>
  <c r="E444" i="3"/>
  <c r="Q444" i="3"/>
  <c r="R444" i="3"/>
  <c r="E445" i="3"/>
  <c r="E446" i="3"/>
  <c r="R446" i="3"/>
  <c r="E447" i="3"/>
  <c r="Q447" i="3"/>
  <c r="R447" i="3"/>
  <c r="E448" i="3"/>
  <c r="Q448" i="3"/>
  <c r="R448" i="3"/>
  <c r="E449" i="3"/>
  <c r="E450" i="3"/>
  <c r="Q450" i="3"/>
  <c r="E451" i="3"/>
  <c r="Q451" i="3"/>
  <c r="R451" i="3"/>
  <c r="E452" i="3"/>
  <c r="Q452" i="3"/>
  <c r="R452" i="3"/>
  <c r="E453" i="3"/>
  <c r="E454" i="3"/>
  <c r="R454" i="3"/>
  <c r="E455" i="3"/>
  <c r="Q455" i="3"/>
  <c r="R455" i="3"/>
  <c r="E456" i="3"/>
  <c r="Q456" i="3"/>
  <c r="R456" i="3"/>
  <c r="E457" i="3"/>
  <c r="E458" i="3"/>
  <c r="Q458" i="3"/>
  <c r="E459" i="3"/>
  <c r="Q459" i="3"/>
  <c r="R459" i="3"/>
  <c r="E460" i="3"/>
  <c r="Q460" i="3"/>
  <c r="R460" i="3"/>
  <c r="E461" i="3"/>
  <c r="E462" i="3"/>
  <c r="R462" i="3"/>
  <c r="E463" i="3"/>
  <c r="Q463" i="3"/>
  <c r="R463" i="3"/>
  <c r="E464" i="3"/>
  <c r="Q464" i="3"/>
  <c r="R464" i="3"/>
  <c r="E465" i="3"/>
  <c r="E466" i="3"/>
  <c r="Q466" i="3"/>
  <c r="E467" i="3"/>
  <c r="Q467" i="3"/>
  <c r="R467" i="3"/>
  <c r="E468" i="3"/>
  <c r="Q468" i="3"/>
  <c r="R468" i="3"/>
  <c r="E469" i="3"/>
  <c r="E470" i="3"/>
  <c r="R470" i="3"/>
  <c r="E471" i="3"/>
  <c r="Q471" i="3"/>
  <c r="R471" i="3"/>
  <c r="E472" i="3"/>
  <c r="Q472" i="3"/>
  <c r="R472" i="3"/>
  <c r="E473" i="3"/>
  <c r="E474" i="3"/>
  <c r="Q474" i="3"/>
  <c r="E475" i="3"/>
  <c r="Q475" i="3"/>
  <c r="R475" i="3"/>
  <c r="E476" i="3"/>
  <c r="Q476" i="3"/>
  <c r="R476" i="3"/>
  <c r="E477" i="3"/>
  <c r="E478" i="3"/>
  <c r="R478" i="3"/>
  <c r="E479" i="3"/>
  <c r="Q479" i="3"/>
  <c r="R479" i="3"/>
  <c r="E480" i="3"/>
  <c r="Q480" i="3"/>
  <c r="R480" i="3"/>
  <c r="E481" i="3"/>
  <c r="E482" i="3"/>
  <c r="Q482" i="3"/>
  <c r="E483" i="3"/>
  <c r="Q483" i="3"/>
  <c r="R483" i="3"/>
  <c r="E484" i="3"/>
  <c r="Q484" i="3"/>
  <c r="R484" i="3"/>
  <c r="E485" i="3"/>
  <c r="E486" i="3"/>
  <c r="R486" i="3"/>
  <c r="E487" i="3"/>
  <c r="Q487" i="3"/>
  <c r="R487" i="3"/>
  <c r="E488" i="3"/>
  <c r="Q488" i="3"/>
  <c r="R488" i="3"/>
  <c r="E489" i="3"/>
  <c r="E490" i="3"/>
  <c r="Q490" i="3"/>
  <c r="E491" i="3"/>
  <c r="Q491" i="3"/>
  <c r="R491" i="3"/>
  <c r="E492" i="3"/>
  <c r="Q492" i="3"/>
  <c r="R492" i="3"/>
  <c r="E493" i="3"/>
  <c r="E494" i="3"/>
  <c r="R494" i="3"/>
  <c r="E495" i="3"/>
  <c r="Q495" i="3"/>
  <c r="R495" i="3"/>
  <c r="E496" i="3"/>
  <c r="Q496" i="3"/>
  <c r="R496" i="3"/>
  <c r="E497" i="3"/>
  <c r="E498" i="3"/>
  <c r="Q498" i="3"/>
  <c r="E499" i="3"/>
  <c r="Q499" i="3"/>
  <c r="R499" i="3"/>
  <c r="E500" i="3"/>
  <c r="Q500" i="3"/>
  <c r="R500" i="3"/>
  <c r="E501" i="3"/>
  <c r="E502" i="3"/>
  <c r="R502" i="3"/>
  <c r="E503" i="3"/>
  <c r="Q503" i="3"/>
  <c r="R503" i="3"/>
  <c r="E504" i="3"/>
  <c r="Q504" i="3"/>
  <c r="R504" i="3"/>
  <c r="E505" i="3"/>
  <c r="E506" i="3"/>
  <c r="Q506" i="3"/>
  <c r="E507" i="3"/>
  <c r="Q507" i="3"/>
  <c r="R507" i="3"/>
  <c r="E508" i="3"/>
  <c r="Q508" i="3"/>
  <c r="R508" i="3"/>
  <c r="E509" i="3"/>
  <c r="E510" i="3"/>
  <c r="R510" i="3"/>
  <c r="E511" i="3"/>
  <c r="Q511" i="3"/>
  <c r="R511" i="3"/>
  <c r="E512" i="3"/>
  <c r="Q512" i="3"/>
  <c r="R512" i="3"/>
  <c r="E513" i="3"/>
  <c r="E514" i="3"/>
  <c r="Q514" i="3"/>
  <c r="E515" i="3"/>
  <c r="Q515" i="3"/>
  <c r="R515" i="3"/>
  <c r="E516" i="3"/>
  <c r="Q516" i="3"/>
  <c r="R516" i="3"/>
  <c r="E517" i="3"/>
  <c r="E518" i="3"/>
  <c r="R518" i="3"/>
  <c r="E519" i="3"/>
  <c r="Q519" i="3"/>
  <c r="R519" i="3"/>
  <c r="E520" i="3"/>
  <c r="Q520" i="3"/>
  <c r="R520" i="3"/>
  <c r="E521" i="3"/>
  <c r="E522" i="3"/>
  <c r="Q522" i="3"/>
  <c r="E523" i="3"/>
  <c r="Q523" i="3"/>
  <c r="R523" i="3"/>
  <c r="E524" i="3"/>
  <c r="Q524" i="3"/>
  <c r="R524" i="3"/>
  <c r="E525" i="3"/>
  <c r="E526" i="3"/>
  <c r="R526" i="3"/>
  <c r="E527" i="3"/>
  <c r="Q527" i="3"/>
  <c r="R527" i="3"/>
  <c r="E528" i="3"/>
  <c r="Q528" i="3"/>
  <c r="R528" i="3"/>
  <c r="E529" i="3"/>
  <c r="E530" i="3"/>
  <c r="Q530" i="3"/>
  <c r="E531" i="3"/>
  <c r="Q531" i="3"/>
  <c r="R531" i="3"/>
  <c r="E532" i="3"/>
  <c r="Q532" i="3"/>
  <c r="R532" i="3"/>
  <c r="E533" i="3"/>
  <c r="E534" i="3"/>
  <c r="R534" i="3"/>
  <c r="E535" i="3"/>
  <c r="Q535" i="3"/>
  <c r="R535" i="3"/>
  <c r="E536" i="3"/>
  <c r="Q536" i="3"/>
  <c r="R536" i="3"/>
  <c r="E537" i="3"/>
  <c r="E538" i="3"/>
  <c r="Q538" i="3"/>
  <c r="E539" i="3"/>
  <c r="Q539" i="3"/>
  <c r="R539" i="3"/>
  <c r="E540" i="3"/>
  <c r="Q540" i="3"/>
  <c r="R540" i="3"/>
  <c r="E541" i="3"/>
  <c r="E542" i="3"/>
  <c r="R542" i="3"/>
  <c r="E543" i="3"/>
  <c r="Q543" i="3"/>
  <c r="R543" i="3"/>
  <c r="E544" i="3"/>
  <c r="Q544" i="3"/>
  <c r="R544" i="3"/>
  <c r="E545" i="3"/>
  <c r="E546" i="3"/>
  <c r="Q546" i="3"/>
  <c r="E547" i="3"/>
  <c r="Q547" i="3"/>
  <c r="R547" i="3"/>
  <c r="E548" i="3"/>
  <c r="Q548" i="3"/>
  <c r="R548" i="3"/>
  <c r="E549" i="3"/>
  <c r="E550" i="3"/>
  <c r="R550" i="3"/>
  <c r="E551" i="3"/>
  <c r="Q551" i="3"/>
  <c r="R551" i="3"/>
  <c r="E552" i="3"/>
  <c r="Q552" i="3"/>
  <c r="R552" i="3"/>
  <c r="E553" i="3"/>
  <c r="E554" i="3"/>
  <c r="Q554" i="3"/>
  <c r="E555" i="3"/>
  <c r="Q555" i="3"/>
  <c r="R555" i="3"/>
  <c r="E556" i="3"/>
  <c r="Q556" i="3"/>
  <c r="R556" i="3"/>
  <c r="E557" i="3"/>
  <c r="E558" i="3"/>
  <c r="R558" i="3"/>
  <c r="E559" i="3"/>
  <c r="Q559" i="3"/>
  <c r="R559" i="3"/>
  <c r="E560" i="3"/>
  <c r="Q560" i="3"/>
  <c r="R560" i="3"/>
  <c r="E561" i="3"/>
  <c r="E562" i="3"/>
  <c r="Q562" i="3"/>
  <c r="E563" i="3"/>
  <c r="Q563" i="3"/>
  <c r="R563" i="3"/>
  <c r="E564" i="3"/>
  <c r="Q564" i="3"/>
  <c r="R564" i="3"/>
  <c r="E565" i="3"/>
  <c r="E566" i="3"/>
  <c r="R566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" i="3"/>
  <c r="Q6" i="3"/>
  <c r="Q7" i="3"/>
  <c r="Q8" i="3"/>
  <c r="Q10" i="3"/>
  <c r="Q11" i="3"/>
  <c r="Q12" i="3"/>
  <c r="Q14" i="3"/>
  <c r="Q15" i="3"/>
  <c r="Q16" i="3"/>
  <c r="Q18" i="3"/>
  <c r="Q19" i="3"/>
  <c r="Q20" i="3"/>
  <c r="Q22" i="3"/>
  <c r="Q23" i="3"/>
  <c r="Q24" i="3"/>
  <c r="Q26" i="3"/>
  <c r="Q27" i="3"/>
  <c r="Q28" i="3"/>
  <c r="Q30" i="3"/>
  <c r="Q31" i="3"/>
  <c r="Q32" i="3"/>
  <c r="Q34" i="3"/>
  <c r="Q35" i="3"/>
  <c r="Q36" i="3"/>
  <c r="Q38" i="3"/>
  <c r="Q39" i="3"/>
  <c r="Q40" i="3"/>
  <c r="Q42" i="3"/>
  <c r="Q43" i="3"/>
  <c r="Q44" i="3"/>
  <c r="Q46" i="3"/>
  <c r="Q47" i="3"/>
  <c r="Q48" i="3"/>
  <c r="Q50" i="3"/>
  <c r="Q51" i="3"/>
  <c r="Q52" i="3"/>
  <c r="Q54" i="3"/>
  <c r="Q5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" i="3"/>
  <c r="AA350" i="4"/>
  <c r="AA354" i="4"/>
  <c r="AA358" i="4"/>
  <c r="AA362" i="4"/>
  <c r="AA366" i="4"/>
  <c r="AA370" i="4"/>
  <c r="AA374" i="4"/>
  <c r="AA378" i="4"/>
  <c r="AA382" i="4"/>
  <c r="AA386" i="4"/>
  <c r="AA390" i="4"/>
  <c r="AA394" i="4"/>
  <c r="AA398" i="4"/>
  <c r="AA402" i="4"/>
  <c r="AA406" i="4"/>
  <c r="AA410" i="4"/>
  <c r="AA414" i="4"/>
  <c r="AA418" i="4"/>
  <c r="AA422" i="4"/>
  <c r="AA426" i="4"/>
  <c r="AA430" i="4"/>
  <c r="AA434" i="4"/>
  <c r="AA438" i="4"/>
  <c r="AA442" i="4"/>
  <c r="AA446" i="4"/>
  <c r="AA450" i="4"/>
  <c r="AA454" i="4"/>
  <c r="AA458" i="4"/>
  <c r="AA462" i="4"/>
  <c r="AA466" i="4"/>
  <c r="AA470" i="4"/>
  <c r="AA474" i="4"/>
  <c r="AA478" i="4"/>
  <c r="AA482" i="4"/>
  <c r="AA486" i="4"/>
  <c r="AA490" i="4"/>
  <c r="AA494" i="4"/>
  <c r="AA498" i="4"/>
  <c r="AA502" i="4"/>
  <c r="AA506" i="4"/>
  <c r="AA510" i="4"/>
  <c r="AA514" i="4"/>
  <c r="AA518" i="4"/>
  <c r="AA522" i="4"/>
  <c r="AA526" i="4"/>
  <c r="AA530" i="4"/>
  <c r="AA534" i="4"/>
  <c r="AA538" i="4"/>
  <c r="AA542" i="4"/>
  <c r="AA546" i="4"/>
  <c r="AA550" i="4"/>
  <c r="AA554" i="4"/>
  <c r="AA558" i="4"/>
  <c r="AA562" i="4"/>
  <c r="AA566" i="4"/>
  <c r="AA570" i="4"/>
  <c r="AA6" i="4"/>
  <c r="AA7" i="4"/>
  <c r="AA8" i="4"/>
  <c r="AA9" i="4"/>
  <c r="AA11" i="4"/>
  <c r="AA12" i="4"/>
  <c r="AA13" i="4"/>
  <c r="AA15" i="4"/>
  <c r="AA16" i="4"/>
  <c r="AA17" i="4"/>
  <c r="AA19" i="4"/>
  <c r="AA20" i="4"/>
  <c r="AA21" i="4"/>
  <c r="AA23" i="4"/>
  <c r="AA24" i="4"/>
  <c r="AA25" i="4"/>
  <c r="AA27" i="4"/>
  <c r="AA28" i="4"/>
  <c r="AA29" i="4"/>
  <c r="AA31" i="4"/>
  <c r="AA32" i="4"/>
  <c r="AA33" i="4"/>
  <c r="AA35" i="4"/>
  <c r="AA36" i="4"/>
  <c r="AA37" i="4"/>
  <c r="AA39" i="4"/>
  <c r="AA40" i="4"/>
  <c r="AA41" i="4"/>
  <c r="AA43" i="4"/>
  <c r="AA44" i="4"/>
  <c r="AA45" i="4"/>
  <c r="AA47" i="4"/>
  <c r="AA48" i="4"/>
  <c r="AA49" i="4"/>
  <c r="AA51" i="4"/>
  <c r="AA52" i="4"/>
  <c r="AA53" i="4"/>
  <c r="AA55" i="4"/>
  <c r="AA56" i="4"/>
  <c r="AA57" i="4"/>
  <c r="AA59" i="4"/>
  <c r="AA60" i="4"/>
  <c r="AA61" i="4"/>
  <c r="AA63" i="4"/>
  <c r="AA64" i="4"/>
  <c r="AA65" i="4"/>
  <c r="AA67" i="4"/>
  <c r="AA68" i="4"/>
  <c r="AA69" i="4"/>
  <c r="AA71" i="4"/>
  <c r="AA72" i="4"/>
  <c r="AA73" i="4"/>
  <c r="AA75" i="4"/>
  <c r="AA76" i="4"/>
  <c r="AA77" i="4"/>
  <c r="AA79" i="4"/>
  <c r="AA80" i="4"/>
  <c r="AA81" i="4"/>
  <c r="AA83" i="4"/>
  <c r="AA84" i="4"/>
  <c r="AA85" i="4"/>
  <c r="AA87" i="4"/>
  <c r="AA88" i="4"/>
  <c r="AA89" i="4"/>
  <c r="AA91" i="4"/>
  <c r="AA92" i="4"/>
  <c r="AA93" i="4"/>
  <c r="AA95" i="4"/>
  <c r="AA96" i="4"/>
  <c r="AA97" i="4"/>
  <c r="AA99" i="4"/>
  <c r="AA100" i="4"/>
  <c r="AA101" i="4"/>
  <c r="AA103" i="4"/>
  <c r="AA104" i="4"/>
  <c r="AA105" i="4"/>
  <c r="AA107" i="4"/>
  <c r="AA108" i="4"/>
  <c r="AA109" i="4"/>
  <c r="AA111" i="4"/>
  <c r="AA112" i="4"/>
  <c r="AA113" i="4"/>
  <c r="AA115" i="4"/>
  <c r="AA116" i="4"/>
  <c r="AA117" i="4"/>
  <c r="AA119" i="4"/>
  <c r="AA120" i="4"/>
  <c r="AA121" i="4"/>
  <c r="AA123" i="4"/>
  <c r="AA124" i="4"/>
  <c r="AA125" i="4"/>
  <c r="AA127" i="4"/>
  <c r="AA128" i="4"/>
  <c r="AA129" i="4"/>
  <c r="AA131" i="4"/>
  <c r="AA132" i="4"/>
  <c r="AA133" i="4"/>
  <c r="AA135" i="4"/>
  <c r="AA136" i="4"/>
  <c r="AA137" i="4"/>
  <c r="AA139" i="4"/>
  <c r="AA140" i="4"/>
  <c r="AA141" i="4"/>
  <c r="AA143" i="4"/>
  <c r="AA144" i="4"/>
  <c r="AA145" i="4"/>
  <c r="AA147" i="4"/>
  <c r="AA148" i="4"/>
  <c r="AA149" i="4"/>
  <c r="AA151" i="4"/>
  <c r="AA152" i="4"/>
  <c r="AA153" i="4"/>
  <c r="AA155" i="4"/>
  <c r="AA156" i="4"/>
  <c r="AA157" i="4"/>
  <c r="AA159" i="4"/>
  <c r="AA160" i="4"/>
  <c r="AA161" i="4"/>
  <c r="AA163" i="4"/>
  <c r="AA164" i="4"/>
  <c r="AA165" i="4"/>
  <c r="AA167" i="4"/>
  <c r="AA168" i="4"/>
  <c r="AA169" i="4"/>
  <c r="AA171" i="4"/>
  <c r="AA172" i="4"/>
  <c r="AA173" i="4"/>
  <c r="AA175" i="4"/>
  <c r="AA176" i="4"/>
  <c r="AA177" i="4"/>
  <c r="AA179" i="4"/>
  <c r="AA180" i="4"/>
  <c r="AA181" i="4"/>
  <c r="AA183" i="4"/>
  <c r="AA184" i="4"/>
  <c r="AA185" i="4"/>
  <c r="AA187" i="4"/>
  <c r="AA188" i="4"/>
  <c r="AA189" i="4"/>
  <c r="AA191" i="4"/>
  <c r="AA192" i="4"/>
  <c r="AA193" i="4"/>
  <c r="AA195" i="4"/>
  <c r="AA196" i="4"/>
  <c r="AA197" i="4"/>
  <c r="AA199" i="4"/>
  <c r="AA200" i="4"/>
  <c r="AA201" i="4"/>
  <c r="AA203" i="4"/>
  <c r="AA204" i="4"/>
  <c r="AA205" i="4"/>
  <c r="AA207" i="4"/>
  <c r="AA208" i="4"/>
  <c r="AA209" i="4"/>
  <c r="AA211" i="4"/>
  <c r="AA212" i="4"/>
  <c r="AA213" i="4"/>
  <c r="AA215" i="4"/>
  <c r="AA216" i="4"/>
  <c r="AA217" i="4"/>
  <c r="AA219" i="4"/>
  <c r="AA220" i="4"/>
  <c r="AA221" i="4"/>
  <c r="AA223" i="4"/>
  <c r="AA224" i="4"/>
  <c r="AA225" i="4"/>
  <c r="AA227" i="4"/>
  <c r="AA228" i="4"/>
  <c r="AA229" i="4"/>
  <c r="AA231" i="4"/>
  <c r="AA232" i="4"/>
  <c r="AA233" i="4"/>
  <c r="AA235" i="4"/>
  <c r="AA236" i="4"/>
  <c r="AA237" i="4"/>
  <c r="AA239" i="4"/>
  <c r="AA240" i="4"/>
  <c r="AA241" i="4"/>
  <c r="AA243" i="4"/>
  <c r="AA244" i="4"/>
  <c r="AA245" i="4"/>
  <c r="AA247" i="4"/>
  <c r="AA248" i="4"/>
  <c r="AA249" i="4"/>
  <c r="AA251" i="4"/>
  <c r="AA252" i="4"/>
  <c r="AA253" i="4"/>
  <c r="AA255" i="4"/>
  <c r="AA256" i="4"/>
  <c r="AA257" i="4"/>
  <c r="AA259" i="4"/>
  <c r="AA260" i="4"/>
  <c r="AA261" i="4"/>
  <c r="AA263" i="4"/>
  <c r="AA264" i="4"/>
  <c r="AA265" i="4"/>
  <c r="AA267" i="4"/>
  <c r="AA268" i="4"/>
  <c r="AA269" i="4"/>
  <c r="AA271" i="4"/>
  <c r="AA272" i="4"/>
  <c r="AA273" i="4"/>
  <c r="AA275" i="4"/>
  <c r="AA276" i="4"/>
  <c r="AA277" i="4"/>
  <c r="AA279" i="4"/>
  <c r="AA280" i="4"/>
  <c r="AA281" i="4"/>
  <c r="AA283" i="4"/>
  <c r="AA284" i="4"/>
  <c r="AA285" i="4"/>
  <c r="AA287" i="4"/>
  <c r="AA288" i="4"/>
  <c r="AA289" i="4"/>
  <c r="AA291" i="4"/>
  <c r="AA292" i="4"/>
  <c r="AA293" i="4"/>
  <c r="AA295" i="4"/>
  <c r="AA296" i="4"/>
  <c r="AA297" i="4"/>
  <c r="AA299" i="4"/>
  <c r="AA300" i="4"/>
  <c r="AA301" i="4"/>
  <c r="AA303" i="4"/>
  <c r="AA304" i="4"/>
  <c r="AA305" i="4"/>
  <c r="AA307" i="4"/>
  <c r="AA308" i="4"/>
  <c r="AA309" i="4"/>
  <c r="AA311" i="4"/>
  <c r="AA312" i="4"/>
  <c r="AA313" i="4"/>
  <c r="AA315" i="4"/>
  <c r="AA316" i="4"/>
  <c r="AA317" i="4"/>
  <c r="AA319" i="4"/>
  <c r="AA320" i="4"/>
  <c r="AA321" i="4"/>
  <c r="AA323" i="4"/>
  <c r="AA324" i="4"/>
  <c r="AA325" i="4"/>
  <c r="AA327" i="4"/>
  <c r="AA328" i="4"/>
  <c r="AA329" i="4"/>
  <c r="AA331" i="4"/>
  <c r="AA332" i="4"/>
  <c r="AA333" i="4"/>
  <c r="AA335" i="4"/>
  <c r="AA336" i="4"/>
  <c r="AA337" i="4"/>
  <c r="AA339" i="4"/>
  <c r="AA340" i="4"/>
  <c r="AA341" i="4"/>
  <c r="AA343" i="4"/>
  <c r="AA344" i="4"/>
  <c r="AA345" i="4"/>
  <c r="AA347" i="4"/>
  <c r="AA348" i="4"/>
  <c r="AA349" i="4"/>
  <c r="AA351" i="4"/>
  <c r="AA352" i="4"/>
  <c r="AA353" i="4"/>
  <c r="AA355" i="4"/>
  <c r="AA356" i="4"/>
  <c r="AA357" i="4"/>
  <c r="AA359" i="4"/>
  <c r="AA360" i="4"/>
  <c r="AA361" i="4"/>
  <c r="AA363" i="4"/>
  <c r="AA364" i="4"/>
  <c r="AA365" i="4"/>
  <c r="AA367" i="4"/>
  <c r="AA368" i="4"/>
  <c r="AA369" i="4"/>
  <c r="AA371" i="4"/>
  <c r="AA372" i="4"/>
  <c r="AA373" i="4"/>
  <c r="AA375" i="4"/>
  <c r="AA376" i="4"/>
  <c r="AA377" i="4"/>
  <c r="AA379" i="4"/>
  <c r="AA380" i="4"/>
  <c r="AA381" i="4"/>
  <c r="AA383" i="4"/>
  <c r="AA384" i="4"/>
  <c r="AA385" i="4"/>
  <c r="AA387" i="4"/>
  <c r="AA388" i="4"/>
  <c r="AA389" i="4"/>
  <c r="AA391" i="4"/>
  <c r="AA392" i="4"/>
  <c r="AA393" i="4"/>
  <c r="AA395" i="4"/>
  <c r="AA396" i="4"/>
  <c r="AA397" i="4"/>
  <c r="AA399" i="4"/>
  <c r="AA400" i="4"/>
  <c r="AA401" i="4"/>
  <c r="AA403" i="4"/>
  <c r="AA404" i="4"/>
  <c r="AA405" i="4"/>
  <c r="AA407" i="4"/>
  <c r="AA408" i="4"/>
  <c r="AA409" i="4"/>
  <c r="AA411" i="4"/>
  <c r="AA412" i="4"/>
  <c r="AA413" i="4"/>
  <c r="AA415" i="4"/>
  <c r="AA416" i="4"/>
  <c r="AA417" i="4"/>
  <c r="AA419" i="4"/>
  <c r="AA420" i="4"/>
  <c r="AA421" i="4"/>
  <c r="AA423" i="4"/>
  <c r="AA424" i="4"/>
  <c r="AA425" i="4"/>
  <c r="AA427" i="4"/>
  <c r="AA428" i="4"/>
  <c r="AA429" i="4"/>
  <c r="AA431" i="4"/>
  <c r="AA432" i="4"/>
  <c r="AA433" i="4"/>
  <c r="AA435" i="4"/>
  <c r="AA436" i="4"/>
  <c r="AA437" i="4"/>
  <c r="AA439" i="4"/>
  <c r="AA440" i="4"/>
  <c r="AA441" i="4"/>
  <c r="AA443" i="4"/>
  <c r="AA444" i="4"/>
  <c r="AA445" i="4"/>
  <c r="AA447" i="4"/>
  <c r="AA448" i="4"/>
  <c r="AA449" i="4"/>
  <c r="AA451" i="4"/>
  <c r="AA452" i="4"/>
  <c r="AA453" i="4"/>
  <c r="AA455" i="4"/>
  <c r="AA456" i="4"/>
  <c r="AA457" i="4"/>
  <c r="AA459" i="4"/>
  <c r="AA460" i="4"/>
  <c r="AA461" i="4"/>
  <c r="AA463" i="4"/>
  <c r="AA464" i="4"/>
  <c r="AA465" i="4"/>
  <c r="AA467" i="4"/>
  <c r="AA468" i="4"/>
  <c r="AA469" i="4"/>
  <c r="AA471" i="4"/>
  <c r="AA472" i="4"/>
  <c r="AA473" i="4"/>
  <c r="AA475" i="4"/>
  <c r="AA476" i="4"/>
  <c r="AA477" i="4"/>
  <c r="AA479" i="4"/>
  <c r="AA480" i="4"/>
  <c r="AA481" i="4"/>
  <c r="AA483" i="4"/>
  <c r="AA484" i="4"/>
  <c r="AA485" i="4"/>
  <c r="AA487" i="4"/>
  <c r="AA488" i="4"/>
  <c r="AA489" i="4"/>
  <c r="AA491" i="4"/>
  <c r="AA492" i="4"/>
  <c r="AA493" i="4"/>
  <c r="AA495" i="4"/>
  <c r="AA496" i="4"/>
  <c r="AA497" i="4"/>
  <c r="AA499" i="4"/>
  <c r="AA500" i="4"/>
  <c r="AA501" i="4"/>
  <c r="AA503" i="4"/>
  <c r="AA504" i="4"/>
  <c r="AA505" i="4"/>
  <c r="AA507" i="4"/>
  <c r="AA508" i="4"/>
  <c r="AA509" i="4"/>
  <c r="AA511" i="4"/>
  <c r="AA512" i="4"/>
  <c r="AA513" i="4"/>
  <c r="AA515" i="4"/>
  <c r="AA516" i="4"/>
  <c r="AA517" i="4"/>
  <c r="AA519" i="4"/>
  <c r="AA520" i="4"/>
  <c r="AA521" i="4"/>
  <c r="AA523" i="4"/>
  <c r="AA524" i="4"/>
  <c r="AA525" i="4"/>
  <c r="AA527" i="4"/>
  <c r="AA528" i="4"/>
  <c r="AA529" i="4"/>
  <c r="AA531" i="4"/>
  <c r="AA532" i="4"/>
  <c r="AA533" i="4"/>
  <c r="AA535" i="4"/>
  <c r="AA536" i="4"/>
  <c r="AA537" i="4"/>
  <c r="AA539" i="4"/>
  <c r="AA540" i="4"/>
  <c r="AA541" i="4"/>
  <c r="AA543" i="4"/>
  <c r="AA544" i="4"/>
  <c r="AA545" i="4"/>
  <c r="AA547" i="4"/>
  <c r="AA548" i="4"/>
  <c r="AA549" i="4"/>
  <c r="AA551" i="4"/>
  <c r="AA552" i="4"/>
  <c r="AA553" i="4"/>
  <c r="AA555" i="4"/>
  <c r="AA556" i="4"/>
  <c r="AA557" i="4"/>
  <c r="AA559" i="4"/>
  <c r="AA560" i="4"/>
  <c r="AA561" i="4"/>
  <c r="AA563" i="4"/>
  <c r="AA564" i="4"/>
  <c r="AA565" i="4"/>
  <c r="AA567" i="4"/>
  <c r="AA568" i="4"/>
  <c r="AA569" i="4"/>
  <c r="AA5" i="4"/>
  <c r="W5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W302" i="4"/>
  <c r="W303" i="4"/>
  <c r="W304" i="4"/>
  <c r="W305" i="4"/>
  <c r="W306" i="4"/>
  <c r="W307" i="4"/>
  <c r="W308" i="4"/>
  <c r="W309" i="4"/>
  <c r="W310" i="4"/>
  <c r="W311" i="4"/>
  <c r="W312" i="4"/>
  <c r="W313" i="4"/>
  <c r="W314" i="4"/>
  <c r="W315" i="4"/>
  <c r="W316" i="4"/>
  <c r="W317" i="4"/>
  <c r="W318" i="4"/>
  <c r="W319" i="4"/>
  <c r="W320" i="4"/>
  <c r="W321" i="4"/>
  <c r="W322" i="4"/>
  <c r="W323" i="4"/>
  <c r="W324" i="4"/>
  <c r="W325" i="4"/>
  <c r="W326" i="4"/>
  <c r="W327" i="4"/>
  <c r="W328" i="4"/>
  <c r="W329" i="4"/>
  <c r="W330" i="4"/>
  <c r="W331" i="4"/>
  <c r="W332" i="4"/>
  <c r="W333" i="4"/>
  <c r="W334" i="4"/>
  <c r="W335" i="4"/>
  <c r="W336" i="4"/>
  <c r="W337" i="4"/>
  <c r="W338" i="4"/>
  <c r="W339" i="4"/>
  <c r="W340" i="4"/>
  <c r="W341" i="4"/>
  <c r="W342" i="4"/>
  <c r="W343" i="4"/>
  <c r="W344" i="4"/>
  <c r="W345" i="4"/>
  <c r="W346" i="4"/>
  <c r="W347" i="4"/>
  <c r="W348" i="4"/>
  <c r="W349" i="4"/>
  <c r="W350" i="4"/>
  <c r="W351" i="4"/>
  <c r="W352" i="4"/>
  <c r="W353" i="4"/>
  <c r="W354" i="4"/>
  <c r="W355" i="4"/>
  <c r="W356" i="4"/>
  <c r="W357" i="4"/>
  <c r="W358" i="4"/>
  <c r="W359" i="4"/>
  <c r="W360" i="4"/>
  <c r="W361" i="4"/>
  <c r="W362" i="4"/>
  <c r="W363" i="4"/>
  <c r="W364" i="4"/>
  <c r="W365" i="4"/>
  <c r="W366" i="4"/>
  <c r="W367" i="4"/>
  <c r="W368" i="4"/>
  <c r="W369" i="4"/>
  <c r="W370" i="4"/>
  <c r="W371" i="4"/>
  <c r="W372" i="4"/>
  <c r="W373" i="4"/>
  <c r="W374" i="4"/>
  <c r="W375" i="4"/>
  <c r="W376" i="4"/>
  <c r="W377" i="4"/>
  <c r="W378" i="4"/>
  <c r="W379" i="4"/>
  <c r="W380" i="4"/>
  <c r="W381" i="4"/>
  <c r="W382" i="4"/>
  <c r="W383" i="4"/>
  <c r="W384" i="4"/>
  <c r="W385" i="4"/>
  <c r="W386" i="4"/>
  <c r="W387" i="4"/>
  <c r="W388" i="4"/>
  <c r="W389" i="4"/>
  <c r="W390" i="4"/>
  <c r="W391" i="4"/>
  <c r="W392" i="4"/>
  <c r="W393" i="4"/>
  <c r="W394" i="4"/>
  <c r="W395" i="4"/>
  <c r="W396" i="4"/>
  <c r="W397" i="4"/>
  <c r="W398" i="4"/>
  <c r="W399" i="4"/>
  <c r="W400" i="4"/>
  <c r="W401" i="4"/>
  <c r="W402" i="4"/>
  <c r="W403" i="4"/>
  <c r="W404" i="4"/>
  <c r="W405" i="4"/>
  <c r="W406" i="4"/>
  <c r="W407" i="4"/>
  <c r="W408" i="4"/>
  <c r="W409" i="4"/>
  <c r="W410" i="4"/>
  <c r="W411" i="4"/>
  <c r="W412" i="4"/>
  <c r="W413" i="4"/>
  <c r="W414" i="4"/>
  <c r="W415" i="4"/>
  <c r="W416" i="4"/>
  <c r="W417" i="4"/>
  <c r="W418" i="4"/>
  <c r="W419" i="4"/>
  <c r="W420" i="4"/>
  <c r="W421" i="4"/>
  <c r="W422" i="4"/>
  <c r="W423" i="4"/>
  <c r="W424" i="4"/>
  <c r="W425" i="4"/>
  <c r="W426" i="4"/>
  <c r="W427" i="4"/>
  <c r="W428" i="4"/>
  <c r="W429" i="4"/>
  <c r="W430" i="4"/>
  <c r="W431" i="4"/>
  <c r="W432" i="4"/>
  <c r="W433" i="4"/>
  <c r="W434" i="4"/>
  <c r="W435" i="4"/>
  <c r="W436" i="4"/>
  <c r="W437" i="4"/>
  <c r="W438" i="4"/>
  <c r="W439" i="4"/>
  <c r="W440" i="4"/>
  <c r="W441" i="4"/>
  <c r="W442" i="4"/>
  <c r="W443" i="4"/>
  <c r="W444" i="4"/>
  <c r="W445" i="4"/>
  <c r="W446" i="4"/>
  <c r="W447" i="4"/>
  <c r="W448" i="4"/>
  <c r="W449" i="4"/>
  <c r="W450" i="4"/>
  <c r="W451" i="4"/>
  <c r="W452" i="4"/>
  <c r="W453" i="4"/>
  <c r="W454" i="4"/>
  <c r="W455" i="4"/>
  <c r="W456" i="4"/>
  <c r="W457" i="4"/>
  <c r="W458" i="4"/>
  <c r="W459" i="4"/>
  <c r="W460" i="4"/>
  <c r="W461" i="4"/>
  <c r="W462" i="4"/>
  <c r="W463" i="4"/>
  <c r="W464" i="4"/>
  <c r="W465" i="4"/>
  <c r="W466" i="4"/>
  <c r="W467" i="4"/>
  <c r="W468" i="4"/>
  <c r="W469" i="4"/>
  <c r="W470" i="4"/>
  <c r="W471" i="4"/>
  <c r="W472" i="4"/>
  <c r="W473" i="4"/>
  <c r="W474" i="4"/>
  <c r="W475" i="4"/>
  <c r="W476" i="4"/>
  <c r="W477" i="4"/>
  <c r="W478" i="4"/>
  <c r="W479" i="4"/>
  <c r="W480" i="4"/>
  <c r="W481" i="4"/>
  <c r="W482" i="4"/>
  <c r="W483" i="4"/>
  <c r="W484" i="4"/>
  <c r="W485" i="4"/>
  <c r="W486" i="4"/>
  <c r="W487" i="4"/>
  <c r="W488" i="4"/>
  <c r="W489" i="4"/>
  <c r="W490" i="4"/>
  <c r="W491" i="4"/>
  <c r="W492" i="4"/>
  <c r="W493" i="4"/>
  <c r="W494" i="4"/>
  <c r="W495" i="4"/>
  <c r="W496" i="4"/>
  <c r="W497" i="4"/>
  <c r="W498" i="4"/>
  <c r="W499" i="4"/>
  <c r="W500" i="4"/>
  <c r="W501" i="4"/>
  <c r="W502" i="4"/>
  <c r="W503" i="4"/>
  <c r="W504" i="4"/>
  <c r="W505" i="4"/>
  <c r="W506" i="4"/>
  <c r="W507" i="4"/>
  <c r="W508" i="4"/>
  <c r="W509" i="4"/>
  <c r="W510" i="4"/>
  <c r="W511" i="4"/>
  <c r="W512" i="4"/>
  <c r="W513" i="4"/>
  <c r="W514" i="4"/>
  <c r="W515" i="4"/>
  <c r="W516" i="4"/>
  <c r="W517" i="4"/>
  <c r="W518" i="4"/>
  <c r="W519" i="4"/>
  <c r="W520" i="4"/>
  <c r="W521" i="4"/>
  <c r="W522" i="4"/>
  <c r="W523" i="4"/>
  <c r="W524" i="4"/>
  <c r="W525" i="4"/>
  <c r="W526" i="4"/>
  <c r="W527" i="4"/>
  <c r="W528" i="4"/>
  <c r="W529" i="4"/>
  <c r="W530" i="4"/>
  <c r="W531" i="4"/>
  <c r="W532" i="4"/>
  <c r="W533" i="4"/>
  <c r="W534" i="4"/>
  <c r="W535" i="4"/>
  <c r="W536" i="4"/>
  <c r="W537" i="4"/>
  <c r="W538" i="4"/>
  <c r="W539" i="4"/>
  <c r="W540" i="4"/>
  <c r="W541" i="4"/>
  <c r="W542" i="4"/>
  <c r="W543" i="4"/>
  <c r="W544" i="4"/>
  <c r="W545" i="4"/>
  <c r="W546" i="4"/>
  <c r="W547" i="4"/>
  <c r="W548" i="4"/>
  <c r="W549" i="4"/>
  <c r="W550" i="4"/>
  <c r="W551" i="4"/>
  <c r="W552" i="4"/>
  <c r="W553" i="4"/>
  <c r="W554" i="4"/>
  <c r="W555" i="4"/>
  <c r="W556" i="4"/>
  <c r="W557" i="4"/>
  <c r="W558" i="4"/>
  <c r="W559" i="4"/>
  <c r="W560" i="4"/>
  <c r="W561" i="4"/>
  <c r="W562" i="4"/>
  <c r="W563" i="4"/>
  <c r="W564" i="4"/>
  <c r="W565" i="4"/>
  <c r="W566" i="4"/>
  <c r="W567" i="4"/>
  <c r="W568" i="4"/>
  <c r="W569" i="4"/>
  <c r="W570" i="4"/>
  <c r="O12" i="4"/>
  <c r="AB12" i="4" s="1"/>
  <c r="O13" i="4"/>
  <c r="AB13" i="4" s="1"/>
  <c r="O14" i="4"/>
  <c r="AB14" i="4" s="1"/>
  <c r="O15" i="4"/>
  <c r="AB15" i="4" s="1"/>
  <c r="O16" i="4"/>
  <c r="AB16" i="4" s="1"/>
  <c r="O17" i="4"/>
  <c r="AB17" i="4" s="1"/>
  <c r="O18" i="4"/>
  <c r="AB18" i="4" s="1"/>
  <c r="O19" i="4"/>
  <c r="AB19" i="4" s="1"/>
  <c r="O20" i="4"/>
  <c r="AB20" i="4" s="1"/>
  <c r="O21" i="4"/>
  <c r="AB21" i="4" s="1"/>
  <c r="O22" i="4"/>
  <c r="AB22" i="4" s="1"/>
  <c r="O23" i="4"/>
  <c r="AB23" i="4" s="1"/>
  <c r="O24" i="4"/>
  <c r="AB24" i="4" s="1"/>
  <c r="O25" i="4"/>
  <c r="AB25" i="4" s="1"/>
  <c r="O26" i="4"/>
  <c r="AB26" i="4" s="1"/>
  <c r="O27" i="4"/>
  <c r="AB27" i="4" s="1"/>
  <c r="O28" i="4"/>
  <c r="AB28" i="4" s="1"/>
  <c r="O29" i="4"/>
  <c r="AB29" i="4" s="1"/>
  <c r="O30" i="4"/>
  <c r="AB30" i="4" s="1"/>
  <c r="O31" i="4"/>
  <c r="AB31" i="4" s="1"/>
  <c r="O32" i="4"/>
  <c r="AB32" i="4" s="1"/>
  <c r="O33" i="4"/>
  <c r="AB33" i="4" s="1"/>
  <c r="O34" i="4"/>
  <c r="AB34" i="4" s="1"/>
  <c r="O35" i="4"/>
  <c r="AB35" i="4" s="1"/>
  <c r="O36" i="4"/>
  <c r="AB36" i="4" s="1"/>
  <c r="O37" i="4"/>
  <c r="AB37" i="4" s="1"/>
  <c r="O38" i="4"/>
  <c r="AB38" i="4" s="1"/>
  <c r="O39" i="4"/>
  <c r="AB39" i="4" s="1"/>
  <c r="O40" i="4"/>
  <c r="AB40" i="4" s="1"/>
  <c r="O41" i="4"/>
  <c r="AB41" i="4" s="1"/>
  <c r="O42" i="4"/>
  <c r="AB42" i="4" s="1"/>
  <c r="O43" i="4"/>
  <c r="AB43" i="4" s="1"/>
  <c r="O44" i="4"/>
  <c r="AB44" i="4" s="1"/>
  <c r="O45" i="4"/>
  <c r="AB45" i="4" s="1"/>
  <c r="O46" i="4"/>
  <c r="AB46" i="4" s="1"/>
  <c r="O47" i="4"/>
  <c r="AB47" i="4" s="1"/>
  <c r="O48" i="4"/>
  <c r="AB48" i="4" s="1"/>
  <c r="O49" i="4"/>
  <c r="AB49" i="4" s="1"/>
  <c r="O50" i="4"/>
  <c r="AB50" i="4" s="1"/>
  <c r="O51" i="4"/>
  <c r="AB51" i="4" s="1"/>
  <c r="O52" i="4"/>
  <c r="AB52" i="4" s="1"/>
  <c r="O53" i="4"/>
  <c r="AB53" i="4" s="1"/>
  <c r="O54" i="4"/>
  <c r="AB54" i="4" s="1"/>
  <c r="O55" i="4"/>
  <c r="AB55" i="4" s="1"/>
  <c r="O56" i="4"/>
  <c r="AB56" i="4" s="1"/>
  <c r="O57" i="4"/>
  <c r="AB57" i="4" s="1"/>
  <c r="O58" i="4"/>
  <c r="AB58" i="4" s="1"/>
  <c r="O59" i="4"/>
  <c r="AB59" i="4" s="1"/>
  <c r="O60" i="4"/>
  <c r="AB60" i="4" s="1"/>
  <c r="O61" i="4"/>
  <c r="AB61" i="4" s="1"/>
  <c r="O62" i="4"/>
  <c r="AB62" i="4" s="1"/>
  <c r="O63" i="4"/>
  <c r="AB63" i="4" s="1"/>
  <c r="O64" i="4"/>
  <c r="AB64" i="4" s="1"/>
  <c r="O65" i="4"/>
  <c r="AB65" i="4" s="1"/>
  <c r="O66" i="4"/>
  <c r="AB66" i="4" s="1"/>
  <c r="O67" i="4"/>
  <c r="AB67" i="4" s="1"/>
  <c r="O68" i="4"/>
  <c r="AB68" i="4" s="1"/>
  <c r="O69" i="4"/>
  <c r="AB69" i="4" s="1"/>
  <c r="O70" i="4"/>
  <c r="AB70" i="4" s="1"/>
  <c r="O71" i="4"/>
  <c r="AB71" i="4" s="1"/>
  <c r="O72" i="4"/>
  <c r="AB72" i="4" s="1"/>
  <c r="O73" i="4"/>
  <c r="AB73" i="4" s="1"/>
  <c r="O74" i="4"/>
  <c r="AB74" i="4" s="1"/>
  <c r="O75" i="4"/>
  <c r="AB75" i="4" s="1"/>
  <c r="O76" i="4"/>
  <c r="AB76" i="4" s="1"/>
  <c r="O77" i="4"/>
  <c r="AB77" i="4" s="1"/>
  <c r="O78" i="4"/>
  <c r="AB78" i="4" s="1"/>
  <c r="O79" i="4"/>
  <c r="AB79" i="4" s="1"/>
  <c r="O80" i="4"/>
  <c r="AB80" i="4" s="1"/>
  <c r="O81" i="4"/>
  <c r="AB81" i="4" s="1"/>
  <c r="O82" i="4"/>
  <c r="AB82" i="4" s="1"/>
  <c r="O83" i="4"/>
  <c r="AB83" i="4" s="1"/>
  <c r="O84" i="4"/>
  <c r="AB84" i="4" s="1"/>
  <c r="O85" i="4"/>
  <c r="AB85" i="4" s="1"/>
  <c r="O86" i="4"/>
  <c r="AB86" i="4" s="1"/>
  <c r="O87" i="4"/>
  <c r="AB87" i="4" s="1"/>
  <c r="O88" i="4"/>
  <c r="AB88" i="4" s="1"/>
  <c r="O89" i="4"/>
  <c r="AB89" i="4" s="1"/>
  <c r="O90" i="4"/>
  <c r="AB90" i="4" s="1"/>
  <c r="O91" i="4"/>
  <c r="AB91" i="4" s="1"/>
  <c r="O92" i="4"/>
  <c r="AB92" i="4" s="1"/>
  <c r="O93" i="4"/>
  <c r="AB93" i="4" s="1"/>
  <c r="O94" i="4"/>
  <c r="AB94" i="4" s="1"/>
  <c r="O95" i="4"/>
  <c r="AB95" i="4" s="1"/>
  <c r="O96" i="4"/>
  <c r="AB96" i="4" s="1"/>
  <c r="O97" i="4"/>
  <c r="AB97" i="4" s="1"/>
  <c r="O98" i="4"/>
  <c r="AB98" i="4" s="1"/>
  <c r="O99" i="4"/>
  <c r="AB99" i="4" s="1"/>
  <c r="O100" i="4"/>
  <c r="AB100" i="4" s="1"/>
  <c r="O101" i="4"/>
  <c r="AB101" i="4" s="1"/>
  <c r="O102" i="4"/>
  <c r="AB102" i="4" s="1"/>
  <c r="O103" i="4"/>
  <c r="AB103" i="4" s="1"/>
  <c r="O104" i="4"/>
  <c r="AB104" i="4" s="1"/>
  <c r="O105" i="4"/>
  <c r="AB105" i="4" s="1"/>
  <c r="O106" i="4"/>
  <c r="AB106" i="4" s="1"/>
  <c r="O107" i="4"/>
  <c r="AB107" i="4" s="1"/>
  <c r="O108" i="4"/>
  <c r="AB108" i="4" s="1"/>
  <c r="O109" i="4"/>
  <c r="AB109" i="4" s="1"/>
  <c r="O110" i="4"/>
  <c r="AB110" i="4" s="1"/>
  <c r="O111" i="4"/>
  <c r="AB111" i="4" s="1"/>
  <c r="O112" i="4"/>
  <c r="AB112" i="4" s="1"/>
  <c r="O113" i="4"/>
  <c r="AB113" i="4" s="1"/>
  <c r="O114" i="4"/>
  <c r="AB114" i="4" s="1"/>
  <c r="O115" i="4"/>
  <c r="AB115" i="4" s="1"/>
  <c r="O116" i="4"/>
  <c r="AB116" i="4" s="1"/>
  <c r="O117" i="4"/>
  <c r="AB117" i="4" s="1"/>
  <c r="O118" i="4"/>
  <c r="AB118" i="4" s="1"/>
  <c r="O119" i="4"/>
  <c r="AB119" i="4" s="1"/>
  <c r="O120" i="4"/>
  <c r="AB120" i="4" s="1"/>
  <c r="O121" i="4"/>
  <c r="AB121" i="4" s="1"/>
  <c r="O122" i="4"/>
  <c r="AB122" i="4" s="1"/>
  <c r="O123" i="4"/>
  <c r="AB123" i="4" s="1"/>
  <c r="O124" i="4"/>
  <c r="AB124" i="4" s="1"/>
  <c r="O125" i="4"/>
  <c r="AB125" i="4" s="1"/>
  <c r="O126" i="4"/>
  <c r="AB126" i="4" s="1"/>
  <c r="O127" i="4"/>
  <c r="AB127" i="4" s="1"/>
  <c r="O128" i="4"/>
  <c r="AB128" i="4" s="1"/>
  <c r="O129" i="4"/>
  <c r="AB129" i="4" s="1"/>
  <c r="O130" i="4"/>
  <c r="AB130" i="4" s="1"/>
  <c r="O131" i="4"/>
  <c r="AB131" i="4" s="1"/>
  <c r="O132" i="4"/>
  <c r="AB132" i="4" s="1"/>
  <c r="O133" i="4"/>
  <c r="AB133" i="4" s="1"/>
  <c r="O134" i="4"/>
  <c r="AB134" i="4" s="1"/>
  <c r="O135" i="4"/>
  <c r="AB135" i="4" s="1"/>
  <c r="O136" i="4"/>
  <c r="AB136" i="4" s="1"/>
  <c r="O137" i="4"/>
  <c r="AB137" i="4" s="1"/>
  <c r="O138" i="4"/>
  <c r="AB138" i="4" s="1"/>
  <c r="O139" i="4"/>
  <c r="AB139" i="4" s="1"/>
  <c r="O140" i="4"/>
  <c r="AB140" i="4" s="1"/>
  <c r="O141" i="4"/>
  <c r="AB141" i="4" s="1"/>
  <c r="O142" i="4"/>
  <c r="AB142" i="4" s="1"/>
  <c r="O143" i="4"/>
  <c r="AB143" i="4" s="1"/>
  <c r="O144" i="4"/>
  <c r="AB144" i="4" s="1"/>
  <c r="O145" i="4"/>
  <c r="AB145" i="4" s="1"/>
  <c r="O146" i="4"/>
  <c r="AB146" i="4" s="1"/>
  <c r="O147" i="4"/>
  <c r="AB147" i="4" s="1"/>
  <c r="O148" i="4"/>
  <c r="AB148" i="4" s="1"/>
  <c r="O149" i="4"/>
  <c r="AB149" i="4" s="1"/>
  <c r="O150" i="4"/>
  <c r="AB150" i="4" s="1"/>
  <c r="O151" i="4"/>
  <c r="AB151" i="4" s="1"/>
  <c r="O152" i="4"/>
  <c r="AB152" i="4" s="1"/>
  <c r="O153" i="4"/>
  <c r="AB153" i="4" s="1"/>
  <c r="O154" i="4"/>
  <c r="AB154" i="4" s="1"/>
  <c r="O155" i="4"/>
  <c r="AB155" i="4" s="1"/>
  <c r="O156" i="4"/>
  <c r="AB156" i="4" s="1"/>
  <c r="O157" i="4"/>
  <c r="AB157" i="4" s="1"/>
  <c r="O158" i="4"/>
  <c r="AB158" i="4" s="1"/>
  <c r="O159" i="4"/>
  <c r="AB159" i="4" s="1"/>
  <c r="O160" i="4"/>
  <c r="AB160" i="4" s="1"/>
  <c r="O161" i="4"/>
  <c r="AB161" i="4" s="1"/>
  <c r="O162" i="4"/>
  <c r="AB162" i="4" s="1"/>
  <c r="O163" i="4"/>
  <c r="AB163" i="4" s="1"/>
  <c r="O164" i="4"/>
  <c r="AB164" i="4" s="1"/>
  <c r="O165" i="4"/>
  <c r="AB165" i="4" s="1"/>
  <c r="O166" i="4"/>
  <c r="AB166" i="4" s="1"/>
  <c r="O167" i="4"/>
  <c r="AB167" i="4" s="1"/>
  <c r="O168" i="4"/>
  <c r="AB168" i="4" s="1"/>
  <c r="O169" i="4"/>
  <c r="AB169" i="4" s="1"/>
  <c r="O170" i="4"/>
  <c r="AB170" i="4" s="1"/>
  <c r="O171" i="4"/>
  <c r="AB171" i="4" s="1"/>
  <c r="O172" i="4"/>
  <c r="AB172" i="4" s="1"/>
  <c r="O173" i="4"/>
  <c r="AB173" i="4" s="1"/>
  <c r="O174" i="4"/>
  <c r="AB174" i="4" s="1"/>
  <c r="O175" i="4"/>
  <c r="AB175" i="4" s="1"/>
  <c r="O176" i="4"/>
  <c r="AB176" i="4" s="1"/>
  <c r="O177" i="4"/>
  <c r="AB177" i="4" s="1"/>
  <c r="O178" i="4"/>
  <c r="AB178" i="4" s="1"/>
  <c r="O179" i="4"/>
  <c r="AB179" i="4" s="1"/>
  <c r="O180" i="4"/>
  <c r="AB180" i="4" s="1"/>
  <c r="O181" i="4"/>
  <c r="AB181" i="4" s="1"/>
  <c r="O182" i="4"/>
  <c r="AB182" i="4" s="1"/>
  <c r="O183" i="4"/>
  <c r="AB183" i="4" s="1"/>
  <c r="O184" i="4"/>
  <c r="AB184" i="4" s="1"/>
  <c r="O185" i="4"/>
  <c r="AB185" i="4" s="1"/>
  <c r="O186" i="4"/>
  <c r="AB186" i="4" s="1"/>
  <c r="O187" i="4"/>
  <c r="AB187" i="4" s="1"/>
  <c r="O188" i="4"/>
  <c r="AB188" i="4" s="1"/>
  <c r="O189" i="4"/>
  <c r="AB189" i="4" s="1"/>
  <c r="O190" i="4"/>
  <c r="AB190" i="4" s="1"/>
  <c r="O191" i="4"/>
  <c r="AB191" i="4" s="1"/>
  <c r="O192" i="4"/>
  <c r="AB192" i="4" s="1"/>
  <c r="O193" i="4"/>
  <c r="AB193" i="4" s="1"/>
  <c r="O194" i="4"/>
  <c r="AB194" i="4" s="1"/>
  <c r="O195" i="4"/>
  <c r="AB195" i="4" s="1"/>
  <c r="O196" i="4"/>
  <c r="AB196" i="4" s="1"/>
  <c r="O197" i="4"/>
  <c r="AB197" i="4" s="1"/>
  <c r="O198" i="4"/>
  <c r="AB198" i="4" s="1"/>
  <c r="O199" i="4"/>
  <c r="AB199" i="4" s="1"/>
  <c r="O200" i="4"/>
  <c r="AB200" i="4" s="1"/>
  <c r="O201" i="4"/>
  <c r="AB201" i="4" s="1"/>
  <c r="O202" i="4"/>
  <c r="AB202" i="4" s="1"/>
  <c r="O203" i="4"/>
  <c r="AB203" i="4" s="1"/>
  <c r="O204" i="4"/>
  <c r="AB204" i="4" s="1"/>
  <c r="O205" i="4"/>
  <c r="AB205" i="4" s="1"/>
  <c r="O206" i="4"/>
  <c r="AB206" i="4" s="1"/>
  <c r="O207" i="4"/>
  <c r="AB207" i="4" s="1"/>
  <c r="O208" i="4"/>
  <c r="AB208" i="4" s="1"/>
  <c r="O209" i="4"/>
  <c r="AB209" i="4" s="1"/>
  <c r="O210" i="4"/>
  <c r="AB210" i="4" s="1"/>
  <c r="O211" i="4"/>
  <c r="AB211" i="4" s="1"/>
  <c r="O212" i="4"/>
  <c r="AB212" i="4" s="1"/>
  <c r="O213" i="4"/>
  <c r="AB213" i="4" s="1"/>
  <c r="O214" i="4"/>
  <c r="AB214" i="4" s="1"/>
  <c r="O215" i="4"/>
  <c r="AB215" i="4" s="1"/>
  <c r="O216" i="4"/>
  <c r="AB216" i="4" s="1"/>
  <c r="O217" i="4"/>
  <c r="AB217" i="4" s="1"/>
  <c r="O218" i="4"/>
  <c r="AB218" i="4" s="1"/>
  <c r="O219" i="4"/>
  <c r="AB219" i="4" s="1"/>
  <c r="O220" i="4"/>
  <c r="AB220" i="4" s="1"/>
  <c r="O221" i="4"/>
  <c r="AB221" i="4" s="1"/>
  <c r="O222" i="4"/>
  <c r="AB222" i="4" s="1"/>
  <c r="O223" i="4"/>
  <c r="AB223" i="4" s="1"/>
  <c r="O224" i="4"/>
  <c r="AB224" i="4" s="1"/>
  <c r="O225" i="4"/>
  <c r="AB225" i="4" s="1"/>
  <c r="O226" i="4"/>
  <c r="AB226" i="4" s="1"/>
  <c r="O227" i="4"/>
  <c r="AB227" i="4" s="1"/>
  <c r="O228" i="4"/>
  <c r="AB228" i="4" s="1"/>
  <c r="O229" i="4"/>
  <c r="AB229" i="4" s="1"/>
  <c r="O230" i="4"/>
  <c r="AB230" i="4" s="1"/>
  <c r="O231" i="4"/>
  <c r="AB231" i="4" s="1"/>
  <c r="O232" i="4"/>
  <c r="AB232" i="4" s="1"/>
  <c r="O233" i="4"/>
  <c r="AB233" i="4" s="1"/>
  <c r="O234" i="4"/>
  <c r="AB234" i="4" s="1"/>
  <c r="O235" i="4"/>
  <c r="AB235" i="4" s="1"/>
  <c r="O236" i="4"/>
  <c r="AB236" i="4" s="1"/>
  <c r="O237" i="4"/>
  <c r="AB237" i="4" s="1"/>
  <c r="O238" i="4"/>
  <c r="AB238" i="4" s="1"/>
  <c r="O239" i="4"/>
  <c r="AB239" i="4" s="1"/>
  <c r="O240" i="4"/>
  <c r="AB240" i="4" s="1"/>
  <c r="O241" i="4"/>
  <c r="AB241" i="4" s="1"/>
  <c r="O242" i="4"/>
  <c r="AB242" i="4" s="1"/>
  <c r="O243" i="4"/>
  <c r="AB243" i="4" s="1"/>
  <c r="O244" i="4"/>
  <c r="AB244" i="4" s="1"/>
  <c r="O245" i="4"/>
  <c r="AB245" i="4" s="1"/>
  <c r="O246" i="4"/>
  <c r="AB246" i="4" s="1"/>
  <c r="O247" i="4"/>
  <c r="AB247" i="4" s="1"/>
  <c r="O248" i="4"/>
  <c r="AB248" i="4" s="1"/>
  <c r="O249" i="4"/>
  <c r="AB249" i="4" s="1"/>
  <c r="O250" i="4"/>
  <c r="AB250" i="4" s="1"/>
  <c r="O251" i="4"/>
  <c r="AB251" i="4" s="1"/>
  <c r="O252" i="4"/>
  <c r="AB252" i="4" s="1"/>
  <c r="O253" i="4"/>
  <c r="AB253" i="4" s="1"/>
  <c r="O254" i="4"/>
  <c r="AB254" i="4" s="1"/>
  <c r="O255" i="4"/>
  <c r="AB255" i="4" s="1"/>
  <c r="O256" i="4"/>
  <c r="AB256" i="4" s="1"/>
  <c r="O257" i="4"/>
  <c r="AB257" i="4" s="1"/>
  <c r="O258" i="4"/>
  <c r="AB258" i="4" s="1"/>
  <c r="O259" i="4"/>
  <c r="AB259" i="4" s="1"/>
  <c r="O260" i="4"/>
  <c r="AB260" i="4" s="1"/>
  <c r="O261" i="4"/>
  <c r="AB261" i="4" s="1"/>
  <c r="O262" i="4"/>
  <c r="AB262" i="4" s="1"/>
  <c r="O263" i="4"/>
  <c r="AB263" i="4" s="1"/>
  <c r="O264" i="4"/>
  <c r="AB264" i="4" s="1"/>
  <c r="O265" i="4"/>
  <c r="AB265" i="4" s="1"/>
  <c r="O266" i="4"/>
  <c r="AB266" i="4" s="1"/>
  <c r="O267" i="4"/>
  <c r="AB267" i="4" s="1"/>
  <c r="O268" i="4"/>
  <c r="AB268" i="4" s="1"/>
  <c r="O269" i="4"/>
  <c r="AB269" i="4" s="1"/>
  <c r="O270" i="4"/>
  <c r="AB270" i="4" s="1"/>
  <c r="O271" i="4"/>
  <c r="AB271" i="4" s="1"/>
  <c r="O272" i="4"/>
  <c r="AB272" i="4" s="1"/>
  <c r="O273" i="4"/>
  <c r="AB273" i="4" s="1"/>
  <c r="O274" i="4"/>
  <c r="AB274" i="4" s="1"/>
  <c r="O275" i="4"/>
  <c r="AB275" i="4" s="1"/>
  <c r="O276" i="4"/>
  <c r="AB276" i="4" s="1"/>
  <c r="O277" i="4"/>
  <c r="AB277" i="4" s="1"/>
  <c r="O278" i="4"/>
  <c r="AB278" i="4" s="1"/>
  <c r="O279" i="4"/>
  <c r="AB279" i="4" s="1"/>
  <c r="O280" i="4"/>
  <c r="AB280" i="4" s="1"/>
  <c r="O281" i="4"/>
  <c r="AB281" i="4" s="1"/>
  <c r="O282" i="4"/>
  <c r="AB282" i="4" s="1"/>
  <c r="O283" i="4"/>
  <c r="AB283" i="4" s="1"/>
  <c r="O284" i="4"/>
  <c r="AB284" i="4" s="1"/>
  <c r="O285" i="4"/>
  <c r="AB285" i="4" s="1"/>
  <c r="O286" i="4"/>
  <c r="AB286" i="4" s="1"/>
  <c r="O287" i="4"/>
  <c r="AB287" i="4" s="1"/>
  <c r="O288" i="4"/>
  <c r="AB288" i="4" s="1"/>
  <c r="O289" i="4"/>
  <c r="AB289" i="4" s="1"/>
  <c r="O290" i="4"/>
  <c r="AB290" i="4" s="1"/>
  <c r="O291" i="4"/>
  <c r="AB291" i="4" s="1"/>
  <c r="O292" i="4"/>
  <c r="AB292" i="4" s="1"/>
  <c r="O293" i="4"/>
  <c r="AB293" i="4" s="1"/>
  <c r="O294" i="4"/>
  <c r="AB294" i="4" s="1"/>
  <c r="O295" i="4"/>
  <c r="AB295" i="4" s="1"/>
  <c r="O296" i="4"/>
  <c r="AB296" i="4" s="1"/>
  <c r="O297" i="4"/>
  <c r="AB297" i="4" s="1"/>
  <c r="O298" i="4"/>
  <c r="AB298" i="4" s="1"/>
  <c r="O299" i="4"/>
  <c r="AB299" i="4" s="1"/>
  <c r="O300" i="4"/>
  <c r="AB300" i="4" s="1"/>
  <c r="O301" i="4"/>
  <c r="AB301" i="4" s="1"/>
  <c r="O302" i="4"/>
  <c r="AB302" i="4" s="1"/>
  <c r="O303" i="4"/>
  <c r="AB303" i="4" s="1"/>
  <c r="O304" i="4"/>
  <c r="AB304" i="4" s="1"/>
  <c r="O305" i="4"/>
  <c r="AB305" i="4" s="1"/>
  <c r="O306" i="4"/>
  <c r="AB306" i="4" s="1"/>
  <c r="O307" i="4"/>
  <c r="AB307" i="4" s="1"/>
  <c r="O308" i="4"/>
  <c r="AB308" i="4" s="1"/>
  <c r="O309" i="4"/>
  <c r="AB309" i="4" s="1"/>
  <c r="O310" i="4"/>
  <c r="AB310" i="4" s="1"/>
  <c r="O311" i="4"/>
  <c r="AB311" i="4" s="1"/>
  <c r="O312" i="4"/>
  <c r="AB312" i="4" s="1"/>
  <c r="O313" i="4"/>
  <c r="AB313" i="4" s="1"/>
  <c r="O314" i="4"/>
  <c r="AB314" i="4" s="1"/>
  <c r="O315" i="4"/>
  <c r="AB315" i="4" s="1"/>
  <c r="O316" i="4"/>
  <c r="AB316" i="4" s="1"/>
  <c r="O317" i="4"/>
  <c r="AB317" i="4" s="1"/>
  <c r="O318" i="4"/>
  <c r="AB318" i="4" s="1"/>
  <c r="O319" i="4"/>
  <c r="AB319" i="4" s="1"/>
  <c r="O320" i="4"/>
  <c r="AB320" i="4" s="1"/>
  <c r="O321" i="4"/>
  <c r="AB321" i="4" s="1"/>
  <c r="O322" i="4"/>
  <c r="AB322" i="4" s="1"/>
  <c r="O323" i="4"/>
  <c r="AB323" i="4" s="1"/>
  <c r="O324" i="4"/>
  <c r="AB324" i="4" s="1"/>
  <c r="O325" i="4"/>
  <c r="AB325" i="4" s="1"/>
  <c r="O326" i="4"/>
  <c r="AB326" i="4" s="1"/>
  <c r="O327" i="4"/>
  <c r="AB327" i="4" s="1"/>
  <c r="O328" i="4"/>
  <c r="AB328" i="4" s="1"/>
  <c r="O329" i="4"/>
  <c r="AB329" i="4" s="1"/>
  <c r="O330" i="4"/>
  <c r="AB330" i="4" s="1"/>
  <c r="O331" i="4"/>
  <c r="AB331" i="4" s="1"/>
  <c r="O332" i="4"/>
  <c r="AB332" i="4" s="1"/>
  <c r="O333" i="4"/>
  <c r="AB333" i="4" s="1"/>
  <c r="O334" i="4"/>
  <c r="AB334" i="4" s="1"/>
  <c r="O335" i="4"/>
  <c r="AB335" i="4" s="1"/>
  <c r="O336" i="4"/>
  <c r="AB336" i="4" s="1"/>
  <c r="O337" i="4"/>
  <c r="AB337" i="4" s="1"/>
  <c r="O338" i="4"/>
  <c r="AB338" i="4" s="1"/>
  <c r="O339" i="4"/>
  <c r="AB339" i="4" s="1"/>
  <c r="O340" i="4"/>
  <c r="AB340" i="4" s="1"/>
  <c r="O341" i="4"/>
  <c r="AB341" i="4" s="1"/>
  <c r="O342" i="4"/>
  <c r="AB342" i="4" s="1"/>
  <c r="O343" i="4"/>
  <c r="AB343" i="4" s="1"/>
  <c r="O344" i="4"/>
  <c r="AB344" i="4" s="1"/>
  <c r="O345" i="4"/>
  <c r="AB345" i="4" s="1"/>
  <c r="O346" i="4"/>
  <c r="AB346" i="4" s="1"/>
  <c r="O347" i="4"/>
  <c r="AB347" i="4" s="1"/>
  <c r="O348" i="4"/>
  <c r="AB348" i="4" s="1"/>
  <c r="O349" i="4"/>
  <c r="AB349" i="4" s="1"/>
  <c r="O350" i="4"/>
  <c r="AB350" i="4" s="1"/>
  <c r="O351" i="4"/>
  <c r="AB351" i="4" s="1"/>
  <c r="O352" i="4"/>
  <c r="AB352" i="4" s="1"/>
  <c r="O353" i="4"/>
  <c r="AB353" i="4" s="1"/>
  <c r="O354" i="4"/>
  <c r="AB354" i="4" s="1"/>
  <c r="O355" i="4"/>
  <c r="AB355" i="4" s="1"/>
  <c r="O356" i="4"/>
  <c r="AB356" i="4" s="1"/>
  <c r="O357" i="4"/>
  <c r="AB357" i="4" s="1"/>
  <c r="O358" i="4"/>
  <c r="AB358" i="4" s="1"/>
  <c r="O359" i="4"/>
  <c r="AB359" i="4" s="1"/>
  <c r="O360" i="4"/>
  <c r="AB360" i="4" s="1"/>
  <c r="O361" i="4"/>
  <c r="AB361" i="4" s="1"/>
  <c r="O362" i="4"/>
  <c r="AB362" i="4" s="1"/>
  <c r="O363" i="4"/>
  <c r="AB363" i="4" s="1"/>
  <c r="O364" i="4"/>
  <c r="AB364" i="4" s="1"/>
  <c r="O365" i="4"/>
  <c r="AB365" i="4" s="1"/>
  <c r="O366" i="4"/>
  <c r="AB366" i="4" s="1"/>
  <c r="O367" i="4"/>
  <c r="AB367" i="4" s="1"/>
  <c r="O368" i="4"/>
  <c r="AB368" i="4" s="1"/>
  <c r="O369" i="4"/>
  <c r="AB369" i="4" s="1"/>
  <c r="O370" i="4"/>
  <c r="AB370" i="4" s="1"/>
  <c r="O371" i="4"/>
  <c r="AB371" i="4" s="1"/>
  <c r="O372" i="4"/>
  <c r="AB372" i="4" s="1"/>
  <c r="O373" i="4"/>
  <c r="AB373" i="4" s="1"/>
  <c r="O374" i="4"/>
  <c r="AB374" i="4" s="1"/>
  <c r="O375" i="4"/>
  <c r="AB375" i="4" s="1"/>
  <c r="O376" i="4"/>
  <c r="AB376" i="4" s="1"/>
  <c r="O377" i="4"/>
  <c r="AB377" i="4" s="1"/>
  <c r="O378" i="4"/>
  <c r="AB378" i="4" s="1"/>
  <c r="O379" i="4"/>
  <c r="AB379" i="4" s="1"/>
  <c r="O380" i="4"/>
  <c r="AB380" i="4" s="1"/>
  <c r="O381" i="4"/>
  <c r="AB381" i="4" s="1"/>
  <c r="O382" i="4"/>
  <c r="AB382" i="4" s="1"/>
  <c r="O383" i="4"/>
  <c r="AB383" i="4" s="1"/>
  <c r="O384" i="4"/>
  <c r="AB384" i="4" s="1"/>
  <c r="O385" i="4"/>
  <c r="AB385" i="4" s="1"/>
  <c r="O386" i="4"/>
  <c r="AB386" i="4" s="1"/>
  <c r="O387" i="4"/>
  <c r="AB387" i="4" s="1"/>
  <c r="O388" i="4"/>
  <c r="AB388" i="4" s="1"/>
  <c r="O389" i="4"/>
  <c r="AB389" i="4" s="1"/>
  <c r="O390" i="4"/>
  <c r="AB390" i="4" s="1"/>
  <c r="O391" i="4"/>
  <c r="AB391" i="4" s="1"/>
  <c r="O392" i="4"/>
  <c r="AB392" i="4" s="1"/>
  <c r="O393" i="4"/>
  <c r="AB393" i="4" s="1"/>
  <c r="O394" i="4"/>
  <c r="AB394" i="4" s="1"/>
  <c r="O395" i="4"/>
  <c r="AB395" i="4" s="1"/>
  <c r="O396" i="4"/>
  <c r="AB396" i="4" s="1"/>
  <c r="O397" i="4"/>
  <c r="AB397" i="4" s="1"/>
  <c r="O398" i="4"/>
  <c r="AB398" i="4" s="1"/>
  <c r="O399" i="4"/>
  <c r="AB399" i="4" s="1"/>
  <c r="O400" i="4"/>
  <c r="AB400" i="4" s="1"/>
  <c r="O401" i="4"/>
  <c r="AB401" i="4" s="1"/>
  <c r="O402" i="4"/>
  <c r="AB402" i="4" s="1"/>
  <c r="O403" i="4"/>
  <c r="AB403" i="4" s="1"/>
  <c r="O404" i="4"/>
  <c r="AB404" i="4" s="1"/>
  <c r="O405" i="4"/>
  <c r="AB405" i="4" s="1"/>
  <c r="O406" i="4"/>
  <c r="AB406" i="4" s="1"/>
  <c r="O407" i="4"/>
  <c r="AB407" i="4" s="1"/>
  <c r="O408" i="4"/>
  <c r="AB408" i="4" s="1"/>
  <c r="O409" i="4"/>
  <c r="AB409" i="4" s="1"/>
  <c r="O410" i="4"/>
  <c r="AB410" i="4" s="1"/>
  <c r="O411" i="4"/>
  <c r="AB411" i="4" s="1"/>
  <c r="O412" i="4"/>
  <c r="AB412" i="4" s="1"/>
  <c r="O413" i="4"/>
  <c r="AB413" i="4" s="1"/>
  <c r="O414" i="4"/>
  <c r="AB414" i="4" s="1"/>
  <c r="O415" i="4"/>
  <c r="AB415" i="4" s="1"/>
  <c r="O416" i="4"/>
  <c r="AB416" i="4" s="1"/>
  <c r="O417" i="4"/>
  <c r="AB417" i="4" s="1"/>
  <c r="O418" i="4"/>
  <c r="AB418" i="4" s="1"/>
  <c r="O419" i="4"/>
  <c r="AB419" i="4" s="1"/>
  <c r="O420" i="4"/>
  <c r="AB420" i="4" s="1"/>
  <c r="O421" i="4"/>
  <c r="AB421" i="4" s="1"/>
  <c r="O422" i="4"/>
  <c r="AB422" i="4" s="1"/>
  <c r="O423" i="4"/>
  <c r="AB423" i="4" s="1"/>
  <c r="O424" i="4"/>
  <c r="AB424" i="4" s="1"/>
  <c r="O425" i="4"/>
  <c r="AB425" i="4" s="1"/>
  <c r="O426" i="4"/>
  <c r="AB426" i="4" s="1"/>
  <c r="O427" i="4"/>
  <c r="AB427" i="4" s="1"/>
  <c r="O428" i="4"/>
  <c r="AB428" i="4" s="1"/>
  <c r="O429" i="4"/>
  <c r="AB429" i="4" s="1"/>
  <c r="O430" i="4"/>
  <c r="AB430" i="4" s="1"/>
  <c r="O431" i="4"/>
  <c r="AB431" i="4" s="1"/>
  <c r="O432" i="4"/>
  <c r="AB432" i="4" s="1"/>
  <c r="O433" i="4"/>
  <c r="AB433" i="4" s="1"/>
  <c r="O434" i="4"/>
  <c r="AB434" i="4" s="1"/>
  <c r="O435" i="4"/>
  <c r="AB435" i="4" s="1"/>
  <c r="O436" i="4"/>
  <c r="AB436" i="4" s="1"/>
  <c r="O437" i="4"/>
  <c r="AB437" i="4" s="1"/>
  <c r="O438" i="4"/>
  <c r="AB438" i="4" s="1"/>
  <c r="O439" i="4"/>
  <c r="AB439" i="4" s="1"/>
  <c r="O440" i="4"/>
  <c r="AB440" i="4" s="1"/>
  <c r="O441" i="4"/>
  <c r="AB441" i="4" s="1"/>
  <c r="O442" i="4"/>
  <c r="AB442" i="4" s="1"/>
  <c r="O443" i="4"/>
  <c r="AB443" i="4" s="1"/>
  <c r="O444" i="4"/>
  <c r="AB444" i="4" s="1"/>
  <c r="O445" i="4"/>
  <c r="AB445" i="4" s="1"/>
  <c r="O446" i="4"/>
  <c r="AB446" i="4" s="1"/>
  <c r="O447" i="4"/>
  <c r="AB447" i="4" s="1"/>
  <c r="O448" i="4"/>
  <c r="AB448" i="4" s="1"/>
  <c r="O449" i="4"/>
  <c r="AB449" i="4" s="1"/>
  <c r="O450" i="4"/>
  <c r="AB450" i="4" s="1"/>
  <c r="O451" i="4"/>
  <c r="AB451" i="4" s="1"/>
  <c r="O452" i="4"/>
  <c r="AB452" i="4" s="1"/>
  <c r="O453" i="4"/>
  <c r="AB453" i="4" s="1"/>
  <c r="O454" i="4"/>
  <c r="AB454" i="4" s="1"/>
  <c r="O455" i="4"/>
  <c r="AB455" i="4" s="1"/>
  <c r="O456" i="4"/>
  <c r="AB456" i="4" s="1"/>
  <c r="O457" i="4"/>
  <c r="AB457" i="4" s="1"/>
  <c r="O458" i="4"/>
  <c r="AB458" i="4" s="1"/>
  <c r="O459" i="4"/>
  <c r="AB459" i="4" s="1"/>
  <c r="O460" i="4"/>
  <c r="AB460" i="4" s="1"/>
  <c r="O461" i="4"/>
  <c r="AB461" i="4" s="1"/>
  <c r="O462" i="4"/>
  <c r="AB462" i="4" s="1"/>
  <c r="O463" i="4"/>
  <c r="AB463" i="4" s="1"/>
  <c r="O464" i="4"/>
  <c r="AB464" i="4" s="1"/>
  <c r="O465" i="4"/>
  <c r="AB465" i="4" s="1"/>
  <c r="O466" i="4"/>
  <c r="AB466" i="4" s="1"/>
  <c r="O467" i="4"/>
  <c r="AB467" i="4" s="1"/>
  <c r="O468" i="4"/>
  <c r="AB468" i="4" s="1"/>
  <c r="O469" i="4"/>
  <c r="AB469" i="4" s="1"/>
  <c r="O470" i="4"/>
  <c r="AB470" i="4" s="1"/>
  <c r="O471" i="4"/>
  <c r="AB471" i="4" s="1"/>
  <c r="O472" i="4"/>
  <c r="AB472" i="4" s="1"/>
  <c r="O473" i="4"/>
  <c r="AB473" i="4" s="1"/>
  <c r="O474" i="4"/>
  <c r="AB474" i="4" s="1"/>
  <c r="O475" i="4"/>
  <c r="AB475" i="4" s="1"/>
  <c r="O476" i="4"/>
  <c r="AB476" i="4" s="1"/>
  <c r="O477" i="4"/>
  <c r="AB477" i="4" s="1"/>
  <c r="O478" i="4"/>
  <c r="AB478" i="4" s="1"/>
  <c r="O479" i="4"/>
  <c r="AB479" i="4" s="1"/>
  <c r="O480" i="4"/>
  <c r="AB480" i="4" s="1"/>
  <c r="O481" i="4"/>
  <c r="AB481" i="4" s="1"/>
  <c r="O482" i="4"/>
  <c r="AB482" i="4" s="1"/>
  <c r="O483" i="4"/>
  <c r="AB483" i="4" s="1"/>
  <c r="O484" i="4"/>
  <c r="AB484" i="4" s="1"/>
  <c r="O485" i="4"/>
  <c r="AB485" i="4" s="1"/>
  <c r="O486" i="4"/>
  <c r="AB486" i="4" s="1"/>
  <c r="O487" i="4"/>
  <c r="AB487" i="4" s="1"/>
  <c r="O488" i="4"/>
  <c r="AB488" i="4" s="1"/>
  <c r="O489" i="4"/>
  <c r="AB489" i="4" s="1"/>
  <c r="O490" i="4"/>
  <c r="AB490" i="4" s="1"/>
  <c r="O491" i="4"/>
  <c r="AB491" i="4" s="1"/>
  <c r="O492" i="4"/>
  <c r="AB492" i="4" s="1"/>
  <c r="O493" i="4"/>
  <c r="AB493" i="4" s="1"/>
  <c r="O494" i="4"/>
  <c r="AB494" i="4" s="1"/>
  <c r="O495" i="4"/>
  <c r="AB495" i="4" s="1"/>
  <c r="O496" i="4"/>
  <c r="AB496" i="4" s="1"/>
  <c r="O497" i="4"/>
  <c r="AB497" i="4" s="1"/>
  <c r="O498" i="4"/>
  <c r="AB498" i="4" s="1"/>
  <c r="O499" i="4"/>
  <c r="AB499" i="4" s="1"/>
  <c r="O500" i="4"/>
  <c r="AB500" i="4" s="1"/>
  <c r="O501" i="4"/>
  <c r="AB501" i="4" s="1"/>
  <c r="O502" i="4"/>
  <c r="AB502" i="4" s="1"/>
  <c r="O503" i="4"/>
  <c r="AB503" i="4" s="1"/>
  <c r="O504" i="4"/>
  <c r="AB504" i="4" s="1"/>
  <c r="O505" i="4"/>
  <c r="AB505" i="4" s="1"/>
  <c r="O506" i="4"/>
  <c r="AB506" i="4" s="1"/>
  <c r="O507" i="4"/>
  <c r="AB507" i="4" s="1"/>
  <c r="O508" i="4"/>
  <c r="AB508" i="4" s="1"/>
  <c r="O509" i="4"/>
  <c r="AB509" i="4" s="1"/>
  <c r="O510" i="4"/>
  <c r="AB510" i="4" s="1"/>
  <c r="O511" i="4"/>
  <c r="AB511" i="4" s="1"/>
  <c r="O512" i="4"/>
  <c r="AB512" i="4" s="1"/>
  <c r="O513" i="4"/>
  <c r="AB513" i="4" s="1"/>
  <c r="O514" i="4"/>
  <c r="AB514" i="4" s="1"/>
  <c r="O515" i="4"/>
  <c r="AB515" i="4" s="1"/>
  <c r="O516" i="4"/>
  <c r="AB516" i="4" s="1"/>
  <c r="O517" i="4"/>
  <c r="AB517" i="4" s="1"/>
  <c r="O518" i="4"/>
  <c r="AB518" i="4" s="1"/>
  <c r="O519" i="4"/>
  <c r="AB519" i="4" s="1"/>
  <c r="O520" i="4"/>
  <c r="AB520" i="4" s="1"/>
  <c r="O521" i="4"/>
  <c r="AB521" i="4" s="1"/>
  <c r="O522" i="4"/>
  <c r="AB522" i="4" s="1"/>
  <c r="O523" i="4"/>
  <c r="AB523" i="4" s="1"/>
  <c r="O524" i="4"/>
  <c r="AB524" i="4" s="1"/>
  <c r="O525" i="4"/>
  <c r="AB525" i="4" s="1"/>
  <c r="O526" i="4"/>
  <c r="AB526" i="4" s="1"/>
  <c r="O527" i="4"/>
  <c r="AB527" i="4" s="1"/>
  <c r="O528" i="4"/>
  <c r="AB528" i="4" s="1"/>
  <c r="O529" i="4"/>
  <c r="AB529" i="4" s="1"/>
  <c r="O530" i="4"/>
  <c r="AB530" i="4" s="1"/>
  <c r="O531" i="4"/>
  <c r="AB531" i="4" s="1"/>
  <c r="O532" i="4"/>
  <c r="AB532" i="4" s="1"/>
  <c r="O533" i="4"/>
  <c r="AB533" i="4" s="1"/>
  <c r="O534" i="4"/>
  <c r="AB534" i="4" s="1"/>
  <c r="O535" i="4"/>
  <c r="AB535" i="4" s="1"/>
  <c r="O536" i="4"/>
  <c r="AB536" i="4" s="1"/>
  <c r="O537" i="4"/>
  <c r="AB537" i="4" s="1"/>
  <c r="O538" i="4"/>
  <c r="AB538" i="4" s="1"/>
  <c r="O539" i="4"/>
  <c r="AB539" i="4" s="1"/>
  <c r="O540" i="4"/>
  <c r="AB540" i="4" s="1"/>
  <c r="O541" i="4"/>
  <c r="AB541" i="4" s="1"/>
  <c r="O542" i="4"/>
  <c r="AB542" i="4" s="1"/>
  <c r="O543" i="4"/>
  <c r="AB543" i="4" s="1"/>
  <c r="O544" i="4"/>
  <c r="AB544" i="4" s="1"/>
  <c r="O545" i="4"/>
  <c r="AB545" i="4" s="1"/>
  <c r="O546" i="4"/>
  <c r="AB546" i="4" s="1"/>
  <c r="O547" i="4"/>
  <c r="AB547" i="4" s="1"/>
  <c r="O548" i="4"/>
  <c r="AB548" i="4" s="1"/>
  <c r="O549" i="4"/>
  <c r="AB549" i="4" s="1"/>
  <c r="O550" i="4"/>
  <c r="AB550" i="4" s="1"/>
  <c r="O551" i="4"/>
  <c r="AB551" i="4" s="1"/>
  <c r="O552" i="4"/>
  <c r="AB552" i="4" s="1"/>
  <c r="O553" i="4"/>
  <c r="AB553" i="4" s="1"/>
  <c r="O554" i="4"/>
  <c r="AB554" i="4" s="1"/>
  <c r="O555" i="4"/>
  <c r="AB555" i="4" s="1"/>
  <c r="O556" i="4"/>
  <c r="AB556" i="4" s="1"/>
  <c r="O557" i="4"/>
  <c r="AB557" i="4" s="1"/>
  <c r="O558" i="4"/>
  <c r="AB558" i="4" s="1"/>
  <c r="O559" i="4"/>
  <c r="AB559" i="4" s="1"/>
  <c r="O560" i="4"/>
  <c r="AB560" i="4" s="1"/>
  <c r="O561" i="4"/>
  <c r="AB561" i="4" s="1"/>
  <c r="O562" i="4"/>
  <c r="AB562" i="4" s="1"/>
  <c r="O563" i="4"/>
  <c r="AB563" i="4" s="1"/>
  <c r="O564" i="4"/>
  <c r="AB564" i="4" s="1"/>
  <c r="O565" i="4"/>
  <c r="AB565" i="4" s="1"/>
  <c r="O566" i="4"/>
  <c r="AB566" i="4" s="1"/>
  <c r="O567" i="4"/>
  <c r="AB567" i="4" s="1"/>
  <c r="O568" i="4"/>
  <c r="AB568" i="4" s="1"/>
  <c r="O569" i="4"/>
  <c r="AB569" i="4" s="1"/>
  <c r="O570" i="4"/>
  <c r="AB570" i="4" s="1"/>
  <c r="O6" i="4"/>
  <c r="AB6" i="4" s="1"/>
  <c r="O7" i="4"/>
  <c r="AB7" i="4" s="1"/>
  <c r="O8" i="4"/>
  <c r="AB8" i="4" s="1"/>
  <c r="O9" i="4"/>
  <c r="AB9" i="4" s="1"/>
  <c r="O10" i="4"/>
  <c r="AB10" i="4" s="1"/>
  <c r="O11" i="4"/>
  <c r="AB11" i="4" s="1"/>
  <c r="O5" i="4"/>
  <c r="AB5" i="4" s="1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225" i="4"/>
  <c r="AH226" i="4"/>
  <c r="AH227" i="4"/>
  <c r="AH228" i="4"/>
  <c r="AH229" i="4"/>
  <c r="AH230" i="4"/>
  <c r="AH231" i="4"/>
  <c r="AH232" i="4"/>
  <c r="AH233" i="4"/>
  <c r="AH234" i="4"/>
  <c r="AH235" i="4"/>
  <c r="AH236" i="4"/>
  <c r="AH237" i="4"/>
  <c r="AH238" i="4"/>
  <c r="AH239" i="4"/>
  <c r="AH240" i="4"/>
  <c r="AH241" i="4"/>
  <c r="AH242" i="4"/>
  <c r="AH243" i="4"/>
  <c r="AH244" i="4"/>
  <c r="AH245" i="4"/>
  <c r="AH246" i="4"/>
  <c r="AH247" i="4"/>
  <c r="AH248" i="4"/>
  <c r="AH249" i="4"/>
  <c r="AH250" i="4"/>
  <c r="AH251" i="4"/>
  <c r="AH252" i="4"/>
  <c r="AH253" i="4"/>
  <c r="AH254" i="4"/>
  <c r="AH255" i="4"/>
  <c r="AH256" i="4"/>
  <c r="AH257" i="4"/>
  <c r="AH258" i="4"/>
  <c r="AH259" i="4"/>
  <c r="AH260" i="4"/>
  <c r="AH261" i="4"/>
  <c r="AH262" i="4"/>
  <c r="AH263" i="4"/>
  <c r="AH264" i="4"/>
  <c r="AH265" i="4"/>
  <c r="AH266" i="4"/>
  <c r="AH267" i="4"/>
  <c r="AH268" i="4"/>
  <c r="AH269" i="4"/>
  <c r="AH270" i="4"/>
  <c r="AH271" i="4"/>
  <c r="AH272" i="4"/>
  <c r="AH273" i="4"/>
  <c r="AH274" i="4"/>
  <c r="AH275" i="4"/>
  <c r="AH276" i="4"/>
  <c r="AH277" i="4"/>
  <c r="AH278" i="4"/>
  <c r="AH279" i="4"/>
  <c r="AH280" i="4"/>
  <c r="AH281" i="4"/>
  <c r="AH282" i="4"/>
  <c r="AH283" i="4"/>
  <c r="AH284" i="4"/>
  <c r="AH285" i="4"/>
  <c r="AH286" i="4"/>
  <c r="AH287" i="4"/>
  <c r="AH288" i="4"/>
  <c r="AH289" i="4"/>
  <c r="AH290" i="4"/>
  <c r="AH291" i="4"/>
  <c r="AH292" i="4"/>
  <c r="AH293" i="4"/>
  <c r="AH294" i="4"/>
  <c r="AH295" i="4"/>
  <c r="AH296" i="4"/>
  <c r="AH297" i="4"/>
  <c r="AH298" i="4"/>
  <c r="AH299" i="4"/>
  <c r="AH300" i="4"/>
  <c r="AH301" i="4"/>
  <c r="AH302" i="4"/>
  <c r="AH303" i="4"/>
  <c r="AH304" i="4"/>
  <c r="AH305" i="4"/>
  <c r="AH306" i="4"/>
  <c r="AH307" i="4"/>
  <c r="AH308" i="4"/>
  <c r="AH309" i="4"/>
  <c r="AH310" i="4"/>
  <c r="AH311" i="4"/>
  <c r="AH312" i="4"/>
  <c r="AH313" i="4"/>
  <c r="AH314" i="4"/>
  <c r="AH315" i="4"/>
  <c r="AH316" i="4"/>
  <c r="AH317" i="4"/>
  <c r="AH318" i="4"/>
  <c r="AH319" i="4"/>
  <c r="AH320" i="4"/>
  <c r="AH321" i="4"/>
  <c r="AH322" i="4"/>
  <c r="AH323" i="4"/>
  <c r="AH324" i="4"/>
  <c r="AH325" i="4"/>
  <c r="AH326" i="4"/>
  <c r="AH327" i="4"/>
  <c r="AH328" i="4"/>
  <c r="AH329" i="4"/>
  <c r="AH330" i="4"/>
  <c r="AH331" i="4"/>
  <c r="AH332" i="4"/>
  <c r="AH333" i="4"/>
  <c r="AH334" i="4"/>
  <c r="AH335" i="4"/>
  <c r="AH336" i="4"/>
  <c r="AH337" i="4"/>
  <c r="AH338" i="4"/>
  <c r="AH339" i="4"/>
  <c r="AH340" i="4"/>
  <c r="AH341" i="4"/>
  <c r="AH342" i="4"/>
  <c r="AH343" i="4"/>
  <c r="AH344" i="4"/>
  <c r="AH345" i="4"/>
  <c r="AH346" i="4"/>
  <c r="AH347" i="4"/>
  <c r="AH348" i="4"/>
  <c r="AH349" i="4"/>
  <c r="AH350" i="4"/>
  <c r="AH351" i="4"/>
  <c r="AH352" i="4"/>
  <c r="AH353" i="4"/>
  <c r="AH354" i="4"/>
  <c r="AH355" i="4"/>
  <c r="AH356" i="4"/>
  <c r="AH357" i="4"/>
  <c r="AH358" i="4"/>
  <c r="AH359" i="4"/>
  <c r="AH360" i="4"/>
  <c r="AH361" i="4"/>
  <c r="AH362" i="4"/>
  <c r="AH363" i="4"/>
  <c r="AH364" i="4"/>
  <c r="AH365" i="4"/>
  <c r="AH366" i="4"/>
  <c r="AH367" i="4"/>
  <c r="AH368" i="4"/>
  <c r="AH369" i="4"/>
  <c r="AH370" i="4"/>
  <c r="AH371" i="4"/>
  <c r="AH372" i="4"/>
  <c r="AH373" i="4"/>
  <c r="AH374" i="4"/>
  <c r="AH375" i="4"/>
  <c r="AH376" i="4"/>
  <c r="AH377" i="4"/>
  <c r="AH378" i="4"/>
  <c r="AH379" i="4"/>
  <c r="AH380" i="4"/>
  <c r="AH381" i="4"/>
  <c r="AH382" i="4"/>
  <c r="AH383" i="4"/>
  <c r="AH384" i="4"/>
  <c r="AH385" i="4"/>
  <c r="AH386" i="4"/>
  <c r="AH387" i="4"/>
  <c r="AH388" i="4"/>
  <c r="AH389" i="4"/>
  <c r="AH390" i="4"/>
  <c r="AH391" i="4"/>
  <c r="AH392" i="4"/>
  <c r="AH393" i="4"/>
  <c r="AH394" i="4"/>
  <c r="AH395" i="4"/>
  <c r="AH396" i="4"/>
  <c r="AH397" i="4"/>
  <c r="AH398" i="4"/>
  <c r="AH399" i="4"/>
  <c r="AH400" i="4"/>
  <c r="AH401" i="4"/>
  <c r="AH402" i="4"/>
  <c r="AH403" i="4"/>
  <c r="AH404" i="4"/>
  <c r="AH405" i="4"/>
  <c r="AH406" i="4"/>
  <c r="AH407" i="4"/>
  <c r="AH408" i="4"/>
  <c r="AH409" i="4"/>
  <c r="AH410" i="4"/>
  <c r="AH411" i="4"/>
  <c r="AH412" i="4"/>
  <c r="AH413" i="4"/>
  <c r="AH414" i="4"/>
  <c r="AH415" i="4"/>
  <c r="AH416" i="4"/>
  <c r="AH417" i="4"/>
  <c r="AH418" i="4"/>
  <c r="AH419" i="4"/>
  <c r="AH420" i="4"/>
  <c r="AH421" i="4"/>
  <c r="AH422" i="4"/>
  <c r="AH423" i="4"/>
  <c r="AH424" i="4"/>
  <c r="AH425" i="4"/>
  <c r="AH426" i="4"/>
  <c r="AH427" i="4"/>
  <c r="AH428" i="4"/>
  <c r="AH429" i="4"/>
  <c r="AH430" i="4"/>
  <c r="AH431" i="4"/>
  <c r="AH432" i="4"/>
  <c r="AH433" i="4"/>
  <c r="AH434" i="4"/>
  <c r="AH435" i="4"/>
  <c r="AH436" i="4"/>
  <c r="AH437" i="4"/>
  <c r="AH438" i="4"/>
  <c r="AH439" i="4"/>
  <c r="AH440" i="4"/>
  <c r="AH441" i="4"/>
  <c r="AH442" i="4"/>
  <c r="AH443" i="4"/>
  <c r="AH444" i="4"/>
  <c r="AH445" i="4"/>
  <c r="AH446" i="4"/>
  <c r="AH447" i="4"/>
  <c r="AH448" i="4"/>
  <c r="AH449" i="4"/>
  <c r="AH450" i="4"/>
  <c r="AH451" i="4"/>
  <c r="AH452" i="4"/>
  <c r="AH453" i="4"/>
  <c r="AH454" i="4"/>
  <c r="AH455" i="4"/>
  <c r="AH456" i="4"/>
  <c r="AH457" i="4"/>
  <c r="AH458" i="4"/>
  <c r="AH459" i="4"/>
  <c r="AH460" i="4"/>
  <c r="AH461" i="4"/>
  <c r="AH462" i="4"/>
  <c r="AH463" i="4"/>
  <c r="AH464" i="4"/>
  <c r="AH465" i="4"/>
  <c r="AH466" i="4"/>
  <c r="AH467" i="4"/>
  <c r="AH468" i="4"/>
  <c r="AH469" i="4"/>
  <c r="AH470" i="4"/>
  <c r="AH471" i="4"/>
  <c r="AH472" i="4"/>
  <c r="AH473" i="4"/>
  <c r="AH474" i="4"/>
  <c r="AH475" i="4"/>
  <c r="AH476" i="4"/>
  <c r="AH477" i="4"/>
  <c r="AH478" i="4"/>
  <c r="AH479" i="4"/>
  <c r="AH480" i="4"/>
  <c r="AH481" i="4"/>
  <c r="AH482" i="4"/>
  <c r="AH483" i="4"/>
  <c r="AH484" i="4"/>
  <c r="AH485" i="4"/>
  <c r="AH486" i="4"/>
  <c r="AH487" i="4"/>
  <c r="AH488" i="4"/>
  <c r="AH489" i="4"/>
  <c r="AH490" i="4"/>
  <c r="AH491" i="4"/>
  <c r="AH492" i="4"/>
  <c r="AH493" i="4"/>
  <c r="AH494" i="4"/>
  <c r="AH495" i="4"/>
  <c r="AH496" i="4"/>
  <c r="AH497" i="4"/>
  <c r="AH498" i="4"/>
  <c r="AH499" i="4"/>
  <c r="AH500" i="4"/>
  <c r="AH501" i="4"/>
  <c r="AH502" i="4"/>
  <c r="AH503" i="4"/>
  <c r="AH504" i="4"/>
  <c r="AH505" i="4"/>
  <c r="AH506" i="4"/>
  <c r="AH507" i="4"/>
  <c r="AH508" i="4"/>
  <c r="AH509" i="4"/>
  <c r="AH510" i="4"/>
  <c r="AH511" i="4"/>
  <c r="AH512" i="4"/>
  <c r="AH513" i="4"/>
  <c r="AH514" i="4"/>
  <c r="AH515" i="4"/>
  <c r="AH516" i="4"/>
  <c r="AH517" i="4"/>
  <c r="AH518" i="4"/>
  <c r="AH519" i="4"/>
  <c r="AH520" i="4"/>
  <c r="AH521" i="4"/>
  <c r="AH522" i="4"/>
  <c r="AH523" i="4"/>
  <c r="AH524" i="4"/>
  <c r="AH525" i="4"/>
  <c r="AH526" i="4"/>
  <c r="AH527" i="4"/>
  <c r="AH528" i="4"/>
  <c r="AH529" i="4"/>
  <c r="AH530" i="4"/>
  <c r="AH531" i="4"/>
  <c r="AH532" i="4"/>
  <c r="AH533" i="4"/>
  <c r="AH534" i="4"/>
  <c r="AH535" i="4"/>
  <c r="AH536" i="4"/>
  <c r="AH537" i="4"/>
  <c r="AH538" i="4"/>
  <c r="AH539" i="4"/>
  <c r="AH540" i="4"/>
  <c r="AH541" i="4"/>
  <c r="AH542" i="4"/>
  <c r="AH543" i="4"/>
  <c r="AH544" i="4"/>
  <c r="AH545" i="4"/>
  <c r="AH546" i="4"/>
  <c r="AH547" i="4"/>
  <c r="AH548" i="4"/>
  <c r="AH549" i="4"/>
  <c r="AH550" i="4"/>
  <c r="AH551" i="4"/>
  <c r="AH552" i="4"/>
  <c r="AH553" i="4"/>
  <c r="AH554" i="4"/>
  <c r="AH555" i="4"/>
  <c r="AH556" i="4"/>
  <c r="AH557" i="4"/>
  <c r="AH558" i="4"/>
  <c r="AH559" i="4"/>
  <c r="AH560" i="4"/>
  <c r="AH561" i="4"/>
  <c r="AH562" i="4"/>
  <c r="AH563" i="4"/>
  <c r="AH564" i="4"/>
  <c r="AH565" i="4"/>
  <c r="AH566" i="4"/>
  <c r="AH567" i="4"/>
  <c r="AH568" i="4"/>
  <c r="AH569" i="4"/>
  <c r="AH570" i="4"/>
  <c r="AH5" i="4"/>
  <c r="R382" i="3" l="1"/>
  <c r="R374" i="3"/>
  <c r="R354" i="3"/>
  <c r="R346" i="3"/>
  <c r="R318" i="3"/>
  <c r="R310" i="3"/>
  <c r="R290" i="3"/>
  <c r="R282" i="3"/>
  <c r="R254" i="3"/>
  <c r="R246" i="3"/>
  <c r="R226" i="3"/>
  <c r="R218" i="3"/>
  <c r="R190" i="3"/>
  <c r="R182" i="3"/>
  <c r="R162" i="3"/>
  <c r="R154" i="3"/>
  <c r="R126" i="3"/>
  <c r="R118" i="3"/>
  <c r="R98" i="3"/>
  <c r="R90" i="3"/>
  <c r="R62" i="3"/>
  <c r="X501" i="10"/>
  <c r="Y501" i="10"/>
  <c r="X497" i="10"/>
  <c r="Y497" i="10"/>
  <c r="X493" i="10"/>
  <c r="Y493" i="10"/>
  <c r="X489" i="10"/>
  <c r="Y489" i="10"/>
  <c r="X485" i="10"/>
  <c r="Y485" i="10"/>
  <c r="X481" i="10"/>
  <c r="Y481" i="10"/>
  <c r="X477" i="10"/>
  <c r="Y477" i="10"/>
  <c r="X473" i="10"/>
  <c r="Y473" i="10"/>
  <c r="X469" i="10"/>
  <c r="Y469" i="10"/>
  <c r="X465" i="10"/>
  <c r="Y465" i="10"/>
  <c r="X461" i="10"/>
  <c r="Y461" i="10"/>
  <c r="X457" i="10"/>
  <c r="Y457" i="10"/>
  <c r="X453" i="10"/>
  <c r="Y453" i="10"/>
  <c r="X449" i="10"/>
  <c r="Y449" i="10"/>
  <c r="X445" i="10"/>
  <c r="Y445" i="10"/>
  <c r="X441" i="10"/>
  <c r="Y441" i="10"/>
  <c r="X437" i="10"/>
  <c r="Y437" i="10"/>
  <c r="X433" i="10"/>
  <c r="Y433" i="10"/>
  <c r="X429" i="10"/>
  <c r="Y429" i="10"/>
  <c r="X425" i="10"/>
  <c r="Y425" i="10"/>
  <c r="X421" i="10"/>
  <c r="Y421" i="10"/>
  <c r="X417" i="10"/>
  <c r="Y417" i="10"/>
  <c r="X413" i="10"/>
  <c r="Y413" i="10"/>
  <c r="X409" i="10"/>
  <c r="Y409" i="10"/>
  <c r="X405" i="10"/>
  <c r="Y405" i="10"/>
  <c r="X401" i="10"/>
  <c r="Y401" i="10"/>
  <c r="X397" i="10"/>
  <c r="Y397" i="10"/>
  <c r="X393" i="10"/>
  <c r="Y393" i="10"/>
  <c r="X389" i="10"/>
  <c r="Y389" i="10"/>
  <c r="X385" i="10"/>
  <c r="Y385" i="10"/>
  <c r="X381" i="10"/>
  <c r="Y381" i="10"/>
  <c r="X377" i="10"/>
  <c r="Y377" i="10"/>
  <c r="X373" i="10"/>
  <c r="Y373" i="10"/>
  <c r="X369" i="10"/>
  <c r="Y369" i="10"/>
  <c r="X365" i="10"/>
  <c r="Y365" i="10"/>
  <c r="X361" i="10"/>
  <c r="Y361" i="10"/>
  <c r="X357" i="10"/>
  <c r="Y357" i="10"/>
  <c r="X353" i="10"/>
  <c r="Y353" i="10"/>
  <c r="X349" i="10"/>
  <c r="Y349" i="10"/>
  <c r="X345" i="10"/>
  <c r="Y345" i="10"/>
  <c r="X341" i="10"/>
  <c r="Y341" i="10"/>
  <c r="X337" i="10"/>
  <c r="Y337" i="10"/>
  <c r="X333" i="10"/>
  <c r="Y333" i="10"/>
  <c r="X329" i="10"/>
  <c r="Y329" i="10"/>
  <c r="X325" i="10"/>
  <c r="Y325" i="10"/>
  <c r="X321" i="10"/>
  <c r="Y321" i="10"/>
  <c r="X317" i="10"/>
  <c r="Y317" i="10"/>
  <c r="X313" i="10"/>
  <c r="Y313" i="10"/>
  <c r="X309" i="10"/>
  <c r="Y309" i="10"/>
  <c r="X305" i="10"/>
  <c r="Y305" i="10"/>
  <c r="X301" i="10"/>
  <c r="Y301" i="10"/>
  <c r="X297" i="10"/>
  <c r="Y297" i="10"/>
  <c r="X293" i="10"/>
  <c r="Y293" i="10"/>
  <c r="X289" i="10"/>
  <c r="Y289" i="10"/>
  <c r="X285" i="10"/>
  <c r="Y285" i="10"/>
  <c r="X281" i="10"/>
  <c r="Y281" i="10"/>
  <c r="X277" i="10"/>
  <c r="Y277" i="10"/>
  <c r="X273" i="10"/>
  <c r="Y273" i="10"/>
  <c r="X269" i="10"/>
  <c r="Y269" i="10"/>
  <c r="X265" i="10"/>
  <c r="Y265" i="10"/>
  <c r="X261" i="10"/>
  <c r="Y261" i="10"/>
  <c r="X257" i="10"/>
  <c r="Y257" i="10"/>
  <c r="X253" i="10"/>
  <c r="Y253" i="10"/>
  <c r="X249" i="10"/>
  <c r="Y249" i="10"/>
  <c r="X245" i="10"/>
  <c r="Y245" i="10"/>
  <c r="X241" i="10"/>
  <c r="Y241" i="10"/>
  <c r="X237" i="10"/>
  <c r="Y237" i="10"/>
  <c r="X233" i="10"/>
  <c r="Y233" i="10"/>
  <c r="X229" i="10"/>
  <c r="Y229" i="10"/>
  <c r="X225" i="10"/>
  <c r="Y225" i="10"/>
  <c r="X221" i="10"/>
  <c r="Y221" i="10"/>
  <c r="X217" i="10"/>
  <c r="Y217" i="10"/>
  <c r="X213" i="10"/>
  <c r="Y213" i="10"/>
  <c r="X209" i="10"/>
  <c r="Y209" i="10"/>
  <c r="X205" i="10"/>
  <c r="Y205" i="10"/>
  <c r="X201" i="10"/>
  <c r="Y201" i="10"/>
  <c r="X197" i="10"/>
  <c r="Y197" i="10"/>
  <c r="X193" i="10"/>
  <c r="Y193" i="10"/>
  <c r="X189" i="10"/>
  <c r="Y189" i="10"/>
  <c r="X185" i="10"/>
  <c r="Y185" i="10"/>
  <c r="X181" i="10"/>
  <c r="Y181" i="10"/>
  <c r="X177" i="10"/>
  <c r="Y177" i="10"/>
  <c r="X173" i="10"/>
  <c r="Y173" i="10"/>
  <c r="X169" i="10"/>
  <c r="Y169" i="10"/>
  <c r="X165" i="10"/>
  <c r="Y165" i="10"/>
  <c r="X161" i="10"/>
  <c r="Y161" i="10"/>
  <c r="X157" i="10"/>
  <c r="Y157" i="10"/>
  <c r="X153" i="10"/>
  <c r="Y153" i="10"/>
  <c r="X149" i="10"/>
  <c r="Y149" i="10"/>
  <c r="X145" i="10"/>
  <c r="Y145" i="10"/>
  <c r="X141" i="10"/>
  <c r="Y141" i="10"/>
  <c r="X137" i="10"/>
  <c r="Y137" i="10"/>
  <c r="X133" i="10"/>
  <c r="Y133" i="10"/>
  <c r="X129" i="10"/>
  <c r="Y129" i="10"/>
  <c r="X125" i="10"/>
  <c r="Y125" i="10"/>
  <c r="X121" i="10"/>
  <c r="Y121" i="10"/>
  <c r="X117" i="10"/>
  <c r="Y117" i="10"/>
  <c r="X113" i="10"/>
  <c r="Y113" i="10"/>
  <c r="X109" i="10"/>
  <c r="Y109" i="10"/>
  <c r="X105" i="10"/>
  <c r="Y105" i="10"/>
  <c r="X101" i="10"/>
  <c r="Y101" i="10"/>
  <c r="X97" i="10"/>
  <c r="Y97" i="10"/>
  <c r="X93" i="10"/>
  <c r="Y93" i="10"/>
  <c r="X89" i="10"/>
  <c r="Y89" i="10"/>
  <c r="X85" i="10"/>
  <c r="Y85" i="10"/>
  <c r="X81" i="10"/>
  <c r="Y81" i="10"/>
  <c r="X77" i="10"/>
  <c r="Y77" i="10"/>
  <c r="X73" i="10"/>
  <c r="Y73" i="10"/>
  <c r="X69" i="10"/>
  <c r="Y69" i="10"/>
  <c r="X65" i="10"/>
  <c r="Y65" i="10"/>
  <c r="X61" i="10"/>
  <c r="Y61" i="10"/>
  <c r="X57" i="10"/>
  <c r="Y57" i="10"/>
  <c r="X53" i="10"/>
  <c r="Y53" i="10"/>
  <c r="X49" i="10"/>
  <c r="Y49" i="10"/>
  <c r="X45" i="10"/>
  <c r="Y45" i="10"/>
  <c r="X41" i="10"/>
  <c r="Y41" i="10"/>
  <c r="X37" i="10"/>
  <c r="Y37" i="10"/>
  <c r="X33" i="10"/>
  <c r="Y33" i="10"/>
  <c r="X29" i="10"/>
  <c r="Y29" i="10"/>
  <c r="X25" i="10"/>
  <c r="Y25" i="10"/>
  <c r="X21" i="10"/>
  <c r="Y21" i="10"/>
  <c r="X17" i="10"/>
  <c r="Y17" i="10"/>
  <c r="X13" i="10"/>
  <c r="Y13" i="10"/>
  <c r="X9" i="10"/>
  <c r="Y9" i="10"/>
  <c r="X500" i="10"/>
  <c r="Y500" i="10"/>
  <c r="X496" i="10"/>
  <c r="Y496" i="10"/>
  <c r="X492" i="10"/>
  <c r="Y492" i="10"/>
  <c r="X488" i="10"/>
  <c r="Y488" i="10"/>
  <c r="X484" i="10"/>
  <c r="Y484" i="10"/>
  <c r="X480" i="10"/>
  <c r="Y480" i="10"/>
  <c r="X476" i="10"/>
  <c r="Y476" i="10"/>
  <c r="X472" i="10"/>
  <c r="Y472" i="10"/>
  <c r="X468" i="10"/>
  <c r="Y468" i="10"/>
  <c r="X464" i="10"/>
  <c r="Y464" i="10"/>
  <c r="X460" i="10"/>
  <c r="Y460" i="10"/>
  <c r="X456" i="10"/>
  <c r="Y456" i="10"/>
  <c r="X452" i="10"/>
  <c r="Y452" i="10"/>
  <c r="X448" i="10"/>
  <c r="Y448" i="10"/>
  <c r="X444" i="10"/>
  <c r="Y444" i="10"/>
  <c r="X440" i="10"/>
  <c r="Y440" i="10"/>
  <c r="X436" i="10"/>
  <c r="Y436" i="10"/>
  <c r="X432" i="10"/>
  <c r="Y432" i="10"/>
  <c r="X428" i="10"/>
  <c r="Y428" i="10"/>
  <c r="X424" i="10"/>
  <c r="Y424" i="10"/>
  <c r="X420" i="10"/>
  <c r="Y420" i="10"/>
  <c r="X416" i="10"/>
  <c r="Y416" i="10"/>
  <c r="X412" i="10"/>
  <c r="Y412" i="10"/>
  <c r="X408" i="10"/>
  <c r="Y408" i="10"/>
  <c r="X404" i="10"/>
  <c r="Y404" i="10"/>
  <c r="X400" i="10"/>
  <c r="Y400" i="10"/>
  <c r="X396" i="10"/>
  <c r="Y396" i="10"/>
  <c r="X392" i="10"/>
  <c r="Y392" i="10"/>
  <c r="X388" i="10"/>
  <c r="Y388" i="10"/>
  <c r="X384" i="10"/>
  <c r="Y384" i="10"/>
  <c r="X380" i="10"/>
  <c r="Y380" i="10"/>
  <c r="X376" i="10"/>
  <c r="Y376" i="10"/>
  <c r="X372" i="10"/>
  <c r="Y372" i="10"/>
  <c r="X368" i="10"/>
  <c r="Y368" i="10"/>
  <c r="X364" i="10"/>
  <c r="Y364" i="10"/>
  <c r="X360" i="10"/>
  <c r="Y360" i="10"/>
  <c r="X356" i="10"/>
  <c r="Y356" i="10"/>
  <c r="X352" i="10"/>
  <c r="Y352" i="10"/>
  <c r="X348" i="10"/>
  <c r="Y348" i="10"/>
  <c r="X344" i="10"/>
  <c r="Y344" i="10"/>
  <c r="X340" i="10"/>
  <c r="Y340" i="10"/>
  <c r="X336" i="10"/>
  <c r="Y336" i="10"/>
  <c r="X332" i="10"/>
  <c r="Y332" i="10"/>
  <c r="X328" i="10"/>
  <c r="Y328" i="10"/>
  <c r="X324" i="10"/>
  <c r="Y324" i="10"/>
  <c r="X320" i="10"/>
  <c r="Y320" i="10"/>
  <c r="X316" i="10"/>
  <c r="Y316" i="10"/>
  <c r="X312" i="10"/>
  <c r="Y312" i="10"/>
  <c r="X308" i="10"/>
  <c r="Y308" i="10"/>
  <c r="X304" i="10"/>
  <c r="Y304" i="10"/>
  <c r="X300" i="10"/>
  <c r="Y300" i="10"/>
  <c r="X296" i="10"/>
  <c r="Y296" i="10"/>
  <c r="X292" i="10"/>
  <c r="Y292" i="10"/>
  <c r="X288" i="10"/>
  <c r="Y288" i="10"/>
  <c r="X284" i="10"/>
  <c r="Y284" i="10"/>
  <c r="X280" i="10"/>
  <c r="Y280" i="10"/>
  <c r="X276" i="10"/>
  <c r="Y276" i="10"/>
  <c r="X272" i="10"/>
  <c r="Y272" i="10"/>
  <c r="X268" i="10"/>
  <c r="Y268" i="10"/>
  <c r="X264" i="10"/>
  <c r="Y264" i="10"/>
  <c r="X260" i="10"/>
  <c r="Y260" i="10"/>
  <c r="X256" i="10"/>
  <c r="Y256" i="10"/>
  <c r="X252" i="10"/>
  <c r="Y252" i="10"/>
  <c r="X248" i="10"/>
  <c r="Y248" i="10"/>
  <c r="X244" i="10"/>
  <c r="Y244" i="10"/>
  <c r="X240" i="10"/>
  <c r="Y240" i="10"/>
  <c r="X236" i="10"/>
  <c r="Y236" i="10"/>
  <c r="X232" i="10"/>
  <c r="Y232" i="10"/>
  <c r="X228" i="10"/>
  <c r="Y228" i="10"/>
  <c r="X224" i="10"/>
  <c r="Y224" i="10"/>
  <c r="X220" i="10"/>
  <c r="Y220" i="10"/>
  <c r="X216" i="10"/>
  <c r="Y216" i="10"/>
  <c r="X212" i="10"/>
  <c r="Y212" i="10"/>
  <c r="X208" i="10"/>
  <c r="Y208" i="10"/>
  <c r="X204" i="10"/>
  <c r="Y204" i="10"/>
  <c r="X200" i="10"/>
  <c r="Y200" i="10"/>
  <c r="X196" i="10"/>
  <c r="Y196" i="10"/>
  <c r="X192" i="10"/>
  <c r="Y192" i="10"/>
  <c r="X188" i="10"/>
  <c r="Y188" i="10"/>
  <c r="X184" i="10"/>
  <c r="Y184" i="10"/>
  <c r="X180" i="10"/>
  <c r="Y180" i="10"/>
  <c r="X176" i="10"/>
  <c r="Y176" i="10"/>
  <c r="X172" i="10"/>
  <c r="Y172" i="10"/>
  <c r="X168" i="10"/>
  <c r="Y168" i="10"/>
  <c r="X164" i="10"/>
  <c r="Y164" i="10"/>
  <c r="X160" i="10"/>
  <c r="Y160" i="10"/>
  <c r="X156" i="10"/>
  <c r="Y156" i="10"/>
  <c r="X152" i="10"/>
  <c r="Y152" i="10"/>
  <c r="X148" i="10"/>
  <c r="Y148" i="10"/>
  <c r="X144" i="10"/>
  <c r="Y144" i="10"/>
  <c r="X140" i="10"/>
  <c r="Y140" i="10"/>
  <c r="X136" i="10"/>
  <c r="Y136" i="10"/>
  <c r="X132" i="10"/>
  <c r="Y132" i="10"/>
  <c r="X128" i="10"/>
  <c r="Y128" i="10"/>
  <c r="X124" i="10"/>
  <c r="Y124" i="10"/>
  <c r="X120" i="10"/>
  <c r="Y120" i="10"/>
  <c r="X116" i="10"/>
  <c r="Y116" i="10"/>
  <c r="X112" i="10"/>
  <c r="Y112" i="10"/>
  <c r="X108" i="10"/>
  <c r="Y108" i="10"/>
  <c r="X104" i="10"/>
  <c r="Y104" i="10"/>
  <c r="X100" i="10"/>
  <c r="Y100" i="10"/>
  <c r="X96" i="10"/>
  <c r="Y96" i="10"/>
  <c r="X92" i="10"/>
  <c r="Y92" i="10"/>
  <c r="X88" i="10"/>
  <c r="Y88" i="10"/>
  <c r="X84" i="10"/>
  <c r="Y84" i="10"/>
  <c r="X80" i="10"/>
  <c r="Y80" i="10"/>
  <c r="X76" i="10"/>
  <c r="Y76" i="10"/>
  <c r="X72" i="10"/>
  <c r="Y72" i="10"/>
  <c r="X68" i="10"/>
  <c r="Y68" i="10"/>
  <c r="X64" i="10"/>
  <c r="Y64" i="10"/>
  <c r="X60" i="10"/>
  <c r="Y60" i="10"/>
  <c r="X56" i="10"/>
  <c r="Y56" i="10"/>
  <c r="X52" i="10"/>
  <c r="Y52" i="10"/>
  <c r="X48" i="10"/>
  <c r="Y48" i="10"/>
  <c r="X44" i="10"/>
  <c r="Y44" i="10"/>
  <c r="X40" i="10"/>
  <c r="Y40" i="10"/>
  <c r="X36" i="10"/>
  <c r="Y36" i="10"/>
  <c r="X32" i="10"/>
  <c r="Y32" i="10"/>
  <c r="X28" i="10"/>
  <c r="Y28" i="10"/>
  <c r="X24" i="10"/>
  <c r="Y24" i="10"/>
  <c r="X20" i="10"/>
  <c r="Y20" i="10"/>
  <c r="X16" i="10"/>
  <c r="Y16" i="10"/>
  <c r="X12" i="10"/>
  <c r="Y12" i="10"/>
  <c r="X8" i="10"/>
  <c r="Y8" i="10"/>
  <c r="X499" i="10"/>
  <c r="Y499" i="10"/>
  <c r="X495" i="10"/>
  <c r="Y495" i="10"/>
  <c r="X491" i="10"/>
  <c r="Y491" i="10"/>
  <c r="X487" i="10"/>
  <c r="Y487" i="10"/>
  <c r="X483" i="10"/>
  <c r="Y483" i="10"/>
  <c r="X479" i="10"/>
  <c r="Y479" i="10"/>
  <c r="X475" i="10"/>
  <c r="Y475" i="10"/>
  <c r="X471" i="10"/>
  <c r="Y471" i="10"/>
  <c r="X467" i="10"/>
  <c r="Y467" i="10"/>
  <c r="X463" i="10"/>
  <c r="Y463" i="10"/>
  <c r="X459" i="10"/>
  <c r="Y459" i="10"/>
  <c r="X455" i="10"/>
  <c r="Y455" i="10"/>
  <c r="X451" i="10"/>
  <c r="Y451" i="10"/>
  <c r="X447" i="10"/>
  <c r="Y447" i="10"/>
  <c r="X443" i="10"/>
  <c r="Y443" i="10"/>
  <c r="X439" i="10"/>
  <c r="Y439" i="10"/>
  <c r="X435" i="10"/>
  <c r="Y435" i="10"/>
  <c r="X431" i="10"/>
  <c r="Y431" i="10"/>
  <c r="X427" i="10"/>
  <c r="Y427" i="10"/>
  <c r="X423" i="10"/>
  <c r="Y423" i="10"/>
  <c r="X419" i="10"/>
  <c r="Y419" i="10"/>
  <c r="X415" i="10"/>
  <c r="Y415" i="10"/>
  <c r="X411" i="10"/>
  <c r="Y411" i="10"/>
  <c r="X407" i="10"/>
  <c r="Y407" i="10"/>
  <c r="X403" i="10"/>
  <c r="Y403" i="10"/>
  <c r="X399" i="10"/>
  <c r="Y399" i="10"/>
  <c r="X395" i="10"/>
  <c r="Y395" i="10"/>
  <c r="X391" i="10"/>
  <c r="Y391" i="10"/>
  <c r="X387" i="10"/>
  <c r="Y387" i="10"/>
  <c r="X383" i="10"/>
  <c r="Y383" i="10"/>
  <c r="X379" i="10"/>
  <c r="Y379" i="10"/>
  <c r="X375" i="10"/>
  <c r="Y375" i="10"/>
  <c r="X371" i="10"/>
  <c r="Y371" i="10"/>
  <c r="X367" i="10"/>
  <c r="Y367" i="10"/>
  <c r="X363" i="10"/>
  <c r="Y363" i="10"/>
  <c r="X359" i="10"/>
  <c r="Y359" i="10"/>
  <c r="X355" i="10"/>
  <c r="Y355" i="10"/>
  <c r="X351" i="10"/>
  <c r="Y351" i="10"/>
  <c r="X347" i="10"/>
  <c r="Y347" i="10"/>
  <c r="X343" i="10"/>
  <c r="Y343" i="10"/>
  <c r="X339" i="10"/>
  <c r="Y339" i="10"/>
  <c r="X335" i="10"/>
  <c r="Y335" i="10"/>
  <c r="X331" i="10"/>
  <c r="Y331" i="10"/>
  <c r="X327" i="10"/>
  <c r="Y327" i="10"/>
  <c r="X323" i="10"/>
  <c r="Y323" i="10"/>
  <c r="X319" i="10"/>
  <c r="Y319" i="10"/>
  <c r="X315" i="10"/>
  <c r="Y315" i="10"/>
  <c r="X311" i="10"/>
  <c r="Y311" i="10"/>
  <c r="X307" i="10"/>
  <c r="Y307" i="10"/>
  <c r="X303" i="10"/>
  <c r="Y303" i="10"/>
  <c r="X299" i="10"/>
  <c r="Y299" i="10"/>
  <c r="X295" i="10"/>
  <c r="Y295" i="10"/>
  <c r="X291" i="10"/>
  <c r="Y291" i="10"/>
  <c r="X287" i="10"/>
  <c r="Y287" i="10"/>
  <c r="X283" i="10"/>
  <c r="Y283" i="10"/>
  <c r="X279" i="10"/>
  <c r="Y279" i="10"/>
  <c r="X275" i="10"/>
  <c r="Y275" i="10"/>
  <c r="X271" i="10"/>
  <c r="Y271" i="10"/>
  <c r="X267" i="10"/>
  <c r="Y267" i="10"/>
  <c r="X263" i="10"/>
  <c r="Y263" i="10"/>
  <c r="X259" i="10"/>
  <c r="Y259" i="10"/>
  <c r="X255" i="10"/>
  <c r="Y255" i="10"/>
  <c r="X251" i="10"/>
  <c r="Y251" i="10"/>
  <c r="X247" i="10"/>
  <c r="Y247" i="10"/>
  <c r="X243" i="10"/>
  <c r="Y243" i="10"/>
  <c r="X239" i="10"/>
  <c r="Y239" i="10"/>
  <c r="X235" i="10"/>
  <c r="Y235" i="10"/>
  <c r="X231" i="10"/>
  <c r="Y231" i="10"/>
  <c r="X227" i="10"/>
  <c r="Y227" i="10"/>
  <c r="X223" i="10"/>
  <c r="Y223" i="10"/>
  <c r="X219" i="10"/>
  <c r="Y219" i="10"/>
  <c r="X215" i="10"/>
  <c r="Y215" i="10"/>
  <c r="X211" i="10"/>
  <c r="Y211" i="10"/>
  <c r="X207" i="10"/>
  <c r="Y207" i="10"/>
  <c r="X203" i="10"/>
  <c r="Y203" i="10"/>
  <c r="X199" i="10"/>
  <c r="Y199" i="10"/>
  <c r="X195" i="10"/>
  <c r="Y195" i="10"/>
  <c r="X191" i="10"/>
  <c r="Y191" i="10"/>
  <c r="X187" i="10"/>
  <c r="Y187" i="10"/>
  <c r="X183" i="10"/>
  <c r="Y183" i="10"/>
  <c r="X179" i="10"/>
  <c r="Y179" i="10"/>
  <c r="X175" i="10"/>
  <c r="Y175" i="10"/>
  <c r="X171" i="10"/>
  <c r="Y171" i="10"/>
  <c r="X167" i="10"/>
  <c r="Y167" i="10"/>
  <c r="X163" i="10"/>
  <c r="Y163" i="10"/>
  <c r="X159" i="10"/>
  <c r="Y159" i="10"/>
  <c r="X155" i="10"/>
  <c r="Y155" i="10"/>
  <c r="X151" i="10"/>
  <c r="Y151" i="10"/>
  <c r="X147" i="10"/>
  <c r="Y147" i="10"/>
  <c r="X143" i="10"/>
  <c r="Y143" i="10"/>
  <c r="X139" i="10"/>
  <c r="Y139" i="10"/>
  <c r="X135" i="10"/>
  <c r="Y135" i="10"/>
  <c r="X131" i="10"/>
  <c r="Y131" i="10"/>
  <c r="X127" i="10"/>
  <c r="Y127" i="10"/>
  <c r="X123" i="10"/>
  <c r="Y123" i="10"/>
  <c r="X119" i="10"/>
  <c r="Y119" i="10"/>
  <c r="X115" i="10"/>
  <c r="Y115" i="10"/>
  <c r="X111" i="10"/>
  <c r="Y111" i="10"/>
  <c r="X107" i="10"/>
  <c r="Y107" i="10"/>
  <c r="X103" i="10"/>
  <c r="Y103" i="10"/>
  <c r="X99" i="10"/>
  <c r="Y99" i="10"/>
  <c r="X95" i="10"/>
  <c r="Y95" i="10"/>
  <c r="X91" i="10"/>
  <c r="Y91" i="10"/>
  <c r="X87" i="10"/>
  <c r="Y87" i="10"/>
  <c r="X83" i="10"/>
  <c r="Y83" i="10"/>
  <c r="X79" i="10"/>
  <c r="Y79" i="10"/>
  <c r="X75" i="10"/>
  <c r="Y75" i="10"/>
  <c r="X71" i="10"/>
  <c r="Y71" i="10"/>
  <c r="X67" i="10"/>
  <c r="Y67" i="10"/>
  <c r="X63" i="10"/>
  <c r="Y63" i="10"/>
  <c r="X59" i="10"/>
  <c r="Y59" i="10"/>
  <c r="X55" i="10"/>
  <c r="Y55" i="10"/>
  <c r="X51" i="10"/>
  <c r="Y51" i="10"/>
  <c r="X47" i="10"/>
  <c r="Y47" i="10"/>
  <c r="X43" i="10"/>
  <c r="Y43" i="10"/>
  <c r="X39" i="10"/>
  <c r="Y39" i="10"/>
  <c r="X35" i="10"/>
  <c r="Y35" i="10"/>
  <c r="X31" i="10"/>
  <c r="Y31" i="10"/>
  <c r="X27" i="10"/>
  <c r="Y27" i="10"/>
  <c r="X23" i="10"/>
  <c r="Y23" i="10"/>
  <c r="X19" i="10"/>
  <c r="Y19" i="10"/>
  <c r="X15" i="10"/>
  <c r="Y15" i="10"/>
  <c r="X11" i="10"/>
  <c r="Y11" i="10"/>
  <c r="X7" i="10"/>
  <c r="Y7" i="10"/>
  <c r="X498" i="10"/>
  <c r="Y498" i="10"/>
  <c r="X494" i="10"/>
  <c r="Y494" i="10"/>
  <c r="X490" i="10"/>
  <c r="Y490" i="10"/>
  <c r="X486" i="10"/>
  <c r="Y486" i="10"/>
  <c r="X482" i="10"/>
  <c r="Y482" i="10"/>
  <c r="X478" i="10"/>
  <c r="Y478" i="10"/>
  <c r="X474" i="10"/>
  <c r="Y474" i="10"/>
  <c r="X470" i="10"/>
  <c r="Y470" i="10"/>
  <c r="X466" i="10"/>
  <c r="Y466" i="10"/>
  <c r="X462" i="10"/>
  <c r="Y462" i="10"/>
  <c r="X458" i="10"/>
  <c r="Y458" i="10"/>
  <c r="X454" i="10"/>
  <c r="Y454" i="10"/>
  <c r="X450" i="10"/>
  <c r="Y450" i="10"/>
  <c r="X446" i="10"/>
  <c r="Y446" i="10"/>
  <c r="X442" i="10"/>
  <c r="Y442" i="10"/>
  <c r="X438" i="10"/>
  <c r="Y438" i="10"/>
  <c r="X434" i="10"/>
  <c r="Y434" i="10"/>
  <c r="X430" i="10"/>
  <c r="Y430" i="10"/>
  <c r="X426" i="10"/>
  <c r="Y426" i="10"/>
  <c r="X422" i="10"/>
  <c r="Y422" i="10"/>
  <c r="X418" i="10"/>
  <c r="Y418" i="10"/>
  <c r="X414" i="10"/>
  <c r="Y414" i="10"/>
  <c r="X410" i="10"/>
  <c r="Y410" i="10"/>
  <c r="X406" i="10"/>
  <c r="Y406" i="10"/>
  <c r="X402" i="10"/>
  <c r="Y402" i="10"/>
  <c r="X398" i="10"/>
  <c r="Y398" i="10"/>
  <c r="X394" i="10"/>
  <c r="Y394" i="10"/>
  <c r="X390" i="10"/>
  <c r="Y390" i="10"/>
  <c r="X386" i="10"/>
  <c r="Y386" i="10"/>
  <c r="X382" i="10"/>
  <c r="Y382" i="10"/>
  <c r="X378" i="10"/>
  <c r="Y378" i="10"/>
  <c r="X374" i="10"/>
  <c r="Y374" i="10"/>
  <c r="X370" i="10"/>
  <c r="Y370" i="10"/>
  <c r="X366" i="10"/>
  <c r="Y366" i="10"/>
  <c r="X362" i="10"/>
  <c r="Y362" i="10"/>
  <c r="X358" i="10"/>
  <c r="Y358" i="10"/>
  <c r="X354" i="10"/>
  <c r="Y354" i="10"/>
  <c r="X350" i="10"/>
  <c r="Y350" i="10"/>
  <c r="X346" i="10"/>
  <c r="Y346" i="10"/>
  <c r="X342" i="10"/>
  <c r="Y342" i="10"/>
  <c r="X338" i="10"/>
  <c r="Y338" i="10"/>
  <c r="X334" i="10"/>
  <c r="Y334" i="10"/>
  <c r="X330" i="10"/>
  <c r="Y330" i="10"/>
  <c r="X326" i="10"/>
  <c r="Y326" i="10"/>
  <c r="X322" i="10"/>
  <c r="Y322" i="10"/>
  <c r="X318" i="10"/>
  <c r="Y318" i="10"/>
  <c r="X314" i="10"/>
  <c r="Y314" i="10"/>
  <c r="X310" i="10"/>
  <c r="Y310" i="10"/>
  <c r="X306" i="10"/>
  <c r="Y306" i="10"/>
  <c r="X302" i="10"/>
  <c r="Y302" i="10"/>
  <c r="X298" i="10"/>
  <c r="Y298" i="10"/>
  <c r="X294" i="10"/>
  <c r="Y294" i="10"/>
  <c r="X290" i="10"/>
  <c r="Y290" i="10"/>
  <c r="X286" i="10"/>
  <c r="Y286" i="10"/>
  <c r="X282" i="10"/>
  <c r="Y282" i="10"/>
  <c r="X278" i="10"/>
  <c r="Y278" i="10"/>
  <c r="X274" i="10"/>
  <c r="Y274" i="10"/>
  <c r="X270" i="10"/>
  <c r="Y270" i="10"/>
  <c r="X266" i="10"/>
  <c r="Y266" i="10"/>
  <c r="X262" i="10"/>
  <c r="Y262" i="10"/>
  <c r="X258" i="10"/>
  <c r="Y258" i="10"/>
  <c r="X254" i="10"/>
  <c r="Y254" i="10"/>
  <c r="X250" i="10"/>
  <c r="Y250" i="10"/>
  <c r="X246" i="10"/>
  <c r="Y246" i="10"/>
  <c r="X242" i="10"/>
  <c r="Y242" i="10"/>
  <c r="X238" i="10"/>
  <c r="Y238" i="10"/>
  <c r="X234" i="10"/>
  <c r="Y234" i="10"/>
  <c r="X230" i="10"/>
  <c r="Y230" i="10"/>
  <c r="X226" i="10"/>
  <c r="Y226" i="10"/>
  <c r="X222" i="10"/>
  <c r="Y222" i="10"/>
  <c r="X218" i="10"/>
  <c r="Y218" i="10"/>
  <c r="X214" i="10"/>
  <c r="Y214" i="10"/>
  <c r="X210" i="10"/>
  <c r="Y210" i="10"/>
  <c r="X206" i="10"/>
  <c r="Y206" i="10"/>
  <c r="X202" i="10"/>
  <c r="Y202" i="10"/>
  <c r="X198" i="10"/>
  <c r="Y198" i="10"/>
  <c r="X194" i="10"/>
  <c r="Y194" i="10"/>
  <c r="X190" i="10"/>
  <c r="Y190" i="10"/>
  <c r="X186" i="10"/>
  <c r="Y186" i="10"/>
  <c r="X182" i="10"/>
  <c r="Y182" i="10"/>
  <c r="X178" i="10"/>
  <c r="Y178" i="10"/>
  <c r="X174" i="10"/>
  <c r="Y174" i="10"/>
  <c r="X170" i="10"/>
  <c r="Y170" i="10"/>
  <c r="X166" i="10"/>
  <c r="Y166" i="10"/>
  <c r="X162" i="10"/>
  <c r="Y162" i="10"/>
  <c r="X158" i="10"/>
  <c r="Y158" i="10"/>
  <c r="X154" i="10"/>
  <c r="Y154" i="10"/>
  <c r="X150" i="10"/>
  <c r="Y150" i="10"/>
  <c r="X146" i="10"/>
  <c r="Y146" i="10"/>
  <c r="X142" i="10"/>
  <c r="Y142" i="10"/>
  <c r="X138" i="10"/>
  <c r="Y138" i="10"/>
  <c r="X134" i="10"/>
  <c r="Y134" i="10"/>
  <c r="X130" i="10"/>
  <c r="Y130" i="10"/>
  <c r="X126" i="10"/>
  <c r="Y126" i="10"/>
  <c r="X122" i="10"/>
  <c r="Y122" i="10"/>
  <c r="X118" i="10"/>
  <c r="Y118" i="10"/>
  <c r="X114" i="10"/>
  <c r="Y114" i="10"/>
  <c r="X110" i="10"/>
  <c r="Y110" i="10"/>
  <c r="X106" i="10"/>
  <c r="Y106" i="10"/>
  <c r="X102" i="10"/>
  <c r="Y102" i="10"/>
  <c r="X98" i="10"/>
  <c r="Y98" i="10"/>
  <c r="X94" i="10"/>
  <c r="Y94" i="10"/>
  <c r="X90" i="10"/>
  <c r="Y90" i="10"/>
  <c r="X86" i="10"/>
  <c r="Y86" i="10"/>
  <c r="X82" i="10"/>
  <c r="Y82" i="10"/>
  <c r="X78" i="10"/>
  <c r="Y78" i="10"/>
  <c r="X74" i="10"/>
  <c r="Y74" i="10"/>
  <c r="X70" i="10"/>
  <c r="Y70" i="10"/>
  <c r="X66" i="10"/>
  <c r="Y66" i="10"/>
  <c r="X62" i="10"/>
  <c r="Y62" i="10"/>
  <c r="X58" i="10"/>
  <c r="Y58" i="10"/>
  <c r="X54" i="10"/>
  <c r="Y54" i="10"/>
  <c r="X50" i="10"/>
  <c r="Y50" i="10"/>
  <c r="X46" i="10"/>
  <c r="Y46" i="10"/>
  <c r="X42" i="10"/>
  <c r="Y42" i="10"/>
  <c r="X38" i="10"/>
  <c r="Y38" i="10"/>
  <c r="X34" i="10"/>
  <c r="Y34" i="10"/>
  <c r="X30" i="10"/>
  <c r="Y30" i="10"/>
  <c r="X26" i="10"/>
  <c r="Y26" i="10"/>
  <c r="X22" i="10"/>
  <c r="Y22" i="10"/>
  <c r="X18" i="10"/>
  <c r="Y18" i="10"/>
  <c r="X14" i="10"/>
  <c r="Y14" i="10"/>
  <c r="X10" i="10"/>
  <c r="Y10" i="10"/>
  <c r="X6" i="10"/>
  <c r="Y6" i="10"/>
  <c r="X5" i="10"/>
  <c r="I5" i="2"/>
  <c r="M5" i="2"/>
  <c r="R565" i="3"/>
  <c r="R561" i="3"/>
  <c r="R557" i="3"/>
  <c r="R553" i="3"/>
  <c r="R549" i="3"/>
  <c r="R545" i="3"/>
  <c r="R541" i="3"/>
  <c r="R537" i="3"/>
  <c r="R533" i="3"/>
  <c r="R529" i="3"/>
  <c r="R525" i="3"/>
  <c r="R521" i="3"/>
  <c r="R517" i="3"/>
  <c r="R513" i="3"/>
  <c r="R509" i="3"/>
  <c r="R505" i="3"/>
  <c r="R501" i="3"/>
  <c r="R497" i="3"/>
  <c r="R493" i="3"/>
  <c r="R489" i="3"/>
  <c r="R485" i="3"/>
  <c r="R481" i="3"/>
  <c r="R477" i="3"/>
  <c r="R473" i="3"/>
  <c r="R469" i="3"/>
  <c r="R465" i="3"/>
  <c r="R461" i="3"/>
  <c r="R457" i="3"/>
  <c r="R453" i="3"/>
  <c r="R449" i="3"/>
  <c r="R445" i="3"/>
  <c r="R441" i="3"/>
  <c r="R437" i="3"/>
  <c r="R433" i="3"/>
  <c r="R429" i="3"/>
  <c r="R425" i="3"/>
  <c r="R421" i="3"/>
  <c r="R417" i="3"/>
  <c r="R413" i="3"/>
  <c r="R409" i="3"/>
  <c r="R405" i="3"/>
  <c r="R401" i="3"/>
  <c r="R397" i="3"/>
  <c r="R393" i="3"/>
  <c r="R377" i="3"/>
  <c r="R361" i="3"/>
  <c r="R345" i="3"/>
  <c r="R329" i="3"/>
  <c r="R313" i="3"/>
  <c r="R297" i="3"/>
  <c r="R281" i="3"/>
  <c r="R265" i="3"/>
  <c r="R249" i="3"/>
  <c r="R233" i="3"/>
  <c r="R217" i="3"/>
  <c r="R201" i="3"/>
  <c r="R185" i="3"/>
  <c r="R169" i="3"/>
  <c r="R153" i="3"/>
  <c r="R137" i="3"/>
  <c r="R121" i="3"/>
  <c r="R105" i="3"/>
  <c r="R89" i="3"/>
  <c r="R73" i="3"/>
  <c r="R57" i="3"/>
  <c r="R381" i="3"/>
  <c r="R365" i="3"/>
  <c r="R349" i="3"/>
  <c r="R333" i="3"/>
  <c r="R317" i="3"/>
  <c r="R301" i="3"/>
  <c r="R285" i="3"/>
  <c r="R269" i="3"/>
  <c r="R253" i="3"/>
  <c r="R237" i="3"/>
  <c r="R221" i="3"/>
  <c r="R205" i="3"/>
  <c r="R189" i="3"/>
  <c r="R173" i="3"/>
  <c r="R157" i="3"/>
  <c r="R141" i="3"/>
  <c r="R125" i="3"/>
  <c r="R109" i="3"/>
  <c r="R93" i="3"/>
  <c r="R77" i="3"/>
  <c r="R61" i="3"/>
  <c r="R385" i="3"/>
  <c r="R369" i="3"/>
  <c r="R353" i="3"/>
  <c r="R337" i="3"/>
  <c r="R321" i="3"/>
  <c r="R305" i="3"/>
  <c r="R289" i="3"/>
  <c r="R273" i="3"/>
  <c r="R257" i="3"/>
  <c r="R241" i="3"/>
  <c r="R225" i="3"/>
  <c r="R209" i="3"/>
  <c r="R193" i="3"/>
  <c r="R177" i="3"/>
  <c r="R161" i="3"/>
  <c r="R145" i="3"/>
  <c r="R129" i="3"/>
  <c r="R113" i="3"/>
  <c r="R97" i="3"/>
  <c r="R81" i="3"/>
  <c r="R65" i="3"/>
  <c r="AA346" i="4"/>
  <c r="AA334" i="4"/>
  <c r="AA326" i="4"/>
  <c r="AA318" i="4"/>
  <c r="AA310" i="4"/>
  <c r="AA302" i="4"/>
  <c r="AA294" i="4"/>
  <c r="AA282" i="4"/>
  <c r="AA274" i="4"/>
  <c r="AA266" i="4"/>
  <c r="AA262" i="4"/>
  <c r="AA254" i="4"/>
  <c r="AA246" i="4"/>
  <c r="AA238" i="4"/>
  <c r="AA230" i="4"/>
  <c r="AA222" i="4"/>
  <c r="AA214" i="4"/>
  <c r="AA202" i="4"/>
  <c r="AA194" i="4"/>
  <c r="AA186" i="4"/>
  <c r="AA178" i="4"/>
  <c r="AA166" i="4"/>
  <c r="AA158" i="4"/>
  <c r="AA150" i="4"/>
  <c r="AA142" i="4"/>
  <c r="AA130" i="4"/>
  <c r="AA122" i="4"/>
  <c r="AA114" i="4"/>
  <c r="AA106" i="4"/>
  <c r="AA98" i="4"/>
  <c r="AA90" i="4"/>
  <c r="AA82" i="4"/>
  <c r="AA74" i="4"/>
  <c r="AA66" i="4"/>
  <c r="AA58" i="4"/>
  <c r="AA50" i="4"/>
  <c r="AA42" i="4"/>
  <c r="AA30" i="4"/>
  <c r="AA22" i="4"/>
  <c r="AA14" i="4"/>
  <c r="AA342" i="4"/>
  <c r="AA338" i="4"/>
  <c r="AA330" i="4"/>
  <c r="AA322" i="4"/>
  <c r="AA314" i="4"/>
  <c r="AA306" i="4"/>
  <c r="AA298" i="4"/>
  <c r="AA290" i="4"/>
  <c r="AA286" i="4"/>
  <c r="AA278" i="4"/>
  <c r="AA270" i="4"/>
  <c r="AA258" i="4"/>
  <c r="AA250" i="4"/>
  <c r="AA242" i="4"/>
  <c r="AA234" i="4"/>
  <c r="AA226" i="4"/>
  <c r="AA218" i="4"/>
  <c r="AA210" i="4"/>
  <c r="AA206" i="4"/>
  <c r="AA198" i="4"/>
  <c r="AA190" i="4"/>
  <c r="AA182" i="4"/>
  <c r="AA174" i="4"/>
  <c r="AA170" i="4"/>
  <c r="AA162" i="4"/>
  <c r="AA154" i="4"/>
  <c r="AA146" i="4"/>
  <c r="AA138" i="4"/>
  <c r="AA134" i="4"/>
  <c r="AA126" i="4"/>
  <c r="AA118" i="4"/>
  <c r="AA110" i="4"/>
  <c r="AA102" i="4"/>
  <c r="AA94" i="4"/>
  <c r="AA86" i="4"/>
  <c r="AA78" i="4"/>
  <c r="AA70" i="4"/>
  <c r="AA62" i="4"/>
  <c r="AA54" i="4"/>
  <c r="AA46" i="4"/>
  <c r="AA38" i="4"/>
  <c r="AA34" i="4"/>
  <c r="AA26" i="4"/>
  <c r="AA18" i="4"/>
  <c r="AA10" i="4"/>
  <c r="AI5" i="4"/>
  <c r="O4" i="4"/>
  <c r="N4" i="12"/>
  <c r="M4" i="12"/>
  <c r="J6" i="11"/>
  <c r="I6" i="11"/>
  <c r="X556" i="4" l="1"/>
  <c r="X526" i="4"/>
  <c r="X559" i="4"/>
  <c r="X541" i="4"/>
  <c r="X529" i="4"/>
  <c r="X511" i="4"/>
  <c r="X493" i="4"/>
  <c r="X481" i="4"/>
  <c r="X463" i="4"/>
  <c r="X445" i="4"/>
  <c r="X433" i="4"/>
  <c r="X415" i="4"/>
  <c r="X397" i="4"/>
  <c r="X379" i="4"/>
  <c r="X367" i="4"/>
  <c r="X349" i="4"/>
  <c r="X331" i="4"/>
  <c r="X319" i="4"/>
  <c r="X301" i="4"/>
  <c r="X283" i="4"/>
  <c r="X265" i="4"/>
  <c r="X253" i="4"/>
  <c r="X235" i="4"/>
  <c r="X211" i="4"/>
  <c r="X157" i="4"/>
  <c r="X570" i="4"/>
  <c r="X564" i="4"/>
  <c r="X558" i="4"/>
  <c r="X552" i="4"/>
  <c r="X546" i="4"/>
  <c r="X540" i="4"/>
  <c r="X534" i="4"/>
  <c r="X528" i="4"/>
  <c r="X522" i="4"/>
  <c r="X516" i="4"/>
  <c r="X510" i="4"/>
  <c r="X504" i="4"/>
  <c r="X498" i="4"/>
  <c r="X492" i="4"/>
  <c r="X486" i="4"/>
  <c r="X480" i="4"/>
  <c r="X474" i="4"/>
  <c r="X468" i="4"/>
  <c r="X462" i="4"/>
  <c r="X456" i="4"/>
  <c r="X450" i="4"/>
  <c r="X444" i="4"/>
  <c r="X438" i="4"/>
  <c r="X432" i="4"/>
  <c r="X426" i="4"/>
  <c r="X420" i="4"/>
  <c r="X414" i="4"/>
  <c r="X408" i="4"/>
  <c r="X402" i="4"/>
  <c r="X396" i="4"/>
  <c r="X390" i="4"/>
  <c r="X384" i="4"/>
  <c r="X378" i="4"/>
  <c r="X372" i="4"/>
  <c r="X366" i="4"/>
  <c r="X360" i="4"/>
  <c r="X354" i="4"/>
  <c r="X348" i="4"/>
  <c r="X342" i="4"/>
  <c r="X336" i="4"/>
  <c r="X330" i="4"/>
  <c r="X324" i="4"/>
  <c r="X318" i="4"/>
  <c r="X312" i="4"/>
  <c r="X306" i="4"/>
  <c r="X300" i="4"/>
  <c r="X294" i="4"/>
  <c r="X288" i="4"/>
  <c r="X282" i="4"/>
  <c r="X276" i="4"/>
  <c r="X270" i="4"/>
  <c r="X264" i="4"/>
  <c r="X258" i="4"/>
  <c r="X252" i="4"/>
  <c r="X246" i="4"/>
  <c r="X240" i="4"/>
  <c r="X234" i="4"/>
  <c r="X228" i="4"/>
  <c r="X222" i="4"/>
  <c r="X216" i="4"/>
  <c r="X210" i="4"/>
  <c r="X204" i="4"/>
  <c r="X198" i="4"/>
  <c r="X192" i="4"/>
  <c r="X186" i="4"/>
  <c r="X180" i="4"/>
  <c r="X174" i="4"/>
  <c r="X168" i="4"/>
  <c r="X162" i="4"/>
  <c r="X156" i="4"/>
  <c r="X150" i="4"/>
  <c r="X144" i="4"/>
  <c r="X138" i="4"/>
  <c r="X132" i="4"/>
  <c r="X126" i="4"/>
  <c r="X120" i="4"/>
  <c r="X114" i="4"/>
  <c r="X108" i="4"/>
  <c r="X102" i="4"/>
  <c r="X96" i="4"/>
  <c r="X90" i="4"/>
  <c r="X84" i="4"/>
  <c r="X78" i="4"/>
  <c r="X72" i="4"/>
  <c r="X66" i="4"/>
  <c r="X60" i="4"/>
  <c r="X54" i="4"/>
  <c r="X48" i="4"/>
  <c r="X42" i="4"/>
  <c r="X36" i="4"/>
  <c r="X30" i="4"/>
  <c r="X24" i="4"/>
  <c r="X18" i="4"/>
  <c r="X550" i="4"/>
  <c r="X565" i="4"/>
  <c r="X553" i="4"/>
  <c r="X535" i="4"/>
  <c r="X523" i="4"/>
  <c r="X505" i="4"/>
  <c r="X487" i="4"/>
  <c r="X469" i="4"/>
  <c r="X457" i="4"/>
  <c r="X439" i="4"/>
  <c r="X421" i="4"/>
  <c r="X409" i="4"/>
  <c r="X391" i="4"/>
  <c r="X373" i="4"/>
  <c r="X355" i="4"/>
  <c r="X343" i="4"/>
  <c r="X325" i="4"/>
  <c r="X307" i="4"/>
  <c r="X295" i="4"/>
  <c r="X277" i="4"/>
  <c r="X259" i="4"/>
  <c r="X247" i="4"/>
  <c r="X229" i="4"/>
  <c r="X217" i="4"/>
  <c r="X199" i="4"/>
  <c r="X175" i="4"/>
  <c r="X569" i="4"/>
  <c r="X563" i="4"/>
  <c r="X557" i="4"/>
  <c r="X551" i="4"/>
  <c r="X545" i="4"/>
  <c r="X539" i="4"/>
  <c r="X533" i="4"/>
  <c r="X527" i="4"/>
  <c r="X521" i="4"/>
  <c r="X515" i="4"/>
  <c r="X509" i="4"/>
  <c r="X503" i="4"/>
  <c r="X497" i="4"/>
  <c r="X491" i="4"/>
  <c r="X485" i="4"/>
  <c r="X479" i="4"/>
  <c r="X473" i="4"/>
  <c r="X467" i="4"/>
  <c r="X461" i="4"/>
  <c r="X455" i="4"/>
  <c r="X449" i="4"/>
  <c r="X443" i="4"/>
  <c r="X437" i="4"/>
  <c r="X431" i="4"/>
  <c r="X425" i="4"/>
  <c r="X419" i="4"/>
  <c r="X413" i="4"/>
  <c r="X407" i="4"/>
  <c r="X401" i="4"/>
  <c r="X395" i="4"/>
  <c r="X389" i="4"/>
  <c r="X383" i="4"/>
  <c r="X377" i="4"/>
  <c r="X371" i="4"/>
  <c r="X365" i="4"/>
  <c r="X359" i="4"/>
  <c r="X353" i="4"/>
  <c r="X347" i="4"/>
  <c r="X341" i="4"/>
  <c r="X335" i="4"/>
  <c r="X329" i="4"/>
  <c r="X323" i="4"/>
  <c r="X317" i="4"/>
  <c r="X311" i="4"/>
  <c r="X305" i="4"/>
  <c r="X299" i="4"/>
  <c r="X293" i="4"/>
  <c r="X287" i="4"/>
  <c r="X281" i="4"/>
  <c r="X275" i="4"/>
  <c r="X269" i="4"/>
  <c r="X263" i="4"/>
  <c r="X257" i="4"/>
  <c r="X251" i="4"/>
  <c r="X245" i="4"/>
  <c r="X239" i="4"/>
  <c r="X233" i="4"/>
  <c r="X227" i="4"/>
  <c r="X221" i="4"/>
  <c r="X215" i="4"/>
  <c r="X209" i="4"/>
  <c r="X203" i="4"/>
  <c r="X197" i="4"/>
  <c r="X191" i="4"/>
  <c r="X185" i="4"/>
  <c r="X179" i="4"/>
  <c r="X173" i="4"/>
  <c r="X167" i="4"/>
  <c r="X161" i="4"/>
  <c r="X155" i="4"/>
  <c r="X149" i="4"/>
  <c r="X143" i="4"/>
  <c r="X137" i="4"/>
  <c r="X131" i="4"/>
  <c r="X125" i="4"/>
  <c r="X113" i="4"/>
  <c r="X107" i="4"/>
  <c r="X101" i="4"/>
  <c r="X95" i="4"/>
  <c r="X89" i="4"/>
  <c r="X83" i="4"/>
  <c r="X77" i="4"/>
  <c r="X71" i="4"/>
  <c r="X65" i="4"/>
  <c r="X59" i="4"/>
  <c r="X53" i="4"/>
  <c r="X47" i="4"/>
  <c r="X41" i="4"/>
  <c r="X35" i="4"/>
  <c r="X29" i="4"/>
  <c r="X23" i="4"/>
  <c r="X17" i="4"/>
  <c r="X562" i="4"/>
  <c r="X520" i="4"/>
  <c r="X490" i="4"/>
  <c r="X460" i="4"/>
  <c r="X442" i="4"/>
  <c r="X424" i="4"/>
  <c r="X400" i="4"/>
  <c r="X376" i="4"/>
  <c r="X346" i="4"/>
  <c r="X328" i="4"/>
  <c r="X304" i="4"/>
  <c r="X280" i="4"/>
  <c r="X262" i="4"/>
  <c r="X244" i="4"/>
  <c r="X226" i="4"/>
  <c r="X208" i="4"/>
  <c r="X190" i="4"/>
  <c r="X172" i="4"/>
  <c r="X166" i="4"/>
  <c r="X160" i="4"/>
  <c r="X154" i="4"/>
  <c r="X148" i="4"/>
  <c r="X142" i="4"/>
  <c r="X136" i="4"/>
  <c r="X130" i="4"/>
  <c r="X112" i="4"/>
  <c r="X106" i="4"/>
  <c r="X100" i="4"/>
  <c r="X94" i="4"/>
  <c r="X88" i="4"/>
  <c r="X82" i="4"/>
  <c r="X76" i="4"/>
  <c r="X70" i="4"/>
  <c r="X64" i="4"/>
  <c r="X58" i="4"/>
  <c r="X52" i="4"/>
  <c r="X46" i="4"/>
  <c r="X40" i="4"/>
  <c r="X34" i="4"/>
  <c r="X28" i="4"/>
  <c r="X22" i="4"/>
  <c r="X16" i="4"/>
  <c r="X568" i="4"/>
  <c r="X532" i="4"/>
  <c r="X514" i="4"/>
  <c r="X502" i="4"/>
  <c r="X484" i="4"/>
  <c r="X466" i="4"/>
  <c r="X448" i="4"/>
  <c r="X430" i="4"/>
  <c r="X412" i="4"/>
  <c r="X394" i="4"/>
  <c r="X382" i="4"/>
  <c r="X364" i="4"/>
  <c r="X352" i="4"/>
  <c r="X334" i="4"/>
  <c r="X322" i="4"/>
  <c r="X310" i="4"/>
  <c r="X292" i="4"/>
  <c r="X274" i="4"/>
  <c r="X256" i="4"/>
  <c r="X238" i="4"/>
  <c r="X220" i="4"/>
  <c r="X202" i="4"/>
  <c r="X184" i="4"/>
  <c r="X118" i="4"/>
  <c r="X567" i="4"/>
  <c r="X561" i="4"/>
  <c r="X555" i="4"/>
  <c r="X549" i="4"/>
  <c r="X543" i="4"/>
  <c r="X537" i="4"/>
  <c r="X531" i="4"/>
  <c r="X525" i="4"/>
  <c r="X519" i="4"/>
  <c r="X513" i="4"/>
  <c r="X507" i="4"/>
  <c r="X501" i="4"/>
  <c r="X495" i="4"/>
  <c r="X489" i="4"/>
  <c r="X483" i="4"/>
  <c r="X477" i="4"/>
  <c r="X471" i="4"/>
  <c r="X465" i="4"/>
  <c r="X459" i="4"/>
  <c r="X453" i="4"/>
  <c r="X447" i="4"/>
  <c r="X441" i="4"/>
  <c r="X435" i="4"/>
  <c r="X429" i="4"/>
  <c r="X423" i="4"/>
  <c r="X417" i="4"/>
  <c r="X411" i="4"/>
  <c r="X405" i="4"/>
  <c r="X399" i="4"/>
  <c r="X393" i="4"/>
  <c r="X387" i="4"/>
  <c r="X381" i="4"/>
  <c r="X375" i="4"/>
  <c r="X369" i="4"/>
  <c r="X363" i="4"/>
  <c r="X357" i="4"/>
  <c r="X351" i="4"/>
  <c r="X345" i="4"/>
  <c r="X339" i="4"/>
  <c r="X333" i="4"/>
  <c r="X327" i="4"/>
  <c r="X321" i="4"/>
  <c r="X315" i="4"/>
  <c r="X309" i="4"/>
  <c r="X303" i="4"/>
  <c r="X297" i="4"/>
  <c r="X291" i="4"/>
  <c r="X285" i="4"/>
  <c r="X279" i="4"/>
  <c r="X273" i="4"/>
  <c r="X267" i="4"/>
  <c r="X261" i="4"/>
  <c r="X255" i="4"/>
  <c r="X249" i="4"/>
  <c r="X243" i="4"/>
  <c r="X237" i="4"/>
  <c r="X231" i="4"/>
  <c r="X225" i="4"/>
  <c r="X219" i="4"/>
  <c r="X213" i="4"/>
  <c r="X207" i="4"/>
  <c r="X201" i="4"/>
  <c r="X195" i="4"/>
  <c r="X189" i="4"/>
  <c r="X183" i="4"/>
  <c r="X177" i="4"/>
  <c r="X171" i="4"/>
  <c r="X165" i="4"/>
  <c r="X159" i="4"/>
  <c r="X153" i="4"/>
  <c r="X147" i="4"/>
  <c r="X141" i="4"/>
  <c r="X135" i="4"/>
  <c r="X129" i="4"/>
  <c r="X123" i="4"/>
  <c r="X117" i="4"/>
  <c r="X111" i="4"/>
  <c r="X105" i="4"/>
  <c r="X99" i="4"/>
  <c r="X93" i="4"/>
  <c r="X87" i="4"/>
  <c r="X81" i="4"/>
  <c r="X75" i="4"/>
  <c r="X69" i="4"/>
  <c r="X63" i="4"/>
  <c r="X57" i="4"/>
  <c r="X51" i="4"/>
  <c r="X45" i="4"/>
  <c r="X39" i="4"/>
  <c r="X33" i="4"/>
  <c r="X27" i="4"/>
  <c r="X21" i="4"/>
  <c r="X15" i="4"/>
  <c r="X538" i="4"/>
  <c r="X508" i="4"/>
  <c r="X496" i="4"/>
  <c r="X478" i="4"/>
  <c r="X472" i="4"/>
  <c r="X454" i="4"/>
  <c r="X436" i="4"/>
  <c r="X418" i="4"/>
  <c r="X406" i="4"/>
  <c r="X388" i="4"/>
  <c r="X370" i="4"/>
  <c r="X358" i="4"/>
  <c r="X340" i="4"/>
  <c r="X316" i="4"/>
  <c r="X298" i="4"/>
  <c r="X286" i="4"/>
  <c r="X268" i="4"/>
  <c r="X250" i="4"/>
  <c r="X232" i="4"/>
  <c r="X214" i="4"/>
  <c r="X196" i="4"/>
  <c r="X178" i="4"/>
  <c r="X124" i="4"/>
  <c r="X566" i="4"/>
  <c r="X560" i="4"/>
  <c r="X554" i="4"/>
  <c r="X548" i="4"/>
  <c r="X542" i="4"/>
  <c r="X536" i="4"/>
  <c r="X530" i="4"/>
  <c r="X524" i="4"/>
  <c r="X518" i="4"/>
  <c r="X512" i="4"/>
  <c r="X506" i="4"/>
  <c r="X500" i="4"/>
  <c r="X494" i="4"/>
  <c r="X488" i="4"/>
  <c r="X482" i="4"/>
  <c r="X476" i="4"/>
  <c r="X470" i="4"/>
  <c r="X464" i="4"/>
  <c r="X458" i="4"/>
  <c r="X452" i="4"/>
  <c r="X446" i="4"/>
  <c r="X440" i="4"/>
  <c r="X434" i="4"/>
  <c r="X428" i="4"/>
  <c r="X422" i="4"/>
  <c r="X416" i="4"/>
  <c r="X410" i="4"/>
  <c r="X404" i="4"/>
  <c r="X398" i="4"/>
  <c r="X392" i="4"/>
  <c r="X386" i="4"/>
  <c r="X380" i="4"/>
  <c r="X374" i="4"/>
  <c r="X368" i="4"/>
  <c r="X362" i="4"/>
  <c r="X356" i="4"/>
  <c r="X350" i="4"/>
  <c r="X344" i="4"/>
  <c r="X338" i="4"/>
  <c r="X332" i="4"/>
  <c r="X326" i="4"/>
  <c r="X320" i="4"/>
  <c r="X314" i="4"/>
  <c r="X308" i="4"/>
  <c r="X302" i="4"/>
  <c r="X296" i="4"/>
  <c r="X290" i="4"/>
  <c r="X284" i="4"/>
  <c r="X278" i="4"/>
  <c r="X272" i="4"/>
  <c r="X266" i="4"/>
  <c r="X260" i="4"/>
  <c r="X254" i="4"/>
  <c r="X248" i="4"/>
  <c r="X242" i="4"/>
  <c r="X236" i="4"/>
  <c r="X230" i="4"/>
  <c r="X224" i="4"/>
  <c r="X218" i="4"/>
  <c r="X212" i="4"/>
  <c r="X206" i="4"/>
  <c r="X200" i="4"/>
  <c r="X194" i="4"/>
  <c r="X188" i="4"/>
  <c r="X182" i="4"/>
  <c r="X176" i="4"/>
  <c r="X170" i="4"/>
  <c r="X164" i="4"/>
  <c r="X158" i="4"/>
  <c r="X152" i="4"/>
  <c r="X146" i="4"/>
  <c r="X140" i="4"/>
  <c r="X134" i="4"/>
  <c r="X128" i="4"/>
  <c r="X122" i="4"/>
  <c r="X116" i="4"/>
  <c r="X110" i="4"/>
  <c r="X104" i="4"/>
  <c r="X98" i="4"/>
  <c r="X92" i="4"/>
  <c r="X86" i="4"/>
  <c r="X80" i="4"/>
  <c r="X74" i="4"/>
  <c r="X68" i="4"/>
  <c r="X62" i="4"/>
  <c r="X56" i="4"/>
  <c r="X50" i="4"/>
  <c r="X44" i="4"/>
  <c r="X38" i="4"/>
  <c r="X32" i="4"/>
  <c r="X26" i="4"/>
  <c r="X544" i="4"/>
  <c r="X547" i="4"/>
  <c r="X517" i="4"/>
  <c r="X499" i="4"/>
  <c r="X475" i="4"/>
  <c r="X451" i="4"/>
  <c r="X427" i="4"/>
  <c r="X403" i="4"/>
  <c r="X385" i="4"/>
  <c r="X361" i="4"/>
  <c r="X337" i="4"/>
  <c r="X313" i="4"/>
  <c r="X289" i="4"/>
  <c r="X271" i="4"/>
  <c r="X241" i="4"/>
  <c r="X223" i="4"/>
  <c r="X205" i="4"/>
  <c r="X193" i="4"/>
  <c r="X187" i="4"/>
  <c r="X181" i="4"/>
  <c r="X169" i="4"/>
  <c r="X163" i="4"/>
  <c r="X151" i="4"/>
  <c r="X145" i="4"/>
  <c r="X139" i="4"/>
  <c r="X133" i="4"/>
  <c r="X127" i="4"/>
  <c r="X121" i="4"/>
  <c r="X115" i="4"/>
  <c r="X109" i="4"/>
  <c r="X103" i="4"/>
  <c r="X97" i="4"/>
  <c r="X91" i="4"/>
  <c r="X85" i="4"/>
  <c r="X79" i="4"/>
  <c r="X73" i="4"/>
  <c r="X67" i="4"/>
  <c r="X61" i="4"/>
  <c r="X55" i="4"/>
  <c r="X49" i="4"/>
  <c r="X43" i="4"/>
  <c r="X37" i="4"/>
  <c r="X31" i="4"/>
  <c r="X25" i="4"/>
  <c r="X19" i="4"/>
  <c r="X7" i="4"/>
  <c r="X13" i="4"/>
  <c r="X9" i="4"/>
  <c r="X20" i="4"/>
  <c r="X12" i="4"/>
  <c r="X119" i="4"/>
  <c r="X11" i="4"/>
  <c r="X14" i="4"/>
  <c r="X6" i="4"/>
  <c r="X5" i="4"/>
  <c r="X8" i="4"/>
  <c r="X10" i="4"/>
  <c r="L5" i="26"/>
  <c r="K5" i="26"/>
  <c r="I5" i="26"/>
  <c r="H5" i="26"/>
  <c r="F6" i="23"/>
  <c r="K6" i="23"/>
  <c r="J6" i="23"/>
  <c r="I6" i="23"/>
  <c r="G6" i="23"/>
  <c r="H212" i="5"/>
  <c r="H213" i="5"/>
  <c r="E211" i="5"/>
  <c r="H211" i="5" s="1"/>
  <c r="Z18" i="4" l="1"/>
  <c r="Y18" i="4"/>
  <c r="Z35" i="4"/>
  <c r="Y35" i="4"/>
  <c r="Z51" i="4"/>
  <c r="Y51" i="4"/>
  <c r="Z67" i="4"/>
  <c r="Y67" i="4"/>
  <c r="Z83" i="4"/>
  <c r="Y83" i="4"/>
  <c r="Z99" i="4"/>
  <c r="Y99" i="4"/>
  <c r="Z115" i="4"/>
  <c r="Y115" i="4"/>
  <c r="Z132" i="4"/>
  <c r="Y132" i="4"/>
  <c r="Z148" i="4"/>
  <c r="Y148" i="4"/>
  <c r="Z164" i="4"/>
  <c r="Y164" i="4"/>
  <c r="Z180" i="4"/>
  <c r="Y180" i="4"/>
  <c r="Z196" i="4"/>
  <c r="Y196" i="4"/>
  <c r="Z212" i="4"/>
  <c r="Y212" i="4"/>
  <c r="Z228" i="4"/>
  <c r="Y228" i="4"/>
  <c r="Z244" i="4"/>
  <c r="Y244" i="4"/>
  <c r="Z260" i="4"/>
  <c r="Y260" i="4"/>
  <c r="Z276" i="4"/>
  <c r="Y276" i="4"/>
  <c r="Z292" i="4"/>
  <c r="Y292" i="4"/>
  <c r="Z308" i="4"/>
  <c r="Y308" i="4"/>
  <c r="Z324" i="4"/>
  <c r="Y324" i="4"/>
  <c r="Z340" i="4"/>
  <c r="Y340" i="4"/>
  <c r="Z356" i="4"/>
  <c r="Y356" i="4"/>
  <c r="Z372" i="4"/>
  <c r="Y372" i="4"/>
  <c r="Z388" i="4"/>
  <c r="Y388" i="4"/>
  <c r="Z404" i="4"/>
  <c r="Y404" i="4"/>
  <c r="Z420" i="4"/>
  <c r="Y420" i="4"/>
  <c r="Z436" i="4"/>
  <c r="Y436" i="4"/>
  <c r="Z452" i="4"/>
  <c r="Y452" i="4"/>
  <c r="Z468" i="4"/>
  <c r="Y468" i="4"/>
  <c r="Z484" i="4"/>
  <c r="Y484" i="4"/>
  <c r="Z500" i="4"/>
  <c r="Y500" i="4"/>
  <c r="Z516" i="4"/>
  <c r="Y516" i="4"/>
  <c r="Z532" i="4"/>
  <c r="Y532" i="4"/>
  <c r="Z548" i="4"/>
  <c r="Y548" i="4"/>
  <c r="Z564" i="4"/>
  <c r="Y564" i="4"/>
  <c r="Z15" i="4"/>
  <c r="Y15" i="4"/>
  <c r="Y32" i="4"/>
  <c r="Z32" i="4"/>
  <c r="Y48" i="4"/>
  <c r="Z48" i="4"/>
  <c r="Y64" i="4"/>
  <c r="Z64" i="4"/>
  <c r="Y80" i="4"/>
  <c r="Z80" i="4"/>
  <c r="Y96" i="4"/>
  <c r="Z96" i="4"/>
  <c r="Y112" i="4"/>
  <c r="Z112" i="4"/>
  <c r="Y129" i="4"/>
  <c r="Z129" i="4"/>
  <c r="Y145" i="4"/>
  <c r="Z145" i="4"/>
  <c r="Y161" i="4"/>
  <c r="Z161" i="4"/>
  <c r="Y177" i="4"/>
  <c r="Z177" i="4"/>
  <c r="Y193" i="4"/>
  <c r="Z193" i="4"/>
  <c r="Y209" i="4"/>
  <c r="Z209" i="4"/>
  <c r="Y225" i="4"/>
  <c r="Z225" i="4"/>
  <c r="Y241" i="4"/>
  <c r="Z241" i="4"/>
  <c r="Y257" i="4"/>
  <c r="Z257" i="4"/>
  <c r="Y273" i="4"/>
  <c r="Z273" i="4"/>
  <c r="Y289" i="4"/>
  <c r="Z289" i="4"/>
  <c r="Y305" i="4"/>
  <c r="Z305" i="4"/>
  <c r="Y321" i="4"/>
  <c r="Z321" i="4"/>
  <c r="Y337" i="4"/>
  <c r="Z337" i="4"/>
  <c r="Y353" i="4"/>
  <c r="Z353" i="4"/>
  <c r="Y369" i="4"/>
  <c r="Z369" i="4"/>
  <c r="Y385" i="4"/>
  <c r="Z385" i="4"/>
  <c r="Y401" i="4"/>
  <c r="Z401" i="4"/>
  <c r="Y417" i="4"/>
  <c r="Z417" i="4"/>
  <c r="Y433" i="4"/>
  <c r="Z433" i="4"/>
  <c r="Y449" i="4"/>
  <c r="Z449" i="4"/>
  <c r="Y465" i="4"/>
  <c r="Z465" i="4"/>
  <c r="Y481" i="4"/>
  <c r="Z481" i="4"/>
  <c r="Y497" i="4"/>
  <c r="Z497" i="4"/>
  <c r="Y513" i="4"/>
  <c r="Z513" i="4"/>
  <c r="Y529" i="4"/>
  <c r="Z529" i="4"/>
  <c r="Y545" i="4"/>
  <c r="Z545" i="4"/>
  <c r="Y561" i="4"/>
  <c r="Z561" i="4"/>
  <c r="Z11" i="4"/>
  <c r="Y11" i="4"/>
  <c r="Y21" i="4"/>
  <c r="Z21" i="4"/>
  <c r="Y37" i="4"/>
  <c r="Z37" i="4"/>
  <c r="Y53" i="4"/>
  <c r="Z53" i="4"/>
  <c r="Y69" i="4"/>
  <c r="Z69" i="4"/>
  <c r="Y85" i="4"/>
  <c r="Z85" i="4"/>
  <c r="Y101" i="4"/>
  <c r="Z101" i="4"/>
  <c r="Y117" i="4"/>
  <c r="Z117" i="4"/>
  <c r="Z134" i="4"/>
  <c r="Y134" i="4"/>
  <c r="Z150" i="4"/>
  <c r="Y150" i="4"/>
  <c r="Z166" i="4"/>
  <c r="Y166" i="4"/>
  <c r="Z182" i="4"/>
  <c r="Y182" i="4"/>
  <c r="Z198" i="4"/>
  <c r="Y198" i="4"/>
  <c r="Z214" i="4"/>
  <c r="Y214" i="4"/>
  <c r="Z230" i="4"/>
  <c r="Y230" i="4"/>
  <c r="Z246" i="4"/>
  <c r="Y246" i="4"/>
  <c r="Z262" i="4"/>
  <c r="Y262" i="4"/>
  <c r="Z278" i="4"/>
  <c r="Y278" i="4"/>
  <c r="Z294" i="4"/>
  <c r="Y294" i="4"/>
  <c r="Z310" i="4"/>
  <c r="Y310" i="4"/>
  <c r="Z326" i="4"/>
  <c r="Y326" i="4"/>
  <c r="Z342" i="4"/>
  <c r="Y342" i="4"/>
  <c r="Z358" i="4"/>
  <c r="Y358" i="4"/>
  <c r="Z374" i="4"/>
  <c r="Y374" i="4"/>
  <c r="Z390" i="4"/>
  <c r="Y390" i="4"/>
  <c r="Z406" i="4"/>
  <c r="Y406" i="4"/>
  <c r="Z422" i="4"/>
  <c r="Y422" i="4"/>
  <c r="Z438" i="4"/>
  <c r="Y438" i="4"/>
  <c r="Z454" i="4"/>
  <c r="Y454" i="4"/>
  <c r="Z470" i="4"/>
  <c r="Y470" i="4"/>
  <c r="Z486" i="4"/>
  <c r="Y486" i="4"/>
  <c r="Z502" i="4"/>
  <c r="Y502" i="4"/>
  <c r="Z518" i="4"/>
  <c r="Y518" i="4"/>
  <c r="Z534" i="4"/>
  <c r="Y534" i="4"/>
  <c r="Z550" i="4"/>
  <c r="Y550" i="4"/>
  <c r="Z566" i="4"/>
  <c r="Y566" i="4"/>
  <c r="Z26" i="4"/>
  <c r="Y26" i="4"/>
  <c r="Z42" i="4"/>
  <c r="Y42" i="4"/>
  <c r="Z58" i="4"/>
  <c r="Y58" i="4"/>
  <c r="Z74" i="4"/>
  <c r="Y74" i="4"/>
  <c r="Z90" i="4"/>
  <c r="Y90" i="4"/>
  <c r="Z106" i="4"/>
  <c r="Y106" i="4"/>
  <c r="Z123" i="4"/>
  <c r="Y123" i="4"/>
  <c r="Z139" i="4"/>
  <c r="Y139" i="4"/>
  <c r="Z155" i="4"/>
  <c r="Y155" i="4"/>
  <c r="Z171" i="4"/>
  <c r="Y171" i="4"/>
  <c r="Z187" i="4"/>
  <c r="Y187" i="4"/>
  <c r="Z203" i="4"/>
  <c r="Y203" i="4"/>
  <c r="Z219" i="4"/>
  <c r="Y219" i="4"/>
  <c r="Z235" i="4"/>
  <c r="Y235" i="4"/>
  <c r="Z251" i="4"/>
  <c r="Y251" i="4"/>
  <c r="Z267" i="4"/>
  <c r="Y267" i="4"/>
  <c r="Z283" i="4"/>
  <c r="Y283" i="4"/>
  <c r="Z299" i="4"/>
  <c r="Y299" i="4"/>
  <c r="Z315" i="4"/>
  <c r="Y315" i="4"/>
  <c r="Z331" i="4"/>
  <c r="Y331" i="4"/>
  <c r="Z347" i="4"/>
  <c r="Y347" i="4"/>
  <c r="Z363" i="4"/>
  <c r="Y363" i="4"/>
  <c r="Z379" i="4"/>
  <c r="Y379" i="4"/>
  <c r="Z395" i="4"/>
  <c r="Y395" i="4"/>
  <c r="Z411" i="4"/>
  <c r="Y411" i="4"/>
  <c r="Z427" i="4"/>
  <c r="Y427" i="4"/>
  <c r="Z443" i="4"/>
  <c r="Y443" i="4"/>
  <c r="Z459" i="4"/>
  <c r="Y459" i="4"/>
  <c r="Z475" i="4"/>
  <c r="Y475" i="4"/>
  <c r="Z491" i="4"/>
  <c r="Y491" i="4"/>
  <c r="Z507" i="4"/>
  <c r="Y507" i="4"/>
  <c r="Z523" i="4"/>
  <c r="Y523" i="4"/>
  <c r="Z539" i="4"/>
  <c r="Y539" i="4"/>
  <c r="Z555" i="4"/>
  <c r="Y555" i="4"/>
  <c r="Z10" i="4"/>
  <c r="Y10" i="4"/>
  <c r="Z23" i="4"/>
  <c r="Y23" i="4"/>
  <c r="Z39" i="4"/>
  <c r="Y39" i="4"/>
  <c r="Z55" i="4"/>
  <c r="Y55" i="4"/>
  <c r="Z71" i="4"/>
  <c r="Y71" i="4"/>
  <c r="Z87" i="4"/>
  <c r="Y87" i="4"/>
  <c r="Z103" i="4"/>
  <c r="Y103" i="4"/>
  <c r="Z120" i="4"/>
  <c r="Y120" i="4"/>
  <c r="Z136" i="4"/>
  <c r="Y136" i="4"/>
  <c r="Z152" i="4"/>
  <c r="Y152" i="4"/>
  <c r="Z168" i="4"/>
  <c r="Y168" i="4"/>
  <c r="Z184" i="4"/>
  <c r="Y184" i="4"/>
  <c r="Z200" i="4"/>
  <c r="Y200" i="4"/>
  <c r="Z216" i="4"/>
  <c r="Y216" i="4"/>
  <c r="Z232" i="4"/>
  <c r="Y232" i="4"/>
  <c r="Z248" i="4"/>
  <c r="Y248" i="4"/>
  <c r="Z264" i="4"/>
  <c r="Y264" i="4"/>
  <c r="Z280" i="4"/>
  <c r="Y280" i="4"/>
  <c r="Z296" i="4"/>
  <c r="Y296" i="4"/>
  <c r="Z312" i="4"/>
  <c r="Y312" i="4"/>
  <c r="Z328" i="4"/>
  <c r="Y328" i="4"/>
  <c r="Z344" i="4"/>
  <c r="Y344" i="4"/>
  <c r="Z360" i="4"/>
  <c r="Y360" i="4"/>
  <c r="Z376" i="4"/>
  <c r="Y376" i="4"/>
  <c r="Z392" i="4"/>
  <c r="Y392" i="4"/>
  <c r="Z408" i="4"/>
  <c r="Y408" i="4"/>
  <c r="Z424" i="4"/>
  <c r="Y424" i="4"/>
  <c r="Z440" i="4"/>
  <c r="Y440" i="4"/>
  <c r="Z456" i="4"/>
  <c r="Y456" i="4"/>
  <c r="Z472" i="4"/>
  <c r="Y472" i="4"/>
  <c r="Z488" i="4"/>
  <c r="Y488" i="4"/>
  <c r="Z504" i="4"/>
  <c r="Y504" i="4"/>
  <c r="Z520" i="4"/>
  <c r="Y520" i="4"/>
  <c r="Z536" i="4"/>
  <c r="Y536" i="4"/>
  <c r="Z552" i="4"/>
  <c r="Y552" i="4"/>
  <c r="Z568" i="4"/>
  <c r="Y568" i="4"/>
  <c r="Z19" i="4"/>
  <c r="Y19" i="4"/>
  <c r="Z36" i="4"/>
  <c r="Y36" i="4"/>
  <c r="Z52" i="4"/>
  <c r="Y52" i="4"/>
  <c r="Z68" i="4"/>
  <c r="Y68" i="4"/>
  <c r="Z84" i="4"/>
  <c r="Y84" i="4"/>
  <c r="Z100" i="4"/>
  <c r="Y100" i="4"/>
  <c r="Z116" i="4"/>
  <c r="Y116" i="4"/>
  <c r="Y133" i="4"/>
  <c r="Z133" i="4"/>
  <c r="Y149" i="4"/>
  <c r="Z149" i="4"/>
  <c r="Y165" i="4"/>
  <c r="Z165" i="4"/>
  <c r="Y181" i="4"/>
  <c r="Z181" i="4"/>
  <c r="Y197" i="4"/>
  <c r="Z197" i="4"/>
  <c r="Y213" i="4"/>
  <c r="Z213" i="4"/>
  <c r="Y229" i="4"/>
  <c r="Z229" i="4"/>
  <c r="Y245" i="4"/>
  <c r="Z245" i="4"/>
  <c r="Y261" i="4"/>
  <c r="Z261" i="4"/>
  <c r="Y277" i="4"/>
  <c r="Z277" i="4"/>
  <c r="Y293" i="4"/>
  <c r="Z293" i="4"/>
  <c r="Y309" i="4"/>
  <c r="Z309" i="4"/>
  <c r="Y325" i="4"/>
  <c r="Z325" i="4"/>
  <c r="Y341" i="4"/>
  <c r="Z341" i="4"/>
  <c r="Y357" i="4"/>
  <c r="Z357" i="4"/>
  <c r="Y373" i="4"/>
  <c r="Z373" i="4"/>
  <c r="Y389" i="4"/>
  <c r="Z389" i="4"/>
  <c r="Y405" i="4"/>
  <c r="Z405" i="4"/>
  <c r="Y421" i="4"/>
  <c r="Z421" i="4"/>
  <c r="Y437" i="4"/>
  <c r="Z437" i="4"/>
  <c r="Y453" i="4"/>
  <c r="Z453" i="4"/>
  <c r="Y469" i="4"/>
  <c r="Z469" i="4"/>
  <c r="Y485" i="4"/>
  <c r="Z485" i="4"/>
  <c r="Y501" i="4"/>
  <c r="Z501" i="4"/>
  <c r="Y517" i="4"/>
  <c r="Z517" i="4"/>
  <c r="Y533" i="4"/>
  <c r="Z533" i="4"/>
  <c r="Y549" i="4"/>
  <c r="Z549" i="4"/>
  <c r="Y565" i="4"/>
  <c r="Z565" i="4"/>
  <c r="Y25" i="4"/>
  <c r="Z25" i="4"/>
  <c r="Y41" i="4"/>
  <c r="Z41" i="4"/>
  <c r="Y57" i="4"/>
  <c r="Z57" i="4"/>
  <c r="Y73" i="4"/>
  <c r="Z73" i="4"/>
  <c r="Y89" i="4"/>
  <c r="Z89" i="4"/>
  <c r="Y105" i="4"/>
  <c r="Z105" i="4"/>
  <c r="Z122" i="4"/>
  <c r="Y122" i="4"/>
  <c r="Z138" i="4"/>
  <c r="Y138" i="4"/>
  <c r="Z154" i="4"/>
  <c r="Y154" i="4"/>
  <c r="Z170" i="4"/>
  <c r="Y170" i="4"/>
  <c r="Z186" i="4"/>
  <c r="Y186" i="4"/>
  <c r="Z202" i="4"/>
  <c r="Y202" i="4"/>
  <c r="Z218" i="4"/>
  <c r="Y218" i="4"/>
  <c r="Z234" i="4"/>
  <c r="Y234" i="4"/>
  <c r="Z250" i="4"/>
  <c r="Y250" i="4"/>
  <c r="Z266" i="4"/>
  <c r="Y266" i="4"/>
  <c r="Z282" i="4"/>
  <c r="Y282" i="4"/>
  <c r="Z298" i="4"/>
  <c r="Y298" i="4"/>
  <c r="Z314" i="4"/>
  <c r="Y314" i="4"/>
  <c r="Z330" i="4"/>
  <c r="Y330" i="4"/>
  <c r="Z346" i="4"/>
  <c r="Y346" i="4"/>
  <c r="Z362" i="4"/>
  <c r="Y362" i="4"/>
  <c r="Z378" i="4"/>
  <c r="Y378" i="4"/>
  <c r="Z394" i="4"/>
  <c r="Y394" i="4"/>
  <c r="Z410" i="4"/>
  <c r="Y410" i="4"/>
  <c r="Z426" i="4"/>
  <c r="Y426" i="4"/>
  <c r="Z442" i="4"/>
  <c r="Y442" i="4"/>
  <c r="Z458" i="4"/>
  <c r="Y458" i="4"/>
  <c r="Z474" i="4"/>
  <c r="Y474" i="4"/>
  <c r="Z490" i="4"/>
  <c r="Y490" i="4"/>
  <c r="Z506" i="4"/>
  <c r="Y506" i="4"/>
  <c r="Z522" i="4"/>
  <c r="Y522" i="4"/>
  <c r="Z538" i="4"/>
  <c r="Y538" i="4"/>
  <c r="Z554" i="4"/>
  <c r="Y554" i="4"/>
  <c r="Z570" i="4"/>
  <c r="Y570" i="4"/>
  <c r="Y20" i="4"/>
  <c r="Z20" i="4"/>
  <c r="Z30" i="4"/>
  <c r="Y30" i="4"/>
  <c r="Z46" i="4"/>
  <c r="Y46" i="4"/>
  <c r="Z62" i="4"/>
  <c r="Y62" i="4"/>
  <c r="Z78" i="4"/>
  <c r="Y78" i="4"/>
  <c r="Z94" i="4"/>
  <c r="Y94" i="4"/>
  <c r="Z110" i="4"/>
  <c r="Y110" i="4"/>
  <c r="Z127" i="4"/>
  <c r="Y127" i="4"/>
  <c r="Z143" i="4"/>
  <c r="Y143" i="4"/>
  <c r="Z159" i="4"/>
  <c r="Y159" i="4"/>
  <c r="Z175" i="4"/>
  <c r="Y175" i="4"/>
  <c r="Z191" i="4"/>
  <c r="Y191" i="4"/>
  <c r="Z207" i="4"/>
  <c r="Y207" i="4"/>
  <c r="Z223" i="4"/>
  <c r="Y223" i="4"/>
  <c r="Z239" i="4"/>
  <c r="Y239" i="4"/>
  <c r="Z255" i="4"/>
  <c r="Y255" i="4"/>
  <c r="Z271" i="4"/>
  <c r="Y271" i="4"/>
  <c r="Z287" i="4"/>
  <c r="Y287" i="4"/>
  <c r="Z303" i="4"/>
  <c r="Y303" i="4"/>
  <c r="Z319" i="4"/>
  <c r="Y319" i="4"/>
  <c r="Z335" i="4"/>
  <c r="Y335" i="4"/>
  <c r="Z351" i="4"/>
  <c r="Y351" i="4"/>
  <c r="Z367" i="4"/>
  <c r="Y367" i="4"/>
  <c r="Z383" i="4"/>
  <c r="Y383" i="4"/>
  <c r="Z399" i="4"/>
  <c r="Y399" i="4"/>
  <c r="Z415" i="4"/>
  <c r="Y415" i="4"/>
  <c r="Z431" i="4"/>
  <c r="Y431" i="4"/>
  <c r="Z447" i="4"/>
  <c r="Y447" i="4"/>
  <c r="Z463" i="4"/>
  <c r="Y463" i="4"/>
  <c r="Z479" i="4"/>
  <c r="Y479" i="4"/>
  <c r="Z495" i="4"/>
  <c r="Y495" i="4"/>
  <c r="Z511" i="4"/>
  <c r="Y511" i="4"/>
  <c r="Z527" i="4"/>
  <c r="Y527" i="4"/>
  <c r="Z543" i="4"/>
  <c r="Y543" i="4"/>
  <c r="Z559" i="4"/>
  <c r="Y559" i="4"/>
  <c r="Y9" i="4"/>
  <c r="Z9" i="4"/>
  <c r="Z27" i="4"/>
  <c r="Y27" i="4"/>
  <c r="Z43" i="4"/>
  <c r="Y43" i="4"/>
  <c r="Z59" i="4"/>
  <c r="Y59" i="4"/>
  <c r="Z75" i="4"/>
  <c r="Y75" i="4"/>
  <c r="Z91" i="4"/>
  <c r="Y91" i="4"/>
  <c r="Z107" i="4"/>
  <c r="Y107" i="4"/>
  <c r="Y124" i="4"/>
  <c r="Z124" i="4"/>
  <c r="Y140" i="4"/>
  <c r="Z140" i="4"/>
  <c r="Y156" i="4"/>
  <c r="Z156" i="4"/>
  <c r="Y172" i="4"/>
  <c r="Z172" i="4"/>
  <c r="Y188" i="4"/>
  <c r="Z188" i="4"/>
  <c r="Y204" i="4"/>
  <c r="Z204" i="4"/>
  <c r="Y220" i="4"/>
  <c r="Z220" i="4"/>
  <c r="Y236" i="4"/>
  <c r="Z236" i="4"/>
  <c r="Y252" i="4"/>
  <c r="Z252" i="4"/>
  <c r="Y268" i="4"/>
  <c r="Z268" i="4"/>
  <c r="Y284" i="4"/>
  <c r="Z284" i="4"/>
  <c r="Y300" i="4"/>
  <c r="Z300" i="4"/>
  <c r="Y316" i="4"/>
  <c r="Z316" i="4"/>
  <c r="Y332" i="4"/>
  <c r="Z332" i="4"/>
  <c r="Y348" i="4"/>
  <c r="Z348" i="4"/>
  <c r="Y364" i="4"/>
  <c r="Z364" i="4"/>
  <c r="Y380" i="4"/>
  <c r="Z380" i="4"/>
  <c r="Y396" i="4"/>
  <c r="Z396" i="4"/>
  <c r="Y412" i="4"/>
  <c r="Z412" i="4"/>
  <c r="Y428" i="4"/>
  <c r="Z428" i="4"/>
  <c r="Y444" i="4"/>
  <c r="Z444" i="4"/>
  <c r="Y460" i="4"/>
  <c r="Z460" i="4"/>
  <c r="Y476" i="4"/>
  <c r="Z476" i="4"/>
  <c r="Y492" i="4"/>
  <c r="Z492" i="4"/>
  <c r="Y508" i="4"/>
  <c r="Z508" i="4"/>
  <c r="Y524" i="4"/>
  <c r="Z524" i="4"/>
  <c r="Y540" i="4"/>
  <c r="Z540" i="4"/>
  <c r="Y556" i="4"/>
  <c r="Z556" i="4"/>
  <c r="Z24" i="4"/>
  <c r="Y24" i="4"/>
  <c r="Z40" i="4"/>
  <c r="Y40" i="4"/>
  <c r="Z56" i="4"/>
  <c r="Y56" i="4"/>
  <c r="Z72" i="4"/>
  <c r="Y72" i="4"/>
  <c r="Z88" i="4"/>
  <c r="Y88" i="4"/>
  <c r="Z104" i="4"/>
  <c r="Y104" i="4"/>
  <c r="Y121" i="4"/>
  <c r="Z121" i="4"/>
  <c r="Y137" i="4"/>
  <c r="Z137" i="4"/>
  <c r="Y153" i="4"/>
  <c r="Z153" i="4"/>
  <c r="Y169" i="4"/>
  <c r="Z169" i="4"/>
  <c r="Y185" i="4"/>
  <c r="Z185" i="4"/>
  <c r="Y201" i="4"/>
  <c r="Z201" i="4"/>
  <c r="Y217" i="4"/>
  <c r="Z217" i="4"/>
  <c r="Y233" i="4"/>
  <c r="Z233" i="4"/>
  <c r="Y249" i="4"/>
  <c r="Z249" i="4"/>
  <c r="Y265" i="4"/>
  <c r="Z265" i="4"/>
  <c r="Y281" i="4"/>
  <c r="Z281" i="4"/>
  <c r="Y297" i="4"/>
  <c r="Z297" i="4"/>
  <c r="Y313" i="4"/>
  <c r="Z313" i="4"/>
  <c r="Y329" i="4"/>
  <c r="Z329" i="4"/>
  <c r="Y345" i="4"/>
  <c r="Z345" i="4"/>
  <c r="Y361" i="4"/>
  <c r="Z361" i="4"/>
  <c r="Y377" i="4"/>
  <c r="Z377" i="4"/>
  <c r="Y393" i="4"/>
  <c r="Z393" i="4"/>
  <c r="Y409" i="4"/>
  <c r="Z409" i="4"/>
  <c r="Y425" i="4"/>
  <c r="Z425" i="4"/>
  <c r="Y441" i="4"/>
  <c r="Z441" i="4"/>
  <c r="Y457" i="4"/>
  <c r="Z457" i="4"/>
  <c r="Y473" i="4"/>
  <c r="Z473" i="4"/>
  <c r="Y489" i="4"/>
  <c r="Z489" i="4"/>
  <c r="Y505" i="4"/>
  <c r="Z505" i="4"/>
  <c r="Y521" i="4"/>
  <c r="Z521" i="4"/>
  <c r="Y537" i="4"/>
  <c r="Z537" i="4"/>
  <c r="Y553" i="4"/>
  <c r="Z553" i="4"/>
  <c r="Y569" i="4"/>
  <c r="Z569" i="4"/>
  <c r="Z119" i="4"/>
  <c r="Y119" i="4"/>
  <c r="Y29" i="4"/>
  <c r="Z29" i="4"/>
  <c r="Y45" i="4"/>
  <c r="Z45" i="4"/>
  <c r="Y61" i="4"/>
  <c r="Z61" i="4"/>
  <c r="Y77" i="4"/>
  <c r="Z77" i="4"/>
  <c r="Y93" i="4"/>
  <c r="Z93" i="4"/>
  <c r="Y109" i="4"/>
  <c r="Z109" i="4"/>
  <c r="Z126" i="4"/>
  <c r="Y126" i="4"/>
  <c r="Z142" i="4"/>
  <c r="Y142" i="4"/>
  <c r="Z158" i="4"/>
  <c r="Y158" i="4"/>
  <c r="Z174" i="4"/>
  <c r="Y174" i="4"/>
  <c r="Z190" i="4"/>
  <c r="Y190" i="4"/>
  <c r="Z206" i="4"/>
  <c r="Y206" i="4"/>
  <c r="Z222" i="4"/>
  <c r="Y222" i="4"/>
  <c r="Z238" i="4"/>
  <c r="Y238" i="4"/>
  <c r="Z254" i="4"/>
  <c r="Y254" i="4"/>
  <c r="Z270" i="4"/>
  <c r="Y270" i="4"/>
  <c r="Z286" i="4"/>
  <c r="Y286" i="4"/>
  <c r="Z302" i="4"/>
  <c r="Y302" i="4"/>
  <c r="Z318" i="4"/>
  <c r="Y318" i="4"/>
  <c r="Z334" i="4"/>
  <c r="Y334" i="4"/>
  <c r="Z350" i="4"/>
  <c r="Y350" i="4"/>
  <c r="Z366" i="4"/>
  <c r="Y366" i="4"/>
  <c r="Z382" i="4"/>
  <c r="Y382" i="4"/>
  <c r="Z398" i="4"/>
  <c r="Y398" i="4"/>
  <c r="Z414" i="4"/>
  <c r="Y414" i="4"/>
  <c r="Z430" i="4"/>
  <c r="Y430" i="4"/>
  <c r="Z446" i="4"/>
  <c r="Y446" i="4"/>
  <c r="Z462" i="4"/>
  <c r="Y462" i="4"/>
  <c r="Z478" i="4"/>
  <c r="Y478" i="4"/>
  <c r="Z494" i="4"/>
  <c r="Y494" i="4"/>
  <c r="Z510" i="4"/>
  <c r="Y510" i="4"/>
  <c r="Z526" i="4"/>
  <c r="Y526" i="4"/>
  <c r="Z542" i="4"/>
  <c r="Y542" i="4"/>
  <c r="Z558" i="4"/>
  <c r="Y558" i="4"/>
  <c r="Y17" i="4"/>
  <c r="Z17" i="4"/>
  <c r="Z34" i="4"/>
  <c r="Y34" i="4"/>
  <c r="Z50" i="4"/>
  <c r="Y50" i="4"/>
  <c r="Z66" i="4"/>
  <c r="Y66" i="4"/>
  <c r="Z82" i="4"/>
  <c r="Y82" i="4"/>
  <c r="Z98" i="4"/>
  <c r="Y98" i="4"/>
  <c r="Z114" i="4"/>
  <c r="Y114" i="4"/>
  <c r="Z131" i="4"/>
  <c r="Y131" i="4"/>
  <c r="Z147" i="4"/>
  <c r="Y147" i="4"/>
  <c r="Z163" i="4"/>
  <c r="Y163" i="4"/>
  <c r="Z179" i="4"/>
  <c r="Y179" i="4"/>
  <c r="Z195" i="4"/>
  <c r="Y195" i="4"/>
  <c r="Z211" i="4"/>
  <c r="Y211" i="4"/>
  <c r="Z227" i="4"/>
  <c r="Y227" i="4"/>
  <c r="Z243" i="4"/>
  <c r="Y243" i="4"/>
  <c r="Z259" i="4"/>
  <c r="Y259" i="4"/>
  <c r="Z275" i="4"/>
  <c r="Y275" i="4"/>
  <c r="Z291" i="4"/>
  <c r="Y291" i="4"/>
  <c r="Z307" i="4"/>
  <c r="Y307" i="4"/>
  <c r="Z323" i="4"/>
  <c r="Y323" i="4"/>
  <c r="Z339" i="4"/>
  <c r="Y339" i="4"/>
  <c r="Z355" i="4"/>
  <c r="Y355" i="4"/>
  <c r="Z371" i="4"/>
  <c r="Y371" i="4"/>
  <c r="Z387" i="4"/>
  <c r="Y387" i="4"/>
  <c r="Z403" i="4"/>
  <c r="Y403" i="4"/>
  <c r="Z419" i="4"/>
  <c r="Y419" i="4"/>
  <c r="Z435" i="4"/>
  <c r="Y435" i="4"/>
  <c r="Z451" i="4"/>
  <c r="Y451" i="4"/>
  <c r="Z467" i="4"/>
  <c r="Y467" i="4"/>
  <c r="Z483" i="4"/>
  <c r="Y483" i="4"/>
  <c r="Z499" i="4"/>
  <c r="Y499" i="4"/>
  <c r="Z515" i="4"/>
  <c r="Y515" i="4"/>
  <c r="Z531" i="4"/>
  <c r="Y531" i="4"/>
  <c r="Z547" i="4"/>
  <c r="Y547" i="4"/>
  <c r="Z563" i="4"/>
  <c r="Y563" i="4"/>
  <c r="Z31" i="4"/>
  <c r="Y31" i="4"/>
  <c r="Z47" i="4"/>
  <c r="Y47" i="4"/>
  <c r="Z63" i="4"/>
  <c r="Y63" i="4"/>
  <c r="Z79" i="4"/>
  <c r="Y79" i="4"/>
  <c r="Z95" i="4"/>
  <c r="Y95" i="4"/>
  <c r="Z111" i="4"/>
  <c r="Y111" i="4"/>
  <c r="Y128" i="4"/>
  <c r="Z128" i="4"/>
  <c r="Y144" i="4"/>
  <c r="Z144" i="4"/>
  <c r="Y160" i="4"/>
  <c r="Z160" i="4"/>
  <c r="Y176" i="4"/>
  <c r="Z176" i="4"/>
  <c r="Y192" i="4"/>
  <c r="Z192" i="4"/>
  <c r="Y208" i="4"/>
  <c r="Z208" i="4"/>
  <c r="Y224" i="4"/>
  <c r="Z224" i="4"/>
  <c r="Y240" i="4"/>
  <c r="Z240" i="4"/>
  <c r="Y256" i="4"/>
  <c r="Z256" i="4"/>
  <c r="Y272" i="4"/>
  <c r="Z272" i="4"/>
  <c r="Y288" i="4"/>
  <c r="Z288" i="4"/>
  <c r="Y304" i="4"/>
  <c r="Z304" i="4"/>
  <c r="Y320" i="4"/>
  <c r="Z320" i="4"/>
  <c r="Y336" i="4"/>
  <c r="Z336" i="4"/>
  <c r="Y352" i="4"/>
  <c r="Z352" i="4"/>
  <c r="Y368" i="4"/>
  <c r="Z368" i="4"/>
  <c r="Y384" i="4"/>
  <c r="Z384" i="4"/>
  <c r="Y400" i="4"/>
  <c r="Z400" i="4"/>
  <c r="Y416" i="4"/>
  <c r="Z416" i="4"/>
  <c r="Y432" i="4"/>
  <c r="Z432" i="4"/>
  <c r="Y448" i="4"/>
  <c r="Z448" i="4"/>
  <c r="Y464" i="4"/>
  <c r="Z464" i="4"/>
  <c r="Y480" i="4"/>
  <c r="Z480" i="4"/>
  <c r="Y496" i="4"/>
  <c r="Z496" i="4"/>
  <c r="Y512" i="4"/>
  <c r="Z512" i="4"/>
  <c r="Y528" i="4"/>
  <c r="Z528" i="4"/>
  <c r="Y544" i="4"/>
  <c r="Z544" i="4"/>
  <c r="Y560" i="4"/>
  <c r="Z560" i="4"/>
  <c r="Z14" i="4"/>
  <c r="Y14" i="4"/>
  <c r="Y28" i="4"/>
  <c r="Z28" i="4"/>
  <c r="Y44" i="4"/>
  <c r="Z44" i="4"/>
  <c r="Y60" i="4"/>
  <c r="Z60" i="4"/>
  <c r="Y76" i="4"/>
  <c r="Z76" i="4"/>
  <c r="Y92" i="4"/>
  <c r="Z92" i="4"/>
  <c r="Y108" i="4"/>
  <c r="Z108" i="4"/>
  <c r="Y125" i="4"/>
  <c r="Z125" i="4"/>
  <c r="Y141" i="4"/>
  <c r="Z141" i="4"/>
  <c r="Y157" i="4"/>
  <c r="Z157" i="4"/>
  <c r="Y173" i="4"/>
  <c r="Z173" i="4"/>
  <c r="Y189" i="4"/>
  <c r="Z189" i="4"/>
  <c r="Y205" i="4"/>
  <c r="Z205" i="4"/>
  <c r="Y221" i="4"/>
  <c r="Z221" i="4"/>
  <c r="Y237" i="4"/>
  <c r="Z237" i="4"/>
  <c r="Y253" i="4"/>
  <c r="Z253" i="4"/>
  <c r="Y269" i="4"/>
  <c r="Z269" i="4"/>
  <c r="Y285" i="4"/>
  <c r="Z285" i="4"/>
  <c r="Y301" i="4"/>
  <c r="Z301" i="4"/>
  <c r="Y317" i="4"/>
  <c r="Z317" i="4"/>
  <c r="Y333" i="4"/>
  <c r="Z333" i="4"/>
  <c r="Y349" i="4"/>
  <c r="Z349" i="4"/>
  <c r="Y365" i="4"/>
  <c r="Z365" i="4"/>
  <c r="Y381" i="4"/>
  <c r="Z381" i="4"/>
  <c r="Y397" i="4"/>
  <c r="Z397" i="4"/>
  <c r="Y413" i="4"/>
  <c r="Z413" i="4"/>
  <c r="Y429" i="4"/>
  <c r="Z429" i="4"/>
  <c r="Y445" i="4"/>
  <c r="Z445" i="4"/>
  <c r="Y461" i="4"/>
  <c r="Z461" i="4"/>
  <c r="Y477" i="4"/>
  <c r="Z477" i="4"/>
  <c r="Y493" i="4"/>
  <c r="Z493" i="4"/>
  <c r="Y509" i="4"/>
  <c r="Z509" i="4"/>
  <c r="Y525" i="4"/>
  <c r="Z525" i="4"/>
  <c r="Y541" i="4"/>
  <c r="Z541" i="4"/>
  <c r="Y557" i="4"/>
  <c r="Z557" i="4"/>
  <c r="Y16" i="4"/>
  <c r="Z16" i="4"/>
  <c r="Y33" i="4"/>
  <c r="Z33" i="4"/>
  <c r="Y49" i="4"/>
  <c r="Z49" i="4"/>
  <c r="Y65" i="4"/>
  <c r="Z65" i="4"/>
  <c r="Y81" i="4"/>
  <c r="Z81" i="4"/>
  <c r="Y97" i="4"/>
  <c r="Z97" i="4"/>
  <c r="Y113" i="4"/>
  <c r="Z113" i="4"/>
  <c r="Z130" i="4"/>
  <c r="Y130" i="4"/>
  <c r="Z146" i="4"/>
  <c r="Y146" i="4"/>
  <c r="Z162" i="4"/>
  <c r="Y162" i="4"/>
  <c r="Z178" i="4"/>
  <c r="Y178" i="4"/>
  <c r="Z194" i="4"/>
  <c r="Y194" i="4"/>
  <c r="Z210" i="4"/>
  <c r="Y210" i="4"/>
  <c r="Z226" i="4"/>
  <c r="Y226" i="4"/>
  <c r="Z242" i="4"/>
  <c r="Y242" i="4"/>
  <c r="Z258" i="4"/>
  <c r="Y258" i="4"/>
  <c r="Z274" i="4"/>
  <c r="Y274" i="4"/>
  <c r="Z290" i="4"/>
  <c r="Y290" i="4"/>
  <c r="Z306" i="4"/>
  <c r="Y306" i="4"/>
  <c r="Z322" i="4"/>
  <c r="Y322" i="4"/>
  <c r="Z338" i="4"/>
  <c r="Y338" i="4"/>
  <c r="Z354" i="4"/>
  <c r="Y354" i="4"/>
  <c r="Z370" i="4"/>
  <c r="Y370" i="4"/>
  <c r="Z386" i="4"/>
  <c r="Y386" i="4"/>
  <c r="Z402" i="4"/>
  <c r="Y402" i="4"/>
  <c r="Z418" i="4"/>
  <c r="Y418" i="4"/>
  <c r="Z434" i="4"/>
  <c r="Y434" i="4"/>
  <c r="Z450" i="4"/>
  <c r="Y450" i="4"/>
  <c r="Z466" i="4"/>
  <c r="Y466" i="4"/>
  <c r="Z482" i="4"/>
  <c r="Y482" i="4"/>
  <c r="Z498" i="4"/>
  <c r="Y498" i="4"/>
  <c r="Z514" i="4"/>
  <c r="Y514" i="4"/>
  <c r="Z530" i="4"/>
  <c r="Y530" i="4"/>
  <c r="Z546" i="4"/>
  <c r="Y546" i="4"/>
  <c r="Z562" i="4"/>
  <c r="Y562" i="4"/>
  <c r="Y12" i="4"/>
  <c r="Z12" i="4"/>
  <c r="Z22" i="4"/>
  <c r="Y22" i="4"/>
  <c r="Z38" i="4"/>
  <c r="Y38" i="4"/>
  <c r="Z54" i="4"/>
  <c r="Y54" i="4"/>
  <c r="Z70" i="4"/>
  <c r="Y70" i="4"/>
  <c r="Z86" i="4"/>
  <c r="Y86" i="4"/>
  <c r="Z102" i="4"/>
  <c r="Y102" i="4"/>
  <c r="Z118" i="4"/>
  <c r="Y118" i="4"/>
  <c r="Z135" i="4"/>
  <c r="Y135" i="4"/>
  <c r="Z151" i="4"/>
  <c r="Y151" i="4"/>
  <c r="Z167" i="4"/>
  <c r="Y167" i="4"/>
  <c r="Z183" i="4"/>
  <c r="Y183" i="4"/>
  <c r="Z199" i="4"/>
  <c r="Y199" i="4"/>
  <c r="Z215" i="4"/>
  <c r="Y215" i="4"/>
  <c r="Z231" i="4"/>
  <c r="Y231" i="4"/>
  <c r="Z247" i="4"/>
  <c r="Y247" i="4"/>
  <c r="Z263" i="4"/>
  <c r="Y263" i="4"/>
  <c r="Z279" i="4"/>
  <c r="Y279" i="4"/>
  <c r="Z295" i="4"/>
  <c r="Y295" i="4"/>
  <c r="Z311" i="4"/>
  <c r="Y311" i="4"/>
  <c r="Z327" i="4"/>
  <c r="Y327" i="4"/>
  <c r="Z343" i="4"/>
  <c r="Y343" i="4"/>
  <c r="Z359" i="4"/>
  <c r="Y359" i="4"/>
  <c r="Z375" i="4"/>
  <c r="Y375" i="4"/>
  <c r="Z391" i="4"/>
  <c r="Y391" i="4"/>
  <c r="Z407" i="4"/>
  <c r="Y407" i="4"/>
  <c r="Z423" i="4"/>
  <c r="Y423" i="4"/>
  <c r="Z439" i="4"/>
  <c r="Y439" i="4"/>
  <c r="Z455" i="4"/>
  <c r="Y455" i="4"/>
  <c r="Z471" i="4"/>
  <c r="Y471" i="4"/>
  <c r="Z487" i="4"/>
  <c r="Y487" i="4"/>
  <c r="Z503" i="4"/>
  <c r="Y503" i="4"/>
  <c r="Z519" i="4"/>
  <c r="Y519" i="4"/>
  <c r="Z535" i="4"/>
  <c r="Y535" i="4"/>
  <c r="Z551" i="4"/>
  <c r="Y551" i="4"/>
  <c r="Z567" i="4"/>
  <c r="Y567" i="4"/>
  <c r="Y13" i="4"/>
  <c r="Z13" i="4"/>
  <c r="Y6" i="4"/>
  <c r="Z6" i="4"/>
  <c r="Z5" i="4"/>
  <c r="Y5" i="4"/>
  <c r="Z8" i="4"/>
  <c r="Y8" i="4"/>
  <c r="Z7" i="4"/>
  <c r="Y7" i="4"/>
  <c r="Q115" i="5"/>
  <c r="R115" i="5"/>
  <c r="M115" i="5"/>
  <c r="I115" i="5"/>
  <c r="L115" i="5" s="1"/>
  <c r="E115" i="5"/>
  <c r="H115" i="5" s="1"/>
  <c r="Q111" i="5"/>
  <c r="R111" i="5"/>
  <c r="M111" i="5"/>
  <c r="I111" i="5"/>
  <c r="L111" i="5" s="1"/>
  <c r="E111" i="5"/>
  <c r="H111" i="5" s="1"/>
  <c r="E94" i="5"/>
  <c r="H94" i="5" s="1"/>
  <c r="M94" i="5"/>
  <c r="I94" i="5"/>
  <c r="Q94" i="5"/>
  <c r="R94" i="5"/>
  <c r="R90" i="5"/>
  <c r="Q90" i="5"/>
  <c r="M90" i="5"/>
  <c r="I90" i="5"/>
  <c r="I89" i="5"/>
  <c r="E90" i="5"/>
  <c r="H90" i="5" s="1"/>
  <c r="F115" i="5" l="1"/>
  <c r="F111" i="5"/>
  <c r="AG4" i="12"/>
  <c r="O17" i="11"/>
  <c r="T4" i="12"/>
  <c r="P5" i="13"/>
  <c r="B17" i="11"/>
  <c r="AC5" i="18"/>
  <c r="Y5" i="18"/>
  <c r="I17" i="17"/>
  <c r="E17" i="17"/>
  <c r="N17" i="11"/>
  <c r="AF4" i="12"/>
  <c r="AC4" i="12"/>
  <c r="K17" i="11"/>
  <c r="AN5" i="13"/>
  <c r="Y4" i="12"/>
  <c r="G17" i="11"/>
  <c r="I6" i="8"/>
  <c r="J6" i="8"/>
  <c r="U4" i="16" l="1"/>
  <c r="I18" i="14"/>
  <c r="H18" i="14"/>
  <c r="I17" i="2"/>
  <c r="M169" i="5" l="1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Q109" i="5"/>
  <c r="R109" i="5"/>
  <c r="Q95" i="5"/>
  <c r="R95" i="5"/>
  <c r="Q69" i="5"/>
  <c r="R69" i="5"/>
  <c r="M69" i="5"/>
  <c r="L69" i="5"/>
  <c r="H69" i="5"/>
  <c r="R98" i="5"/>
  <c r="R99" i="5"/>
  <c r="Q98" i="5"/>
  <c r="Q99" i="5"/>
  <c r="M98" i="5"/>
  <c r="M99" i="5"/>
  <c r="L98" i="5"/>
  <c r="L99" i="5"/>
  <c r="H99" i="5"/>
  <c r="H98" i="5"/>
  <c r="F99" i="5"/>
  <c r="F98" i="5"/>
  <c r="F69" i="5"/>
  <c r="F68" i="5"/>
  <c r="R125" i="5"/>
  <c r="Q125" i="5"/>
  <c r="M125" i="5"/>
  <c r="L125" i="5"/>
  <c r="H125" i="5"/>
  <c r="F125" i="5"/>
  <c r="L64" i="5"/>
  <c r="M64" i="5"/>
  <c r="H64" i="5"/>
  <c r="F64" i="5"/>
  <c r="H34" i="5" l="1"/>
  <c r="L34" i="5" s="1"/>
  <c r="F33" i="5"/>
  <c r="J33" i="5" s="1"/>
  <c r="J32" i="5"/>
  <c r="F31" i="5"/>
  <c r="J31" i="5" s="1"/>
  <c r="J30" i="5"/>
  <c r="H29" i="5"/>
  <c r="L29" i="5" s="1"/>
  <c r="F35" i="5"/>
  <c r="J35" i="5" s="1"/>
  <c r="F34" i="5"/>
  <c r="J34" i="5" s="1"/>
  <c r="F29" i="5"/>
  <c r="J29" i="5" s="1"/>
  <c r="E128" i="5"/>
  <c r="I127" i="5"/>
  <c r="E127" i="5"/>
  <c r="E122" i="5"/>
  <c r="E101" i="5"/>
  <c r="F101" i="5" s="1"/>
  <c r="M32" i="5" s="1"/>
  <c r="P32" i="5" s="1"/>
  <c r="E79" i="5"/>
  <c r="E72" i="5"/>
  <c r="I95" i="5"/>
  <c r="M95" i="5"/>
  <c r="H95" i="5"/>
  <c r="E78" i="5"/>
  <c r="I78" i="5"/>
  <c r="N30" i="5" s="1"/>
  <c r="N214" i="5"/>
  <c r="G32" i="5" s="1"/>
  <c r="I214" i="5"/>
  <c r="L53" i="5"/>
  <c r="B12" i="14"/>
  <c r="E12" i="14"/>
  <c r="D12" i="14"/>
  <c r="C12" i="14"/>
  <c r="A12" i="14"/>
  <c r="I6" i="14"/>
  <c r="L6" i="14"/>
  <c r="K6" i="14"/>
  <c r="J6" i="14"/>
  <c r="H6" i="14"/>
  <c r="I47" i="5"/>
  <c r="G12" i="8"/>
  <c r="N341" i="5"/>
  <c r="I341" i="5"/>
  <c r="N273" i="5"/>
  <c r="N205" i="5"/>
  <c r="I205" i="5"/>
  <c r="N137" i="5"/>
  <c r="I137" i="5"/>
  <c r="I44" i="5"/>
  <c r="E11" i="2"/>
  <c r="D11" i="2"/>
  <c r="C11" i="2"/>
  <c r="G11" i="2"/>
  <c r="G17" i="2"/>
  <c r="H17" i="2"/>
  <c r="F17" i="2"/>
  <c r="E17" i="2"/>
  <c r="D17" i="2"/>
  <c r="C17" i="2"/>
  <c r="B17" i="2"/>
  <c r="E102" i="5"/>
  <c r="F102" i="5" s="1"/>
  <c r="M33" i="5" s="1"/>
  <c r="P33" i="5" s="1"/>
  <c r="E81" i="5"/>
  <c r="I112" i="5"/>
  <c r="L112" i="5" s="1"/>
  <c r="E112" i="5"/>
  <c r="F112" i="5" s="1"/>
  <c r="I107" i="5"/>
  <c r="M112" i="5"/>
  <c r="Q112" i="5"/>
  <c r="R112" i="5"/>
  <c r="E108" i="5"/>
  <c r="F108" i="5" s="1"/>
  <c r="M107" i="5"/>
  <c r="L108" i="5"/>
  <c r="M108" i="5"/>
  <c r="Q108" i="5"/>
  <c r="R108" i="5"/>
  <c r="I91" i="5"/>
  <c r="L91" i="5" s="1"/>
  <c r="I87" i="5"/>
  <c r="L87" i="5" s="1"/>
  <c r="L86" i="5"/>
  <c r="E91" i="5"/>
  <c r="H91" i="5" s="1"/>
  <c r="E86" i="5"/>
  <c r="M87" i="5"/>
  <c r="R87" i="5"/>
  <c r="Q87" i="5"/>
  <c r="R91" i="5"/>
  <c r="Q91" i="5"/>
  <c r="M91" i="5"/>
  <c r="E87" i="5"/>
  <c r="H87" i="5" s="1"/>
  <c r="Q395" i="5"/>
  <c r="R395" i="5"/>
  <c r="Q384" i="5"/>
  <c r="R384" i="5"/>
  <c r="H344" i="5"/>
  <c r="H352" i="5"/>
  <c r="H351" i="5"/>
  <c r="H350" i="5"/>
  <c r="H349" i="5"/>
  <c r="H348" i="5"/>
  <c r="H347" i="5"/>
  <c r="H346" i="5"/>
  <c r="H345" i="5"/>
  <c r="H284" i="5"/>
  <c r="F284" i="5"/>
  <c r="H283" i="5"/>
  <c r="F283" i="5"/>
  <c r="H282" i="5"/>
  <c r="F282" i="5"/>
  <c r="H281" i="5"/>
  <c r="F281" i="5"/>
  <c r="H280" i="5"/>
  <c r="F280" i="5"/>
  <c r="H279" i="5"/>
  <c r="F279" i="5"/>
  <c r="H276" i="5"/>
  <c r="H278" i="5"/>
  <c r="F278" i="5"/>
  <c r="H277" i="5"/>
  <c r="F277" i="5"/>
  <c r="G29" i="5" l="1"/>
  <c r="L44" i="5"/>
  <c r="E29" i="5"/>
  <c r="F72" i="5"/>
  <c r="M29" i="5" s="1"/>
  <c r="P29" i="5" s="1"/>
  <c r="L47" i="5"/>
  <c r="E30" i="5"/>
  <c r="L214" i="5"/>
  <c r="E32" i="5"/>
  <c r="H112" i="5"/>
  <c r="H108" i="5"/>
  <c r="F91" i="5"/>
  <c r="F87" i="5"/>
  <c r="F276" i="5"/>
  <c r="E341" i="5" l="1"/>
  <c r="E273" i="5"/>
  <c r="H273" i="5" s="1"/>
  <c r="E208" i="5"/>
  <c r="H208" i="5" s="1"/>
  <c r="E214" i="5"/>
  <c r="H214" i="5" s="1"/>
  <c r="E205" i="5"/>
  <c r="H205" i="5" s="1"/>
  <c r="H137" i="5"/>
  <c r="L123" i="5"/>
  <c r="M126" i="5"/>
  <c r="L126" i="5"/>
  <c r="H126" i="5"/>
  <c r="F126" i="5"/>
  <c r="F123" i="5"/>
  <c r="I114" i="5"/>
  <c r="L114" i="5" s="1"/>
  <c r="I113" i="5"/>
  <c r="L113" i="5" s="1"/>
  <c r="I110" i="5"/>
  <c r="L110" i="5" s="1"/>
  <c r="I109" i="5"/>
  <c r="L109" i="5" s="1"/>
  <c r="L107" i="5"/>
  <c r="L103" i="5"/>
  <c r="L102" i="5"/>
  <c r="E114" i="5"/>
  <c r="H114" i="5" s="1"/>
  <c r="E113" i="5"/>
  <c r="H113" i="5" s="1"/>
  <c r="E109" i="5"/>
  <c r="H109" i="5" s="1"/>
  <c r="E110" i="5"/>
  <c r="F110" i="5" s="1"/>
  <c r="H107" i="5"/>
  <c r="F104" i="5"/>
  <c r="M109" i="5"/>
  <c r="F103" i="5"/>
  <c r="I93" i="5"/>
  <c r="L93" i="5" s="1"/>
  <c r="I92" i="5"/>
  <c r="L92" i="5" s="1"/>
  <c r="L89" i="5"/>
  <c r="I88" i="5"/>
  <c r="L88" i="5" s="1"/>
  <c r="Q84" i="5"/>
  <c r="R84" i="5"/>
  <c r="M84" i="5"/>
  <c r="L84" i="5"/>
  <c r="H84" i="5"/>
  <c r="F84" i="5"/>
  <c r="E93" i="5"/>
  <c r="E92" i="5"/>
  <c r="H92" i="5" s="1"/>
  <c r="E89" i="5"/>
  <c r="H89" i="5" s="1"/>
  <c r="E88" i="5"/>
  <c r="F86" i="5"/>
  <c r="L82" i="5"/>
  <c r="L81" i="5"/>
  <c r="F82" i="5"/>
  <c r="H81" i="5"/>
  <c r="F73" i="5"/>
  <c r="M68" i="5"/>
  <c r="M70" i="5"/>
  <c r="M71" i="5"/>
  <c r="I63" i="5"/>
  <c r="L63" i="5" s="1"/>
  <c r="I62" i="5"/>
  <c r="I56" i="5"/>
  <c r="I5" i="20"/>
  <c r="M4" i="22"/>
  <c r="I4" i="21"/>
  <c r="E63" i="5"/>
  <c r="H63" i="5" s="1"/>
  <c r="E62" i="5"/>
  <c r="F62" i="5" s="1"/>
  <c r="E56" i="5"/>
  <c r="H56" i="5" s="1"/>
  <c r="E53" i="5"/>
  <c r="H53" i="5" s="1"/>
  <c r="E50" i="5"/>
  <c r="E47" i="5"/>
  <c r="F47" i="5" s="1"/>
  <c r="E44" i="5"/>
  <c r="E295" i="5"/>
  <c r="E363" i="5"/>
  <c r="E227" i="5"/>
  <c r="E159" i="5"/>
  <c r="H159" i="5" s="1"/>
  <c r="K4" i="15"/>
  <c r="L4" i="15"/>
  <c r="M4" i="15"/>
  <c r="N4" i="15"/>
  <c r="O4" i="15"/>
  <c r="P4" i="15"/>
  <c r="H4" i="15"/>
  <c r="I4" i="15"/>
  <c r="J4" i="15"/>
  <c r="G4" i="15"/>
  <c r="K4" i="9"/>
  <c r="J4" i="9"/>
  <c r="I4" i="9"/>
  <c r="G4" i="9"/>
  <c r="H4" i="9"/>
  <c r="F4" i="9"/>
  <c r="P4" i="3"/>
  <c r="L4" i="3"/>
  <c r="M4" i="3"/>
  <c r="N4" i="3"/>
  <c r="O4" i="3"/>
  <c r="K4" i="3"/>
  <c r="J4" i="3"/>
  <c r="I4" i="3"/>
  <c r="H4" i="3"/>
  <c r="G4" i="3"/>
  <c r="P4" i="4"/>
  <c r="R399" i="5"/>
  <c r="R400" i="5"/>
  <c r="R401" i="5"/>
  <c r="R398" i="5"/>
  <c r="R387" i="5"/>
  <c r="R388" i="5"/>
  <c r="R389" i="5"/>
  <c r="R390" i="5"/>
  <c r="R391" i="5"/>
  <c r="R392" i="5"/>
  <c r="R393" i="5"/>
  <c r="R394" i="5"/>
  <c r="R396" i="5"/>
  <c r="R397" i="5"/>
  <c r="R377" i="5"/>
  <c r="R378" i="5"/>
  <c r="R379" i="5"/>
  <c r="R380" i="5"/>
  <c r="R381" i="5"/>
  <c r="R382" i="5"/>
  <c r="R383" i="5"/>
  <c r="R385" i="5"/>
  <c r="R386" i="5"/>
  <c r="R372" i="5"/>
  <c r="R373" i="5"/>
  <c r="R374" i="5"/>
  <c r="R375" i="5"/>
  <c r="R376" i="5"/>
  <c r="R371" i="5"/>
  <c r="R366" i="5"/>
  <c r="R367" i="5"/>
  <c r="R368" i="5"/>
  <c r="R369" i="5"/>
  <c r="R370" i="5"/>
  <c r="R365" i="5"/>
  <c r="R364" i="5"/>
  <c r="Q367" i="5"/>
  <c r="M365" i="5"/>
  <c r="M364" i="5"/>
  <c r="L365" i="5"/>
  <c r="R361" i="5"/>
  <c r="R343" i="5"/>
  <c r="R344" i="5"/>
  <c r="R345" i="5"/>
  <c r="R346" i="5"/>
  <c r="R347" i="5"/>
  <c r="R348" i="5"/>
  <c r="R349" i="5"/>
  <c r="R350" i="5"/>
  <c r="R351" i="5"/>
  <c r="R352" i="5"/>
  <c r="R353" i="5"/>
  <c r="R354" i="5"/>
  <c r="R355" i="5"/>
  <c r="R356" i="5"/>
  <c r="R357" i="5"/>
  <c r="R358" i="5"/>
  <c r="R359" i="5"/>
  <c r="R360" i="5"/>
  <c r="R342" i="5"/>
  <c r="R341" i="5"/>
  <c r="Q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42" i="5"/>
  <c r="M341" i="5"/>
  <c r="L347" i="5"/>
  <c r="L341" i="5"/>
  <c r="R333" i="5"/>
  <c r="R331" i="5"/>
  <c r="R332" i="5"/>
  <c r="R320" i="5"/>
  <c r="R321" i="5"/>
  <c r="R322" i="5"/>
  <c r="R323" i="5"/>
  <c r="R324" i="5"/>
  <c r="R325" i="5"/>
  <c r="R326" i="5"/>
  <c r="R327" i="5"/>
  <c r="R328" i="5"/>
  <c r="R329" i="5"/>
  <c r="R330" i="5"/>
  <c r="R309" i="5"/>
  <c r="R310" i="5"/>
  <c r="R311" i="5"/>
  <c r="R312" i="5"/>
  <c r="R313" i="5"/>
  <c r="R314" i="5"/>
  <c r="R315" i="5"/>
  <c r="R316" i="5"/>
  <c r="R317" i="5"/>
  <c r="R318" i="5"/>
  <c r="R319" i="5"/>
  <c r="R304" i="5"/>
  <c r="R305" i="5"/>
  <c r="R306" i="5"/>
  <c r="R307" i="5"/>
  <c r="R308" i="5"/>
  <c r="R303" i="5"/>
  <c r="R298" i="5"/>
  <c r="R299" i="5"/>
  <c r="R300" i="5"/>
  <c r="R301" i="5"/>
  <c r="R302" i="5"/>
  <c r="R297" i="5"/>
  <c r="R296" i="5"/>
  <c r="Q296" i="5"/>
  <c r="M297" i="5"/>
  <c r="M296" i="5"/>
  <c r="R287" i="5"/>
  <c r="F297" i="5"/>
  <c r="F296" i="5"/>
  <c r="R288" i="5"/>
  <c r="R289" i="5"/>
  <c r="R290" i="5"/>
  <c r="R291" i="5"/>
  <c r="R292" i="5"/>
  <c r="R293" i="5"/>
  <c r="Q288" i="5"/>
  <c r="Q289" i="5"/>
  <c r="Q290" i="5"/>
  <c r="Q291" i="5"/>
  <c r="Q292" i="5"/>
  <c r="Q293" i="5"/>
  <c r="M288" i="5"/>
  <c r="M289" i="5"/>
  <c r="M290" i="5"/>
  <c r="M291" i="5"/>
  <c r="M292" i="5"/>
  <c r="M293" i="5"/>
  <c r="M287" i="5"/>
  <c r="L288" i="5"/>
  <c r="L289" i="5"/>
  <c r="L290" i="5"/>
  <c r="L291" i="5"/>
  <c r="L292" i="5"/>
  <c r="L293" i="5"/>
  <c r="L287" i="5"/>
  <c r="H293" i="5"/>
  <c r="H288" i="5"/>
  <c r="H289" i="5"/>
  <c r="H290" i="5"/>
  <c r="H291" i="5"/>
  <c r="H292" i="5"/>
  <c r="H287" i="5"/>
  <c r="F288" i="5"/>
  <c r="F289" i="5"/>
  <c r="F290" i="5"/>
  <c r="F291" i="5"/>
  <c r="F292" i="5"/>
  <c r="F293" i="5"/>
  <c r="R263" i="5"/>
  <c r="R264" i="5"/>
  <c r="R265" i="5"/>
  <c r="R262" i="5"/>
  <c r="R252" i="5"/>
  <c r="R253" i="5"/>
  <c r="R254" i="5"/>
  <c r="R255" i="5"/>
  <c r="R256" i="5"/>
  <c r="R257" i="5"/>
  <c r="R258" i="5"/>
  <c r="R259" i="5"/>
  <c r="R260" i="5"/>
  <c r="R261" i="5"/>
  <c r="R241" i="5"/>
  <c r="R242" i="5"/>
  <c r="R243" i="5"/>
  <c r="R244" i="5"/>
  <c r="R245" i="5"/>
  <c r="R246" i="5"/>
  <c r="R247" i="5"/>
  <c r="R248" i="5"/>
  <c r="R249" i="5"/>
  <c r="R250" i="5"/>
  <c r="R251" i="5"/>
  <c r="R236" i="5"/>
  <c r="R237" i="5"/>
  <c r="R238" i="5"/>
  <c r="R239" i="5"/>
  <c r="R240" i="5"/>
  <c r="R235" i="5"/>
  <c r="R229" i="5"/>
  <c r="R230" i="5"/>
  <c r="R231" i="5"/>
  <c r="R232" i="5"/>
  <c r="R233" i="5"/>
  <c r="R234" i="5"/>
  <c r="R228" i="5"/>
  <c r="Q232" i="5"/>
  <c r="Q228" i="5"/>
  <c r="M229" i="5"/>
  <c r="M228" i="5"/>
  <c r="L228" i="5"/>
  <c r="R225" i="5"/>
  <c r="R224" i="5"/>
  <c r="R223" i="5"/>
  <c r="R222" i="5"/>
  <c r="R221" i="5"/>
  <c r="R220" i="5"/>
  <c r="R219" i="5"/>
  <c r="R218" i="5"/>
  <c r="R217" i="5"/>
  <c r="R216" i="5"/>
  <c r="R215" i="5"/>
  <c r="R214" i="5"/>
  <c r="R210" i="5"/>
  <c r="R209" i="5"/>
  <c r="R208" i="5"/>
  <c r="R207" i="5"/>
  <c r="R206" i="5"/>
  <c r="R205" i="5"/>
  <c r="Q208" i="5"/>
  <c r="M218" i="5"/>
  <c r="M206" i="5"/>
  <c r="M207" i="5"/>
  <c r="M208" i="5"/>
  <c r="M209" i="5"/>
  <c r="M210" i="5"/>
  <c r="M214" i="5"/>
  <c r="M215" i="5"/>
  <c r="M216" i="5"/>
  <c r="M217" i="5"/>
  <c r="M219" i="5"/>
  <c r="M220" i="5"/>
  <c r="M221" i="5"/>
  <c r="M222" i="5"/>
  <c r="M223" i="5"/>
  <c r="M224" i="5"/>
  <c r="M225" i="5"/>
  <c r="M205" i="5"/>
  <c r="H201" i="5"/>
  <c r="H170" i="5"/>
  <c r="R162" i="5"/>
  <c r="Q162" i="5"/>
  <c r="M163" i="5"/>
  <c r="H162" i="5"/>
  <c r="M137" i="5"/>
  <c r="L138" i="5"/>
  <c r="M138" i="5"/>
  <c r="H193" i="5"/>
  <c r="Q195" i="5"/>
  <c r="R194" i="5"/>
  <c r="R195" i="5"/>
  <c r="R196" i="5"/>
  <c r="R197" i="5"/>
  <c r="R193" i="5"/>
  <c r="R183" i="5"/>
  <c r="R184" i="5"/>
  <c r="R185" i="5"/>
  <c r="R186" i="5"/>
  <c r="R187" i="5"/>
  <c r="R188" i="5"/>
  <c r="R189" i="5"/>
  <c r="R190" i="5"/>
  <c r="R191" i="5"/>
  <c r="R192" i="5"/>
  <c r="R173" i="5"/>
  <c r="R174" i="5"/>
  <c r="R175" i="5"/>
  <c r="R176" i="5"/>
  <c r="R177" i="5"/>
  <c r="R178" i="5"/>
  <c r="R179" i="5"/>
  <c r="R180" i="5"/>
  <c r="R181" i="5"/>
  <c r="R182" i="5"/>
  <c r="R168" i="5"/>
  <c r="R169" i="5"/>
  <c r="R170" i="5"/>
  <c r="R171" i="5"/>
  <c r="R172" i="5"/>
  <c r="R167" i="5"/>
  <c r="R161" i="5"/>
  <c r="R163" i="5"/>
  <c r="R164" i="5"/>
  <c r="R165" i="5"/>
  <c r="R166" i="5"/>
  <c r="R160" i="5"/>
  <c r="R68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37" i="5"/>
  <c r="Q139" i="5"/>
  <c r="L140" i="5"/>
  <c r="H142" i="5"/>
  <c r="H138" i="5"/>
  <c r="Q401" i="5"/>
  <c r="Q400" i="5"/>
  <c r="Q399" i="5"/>
  <c r="Q398" i="5"/>
  <c r="Q397" i="5"/>
  <c r="Q396" i="5"/>
  <c r="Q394" i="5"/>
  <c r="Q393" i="5"/>
  <c r="Q392" i="5"/>
  <c r="Q391" i="5"/>
  <c r="Q390" i="5"/>
  <c r="Q389" i="5"/>
  <c r="Q388" i="5"/>
  <c r="Q387" i="5"/>
  <c r="Q386" i="5"/>
  <c r="Q385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6" i="5"/>
  <c r="Q365" i="5"/>
  <c r="H365" i="5"/>
  <c r="Q364" i="5"/>
  <c r="L364" i="5"/>
  <c r="H364" i="5"/>
  <c r="Q355" i="5"/>
  <c r="L355" i="5"/>
  <c r="H355" i="5"/>
  <c r="Q354" i="5"/>
  <c r="L354" i="5"/>
  <c r="H354" i="5"/>
  <c r="Q353" i="5"/>
  <c r="L353" i="5"/>
  <c r="H353" i="5"/>
  <c r="Q352" i="5"/>
  <c r="L352" i="5"/>
  <c r="Q351" i="5"/>
  <c r="L351" i="5"/>
  <c r="Q350" i="5"/>
  <c r="L350" i="5"/>
  <c r="Q349" i="5"/>
  <c r="L349" i="5"/>
  <c r="Q348" i="5"/>
  <c r="L348" i="5"/>
  <c r="Q347" i="5"/>
  <c r="Q346" i="5"/>
  <c r="L346" i="5"/>
  <c r="Q345" i="5"/>
  <c r="L345" i="5"/>
  <c r="Q344" i="5"/>
  <c r="L344" i="5"/>
  <c r="Q343" i="5"/>
  <c r="L343" i="5"/>
  <c r="H343" i="5"/>
  <c r="L342" i="5"/>
  <c r="H342" i="5"/>
  <c r="Q341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Q300" i="5"/>
  <c r="Q299" i="5"/>
  <c r="Q298" i="5"/>
  <c r="Q297" i="5"/>
  <c r="L297" i="5"/>
  <c r="H297" i="5"/>
  <c r="L296" i="5"/>
  <c r="H296" i="5"/>
  <c r="Q287" i="5"/>
  <c r="F287" i="5"/>
  <c r="R286" i="5"/>
  <c r="Q286" i="5"/>
  <c r="M286" i="5"/>
  <c r="L286" i="5"/>
  <c r="H286" i="5"/>
  <c r="F286" i="5"/>
  <c r="R285" i="5"/>
  <c r="Q285" i="5"/>
  <c r="M285" i="5"/>
  <c r="L285" i="5"/>
  <c r="H285" i="5"/>
  <c r="F285" i="5"/>
  <c r="R284" i="5"/>
  <c r="Q284" i="5"/>
  <c r="M284" i="5"/>
  <c r="L284" i="5"/>
  <c r="R283" i="5"/>
  <c r="Q283" i="5"/>
  <c r="M283" i="5"/>
  <c r="L283" i="5"/>
  <c r="R282" i="5"/>
  <c r="Q282" i="5"/>
  <c r="M282" i="5"/>
  <c r="L282" i="5"/>
  <c r="R278" i="5"/>
  <c r="Q278" i="5"/>
  <c r="M278" i="5"/>
  <c r="L278" i="5"/>
  <c r="R277" i="5"/>
  <c r="Q277" i="5"/>
  <c r="M277" i="5"/>
  <c r="L277" i="5"/>
  <c r="R276" i="5"/>
  <c r="Q276" i="5"/>
  <c r="M276" i="5"/>
  <c r="L276" i="5"/>
  <c r="R275" i="5"/>
  <c r="Q275" i="5"/>
  <c r="M275" i="5"/>
  <c r="L275" i="5"/>
  <c r="H275" i="5"/>
  <c r="F275" i="5"/>
  <c r="R274" i="5"/>
  <c r="Q274" i="5"/>
  <c r="M274" i="5"/>
  <c r="L274" i="5"/>
  <c r="H274" i="5"/>
  <c r="F274" i="5"/>
  <c r="R273" i="5"/>
  <c r="Q273" i="5"/>
  <c r="M273" i="5"/>
  <c r="L273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1" i="5"/>
  <c r="Q230" i="5"/>
  <c r="Q229" i="5"/>
  <c r="L229" i="5"/>
  <c r="H229" i="5"/>
  <c r="H228" i="5"/>
  <c r="Q222" i="5"/>
  <c r="H222" i="5"/>
  <c r="Q221" i="5"/>
  <c r="H221" i="5"/>
  <c r="Q220" i="5"/>
  <c r="H220" i="5"/>
  <c r="Q219" i="5"/>
  <c r="H219" i="5"/>
  <c r="Q218" i="5"/>
  <c r="H218" i="5"/>
  <c r="Q217" i="5"/>
  <c r="H217" i="5"/>
  <c r="Q216" i="5"/>
  <c r="H216" i="5"/>
  <c r="Q215" i="5"/>
  <c r="H215" i="5"/>
  <c r="Q214" i="5"/>
  <c r="Q210" i="5"/>
  <c r="H210" i="5"/>
  <c r="Q209" i="5"/>
  <c r="H209" i="5"/>
  <c r="Q207" i="5"/>
  <c r="H207" i="5"/>
  <c r="Q206" i="5"/>
  <c r="H206" i="5"/>
  <c r="Q205" i="5"/>
  <c r="L205" i="5"/>
  <c r="M168" i="5"/>
  <c r="M167" i="5"/>
  <c r="M161" i="5"/>
  <c r="M162" i="5"/>
  <c r="M164" i="5"/>
  <c r="M165" i="5"/>
  <c r="M166" i="5"/>
  <c r="M160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Q197" i="5"/>
  <c r="H197" i="5"/>
  <c r="Q196" i="5"/>
  <c r="H196" i="5"/>
  <c r="H195" i="5"/>
  <c r="Q194" i="5"/>
  <c r="H194" i="5"/>
  <c r="Q193" i="5"/>
  <c r="Q192" i="5"/>
  <c r="H192" i="5"/>
  <c r="Q191" i="5"/>
  <c r="H191" i="5"/>
  <c r="Q190" i="5"/>
  <c r="H190" i="5"/>
  <c r="Q189" i="5"/>
  <c r="H189" i="5"/>
  <c r="Q188" i="5"/>
  <c r="H188" i="5"/>
  <c r="Q187" i="5"/>
  <c r="H187" i="5"/>
  <c r="Q186" i="5"/>
  <c r="H186" i="5"/>
  <c r="Q185" i="5"/>
  <c r="H185" i="5"/>
  <c r="Q184" i="5"/>
  <c r="H184" i="5"/>
  <c r="Q183" i="5"/>
  <c r="H183" i="5"/>
  <c r="Q182" i="5"/>
  <c r="H182" i="5"/>
  <c r="Q181" i="5"/>
  <c r="H181" i="5"/>
  <c r="Q180" i="5"/>
  <c r="H180" i="5"/>
  <c r="Q179" i="5"/>
  <c r="H179" i="5"/>
  <c r="Q178" i="5"/>
  <c r="H178" i="5"/>
  <c r="Q177" i="5"/>
  <c r="H177" i="5"/>
  <c r="Q176" i="5"/>
  <c r="H176" i="5"/>
  <c r="Q175" i="5"/>
  <c r="H175" i="5"/>
  <c r="Q174" i="5"/>
  <c r="H174" i="5"/>
  <c r="Q173" i="5"/>
  <c r="H173" i="5"/>
  <c r="Q172" i="5"/>
  <c r="H172" i="5"/>
  <c r="Q171" i="5"/>
  <c r="H171" i="5"/>
  <c r="Q170" i="5"/>
  <c r="Q169" i="5"/>
  <c r="H169" i="5"/>
  <c r="Q168" i="5"/>
  <c r="L168" i="5"/>
  <c r="H168" i="5"/>
  <c r="Q167" i="5"/>
  <c r="L167" i="5"/>
  <c r="H167" i="5"/>
  <c r="Q166" i="5"/>
  <c r="L166" i="5"/>
  <c r="H166" i="5"/>
  <c r="Q165" i="5"/>
  <c r="L165" i="5"/>
  <c r="H165" i="5"/>
  <c r="Q164" i="5"/>
  <c r="L164" i="5"/>
  <c r="H164" i="5"/>
  <c r="Q163" i="5"/>
  <c r="L163" i="5"/>
  <c r="H163" i="5"/>
  <c r="L162" i="5"/>
  <c r="Q161" i="5"/>
  <c r="L161" i="5"/>
  <c r="H161" i="5"/>
  <c r="Q160" i="5"/>
  <c r="L160" i="5"/>
  <c r="H160" i="5"/>
  <c r="H200" i="5"/>
  <c r="Q151" i="5"/>
  <c r="L151" i="5"/>
  <c r="H151" i="5"/>
  <c r="Q150" i="5"/>
  <c r="L150" i="5"/>
  <c r="H150" i="5"/>
  <c r="Q149" i="5"/>
  <c r="L149" i="5"/>
  <c r="H149" i="5"/>
  <c r="Q148" i="5"/>
  <c r="L148" i="5"/>
  <c r="H148" i="5"/>
  <c r="Q147" i="5"/>
  <c r="L147" i="5"/>
  <c r="H147" i="5"/>
  <c r="Q146" i="5"/>
  <c r="L146" i="5"/>
  <c r="H146" i="5"/>
  <c r="Q142" i="5"/>
  <c r="L142" i="5"/>
  <c r="Q141" i="5"/>
  <c r="L141" i="5"/>
  <c r="H141" i="5"/>
  <c r="Q140" i="5"/>
  <c r="H140" i="5"/>
  <c r="L139" i="5"/>
  <c r="H139" i="5"/>
  <c r="Q138" i="5"/>
  <c r="Q137" i="5"/>
  <c r="L137" i="5"/>
  <c r="R129" i="5"/>
  <c r="Q129" i="5"/>
  <c r="M129" i="5"/>
  <c r="L129" i="5"/>
  <c r="H129" i="5"/>
  <c r="F129" i="5"/>
  <c r="R128" i="5"/>
  <c r="Q128" i="5"/>
  <c r="M128" i="5"/>
  <c r="L128" i="5"/>
  <c r="H128" i="5"/>
  <c r="F128" i="5"/>
  <c r="R127" i="5"/>
  <c r="Q127" i="5"/>
  <c r="M127" i="5"/>
  <c r="L127" i="5"/>
  <c r="H127" i="5"/>
  <c r="F127" i="5"/>
  <c r="R126" i="5"/>
  <c r="Q126" i="5"/>
  <c r="R124" i="5"/>
  <c r="Q124" i="5"/>
  <c r="M124" i="5"/>
  <c r="L124" i="5"/>
  <c r="H124" i="5"/>
  <c r="F124" i="5"/>
  <c r="R123" i="5"/>
  <c r="Q123" i="5"/>
  <c r="M123" i="5"/>
  <c r="R122" i="5"/>
  <c r="Q122" i="5"/>
  <c r="M122" i="5"/>
  <c r="L122" i="5"/>
  <c r="H122" i="5"/>
  <c r="F122" i="5"/>
  <c r="M34" i="5" s="1"/>
  <c r="P34" i="5" s="1"/>
  <c r="R121" i="5"/>
  <c r="Q121" i="5"/>
  <c r="M121" i="5"/>
  <c r="L121" i="5"/>
  <c r="H121" i="5"/>
  <c r="F121" i="5"/>
  <c r="R120" i="5"/>
  <c r="Q120" i="5"/>
  <c r="M120" i="5"/>
  <c r="L120" i="5"/>
  <c r="H120" i="5"/>
  <c r="F120" i="5"/>
  <c r="R119" i="5"/>
  <c r="Q119" i="5"/>
  <c r="M119" i="5"/>
  <c r="L119" i="5"/>
  <c r="H119" i="5"/>
  <c r="F119" i="5"/>
  <c r="R118" i="5"/>
  <c r="Q118" i="5"/>
  <c r="M118" i="5"/>
  <c r="L118" i="5"/>
  <c r="H118" i="5"/>
  <c r="F118" i="5"/>
  <c r="R117" i="5"/>
  <c r="Q117" i="5"/>
  <c r="M117" i="5"/>
  <c r="L117" i="5"/>
  <c r="H117" i="5"/>
  <c r="F117" i="5"/>
  <c r="R116" i="5"/>
  <c r="Q116" i="5"/>
  <c r="M116" i="5"/>
  <c r="L116" i="5"/>
  <c r="H116" i="5"/>
  <c r="F116" i="5"/>
  <c r="R114" i="5"/>
  <c r="Q114" i="5"/>
  <c r="M114" i="5"/>
  <c r="R113" i="5"/>
  <c r="Q113" i="5"/>
  <c r="M113" i="5"/>
  <c r="R110" i="5"/>
  <c r="Q110" i="5"/>
  <c r="M110" i="5"/>
  <c r="R107" i="5"/>
  <c r="Q107" i="5"/>
  <c r="R106" i="5"/>
  <c r="Q106" i="5"/>
  <c r="M106" i="5"/>
  <c r="L106" i="5"/>
  <c r="H106" i="5"/>
  <c r="F106" i="5"/>
  <c r="R105" i="5"/>
  <c r="Q105" i="5"/>
  <c r="M105" i="5"/>
  <c r="L105" i="5"/>
  <c r="H105" i="5"/>
  <c r="F105" i="5"/>
  <c r="R104" i="5"/>
  <c r="Q104" i="5"/>
  <c r="M104" i="5"/>
  <c r="L104" i="5"/>
  <c r="R103" i="5"/>
  <c r="Q103" i="5"/>
  <c r="M103" i="5"/>
  <c r="R102" i="5"/>
  <c r="Q102" i="5"/>
  <c r="M102" i="5"/>
  <c r="R101" i="5"/>
  <c r="Q101" i="5"/>
  <c r="M101" i="5"/>
  <c r="L101" i="5"/>
  <c r="H101" i="5"/>
  <c r="R100" i="5"/>
  <c r="Q100" i="5"/>
  <c r="M100" i="5"/>
  <c r="L100" i="5"/>
  <c r="H100" i="5"/>
  <c r="F100" i="5"/>
  <c r="R97" i="5"/>
  <c r="Q97" i="5"/>
  <c r="M97" i="5"/>
  <c r="L97" i="5"/>
  <c r="H97" i="5"/>
  <c r="F97" i="5"/>
  <c r="R96" i="5"/>
  <c r="Q96" i="5"/>
  <c r="M96" i="5"/>
  <c r="L96" i="5"/>
  <c r="H96" i="5"/>
  <c r="F96" i="5"/>
  <c r="R93" i="5"/>
  <c r="Q93" i="5"/>
  <c r="M93" i="5"/>
  <c r="R92" i="5"/>
  <c r="Q92" i="5"/>
  <c r="M92" i="5"/>
  <c r="R89" i="5"/>
  <c r="Q89" i="5"/>
  <c r="M89" i="5"/>
  <c r="R88" i="5"/>
  <c r="Q88" i="5"/>
  <c r="M88" i="5"/>
  <c r="R86" i="5"/>
  <c r="Q86" i="5"/>
  <c r="M86" i="5"/>
  <c r="R85" i="5"/>
  <c r="Q85" i="5"/>
  <c r="M85" i="5"/>
  <c r="L85" i="5"/>
  <c r="H85" i="5"/>
  <c r="F85" i="5"/>
  <c r="R83" i="5"/>
  <c r="Q83" i="5"/>
  <c r="M83" i="5"/>
  <c r="L83" i="5"/>
  <c r="H83" i="5"/>
  <c r="F83" i="5"/>
  <c r="R82" i="5"/>
  <c r="Q82" i="5"/>
  <c r="M82" i="5"/>
  <c r="R81" i="5"/>
  <c r="Q81" i="5"/>
  <c r="M81" i="5"/>
  <c r="R80" i="5"/>
  <c r="Q80" i="5"/>
  <c r="M80" i="5"/>
  <c r="L80" i="5"/>
  <c r="H80" i="5"/>
  <c r="F80" i="5"/>
  <c r="R79" i="5"/>
  <c r="Q79" i="5"/>
  <c r="M79" i="5"/>
  <c r="L79" i="5"/>
  <c r="H79" i="5"/>
  <c r="F79" i="5"/>
  <c r="R78" i="5"/>
  <c r="Q78" i="5"/>
  <c r="M78" i="5"/>
  <c r="L78" i="5"/>
  <c r="H78" i="5"/>
  <c r="F78" i="5"/>
  <c r="R77" i="5"/>
  <c r="Q77" i="5"/>
  <c r="M77" i="5"/>
  <c r="L77" i="5"/>
  <c r="H77" i="5"/>
  <c r="F77" i="5"/>
  <c r="R76" i="5"/>
  <c r="Q76" i="5"/>
  <c r="M76" i="5"/>
  <c r="L76" i="5"/>
  <c r="H76" i="5"/>
  <c r="F76" i="5"/>
  <c r="R75" i="5"/>
  <c r="Q75" i="5"/>
  <c r="M75" i="5"/>
  <c r="L75" i="5"/>
  <c r="H75" i="5"/>
  <c r="F75" i="5"/>
  <c r="R74" i="5"/>
  <c r="Q74" i="5"/>
  <c r="M74" i="5"/>
  <c r="L74" i="5"/>
  <c r="H74" i="5"/>
  <c r="F74" i="5"/>
  <c r="R73" i="5"/>
  <c r="Q73" i="5"/>
  <c r="M73" i="5"/>
  <c r="L73" i="5"/>
  <c r="R72" i="5"/>
  <c r="Q72" i="5"/>
  <c r="M72" i="5"/>
  <c r="L72" i="5"/>
  <c r="H72" i="5"/>
  <c r="R71" i="5"/>
  <c r="Q71" i="5"/>
  <c r="L71" i="5"/>
  <c r="H71" i="5"/>
  <c r="F71" i="5"/>
  <c r="R70" i="5"/>
  <c r="Q70" i="5"/>
  <c r="L70" i="5"/>
  <c r="H70" i="5"/>
  <c r="F70" i="5"/>
  <c r="Q68" i="5"/>
  <c r="L68" i="5"/>
  <c r="H68" i="5"/>
  <c r="M65" i="5"/>
  <c r="L65" i="5"/>
  <c r="H65" i="5"/>
  <c r="F65" i="5"/>
  <c r="M63" i="5"/>
  <c r="M62" i="5"/>
  <c r="M61" i="5"/>
  <c r="H61" i="5"/>
  <c r="F61" i="5"/>
  <c r="M60" i="5"/>
  <c r="H60" i="5"/>
  <c r="F60" i="5"/>
  <c r="M59" i="5"/>
  <c r="H59" i="5"/>
  <c r="H58" i="5"/>
  <c r="F58" i="5"/>
  <c r="H57" i="5"/>
  <c r="F57" i="5"/>
  <c r="H55" i="5"/>
  <c r="F55" i="5"/>
  <c r="H54" i="5"/>
  <c r="F54" i="5"/>
  <c r="H52" i="5"/>
  <c r="F52" i="5"/>
  <c r="H51" i="5"/>
  <c r="F51" i="5"/>
  <c r="Q44" i="5"/>
  <c r="R44" i="5"/>
  <c r="F45" i="5"/>
  <c r="M45" i="5"/>
  <c r="F46" i="5"/>
  <c r="H46" i="5"/>
  <c r="L46" i="5"/>
  <c r="E67" i="5" l="1"/>
  <c r="L62" i="5"/>
  <c r="E35" i="5"/>
  <c r="M30" i="5"/>
  <c r="P30" i="5" s="1"/>
  <c r="M35" i="5"/>
  <c r="P35" i="5" s="1"/>
  <c r="H44" i="5"/>
  <c r="E43" i="5"/>
  <c r="H43" i="5" s="1"/>
  <c r="F50" i="5"/>
  <c r="L56" i="5"/>
  <c r="E33" i="5"/>
  <c r="F93" i="5"/>
  <c r="H93" i="5"/>
  <c r="F44" i="5"/>
  <c r="H88" i="5"/>
  <c r="D30" i="5"/>
  <c r="H110" i="5"/>
  <c r="H50" i="5"/>
  <c r="F63" i="5"/>
  <c r="F89" i="5"/>
  <c r="H82" i="5"/>
  <c r="H123" i="5"/>
  <c r="F114" i="5"/>
  <c r="H341" i="5"/>
  <c r="H103" i="5"/>
  <c r="F56" i="5"/>
  <c r="D33" i="5" s="1"/>
  <c r="R33" i="5" s="1"/>
  <c r="H104" i="5"/>
  <c r="F88" i="5"/>
  <c r="H102" i="5"/>
  <c r="F107" i="5"/>
  <c r="H62" i="5"/>
  <c r="F81" i="5"/>
  <c r="M31" i="5" s="1"/>
  <c r="P31" i="5" s="1"/>
  <c r="H86" i="5"/>
  <c r="F113" i="5"/>
  <c r="E204" i="5"/>
  <c r="H204" i="5" s="1"/>
  <c r="F109" i="5"/>
  <c r="E340" i="5"/>
  <c r="H340" i="5" s="1"/>
  <c r="F92" i="5"/>
  <c r="H73" i="5"/>
  <c r="F273" i="5"/>
  <c r="F53" i="5"/>
  <c r="D29" i="5" l="1"/>
  <c r="R29" i="5" s="1"/>
  <c r="D32" i="5"/>
  <c r="R32" i="5" s="1"/>
  <c r="R30" i="5"/>
  <c r="I30" i="5"/>
  <c r="K30" i="5"/>
  <c r="K33" i="5"/>
  <c r="I33" i="5"/>
  <c r="K32" i="5"/>
  <c r="F43" i="5"/>
  <c r="I40" i="5"/>
  <c r="I32" i="5" l="1"/>
  <c r="K29" i="5"/>
  <c r="I29" i="5"/>
  <c r="H5" i="25"/>
  <c r="I5" i="25" s="1"/>
  <c r="G5" i="25"/>
  <c r="D12" i="23"/>
  <c r="E12" i="23"/>
  <c r="C12" i="23"/>
  <c r="P4" i="22"/>
  <c r="O4" i="22"/>
  <c r="N4" i="22"/>
  <c r="L4" i="21"/>
  <c r="K4" i="21"/>
  <c r="J4" i="21"/>
  <c r="H4" i="21"/>
  <c r="G4" i="21"/>
  <c r="B11" i="20"/>
  <c r="C11" i="20"/>
  <c r="J5" i="20"/>
  <c r="H5" i="20"/>
  <c r="G5" i="20"/>
  <c r="R5" i="19"/>
  <c r="S5" i="19"/>
  <c r="U5" i="19"/>
  <c r="V5" i="19" s="1"/>
  <c r="Q5" i="19"/>
  <c r="E5" i="19"/>
  <c r="H5" i="19"/>
  <c r="I5" i="19" s="1"/>
  <c r="D5" i="19"/>
  <c r="V5" i="18"/>
  <c r="W5" i="18"/>
  <c r="X5" i="18"/>
  <c r="Z5" i="18"/>
  <c r="AA5" i="18"/>
  <c r="AB5" i="18"/>
  <c r="AD5" i="18"/>
  <c r="AE5" i="18"/>
  <c r="AF5" i="18"/>
  <c r="U5" i="18"/>
  <c r="T5" i="18"/>
  <c r="S5" i="18"/>
  <c r="R5" i="18"/>
  <c r="I28" i="17"/>
  <c r="M17" i="17"/>
  <c r="B17" i="17"/>
  <c r="C17" i="17"/>
  <c r="D17" i="17"/>
  <c r="F17" i="17"/>
  <c r="G17" i="17"/>
  <c r="H17" i="17"/>
  <c r="J17" i="17"/>
  <c r="K17" i="17"/>
  <c r="L17" i="17"/>
  <c r="A17" i="17"/>
  <c r="K6" i="17"/>
  <c r="J6" i="17"/>
  <c r="I6" i="17"/>
  <c r="T4" i="16"/>
  <c r="Q4" i="16"/>
  <c r="P4" i="16"/>
  <c r="O4" i="16"/>
  <c r="G18" i="14"/>
  <c r="F18" i="14"/>
  <c r="E18" i="14"/>
  <c r="D18" i="14"/>
  <c r="C18" i="14"/>
  <c r="B18" i="14"/>
  <c r="G12" i="14"/>
  <c r="F12" i="14"/>
  <c r="G6" i="14"/>
  <c r="M6" i="14"/>
  <c r="AL5" i="13"/>
  <c r="AM5" i="13"/>
  <c r="AO5" i="13"/>
  <c r="AP5" i="13" s="1"/>
  <c r="AK5" i="13"/>
  <c r="AB5" i="13"/>
  <c r="AC5" i="13" s="1"/>
  <c r="Y5" i="13"/>
  <c r="X5" i="13"/>
  <c r="O5" i="13"/>
  <c r="N5" i="13"/>
  <c r="M5" i="13"/>
  <c r="L5" i="13"/>
  <c r="V4" i="12"/>
  <c r="W4" i="12"/>
  <c r="X4" i="12"/>
  <c r="Z4" i="12"/>
  <c r="AA4" i="12"/>
  <c r="AB4" i="12"/>
  <c r="AD4" i="12"/>
  <c r="AE4" i="12"/>
  <c r="U4" i="12"/>
  <c r="S4" i="12"/>
  <c r="R4" i="12"/>
  <c r="Q4" i="12"/>
  <c r="P4" i="12"/>
  <c r="O4" i="12"/>
  <c r="I28" i="11"/>
  <c r="I23" i="8"/>
  <c r="F12" i="8"/>
  <c r="H12" i="8" s="1"/>
  <c r="L6" i="11"/>
  <c r="D17" i="11"/>
  <c r="E17" i="11"/>
  <c r="F17" i="11"/>
  <c r="H17" i="11"/>
  <c r="I17" i="11"/>
  <c r="J17" i="11"/>
  <c r="L17" i="11"/>
  <c r="M17" i="11"/>
  <c r="C17" i="11"/>
  <c r="A17" i="11"/>
  <c r="N6" i="11"/>
  <c r="M6" i="11"/>
  <c r="K6" i="11"/>
  <c r="U4" i="10"/>
  <c r="T4" i="10"/>
  <c r="S4" i="10"/>
  <c r="R4" i="10"/>
  <c r="Q4" i="10"/>
  <c r="N4" i="10"/>
  <c r="L6" i="8"/>
  <c r="K6" i="8"/>
  <c r="G6" i="8"/>
  <c r="U4" i="4"/>
  <c r="T4" i="4"/>
  <c r="Q4" i="4" l="1"/>
  <c r="H363" i="5"/>
  <c r="Q361" i="5"/>
  <c r="L361" i="5"/>
  <c r="H361" i="5"/>
  <c r="Q360" i="5"/>
  <c r="L360" i="5"/>
  <c r="H360" i="5"/>
  <c r="Q359" i="5"/>
  <c r="L359" i="5"/>
  <c r="H359" i="5"/>
  <c r="Q358" i="5"/>
  <c r="L358" i="5"/>
  <c r="H358" i="5"/>
  <c r="Q357" i="5"/>
  <c r="L357" i="5"/>
  <c r="H357" i="5"/>
  <c r="Q356" i="5"/>
  <c r="L356" i="5"/>
  <c r="H356" i="5"/>
  <c r="H336" i="5"/>
  <c r="H295" i="5"/>
  <c r="R281" i="5"/>
  <c r="Q281" i="5"/>
  <c r="M281" i="5"/>
  <c r="L281" i="5"/>
  <c r="R280" i="5"/>
  <c r="Q280" i="5"/>
  <c r="M280" i="5"/>
  <c r="L280" i="5"/>
  <c r="R279" i="5"/>
  <c r="Q279" i="5"/>
  <c r="M279" i="5"/>
  <c r="L279" i="5"/>
  <c r="F269" i="5"/>
  <c r="H268" i="5"/>
  <c r="H227" i="5"/>
  <c r="Q225" i="5"/>
  <c r="H225" i="5"/>
  <c r="Q224" i="5"/>
  <c r="H224" i="5"/>
  <c r="Q223" i="5"/>
  <c r="H223" i="5"/>
  <c r="Q157" i="5"/>
  <c r="L157" i="5"/>
  <c r="H157" i="5"/>
  <c r="Q156" i="5"/>
  <c r="L156" i="5"/>
  <c r="H156" i="5"/>
  <c r="Q155" i="5"/>
  <c r="L155" i="5"/>
  <c r="H155" i="5"/>
  <c r="Q154" i="5"/>
  <c r="L154" i="5"/>
  <c r="H154" i="5"/>
  <c r="Q153" i="5"/>
  <c r="L153" i="5"/>
  <c r="H153" i="5"/>
  <c r="Q152" i="5"/>
  <c r="L152" i="5"/>
  <c r="H152" i="5"/>
  <c r="D34" i="5"/>
  <c r="R34" i="5" s="1"/>
  <c r="Q145" i="5"/>
  <c r="L145" i="5"/>
  <c r="H145" i="5"/>
  <c r="Q144" i="5"/>
  <c r="L144" i="5"/>
  <c r="H144" i="5"/>
  <c r="Q143" i="5"/>
  <c r="L143" i="5"/>
  <c r="H132" i="5"/>
  <c r="H67" i="5"/>
  <c r="H49" i="5"/>
  <c r="F49" i="5"/>
  <c r="H48" i="5"/>
  <c r="F48" i="5"/>
  <c r="H47" i="5"/>
  <c r="H39" i="5"/>
  <c r="M25" i="5"/>
  <c r="N25" i="5" s="1"/>
  <c r="M24" i="5"/>
  <c r="N24" i="5" s="1"/>
  <c r="M23" i="5"/>
  <c r="N23" i="5" s="1"/>
  <c r="M22" i="5"/>
  <c r="N22" i="5" s="1"/>
  <c r="M21" i="5"/>
  <c r="N21" i="5" s="1"/>
  <c r="M20" i="5"/>
  <c r="N20" i="5" s="1"/>
  <c r="M19" i="5"/>
  <c r="N19" i="5" s="1"/>
  <c r="M18" i="5"/>
  <c r="M17" i="5"/>
  <c r="N17" i="5" s="1"/>
  <c r="M16" i="5"/>
  <c r="E40" i="5" s="1"/>
  <c r="M15" i="5"/>
  <c r="N15" i="5" s="1"/>
  <c r="D35" i="5" l="1"/>
  <c r="R35" i="5" s="1"/>
  <c r="K34" i="5"/>
  <c r="I34" i="5"/>
  <c r="P19" i="5"/>
  <c r="P15" i="5"/>
  <c r="P17" i="5"/>
  <c r="N16" i="5"/>
  <c r="P21" i="5" s="1"/>
  <c r="E136" i="5"/>
  <c r="I133" i="5" s="1"/>
  <c r="K133" i="5" s="1"/>
  <c r="E272" i="5"/>
  <c r="H272" i="5" s="1"/>
  <c r="P6" i="5"/>
  <c r="I201" i="5"/>
  <c r="K201" i="5" s="1"/>
  <c r="L200" i="5"/>
  <c r="F295" i="5"/>
  <c r="L336" i="5"/>
  <c r="D31" i="5"/>
  <c r="R31" i="5" s="1"/>
  <c r="L132" i="5"/>
  <c r="H143" i="5"/>
  <c r="L268" i="5"/>
  <c r="F67" i="5"/>
  <c r="P23" i="5" l="1"/>
  <c r="K35" i="5"/>
  <c r="I35" i="5"/>
  <c r="I31" i="5"/>
  <c r="K31" i="5"/>
  <c r="H40" i="5"/>
  <c r="K40" i="5"/>
  <c r="F40" i="5"/>
  <c r="J40" i="5"/>
  <c r="L39" i="5"/>
  <c r="H136" i="5"/>
  <c r="F272" i="5"/>
  <c r="I269" i="5"/>
  <c r="J201" i="5"/>
  <c r="I337" i="5"/>
  <c r="J133" i="5"/>
  <c r="J269" i="5" l="1"/>
  <c r="K269" i="5"/>
  <c r="J337" i="5"/>
  <c r="K337" i="5"/>
</calcChain>
</file>

<file path=xl/comments1.xml><?xml version="1.0" encoding="utf-8"?>
<comments xmlns="http://schemas.openxmlformats.org/spreadsheetml/2006/main">
  <authors>
    <author>Flamini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Se nelle gallerie si sovrappongono più linee il valoreseguente potrebbe non coincidere con la somma dei valori sottostanti.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Se nelle stazioni si sovrappongono più linee il seguente valore potrebbe non coincidere con la somma dei valori sottostanti.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Se nelle stazioni si sovrappongono più linee il seguente valore potrebbe non coincidere con la somma dei valori sottostanti.</t>
        </r>
      </text>
    </comment>
  </commentList>
</comments>
</file>

<file path=xl/comments2.xml><?xml version="1.0" encoding="utf-8"?>
<comments xmlns="http://schemas.openxmlformats.org/spreadsheetml/2006/main">
  <authors>
    <author>Flamini</author>
  </authors>
  <commentList>
    <comment ref="N5" authorId="0" shapeId="0">
      <text>
        <r>
          <rPr>
            <b/>
            <sz val="9"/>
            <color indexed="81"/>
            <rFont val="Tahoma"/>
            <family val="2"/>
          </rPr>
          <t>Se nelle stazioni si sovrappongono più linee il valore potrebbe non coincidere con la somma dei valori sottostanti.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Se nelle stazioni si sovrappongono più linee il seguente valore potrebbe non coincidere con la somma dei valori sottostanti.</t>
        </r>
      </text>
    </comment>
    <comment ref="P5" authorId="0" shapeId="0">
      <text>
        <r>
          <rPr>
            <b/>
            <sz val="9"/>
            <color indexed="81"/>
            <rFont val="Tahoma"/>
            <family val="2"/>
          </rPr>
          <t>Se nelle gallerie si sovrappongono più linee il seguente valore potrebbe non coincidere con la somma dei valori sottostanti.</t>
        </r>
      </text>
    </comment>
  </commentList>
</comments>
</file>

<file path=xl/sharedStrings.xml><?xml version="1.0" encoding="utf-8"?>
<sst xmlns="http://schemas.openxmlformats.org/spreadsheetml/2006/main" count="2427" uniqueCount="749">
  <si>
    <t>DATI</t>
  </si>
  <si>
    <t>CONSUMI</t>
  </si>
  <si>
    <t>INDICATORI</t>
  </si>
  <si>
    <t>Km rete</t>
  </si>
  <si>
    <t>Velocità commerciale (km/h)</t>
  </si>
  <si>
    <t>N. linee</t>
  </si>
  <si>
    <t>N. fermate</t>
  </si>
  <si>
    <t>N. posti equivalenti (calcolo automatico da postikm)</t>
  </si>
  <si>
    <t>N. viaggiatori (pax) ANNO 20XX</t>
  </si>
  <si>
    <t>posti km</t>
  </si>
  <si>
    <t>Percorrenza totale 20XX (km)</t>
  </si>
  <si>
    <t xml:space="preserve">Consumo energia elettrica (kWh) 20XX </t>
  </si>
  <si>
    <t xml:space="preserve">Consumo Gasolio (l) 20XX </t>
  </si>
  <si>
    <t>Consumo Metano (kg) 20XX</t>
  </si>
  <si>
    <t xml:space="preserve">Consumo GPL (l) 20XX </t>
  </si>
  <si>
    <t>Consumo Benzina (l) 20XX</t>
  </si>
  <si>
    <t>LIVELLO 3:  linee  bus urbani</t>
  </si>
  <si>
    <t xml:space="preserve">Linea esercita </t>
  </si>
  <si>
    <t>Lunghezza linea [km]</t>
  </si>
  <si>
    <t>pax km</t>
  </si>
  <si>
    <t>LIVELLO 4: dati veicolo</t>
  </si>
  <si>
    <t xml:space="preserve">N. veicoli  </t>
  </si>
  <si>
    <t>Modello</t>
  </si>
  <si>
    <t>Alimentazione</t>
  </si>
  <si>
    <t>Anno di Immatricolazione</t>
  </si>
  <si>
    <t>Potenza motore termico (kW)</t>
  </si>
  <si>
    <t>Cambio A/SA/M</t>
  </si>
  <si>
    <t>Imp. AC</t>
  </si>
  <si>
    <t>Tipologia sistema di accumulo</t>
  </si>
  <si>
    <t>Posti singolo veicolo</t>
  </si>
  <si>
    <t xml:space="preserve">Consumo carburante 20XX </t>
  </si>
  <si>
    <t>TEP</t>
  </si>
  <si>
    <t>LA</t>
  </si>
  <si>
    <t>DATI AZIENDALI</t>
  </si>
  <si>
    <t>NOME</t>
  </si>
  <si>
    <t>INDIRIZZO</t>
  </si>
  <si>
    <t>P.IVA</t>
  </si>
  <si>
    <t>SETTORE MERC.</t>
  </si>
  <si>
    <t xml:space="preserve">ANNO </t>
  </si>
  <si>
    <t>PRODUZIONE</t>
  </si>
  <si>
    <t>[codice ATECO]</t>
  </si>
  <si>
    <t>[valore]</t>
  </si>
  <si>
    <t>[u.m.]</t>
  </si>
  <si>
    <t>postikm</t>
  </si>
  <si>
    <t>CODICE</t>
  </si>
  <si>
    <t>VETTORE</t>
  </si>
  <si>
    <t>u.m.</t>
  </si>
  <si>
    <t>valore</t>
  </si>
  <si>
    <t>Fattore conversione in tep</t>
  </si>
  <si>
    <t>Vtot [tep]</t>
  </si>
  <si>
    <t>Energia elettrica</t>
  </si>
  <si>
    <t>kWh</t>
  </si>
  <si>
    <t>0,187 x 10^-3</t>
  </si>
  <si>
    <t>Gas naturale</t>
  </si>
  <si>
    <t>Calore</t>
  </si>
  <si>
    <t>Freddo</t>
  </si>
  <si>
    <t>GPL</t>
  </si>
  <si>
    <t>Gasolio</t>
  </si>
  <si>
    <t>Benzina</t>
  </si>
  <si>
    <t>Altro</t>
  </si>
  <si>
    <t>LA.1</t>
  </si>
  <si>
    <t>TRASFORMAZIONE INTERNA</t>
  </si>
  <si>
    <t>Bilancio</t>
  </si>
  <si>
    <t>Cogenerazione</t>
  </si>
  <si>
    <t>Trigenenerazione</t>
  </si>
  <si>
    <t>Fotovoltacio</t>
  </si>
  <si>
    <t>Eolico</t>
  </si>
  <si>
    <t>altro..</t>
  </si>
  <si>
    <t xml:space="preserve">Totale </t>
  </si>
  <si>
    <t xml:space="preserve">Produzione </t>
  </si>
  <si>
    <t>Utilizzi per la trasformazione interna</t>
  </si>
  <si>
    <t xml:space="preserve">Consumi interni </t>
  </si>
  <si>
    <t>Esportazione</t>
  </si>
  <si>
    <t>Produzioni</t>
  </si>
  <si>
    <t>Utilizzo</t>
  </si>
  <si>
    <t>Esportazioni</t>
  </si>
  <si>
    <t>Consumi interni</t>
  </si>
  <si>
    <t>Produzione</t>
  </si>
  <si>
    <r>
      <t>Totale Consumi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(Consumi LA - Utilizzi + Produzioni - Esportazioni)</t>
    </r>
  </si>
  <si>
    <t>tep</t>
  </si>
  <si>
    <t>utilizzo</t>
  </si>
  <si>
    <t>ENERGIA ELETTRICA</t>
  </si>
  <si>
    <t>CONSUMO</t>
  </si>
  <si>
    <t>TEP ING.</t>
  </si>
  <si>
    <t>Ipg</t>
  </si>
  <si>
    <r>
      <t>tipo misura</t>
    </r>
    <r>
      <rPr>
        <b/>
        <sz val="9"/>
        <rFont val="Calibri"/>
        <family val="2"/>
      </rPr>
      <t xml:space="preserve"> [continuo, spot o calcolo]</t>
    </r>
  </si>
  <si>
    <t>Consumi monitorati/ calcolati</t>
  </si>
  <si>
    <t>% copertura</t>
  </si>
  <si>
    <t>LB</t>
  </si>
  <si>
    <t>j=1</t>
  </si>
  <si>
    <t>D.s.1</t>
  </si>
  <si>
    <t>Ips 1</t>
  </si>
  <si>
    <t>D.s.2</t>
  </si>
  <si>
    <t>Ips 2</t>
  </si>
  <si>
    <t>LC</t>
  </si>
  <si>
    <t>1.1</t>
  </si>
  <si>
    <t>ATTIVITA' PRINCIPALI</t>
  </si>
  <si>
    <t>u.m.                          [kWh/D.s.]</t>
  </si>
  <si>
    <t>LD</t>
  </si>
  <si>
    <t>1.1.1</t>
  </si>
  <si>
    <t>1.1.3</t>
  </si>
  <si>
    <t>1.1.4</t>
  </si>
  <si>
    <t>1.1.5</t>
  </si>
  <si>
    <t>Tram-Filobus</t>
  </si>
  <si>
    <t>1.1.6</t>
  </si>
  <si>
    <t>1.1.7</t>
  </si>
  <si>
    <t>Trasporto a fune</t>
  </si>
  <si>
    <t>1.1.8</t>
  </si>
  <si>
    <t>1.1.9</t>
  </si>
  <si>
    <t>1.1.10</t>
  </si>
  <si>
    <t>1.1.11</t>
  </si>
  <si>
    <t>1.1.12</t>
  </si>
  <si>
    <t>1.1.14</t>
  </si>
  <si>
    <t>km</t>
  </si>
  <si>
    <t>1.1.15</t>
  </si>
  <si>
    <t>1.1.16</t>
  </si>
  <si>
    <t>1.1.17</t>
  </si>
  <si>
    <t>1.1.18</t>
  </si>
  <si>
    <t>1.1.19</t>
  </si>
  <si>
    <t>1.1.20</t>
  </si>
  <si>
    <t>h</t>
  </si>
  <si>
    <t>1.1.21</t>
  </si>
  <si>
    <t>1.2</t>
  </si>
  <si>
    <t>ATTIVITA' AUSILIARI</t>
  </si>
  <si>
    <t>u.m.                          [kWh/D.s.2]</t>
  </si>
  <si>
    <t>1.2.1</t>
  </si>
  <si>
    <t>Stazioni</t>
  </si>
  <si>
    <t>m²</t>
  </si>
  <si>
    <t>1.2.2</t>
  </si>
  <si>
    <t>Gallerie</t>
  </si>
  <si>
    <t>1.2.3</t>
  </si>
  <si>
    <t>1.2.4</t>
  </si>
  <si>
    <t>1.2.5</t>
  </si>
  <si>
    <t>1.2.6</t>
  </si>
  <si>
    <t>1.2.7</t>
  </si>
  <si>
    <t>1.2.8</t>
  </si>
  <si>
    <t>LE - Stazioni Impianti traslazione</t>
  </si>
  <si>
    <t>1.2.9</t>
  </si>
  <si>
    <t xml:space="preserve">LE - Stazioni Illuminazione </t>
  </si>
  <si>
    <t>1.2.10</t>
  </si>
  <si>
    <t xml:space="preserve">LE - Stazioni Condizionamento </t>
  </si>
  <si>
    <t>1.2.11</t>
  </si>
  <si>
    <t xml:space="preserve">LE - Gallerie Illuminazione </t>
  </si>
  <si>
    <t>1.2.12</t>
  </si>
  <si>
    <t>LE - Gallerie ventilazione/depurazione</t>
  </si>
  <si>
    <t>1.2.13</t>
  </si>
  <si>
    <t>1.2.14</t>
  </si>
  <si>
    <t>LE - Altro</t>
  </si>
  <si>
    <t>1.2.15</t>
  </si>
  <si>
    <t>Tram-filobus</t>
  </si>
  <si>
    <t>1.2.16</t>
  </si>
  <si>
    <t>1.2.17</t>
  </si>
  <si>
    <t>1.2.18</t>
  </si>
  <si>
    <t>1.2.19</t>
  </si>
  <si>
    <t>1.2.20</t>
  </si>
  <si>
    <t>LE - Impianti segnalamento/scambi</t>
  </si>
  <si>
    <t>1.2.21</t>
  </si>
  <si>
    <t>LE - Illuminazione stazioni/fermate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</si>
  <si>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</si>
  <si>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</si>
  <si>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</si>
  <si>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</si>
  <si>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</si>
  <si>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</si>
  <si>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</si>
  <si>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</si>
  <si>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</si>
  <si>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</si>
  <si>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</si>
  <si>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</si>
  <si>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</si>
  <si>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1.2.35</t>
  </si>
  <si>
    <t>1.2.36</t>
  </si>
  <si>
    <t>1.2.37</t>
  </si>
  <si>
    <t>1.2.38</t>
  </si>
  <si>
    <t>1.2.39</t>
  </si>
  <si>
    <t>1.2.40</t>
  </si>
  <si>
    <t>1.2.41</t>
  </si>
  <si>
    <t>1.2.42</t>
  </si>
  <si>
    <t>1.2.43</t>
  </si>
  <si>
    <t>Illuminazione stazioni/fermate</t>
  </si>
  <si>
    <t>1.2.44</t>
  </si>
  <si>
    <t>1.2.45</t>
  </si>
  <si>
    <t>1.2.46</t>
  </si>
  <si>
    <t>1.2.47</t>
  </si>
  <si>
    <t>1.2.48</t>
  </si>
  <si>
    <t>1.2.49</t>
  </si>
  <si>
    <t>1.2.50</t>
  </si>
  <si>
    <t>1.2.51</t>
  </si>
  <si>
    <t>1.2.52</t>
  </si>
  <si>
    <t>1.2.53</t>
  </si>
  <si>
    <t>1.2.54</t>
  </si>
  <si>
    <t>1.2.55</t>
  </si>
  <si>
    <t>GAS NATURALE</t>
  </si>
  <si>
    <t>SERVIZI AUSILIARI</t>
  </si>
  <si>
    <t>GASOLIO</t>
  </si>
  <si>
    <t>kg</t>
  </si>
  <si>
    <t>u.m.                          [kg/D.s.]</t>
  </si>
  <si>
    <t>u.m.                         [kg/D.s.]</t>
  </si>
  <si>
    <t>BENZINA</t>
  </si>
  <si>
    <t>u.m.                        [kg/D.s.]</t>
  </si>
  <si>
    <t>Foglio introduttivo</t>
  </si>
  <si>
    <t>Riepilogo dati</t>
  </si>
  <si>
    <t>Livello 2</t>
  </si>
  <si>
    <t>Livello 3</t>
  </si>
  <si>
    <t>Livello 4</t>
  </si>
  <si>
    <t>3.1</t>
  </si>
  <si>
    <t>3.2</t>
  </si>
  <si>
    <t>3.3</t>
  </si>
  <si>
    <t>Menù</t>
  </si>
  <si>
    <t>Tabelle Filobus-Tram</t>
  </si>
  <si>
    <t>Tabelle Autobus extraurbani</t>
  </si>
  <si>
    <t>Tabella Trasporto su acqua</t>
  </si>
  <si>
    <t>Tabella mobilità alternativa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</si>
  <si>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</si>
  <si>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</si>
  <si>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</si>
  <si>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</si>
  <si>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</si>
  <si>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</si>
  <si>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</si>
  <si>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</si>
  <si>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</si>
  <si>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</si>
  <si>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</si>
  <si>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</si>
  <si>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</si>
  <si>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</si>
  <si>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</si>
  <si>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9.1</t>
  </si>
  <si>
    <t>9.2</t>
  </si>
  <si>
    <t>Autobus urbani</t>
  </si>
  <si>
    <t>Autobus extraurbani</t>
  </si>
  <si>
    <t>Trasporto su acqua</t>
  </si>
  <si>
    <t>Mobilità alternativa</t>
  </si>
  <si>
    <t xml:space="preserve">Tabella </t>
  </si>
  <si>
    <t>Consumo totale attività principali (tep)</t>
  </si>
  <si>
    <t>Consumo Totale (tep)</t>
  </si>
  <si>
    <t>Consumo totale attività ausiliari (tep)</t>
  </si>
  <si>
    <t>Consumo pompaggio metano (kWh)</t>
  </si>
  <si>
    <t>Consumo pompaggio metano  (kWh)</t>
  </si>
  <si>
    <t>LIVELLO 2</t>
  </si>
  <si>
    <t>RETE FILO-TRANVIARIA</t>
  </si>
  <si>
    <t>DATI INFRASTRUTTURA ELETTRICA</t>
  </si>
  <si>
    <t>km rete servita</t>
  </si>
  <si>
    <t>Numero di Sottostazioni Elettriche (SSE)</t>
  </si>
  <si>
    <t>kWh/(postikm)</t>
  </si>
  <si>
    <t>gep/(postikm)</t>
  </si>
  <si>
    <t>SOTTOSTAZIONI ELETTRICHE DELLA RETE</t>
  </si>
  <si>
    <t>Identificativo SSE</t>
  </si>
  <si>
    <t>Potenza Installata [MW]</t>
  </si>
  <si>
    <t xml:space="preserve">Numero Gruppi di conversione </t>
  </si>
  <si>
    <t>Tecnologia (Reversibile/Non reversibile)</t>
  </si>
  <si>
    <t>Consumo Annuo Totale [MWh]</t>
  </si>
  <si>
    <t>Consumo Annuo Fascia F1 [MWh]</t>
  </si>
  <si>
    <t>Consumo Annuo Fascia F2 [MWh]</t>
  </si>
  <si>
    <t>Consumo Annuo Fascia F3 [MWh]</t>
  </si>
  <si>
    <t>Ore di funzionamento (h)</t>
  </si>
  <si>
    <t>LIVELLO 3:  linee  filo-tranviarie</t>
  </si>
  <si>
    <t xml:space="preserve">LIVELLO 4: dati  veicolo </t>
  </si>
  <si>
    <t>*Se più veicoli inserire un anno medio</t>
  </si>
  <si>
    <t>N veicoli</t>
  </si>
  <si>
    <t>TRAM/FILOBUS</t>
  </si>
  <si>
    <t>Tipologia veicolo</t>
  </si>
  <si>
    <t>Anno di costruzione o ricostruzione*</t>
  </si>
  <si>
    <t>Propulsione</t>
  </si>
  <si>
    <t>Tipologia motore</t>
  </si>
  <si>
    <t>Numero motori</t>
  </si>
  <si>
    <t xml:space="preserve">Potenza totale motori singolo veicolo (kW) </t>
  </si>
  <si>
    <t xml:space="preserve">Posti km </t>
  </si>
  <si>
    <t>Percorrenza km in modalità Elettrica 20XX</t>
  </si>
  <si>
    <t>Percorrenza km in modalità Gasolio 20XX</t>
  </si>
  <si>
    <t>…</t>
  </si>
  <si>
    <t>Tabelle Autobus urbani</t>
  </si>
  <si>
    <t>LIVELLO 2:</t>
  </si>
  <si>
    <t>N. stazioni</t>
  </si>
  <si>
    <r>
      <t>Superficie totale stazioni (m</t>
    </r>
    <r>
      <rPr>
        <b/>
        <sz val="14"/>
        <color theme="1"/>
        <rFont val="Calibri"/>
        <family val="2"/>
      </rPr>
      <t>²</t>
    </r>
    <r>
      <rPr>
        <b/>
        <sz val="14"/>
        <color theme="1"/>
        <rFont val="Calibri"/>
        <family val="2"/>
        <scheme val="minor"/>
      </rPr>
      <t>)</t>
    </r>
  </si>
  <si>
    <t>km totali gallerie</t>
  </si>
  <si>
    <t>Estensione della rete elettrica [km]</t>
  </si>
  <si>
    <t>Consumo impianti di traslazione stazioni (kWh)</t>
  </si>
  <si>
    <t>Consumo impianti di illuminazione stazioni (kWh)</t>
  </si>
  <si>
    <t>Consumo totale energia elettrica stazioni (kWh)</t>
  </si>
  <si>
    <t>Consumo impianto di illuminazione galleria  (kWh)</t>
  </si>
  <si>
    <t>Consumo impianto di ventilazione galleria (kWh)</t>
  </si>
  <si>
    <t>Consumo energia elettrica totale stazioni e gallerie (kWh)</t>
  </si>
  <si>
    <t>Consumo energia elettrica totale (kWh)</t>
  </si>
  <si>
    <t>Tipologia sistema di guida (manuale, semiautomatico, automatico)</t>
  </si>
  <si>
    <t>Tipologia sistema di segnalamento</t>
  </si>
  <si>
    <t>Consumo impianti di condizionamento stazioni (kWh)</t>
  </si>
  <si>
    <t>Consumo energia elettrica totale stazioni (kWh)</t>
  </si>
  <si>
    <t>Consumo impianto di illuminazione gallerie (kWh)</t>
  </si>
  <si>
    <t>Consumo impianto di ventilazione gallerie (kWh)</t>
  </si>
  <si>
    <t>Consumo energia elettrica totale gallerie (kWh)</t>
  </si>
  <si>
    <t xml:space="preserve">Livello 4: </t>
  </si>
  <si>
    <t>VEICOLI</t>
  </si>
  <si>
    <t>N Veicoli</t>
  </si>
  <si>
    <t>Linea percorsa (facoltativo)</t>
  </si>
  <si>
    <t>Anno di costruzione o ricostruzione (stimare un anno medio nel caso di più veicoli)</t>
  </si>
  <si>
    <t>Impianto AC intero veicolo</t>
  </si>
  <si>
    <t>Lunghezza (m)</t>
  </si>
  <si>
    <t xml:space="preserve">Tratta galleria </t>
  </si>
  <si>
    <t>Consumo impianto di illuminazione (kWh)</t>
  </si>
  <si>
    <t>Consumo impianto di ventilazione (kWh)</t>
  </si>
  <si>
    <t>Consumo totale (kWh)</t>
  </si>
  <si>
    <t>STAZIONI</t>
  </si>
  <si>
    <t>Stazione</t>
  </si>
  <si>
    <r>
      <t>Superficie (m</t>
    </r>
    <r>
      <rPr>
        <b/>
        <sz val="14"/>
        <color theme="1"/>
        <rFont val="Calibri"/>
        <family val="2"/>
      </rPr>
      <t>²</t>
    </r>
    <r>
      <rPr>
        <b/>
        <sz val="14"/>
        <color theme="1"/>
        <rFont val="Calibri"/>
        <family val="2"/>
        <scheme val="minor"/>
      </rPr>
      <t>)</t>
    </r>
  </si>
  <si>
    <t>Consumo impianti di traslazione (kWh)</t>
  </si>
  <si>
    <t>Consumo impianti di illuminazione (kWh)</t>
  </si>
  <si>
    <t>Consumo impianti di condizionamento (kWh)</t>
  </si>
  <si>
    <t>5.3.1</t>
  </si>
  <si>
    <t>Veicoli</t>
  </si>
  <si>
    <t>5.3.2</t>
  </si>
  <si>
    <t>5.3.3</t>
  </si>
  <si>
    <t xml:space="preserve">LIVELLO 2: </t>
  </si>
  <si>
    <t>RETE EXTRAURBANA</t>
  </si>
  <si>
    <t>LIVELLO 3:  linee  extraurbane</t>
  </si>
  <si>
    <t>LIVELLO 4: dati tipologia veicolo</t>
  </si>
  <si>
    <t>*Anno di immatricolazione medio se più veicoli</t>
  </si>
  <si>
    <t>Anno di Immatricolazione*</t>
  </si>
  <si>
    <t>Posti km</t>
  </si>
  <si>
    <t>RETE FUNICOLARE</t>
  </si>
  <si>
    <t>Consumo impianti di segnalamento/scambi (kWh)</t>
  </si>
  <si>
    <t>Consumo energia elettrica totale  (kWh)</t>
  </si>
  <si>
    <r>
      <t>tep</t>
    </r>
    <r>
      <rPr>
        <b/>
        <sz val="11"/>
        <color theme="1"/>
        <rFont val="Calibri"/>
        <family val="2"/>
        <scheme val="minor"/>
      </rPr>
      <t>gal.</t>
    </r>
    <r>
      <rPr>
        <b/>
        <sz val="14"/>
        <color theme="1"/>
        <rFont val="Calibri"/>
        <family val="2"/>
        <scheme val="minor"/>
      </rPr>
      <t>/km</t>
    </r>
  </si>
  <si>
    <t xml:space="preserve">LIVELLO 3: </t>
  </si>
  <si>
    <t>Tipologia funicolare usate sulla linea</t>
  </si>
  <si>
    <t>Velocità di esercizio con il motore principale (m/s)</t>
  </si>
  <si>
    <t>Potenza disponibile stazione di valle (kW)</t>
  </si>
  <si>
    <t>Dislivello (m)</t>
  </si>
  <si>
    <t>Pax km</t>
  </si>
  <si>
    <r>
      <t>tep</t>
    </r>
    <r>
      <rPr>
        <b/>
        <sz val="11"/>
        <color theme="1"/>
        <rFont val="Calibri"/>
        <family val="2"/>
        <scheme val="minor"/>
      </rPr>
      <t>staz.</t>
    </r>
    <r>
      <rPr>
        <b/>
        <sz val="14"/>
        <color theme="1"/>
        <rFont val="Calibri"/>
        <family val="2"/>
        <scheme val="minor"/>
      </rPr>
      <t>/m²</t>
    </r>
  </si>
  <si>
    <t>Consumo totale (tep)</t>
  </si>
  <si>
    <t>LIVELLO 4</t>
  </si>
  <si>
    <t xml:space="preserve">DATI </t>
  </si>
  <si>
    <t>Tabelle Trasporto a fune</t>
  </si>
  <si>
    <t>LINEE TRASPORTO A FUNE</t>
  </si>
  <si>
    <t xml:space="preserve">Gallerie </t>
  </si>
  <si>
    <t>7.3.1</t>
  </si>
  <si>
    <t>7.3.2</t>
  </si>
  <si>
    <t>Ore funzionamento 20XX (h)</t>
  </si>
  <si>
    <t>LIVELLO 3: linee navali</t>
  </si>
  <si>
    <t>LIVELLO 4:  battelli</t>
  </si>
  <si>
    <t>Numero battelli</t>
  </si>
  <si>
    <t>Tipologia imbarcazione</t>
  </si>
  <si>
    <t>Motorizzazione</t>
  </si>
  <si>
    <t>Larghezza  (m)</t>
  </si>
  <si>
    <t>LIVELLO 2: rete mobilità alternativa</t>
  </si>
  <si>
    <t>N. impianti</t>
  </si>
  <si>
    <t>Ascensori</t>
  </si>
  <si>
    <t>Tapis roulant/scale mobili</t>
  </si>
  <si>
    <t>9.2.1</t>
  </si>
  <si>
    <t>Percorrenza km a vuoto</t>
  </si>
  <si>
    <t>Consumo Totale (tep) 20XX</t>
  </si>
  <si>
    <t>tep/km</t>
  </si>
  <si>
    <t xml:space="preserve">tep/postikm </t>
  </si>
  <si>
    <t>N viaggiatori (pax) Anno 20XX</t>
  </si>
  <si>
    <t>N. viaggiatori (pax) Anno 20XX</t>
  </si>
  <si>
    <t xml:space="preserve">Consumo Energia Elettrica (kWh) 20XX </t>
  </si>
  <si>
    <t>Classe di emissione (Euro …)</t>
  </si>
  <si>
    <t xml:space="preserve">Percorrenza totale (km) Anno 20XX </t>
  </si>
  <si>
    <t xml:space="preserve">Consumo carburante Anno 20XX </t>
  </si>
  <si>
    <t xml:space="preserve">Consumo carburante (tep) </t>
  </si>
  <si>
    <t>Consumo carburante e pompaggio metano  (tep)</t>
  </si>
  <si>
    <t>Consumo specifico       (tep/km)</t>
  </si>
  <si>
    <t>Consumo specifico con pompaggio metano   (tep/km)</t>
  </si>
  <si>
    <t>tep/(postikm)</t>
  </si>
  <si>
    <t xml:space="preserve">pax km </t>
  </si>
  <si>
    <t>Percorrenza totale (km) Anno 20XX</t>
  </si>
  <si>
    <t>Potenza Installata (MW)</t>
  </si>
  <si>
    <t xml:space="preserve">Percorrenza km a vuoto </t>
  </si>
  <si>
    <t xml:space="preserve">Consumo totale (tep) </t>
  </si>
  <si>
    <r>
      <t>Consumo specifico Modalità Gasolio [l/km</t>
    </r>
    <r>
      <rPr>
        <b/>
        <sz val="11"/>
        <rFont val="Calibri"/>
        <family val="2"/>
        <scheme val="minor"/>
      </rPr>
      <t>gas.</t>
    </r>
    <r>
      <rPr>
        <b/>
        <sz val="14"/>
        <rFont val="Calibri"/>
        <family val="2"/>
        <scheme val="minor"/>
      </rPr>
      <t>]</t>
    </r>
  </si>
  <si>
    <t>Superficie totale stazioni (m²)</t>
  </si>
  <si>
    <t>Km percorsi a vuoto</t>
  </si>
  <si>
    <t>Km percorsi totali</t>
  </si>
  <si>
    <t>Tensione di esercizio della rete (kV)</t>
  </si>
  <si>
    <t>Consumo totale energia elettrica gallerie (kWh)</t>
  </si>
  <si>
    <t>Lunghezza linea (km)</t>
  </si>
  <si>
    <t>Lunghezza complessiva linea (km)</t>
  </si>
  <si>
    <t>N. stazioni esterne</t>
  </si>
  <si>
    <t>tep/kmtratta</t>
  </si>
  <si>
    <t>Sotterranea/esterna</t>
  </si>
  <si>
    <t>Percorrenza totale Anno 20XX (km)</t>
  </si>
  <si>
    <t>Percorrenza totale (km)  Anno 20XX</t>
  </si>
  <si>
    <t>Tensione di alimentazione (kV)</t>
  </si>
  <si>
    <t>Anno di costruzione o ricostruzione delle vetture</t>
  </si>
  <si>
    <t>Anno di costruzione o ricostruzione impianto</t>
  </si>
  <si>
    <t>Potenza continuativa massima  (kW)</t>
  </si>
  <si>
    <t>Impianto AC intero mezzo (si/no)</t>
  </si>
  <si>
    <r>
      <t>tep/km</t>
    </r>
    <r>
      <rPr>
        <b/>
        <sz val="11"/>
        <color theme="1"/>
        <rFont val="Calibri"/>
        <family val="2"/>
        <scheme val="minor"/>
      </rPr>
      <t>tratta</t>
    </r>
  </si>
  <si>
    <t>tep/m²</t>
  </si>
  <si>
    <t>Ore funzionamento Anno 20XX (h)</t>
  </si>
  <si>
    <t>Consumo specifico  (l/h)</t>
  </si>
  <si>
    <t>Consumo energ. specifico (tep/h)</t>
  </si>
  <si>
    <t>Numero eliche</t>
  </si>
  <si>
    <t>Gruppi elettrogeni a bordo (si/no)</t>
  </si>
  <si>
    <t>Consumo combustibile (tep) Anno 20XX</t>
  </si>
  <si>
    <t xml:space="preserve">DATI  </t>
  </si>
  <si>
    <t>TAPIS ROULANT-SCALE MOBILI</t>
  </si>
  <si>
    <t>Lunghezza gallerie (km)</t>
  </si>
  <si>
    <t>Consumo illuminazione gallerie (kWh)</t>
  </si>
  <si>
    <t>(kWh)imp./h</t>
  </si>
  <si>
    <t>Consumo energia elettrica impianti (kWh)</t>
  </si>
  <si>
    <t>ASCENSORI</t>
  </si>
  <si>
    <t>Ore di funzionamento impianti (h)</t>
  </si>
  <si>
    <t>Consumo energia elettrica totale (tep)</t>
  </si>
  <si>
    <t>Presenza gallerie (si/no)</t>
  </si>
  <si>
    <t>Consumo energia elettrica impianti (tep)</t>
  </si>
  <si>
    <t>(kWh)gall./km</t>
  </si>
  <si>
    <r>
      <t>(kWh)</t>
    </r>
    <r>
      <rPr>
        <b/>
        <sz val="11"/>
        <color theme="1"/>
        <rFont val="Calibri"/>
        <family val="2"/>
        <scheme val="minor"/>
      </rPr>
      <t>imp.</t>
    </r>
    <r>
      <rPr>
        <b/>
        <sz val="14"/>
        <color theme="1"/>
        <rFont val="Calibri"/>
        <family val="2"/>
        <scheme val="minor"/>
      </rPr>
      <t>/h</t>
    </r>
  </si>
  <si>
    <t>9.1.1</t>
  </si>
  <si>
    <t>9.1.2</t>
  </si>
  <si>
    <t>LIVELLO 4: impianti mobilità alternativa</t>
  </si>
  <si>
    <t>Tapis roulant/scala mobile</t>
  </si>
  <si>
    <t>Potenza motore elettrico (kW)</t>
  </si>
  <si>
    <t>Lunghezza singolo impianto (m)</t>
  </si>
  <si>
    <t>Potenza motore elettrico singolo impianto (kW)</t>
  </si>
  <si>
    <t>Corsa (m)</t>
  </si>
  <si>
    <t>Portata (kg)</t>
  </si>
  <si>
    <t>Tipo di trazione</t>
  </si>
  <si>
    <t>Velocità massima (m/s))</t>
  </si>
  <si>
    <t>Consumo energia elettrica impianto (kWh)</t>
  </si>
  <si>
    <t>Consumo energia elettrica impianto (tep)</t>
  </si>
  <si>
    <t>LEGENDA</t>
  </si>
  <si>
    <t xml:space="preserve">• Celle con riempimento giallo: </t>
  </si>
  <si>
    <t>dato da inserire se disponibile;</t>
  </si>
  <si>
    <t>dato da inserire;</t>
  </si>
  <si>
    <t>• Celle con riempimento rosso:</t>
  </si>
  <si>
    <t>• Celle con riempimento grigio:</t>
  </si>
  <si>
    <t>• Celle con riempimento bianco:</t>
  </si>
  <si>
    <t xml:space="preserve">LIVELLO 2: rete autobus urbani </t>
  </si>
  <si>
    <t>Verifica totale dati</t>
  </si>
  <si>
    <t>Consumo totale carburante (tep) 20XX</t>
  </si>
  <si>
    <r>
      <t>Consumo specifico totale [tep/km</t>
    </r>
    <r>
      <rPr>
        <b/>
        <sz val="11"/>
        <rFont val="Calibri"/>
        <family val="2"/>
        <scheme val="minor"/>
      </rPr>
      <t>tot.</t>
    </r>
    <r>
      <rPr>
        <b/>
        <sz val="14"/>
        <rFont val="Calibri"/>
        <family val="2"/>
        <scheme val="minor"/>
      </rPr>
      <t>]</t>
    </r>
  </si>
  <si>
    <t>Consumo totale  energia elettrica gallerie (kWh)</t>
  </si>
  <si>
    <t>Consumo energia elettrica totale (tep) anno 20XX</t>
  </si>
  <si>
    <t>Consumo energia elettrica totale  (tep)</t>
  </si>
  <si>
    <t>1.2.56</t>
  </si>
  <si>
    <t>CONTINUO</t>
  </si>
  <si>
    <t>SPOT</t>
  </si>
  <si>
    <t>CALCOLO</t>
  </si>
  <si>
    <t>Consumo specifico       (l/km - kg/km-kWh/km)</t>
  </si>
  <si>
    <t>Consumo specifico (l/km - kg/km - kWh/km)</t>
  </si>
  <si>
    <t>Consumo specifico  (l/km)</t>
  </si>
  <si>
    <t>Consumo specifico  (tep/km)</t>
  </si>
  <si>
    <t>1.2.57</t>
  </si>
  <si>
    <t xml:space="preserve">LE - Stazioni </t>
  </si>
  <si>
    <t>LE- Gallerie</t>
  </si>
  <si>
    <t>Stazioni-Gallerie</t>
  </si>
  <si>
    <t>LE-Stazioni</t>
  </si>
  <si>
    <t>LE-Gallerie</t>
  </si>
  <si>
    <t>Stazioni -gallerie</t>
  </si>
  <si>
    <t>posti km     en. elettrica</t>
  </si>
  <si>
    <t>posti km gasolio</t>
  </si>
  <si>
    <t>posti km metano</t>
  </si>
  <si>
    <t>posti km GPL</t>
  </si>
  <si>
    <t>posti km benzina</t>
  </si>
  <si>
    <t>km percorsi en. elettrica</t>
  </si>
  <si>
    <t>km percorsi   en. elettrica</t>
  </si>
  <si>
    <t>km percorsi  gasolio</t>
  </si>
  <si>
    <t>km percorsi  metano</t>
  </si>
  <si>
    <t>km percorsi GPL</t>
  </si>
  <si>
    <t>km percorsi benzina</t>
  </si>
  <si>
    <t>LE - Impianti di segnalamento/scambi</t>
  </si>
  <si>
    <t>1.2.58</t>
  </si>
  <si>
    <t>1.2.59</t>
  </si>
  <si>
    <t>Se disponibile</t>
  </si>
  <si>
    <t>LE - Illuminazione fermate/paline elettroniche</t>
  </si>
  <si>
    <t>tep/km (Con pompaggio metano)</t>
  </si>
  <si>
    <t xml:space="preserve">Consumo illuminazione fermate e paline elettroniche (kWh) 20XX </t>
  </si>
  <si>
    <t>CONSUMI INFRASTRUTTURA</t>
  </si>
  <si>
    <t>CONSUMI VEICOLI</t>
  </si>
  <si>
    <t>Consumo illuminazione stazioni/fermate (kWh)</t>
  </si>
  <si>
    <t>LIVELLO 2: rete trasporto su acqua</t>
  </si>
  <si>
    <t>LE - Stazioni/fermate illuminazione</t>
  </si>
  <si>
    <t>1.1.2</t>
  </si>
  <si>
    <t>1.1.13</t>
  </si>
  <si>
    <t>Tram - Filobus</t>
  </si>
  <si>
    <t>CLUSTERIZZAZIONE</t>
  </si>
  <si>
    <t>Lunghezza tratta esterna (km)</t>
  </si>
  <si>
    <t>Km totali gallerie</t>
  </si>
  <si>
    <t>km percorsi a vuoto</t>
  </si>
  <si>
    <t>N. fermate/stazioni</t>
  </si>
  <si>
    <t>Anno di costruzione</t>
  </si>
  <si>
    <t>Potenza totale motori singolo battello (kW)</t>
  </si>
  <si>
    <t>Consumo specifico (tep/h)</t>
  </si>
  <si>
    <t>rifornimento metano</t>
  </si>
  <si>
    <t>1.1.22</t>
  </si>
  <si>
    <t>Ore di funzionamento impianto (h)</t>
  </si>
  <si>
    <t>Potenza motore elettrico di trazione (kW)</t>
  </si>
  <si>
    <t xml:space="preserve">Tipologia motore elettrico di trazione </t>
  </si>
  <si>
    <t>Consumo totale carburante e pompaggio metano (tep)</t>
  </si>
  <si>
    <t>tep/posti km (Con pompaggio metano)</t>
  </si>
  <si>
    <t>tep/posti km (con pompaggio metano)</t>
  </si>
  <si>
    <r>
      <t>(kWh)</t>
    </r>
    <r>
      <rPr>
        <b/>
        <sz val="10"/>
        <color theme="1"/>
        <rFont val="Calibri"/>
        <family val="2"/>
        <scheme val="minor"/>
      </rPr>
      <t>infr.</t>
    </r>
    <r>
      <rPr>
        <b/>
        <sz val="14"/>
        <color theme="1"/>
        <rFont val="Calibri"/>
        <family val="2"/>
        <scheme val="minor"/>
      </rPr>
      <t>/km rete</t>
    </r>
  </si>
  <si>
    <t>Consumo carburante (tep)</t>
  </si>
  <si>
    <t>Recupero energia di frenatura (si/no)</t>
  </si>
  <si>
    <t xml:space="preserve">Tipologia sistema di accumulo </t>
  </si>
  <si>
    <t>Tipologia sistema di conversione</t>
  </si>
  <si>
    <t xml:space="preserve">km rete </t>
  </si>
  <si>
    <r>
      <t>tep</t>
    </r>
    <r>
      <rPr>
        <b/>
        <sz val="10"/>
        <rFont val="Calibri"/>
        <family val="2"/>
        <scheme val="minor"/>
      </rPr>
      <t>gal.</t>
    </r>
    <r>
      <rPr>
        <b/>
        <sz val="14"/>
        <rFont val="Calibri"/>
        <family val="2"/>
        <scheme val="minor"/>
      </rPr>
      <t>/km</t>
    </r>
  </si>
  <si>
    <r>
      <t>tep</t>
    </r>
    <r>
      <rPr>
        <b/>
        <sz val="10"/>
        <rFont val="Calibri"/>
        <family val="2"/>
        <scheme val="minor"/>
      </rPr>
      <t>staz.</t>
    </r>
    <r>
      <rPr>
        <b/>
        <sz val="14"/>
        <rFont val="Calibri"/>
        <family val="2"/>
        <scheme val="minor"/>
      </rPr>
      <t>/m²</t>
    </r>
  </si>
  <si>
    <r>
      <t>tep</t>
    </r>
    <r>
      <rPr>
        <b/>
        <sz val="12"/>
        <rFont val="Calibri"/>
        <family val="2"/>
        <scheme val="minor"/>
      </rPr>
      <t>staz</t>
    </r>
    <r>
      <rPr>
        <b/>
        <sz val="14"/>
        <rFont val="Calibri"/>
        <family val="2"/>
        <scheme val="minor"/>
      </rPr>
      <t>./m²</t>
    </r>
  </si>
  <si>
    <r>
      <rPr>
        <b/>
        <sz val="14"/>
        <rFont val="Calibri"/>
        <family val="2"/>
        <scheme val="minor"/>
      </rPr>
      <t>tep</t>
    </r>
    <r>
      <rPr>
        <b/>
        <sz val="12"/>
        <rFont val="Calibri"/>
        <family val="2"/>
        <scheme val="minor"/>
      </rPr>
      <t>gal.</t>
    </r>
    <r>
      <rPr>
        <b/>
        <sz val="14"/>
        <rFont val="Calibri"/>
        <family val="2"/>
        <scheme val="minor"/>
      </rPr>
      <t>/km</t>
    </r>
  </si>
  <si>
    <t>Consumo veicoli alla linea di contatto (kWh)</t>
  </si>
  <si>
    <r>
      <t>gep</t>
    </r>
    <r>
      <rPr>
        <b/>
        <sz val="10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/(postikm)</t>
    </r>
  </si>
  <si>
    <r>
      <t>(kWh)</t>
    </r>
    <r>
      <rPr>
        <b/>
        <sz val="11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/(postikm)</t>
    </r>
  </si>
  <si>
    <r>
      <t>gep</t>
    </r>
    <r>
      <rPr>
        <b/>
        <sz val="11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/(postikm)</t>
    </r>
  </si>
  <si>
    <r>
      <t>tep</t>
    </r>
    <r>
      <rPr>
        <b/>
        <sz val="11"/>
        <rFont val="Calibri"/>
        <family val="2"/>
        <scheme val="minor"/>
      </rPr>
      <t>staz</t>
    </r>
    <r>
      <rPr>
        <b/>
        <sz val="14"/>
        <rFont val="Calibri"/>
        <family val="2"/>
        <scheme val="minor"/>
      </rPr>
      <t>./m²</t>
    </r>
  </si>
  <si>
    <r>
      <t>tep</t>
    </r>
    <r>
      <rPr>
        <b/>
        <sz val="11"/>
        <rFont val="Calibri"/>
        <family val="2"/>
        <scheme val="minor"/>
      </rPr>
      <t>gal.</t>
    </r>
    <r>
      <rPr>
        <b/>
        <sz val="14"/>
        <rFont val="Calibri"/>
        <family val="2"/>
        <scheme val="minor"/>
      </rPr>
      <t>/km</t>
    </r>
  </si>
  <si>
    <r>
      <rPr>
        <b/>
        <sz val="14"/>
        <color theme="1"/>
        <rFont val="Calibri"/>
        <family val="2"/>
        <scheme val="minor"/>
      </rPr>
      <t>(kWh)</t>
    </r>
    <r>
      <rPr>
        <b/>
        <sz val="10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/(postikm)</t>
    </r>
  </si>
  <si>
    <r>
      <rPr>
        <b/>
        <sz val="14"/>
        <color theme="1"/>
        <rFont val="Calibri"/>
        <family val="2"/>
        <scheme val="minor"/>
      </rPr>
      <t>gep</t>
    </r>
    <r>
      <rPr>
        <b/>
        <sz val="10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/(postikm)</t>
    </r>
  </si>
  <si>
    <t>Consumo altro (kWh)</t>
  </si>
  <si>
    <t>Consumo altro stazioni (kWh)</t>
  </si>
  <si>
    <t>Consumo impianto di pompaggio (kWh)</t>
  </si>
  <si>
    <t>Consumo impianto di pompaggio gallerie (kWh)</t>
  </si>
  <si>
    <t>Consumo impianto di pompaggio galleria (kWh)</t>
  </si>
  <si>
    <t>Consumo impianto pompaggio gallerie (kWh)</t>
  </si>
  <si>
    <t>LE - Stazioni Altro</t>
  </si>
  <si>
    <t>LE - Gallerie ventilazione</t>
  </si>
  <si>
    <t>LE - Gallerie pompaggio</t>
  </si>
  <si>
    <t>1.2.60</t>
  </si>
  <si>
    <t>1.2.61</t>
  </si>
  <si>
    <t>1.2.62</t>
  </si>
  <si>
    <t>LINEE TAPIS-ROULANT-SCALE MOBILI</t>
  </si>
  <si>
    <t>Identificativo Linea</t>
  </si>
  <si>
    <t>N impianti</t>
  </si>
  <si>
    <t>Tapis roulant/Scale mobili</t>
  </si>
  <si>
    <t>Lunghezza totale impianti (m)</t>
  </si>
  <si>
    <t>Consumo energia elettrica impianti  (tep)</t>
  </si>
  <si>
    <t>Verifica dati</t>
  </si>
  <si>
    <t>9.3</t>
  </si>
  <si>
    <t>9.3.1</t>
  </si>
  <si>
    <t>9.3.2</t>
  </si>
  <si>
    <t>Tabelle Metropolitana-Treni</t>
  </si>
  <si>
    <t>RETE METROPOLITANA/TRENI</t>
  </si>
  <si>
    <t xml:space="preserve">LIVELLO 3: linee metropolitana/treni </t>
  </si>
  <si>
    <t>lgas/(postikm)</t>
  </si>
  <si>
    <r>
      <t>(gep)</t>
    </r>
    <r>
      <rPr>
        <b/>
        <sz val="10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/(postikm)</t>
    </r>
  </si>
  <si>
    <t>Consumo  totale (tep)</t>
  </si>
  <si>
    <t>Consumo veicoli a gasolio (l)</t>
  </si>
  <si>
    <t>posti km en. elettrica</t>
  </si>
  <si>
    <t>(posti km) gasolio</t>
  </si>
  <si>
    <t>(posti km) en. elettrica</t>
  </si>
  <si>
    <r>
      <t>(kWh)</t>
    </r>
    <r>
      <rPr>
        <b/>
        <sz val="10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</t>
    </r>
    <r>
      <rPr>
        <b/>
        <sz val="10"/>
        <color theme="1"/>
        <rFont val="Calibri"/>
        <family val="2"/>
        <scheme val="minor"/>
      </rPr>
      <t>en.el.</t>
    </r>
    <r>
      <rPr>
        <b/>
        <sz val="14"/>
        <color theme="1"/>
        <rFont val="Calibri"/>
        <family val="2"/>
        <scheme val="minor"/>
      </rPr>
      <t>)</t>
    </r>
  </si>
  <si>
    <r>
      <t>(lgas)</t>
    </r>
    <r>
      <rPr>
        <b/>
        <sz val="10"/>
        <color theme="1"/>
        <rFont val="Calibri"/>
        <family val="2"/>
        <scheme val="minor"/>
      </rPr>
      <t>veic</t>
    </r>
    <r>
      <rPr>
        <b/>
        <sz val="14"/>
        <color theme="1"/>
        <rFont val="Calibri"/>
        <family val="2"/>
        <scheme val="minor"/>
      </rPr>
      <t>/(postikm</t>
    </r>
    <r>
      <rPr>
        <b/>
        <sz val="10"/>
        <color theme="1"/>
        <rFont val="Calibri"/>
        <family val="2"/>
        <scheme val="minor"/>
      </rPr>
      <t>gas</t>
    </r>
    <r>
      <rPr>
        <b/>
        <sz val="14"/>
        <color theme="1"/>
        <rFont val="Calibri"/>
        <family val="2"/>
        <scheme val="minor"/>
      </rPr>
      <t>)</t>
    </r>
  </si>
  <si>
    <t>l gas</t>
  </si>
  <si>
    <t>kg met</t>
  </si>
  <si>
    <t>l benz</t>
  </si>
  <si>
    <t>l gpl</t>
  </si>
  <si>
    <t>l gas.ibrido</t>
  </si>
  <si>
    <t>Metano</t>
  </si>
  <si>
    <t>Ibrido</t>
  </si>
  <si>
    <t>Elettrico</t>
  </si>
  <si>
    <r>
      <t>Consumo specifico En. Elettrica [kWh/km</t>
    </r>
    <r>
      <rPr>
        <b/>
        <sz val="11"/>
        <rFont val="Calibri"/>
        <family val="2"/>
        <scheme val="minor"/>
      </rPr>
      <t>e.e.</t>
    </r>
    <r>
      <rPr>
        <b/>
        <sz val="14"/>
        <rFont val="Calibri"/>
        <family val="2"/>
        <scheme val="minor"/>
      </rPr>
      <t>]</t>
    </r>
  </si>
  <si>
    <t>Capacità totale batterie (Ah)</t>
  </si>
  <si>
    <t>Recupero energetico (motori reversibili)</t>
  </si>
  <si>
    <t xml:space="preserve"> canna: singola/doppia /mista</t>
  </si>
  <si>
    <t xml:space="preserve">Consumo energia elettrica veicoli (kWh) 20XX </t>
  </si>
  <si>
    <t>Consumo Totale veicoli (tep) 20XX</t>
  </si>
  <si>
    <t>Consumo totale veicoli (tep) 20XX</t>
  </si>
  <si>
    <t xml:space="preserve">Consumo gasolio veicoli (l) 20XX </t>
  </si>
  <si>
    <t>Consumo Energia elettrica veicoli (kWh) 20XX</t>
  </si>
  <si>
    <t>Consumo gasolio veicoli (l) 20XX</t>
  </si>
  <si>
    <t>Numero livelli</t>
  </si>
  <si>
    <r>
      <t>(kWh)</t>
    </r>
    <r>
      <rPr>
        <b/>
        <sz val="10"/>
        <color theme="1"/>
        <rFont val="Calibri"/>
        <family val="2"/>
        <scheme val="minor"/>
      </rPr>
      <t>veic.</t>
    </r>
    <r>
      <rPr>
        <b/>
        <sz val="14"/>
        <color theme="1"/>
        <rFont val="Calibri"/>
        <family val="2"/>
        <scheme val="minor"/>
      </rPr>
      <t>/(postikm</t>
    </r>
    <r>
      <rPr>
        <b/>
        <sz val="10"/>
        <color theme="1"/>
        <rFont val="Calibri"/>
        <family val="2"/>
        <scheme val="minor"/>
      </rPr>
      <t>en.el</t>
    </r>
    <r>
      <rPr>
        <b/>
        <sz val="14"/>
        <color theme="1"/>
        <rFont val="Calibri"/>
        <family val="2"/>
        <scheme val="minor"/>
      </rPr>
      <t>)</t>
    </r>
  </si>
  <si>
    <r>
      <t>(lgas)</t>
    </r>
    <r>
      <rPr>
        <b/>
        <sz val="10"/>
        <color theme="1"/>
        <rFont val="Calibri"/>
        <family val="2"/>
        <scheme val="minor"/>
      </rPr>
      <t>veic</t>
    </r>
    <r>
      <rPr>
        <b/>
        <sz val="14"/>
        <color theme="1"/>
        <rFont val="Calibri"/>
        <family val="2"/>
        <scheme val="minor"/>
      </rPr>
      <t>/(postikm</t>
    </r>
    <r>
      <rPr>
        <b/>
        <sz val="10"/>
        <color theme="1"/>
        <rFont val="Calibri"/>
        <family val="2"/>
        <scheme val="minor"/>
      </rPr>
      <t>gas.</t>
    </r>
    <r>
      <rPr>
        <b/>
        <sz val="14"/>
        <color theme="1"/>
        <rFont val="Calibri"/>
        <family val="2"/>
        <scheme val="minor"/>
      </rPr>
      <t>)</t>
    </r>
  </si>
  <si>
    <t>Lunghezza veicolo [m]</t>
  </si>
  <si>
    <t>Canna: singola/doppia/mista</t>
  </si>
  <si>
    <t>Km percorsi Anno 20XX</t>
  </si>
  <si>
    <t>Consumo specifico (tep/km)</t>
  </si>
  <si>
    <t xml:space="preserve">Consumo gasolio (l) Anno 20XX </t>
  </si>
  <si>
    <t>Consumo energ. specifico (tep/km)</t>
  </si>
  <si>
    <t xml:space="preserve">Consumo gasolio (l)  Anno 20XX </t>
  </si>
  <si>
    <t xml:space="preserve">Consumo illuminazione stazioni/fermate (kWh) Anno 20XX </t>
  </si>
  <si>
    <t xml:space="preserve">Consumo gasolio (tep) Anno 20XX </t>
  </si>
  <si>
    <t>Identificativo linea</t>
  </si>
  <si>
    <t>Corsa totale impianti (m)</t>
  </si>
  <si>
    <t>totale veicoli</t>
  </si>
  <si>
    <t>Consumo totale veicoli (alla linea di contatto) [kWh]</t>
  </si>
  <si>
    <t>Consumo totale veicoli a gasolio (l)</t>
  </si>
  <si>
    <t>Consumo totale energia elettrica veicoli (kWh)</t>
  </si>
  <si>
    <t>l</t>
  </si>
  <si>
    <t>u.m.                          [l/D.s.]</t>
  </si>
  <si>
    <t>u.m.                          [kg/D.s.2]</t>
  </si>
  <si>
    <t>u.m.                           [l/D.s.]</t>
  </si>
  <si>
    <t>u.m.                         [l/D.s.]</t>
  </si>
  <si>
    <t>Metropolitana-Treni</t>
  </si>
  <si>
    <t xml:space="preserve">Metropolitana-Treni </t>
  </si>
  <si>
    <t>INDICATORI SECONDARI</t>
  </si>
  <si>
    <t>kWh/km</t>
  </si>
  <si>
    <t xml:space="preserve">kWh/postikm </t>
  </si>
  <si>
    <r>
      <t>l</t>
    </r>
    <r>
      <rPr>
        <b/>
        <sz val="11"/>
        <color theme="1"/>
        <rFont val="Calibri"/>
        <family val="2"/>
        <scheme val="minor"/>
      </rPr>
      <t>gpl</t>
    </r>
    <r>
      <rPr>
        <b/>
        <sz val="14"/>
        <color theme="1"/>
        <rFont val="Calibri"/>
        <family val="2"/>
        <scheme val="minor"/>
      </rPr>
      <t>/km</t>
    </r>
  </si>
  <si>
    <r>
      <t>kg</t>
    </r>
    <r>
      <rPr>
        <b/>
        <sz val="11"/>
        <color theme="1"/>
        <rFont val="Calibri"/>
        <family val="2"/>
        <scheme val="minor"/>
      </rPr>
      <t>met</t>
    </r>
    <r>
      <rPr>
        <b/>
        <sz val="14"/>
        <color theme="1"/>
        <rFont val="Calibri"/>
        <family val="2"/>
        <scheme val="minor"/>
      </rPr>
      <t xml:space="preserve">/postikm </t>
    </r>
  </si>
  <si>
    <r>
      <t>kg</t>
    </r>
    <r>
      <rPr>
        <b/>
        <sz val="11"/>
        <color theme="1"/>
        <rFont val="Calibri"/>
        <family val="2"/>
        <scheme val="minor"/>
      </rPr>
      <t>met</t>
    </r>
    <r>
      <rPr>
        <b/>
        <sz val="14"/>
        <color theme="1"/>
        <rFont val="Calibri"/>
        <family val="2"/>
        <scheme val="minor"/>
      </rPr>
      <t>/km</t>
    </r>
  </si>
  <si>
    <r>
      <t>l</t>
    </r>
    <r>
      <rPr>
        <b/>
        <sz val="11"/>
        <color theme="1"/>
        <rFont val="Calibri"/>
        <family val="2"/>
        <scheme val="minor"/>
      </rPr>
      <t>gas</t>
    </r>
    <r>
      <rPr>
        <b/>
        <sz val="14"/>
        <color theme="1"/>
        <rFont val="Calibri"/>
        <family val="2"/>
        <scheme val="minor"/>
      </rPr>
      <t xml:space="preserve">/postikm </t>
    </r>
  </si>
  <si>
    <r>
      <t>l</t>
    </r>
    <r>
      <rPr>
        <b/>
        <sz val="11"/>
        <color theme="1"/>
        <rFont val="Calibri"/>
        <family val="2"/>
        <scheme val="minor"/>
      </rPr>
      <t>gas</t>
    </r>
    <r>
      <rPr>
        <b/>
        <sz val="14"/>
        <color theme="1"/>
        <rFont val="Calibri"/>
        <family val="2"/>
        <scheme val="minor"/>
      </rPr>
      <t>/km</t>
    </r>
  </si>
  <si>
    <r>
      <t>l</t>
    </r>
    <r>
      <rPr>
        <b/>
        <sz val="11"/>
        <color theme="1"/>
        <rFont val="Calibri"/>
        <family val="2"/>
        <scheme val="minor"/>
      </rPr>
      <t>gpl</t>
    </r>
    <r>
      <rPr>
        <b/>
        <sz val="14"/>
        <color theme="1"/>
        <rFont val="Calibri"/>
        <family val="2"/>
        <scheme val="minor"/>
      </rPr>
      <t xml:space="preserve">/postikm </t>
    </r>
  </si>
  <si>
    <r>
      <t>l</t>
    </r>
    <r>
      <rPr>
        <b/>
        <sz val="11"/>
        <color theme="1"/>
        <rFont val="Calibri"/>
        <family val="2"/>
        <scheme val="minor"/>
      </rPr>
      <t>benz.</t>
    </r>
    <r>
      <rPr>
        <b/>
        <sz val="14"/>
        <color theme="1"/>
        <rFont val="Calibri"/>
        <family val="2"/>
        <scheme val="minor"/>
      </rPr>
      <t>/km</t>
    </r>
  </si>
  <si>
    <r>
      <t>l</t>
    </r>
    <r>
      <rPr>
        <b/>
        <sz val="11"/>
        <color theme="1"/>
        <rFont val="Calibri"/>
        <family val="2"/>
        <scheme val="minor"/>
      </rPr>
      <t>benz</t>
    </r>
    <r>
      <rPr>
        <b/>
        <sz val="14"/>
        <color theme="1"/>
        <rFont val="Calibri"/>
        <family val="2"/>
        <scheme val="minor"/>
      </rPr>
      <t xml:space="preserve">/postikm </t>
    </r>
  </si>
  <si>
    <t>% Percorrenze (km)</t>
  </si>
  <si>
    <t>% Consumi carburante (tep)</t>
  </si>
  <si>
    <t>% Posti km</t>
  </si>
  <si>
    <t>celle attive  in determinate condizioni;</t>
  </si>
  <si>
    <t>celle protette per verifica automatica;</t>
  </si>
  <si>
    <t>9.2.2</t>
  </si>
  <si>
    <t>VERIFICA</t>
  </si>
  <si>
    <t>Posti veicolo</t>
  </si>
  <si>
    <t>Lunghezza  veicolo (m)</t>
  </si>
  <si>
    <t>N. posti  veicolo</t>
  </si>
  <si>
    <t>Potenza continuativa totale disponibile veicolo (kW)</t>
  </si>
  <si>
    <t>49.10.00</t>
  </si>
  <si>
    <t>Trasporto ferroviario di passeggeri (interurbano)</t>
  </si>
  <si>
    <t>ok</t>
  </si>
  <si>
    <t>Terziario</t>
  </si>
  <si>
    <t>49.31.00</t>
  </si>
  <si>
    <t>Trasporto terrestre di passeggeri in aree urbane e suburbane</t>
  </si>
  <si>
    <t>49.39.01</t>
  </si>
  <si>
    <t>Gestioni di funicolari, ski-lift e seggiovie se non facenti parte dei sistemi di transito urbano o suburbano</t>
  </si>
  <si>
    <t>49.39.09</t>
  </si>
  <si>
    <t>Altre attività di trasporti terrestri di passeggeri nca</t>
  </si>
  <si>
    <t>50.10.00</t>
  </si>
  <si>
    <t>Trasporto marittimo e costiero di passeggeri</t>
  </si>
  <si>
    <t>50.30.00</t>
  </si>
  <si>
    <t>Trasporto di passeggeri per vie d'acqua interne (inclusi i trasporti lagunari)</t>
  </si>
  <si>
    <t>52.21.50</t>
  </si>
  <si>
    <t>Gestione di parcheggi e autorimesse</t>
  </si>
  <si>
    <t>52.21.90</t>
  </si>
  <si>
    <t>Altre attività connesse ai trasporti terrestri nca</t>
  </si>
  <si>
    <t>52.22.09</t>
  </si>
  <si>
    <t>Altre attività dei servizi connessi al trasporto marittimo e per vie d'acqua</t>
  </si>
  <si>
    <t>Lunghezza tratta galleria (km)</t>
  </si>
  <si>
    <t>GALLERIE</t>
  </si>
  <si>
    <t>gep/postikm</t>
  </si>
  <si>
    <r>
      <t>(posti km)</t>
    </r>
    <r>
      <rPr>
        <b/>
        <sz val="12"/>
        <rFont val="Calibri"/>
        <family val="2"/>
        <scheme val="minor"/>
      </rPr>
      <t>en. elettrica</t>
    </r>
  </si>
  <si>
    <r>
      <t>(posti km)</t>
    </r>
    <r>
      <rPr>
        <b/>
        <sz val="12"/>
        <rFont val="Calibri"/>
        <family val="2"/>
        <scheme val="minor"/>
      </rPr>
      <t>gasolio</t>
    </r>
  </si>
  <si>
    <t>Lunghezza tratta galleria(km)</t>
  </si>
  <si>
    <t>N livelli</t>
  </si>
  <si>
    <t>Posti battello</t>
  </si>
  <si>
    <t>Consumo gasolio (tep) Anno 20XX</t>
  </si>
  <si>
    <t>Consumo specifico (lgas/km)</t>
  </si>
  <si>
    <t>Consumo specifico  (lgas/h)</t>
  </si>
  <si>
    <t>Consumo energ. specifico  (lgas/km)</t>
  </si>
  <si>
    <t>Consumo energ. specifico  (lgas/h)</t>
  </si>
  <si>
    <t xml:space="preserve">Ore funzionamento totali (h) Anno 20XX </t>
  </si>
  <si>
    <t>Consumo energia elettrica impianti di traslazione (kWh)</t>
  </si>
  <si>
    <t>Presenza gallerie (Si/No)</t>
  </si>
  <si>
    <t>Impianti</t>
  </si>
  <si>
    <t>Dislivello cumulato (m)</t>
  </si>
  <si>
    <t>Sistema di recupero energetico (Si/No)</t>
  </si>
  <si>
    <r>
      <t>Stazza (m</t>
    </r>
    <r>
      <rPr>
        <b/>
        <sz val="14"/>
        <rFont val="Calibri"/>
        <family val="2"/>
      </rPr>
      <t>³</t>
    </r>
    <r>
      <rPr>
        <b/>
        <sz val="14"/>
        <rFont val="Calibri"/>
        <family val="2"/>
        <scheme val="minor"/>
      </rPr>
      <t>)</t>
    </r>
  </si>
  <si>
    <t>Corsa cumulata (m)</t>
  </si>
  <si>
    <t>N. livelli</t>
  </si>
  <si>
    <t>Potenza disponibile stazione di monte (kW)</t>
  </si>
  <si>
    <t>Consumo energia elettrica trazione (kWh)</t>
  </si>
  <si>
    <t xml:space="preserve">• Celle con riempimento beige: </t>
  </si>
  <si>
    <t>celle con calcolo automatico</t>
  </si>
  <si>
    <t>Menu</t>
  </si>
  <si>
    <t>Abbreviazioni:</t>
  </si>
  <si>
    <t>• en. el: energia elettrica</t>
  </si>
  <si>
    <t>• gas: gasolio</t>
  </si>
  <si>
    <t>• met: metano</t>
  </si>
  <si>
    <t>• benz: benzina</t>
  </si>
  <si>
    <t>• staz: stazioni</t>
  </si>
  <si>
    <t>• gal: gallerie</t>
  </si>
  <si>
    <t>•</t>
  </si>
  <si>
    <t>-</t>
  </si>
  <si>
    <t>Tensione di utilizzo (kV)</t>
  </si>
  <si>
    <t xml:space="preserve">Anno di Immatricolazione: </t>
  </si>
  <si>
    <t>anno medio nel caso in cui in un singolo rigo si analizzano più veicoli.</t>
  </si>
  <si>
    <t xml:space="preserve">indica se la galleria è a singola canna, doppia canna o mista. </t>
  </si>
  <si>
    <t xml:space="preserve">Consumo illuminazione e paline elettroniche (kWh): </t>
  </si>
  <si>
    <t xml:space="preserve">Estensione della rete elettrica (km): </t>
  </si>
  <si>
    <t>indica i km totali di linee aree che alimentano i veicoli a trazione elettrica.</t>
  </si>
  <si>
    <t>Imp. AC:</t>
  </si>
  <si>
    <t>indicare se il veicolo è dotato di aria condizionata (Si/No)</t>
  </si>
  <si>
    <t>Km a vuoto :</t>
  </si>
  <si>
    <t>indicare i km percorsi a vuoto dai veicoli considerati su base annua.</t>
  </si>
  <si>
    <t>Km rete :</t>
  </si>
  <si>
    <t>somma dei km delle linee urbane esistenti sulla rete.</t>
  </si>
  <si>
    <t>Linea esercita:</t>
  </si>
  <si>
    <t xml:space="preserve">nome identificativo della linea, ad esempio il nome della prima e ultima fermata </t>
  </si>
  <si>
    <t>Lunghezza (m):</t>
  </si>
  <si>
    <t>indica la lunghezza del veicolo in m.</t>
  </si>
  <si>
    <t>Lunghezza linea (km):</t>
  </si>
  <si>
    <t>distanza tra la fermata di partenza e la fermata di arrivo.</t>
  </si>
  <si>
    <t>Lunghezza tratta esterna (km):</t>
  </si>
  <si>
    <t>indicare i km della linea esterni alle gallerie.</t>
  </si>
  <si>
    <t>Lunghezza tratta galleria (km):</t>
  </si>
  <si>
    <t>rappresenta la lunghezza della galleria in km.</t>
  </si>
  <si>
    <t>N. fermate/stazioni:</t>
  </si>
  <si>
    <t>indica il numero totale di fermate/stazioni presenti sulla linea/rete.</t>
  </si>
  <si>
    <t>N. linee:</t>
  </si>
  <si>
    <t>indica il numero totale di linee esistenti sulla rete.</t>
  </si>
  <si>
    <t>N. posti equivalenti:</t>
  </si>
  <si>
    <t>indica la capacità media dei veicoli (valore calcolato automaticamente).</t>
  </si>
  <si>
    <t>N. veicoli:</t>
  </si>
  <si>
    <t xml:space="preserve">ogni riga della tabella indica una tipologia di veicolo di cui si dovrà indicarne il numero (se si vuole aggregarli altrimenti inserire “1”), è opportuno differenziarli anche tenendo conto delle linee percorse. </t>
  </si>
  <si>
    <t>N. viaggiatori:</t>
  </si>
  <si>
    <t>numero di viaggiatori trasportati nell’arco dell’anno sulla linea/rete.</t>
  </si>
  <si>
    <t>Numero di Sottostazioni Elettriche:</t>
  </si>
  <si>
    <t>numero di sottostazioni totali presenti sulla rete considerata.</t>
  </si>
  <si>
    <t>Numero gruppi di conversione:</t>
  </si>
  <si>
    <t>indica il numero di gruppi di conversione normalmente in utilizzo all'interno della sottostazione</t>
  </si>
  <si>
    <t xml:space="preserve">Numero livelli: </t>
  </si>
  <si>
    <t>indica il numero di livelli della stazione.</t>
  </si>
  <si>
    <t>pax km:</t>
  </si>
  <si>
    <t xml:space="preserve">rappresenta lo sfruttamento effettivo del servizio di trasporto; essa si ottiene come prodotto N viaggiatori per il tragitto medio percorso da ciascuno. </t>
  </si>
  <si>
    <t>Percorrenza totale (km):</t>
  </si>
  <si>
    <t>indica i km percorsi totali dai veicoli considerati su base annua</t>
  </si>
  <si>
    <t>Posti km:</t>
  </si>
  <si>
    <t xml:space="preserve">si intende il numero complessivo di posti offerti agli utenti nell’arco dell’anno. Si ottiene moltiplicando la percorrenza totale in km per la capacità del veicolo. </t>
  </si>
  <si>
    <t>Posti veicolo:</t>
  </si>
  <si>
    <t>indicare il numero di posti disponibili nel veicolo.</t>
  </si>
  <si>
    <t xml:space="preserve">Potenza Installata (MW): </t>
  </si>
  <si>
    <t>potenza totale dei gruppi di conversione utilizzati all'interno della sottostazione</t>
  </si>
  <si>
    <t>Sotterranea/esterna:</t>
  </si>
  <si>
    <t>indica se la stazione è sotterranea o esterna.</t>
  </si>
  <si>
    <t>indica il nome della singola stazione.</t>
  </si>
  <si>
    <t xml:space="preserve"> indica la superficie totale della stazione/i in m².</t>
  </si>
  <si>
    <t>Tecnologia:</t>
  </si>
  <si>
    <t>indica se la sottostazione è reversibile o non reversibile.</t>
  </si>
  <si>
    <t>Tensione di alimentazione (kV):</t>
  </si>
  <si>
    <t xml:space="preserve"> valore della tensione a monte dei trasformatori nella sottostazione.</t>
  </si>
  <si>
    <t>Tensione di utilizzo (kV):</t>
  </si>
  <si>
    <t xml:space="preserve"> valore della tensione a valle dei trasformatori nella sottostazione.</t>
  </si>
  <si>
    <t>Tratta galleria:</t>
  </si>
  <si>
    <t>identifica la singola galleria, ad esempio il nome delle fermate tra le quali è compresa, non necessariamente consecutive (prima e ultima fermata).</t>
  </si>
  <si>
    <t>Velocità commerciale (km/h):</t>
  </si>
  <si>
    <t xml:space="preserve">velocità media che tiene conto dei tempi di viaggio e dei tempi di sosta alle fermate per la salita e discesa dei passeggeri. </t>
  </si>
  <si>
    <r>
      <t>Canna</t>
    </r>
    <r>
      <rPr>
        <sz val="12"/>
        <color rgb="FF000000"/>
        <rFont val="Arial"/>
        <family val="2"/>
      </rPr>
      <t>:</t>
    </r>
  </si>
  <si>
    <r>
      <t>indica il consumo di energia elettrica totale per l’illuminazione delle fermate e per il funzionamento delle paline elettroniche presenti sull’intera rete servita</t>
    </r>
    <r>
      <rPr>
        <b/>
        <sz val="12"/>
        <color rgb="FF000000"/>
        <rFont val="Arial"/>
        <family val="2"/>
      </rPr>
      <t>.</t>
    </r>
  </si>
  <si>
    <r>
      <rPr>
        <b/>
        <sz val="12"/>
        <color rgb="FF000000"/>
        <rFont val="Arial"/>
        <family val="2"/>
      </rPr>
      <t>Stazione</t>
    </r>
    <r>
      <rPr>
        <sz val="12"/>
        <color rgb="FF000000"/>
        <rFont val="Arial"/>
        <family val="2"/>
      </rPr>
      <t xml:space="preserve">: </t>
    </r>
  </si>
  <si>
    <r>
      <rPr>
        <b/>
        <sz val="12"/>
        <color rgb="FF000000"/>
        <rFont val="Arial"/>
        <family val="2"/>
      </rPr>
      <t>Superficie stazione/i</t>
    </r>
    <r>
      <rPr>
        <sz val="12"/>
        <color rgb="FF000000"/>
        <rFont val="Arial"/>
        <family val="2"/>
      </rPr>
      <t>:</t>
    </r>
  </si>
  <si>
    <t>GLOSSARIO</t>
  </si>
  <si>
    <t>Elettromotrice</t>
  </si>
  <si>
    <t>Elettromotrice con composizione bloccata</t>
  </si>
  <si>
    <t>Locomotore con composizione bloccata</t>
  </si>
  <si>
    <t>Automotrice</t>
  </si>
  <si>
    <t>Automotrice con composizione bloccata.</t>
  </si>
  <si>
    <t>Metro</t>
  </si>
  <si>
    <t>Locomotore</t>
  </si>
  <si>
    <t>Elettrotreno</t>
  </si>
  <si>
    <t>1,225 x 10^-3</t>
  </si>
  <si>
    <t>6,16 x 10^-4</t>
  </si>
  <si>
    <t>8,6 x 10^-4</t>
  </si>
  <si>
    <t>7,65 x 10^-4</t>
  </si>
  <si>
    <t>Coefficiente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</si>
</sst>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0.000E+00"/>
    <numFmt numFmtId="166" formatCode="#,##0_ ;\-#,##0\ "/>
    <numFmt numFmtId="167" formatCode="#,##0.0"/>
    <numFmt numFmtId="168" formatCode="0.000"/>
    <numFmt numFmtId="169" formatCode="0.00000"/>
    <numFmt numFmtId="170" formatCode="#,##0.0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0"/>
      <name val="Calibri"/>
      <family val="2"/>
      <scheme val="minor"/>
    </font>
    <font>
      <b/>
      <sz val="14"/>
      <name val="Arial"/>
      <family val="2"/>
    </font>
    <font>
      <sz val="9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name val="Calibri"/>
      <family val="2"/>
      <scheme val="minor"/>
    </font>
    <font>
      <b/>
      <sz val="9"/>
      <name val="Calibri"/>
      <family val="2"/>
    </font>
    <font>
      <sz val="11"/>
      <color rgb="FFFF0000"/>
      <name val="Calibri"/>
      <family val="2"/>
    </font>
    <font>
      <sz val="13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Times New Roman"/>
      <family val="1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indexed="10"/>
      <name val="Arial"/>
      <family val="2"/>
    </font>
    <font>
      <sz val="10"/>
      <name val="Calibri"/>
      <family val="2"/>
    </font>
    <font>
      <b/>
      <sz val="15"/>
      <color theme="3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</font>
    <font>
      <sz val="12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>
        <bgColor theme="5" tint="0.39994506668294322"/>
      </patternFill>
    </fill>
    <fill>
      <patternFill patternType="darkUp">
        <bgColor theme="5" tint="0.39991454817346722"/>
      </patternFill>
    </fill>
    <fill>
      <patternFill patternType="darkUp">
        <bgColor theme="0" tint="-0.249977111117893"/>
      </patternFill>
    </fill>
    <fill>
      <patternFill patternType="darkGray"/>
    </fill>
    <fill>
      <patternFill patternType="darkGray">
        <bgColor rgb="FFFFFFCC"/>
      </patternFill>
    </fill>
    <fill>
      <patternFill patternType="solid">
        <fgColor theme="5" tint="0.39991454817346722"/>
        <bgColor indexed="64"/>
      </patternFill>
    </fill>
    <fill>
      <patternFill patternType="darkUp"/>
    </fill>
    <fill>
      <patternFill patternType="darkUp">
        <bgColor rgb="FFFFFFCC"/>
      </patternFill>
    </fill>
    <fill>
      <patternFill patternType="solid">
        <fgColor rgb="FFC5C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DDDDDD"/>
        <bgColor indexed="64"/>
      </patternFill>
    </fill>
    <fill>
      <patternFill patternType="darkUp">
        <bgColor theme="0"/>
      </patternFill>
    </fill>
    <fill>
      <patternFill patternType="solid">
        <fgColor theme="5" tint="0.3999450666829432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6" fillId="0" borderId="75" applyNumberFormat="0" applyFill="0" applyAlignment="0" applyProtection="0"/>
  </cellStyleXfs>
  <cellXfs count="1373">
    <xf numFmtId="0" fontId="0" fillId="0" borderId="0" xfId="0"/>
    <xf numFmtId="167" fontId="19" fillId="6" borderId="43" xfId="0" applyNumberFormat="1" applyFont="1" applyFill="1" applyBorder="1" applyAlignment="1" applyProtection="1">
      <alignment horizontal="center" vertical="center"/>
      <protection locked="0"/>
    </xf>
    <xf numFmtId="167" fontId="19" fillId="6" borderId="10" xfId="0" applyNumberFormat="1" applyFont="1" applyFill="1" applyBorder="1" applyAlignment="1" applyProtection="1">
      <alignment horizontal="center" vertical="center"/>
      <protection locked="0"/>
    </xf>
    <xf numFmtId="167" fontId="19" fillId="6" borderId="21" xfId="0" applyNumberFormat="1" applyFont="1" applyFill="1" applyBorder="1" applyAlignment="1" applyProtection="1">
      <alignment horizontal="center" vertical="center"/>
      <protection locked="0"/>
    </xf>
    <xf numFmtId="167" fontId="19" fillId="6" borderId="32" xfId="0" applyNumberFormat="1" applyFont="1" applyFill="1" applyBorder="1" applyAlignment="1" applyProtection="1">
      <alignment horizontal="center" vertical="center"/>
      <protection locked="0"/>
    </xf>
    <xf numFmtId="167" fontId="19" fillId="6" borderId="12" xfId="0" applyNumberFormat="1" applyFont="1" applyFill="1" applyBorder="1" applyAlignment="1" applyProtection="1">
      <alignment horizontal="center" vertical="center"/>
      <protection locked="0"/>
    </xf>
    <xf numFmtId="167" fontId="19" fillId="6" borderId="28" xfId="0" applyNumberFormat="1" applyFont="1" applyFill="1" applyBorder="1" applyAlignment="1" applyProtection="1">
      <alignment horizontal="center" vertical="center"/>
      <protection locked="0"/>
    </xf>
    <xf numFmtId="167" fontId="19" fillId="6" borderId="48" xfId="0" applyNumberFormat="1" applyFont="1" applyFill="1" applyBorder="1" applyAlignment="1" applyProtection="1">
      <alignment horizontal="center" vertical="center"/>
      <protection locked="0"/>
    </xf>
    <xf numFmtId="167" fontId="19" fillId="6" borderId="7" xfId="0" applyNumberFormat="1" applyFont="1" applyFill="1" applyBorder="1" applyAlignment="1" applyProtection="1">
      <alignment horizontal="center" vertical="center"/>
      <protection locked="0"/>
    </xf>
    <xf numFmtId="167" fontId="19" fillId="6" borderId="64" xfId="0" applyNumberFormat="1" applyFont="1" applyFill="1" applyBorder="1" applyAlignment="1" applyProtection="1">
      <alignment horizontal="center" vertical="center"/>
      <protection locked="0"/>
    </xf>
    <xf numFmtId="167" fontId="19" fillId="6" borderId="66" xfId="0" applyNumberFormat="1" applyFont="1" applyFill="1" applyBorder="1" applyAlignment="1" applyProtection="1">
      <alignment horizontal="center" vertical="center"/>
      <protection locked="0"/>
    </xf>
    <xf numFmtId="167" fontId="19" fillId="6" borderId="61" xfId="0" applyNumberFormat="1" applyFont="1" applyFill="1" applyBorder="1" applyAlignment="1" applyProtection="1">
      <alignment horizontal="center" vertical="center"/>
      <protection locked="0"/>
    </xf>
    <xf numFmtId="167" fontId="19" fillId="6" borderId="62" xfId="0" applyNumberFormat="1" applyFont="1" applyFill="1" applyBorder="1" applyAlignment="1" applyProtection="1">
      <alignment horizontal="center" vertical="center"/>
      <protection locked="0"/>
    </xf>
    <xf numFmtId="167" fontId="19" fillId="6" borderId="14" xfId="0" applyNumberFormat="1" applyFont="1" applyFill="1" applyBorder="1" applyAlignment="1" applyProtection="1">
      <alignment horizontal="center" vertical="center"/>
      <protection locked="0"/>
    </xf>
    <xf numFmtId="167" fontId="19" fillId="6" borderId="6" xfId="0" applyNumberFormat="1" applyFont="1" applyFill="1" applyBorder="1" applyAlignment="1" applyProtection="1">
      <alignment horizontal="center" vertical="center"/>
      <protection locked="0"/>
    </xf>
    <xf numFmtId="167" fontId="19" fillId="6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36" fillId="6" borderId="75" xfId="4" applyFill="1"/>
    <xf numFmtId="0" fontId="38" fillId="6" borderId="0" xfId="0" applyFont="1" applyFill="1" applyAlignment="1">
      <alignment vertical="top"/>
    </xf>
    <xf numFmtId="0" fontId="0" fillId="6" borderId="72" xfId="0" applyFill="1" applyBorder="1"/>
    <xf numFmtId="0" fontId="38" fillId="6" borderId="44" xfId="0" applyFont="1" applyFill="1" applyBorder="1"/>
    <xf numFmtId="0" fontId="38" fillId="6" borderId="44" xfId="0" applyFont="1" applyFill="1" applyBorder="1" applyAlignment="1">
      <alignment vertical="center"/>
    </xf>
    <xf numFmtId="0" fontId="38" fillId="6" borderId="44" xfId="0" applyFont="1" applyFill="1" applyBorder="1" applyAlignment="1">
      <alignment vertical="top"/>
    </xf>
    <xf numFmtId="0" fontId="38" fillId="6" borderId="0" xfId="0" applyFont="1" applyFill="1" applyAlignment="1">
      <alignment vertical="center"/>
    </xf>
    <xf numFmtId="0" fontId="0" fillId="3" borderId="12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0" fillId="0" borderId="12" xfId="0" applyBorder="1" applyAlignment="1">
      <alignment horizontal="left" vertical="center" wrapText="1"/>
    </xf>
    <xf numFmtId="0" fontId="0" fillId="17" borderId="12" xfId="0" applyFill="1" applyBorder="1" applyAlignment="1">
      <alignment vertical="center" wrapText="1"/>
    </xf>
    <xf numFmtId="0" fontId="0" fillId="20" borderId="12" xfId="0" applyFill="1" applyBorder="1" applyAlignment="1">
      <alignment horizontal="left" vertical="center" wrapText="1"/>
    </xf>
    <xf numFmtId="0" fontId="3" fillId="6" borderId="35" xfId="0" applyFont="1" applyFill="1" applyBorder="1"/>
    <xf numFmtId="0" fontId="0" fillId="6" borderId="82" xfId="0" applyFill="1" applyBorder="1"/>
    <xf numFmtId="0" fontId="0" fillId="6" borderId="40" xfId="0" applyFill="1" applyBorder="1"/>
    <xf numFmtId="0" fontId="0" fillId="6" borderId="0" xfId="0" applyFill="1" applyBorder="1"/>
    <xf numFmtId="0" fontId="0" fillId="6" borderId="78" xfId="0" applyFill="1" applyBorder="1"/>
    <xf numFmtId="0" fontId="38" fillId="6" borderId="41" xfId="0" applyFont="1" applyFill="1" applyBorder="1" applyAlignment="1">
      <alignment vertical="top"/>
    </xf>
    <xf numFmtId="0" fontId="0" fillId="6" borderId="42" xfId="0" applyFill="1" applyBorder="1"/>
    <xf numFmtId="0" fontId="14" fillId="8" borderId="23" xfId="0" applyFont="1" applyFill="1" applyBorder="1" applyAlignment="1" applyProtection="1">
      <alignment horizontal="center"/>
      <protection locked="0"/>
    </xf>
    <xf numFmtId="0" fontId="13" fillId="0" borderId="51" xfId="3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4" fillId="8" borderId="17" xfId="0" applyFont="1" applyFill="1" applyBorder="1" applyAlignment="1" applyProtection="1">
      <alignment horizontal="center"/>
      <protection locked="0"/>
    </xf>
    <xf numFmtId="0" fontId="14" fillId="8" borderId="28" xfId="0" applyFont="1" applyFill="1" applyBorder="1" applyAlignment="1" applyProtection="1">
      <alignment horizontal="center"/>
      <protection locked="0"/>
    </xf>
    <xf numFmtId="0" fontId="16" fillId="9" borderId="37" xfId="0" applyFont="1" applyFill="1" applyBorder="1" applyAlignment="1" applyProtection="1">
      <alignment horizontal="center"/>
      <protection locked="0"/>
    </xf>
    <xf numFmtId="0" fontId="16" fillId="9" borderId="38" xfId="0" applyFont="1" applyFill="1" applyBorder="1" applyAlignment="1" applyProtection="1">
      <alignment horizontal="center"/>
      <protection locked="0"/>
    </xf>
    <xf numFmtId="2" fontId="16" fillId="0" borderId="28" xfId="0" applyNumberFormat="1" applyFont="1" applyBorder="1" applyAlignment="1" applyProtection="1">
      <alignment horizontal="center" vertical="center" wrapText="1"/>
      <protection locked="0"/>
    </xf>
    <xf numFmtId="0" fontId="14" fillId="8" borderId="9" xfId="0" applyFont="1" applyFill="1" applyBorder="1" applyAlignment="1" applyProtection="1">
      <alignment horizontal="center" vertical="center"/>
      <protection locked="0"/>
    </xf>
    <xf numFmtId="0" fontId="19" fillId="0" borderId="0" xfId="0" applyFont="1" applyProtection="1">
      <protection locked="0"/>
    </xf>
    <xf numFmtId="0" fontId="16" fillId="8" borderId="12" xfId="0" applyFont="1" applyFill="1" applyBorder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3" fontId="16" fillId="9" borderId="35" xfId="0" applyNumberFormat="1" applyFont="1" applyFill="1" applyBorder="1" applyAlignment="1" applyProtection="1">
      <alignment horizontal="center" vertical="center"/>
      <protection locked="0"/>
    </xf>
    <xf numFmtId="3" fontId="16" fillId="9" borderId="40" xfId="0" applyNumberFormat="1" applyFont="1" applyFill="1" applyBorder="1" applyAlignment="1" applyProtection="1">
      <alignment horizontal="center" vertical="center"/>
      <protection locked="0"/>
    </xf>
    <xf numFmtId="0" fontId="16" fillId="9" borderId="35" xfId="0" applyFont="1" applyFill="1" applyBorder="1" applyAlignment="1" applyProtection="1">
      <alignment horizontal="center" vertical="center"/>
      <protection locked="0"/>
    </xf>
    <xf numFmtId="0" fontId="16" fillId="9" borderId="40" xfId="0" applyFont="1" applyFill="1" applyBorder="1" applyAlignment="1" applyProtection="1">
      <alignment horizontal="center" vertical="center"/>
      <protection locked="0"/>
    </xf>
    <xf numFmtId="3" fontId="16" fillId="9" borderId="12" xfId="0" applyNumberFormat="1" applyFont="1" applyFill="1" applyBorder="1" applyAlignment="1" applyProtection="1">
      <alignment horizontal="center"/>
      <protection locked="0"/>
    </xf>
    <xf numFmtId="3" fontId="16" fillId="9" borderId="7" xfId="0" applyNumberFormat="1" applyFont="1" applyFill="1" applyBorder="1" applyProtection="1">
      <protection locked="0"/>
    </xf>
    <xf numFmtId="3" fontId="16" fillId="9" borderId="7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7" fillId="11" borderId="14" xfId="0" applyFont="1" applyFill="1" applyBorder="1" applyAlignment="1" applyProtection="1">
      <alignment horizontal="center"/>
      <protection locked="0"/>
    </xf>
    <xf numFmtId="0" fontId="17" fillId="11" borderId="11" xfId="0" applyFont="1" applyFill="1" applyBorder="1" applyAlignment="1" applyProtection="1">
      <alignment horizontal="center"/>
      <protection locked="0"/>
    </xf>
    <xf numFmtId="0" fontId="17" fillId="11" borderId="51" xfId="0" applyFont="1" applyFill="1" applyBorder="1" applyAlignment="1" applyProtection="1">
      <alignment horizontal="center"/>
      <protection locked="0"/>
    </xf>
    <xf numFmtId="0" fontId="17" fillId="11" borderId="6" xfId="0" applyFont="1" applyFill="1" applyBorder="1" applyAlignment="1" applyProtection="1">
      <alignment horizontal="center"/>
      <protection locked="0"/>
    </xf>
    <xf numFmtId="0" fontId="17" fillId="11" borderId="52" xfId="0" applyFont="1" applyFill="1" applyBorder="1" applyAlignment="1" applyProtection="1">
      <alignment horizontal="center"/>
      <protection locked="0"/>
    </xf>
    <xf numFmtId="0" fontId="17" fillId="11" borderId="53" xfId="0" applyFont="1" applyFill="1" applyBorder="1" applyAlignment="1" applyProtection="1">
      <alignment horizontal="center"/>
      <protection locked="0"/>
    </xf>
    <xf numFmtId="0" fontId="19" fillId="11" borderId="56" xfId="0" applyFont="1" applyFill="1" applyBorder="1" applyAlignment="1" applyProtection="1">
      <alignment horizontal="center" vertical="center"/>
      <protection locked="0"/>
    </xf>
    <xf numFmtId="3" fontId="19" fillId="11" borderId="52" xfId="0" applyNumberFormat="1" applyFont="1" applyFill="1" applyBorder="1" applyAlignment="1" applyProtection="1">
      <alignment horizontal="center" vertical="center"/>
      <protection locked="0"/>
    </xf>
    <xf numFmtId="3" fontId="19" fillId="11" borderId="55" xfId="0" applyNumberFormat="1" applyFont="1" applyFill="1" applyBorder="1" applyAlignment="1" applyProtection="1">
      <alignment horizontal="center" vertical="center"/>
      <protection locked="0"/>
    </xf>
    <xf numFmtId="0" fontId="19" fillId="11" borderId="59" xfId="0" applyFont="1" applyFill="1" applyBorder="1" applyAlignment="1" applyProtection="1">
      <alignment horizontal="center" vertical="center"/>
      <protection locked="0"/>
    </xf>
    <xf numFmtId="3" fontId="19" fillId="11" borderId="33" xfId="0" applyNumberFormat="1" applyFont="1" applyFill="1" applyBorder="1" applyAlignment="1" applyProtection="1">
      <alignment horizontal="center" vertical="center"/>
      <protection locked="0"/>
    </xf>
    <xf numFmtId="3" fontId="19" fillId="11" borderId="34" xfId="0" applyNumberFormat="1" applyFont="1" applyFill="1" applyBorder="1" applyAlignment="1" applyProtection="1">
      <alignment horizontal="center" vertical="center"/>
      <protection locked="0"/>
    </xf>
    <xf numFmtId="0" fontId="19" fillId="11" borderId="63" xfId="0" applyFont="1" applyFill="1" applyBorder="1" applyAlignment="1" applyProtection="1">
      <alignment horizontal="center" vertical="center"/>
      <protection locked="0"/>
    </xf>
    <xf numFmtId="3" fontId="19" fillId="11" borderId="65" xfId="0" applyNumberFormat="1" applyFont="1" applyFill="1" applyBorder="1" applyAlignment="1" applyProtection="1">
      <alignment horizontal="center" vertical="center"/>
      <protection locked="0"/>
    </xf>
    <xf numFmtId="3" fontId="19" fillId="11" borderId="64" xfId="0" applyNumberFormat="1" applyFont="1" applyFill="1" applyBorder="1" applyAlignment="1" applyProtection="1">
      <alignment horizontal="center" vertical="center"/>
      <protection locked="0"/>
    </xf>
    <xf numFmtId="0" fontId="19" fillId="11" borderId="57" xfId="0" applyFont="1" applyFill="1" applyBorder="1" applyAlignment="1" applyProtection="1">
      <alignment horizontal="center" vertical="center"/>
      <protection locked="0"/>
    </xf>
    <xf numFmtId="0" fontId="19" fillId="11" borderId="15" xfId="0" applyFont="1" applyFill="1" applyBorder="1" applyAlignment="1" applyProtection="1">
      <alignment horizontal="center" vertical="center" wrapText="1"/>
      <protection locked="0"/>
    </xf>
    <xf numFmtId="0" fontId="19" fillId="11" borderId="58" xfId="0" applyFont="1" applyFill="1" applyBorder="1" applyAlignment="1" applyProtection="1">
      <alignment horizontal="center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3" fontId="19" fillId="11" borderId="20" xfId="0" applyNumberFormat="1" applyFont="1" applyFill="1" applyBorder="1" applyAlignment="1" applyProtection="1">
      <alignment horizontal="center" vertical="center"/>
      <protection locked="0"/>
    </xf>
    <xf numFmtId="0" fontId="19" fillId="11" borderId="5" xfId="0" applyFont="1" applyFill="1" applyBorder="1" applyAlignment="1" applyProtection="1">
      <alignment horizontal="center" vertical="center"/>
      <protection locked="0"/>
    </xf>
    <xf numFmtId="0" fontId="19" fillId="11" borderId="6" xfId="0" applyFont="1" applyFill="1" applyBorder="1" applyAlignment="1" applyProtection="1">
      <alignment horizontal="center" vertical="center" wrapText="1"/>
      <protection locked="0"/>
    </xf>
    <xf numFmtId="0" fontId="19" fillId="11" borderId="8" xfId="0" applyFont="1" applyFill="1" applyBorder="1" applyAlignment="1" applyProtection="1">
      <alignment horizontal="center" vertical="center"/>
      <protection locked="0"/>
    </xf>
    <xf numFmtId="0" fontId="19" fillId="11" borderId="51" xfId="0" applyFont="1" applyFill="1" applyBorder="1" applyAlignment="1" applyProtection="1">
      <alignment horizontal="center" vertical="center"/>
      <protection locked="0"/>
    </xf>
    <xf numFmtId="3" fontId="19" fillId="11" borderId="5" xfId="0" applyNumberFormat="1" applyFont="1" applyFill="1" applyBorder="1" applyAlignment="1" applyProtection="1">
      <alignment horizontal="center" vertical="center"/>
      <protection locked="0"/>
    </xf>
    <xf numFmtId="3" fontId="19" fillId="11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3" fontId="16" fillId="0" borderId="0" xfId="0" applyNumberFormat="1" applyFont="1" applyProtection="1">
      <protection locked="0"/>
    </xf>
    <xf numFmtId="3" fontId="16" fillId="0" borderId="0" xfId="0" applyNumberFormat="1" applyFont="1" applyAlignment="1" applyProtection="1">
      <alignment horizontal="center" vertical="center"/>
      <protection locked="0"/>
    </xf>
    <xf numFmtId="3" fontId="16" fillId="0" borderId="0" xfId="0" applyNumberFormat="1" applyFont="1" applyAlignment="1" applyProtection="1">
      <alignment horizont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5" fillId="33" borderId="51" xfId="0" applyFont="1" applyFill="1" applyBorder="1" applyAlignment="1" applyProtection="1">
      <alignment horizontal="center" vertical="center"/>
      <protection locked="0"/>
    </xf>
    <xf numFmtId="0" fontId="15" fillId="33" borderId="2" xfId="0" applyFont="1" applyFill="1" applyBorder="1" applyAlignment="1" applyProtection="1">
      <alignment horizontal="center" vertical="center" wrapText="1"/>
      <protection locked="0"/>
    </xf>
    <xf numFmtId="0" fontId="14" fillId="33" borderId="14" xfId="0" applyFont="1" applyFill="1" applyBorder="1" applyAlignment="1" applyProtection="1">
      <alignment horizontal="center" vertical="center" wrapText="1"/>
      <protection locked="0"/>
    </xf>
    <xf numFmtId="0" fontId="14" fillId="33" borderId="18" xfId="0" applyFont="1" applyFill="1" applyBorder="1" applyAlignment="1" applyProtection="1">
      <alignment horizontal="center" vertical="center" wrapText="1"/>
      <protection locked="0"/>
    </xf>
    <xf numFmtId="0" fontId="7" fillId="17" borderId="30" xfId="0" applyFont="1" applyFill="1" applyBorder="1" applyAlignment="1" applyProtection="1">
      <alignment horizontal="center" vertical="center"/>
      <protection locked="0"/>
    </xf>
    <xf numFmtId="166" fontId="26" fillId="17" borderId="69" xfId="0" applyNumberFormat="1" applyFont="1" applyFill="1" applyBorder="1" applyAlignment="1" applyProtection="1">
      <alignment horizontal="center" vertical="center"/>
      <protection locked="0"/>
    </xf>
    <xf numFmtId="166" fontId="16" fillId="17" borderId="20" xfId="0" applyNumberFormat="1" applyFont="1" applyFill="1" applyBorder="1" applyAlignment="1" applyProtection="1">
      <alignment horizontal="center" vertical="center"/>
      <protection locked="0"/>
    </xf>
    <xf numFmtId="2" fontId="16" fillId="17" borderId="10" xfId="0" applyNumberFormat="1" applyFont="1" applyFill="1" applyBorder="1" applyAlignment="1" applyProtection="1">
      <alignment horizontal="center" vertical="center"/>
      <protection locked="0"/>
    </xf>
    <xf numFmtId="3" fontId="16" fillId="17" borderId="43" xfId="0" applyNumberFormat="1" applyFont="1" applyFill="1" applyBorder="1" applyAlignment="1" applyProtection="1">
      <alignment horizontal="center"/>
      <protection locked="0"/>
    </xf>
    <xf numFmtId="3" fontId="16" fillId="17" borderId="22" xfId="0" applyNumberFormat="1" applyFont="1" applyFill="1" applyBorder="1" applyAlignment="1" applyProtection="1">
      <alignment horizontal="center"/>
      <protection locked="0"/>
    </xf>
    <xf numFmtId="3" fontId="16" fillId="17" borderId="20" xfId="0" applyNumberFormat="1" applyFont="1" applyFill="1" applyBorder="1" applyAlignment="1" applyProtection="1">
      <alignment horizontal="center" vertical="center"/>
      <protection locked="0"/>
    </xf>
    <xf numFmtId="0" fontId="16" fillId="17" borderId="10" xfId="0" applyNumberFormat="1" applyFont="1" applyFill="1" applyBorder="1" applyAlignment="1" applyProtection="1">
      <alignment horizontal="center" vertical="center"/>
      <protection locked="0"/>
    </xf>
    <xf numFmtId="3" fontId="16" fillId="17" borderId="10" xfId="0" applyNumberFormat="1" applyFont="1" applyFill="1" applyBorder="1" applyAlignment="1" applyProtection="1">
      <alignment horizontal="center" vertical="center"/>
      <protection locked="0"/>
    </xf>
    <xf numFmtId="3" fontId="16" fillId="17" borderId="55" xfId="0" applyNumberFormat="1" applyFont="1" applyFill="1" applyBorder="1" applyAlignment="1" applyProtection="1">
      <alignment horizontal="center" vertical="center"/>
      <protection locked="0"/>
    </xf>
    <xf numFmtId="166" fontId="16" fillId="33" borderId="43" xfId="0" applyNumberFormat="1" applyFont="1" applyFill="1" applyBorder="1" applyAlignment="1" applyProtection="1">
      <alignment horizontal="center" vertical="center"/>
      <protection locked="0"/>
    </xf>
    <xf numFmtId="166" fontId="16" fillId="33" borderId="74" xfId="0" applyNumberFormat="1" applyFont="1" applyFill="1" applyBorder="1" applyAlignment="1" applyProtection="1">
      <alignment horizontal="center" vertical="center"/>
      <protection locked="0"/>
    </xf>
    <xf numFmtId="2" fontId="16" fillId="33" borderId="41" xfId="0" applyNumberFormat="1" applyFont="1" applyFill="1" applyBorder="1" applyAlignment="1" applyProtection="1">
      <alignment horizontal="center" vertical="center"/>
      <protection locked="0"/>
    </xf>
    <xf numFmtId="3" fontId="16" fillId="33" borderId="20" xfId="0" applyNumberFormat="1" applyFont="1" applyFill="1" applyBorder="1" applyAlignment="1" applyProtection="1">
      <alignment horizontal="center" vertical="center"/>
      <protection locked="0"/>
    </xf>
    <xf numFmtId="0" fontId="16" fillId="17" borderId="22" xfId="0" applyNumberFormat="1" applyFont="1" applyFill="1" applyBorder="1" applyAlignment="1" applyProtection="1">
      <alignment horizontal="center" vertical="center"/>
      <protection locked="0"/>
    </xf>
    <xf numFmtId="166" fontId="16" fillId="33" borderId="56" xfId="0" applyNumberFormat="1" applyFont="1" applyFill="1" applyBorder="1" applyAlignment="1" applyProtection="1">
      <alignment horizontal="center" vertical="center"/>
      <protection locked="0"/>
    </xf>
    <xf numFmtId="0" fontId="7" fillId="17" borderId="59" xfId="0" applyFont="1" applyFill="1" applyBorder="1" applyAlignment="1" applyProtection="1">
      <alignment horizontal="center" vertical="center"/>
      <protection locked="0"/>
    </xf>
    <xf numFmtId="166" fontId="26" fillId="17" borderId="31" xfId="0" applyNumberFormat="1" applyFont="1" applyFill="1" applyBorder="1" applyAlignment="1" applyProtection="1">
      <alignment horizontal="center" vertical="center"/>
      <protection locked="0"/>
    </xf>
    <xf numFmtId="166" fontId="16" fillId="17" borderId="27" xfId="0" applyNumberFormat="1" applyFont="1" applyFill="1" applyBorder="1" applyAlignment="1" applyProtection="1">
      <alignment horizontal="center" vertical="center"/>
      <protection locked="0"/>
    </xf>
    <xf numFmtId="3" fontId="16" fillId="17" borderId="12" xfId="0" applyNumberFormat="1" applyFont="1" applyFill="1" applyBorder="1" applyAlignment="1" applyProtection="1">
      <alignment horizontal="center"/>
      <protection locked="0"/>
    </xf>
    <xf numFmtId="3" fontId="16" fillId="0" borderId="32" xfId="0" applyNumberFormat="1" applyFont="1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3" fontId="16" fillId="17" borderId="27" xfId="0" applyNumberFormat="1" applyFont="1" applyFill="1" applyBorder="1" applyAlignment="1" applyProtection="1">
      <alignment horizontal="center" vertical="center"/>
      <protection locked="0"/>
    </xf>
    <xf numFmtId="3" fontId="16" fillId="17" borderId="12" xfId="0" applyNumberFormat="1" applyFont="1" applyFill="1" applyBorder="1" applyAlignment="1" applyProtection="1">
      <alignment horizontal="center" vertical="center"/>
      <protection locked="0"/>
    </xf>
    <xf numFmtId="3" fontId="16" fillId="17" borderId="28" xfId="0" applyNumberFormat="1" applyFont="1" applyFill="1" applyBorder="1" applyAlignment="1" applyProtection="1">
      <alignment horizontal="center" vertical="center"/>
      <protection locked="0"/>
    </xf>
    <xf numFmtId="166" fontId="16" fillId="33" borderId="32" xfId="0" applyNumberFormat="1" applyFont="1" applyFill="1" applyBorder="1" applyAlignment="1" applyProtection="1">
      <alignment horizontal="center" vertical="center"/>
      <protection locked="0"/>
    </xf>
    <xf numFmtId="166" fontId="16" fillId="33" borderId="27" xfId="0" applyNumberFormat="1" applyFont="1" applyFill="1" applyBorder="1" applyAlignment="1" applyProtection="1">
      <alignment horizontal="center" vertical="center"/>
      <protection locked="0"/>
    </xf>
    <xf numFmtId="2" fontId="16" fillId="33" borderId="29" xfId="0" applyNumberFormat="1" applyFont="1" applyFill="1" applyBorder="1" applyAlignment="1" applyProtection="1">
      <alignment horizontal="center" vertical="center"/>
      <protection locked="0"/>
    </xf>
    <xf numFmtId="3" fontId="16" fillId="33" borderId="27" xfId="0" applyNumberFormat="1" applyFont="1" applyFill="1" applyBorder="1" applyAlignment="1" applyProtection="1">
      <alignment horizontal="center" vertical="center"/>
      <protection locked="0"/>
    </xf>
    <xf numFmtId="3" fontId="16" fillId="17" borderId="29" xfId="0" applyNumberFormat="1" applyFont="1" applyFill="1" applyBorder="1" applyAlignment="1" applyProtection="1">
      <alignment horizontal="center" vertical="center"/>
      <protection locked="0"/>
    </xf>
    <xf numFmtId="166" fontId="16" fillId="33" borderId="59" xfId="0" applyNumberFormat="1" applyFont="1" applyFill="1" applyBorder="1" applyAlignment="1" applyProtection="1">
      <alignment horizontal="center" vertical="center"/>
      <protection locked="0"/>
    </xf>
    <xf numFmtId="0" fontId="16" fillId="17" borderId="27" xfId="0" applyFont="1" applyFill="1" applyBorder="1" applyAlignment="1" applyProtection="1">
      <alignment horizontal="center" vertical="center"/>
      <protection locked="0"/>
    </xf>
    <xf numFmtId="3" fontId="16" fillId="17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2" fontId="16" fillId="0" borderId="29" xfId="0" applyNumberFormat="1" applyFont="1" applyBorder="1" applyAlignment="1" applyProtection="1">
      <alignment horizontal="center" vertical="center"/>
      <protection locked="0"/>
    </xf>
    <xf numFmtId="3" fontId="16" fillId="17" borderId="32" xfId="0" applyNumberFormat="1" applyFont="1" applyFill="1" applyBorder="1" applyAlignment="1" applyProtection="1">
      <alignment horizontal="center"/>
      <protection locked="0"/>
    </xf>
    <xf numFmtId="0" fontId="0" fillId="17" borderId="29" xfId="0" applyFill="1" applyBorder="1" applyAlignment="1" applyProtection="1">
      <alignment horizontal="center" vertical="center"/>
      <protection locked="0"/>
    </xf>
    <xf numFmtId="3" fontId="16" fillId="17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/>
      <protection locked="0"/>
    </xf>
    <xf numFmtId="2" fontId="16" fillId="17" borderId="12" xfId="0" applyNumberFormat="1" applyFont="1" applyFill="1" applyBorder="1" applyAlignment="1" applyProtection="1">
      <alignment horizontal="center" vertical="center"/>
      <protection locked="0"/>
    </xf>
    <xf numFmtId="3" fontId="16" fillId="17" borderId="29" xfId="0" applyNumberFormat="1" applyFont="1" applyFill="1" applyBorder="1" applyAlignment="1" applyProtection="1">
      <alignment horizontal="center"/>
      <protection locked="0"/>
    </xf>
    <xf numFmtId="0" fontId="16" fillId="17" borderId="12" xfId="0" applyNumberFormat="1" applyFont="1" applyFill="1" applyBorder="1" applyAlignment="1" applyProtection="1">
      <alignment horizontal="center" vertical="center"/>
      <protection locked="0"/>
    </xf>
    <xf numFmtId="3" fontId="16" fillId="17" borderId="73" xfId="0" applyNumberFormat="1" applyFont="1" applyFill="1" applyBorder="1" applyAlignment="1" applyProtection="1">
      <alignment horizontal="center" vertical="center"/>
      <protection locked="0"/>
    </xf>
    <xf numFmtId="0" fontId="7" fillId="17" borderId="63" xfId="0" applyFont="1" applyFill="1" applyBorder="1" applyAlignment="1" applyProtection="1">
      <alignment horizontal="center" vertical="center"/>
      <protection locked="0"/>
    </xf>
    <xf numFmtId="166" fontId="26" fillId="17" borderId="80" xfId="0" applyNumberFormat="1" applyFont="1" applyFill="1" applyBorder="1" applyAlignment="1" applyProtection="1">
      <alignment horizontal="center" vertical="center"/>
      <protection locked="0"/>
    </xf>
    <xf numFmtId="166" fontId="16" fillId="17" borderId="65" xfId="0" applyNumberFormat="1" applyFont="1" applyFill="1" applyBorder="1" applyAlignment="1" applyProtection="1">
      <alignment horizontal="center" vertical="center"/>
      <protection locked="0"/>
    </xf>
    <xf numFmtId="2" fontId="16" fillId="17" borderId="7" xfId="0" applyNumberFormat="1" applyFont="1" applyFill="1" applyBorder="1" applyAlignment="1" applyProtection="1">
      <alignment horizontal="center" vertical="center"/>
      <protection locked="0"/>
    </xf>
    <xf numFmtId="3" fontId="16" fillId="0" borderId="48" xfId="0" applyNumberFormat="1" applyFont="1" applyBorder="1" applyAlignment="1" applyProtection="1">
      <alignment horizontal="center"/>
      <protection locked="0"/>
    </xf>
    <xf numFmtId="3" fontId="16" fillId="0" borderId="47" xfId="0" applyNumberFormat="1" applyFont="1" applyBorder="1" applyAlignment="1" applyProtection="1">
      <alignment horizontal="center"/>
      <protection locked="0"/>
    </xf>
    <xf numFmtId="3" fontId="16" fillId="17" borderId="65" xfId="0" applyNumberFormat="1" applyFont="1" applyFill="1" applyBorder="1" applyAlignment="1" applyProtection="1">
      <alignment horizontal="center" vertical="center"/>
      <protection locked="0"/>
    </xf>
    <xf numFmtId="0" fontId="16" fillId="17" borderId="7" xfId="0" applyNumberFormat="1" applyFont="1" applyFill="1" applyBorder="1" applyAlignment="1" applyProtection="1">
      <alignment horizontal="center" vertical="center"/>
      <protection locked="0"/>
    </xf>
    <xf numFmtId="3" fontId="16" fillId="17" borderId="7" xfId="0" applyNumberFormat="1" applyFont="1" applyFill="1" applyBorder="1" applyAlignment="1" applyProtection="1">
      <alignment horizontal="center" vertical="center"/>
      <protection locked="0"/>
    </xf>
    <xf numFmtId="3" fontId="16" fillId="17" borderId="62" xfId="0" applyNumberFormat="1" applyFont="1" applyFill="1" applyBorder="1" applyAlignment="1" applyProtection="1">
      <alignment horizontal="center" vertical="center"/>
      <protection locked="0"/>
    </xf>
    <xf numFmtId="166" fontId="16" fillId="33" borderId="48" xfId="0" applyNumberFormat="1" applyFont="1" applyFill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2" fontId="16" fillId="0" borderId="47" xfId="0" applyNumberFormat="1" applyFont="1" applyBorder="1" applyAlignment="1" applyProtection="1">
      <alignment horizontal="center" vertical="center"/>
      <protection locked="0"/>
    </xf>
    <xf numFmtId="3" fontId="16" fillId="33" borderId="65" xfId="0" applyNumberFormat="1" applyFont="1" applyFill="1" applyBorder="1" applyAlignment="1" applyProtection="1">
      <alignment horizontal="center" vertical="center"/>
      <protection locked="0"/>
    </xf>
    <xf numFmtId="0" fontId="16" fillId="17" borderId="47" xfId="0" applyNumberFormat="1" applyFont="1" applyFill="1" applyBorder="1" applyAlignment="1" applyProtection="1">
      <alignment horizontal="center" vertical="center"/>
      <protection locked="0"/>
    </xf>
    <xf numFmtId="166" fontId="16" fillId="33" borderId="63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4" fillId="13" borderId="10" xfId="0" applyFont="1" applyFill="1" applyBorder="1" applyAlignment="1" applyProtection="1">
      <alignment horizontal="center" vertical="center" wrapText="1"/>
      <protection locked="0"/>
    </xf>
    <xf numFmtId="0" fontId="14" fillId="13" borderId="12" xfId="0" applyFont="1" applyFill="1" applyBorder="1" applyAlignment="1" applyProtection="1">
      <alignment horizontal="center" vertical="center"/>
      <protection locked="0"/>
    </xf>
    <xf numFmtId="0" fontId="14" fillId="13" borderId="12" xfId="0" applyFont="1" applyFill="1" applyBorder="1" applyAlignment="1" applyProtection="1">
      <alignment horizontal="center" vertical="center" wrapText="1"/>
      <protection locked="0"/>
    </xf>
    <xf numFmtId="0" fontId="14" fillId="13" borderId="28" xfId="0" applyFont="1" applyFill="1" applyBorder="1" applyAlignment="1" applyProtection="1">
      <alignment horizontal="center" vertical="center"/>
      <protection locked="0"/>
    </xf>
    <xf numFmtId="0" fontId="14" fillId="13" borderId="27" xfId="0" applyFont="1" applyFill="1" applyBorder="1" applyAlignment="1" applyProtection="1">
      <alignment horizontal="center" vertical="center" wrapText="1"/>
      <protection locked="0"/>
    </xf>
    <xf numFmtId="0" fontId="14" fillId="13" borderId="2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13" borderId="65" xfId="0" applyFont="1" applyFill="1" applyBorder="1" applyAlignment="1" applyProtection="1">
      <alignment horizontal="center" vertical="center"/>
      <protection locked="0"/>
    </xf>
    <xf numFmtId="0" fontId="14" fillId="13" borderId="7" xfId="0" applyFont="1" applyFill="1" applyBorder="1" applyAlignment="1" applyProtection="1">
      <alignment horizontal="center" vertical="center"/>
      <protection locked="0"/>
    </xf>
    <xf numFmtId="0" fontId="15" fillId="13" borderId="7" xfId="0" applyFont="1" applyFill="1" applyBorder="1" applyAlignment="1" applyProtection="1">
      <alignment horizontal="center" vertical="center" wrapText="1"/>
      <protection locked="0"/>
    </xf>
    <xf numFmtId="166" fontId="16" fillId="14" borderId="7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7" xfId="1" applyNumberFormat="1" applyFont="1" applyFill="1" applyBorder="1" applyAlignment="1" applyProtection="1">
      <alignment horizontal="center" vertical="center" wrapText="1"/>
      <protection locked="0"/>
    </xf>
    <xf numFmtId="166" fontId="16" fillId="9" borderId="7" xfId="1" applyNumberFormat="1" applyFont="1" applyFill="1" applyBorder="1" applyAlignment="1" applyProtection="1">
      <alignment horizontal="center" vertical="center" wrapText="1"/>
      <protection locked="0"/>
    </xf>
    <xf numFmtId="2" fontId="16" fillId="13" borderId="64" xfId="0" applyNumberFormat="1" applyFont="1" applyFill="1" applyBorder="1" applyAlignment="1" applyProtection="1">
      <alignment horizontal="center" vertical="center" wrapText="1"/>
      <protection locked="0"/>
    </xf>
    <xf numFmtId="166" fontId="16" fillId="13" borderId="65" xfId="1" applyNumberFormat="1" applyFont="1" applyFill="1" applyBorder="1" applyAlignment="1" applyProtection="1">
      <alignment horizontal="center" vertical="center" wrapText="1"/>
      <protection locked="0"/>
    </xf>
    <xf numFmtId="10" fontId="16" fillId="13" borderId="46" xfId="2" applyNumberFormat="1" applyFont="1" applyFill="1" applyBorder="1" applyAlignment="1" applyProtection="1">
      <alignment horizontal="center" vertical="center" wrapText="1"/>
      <protection locked="0"/>
    </xf>
    <xf numFmtId="3" fontId="16" fillId="0" borderId="0" xfId="0" applyNumberFormat="1" applyFont="1" applyAlignment="1" applyProtection="1">
      <alignment vertical="center" wrapText="1"/>
      <protection locked="0"/>
    </xf>
    <xf numFmtId="3" fontId="16" fillId="0" borderId="0" xfId="0" applyNumberFormat="1" applyFont="1" applyAlignment="1" applyProtection="1">
      <alignment vertic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4" fillId="13" borderId="5" xfId="0" applyFont="1" applyFill="1" applyBorder="1" applyAlignment="1" applyProtection="1">
      <alignment horizontal="center" vertical="center" wrapText="1"/>
      <protection locked="0"/>
    </xf>
    <xf numFmtId="0" fontId="14" fillId="13" borderId="8" xfId="0" applyFont="1" applyFill="1" applyBorder="1" applyAlignment="1" applyProtection="1">
      <alignment horizontal="center" vertical="center" wrapText="1"/>
      <protection locked="0"/>
    </xf>
    <xf numFmtId="0" fontId="14" fillId="13" borderId="2" xfId="0" applyFont="1" applyFill="1" applyBorder="1" applyAlignment="1" applyProtection="1">
      <alignment horizontal="center" vertical="center"/>
      <protection locked="0"/>
    </xf>
    <xf numFmtId="0" fontId="14" fillId="13" borderId="18" xfId="0" applyFont="1" applyFill="1" applyBorder="1" applyAlignment="1" applyProtection="1">
      <alignment horizontal="center" vertical="center"/>
      <protection locked="0"/>
    </xf>
    <xf numFmtId="166" fontId="16" fillId="9" borderId="5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6" xfId="1" applyNumberFormat="1" applyFont="1" applyFill="1" applyBorder="1" applyAlignment="1" applyProtection="1">
      <alignment horizontal="center" vertical="center" wrapText="1"/>
      <protection locked="0"/>
    </xf>
    <xf numFmtId="2" fontId="16" fillId="13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13" borderId="60" xfId="0" applyFont="1" applyFill="1" applyBorder="1" applyAlignment="1" applyProtection="1">
      <alignment horizontal="center" vertical="center" wrapText="1"/>
      <protection locked="0"/>
    </xf>
    <xf numFmtId="0" fontId="14" fillId="13" borderId="62" xfId="0" applyFont="1" applyFill="1" applyBorder="1" applyAlignment="1" applyProtection="1">
      <alignment horizontal="center" vertical="center" wrapText="1"/>
      <protection locked="0"/>
    </xf>
    <xf numFmtId="0" fontId="14" fillId="13" borderId="61" xfId="0" applyFont="1" applyFill="1" applyBorder="1" applyAlignment="1" applyProtection="1">
      <alignment horizontal="center" vertical="center" wrapText="1"/>
      <protection locked="0"/>
    </xf>
    <xf numFmtId="0" fontId="14" fillId="13" borderId="56" xfId="0" applyFont="1" applyFill="1" applyBorder="1" applyProtection="1">
      <protection locked="0"/>
    </xf>
    <xf numFmtId="0" fontId="16" fillId="14" borderId="18" xfId="0" applyFont="1" applyFill="1" applyBorder="1" applyAlignment="1" applyProtection="1">
      <alignment horizontal="center"/>
      <protection locked="0"/>
    </xf>
    <xf numFmtId="166" fontId="16" fillId="14" borderId="78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9" xfId="1" applyNumberFormat="1" applyFont="1" applyFill="1" applyBorder="1" applyAlignment="1" applyProtection="1">
      <alignment horizontal="center" vertical="center" wrapText="1"/>
      <protection locked="0"/>
    </xf>
    <xf numFmtId="166" fontId="16" fillId="9" borderId="74" xfId="1" applyNumberFormat="1" applyFont="1" applyFill="1" applyBorder="1" applyAlignment="1" applyProtection="1">
      <alignment horizontal="center" vertical="center" wrapText="1"/>
      <protection locked="0"/>
    </xf>
    <xf numFmtId="2" fontId="16" fillId="13" borderId="73" xfId="0" applyNumberFormat="1" applyFont="1" applyFill="1" applyBorder="1" applyAlignment="1" applyProtection="1">
      <alignment horizontal="center" vertical="center" wrapText="1"/>
      <protection locked="0"/>
    </xf>
    <xf numFmtId="166" fontId="16" fillId="14" borderId="74" xfId="1" applyNumberFormat="1" applyFont="1" applyFill="1" applyBorder="1" applyAlignment="1" applyProtection="1">
      <alignment horizontal="center" vertical="center" wrapText="1"/>
      <protection locked="0"/>
    </xf>
    <xf numFmtId="2" fontId="16" fillId="14" borderId="28" xfId="0" applyNumberFormat="1" applyFont="1" applyFill="1" applyBorder="1" applyAlignment="1" applyProtection="1">
      <alignment horizontal="center" vertical="center" wrapText="1"/>
      <protection locked="0"/>
    </xf>
    <xf numFmtId="4" fontId="16" fillId="13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13" borderId="28" xfId="0" applyFont="1" applyFill="1" applyBorder="1" applyAlignment="1" applyProtection="1">
      <alignment horizontal="center"/>
      <protection locked="0"/>
    </xf>
    <xf numFmtId="0" fontId="14" fillId="13" borderId="30" xfId="0" applyFont="1" applyFill="1" applyBorder="1" applyProtection="1">
      <protection locked="0"/>
    </xf>
    <xf numFmtId="0" fontId="19" fillId="14" borderId="59" xfId="0" applyFont="1" applyFill="1" applyBorder="1" applyAlignment="1" applyProtection="1">
      <alignment horizontal="center" vertical="center"/>
      <protection locked="0"/>
    </xf>
    <xf numFmtId="166" fontId="16" fillId="14" borderId="40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12" xfId="1" applyNumberFormat="1" applyFont="1" applyFill="1" applyBorder="1" applyAlignment="1" applyProtection="1">
      <alignment horizontal="center" vertical="center" wrapText="1"/>
      <protection locked="0"/>
    </xf>
    <xf numFmtId="166" fontId="16" fillId="9" borderId="27" xfId="1" applyNumberFormat="1" applyFont="1" applyFill="1" applyBorder="1" applyAlignment="1" applyProtection="1">
      <alignment horizontal="center" vertical="center" wrapText="1"/>
      <protection locked="0"/>
    </xf>
    <xf numFmtId="0" fontId="14" fillId="13" borderId="59" xfId="0" applyFont="1" applyFill="1" applyBorder="1" applyProtection="1">
      <protection locked="0"/>
    </xf>
    <xf numFmtId="0" fontId="16" fillId="0" borderId="63" xfId="0" applyFont="1" applyFill="1" applyBorder="1" applyAlignment="1" applyProtection="1">
      <alignment horizontal="center"/>
      <protection locked="0"/>
    </xf>
    <xf numFmtId="166" fontId="16" fillId="9" borderId="40" xfId="1" applyNumberFormat="1" applyFont="1" applyFill="1" applyBorder="1" applyAlignment="1" applyProtection="1">
      <alignment horizontal="center" vertical="center" wrapText="1"/>
      <protection locked="0"/>
    </xf>
    <xf numFmtId="0" fontId="16" fillId="14" borderId="21" xfId="0" applyFont="1" applyFill="1" applyBorder="1" applyAlignment="1" applyProtection="1">
      <alignment horizontal="center"/>
      <protection locked="0"/>
    </xf>
    <xf numFmtId="0" fontId="14" fillId="0" borderId="28" xfId="0" applyFont="1" applyFill="1" applyBorder="1" applyAlignment="1" applyProtection="1">
      <alignment horizontal="center"/>
      <protection locked="0"/>
    </xf>
    <xf numFmtId="0" fontId="16" fillId="0" borderId="34" xfId="0" applyFont="1" applyFill="1" applyBorder="1" applyAlignment="1" applyProtection="1">
      <alignment horizontal="center"/>
      <protection locked="0"/>
    </xf>
    <xf numFmtId="0" fontId="16" fillId="0" borderId="28" xfId="0" applyFont="1" applyFill="1" applyBorder="1" applyAlignment="1" applyProtection="1">
      <alignment horizontal="center"/>
      <protection locked="0"/>
    </xf>
    <xf numFmtId="0" fontId="16" fillId="0" borderId="64" xfId="0" applyFont="1" applyFill="1" applyBorder="1" applyAlignment="1" applyProtection="1">
      <alignment horizontal="center"/>
      <protection locked="0"/>
    </xf>
    <xf numFmtId="0" fontId="16" fillId="14" borderId="56" xfId="0" applyFont="1" applyFill="1" applyBorder="1" applyAlignment="1" applyProtection="1">
      <alignment horizontal="center"/>
      <protection locked="0"/>
    </xf>
    <xf numFmtId="0" fontId="0" fillId="14" borderId="0" xfId="0" applyFill="1" applyAlignment="1" applyProtection="1">
      <alignment horizontal="center"/>
      <protection locked="0"/>
    </xf>
    <xf numFmtId="0" fontId="16" fillId="0" borderId="59" xfId="0" applyFont="1" applyFill="1" applyBorder="1" applyAlignment="1" applyProtection="1">
      <alignment horizontal="center"/>
      <protection locked="0"/>
    </xf>
    <xf numFmtId="166" fontId="16" fillId="0" borderId="4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38" xfId="0" applyFont="1" applyFill="1" applyBorder="1" applyAlignment="1" applyProtection="1">
      <alignment horizontal="center"/>
      <protection locked="0"/>
    </xf>
    <xf numFmtId="0" fontId="16" fillId="14" borderId="59" xfId="0" applyFont="1" applyFill="1" applyBorder="1" applyAlignment="1" applyProtection="1">
      <alignment horizontal="center"/>
      <protection locked="0"/>
    </xf>
    <xf numFmtId="2" fontId="16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38" xfId="0" applyFont="1" applyFill="1" applyBorder="1" applyAlignment="1" applyProtection="1">
      <alignment horizontal="center"/>
      <protection locked="0"/>
    </xf>
    <xf numFmtId="0" fontId="14" fillId="13" borderId="51" xfId="0" applyFont="1" applyFill="1" applyBorder="1" applyAlignment="1" applyProtection="1">
      <alignment vertical="center"/>
      <protection locked="0"/>
    </xf>
    <xf numFmtId="0" fontId="14" fillId="13" borderId="18" xfId="0" applyFont="1" applyFill="1" applyBorder="1" applyAlignment="1" applyProtection="1">
      <alignment vertical="center"/>
      <protection locked="0"/>
    </xf>
    <xf numFmtId="0" fontId="14" fillId="13" borderId="18" xfId="0" applyFont="1" applyFill="1" applyBorder="1" applyAlignment="1" applyProtection="1">
      <alignment horizontal="center" vertical="center" wrapText="1"/>
      <protection locked="0"/>
    </xf>
    <xf numFmtId="166" fontId="16" fillId="9" borderId="52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54" xfId="1" applyNumberFormat="1" applyFont="1" applyFill="1" applyBorder="1" applyAlignment="1" applyProtection="1">
      <alignment horizontal="center" vertical="center" wrapText="1"/>
      <protection locked="0"/>
    </xf>
    <xf numFmtId="2" fontId="16" fillId="13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13" borderId="6" xfId="0" applyFont="1" applyFill="1" applyBorder="1" applyAlignment="1" applyProtection="1">
      <alignment horizontal="center" vertical="center" wrapText="1"/>
      <protection locked="0"/>
    </xf>
    <xf numFmtId="0" fontId="14" fillId="13" borderId="57" xfId="0" applyFont="1" applyFill="1" applyBorder="1" applyAlignment="1" applyProtection="1">
      <alignment horizontal="center" vertical="center" wrapText="1"/>
      <protection locked="0"/>
    </xf>
    <xf numFmtId="0" fontId="14" fillId="13" borderId="58" xfId="0" applyFont="1" applyFill="1" applyBorder="1" applyAlignment="1" applyProtection="1">
      <alignment horizontal="center" vertical="center" wrapText="1"/>
      <protection locked="0"/>
    </xf>
    <xf numFmtId="0" fontId="14" fillId="13" borderId="52" xfId="0" applyFont="1" applyFill="1" applyBorder="1" applyAlignment="1" applyProtection="1">
      <alignment horizontal="center" vertical="center" wrapText="1"/>
      <protection locked="0"/>
    </xf>
    <xf numFmtId="0" fontId="14" fillId="13" borderId="54" xfId="0" applyFont="1" applyFill="1" applyBorder="1" applyAlignment="1" applyProtection="1">
      <alignment horizontal="center" vertical="center" wrapText="1"/>
      <protection locked="0"/>
    </xf>
    <xf numFmtId="0" fontId="14" fillId="13" borderId="55" xfId="0" applyFont="1" applyFill="1" applyBorder="1" applyAlignment="1" applyProtection="1">
      <alignment horizontal="center" vertical="center" wrapText="1"/>
      <protection locked="0"/>
    </xf>
    <xf numFmtId="0" fontId="14" fillId="13" borderId="56" xfId="0" applyFont="1" applyFill="1" applyBorder="1" applyAlignment="1" applyProtection="1">
      <alignment vertical="center" wrapText="1"/>
      <protection locked="0"/>
    </xf>
    <xf numFmtId="0" fontId="19" fillId="0" borderId="56" xfId="0" applyFont="1" applyFill="1" applyBorder="1" applyAlignment="1" applyProtection="1">
      <alignment horizontal="center" vertical="center"/>
      <protection locked="0"/>
    </xf>
    <xf numFmtId="166" fontId="16" fillId="0" borderId="20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55" xfId="1" applyNumberFormat="1" applyFont="1" applyFill="1" applyBorder="1" applyAlignment="1" applyProtection="1">
      <alignment horizontal="center" vertical="center" wrapText="1"/>
      <protection locked="0"/>
    </xf>
    <xf numFmtId="166" fontId="16" fillId="9" borderId="20" xfId="1" applyNumberFormat="1" applyFont="1" applyFill="1" applyBorder="1" applyAlignment="1" applyProtection="1">
      <alignment horizontal="center" vertical="center" wrapText="1"/>
      <protection locked="0"/>
    </xf>
    <xf numFmtId="2" fontId="16" fillId="13" borderId="21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2" xfId="0" applyNumberFormat="1" applyFont="1" applyBorder="1" applyAlignment="1" applyProtection="1">
      <alignment horizontal="center" vertical="center" wrapText="1"/>
      <protection locked="0"/>
    </xf>
    <xf numFmtId="4" fontId="16" fillId="13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13" borderId="21" xfId="0" applyFont="1" applyFill="1" applyBorder="1" applyAlignment="1" applyProtection="1">
      <alignment horizontal="center"/>
      <protection locked="0"/>
    </xf>
    <xf numFmtId="166" fontId="16" fillId="9" borderId="43" xfId="1" applyNumberFormat="1" applyFont="1" applyFill="1" applyBorder="1" applyAlignment="1" applyProtection="1">
      <alignment horizontal="center" vertical="center" wrapText="1"/>
      <protection locked="0"/>
    </xf>
    <xf numFmtId="0" fontId="14" fillId="13" borderId="25" xfId="0" applyFont="1" applyFill="1" applyBorder="1" applyAlignment="1" applyProtection="1">
      <alignment vertical="center"/>
      <protection locked="0"/>
    </xf>
    <xf numFmtId="0" fontId="14" fillId="13" borderId="30" xfId="0" applyFont="1" applyFill="1" applyBorder="1" applyAlignment="1" applyProtection="1">
      <alignment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166" fontId="16" fillId="9" borderId="57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28" xfId="1" applyNumberFormat="1" applyFont="1" applyFill="1" applyBorder="1" applyAlignment="1" applyProtection="1">
      <alignment horizontal="center" vertical="center" wrapText="1"/>
      <protection locked="0"/>
    </xf>
    <xf numFmtId="166" fontId="16" fillId="9" borderId="42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41" xfId="0" applyNumberFormat="1" applyFont="1" applyBorder="1" applyAlignment="1" applyProtection="1">
      <alignment horizontal="center" vertical="center" wrapText="1"/>
      <protection locked="0"/>
    </xf>
    <xf numFmtId="0" fontId="14" fillId="13" borderId="59" xfId="0" applyFont="1" applyFill="1" applyBorder="1" applyAlignment="1" applyProtection="1">
      <alignment vertical="center" wrapText="1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166" fontId="16" fillId="9" borderId="33" xfId="1" applyNumberFormat="1" applyFont="1" applyFill="1" applyBorder="1" applyAlignment="1" applyProtection="1">
      <alignment horizontal="center" vertical="center" wrapText="1"/>
      <protection locked="0"/>
    </xf>
    <xf numFmtId="166" fontId="16" fillId="9" borderId="32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29" xfId="0" applyNumberFormat="1" applyFont="1" applyBorder="1" applyAlignment="1" applyProtection="1">
      <alignment horizontal="center" vertical="center" wrapText="1"/>
      <protection locked="0"/>
    </xf>
    <xf numFmtId="0" fontId="0" fillId="15" borderId="59" xfId="0" applyFill="1" applyBorder="1" applyAlignment="1" applyProtection="1">
      <alignment horizontal="center" vertical="center"/>
      <protection locked="0"/>
    </xf>
    <xf numFmtId="166" fontId="16" fillId="15" borderId="33" xfId="1" applyNumberFormat="1" applyFont="1" applyFill="1" applyBorder="1" applyAlignment="1" applyProtection="1">
      <alignment horizontal="center" vertical="center" wrapText="1"/>
      <protection locked="0"/>
    </xf>
    <xf numFmtId="166" fontId="16" fillId="15" borderId="28" xfId="1" applyNumberFormat="1" applyFont="1" applyFill="1" applyBorder="1" applyAlignment="1" applyProtection="1">
      <alignment horizontal="center" vertical="center" wrapText="1"/>
      <protection locked="0"/>
    </xf>
    <xf numFmtId="2" fontId="16" fillId="15" borderId="73" xfId="0" applyNumberFormat="1" applyFont="1" applyFill="1" applyBorder="1" applyAlignment="1" applyProtection="1">
      <alignment horizontal="center" vertical="center" wrapText="1"/>
      <protection locked="0"/>
    </xf>
    <xf numFmtId="2" fontId="16" fillId="15" borderId="35" xfId="0" applyNumberFormat="1" applyFont="1" applyFill="1" applyBorder="1" applyAlignment="1" applyProtection="1">
      <alignment horizontal="center" vertical="center" wrapText="1"/>
      <protection locked="0"/>
    </xf>
    <xf numFmtId="166" fontId="16" fillId="15" borderId="27" xfId="1" applyNumberFormat="1" applyFont="1" applyFill="1" applyBorder="1" applyAlignment="1" applyProtection="1">
      <alignment horizontal="center" vertical="center" wrapText="1"/>
      <protection locked="0"/>
    </xf>
    <xf numFmtId="4" fontId="16" fillId="15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15" borderId="28" xfId="0" applyFont="1" applyFill="1" applyBorder="1" applyAlignment="1" applyProtection="1">
      <alignment horizontal="center"/>
      <protection locked="0"/>
    </xf>
    <xf numFmtId="166" fontId="16" fillId="15" borderId="32" xfId="1" applyNumberFormat="1" applyFont="1" applyFill="1" applyBorder="1" applyAlignment="1" applyProtection="1">
      <alignment horizontal="center" vertical="center" wrapText="1"/>
      <protection locked="0"/>
    </xf>
    <xf numFmtId="2" fontId="16" fillId="15" borderId="29" xfId="0" applyNumberFormat="1" applyFont="1" applyFill="1" applyBorder="1" applyAlignment="1" applyProtection="1">
      <alignment horizontal="center" vertical="center" wrapText="1"/>
      <protection locked="0"/>
    </xf>
    <xf numFmtId="0" fontId="19" fillId="14" borderId="30" xfId="0" applyFont="1" applyFill="1" applyBorder="1" applyAlignment="1" applyProtection="1">
      <alignment horizontal="center" vertical="center"/>
      <protection locked="0"/>
    </xf>
    <xf numFmtId="166" fontId="16" fillId="14" borderId="33" xfId="1" applyNumberFormat="1" applyFont="1" applyFill="1" applyBorder="1" applyAlignment="1" applyProtection="1">
      <alignment horizontal="center" vertical="center" wrapText="1"/>
      <protection locked="0"/>
    </xf>
    <xf numFmtId="166" fontId="16" fillId="14" borderId="27" xfId="1" applyNumberFormat="1" applyFont="1" applyFill="1" applyBorder="1" applyAlignment="1" applyProtection="1">
      <alignment horizontal="center" vertical="center" wrapText="1"/>
      <protection locked="0"/>
    </xf>
    <xf numFmtId="2" fontId="16" fillId="1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6" xfId="0" applyFont="1" applyFill="1" applyBorder="1" applyAlignment="1" applyProtection="1">
      <alignment horizontal="center" vertical="center"/>
      <protection locked="0"/>
    </xf>
    <xf numFmtId="0" fontId="16" fillId="15" borderId="59" xfId="0" applyFont="1" applyFill="1" applyBorder="1" applyAlignment="1" applyProtection="1">
      <alignment horizontal="center" wrapText="1"/>
      <protection locked="0"/>
    </xf>
    <xf numFmtId="0" fontId="0" fillId="15" borderId="32" xfId="0" applyFill="1" applyBorder="1" applyProtection="1">
      <protection locked="0"/>
    </xf>
    <xf numFmtId="0" fontId="0" fillId="15" borderId="29" xfId="0" applyFill="1" applyBorder="1" applyProtection="1">
      <protection locked="0"/>
    </xf>
    <xf numFmtId="0" fontId="0" fillId="14" borderId="30" xfId="0" applyFill="1" applyBorder="1" applyAlignment="1" applyProtection="1">
      <alignment horizontal="center" vertical="center"/>
      <protection locked="0"/>
    </xf>
    <xf numFmtId="2" fontId="16" fillId="13" borderId="28" xfId="0" applyNumberFormat="1" applyFont="1" applyFill="1" applyBorder="1" applyAlignment="1" applyProtection="1">
      <alignment horizontal="center" vertical="center" wrapText="1"/>
      <protection locked="0"/>
    </xf>
    <xf numFmtId="0" fontId="16" fillId="14" borderId="23" xfId="0" applyFont="1" applyFill="1" applyBorder="1" applyAlignment="1" applyProtection="1">
      <alignment horizontal="center" wrapText="1"/>
      <protection locked="0"/>
    </xf>
    <xf numFmtId="166" fontId="16" fillId="13" borderId="73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44" xfId="0" applyNumberFormat="1" applyFont="1" applyBorder="1" applyAlignment="1" applyProtection="1">
      <alignment horizontal="center" vertical="center" wrapText="1"/>
      <protection locked="0"/>
    </xf>
    <xf numFmtId="4" fontId="16" fillId="13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13" borderId="73" xfId="0" applyFont="1" applyFill="1" applyBorder="1" applyAlignment="1" applyProtection="1">
      <alignment horizontal="center"/>
      <protection locked="0"/>
    </xf>
    <xf numFmtId="0" fontId="2" fillId="0" borderId="59" xfId="0" applyFont="1" applyFill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0" fontId="0" fillId="0" borderId="29" xfId="0" applyBorder="1" applyProtection="1">
      <protection locked="0"/>
    </xf>
    <xf numFmtId="0" fontId="16" fillId="0" borderId="17" xfId="0" applyFont="1" applyFill="1" applyBorder="1" applyAlignment="1" applyProtection="1">
      <alignment horizontal="center" wrapText="1"/>
      <protection locked="0"/>
    </xf>
    <xf numFmtId="0" fontId="16" fillId="14" borderId="16" xfId="0" applyFont="1" applyFill="1" applyBorder="1" applyAlignment="1" applyProtection="1">
      <alignment horizontal="center" wrapText="1"/>
      <protection locked="0"/>
    </xf>
    <xf numFmtId="0" fontId="16" fillId="14" borderId="17" xfId="0" applyFont="1" applyFill="1" applyBorder="1" applyAlignment="1" applyProtection="1">
      <alignment horizontal="center" wrapText="1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19" fillId="14" borderId="23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16" fillId="15" borderId="17" xfId="0" applyFont="1" applyFill="1" applyBorder="1" applyAlignment="1" applyProtection="1">
      <alignment horizontal="center" wrapText="1"/>
      <protection locked="0"/>
    </xf>
    <xf numFmtId="0" fontId="0" fillId="14" borderId="16" xfId="0" applyFill="1" applyBorder="1" applyAlignment="1" applyProtection="1">
      <alignment horizontal="center" vertical="center"/>
      <protection locked="0"/>
    </xf>
    <xf numFmtId="2" fontId="16" fillId="1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14" borderId="50" xfId="0" applyFill="1" applyBorder="1" applyAlignment="1" applyProtection="1">
      <alignment horizontal="center" vertical="center"/>
      <protection locked="0"/>
    </xf>
    <xf numFmtId="2" fontId="16" fillId="0" borderId="35" xfId="0" applyNumberFormat="1" applyFont="1" applyBorder="1" applyAlignment="1" applyProtection="1">
      <alignment horizontal="center" vertical="center" wrapText="1"/>
      <protection locked="0"/>
    </xf>
    <xf numFmtId="0" fontId="0" fillId="0" borderId="59" xfId="0" applyFill="1" applyBorder="1" applyAlignment="1" applyProtection="1">
      <alignment horizontal="center" vertical="center"/>
      <protection locked="0"/>
    </xf>
    <xf numFmtId="166" fontId="16" fillId="15" borderId="42" xfId="1" applyNumberFormat="1" applyFont="1" applyFill="1" applyBorder="1" applyAlignment="1" applyProtection="1">
      <alignment horizontal="center" vertical="center" wrapText="1"/>
      <protection locked="0"/>
    </xf>
    <xf numFmtId="2" fontId="25" fillId="0" borderId="28" xfId="0" applyNumberFormat="1" applyFont="1" applyBorder="1" applyAlignment="1" applyProtection="1">
      <alignment horizontal="center" vertical="center" wrapText="1"/>
      <protection locked="0"/>
    </xf>
    <xf numFmtId="2" fontId="25" fillId="0" borderId="73" xfId="0" applyNumberFormat="1" applyFont="1" applyBorder="1" applyAlignment="1" applyProtection="1">
      <alignment horizontal="center" vertical="center" wrapText="1"/>
      <protection locked="0"/>
    </xf>
    <xf numFmtId="0" fontId="0" fillId="15" borderId="30" xfId="0" applyFill="1" applyBorder="1" applyAlignment="1" applyProtection="1">
      <alignment horizontal="center" vertical="center"/>
      <protection locked="0"/>
    </xf>
    <xf numFmtId="2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14" fillId="13" borderId="45" xfId="0" applyFont="1" applyFill="1" applyBorder="1" applyAlignment="1" applyProtection="1">
      <alignment vertical="center"/>
      <protection locked="0"/>
    </xf>
    <xf numFmtId="0" fontId="14" fillId="13" borderId="63" xfId="0" applyFont="1" applyFill="1" applyBorder="1" applyAlignment="1" applyProtection="1">
      <alignment vertical="center" wrapText="1"/>
      <protection locked="0"/>
    </xf>
    <xf numFmtId="0" fontId="0" fillId="14" borderId="45" xfId="0" applyFill="1" applyBorder="1" applyAlignment="1" applyProtection="1">
      <alignment horizontal="center" vertical="center"/>
      <protection locked="0"/>
    </xf>
    <xf numFmtId="166" fontId="16" fillId="9" borderId="65" xfId="1" applyNumberFormat="1" applyFont="1" applyFill="1" applyBorder="1" applyAlignment="1" applyProtection="1">
      <alignment horizontal="center" vertical="center" wrapText="1"/>
      <protection locked="0"/>
    </xf>
    <xf numFmtId="166" fontId="16" fillId="13" borderId="64" xfId="1" applyNumberFormat="1" applyFont="1" applyFill="1" applyBorder="1" applyAlignment="1" applyProtection="1">
      <alignment horizontal="center" vertical="center" wrapText="1"/>
      <protection locked="0"/>
    </xf>
    <xf numFmtId="2" fontId="16" fillId="13" borderId="62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64" xfId="0" applyNumberFormat="1" applyFont="1" applyBorder="1" applyAlignment="1" applyProtection="1">
      <alignment horizontal="center" vertical="center" wrapText="1"/>
      <protection locked="0"/>
    </xf>
    <xf numFmtId="4" fontId="16" fillId="13" borderId="7" xfId="0" applyNumberFormat="1" applyFont="1" applyFill="1" applyBorder="1" applyAlignment="1" applyProtection="1">
      <alignment horizontal="center" vertical="center" wrapText="1"/>
      <protection locked="0"/>
    </xf>
    <xf numFmtId="0" fontId="16" fillId="13" borderId="64" xfId="0" applyFont="1" applyFill="1" applyBorder="1" applyAlignment="1" applyProtection="1">
      <alignment horizontal="center"/>
      <protection locked="0"/>
    </xf>
    <xf numFmtId="166" fontId="16" fillId="9" borderId="48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47" xfId="0" applyNumberFormat="1" applyFont="1" applyBorder="1" applyAlignment="1" applyProtection="1">
      <alignment horizontal="center" vertical="center" wrapText="1"/>
      <protection locked="0"/>
    </xf>
    <xf numFmtId="0" fontId="14" fillId="16" borderId="54" xfId="0" applyFont="1" applyFill="1" applyBorder="1" applyAlignment="1" applyProtection="1">
      <alignment horizontal="center" vertical="center" wrapText="1"/>
      <protection locked="0"/>
    </xf>
    <xf numFmtId="0" fontId="14" fillId="16" borderId="10" xfId="0" applyFont="1" applyFill="1" applyBorder="1" applyAlignment="1" applyProtection="1">
      <alignment horizontal="center" vertical="center" wrapText="1"/>
      <protection locked="0"/>
    </xf>
    <xf numFmtId="0" fontId="45" fillId="16" borderId="12" xfId="0" applyFont="1" applyFill="1" applyBorder="1" applyAlignment="1" applyProtection="1">
      <alignment horizontal="center" vertical="center" wrapText="1"/>
      <protection locked="0"/>
    </xf>
    <xf numFmtId="0" fontId="45" fillId="16" borderId="12" xfId="0" applyFont="1" applyFill="1" applyBorder="1" applyAlignment="1" applyProtection="1">
      <alignment horizontal="center" vertical="center"/>
      <protection locked="0"/>
    </xf>
    <xf numFmtId="0" fontId="14" fillId="16" borderId="12" xfId="0" applyFont="1" applyFill="1" applyBorder="1" applyAlignment="1" applyProtection="1">
      <alignment horizontal="center" vertical="center" wrapText="1"/>
      <protection locked="0"/>
    </xf>
    <xf numFmtId="0" fontId="45" fillId="16" borderId="28" xfId="0" applyFont="1" applyFill="1" applyBorder="1" applyAlignment="1" applyProtection="1">
      <alignment horizontal="center" vertical="center"/>
      <protection locked="0"/>
    </xf>
    <xf numFmtId="0" fontId="14" fillId="16" borderId="27" xfId="0" applyFont="1" applyFill="1" applyBorder="1" applyAlignment="1" applyProtection="1">
      <alignment horizontal="center" vertical="center" wrapText="1"/>
      <protection locked="0"/>
    </xf>
    <xf numFmtId="0" fontId="14" fillId="16" borderId="29" xfId="0" applyFont="1" applyFill="1" applyBorder="1" applyAlignment="1" applyProtection="1">
      <alignment horizontal="center" vertical="center" wrapText="1"/>
      <protection locked="0"/>
    </xf>
    <xf numFmtId="0" fontId="14" fillId="16" borderId="65" xfId="0" applyFont="1" applyFill="1" applyBorder="1" applyAlignment="1" applyProtection="1">
      <alignment horizontal="center" vertical="center"/>
      <protection locked="0"/>
    </xf>
    <xf numFmtId="0" fontId="14" fillId="16" borderId="7" xfId="0" applyFont="1" applyFill="1" applyBorder="1" applyAlignment="1" applyProtection="1">
      <alignment horizontal="center" vertical="center"/>
      <protection locked="0"/>
    </xf>
    <xf numFmtId="0" fontId="15" fillId="16" borderId="7" xfId="0" applyFont="1" applyFill="1" applyBorder="1" applyAlignment="1" applyProtection="1">
      <alignment horizontal="center" vertical="center" wrapText="1"/>
      <protection locked="0"/>
    </xf>
    <xf numFmtId="166" fontId="16" fillId="0" borderId="7" xfId="1" applyNumberFormat="1" applyFont="1" applyBorder="1" applyAlignment="1" applyProtection="1">
      <alignment horizontal="center" vertical="center" wrapText="1"/>
      <protection locked="0"/>
    </xf>
    <xf numFmtId="166" fontId="16" fillId="16" borderId="7" xfId="1" applyNumberFormat="1" applyFont="1" applyFill="1" applyBorder="1" applyAlignment="1" applyProtection="1">
      <alignment horizontal="center" vertical="center" wrapText="1"/>
      <protection locked="0"/>
    </xf>
    <xf numFmtId="2" fontId="16" fillId="16" borderId="64" xfId="0" applyNumberFormat="1" applyFont="1" applyFill="1" applyBorder="1" applyAlignment="1" applyProtection="1">
      <alignment horizontal="center" vertical="center" wrapText="1"/>
      <protection locked="0"/>
    </xf>
    <xf numFmtId="166" fontId="16" fillId="16" borderId="65" xfId="1" applyNumberFormat="1" applyFont="1" applyFill="1" applyBorder="1" applyAlignment="1" applyProtection="1">
      <alignment horizontal="center" vertical="center" wrapText="1"/>
      <protection locked="0"/>
    </xf>
    <xf numFmtId="10" fontId="16" fillId="16" borderId="46" xfId="2" applyNumberFormat="1" applyFont="1" applyFill="1" applyBorder="1" applyAlignment="1" applyProtection="1">
      <alignment horizontal="center" vertical="center" wrapText="1"/>
      <protection locked="0"/>
    </xf>
    <xf numFmtId="0" fontId="16" fillId="0" borderId="67" xfId="0" applyFont="1" applyBorder="1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/>
      <protection locked="0"/>
    </xf>
    <xf numFmtId="0" fontId="14" fillId="16" borderId="5" xfId="0" applyFont="1" applyFill="1" applyBorder="1" applyAlignment="1" applyProtection="1">
      <alignment horizontal="center" vertical="center" wrapText="1"/>
      <protection locked="0"/>
    </xf>
    <xf numFmtId="0" fontId="14" fillId="16" borderId="6" xfId="0" applyFont="1" applyFill="1" applyBorder="1" applyAlignment="1" applyProtection="1">
      <alignment horizontal="center" vertical="center" wrapText="1"/>
      <protection locked="0"/>
    </xf>
    <xf numFmtId="0" fontId="14" fillId="16" borderId="2" xfId="0" applyFont="1" applyFill="1" applyBorder="1" applyAlignment="1" applyProtection="1">
      <alignment horizontal="center" vertical="center"/>
      <protection locked="0"/>
    </xf>
    <xf numFmtId="0" fontId="14" fillId="16" borderId="19" xfId="0" applyFont="1" applyFill="1" applyBorder="1" applyAlignment="1" applyProtection="1">
      <alignment horizontal="center" vertical="center"/>
      <protection locked="0"/>
    </xf>
    <xf numFmtId="0" fontId="14" fillId="16" borderId="18" xfId="0" applyFont="1" applyFill="1" applyBorder="1" applyAlignment="1" applyProtection="1">
      <alignment horizontal="center" vertical="center"/>
      <protection locked="0"/>
    </xf>
    <xf numFmtId="166" fontId="16" fillId="16" borderId="6" xfId="1" applyNumberFormat="1" applyFont="1" applyFill="1" applyBorder="1" applyAlignment="1" applyProtection="1">
      <alignment horizontal="center" vertical="center" wrapText="1"/>
      <protection locked="0"/>
    </xf>
    <xf numFmtId="2" fontId="16" fillId="16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60" xfId="0" applyFont="1" applyFill="1" applyBorder="1" applyAlignment="1" applyProtection="1">
      <alignment horizontal="center" vertical="center" wrapText="1"/>
      <protection locked="0"/>
    </xf>
    <xf numFmtId="0" fontId="14" fillId="16" borderId="62" xfId="0" applyFont="1" applyFill="1" applyBorder="1" applyAlignment="1" applyProtection="1">
      <alignment horizontal="center" vertical="center" wrapText="1"/>
      <protection locked="0"/>
    </xf>
    <xf numFmtId="0" fontId="14" fillId="16" borderId="61" xfId="0" applyFont="1" applyFill="1" applyBorder="1" applyAlignment="1" applyProtection="1">
      <alignment horizontal="center" vertical="center" wrapText="1"/>
      <protection locked="0"/>
    </xf>
    <xf numFmtId="0" fontId="14" fillId="16" borderId="56" xfId="0" applyFont="1" applyFill="1" applyBorder="1" applyProtection="1">
      <protection locked="0"/>
    </xf>
    <xf numFmtId="0" fontId="16" fillId="16" borderId="56" xfId="0" applyFont="1" applyFill="1" applyBorder="1" applyAlignment="1" applyProtection="1">
      <alignment horizontal="center"/>
      <protection locked="0"/>
    </xf>
    <xf numFmtId="166" fontId="16" fillId="30" borderId="78" xfId="1" applyNumberFormat="1" applyFont="1" applyFill="1" applyBorder="1" applyAlignment="1" applyProtection="1">
      <alignment horizontal="center" vertical="center" wrapText="1"/>
      <protection locked="0"/>
    </xf>
    <xf numFmtId="166" fontId="16" fillId="16" borderId="9" xfId="1" applyNumberFormat="1" applyFont="1" applyFill="1" applyBorder="1" applyAlignment="1" applyProtection="1">
      <alignment horizontal="center" vertical="center" wrapText="1"/>
      <protection locked="0"/>
    </xf>
    <xf numFmtId="2" fontId="16" fillId="16" borderId="73" xfId="0" applyNumberFormat="1" applyFont="1" applyFill="1" applyBorder="1" applyAlignment="1" applyProtection="1">
      <alignment horizontal="center" vertical="center" wrapText="1"/>
      <protection locked="0"/>
    </xf>
    <xf numFmtId="166" fontId="16" fillId="30" borderId="74" xfId="1" applyNumberFormat="1" applyFont="1" applyFill="1" applyBorder="1" applyAlignment="1" applyProtection="1">
      <alignment horizontal="center" vertical="center" wrapText="1"/>
      <protection locked="0"/>
    </xf>
    <xf numFmtId="2" fontId="16" fillId="30" borderId="28" xfId="0" applyNumberFormat="1" applyFont="1" applyFill="1" applyBorder="1" applyAlignment="1" applyProtection="1">
      <alignment horizontal="center" vertical="center" wrapText="1"/>
      <protection locked="0"/>
    </xf>
    <xf numFmtId="4" fontId="16" fillId="16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28" xfId="0" applyFont="1" applyFill="1" applyBorder="1" applyAlignment="1" applyProtection="1">
      <alignment horizontal="center"/>
      <protection locked="0"/>
    </xf>
    <xf numFmtId="0" fontId="14" fillId="16" borderId="30" xfId="0" applyFont="1" applyFill="1" applyBorder="1" applyProtection="1">
      <protection locked="0"/>
    </xf>
    <xf numFmtId="166" fontId="16" fillId="16" borderId="12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56" xfId="0" applyFont="1" applyFill="1" applyBorder="1" applyAlignment="1" applyProtection="1">
      <alignment horizontal="center"/>
      <protection locked="0"/>
    </xf>
    <xf numFmtId="166" fontId="16" fillId="0" borderId="74" xfId="1" applyNumberFormat="1" applyFont="1" applyFill="1" applyBorder="1" applyAlignment="1" applyProtection="1">
      <alignment horizontal="center" vertical="center" wrapText="1"/>
      <protection locked="0"/>
    </xf>
    <xf numFmtId="4" fontId="16" fillId="16" borderId="9" xfId="0" applyNumberFormat="1" applyFont="1" applyFill="1" applyBorder="1" applyAlignment="1" applyProtection="1">
      <alignment horizontal="center" vertical="center" wrapText="1"/>
      <protection locked="0"/>
    </xf>
    <xf numFmtId="166" fontId="16" fillId="30" borderId="4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18" xfId="0" applyFont="1" applyFill="1" applyBorder="1" applyAlignment="1" applyProtection="1">
      <alignment horizontal="center"/>
      <protection locked="0"/>
    </xf>
    <xf numFmtId="0" fontId="14" fillId="16" borderId="45" xfId="0" applyFont="1" applyFill="1" applyBorder="1" applyProtection="1">
      <protection locked="0"/>
    </xf>
    <xf numFmtId="166" fontId="16" fillId="9" borderId="60" xfId="1" applyNumberFormat="1" applyFont="1" applyFill="1" applyBorder="1" applyAlignment="1" applyProtection="1">
      <alignment horizontal="center" vertical="center" wrapText="1"/>
      <protection locked="0"/>
    </xf>
    <xf numFmtId="4" fontId="16" fillId="16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51" xfId="0" applyFont="1" applyFill="1" applyBorder="1" applyAlignment="1" applyProtection="1">
      <alignment vertical="center"/>
      <protection locked="0"/>
    </xf>
    <xf numFmtId="0" fontId="14" fillId="16" borderId="18" xfId="0" applyFont="1" applyFill="1" applyBorder="1" applyAlignment="1" applyProtection="1">
      <alignment vertical="center"/>
      <protection locked="0"/>
    </xf>
    <xf numFmtId="0" fontId="14" fillId="16" borderId="18" xfId="0" applyFont="1" applyFill="1" applyBorder="1" applyAlignment="1" applyProtection="1">
      <alignment horizontal="center" vertical="center" wrapText="1"/>
      <protection locked="0"/>
    </xf>
    <xf numFmtId="166" fontId="16" fillId="16" borderId="54" xfId="1" applyNumberFormat="1" applyFont="1" applyFill="1" applyBorder="1" applyAlignment="1" applyProtection="1">
      <alignment horizontal="center" vertical="center" wrapText="1"/>
      <protection locked="0"/>
    </xf>
    <xf numFmtId="2" fontId="16" fillId="16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52" xfId="0" applyFont="1" applyFill="1" applyBorder="1" applyAlignment="1" applyProtection="1">
      <alignment horizontal="center" vertical="center" wrapText="1"/>
      <protection locked="0"/>
    </xf>
    <xf numFmtId="0" fontId="14" fillId="16" borderId="55" xfId="0" applyFont="1" applyFill="1" applyBorder="1" applyAlignment="1" applyProtection="1">
      <alignment horizontal="center" vertical="center" wrapText="1"/>
      <protection locked="0"/>
    </xf>
    <xf numFmtId="0" fontId="14" fillId="16" borderId="57" xfId="0" applyFont="1" applyFill="1" applyBorder="1" applyAlignment="1" applyProtection="1">
      <alignment horizontal="center" vertical="center" wrapText="1"/>
      <protection locked="0"/>
    </xf>
    <xf numFmtId="0" fontId="14" fillId="16" borderId="58" xfId="0" applyFont="1" applyFill="1" applyBorder="1" applyAlignment="1" applyProtection="1">
      <alignment horizontal="center" vertical="center" wrapText="1"/>
      <protection locked="0"/>
    </xf>
    <xf numFmtId="0" fontId="14" fillId="16" borderId="56" xfId="0" applyFont="1" applyFill="1" applyBorder="1" applyAlignment="1" applyProtection="1">
      <alignment vertical="center" wrapText="1"/>
      <protection locked="0"/>
    </xf>
    <xf numFmtId="0" fontId="0" fillId="0" borderId="56" xfId="0" applyFill="1" applyBorder="1" applyAlignment="1" applyProtection="1">
      <alignment horizontal="center" vertical="center"/>
      <protection locked="0"/>
    </xf>
    <xf numFmtId="166" fontId="16" fillId="16" borderId="21" xfId="1" applyNumberFormat="1" applyFont="1" applyFill="1" applyBorder="1" applyAlignment="1" applyProtection="1">
      <alignment horizontal="center" vertical="center" wrapText="1"/>
      <protection locked="0"/>
    </xf>
    <xf numFmtId="2" fontId="16" fillId="16" borderId="21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53" xfId="0" applyNumberFormat="1" applyFont="1" applyBorder="1" applyAlignment="1" applyProtection="1">
      <alignment horizontal="center" vertical="center" wrapText="1"/>
      <protection locked="0"/>
    </xf>
    <xf numFmtId="4" fontId="16" fillId="16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21" xfId="0" applyFont="1" applyFill="1" applyBorder="1" applyAlignment="1" applyProtection="1">
      <alignment horizontal="center"/>
      <protection locked="0"/>
    </xf>
    <xf numFmtId="0" fontId="14" fillId="16" borderId="59" xfId="0" applyFont="1" applyFill="1" applyBorder="1" applyAlignment="1" applyProtection="1">
      <alignment vertical="center" wrapText="1"/>
      <protection locked="0"/>
    </xf>
    <xf numFmtId="0" fontId="0" fillId="0" borderId="38" xfId="0" applyFill="1" applyBorder="1" applyProtection="1">
      <protection locked="0"/>
    </xf>
    <xf numFmtId="166" fontId="16" fillId="16" borderId="28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/>
      <protection locked="0"/>
    </xf>
    <xf numFmtId="2" fontId="16" fillId="16" borderId="28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3" xfId="0" applyFont="1" applyFill="1" applyBorder="1" applyAlignment="1" applyProtection="1">
      <alignment horizontal="center" wrapText="1"/>
      <protection locked="0"/>
    </xf>
    <xf numFmtId="166" fontId="16" fillId="16" borderId="7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2" fontId="16" fillId="0" borderId="73" xfId="0" applyNumberFormat="1" applyFont="1" applyBorder="1" applyAlignment="1" applyProtection="1">
      <alignment horizontal="center" vertical="center" wrapText="1"/>
      <protection locked="0"/>
    </xf>
    <xf numFmtId="0" fontId="14" fillId="16" borderId="63" xfId="0" applyFont="1" applyFill="1" applyBorder="1" applyAlignment="1" applyProtection="1">
      <alignment vertical="center" wrapText="1"/>
      <protection locked="0"/>
    </xf>
    <xf numFmtId="166" fontId="16" fillId="16" borderId="64" xfId="1" applyNumberFormat="1" applyFont="1" applyFill="1" applyBorder="1" applyAlignment="1" applyProtection="1">
      <alignment horizontal="center" vertical="center" wrapText="1"/>
      <protection locked="0"/>
    </xf>
    <xf numFmtId="2" fontId="16" fillId="16" borderId="62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64" xfId="0" applyFont="1" applyFill="1" applyBorder="1" applyAlignment="1" applyProtection="1">
      <alignment horizontal="center"/>
      <protection locked="0"/>
    </xf>
    <xf numFmtId="0" fontId="16" fillId="9" borderId="36" xfId="0" applyFont="1" applyFill="1" applyBorder="1" applyAlignment="1" applyProtection="1">
      <alignment horizontal="center"/>
      <protection locked="0"/>
    </xf>
    <xf numFmtId="0" fontId="16" fillId="9" borderId="0" xfId="0" applyFont="1" applyFill="1" applyAlignment="1" applyProtection="1">
      <alignment horizontal="center"/>
      <protection locked="0"/>
    </xf>
    <xf numFmtId="0" fontId="14" fillId="31" borderId="10" xfId="0" applyFont="1" applyFill="1" applyBorder="1" applyAlignment="1" applyProtection="1">
      <alignment horizontal="center" vertical="center" wrapText="1"/>
      <protection locked="0"/>
    </xf>
    <xf numFmtId="0" fontId="14" fillId="31" borderId="22" xfId="0" applyFont="1" applyFill="1" applyBorder="1" applyAlignment="1" applyProtection="1">
      <alignment horizontal="center" vertical="center" wrapText="1"/>
      <protection locked="0"/>
    </xf>
    <xf numFmtId="0" fontId="14" fillId="31" borderId="23" xfId="0" applyFont="1" applyFill="1" applyBorder="1" applyAlignment="1" applyProtection="1">
      <alignment horizontal="center" vertical="center" wrapText="1"/>
      <protection locked="0"/>
    </xf>
    <xf numFmtId="0" fontId="14" fillId="31" borderId="12" xfId="0" applyFont="1" applyFill="1" applyBorder="1" applyAlignment="1" applyProtection="1">
      <alignment horizontal="center" vertical="center"/>
      <protection locked="0"/>
    </xf>
    <xf numFmtId="0" fontId="14" fillId="31" borderId="12" xfId="0" applyFont="1" applyFill="1" applyBorder="1" applyAlignment="1" applyProtection="1">
      <alignment horizontal="center" vertical="center" wrapText="1"/>
      <protection locked="0"/>
    </xf>
    <xf numFmtId="0" fontId="14" fillId="31" borderId="28" xfId="0" applyFont="1" applyFill="1" applyBorder="1" applyAlignment="1" applyProtection="1">
      <alignment horizontal="center" vertical="center"/>
      <protection locked="0"/>
    </xf>
    <xf numFmtId="0" fontId="14" fillId="31" borderId="27" xfId="0" applyFont="1" applyFill="1" applyBorder="1" applyAlignment="1" applyProtection="1">
      <alignment horizontal="center" vertical="center" wrapText="1"/>
      <protection locked="0"/>
    </xf>
    <xf numFmtId="0" fontId="14" fillId="31" borderId="29" xfId="0" applyFont="1" applyFill="1" applyBorder="1" applyAlignment="1" applyProtection="1">
      <alignment horizontal="center" vertical="center" wrapText="1"/>
      <protection locked="0"/>
    </xf>
    <xf numFmtId="0" fontId="14" fillId="31" borderId="65" xfId="0" applyFont="1" applyFill="1" applyBorder="1" applyAlignment="1" applyProtection="1">
      <alignment horizontal="center" vertical="center"/>
      <protection locked="0"/>
    </xf>
    <xf numFmtId="0" fontId="14" fillId="31" borderId="7" xfId="0" applyFont="1" applyFill="1" applyBorder="1" applyAlignment="1" applyProtection="1">
      <alignment horizontal="center" vertical="center"/>
      <protection locked="0"/>
    </xf>
    <xf numFmtId="0" fontId="15" fillId="31" borderId="7" xfId="0" applyFont="1" applyFill="1" applyBorder="1" applyAlignment="1" applyProtection="1">
      <alignment horizontal="center" vertical="center" wrapText="1"/>
      <protection locked="0"/>
    </xf>
    <xf numFmtId="166" fontId="16" fillId="31" borderId="7" xfId="1" applyNumberFormat="1" applyFont="1" applyFill="1" applyBorder="1" applyAlignment="1" applyProtection="1">
      <alignment horizontal="center" vertical="center" wrapText="1"/>
      <protection locked="0"/>
    </xf>
    <xf numFmtId="2" fontId="16" fillId="31" borderId="64" xfId="0" applyNumberFormat="1" applyFont="1" applyFill="1" applyBorder="1" applyAlignment="1" applyProtection="1">
      <alignment horizontal="center" vertical="center" wrapText="1"/>
      <protection locked="0"/>
    </xf>
    <xf numFmtId="166" fontId="16" fillId="31" borderId="65" xfId="1" applyNumberFormat="1" applyFont="1" applyFill="1" applyBorder="1" applyAlignment="1" applyProtection="1">
      <alignment horizontal="center" vertical="center" wrapText="1"/>
      <protection locked="0"/>
    </xf>
    <xf numFmtId="10" fontId="16" fillId="31" borderId="46" xfId="2" applyNumberFormat="1" applyFont="1" applyFill="1" applyBorder="1" applyAlignment="1" applyProtection="1">
      <alignment horizontal="center" vertical="center" wrapText="1"/>
      <protection locked="0"/>
    </xf>
    <xf numFmtId="0" fontId="14" fillId="31" borderId="5" xfId="0" applyFont="1" applyFill="1" applyBorder="1" applyAlignment="1" applyProtection="1">
      <alignment horizontal="center" vertical="center" wrapText="1"/>
      <protection locked="0"/>
    </xf>
    <xf numFmtId="0" fontId="14" fillId="31" borderId="6" xfId="0" applyFont="1" applyFill="1" applyBorder="1" applyAlignment="1" applyProtection="1">
      <alignment horizontal="center" vertical="center" wrapText="1"/>
      <protection locked="0"/>
    </xf>
    <xf numFmtId="0" fontId="14" fillId="31" borderId="2" xfId="0" applyFont="1" applyFill="1" applyBorder="1" applyAlignment="1" applyProtection="1">
      <alignment horizontal="center" vertical="center"/>
      <protection locked="0"/>
    </xf>
    <xf numFmtId="0" fontId="14" fillId="31" borderId="19" xfId="0" applyFont="1" applyFill="1" applyBorder="1" applyAlignment="1" applyProtection="1">
      <alignment horizontal="center" vertical="center"/>
      <protection locked="0"/>
    </xf>
    <xf numFmtId="0" fontId="14" fillId="31" borderId="18" xfId="0" applyFont="1" applyFill="1" applyBorder="1" applyAlignment="1" applyProtection="1">
      <alignment horizontal="center" vertical="center"/>
      <protection locked="0"/>
    </xf>
    <xf numFmtId="166" fontId="16" fillId="31" borderId="6" xfId="1" applyNumberFormat="1" applyFont="1" applyFill="1" applyBorder="1" applyAlignment="1" applyProtection="1">
      <alignment horizontal="center" vertical="center" wrapText="1"/>
      <protection locked="0"/>
    </xf>
    <xf numFmtId="2" fontId="16" fillId="31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31" borderId="60" xfId="0" applyFont="1" applyFill="1" applyBorder="1" applyAlignment="1" applyProtection="1">
      <alignment horizontal="center" vertical="center" wrapText="1"/>
      <protection locked="0"/>
    </xf>
    <xf numFmtId="0" fontId="14" fillId="31" borderId="62" xfId="0" applyFont="1" applyFill="1" applyBorder="1" applyAlignment="1" applyProtection="1">
      <alignment horizontal="center" vertical="center" wrapText="1"/>
      <protection locked="0"/>
    </xf>
    <xf numFmtId="0" fontId="14" fillId="31" borderId="61" xfId="0" applyFont="1" applyFill="1" applyBorder="1" applyAlignment="1" applyProtection="1">
      <alignment horizontal="center" vertical="center" wrapText="1"/>
      <protection locked="0"/>
    </xf>
    <xf numFmtId="0" fontId="14" fillId="31" borderId="8" xfId="0" applyFont="1" applyFill="1" applyBorder="1" applyAlignment="1" applyProtection="1">
      <alignment horizontal="center" vertical="center" wrapText="1"/>
      <protection locked="0"/>
    </xf>
    <xf numFmtId="0" fontId="14" fillId="31" borderId="18" xfId="0" applyFont="1" applyFill="1" applyBorder="1" applyAlignment="1" applyProtection="1">
      <alignment vertical="center"/>
      <protection locked="0"/>
    </xf>
    <xf numFmtId="0" fontId="14" fillId="31" borderId="56" xfId="0" applyFont="1" applyFill="1" applyBorder="1" applyProtection="1">
      <protection locked="0"/>
    </xf>
    <xf numFmtId="0" fontId="16" fillId="31" borderId="56" xfId="0" applyFont="1" applyFill="1" applyBorder="1" applyAlignment="1" applyProtection="1">
      <alignment horizontal="center"/>
      <protection locked="0"/>
    </xf>
    <xf numFmtId="166" fontId="16" fillId="31" borderId="78" xfId="1" applyNumberFormat="1" applyFont="1" applyFill="1" applyBorder="1" applyAlignment="1" applyProtection="1">
      <alignment horizontal="center" vertical="center" wrapText="1"/>
      <protection locked="0"/>
    </xf>
    <xf numFmtId="166" fontId="16" fillId="31" borderId="9" xfId="1" applyNumberFormat="1" applyFont="1" applyFill="1" applyBorder="1" applyAlignment="1" applyProtection="1">
      <alignment horizontal="center" vertical="center" wrapText="1"/>
      <protection locked="0"/>
    </xf>
    <xf numFmtId="2" fontId="16" fillId="31" borderId="73" xfId="0" applyNumberFormat="1" applyFont="1" applyFill="1" applyBorder="1" applyAlignment="1" applyProtection="1">
      <alignment horizontal="center" vertical="center" wrapText="1"/>
      <protection locked="0"/>
    </xf>
    <xf numFmtId="166" fontId="16" fillId="31" borderId="74" xfId="1" applyNumberFormat="1" applyFont="1" applyFill="1" applyBorder="1" applyAlignment="1" applyProtection="1">
      <alignment horizontal="center" vertical="center" wrapText="1"/>
      <protection locked="0"/>
    </xf>
    <xf numFmtId="2" fontId="16" fillId="31" borderId="28" xfId="0" applyNumberFormat="1" applyFont="1" applyFill="1" applyBorder="1" applyAlignment="1" applyProtection="1">
      <alignment horizontal="center" vertical="center" wrapText="1"/>
      <protection locked="0"/>
    </xf>
    <xf numFmtId="4" fontId="16" fillId="31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31" borderId="28" xfId="0" applyFont="1" applyFill="1" applyBorder="1" applyAlignment="1" applyProtection="1">
      <alignment horizontal="center"/>
      <protection locked="0"/>
    </xf>
    <xf numFmtId="0" fontId="16" fillId="31" borderId="34" xfId="0" applyFont="1" applyFill="1" applyBorder="1" applyAlignment="1" applyProtection="1">
      <alignment horizontal="center"/>
      <protection locked="0"/>
    </xf>
    <xf numFmtId="0" fontId="14" fillId="31" borderId="25" xfId="0" applyFont="1" applyFill="1" applyBorder="1" applyAlignment="1" applyProtection="1">
      <alignment vertical="center"/>
      <protection locked="0"/>
    </xf>
    <xf numFmtId="0" fontId="14" fillId="31" borderId="30" xfId="0" applyFont="1" applyFill="1" applyBorder="1" applyProtection="1">
      <protection locked="0"/>
    </xf>
    <xf numFmtId="166" fontId="16" fillId="31" borderId="12" xfId="1" applyNumberFormat="1" applyFont="1" applyFill="1" applyBorder="1" applyAlignment="1" applyProtection="1">
      <alignment horizontal="center" vertical="center" wrapText="1"/>
      <protection locked="0"/>
    </xf>
    <xf numFmtId="166" fontId="16" fillId="31" borderId="40" xfId="1" applyNumberFormat="1" applyFont="1" applyFill="1" applyBorder="1" applyAlignment="1" applyProtection="1">
      <alignment horizontal="center" vertical="center" wrapText="1"/>
      <protection locked="0"/>
    </xf>
    <xf numFmtId="4" fontId="16" fillId="31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0" xfId="0" applyFont="1" applyFill="1" applyBorder="1" applyAlignment="1" applyProtection="1">
      <alignment horizontal="center"/>
      <protection locked="0"/>
    </xf>
    <xf numFmtId="0" fontId="16" fillId="0" borderId="26" xfId="0" applyFont="1" applyFill="1" applyBorder="1" applyAlignment="1" applyProtection="1">
      <alignment horizontal="center"/>
      <protection locked="0"/>
    </xf>
    <xf numFmtId="0" fontId="14" fillId="31" borderId="18" xfId="0" applyFont="1" applyFill="1" applyBorder="1" applyAlignment="1" applyProtection="1">
      <alignment horizontal="center" vertical="center" wrapText="1"/>
      <protection locked="0"/>
    </xf>
    <xf numFmtId="166" fontId="16" fillId="31" borderId="54" xfId="1" applyNumberFormat="1" applyFont="1" applyFill="1" applyBorder="1" applyAlignment="1" applyProtection="1">
      <alignment horizontal="center" vertical="center" wrapText="1"/>
      <protection locked="0"/>
    </xf>
    <xf numFmtId="2" fontId="16" fillId="31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31" borderId="52" xfId="0" applyFont="1" applyFill="1" applyBorder="1" applyAlignment="1" applyProtection="1">
      <alignment horizontal="center" vertical="center" wrapText="1"/>
      <protection locked="0"/>
    </xf>
    <xf numFmtId="0" fontId="14" fillId="31" borderId="55" xfId="0" applyFont="1" applyFill="1" applyBorder="1" applyAlignment="1" applyProtection="1">
      <alignment horizontal="center" vertical="center" wrapText="1"/>
      <protection locked="0"/>
    </xf>
    <xf numFmtId="0" fontId="14" fillId="31" borderId="54" xfId="0" applyFont="1" applyFill="1" applyBorder="1" applyAlignment="1" applyProtection="1">
      <alignment horizontal="center" vertical="center" wrapText="1"/>
      <protection locked="0"/>
    </xf>
    <xf numFmtId="0" fontId="14" fillId="31" borderId="57" xfId="0" applyFont="1" applyFill="1" applyBorder="1" applyAlignment="1" applyProtection="1">
      <alignment horizontal="center" vertical="center" wrapText="1"/>
      <protection locked="0"/>
    </xf>
    <xf numFmtId="0" fontId="14" fillId="31" borderId="58" xfId="0" applyFont="1" applyFill="1" applyBorder="1" applyAlignment="1" applyProtection="1">
      <alignment horizontal="center" vertical="center" wrapText="1"/>
      <protection locked="0"/>
    </xf>
    <xf numFmtId="0" fontId="14" fillId="31" borderId="56" xfId="0" applyFont="1" applyFill="1" applyBorder="1" applyAlignment="1" applyProtection="1">
      <alignment vertical="center" wrapText="1"/>
      <protection locked="0"/>
    </xf>
    <xf numFmtId="166" fontId="16" fillId="0" borderId="52" xfId="1" applyNumberFormat="1" applyFont="1" applyFill="1" applyBorder="1" applyAlignment="1" applyProtection="1">
      <alignment horizontal="center" vertical="center" wrapText="1"/>
      <protection locked="0"/>
    </xf>
    <xf numFmtId="166" fontId="16" fillId="31" borderId="21" xfId="1" applyNumberFormat="1" applyFont="1" applyFill="1" applyBorder="1" applyAlignment="1" applyProtection="1">
      <alignment horizontal="center" vertical="center" wrapText="1"/>
      <protection locked="0"/>
    </xf>
    <xf numFmtId="2" fontId="16" fillId="31" borderId="21" xfId="0" applyNumberFormat="1" applyFont="1" applyFill="1" applyBorder="1" applyAlignment="1" applyProtection="1">
      <alignment horizontal="center" vertical="center" wrapText="1"/>
      <protection locked="0"/>
    </xf>
    <xf numFmtId="4" fontId="16" fillId="31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31" borderId="21" xfId="0" applyFont="1" applyFill="1" applyBorder="1" applyAlignment="1" applyProtection="1">
      <alignment horizontal="center"/>
      <protection locked="0"/>
    </xf>
    <xf numFmtId="166" fontId="16" fillId="0" borderId="43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31" borderId="55" xfId="0" applyFont="1" applyFill="1" applyBorder="1" applyAlignment="1" applyProtection="1">
      <alignment horizontal="center"/>
      <protection locked="0"/>
    </xf>
    <xf numFmtId="0" fontId="14" fillId="31" borderId="59" xfId="0" applyFont="1" applyFill="1" applyBorder="1" applyAlignment="1" applyProtection="1">
      <alignment vertical="center" wrapText="1"/>
      <protection locked="0"/>
    </xf>
    <xf numFmtId="0" fontId="0" fillId="0" borderId="59" xfId="0" applyFill="1" applyBorder="1" applyProtection="1">
      <protection locked="0"/>
    </xf>
    <xf numFmtId="166" fontId="16" fillId="0" borderId="33" xfId="1" applyNumberFormat="1" applyFont="1" applyFill="1" applyBorder="1" applyAlignment="1" applyProtection="1">
      <alignment horizontal="center" vertical="center" wrapText="1"/>
      <protection locked="0"/>
    </xf>
    <xf numFmtId="166" fontId="16" fillId="31" borderId="28" xfId="1" applyNumberFormat="1" applyFont="1" applyFill="1" applyBorder="1" applyAlignment="1" applyProtection="1">
      <alignment horizontal="center" vertical="center" wrapText="1"/>
      <protection locked="0"/>
    </xf>
    <xf numFmtId="166" fontId="16" fillId="0" borderId="27" xfId="1" applyNumberFormat="1" applyFont="1" applyFill="1" applyBorder="1" applyAlignment="1" applyProtection="1">
      <alignment horizontal="center" vertical="center" wrapText="1"/>
      <protection locked="0"/>
    </xf>
    <xf numFmtId="166" fontId="16" fillId="0" borderId="32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29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41" xfId="0" applyNumberFormat="1" applyFont="1" applyFill="1" applyBorder="1" applyAlignment="1" applyProtection="1">
      <alignment horizontal="center" vertical="center" wrapText="1"/>
      <protection locked="0"/>
    </xf>
    <xf numFmtId="166" fontId="16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32" xfId="0" applyFill="1" applyBorder="1" applyProtection="1">
      <protection locked="0"/>
    </xf>
    <xf numFmtId="0" fontId="0" fillId="0" borderId="29" xfId="0" applyFill="1" applyBorder="1" applyProtection="1">
      <protection locked="0"/>
    </xf>
    <xf numFmtId="2" fontId="16" fillId="0" borderId="35" xfId="0" applyNumberFormat="1" applyFont="1" applyFill="1" applyBorder="1" applyAlignment="1" applyProtection="1">
      <alignment horizontal="center" vertical="center" wrapText="1"/>
      <protection locked="0"/>
    </xf>
    <xf numFmtId="166" fontId="16" fillId="0" borderId="57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73" xfId="0" applyNumberFormat="1" applyFont="1" applyFill="1" applyBorder="1" applyAlignment="1" applyProtection="1">
      <alignment horizontal="center" vertical="center" wrapText="1"/>
      <protection locked="0"/>
    </xf>
    <xf numFmtId="0" fontId="14" fillId="31" borderId="63" xfId="0" applyFont="1" applyFill="1" applyBorder="1" applyAlignment="1" applyProtection="1">
      <alignment vertical="center" wrapText="1"/>
      <protection locked="0"/>
    </xf>
    <xf numFmtId="166" fontId="16" fillId="0" borderId="65" xfId="1" applyNumberFormat="1" applyFont="1" applyFill="1" applyBorder="1" applyAlignment="1" applyProtection="1">
      <alignment horizontal="center" vertical="center" wrapText="1"/>
      <protection locked="0"/>
    </xf>
    <xf numFmtId="166" fontId="16" fillId="31" borderId="64" xfId="1" applyNumberFormat="1" applyFont="1" applyFill="1" applyBorder="1" applyAlignment="1" applyProtection="1">
      <alignment horizontal="center" vertical="center" wrapText="1"/>
      <protection locked="0"/>
    </xf>
    <xf numFmtId="2" fontId="16" fillId="31" borderId="62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64" xfId="0" applyNumberFormat="1" applyFont="1" applyFill="1" applyBorder="1" applyAlignment="1" applyProtection="1">
      <alignment horizontal="center" vertical="center" wrapText="1"/>
      <protection locked="0"/>
    </xf>
    <xf numFmtId="4" fontId="16" fillId="31" borderId="7" xfId="0" applyNumberFormat="1" applyFont="1" applyFill="1" applyBorder="1" applyAlignment="1" applyProtection="1">
      <alignment horizontal="center" vertical="center" wrapText="1"/>
      <protection locked="0"/>
    </xf>
    <xf numFmtId="0" fontId="16" fillId="31" borderId="64" xfId="0" applyFont="1" applyFill="1" applyBorder="1" applyAlignment="1" applyProtection="1">
      <alignment horizontal="center"/>
      <protection locked="0"/>
    </xf>
    <xf numFmtId="166" fontId="16" fillId="0" borderId="48" xfId="1" applyNumberFormat="1" applyFont="1" applyFill="1" applyBorder="1" applyAlignment="1" applyProtection="1">
      <alignment horizontal="center" vertical="center" wrapText="1"/>
      <protection locked="0"/>
    </xf>
    <xf numFmtId="2" fontId="16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16" fillId="31" borderId="0" xfId="0" applyFont="1" applyFill="1" applyAlignment="1" applyProtection="1">
      <alignment horizontal="center"/>
      <protection locked="0"/>
    </xf>
    <xf numFmtId="0" fontId="14" fillId="10" borderId="10" xfId="0" applyFont="1" applyFill="1" applyBorder="1" applyAlignment="1" applyProtection="1">
      <alignment horizontal="center" vertical="center" wrapText="1"/>
      <protection locked="0"/>
    </xf>
    <xf numFmtId="0" fontId="14" fillId="10" borderId="12" xfId="0" applyFont="1" applyFill="1" applyBorder="1" applyAlignment="1" applyProtection="1">
      <alignment horizontal="center" vertical="center"/>
      <protection locked="0"/>
    </xf>
    <xf numFmtId="0" fontId="14" fillId="10" borderId="12" xfId="0" applyFont="1" applyFill="1" applyBorder="1" applyAlignment="1" applyProtection="1">
      <alignment horizontal="center" vertical="center" wrapText="1"/>
      <protection locked="0"/>
    </xf>
    <xf numFmtId="0" fontId="14" fillId="10" borderId="28" xfId="0" applyFont="1" applyFill="1" applyBorder="1" applyAlignment="1" applyProtection="1">
      <alignment horizontal="center" vertical="center"/>
      <protection locked="0"/>
    </xf>
    <xf numFmtId="0" fontId="14" fillId="10" borderId="27" xfId="0" applyFont="1" applyFill="1" applyBorder="1" applyAlignment="1" applyProtection="1">
      <alignment horizontal="center" vertical="center" wrapText="1"/>
      <protection locked="0"/>
    </xf>
    <xf numFmtId="0" fontId="14" fillId="10" borderId="29" xfId="0" applyFont="1" applyFill="1" applyBorder="1" applyAlignment="1" applyProtection="1">
      <alignment horizontal="center" vertical="center" wrapText="1"/>
      <protection locked="0"/>
    </xf>
    <xf numFmtId="0" fontId="14" fillId="10" borderId="65" xfId="0" applyFont="1" applyFill="1" applyBorder="1" applyAlignment="1" applyProtection="1">
      <alignment horizontal="center" vertical="center"/>
      <protection locked="0"/>
    </xf>
    <xf numFmtId="0" fontId="14" fillId="10" borderId="7" xfId="0" applyFont="1" applyFill="1" applyBorder="1" applyAlignment="1" applyProtection="1">
      <alignment horizontal="center" vertical="center"/>
      <protection locked="0"/>
    </xf>
    <xf numFmtId="0" fontId="15" fillId="10" borderId="7" xfId="0" applyFont="1" applyFill="1" applyBorder="1" applyAlignment="1" applyProtection="1">
      <alignment horizontal="center" vertical="center" wrapText="1"/>
      <protection locked="0"/>
    </xf>
    <xf numFmtId="166" fontId="16" fillId="10" borderId="7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64" xfId="0" applyNumberFormat="1" applyFont="1" applyFill="1" applyBorder="1" applyAlignment="1" applyProtection="1">
      <alignment horizontal="center" vertical="center" wrapText="1"/>
      <protection locked="0"/>
    </xf>
    <xf numFmtId="166" fontId="16" fillId="10" borderId="65" xfId="1" applyNumberFormat="1" applyFont="1" applyFill="1" applyBorder="1" applyAlignment="1" applyProtection="1">
      <alignment horizontal="center" vertical="center" wrapText="1"/>
      <protection locked="0"/>
    </xf>
    <xf numFmtId="10" fontId="16" fillId="10" borderId="46" xfId="2" applyNumberFormat="1" applyFont="1" applyFill="1" applyBorder="1" applyAlignment="1" applyProtection="1">
      <alignment horizontal="center" vertical="center" wrapText="1"/>
      <protection locked="0"/>
    </xf>
    <xf numFmtId="0" fontId="14" fillId="10" borderId="5" xfId="0" applyFont="1" applyFill="1" applyBorder="1" applyAlignment="1" applyProtection="1">
      <alignment horizontal="center" vertical="center" wrapText="1"/>
      <protection locked="0"/>
    </xf>
    <xf numFmtId="0" fontId="14" fillId="10" borderId="6" xfId="0" applyFont="1" applyFill="1" applyBorder="1" applyAlignment="1" applyProtection="1">
      <alignment horizontal="center" vertical="center" wrapText="1"/>
      <protection locked="0"/>
    </xf>
    <xf numFmtId="0" fontId="14" fillId="10" borderId="2" xfId="0" applyFont="1" applyFill="1" applyBorder="1" applyAlignment="1" applyProtection="1">
      <alignment horizontal="center" vertical="center"/>
      <protection locked="0"/>
    </xf>
    <xf numFmtId="0" fontId="14" fillId="10" borderId="19" xfId="0" applyFont="1" applyFill="1" applyBorder="1" applyAlignment="1" applyProtection="1">
      <alignment horizontal="center" vertical="center"/>
      <protection locked="0"/>
    </xf>
    <xf numFmtId="0" fontId="14" fillId="10" borderId="18" xfId="0" applyFont="1" applyFill="1" applyBorder="1" applyAlignment="1" applyProtection="1">
      <alignment horizontal="center" vertical="center"/>
      <protection locked="0"/>
    </xf>
    <xf numFmtId="166" fontId="16" fillId="10" borderId="6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60" xfId="0" applyFont="1" applyFill="1" applyBorder="1" applyAlignment="1" applyProtection="1">
      <alignment horizontal="center" vertical="center" wrapText="1"/>
      <protection locked="0"/>
    </xf>
    <xf numFmtId="0" fontId="14" fillId="10" borderId="62" xfId="0" applyFont="1" applyFill="1" applyBorder="1" applyAlignment="1" applyProtection="1">
      <alignment horizontal="center" vertical="center" wrapText="1"/>
      <protection locked="0"/>
    </xf>
    <xf numFmtId="0" fontId="14" fillId="10" borderId="61" xfId="0" applyFont="1" applyFill="1" applyBorder="1" applyAlignment="1" applyProtection="1">
      <alignment horizontal="center" vertical="center" wrapText="1"/>
      <protection locked="0"/>
    </xf>
    <xf numFmtId="0" fontId="14" fillId="10" borderId="56" xfId="0" applyFont="1" applyFill="1" applyBorder="1" applyProtection="1">
      <protection locked="0"/>
    </xf>
    <xf numFmtId="0" fontId="16" fillId="10" borderId="56" xfId="0" applyFont="1" applyFill="1" applyBorder="1" applyAlignment="1" applyProtection="1">
      <alignment horizontal="center"/>
      <protection locked="0"/>
    </xf>
    <xf numFmtId="166" fontId="16" fillId="10" borderId="78" xfId="1" applyNumberFormat="1" applyFont="1" applyFill="1" applyBorder="1" applyAlignment="1" applyProtection="1">
      <alignment horizontal="center" vertical="center" wrapText="1"/>
      <protection locked="0"/>
    </xf>
    <xf numFmtId="166" fontId="16" fillId="10" borderId="9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73" xfId="0" applyNumberFormat="1" applyFont="1" applyFill="1" applyBorder="1" applyAlignment="1" applyProtection="1">
      <alignment horizontal="center" vertical="center" wrapText="1"/>
      <protection locked="0"/>
    </xf>
    <xf numFmtId="166" fontId="16" fillId="10" borderId="74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8" xfId="0" applyNumberFormat="1" applyFont="1" applyFill="1" applyBorder="1" applyAlignment="1" applyProtection="1">
      <alignment horizontal="center" vertical="center" wrapText="1"/>
      <protection locked="0"/>
    </xf>
    <xf numFmtId="4" fontId="16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8" xfId="0" applyFont="1" applyFill="1" applyBorder="1" applyAlignment="1" applyProtection="1">
      <alignment horizontal="center"/>
      <protection locked="0"/>
    </xf>
    <xf numFmtId="0" fontId="14" fillId="10" borderId="30" xfId="0" applyFont="1" applyFill="1" applyBorder="1" applyProtection="1">
      <protection locked="0"/>
    </xf>
    <xf numFmtId="166" fontId="16" fillId="10" borderId="12" xfId="1" applyNumberFormat="1" applyFont="1" applyFill="1" applyBorder="1" applyAlignment="1" applyProtection="1">
      <alignment horizontal="center" vertical="center" wrapText="1"/>
      <protection locked="0"/>
    </xf>
    <xf numFmtId="4" fontId="16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73" xfId="0" applyFont="1" applyFill="1" applyBorder="1" applyAlignment="1" applyProtection="1">
      <alignment horizontal="center"/>
      <protection locked="0"/>
    </xf>
    <xf numFmtId="166" fontId="16" fillId="10" borderId="4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21" xfId="0" applyFont="1" applyFill="1" applyBorder="1" applyAlignment="1" applyProtection="1">
      <alignment horizontal="center"/>
      <protection locked="0"/>
    </xf>
    <xf numFmtId="0" fontId="14" fillId="10" borderId="51" xfId="0" applyFont="1" applyFill="1" applyBorder="1" applyAlignment="1" applyProtection="1">
      <alignment vertical="center"/>
      <protection locked="0"/>
    </xf>
    <xf numFmtId="0" fontId="14" fillId="10" borderId="18" xfId="0" applyFont="1" applyFill="1" applyBorder="1" applyAlignment="1" applyProtection="1">
      <alignment vertical="center"/>
      <protection locked="0"/>
    </xf>
    <xf numFmtId="0" fontId="14" fillId="10" borderId="18" xfId="0" applyFont="1" applyFill="1" applyBorder="1" applyAlignment="1" applyProtection="1">
      <alignment horizontal="center" vertical="center" wrapText="1"/>
      <protection locked="0"/>
    </xf>
    <xf numFmtId="166" fontId="16" fillId="10" borderId="54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52" xfId="0" applyFont="1" applyFill="1" applyBorder="1" applyAlignment="1" applyProtection="1">
      <alignment horizontal="center" vertical="center" wrapText="1"/>
      <protection locked="0"/>
    </xf>
    <xf numFmtId="0" fontId="14" fillId="10" borderId="55" xfId="0" applyFont="1" applyFill="1" applyBorder="1" applyAlignment="1" applyProtection="1">
      <alignment horizontal="center" vertical="center" wrapText="1"/>
      <protection locked="0"/>
    </xf>
    <xf numFmtId="0" fontId="14" fillId="10" borderId="54" xfId="0" applyFont="1" applyFill="1" applyBorder="1" applyAlignment="1" applyProtection="1">
      <alignment horizontal="center" vertical="center" wrapText="1"/>
      <protection locked="0"/>
    </xf>
    <xf numFmtId="0" fontId="14" fillId="10" borderId="57" xfId="0" applyFont="1" applyFill="1" applyBorder="1" applyAlignment="1" applyProtection="1">
      <alignment horizontal="center" vertical="center" wrapText="1"/>
      <protection locked="0"/>
    </xf>
    <xf numFmtId="0" fontId="14" fillId="10" borderId="58" xfId="0" applyFont="1" applyFill="1" applyBorder="1" applyAlignment="1" applyProtection="1">
      <alignment horizontal="center" vertical="center" wrapText="1"/>
      <protection locked="0"/>
    </xf>
    <xf numFmtId="0" fontId="14" fillId="10" borderId="56" xfId="0" applyFont="1" applyFill="1" applyBorder="1" applyAlignment="1" applyProtection="1">
      <alignment vertical="center" wrapText="1"/>
      <protection locked="0"/>
    </xf>
    <xf numFmtId="166" fontId="16" fillId="10" borderId="21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1" xfId="0" applyNumberFormat="1" applyFont="1" applyFill="1" applyBorder="1" applyAlignment="1" applyProtection="1">
      <alignment horizontal="center" vertical="center" wrapText="1"/>
      <protection locked="0"/>
    </xf>
    <xf numFmtId="4" fontId="16" fillId="10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1" xfId="0" applyFont="1" applyFill="1" applyBorder="1" applyAlignment="1" applyProtection="1">
      <alignment horizontal="center"/>
      <protection locked="0"/>
    </xf>
    <xf numFmtId="0" fontId="16" fillId="10" borderId="55" xfId="0" applyFont="1" applyFill="1" applyBorder="1" applyAlignment="1" applyProtection="1">
      <alignment horizontal="center"/>
      <protection locked="0"/>
    </xf>
    <xf numFmtId="0" fontId="14" fillId="10" borderId="59" xfId="0" applyFont="1" applyFill="1" applyBorder="1" applyAlignment="1" applyProtection="1">
      <alignment vertical="center" wrapText="1"/>
      <protection locked="0"/>
    </xf>
    <xf numFmtId="166" fontId="16" fillId="10" borderId="28" xfId="1" applyNumberFormat="1" applyFont="1" applyFill="1" applyBorder="1" applyAlignment="1" applyProtection="1">
      <alignment horizontal="center" vertical="center" wrapText="1"/>
      <protection locked="0"/>
    </xf>
    <xf numFmtId="0" fontId="16" fillId="10" borderId="34" xfId="0" applyFont="1" applyFill="1" applyBorder="1" applyAlignment="1" applyProtection="1">
      <alignment horizontal="center"/>
      <protection locked="0"/>
    </xf>
    <xf numFmtId="0" fontId="14" fillId="10" borderId="63" xfId="0" applyFont="1" applyFill="1" applyBorder="1" applyAlignment="1" applyProtection="1">
      <alignment vertical="center" wrapText="1"/>
      <protection locked="0"/>
    </xf>
    <xf numFmtId="166" fontId="16" fillId="10" borderId="64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62" xfId="0" applyNumberFormat="1" applyFont="1" applyFill="1" applyBorder="1" applyAlignment="1" applyProtection="1">
      <alignment horizontal="center" vertical="center" wrapText="1"/>
      <protection locked="0"/>
    </xf>
    <xf numFmtId="4" fontId="16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64" xfId="0" applyFont="1" applyFill="1" applyBorder="1" applyAlignment="1" applyProtection="1">
      <alignment horizontal="center"/>
      <protection locked="0"/>
    </xf>
    <xf numFmtId="0" fontId="14" fillId="32" borderId="10" xfId="0" applyFont="1" applyFill="1" applyBorder="1" applyAlignment="1" applyProtection="1">
      <alignment horizontal="center" vertical="center" wrapText="1"/>
      <protection locked="0"/>
    </xf>
    <xf numFmtId="0" fontId="14" fillId="32" borderId="12" xfId="0" applyFont="1" applyFill="1" applyBorder="1" applyAlignment="1" applyProtection="1">
      <alignment horizontal="center" vertical="center"/>
      <protection locked="0"/>
    </xf>
    <xf numFmtId="0" fontId="14" fillId="32" borderId="12" xfId="0" applyFont="1" applyFill="1" applyBorder="1" applyAlignment="1" applyProtection="1">
      <alignment horizontal="center" vertical="center" wrapText="1"/>
      <protection locked="0"/>
    </xf>
    <xf numFmtId="0" fontId="14" fillId="32" borderId="28" xfId="0" applyFont="1" applyFill="1" applyBorder="1" applyAlignment="1" applyProtection="1">
      <alignment horizontal="center" vertical="center"/>
      <protection locked="0"/>
    </xf>
    <xf numFmtId="0" fontId="14" fillId="32" borderId="27" xfId="0" applyFont="1" applyFill="1" applyBorder="1" applyAlignment="1" applyProtection="1">
      <alignment horizontal="center" vertical="center" wrapText="1"/>
      <protection locked="0"/>
    </xf>
    <xf numFmtId="0" fontId="14" fillId="32" borderId="29" xfId="0" applyFont="1" applyFill="1" applyBorder="1" applyAlignment="1" applyProtection="1">
      <alignment horizontal="center" vertical="center" wrapText="1"/>
      <protection locked="0"/>
    </xf>
    <xf numFmtId="0" fontId="14" fillId="32" borderId="65" xfId="0" applyFont="1" applyFill="1" applyBorder="1" applyAlignment="1" applyProtection="1">
      <alignment horizontal="center" vertical="center"/>
      <protection locked="0"/>
    </xf>
    <xf numFmtId="0" fontId="14" fillId="32" borderId="7" xfId="0" applyFont="1" applyFill="1" applyBorder="1" applyAlignment="1" applyProtection="1">
      <alignment horizontal="center" vertical="center"/>
      <protection locked="0"/>
    </xf>
    <xf numFmtId="0" fontId="15" fillId="32" borderId="7" xfId="0" applyFont="1" applyFill="1" applyBorder="1" applyAlignment="1" applyProtection="1">
      <alignment horizontal="center" vertical="center" wrapText="1"/>
      <protection locked="0"/>
    </xf>
    <xf numFmtId="166" fontId="16" fillId="32" borderId="7" xfId="1" applyNumberFormat="1" applyFont="1" applyFill="1" applyBorder="1" applyAlignment="1" applyProtection="1">
      <alignment horizontal="center" vertical="center" wrapText="1"/>
      <protection locked="0"/>
    </xf>
    <xf numFmtId="2" fontId="16" fillId="32" borderId="64" xfId="0" applyNumberFormat="1" applyFont="1" applyFill="1" applyBorder="1" applyAlignment="1" applyProtection="1">
      <alignment horizontal="center" vertical="center" wrapText="1"/>
      <protection locked="0"/>
    </xf>
    <xf numFmtId="166" fontId="16" fillId="32" borderId="65" xfId="1" applyNumberFormat="1" applyFont="1" applyFill="1" applyBorder="1" applyAlignment="1" applyProtection="1">
      <alignment horizontal="center" vertical="center" wrapText="1"/>
      <protection locked="0"/>
    </xf>
    <xf numFmtId="10" fontId="16" fillId="32" borderId="46" xfId="2" applyNumberFormat="1" applyFont="1" applyFill="1" applyBorder="1" applyAlignment="1" applyProtection="1">
      <alignment horizontal="center" vertical="center" wrapText="1"/>
      <protection locked="0"/>
    </xf>
    <xf numFmtId="0" fontId="14" fillId="32" borderId="5" xfId="0" applyFont="1" applyFill="1" applyBorder="1" applyAlignment="1" applyProtection="1">
      <alignment horizontal="center" vertical="center" wrapText="1"/>
      <protection locked="0"/>
    </xf>
    <xf numFmtId="0" fontId="14" fillId="32" borderId="6" xfId="0" applyFont="1" applyFill="1" applyBorder="1" applyAlignment="1" applyProtection="1">
      <alignment horizontal="center" vertical="center" wrapText="1"/>
      <protection locked="0"/>
    </xf>
    <xf numFmtId="0" fontId="14" fillId="32" borderId="2" xfId="0" applyFont="1" applyFill="1" applyBorder="1" applyAlignment="1" applyProtection="1">
      <alignment horizontal="center" vertical="center"/>
      <protection locked="0"/>
    </xf>
    <xf numFmtId="0" fontId="14" fillId="32" borderId="19" xfId="0" applyFont="1" applyFill="1" applyBorder="1" applyAlignment="1" applyProtection="1">
      <alignment horizontal="center" vertical="center"/>
      <protection locked="0"/>
    </xf>
    <xf numFmtId="0" fontId="14" fillId="32" borderId="18" xfId="0" applyFont="1" applyFill="1" applyBorder="1" applyAlignment="1" applyProtection="1">
      <alignment horizontal="center" vertical="center"/>
      <protection locked="0"/>
    </xf>
    <xf numFmtId="166" fontId="16" fillId="32" borderId="6" xfId="1" applyNumberFormat="1" applyFont="1" applyFill="1" applyBorder="1" applyAlignment="1" applyProtection="1">
      <alignment horizontal="center" vertical="center" wrapText="1"/>
      <protection locked="0"/>
    </xf>
    <xf numFmtId="2" fontId="16" fillId="32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32" borderId="60" xfId="0" applyFont="1" applyFill="1" applyBorder="1" applyAlignment="1" applyProtection="1">
      <alignment horizontal="center" vertical="center" wrapText="1"/>
      <protection locked="0"/>
    </xf>
    <xf numFmtId="0" fontId="14" fillId="32" borderId="62" xfId="0" applyFont="1" applyFill="1" applyBorder="1" applyAlignment="1" applyProtection="1">
      <alignment horizontal="center" vertical="center" wrapText="1"/>
      <protection locked="0"/>
    </xf>
    <xf numFmtId="0" fontId="14" fillId="32" borderId="61" xfId="0" applyFont="1" applyFill="1" applyBorder="1" applyAlignment="1" applyProtection="1">
      <alignment horizontal="center" vertical="center" wrapText="1"/>
      <protection locked="0"/>
    </xf>
    <xf numFmtId="0" fontId="14" fillId="32" borderId="56" xfId="0" applyFont="1" applyFill="1" applyBorder="1" applyProtection="1">
      <protection locked="0"/>
    </xf>
    <xf numFmtId="0" fontId="16" fillId="32" borderId="56" xfId="0" applyFont="1" applyFill="1" applyBorder="1" applyAlignment="1" applyProtection="1">
      <alignment horizontal="center"/>
      <protection locked="0"/>
    </xf>
    <xf numFmtId="166" fontId="16" fillId="32" borderId="78" xfId="1" applyNumberFormat="1" applyFont="1" applyFill="1" applyBorder="1" applyAlignment="1" applyProtection="1">
      <alignment horizontal="center" vertical="center" wrapText="1"/>
      <protection locked="0"/>
    </xf>
    <xf numFmtId="166" fontId="16" fillId="32" borderId="9" xfId="1" applyNumberFormat="1" applyFont="1" applyFill="1" applyBorder="1" applyAlignment="1" applyProtection="1">
      <alignment horizontal="center" vertical="center" wrapText="1"/>
      <protection locked="0"/>
    </xf>
    <xf numFmtId="2" fontId="16" fillId="32" borderId="73" xfId="0" applyNumberFormat="1" applyFont="1" applyFill="1" applyBorder="1" applyAlignment="1" applyProtection="1">
      <alignment horizontal="center" vertical="center" wrapText="1"/>
      <protection locked="0"/>
    </xf>
    <xf numFmtId="166" fontId="16" fillId="32" borderId="74" xfId="1" applyNumberFormat="1" applyFont="1" applyFill="1" applyBorder="1" applyAlignment="1" applyProtection="1">
      <alignment horizontal="center" vertical="center" wrapText="1"/>
      <protection locked="0"/>
    </xf>
    <xf numFmtId="2" fontId="16" fillId="32" borderId="28" xfId="0" applyNumberFormat="1" applyFont="1" applyFill="1" applyBorder="1" applyAlignment="1" applyProtection="1">
      <alignment horizontal="center" vertical="center" wrapText="1"/>
      <protection locked="0"/>
    </xf>
    <xf numFmtId="4" fontId="16" fillId="32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32" borderId="28" xfId="0" applyFont="1" applyFill="1" applyBorder="1" applyAlignment="1" applyProtection="1">
      <alignment horizontal="center"/>
      <protection locked="0"/>
    </xf>
    <xf numFmtId="0" fontId="14" fillId="32" borderId="30" xfId="0" applyFont="1" applyFill="1" applyBorder="1" applyProtection="1">
      <protection locked="0"/>
    </xf>
    <xf numFmtId="166" fontId="16" fillId="32" borderId="12" xfId="1" applyNumberFormat="1" applyFont="1" applyFill="1" applyBorder="1" applyAlignment="1" applyProtection="1">
      <alignment horizontal="center" vertical="center" wrapText="1"/>
      <protection locked="0"/>
    </xf>
    <xf numFmtId="4" fontId="16" fillId="32" borderId="9" xfId="0" applyNumberFormat="1" applyFont="1" applyFill="1" applyBorder="1" applyAlignment="1" applyProtection="1">
      <alignment horizontal="center" vertical="center" wrapText="1"/>
      <protection locked="0"/>
    </xf>
    <xf numFmtId="166" fontId="16" fillId="32" borderId="40" xfId="1" applyNumberFormat="1" applyFont="1" applyFill="1" applyBorder="1" applyAlignment="1" applyProtection="1">
      <alignment horizontal="center" vertical="center" wrapText="1"/>
      <protection locked="0"/>
    </xf>
    <xf numFmtId="0" fontId="14" fillId="32" borderId="45" xfId="0" applyFont="1" applyFill="1" applyBorder="1" applyProtection="1">
      <protection locked="0"/>
    </xf>
    <xf numFmtId="4" fontId="16" fillId="32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32" borderId="51" xfId="0" applyFont="1" applyFill="1" applyBorder="1" applyAlignment="1" applyProtection="1">
      <alignment horizontal="center" vertical="center"/>
      <protection locked="0"/>
    </xf>
    <xf numFmtId="0" fontId="14" fillId="32" borderId="18" xfId="0" applyFont="1" applyFill="1" applyBorder="1" applyAlignment="1" applyProtection="1">
      <alignment vertical="center"/>
      <protection locked="0"/>
    </xf>
    <xf numFmtId="0" fontId="14" fillId="32" borderId="18" xfId="0" applyFont="1" applyFill="1" applyBorder="1" applyAlignment="1" applyProtection="1">
      <alignment horizontal="center" vertical="center" wrapText="1"/>
      <protection locked="0"/>
    </xf>
    <xf numFmtId="166" fontId="16" fillId="32" borderId="54" xfId="1" applyNumberFormat="1" applyFont="1" applyFill="1" applyBorder="1" applyAlignment="1" applyProtection="1">
      <alignment horizontal="center" vertical="center" wrapText="1"/>
      <protection locked="0"/>
    </xf>
    <xf numFmtId="2" fontId="16" fillId="32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32" borderId="52" xfId="0" applyFont="1" applyFill="1" applyBorder="1" applyAlignment="1" applyProtection="1">
      <alignment horizontal="center" vertical="center" wrapText="1"/>
      <protection locked="0"/>
    </xf>
    <xf numFmtId="0" fontId="14" fillId="32" borderId="55" xfId="0" applyFont="1" applyFill="1" applyBorder="1" applyAlignment="1" applyProtection="1">
      <alignment horizontal="center" vertical="center" wrapText="1"/>
      <protection locked="0"/>
    </xf>
    <xf numFmtId="0" fontId="14" fillId="32" borderId="54" xfId="0" applyFont="1" applyFill="1" applyBorder="1" applyAlignment="1" applyProtection="1">
      <alignment horizontal="center" vertical="center" wrapText="1"/>
      <protection locked="0"/>
    </xf>
    <xf numFmtId="0" fontId="14" fillId="32" borderId="57" xfId="0" applyFont="1" applyFill="1" applyBorder="1" applyAlignment="1" applyProtection="1">
      <alignment horizontal="center" vertical="center" wrapText="1"/>
      <protection locked="0"/>
    </xf>
    <xf numFmtId="0" fontId="14" fillId="32" borderId="58" xfId="0" applyFont="1" applyFill="1" applyBorder="1" applyAlignment="1" applyProtection="1">
      <alignment horizontal="center" vertical="center" wrapText="1"/>
      <protection locked="0"/>
    </xf>
    <xf numFmtId="0" fontId="14" fillId="32" borderId="56" xfId="0" applyFont="1" applyFill="1" applyBorder="1" applyAlignment="1" applyProtection="1">
      <alignment vertical="center" wrapText="1"/>
      <protection locked="0"/>
    </xf>
    <xf numFmtId="166" fontId="16" fillId="32" borderId="21" xfId="1" applyNumberFormat="1" applyFont="1" applyFill="1" applyBorder="1" applyAlignment="1" applyProtection="1">
      <alignment horizontal="center" vertical="center" wrapText="1"/>
      <protection locked="0"/>
    </xf>
    <xf numFmtId="2" fontId="16" fillId="32" borderId="21" xfId="0" applyNumberFormat="1" applyFont="1" applyFill="1" applyBorder="1" applyAlignment="1" applyProtection="1">
      <alignment horizontal="center" vertical="center" wrapText="1"/>
      <protection locked="0"/>
    </xf>
    <xf numFmtId="4" fontId="16" fillId="32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32" borderId="21" xfId="0" applyFont="1" applyFill="1" applyBorder="1" applyAlignment="1" applyProtection="1">
      <alignment horizontal="center"/>
      <protection locked="0"/>
    </xf>
    <xf numFmtId="0" fontId="16" fillId="32" borderId="55" xfId="0" applyFont="1" applyFill="1" applyBorder="1" applyAlignment="1" applyProtection="1">
      <alignment horizontal="center"/>
      <protection locked="0"/>
    </xf>
    <xf numFmtId="0" fontId="14" fillId="32" borderId="59" xfId="0" applyFont="1" applyFill="1" applyBorder="1" applyAlignment="1" applyProtection="1">
      <alignment vertical="center" wrapText="1"/>
      <protection locked="0"/>
    </xf>
    <xf numFmtId="166" fontId="16" fillId="32" borderId="28" xfId="1" applyNumberFormat="1" applyFont="1" applyFill="1" applyBorder="1" applyAlignment="1" applyProtection="1">
      <alignment horizontal="center" vertical="center" wrapText="1"/>
      <protection locked="0"/>
    </xf>
    <xf numFmtId="0" fontId="16" fillId="32" borderId="34" xfId="0" applyFont="1" applyFill="1" applyBorder="1" applyAlignment="1" applyProtection="1">
      <alignment horizontal="center"/>
      <protection locked="0"/>
    </xf>
    <xf numFmtId="0" fontId="14" fillId="32" borderId="63" xfId="0" applyFont="1" applyFill="1" applyBorder="1" applyAlignment="1" applyProtection="1">
      <alignment vertical="center" wrapText="1"/>
      <protection locked="0"/>
    </xf>
    <xf numFmtId="166" fontId="16" fillId="32" borderId="64" xfId="1" applyNumberFormat="1" applyFont="1" applyFill="1" applyBorder="1" applyAlignment="1" applyProtection="1">
      <alignment horizontal="center" vertical="center" wrapText="1"/>
      <protection locked="0"/>
    </xf>
    <xf numFmtId="2" fontId="16" fillId="32" borderId="62" xfId="0" applyNumberFormat="1" applyFont="1" applyFill="1" applyBorder="1" applyAlignment="1" applyProtection="1">
      <alignment horizontal="center" vertical="center" wrapText="1"/>
      <protection locked="0"/>
    </xf>
    <xf numFmtId="0" fontId="16" fillId="32" borderId="64" xfId="0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wrapText="1"/>
      <protection locked="0"/>
    </xf>
    <xf numFmtId="166" fontId="16" fillId="0" borderId="0" xfId="1" applyNumberFormat="1" applyFont="1" applyAlignment="1" applyProtection="1">
      <alignment horizontal="center" vertical="center" wrapText="1"/>
      <protection locked="0"/>
    </xf>
    <xf numFmtId="2" fontId="16" fillId="0" borderId="0" xfId="0" applyNumberFormat="1" applyFont="1" applyAlignment="1" applyProtection="1">
      <alignment horizontal="center" vertical="center" wrapText="1"/>
      <protection locked="0"/>
    </xf>
    <xf numFmtId="4" fontId="16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7" borderId="0" xfId="0" applyFont="1" applyFill="1" applyProtection="1">
      <protection locked="0"/>
    </xf>
    <xf numFmtId="0" fontId="13" fillId="0" borderId="51" xfId="3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164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17" borderId="6" xfId="0" applyFont="1" applyFill="1" applyBorder="1" applyAlignment="1" applyProtection="1">
      <alignment horizontal="center" vertical="center" wrapText="1"/>
      <protection locked="0"/>
    </xf>
    <xf numFmtId="0" fontId="7" fillId="6" borderId="11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18" borderId="6" xfId="0" applyFont="1" applyFill="1" applyBorder="1" applyAlignment="1" applyProtection="1">
      <alignment horizontal="center" vertical="center" wrapText="1"/>
      <protection locked="0"/>
    </xf>
    <xf numFmtId="0" fontId="7" fillId="18" borderId="8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1" fillId="20" borderId="20" xfId="0" applyFont="1" applyFill="1" applyBorder="1" applyAlignment="1" applyProtection="1">
      <alignment horizontal="center" vertical="center" wrapText="1"/>
      <protection locked="0"/>
    </xf>
    <xf numFmtId="0" fontId="7" fillId="22" borderId="10" xfId="0" applyFont="1" applyFill="1" applyBorder="1" applyAlignment="1" applyProtection="1">
      <alignment horizontal="center" vertical="center" wrapText="1"/>
      <protection locked="0"/>
    </xf>
    <xf numFmtId="164" fontId="7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20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23" borderId="10" xfId="0" applyFont="1" applyFill="1" applyBorder="1" applyAlignment="1" applyProtection="1">
      <alignment horizontal="center" vertical="center" wrapText="1"/>
      <protection locked="0"/>
    </xf>
    <xf numFmtId="0" fontId="8" fillId="20" borderId="10" xfId="0" applyFont="1" applyFill="1" applyBorder="1" applyAlignment="1" applyProtection="1">
      <alignment horizontal="center" vertical="center" wrapText="1"/>
      <protection locked="0"/>
    </xf>
    <xf numFmtId="0" fontId="7" fillId="22" borderId="9" xfId="0" applyFont="1" applyFill="1" applyBorder="1" applyAlignment="1" applyProtection="1">
      <alignment horizontal="center" vertical="center" wrapText="1"/>
      <protection locked="0"/>
    </xf>
    <xf numFmtId="0" fontId="0" fillId="22" borderId="9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9" xfId="0" applyBorder="1" applyProtection="1">
      <protection locked="0"/>
    </xf>
    <xf numFmtId="49" fontId="11" fillId="0" borderId="9" xfId="0" applyNumberFormat="1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49" fontId="11" fillId="0" borderId="15" xfId="0" applyNumberFormat="1" applyFont="1" applyBorder="1" applyAlignment="1" applyProtection="1">
      <alignment horizontal="center" vertical="center"/>
      <protection locked="0"/>
    </xf>
    <xf numFmtId="0" fontId="0" fillId="28" borderId="9" xfId="0" applyFill="1" applyBorder="1" applyProtection="1">
      <protection locked="0"/>
    </xf>
    <xf numFmtId="0" fontId="12" fillId="34" borderId="9" xfId="0" applyFont="1" applyFill="1" applyBorder="1" applyAlignment="1" applyProtection="1">
      <alignment horizontal="center" vertical="center" wrapText="1"/>
      <protection locked="0"/>
    </xf>
    <xf numFmtId="0" fontId="0" fillId="28" borderId="0" xfId="0" applyFill="1" applyProtection="1">
      <protection locked="0"/>
    </xf>
    <xf numFmtId="2" fontId="11" fillId="14" borderId="9" xfId="0" applyNumberFormat="1" applyFont="1" applyFill="1" applyBorder="1" applyAlignment="1" applyProtection="1">
      <alignment horizontal="center" vertical="center"/>
      <protection locked="0"/>
    </xf>
    <xf numFmtId="2" fontId="11" fillId="0" borderId="9" xfId="0" applyNumberFormat="1" applyFont="1" applyBorder="1" applyAlignment="1" applyProtection="1">
      <alignment horizontal="center" vertical="center"/>
      <protection locked="0"/>
    </xf>
    <xf numFmtId="4" fontId="11" fillId="14" borderId="9" xfId="0" applyNumberFormat="1" applyFont="1" applyFill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165" fontId="0" fillId="14" borderId="9" xfId="0" applyNumberFormat="1" applyFill="1" applyBorder="1" applyAlignment="1" applyProtection="1">
      <alignment horizontal="center"/>
      <protection locked="0"/>
    </xf>
    <xf numFmtId="0" fontId="0" fillId="14" borderId="12" xfId="0" applyFill="1" applyBorder="1" applyProtection="1">
      <protection locked="0"/>
    </xf>
    <xf numFmtId="0" fontId="0" fillId="0" borderId="12" xfId="0" applyBorder="1" applyProtection="1">
      <protection locked="0"/>
    </xf>
    <xf numFmtId="49" fontId="11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49" fontId="11" fillId="28" borderId="9" xfId="0" applyNumberFormat="1" applyFont="1" applyFill="1" applyBorder="1" applyAlignment="1" applyProtection="1">
      <alignment horizontal="center" vertical="center"/>
      <protection locked="0"/>
    </xf>
    <xf numFmtId="49" fontId="11" fillId="28" borderId="12" xfId="0" applyNumberFormat="1" applyFont="1" applyFill="1" applyBorder="1" applyAlignment="1" applyProtection="1">
      <alignment horizontal="center" vertical="center"/>
      <protection locked="0"/>
    </xf>
    <xf numFmtId="2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9" xfId="0" applyNumberFormat="1" applyFont="1" applyBorder="1" applyAlignment="1" applyProtection="1">
      <alignment horizontal="center" vertical="center"/>
      <protection locked="0"/>
    </xf>
    <xf numFmtId="0" fontId="4" fillId="5" borderId="0" xfId="0" applyFont="1" applyFill="1" applyProtection="1"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4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61" xfId="0" applyFont="1" applyFill="1" applyBorder="1" applyAlignment="1" applyProtection="1">
      <alignment horizontal="center" vertical="center" wrapText="1"/>
      <protection locked="0"/>
    </xf>
    <xf numFmtId="4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0" fontId="27" fillId="20" borderId="12" xfId="0" applyFont="1" applyFill="1" applyBorder="1" applyAlignment="1" applyProtection="1">
      <alignment horizontal="left" vertical="center"/>
      <protection locked="0"/>
    </xf>
    <xf numFmtId="0" fontId="4" fillId="22" borderId="10" xfId="0" applyFont="1" applyFill="1" applyBorder="1" applyAlignment="1" applyProtection="1">
      <alignment horizontal="center" vertical="center" wrapText="1"/>
      <protection locked="0"/>
    </xf>
    <xf numFmtId="0" fontId="6" fillId="22" borderId="10" xfId="0" applyFont="1" applyFill="1" applyBorder="1" applyAlignment="1" applyProtection="1">
      <alignment horizontal="center" vertical="center" wrapText="1"/>
      <protection locked="0"/>
    </xf>
    <xf numFmtId="4" fontId="6" fillId="22" borderId="10" xfId="0" applyNumberFormat="1" applyFont="1" applyFill="1" applyBorder="1" applyAlignment="1" applyProtection="1">
      <alignment horizontal="center" vertical="center" wrapText="1"/>
      <protection locked="0"/>
    </xf>
    <xf numFmtId="4" fontId="32" fillId="20" borderId="10" xfId="0" applyNumberFormat="1" applyFont="1" applyFill="1" applyBorder="1" applyAlignment="1" applyProtection="1">
      <alignment horizontal="center" vertical="center" wrapText="1"/>
      <protection locked="0"/>
    </xf>
    <xf numFmtId="4" fontId="32" fillId="20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20" borderId="43" xfId="0" applyFont="1" applyFill="1" applyBorder="1" applyAlignment="1" applyProtection="1">
      <alignment horizontal="center" vertical="center" wrapText="1"/>
      <protection locked="0"/>
    </xf>
    <xf numFmtId="0" fontId="4" fillId="22" borderId="43" xfId="0" applyFont="1" applyFill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Protection="1">
      <protection locked="0"/>
    </xf>
    <xf numFmtId="0" fontId="0" fillId="0" borderId="9" xfId="0" quotePrefix="1" applyFont="1" applyBorder="1" applyAlignment="1" applyProtection="1">
      <alignment horizontal="center" vertical="center"/>
      <protection locked="0"/>
    </xf>
    <xf numFmtId="0" fontId="19" fillId="14" borderId="9" xfId="0" quotePrefix="1" applyFont="1" applyFill="1" applyBorder="1" applyAlignment="1" applyProtection="1">
      <alignment horizontal="center" vertical="center"/>
      <protection locked="0"/>
    </xf>
    <xf numFmtId="0" fontId="19" fillId="0" borderId="9" xfId="0" quotePrefix="1" applyFont="1" applyBorder="1" applyAlignment="1" applyProtection="1">
      <alignment horizontal="center" vertical="center"/>
      <protection locked="0"/>
    </xf>
    <xf numFmtId="3" fontId="19" fillId="0" borderId="9" xfId="0" applyNumberFormat="1" applyFont="1" applyBorder="1" applyAlignment="1" applyProtection="1">
      <alignment horizontal="center" vertical="center" wrapText="1"/>
      <protection locked="0"/>
    </xf>
    <xf numFmtId="3" fontId="0" fillId="0" borderId="9" xfId="0" applyNumberFormat="1" applyFont="1" applyBorder="1" applyAlignment="1" applyProtection="1">
      <alignment horizontal="center" vertical="center"/>
      <protection locked="0"/>
    </xf>
    <xf numFmtId="0" fontId="0" fillId="14" borderId="9" xfId="0" applyFont="1" applyFill="1" applyBorder="1" applyProtection="1"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0" fillId="0" borderId="12" xfId="0" quotePrefix="1" applyFont="1" applyBorder="1" applyAlignment="1" applyProtection="1">
      <alignment horizontal="center" vertical="center"/>
      <protection locked="0"/>
    </xf>
    <xf numFmtId="0" fontId="19" fillId="0" borderId="12" xfId="0" quotePrefix="1" applyFont="1" applyBorder="1" applyAlignment="1" applyProtection="1">
      <alignment horizontal="center" vertical="center"/>
      <protection locked="0"/>
    </xf>
    <xf numFmtId="3" fontId="19" fillId="0" borderId="12" xfId="0" applyNumberFormat="1" applyFont="1" applyBorder="1" applyAlignment="1" applyProtection="1">
      <alignment horizontal="center" vertical="center" wrapText="1"/>
      <protection locked="0"/>
    </xf>
    <xf numFmtId="3" fontId="0" fillId="0" borderId="12" xfId="0" applyNumberFormat="1" applyFont="1" applyBorder="1" applyAlignment="1" applyProtection="1">
      <alignment horizontal="center" vertical="center"/>
      <protection locked="0"/>
    </xf>
    <xf numFmtId="0" fontId="4" fillId="2" borderId="35" xfId="0" applyFont="1" applyFill="1" applyBorder="1" applyProtection="1">
      <protection locked="0"/>
    </xf>
    <xf numFmtId="0" fontId="13" fillId="6" borderId="18" xfId="3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5" fillId="14" borderId="9" xfId="0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27" fillId="20" borderId="12" xfId="0" applyFont="1" applyFill="1" applyBorder="1" applyAlignment="1" applyProtection="1">
      <alignment horizontal="center"/>
      <protection locked="0"/>
    </xf>
    <xf numFmtId="3" fontId="44" fillId="20" borderId="12" xfId="0" applyNumberFormat="1" applyFont="1" applyFill="1" applyBorder="1" applyAlignment="1" applyProtection="1">
      <alignment horizontal="center"/>
      <protection locked="0"/>
    </xf>
    <xf numFmtId="0" fontId="43" fillId="20" borderId="12" xfId="0" applyFont="1" applyFill="1" applyBorder="1" applyAlignment="1" applyProtection="1">
      <alignment horizontal="center"/>
      <protection locked="0"/>
    </xf>
    <xf numFmtId="1" fontId="43" fillId="20" borderId="12" xfId="0" applyNumberFormat="1" applyFont="1" applyFill="1" applyBorder="1" applyAlignment="1" applyProtection="1">
      <alignment horizontal="center"/>
      <protection locked="0"/>
    </xf>
    <xf numFmtId="0" fontId="44" fillId="20" borderId="12" xfId="0" applyNumberFormat="1" applyFont="1" applyFill="1" applyBorder="1" applyAlignment="1" applyProtection="1">
      <alignment horizontal="center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locked="0"/>
    </xf>
    <xf numFmtId="4" fontId="8" fillId="0" borderId="10" xfId="0" applyNumberFormat="1" applyFont="1" applyBorder="1" applyAlignment="1" applyProtection="1">
      <alignment horizontal="center" vertical="center"/>
      <protection locked="0"/>
    </xf>
    <xf numFmtId="0" fontId="0" fillId="20" borderId="12" xfId="0" applyNumberFormat="1" applyFill="1" applyBorder="1" applyAlignment="1" applyProtection="1">
      <alignment horizontal="center"/>
      <protection locked="0"/>
    </xf>
    <xf numFmtId="49" fontId="0" fillId="20" borderId="12" xfId="0" applyNumberFormat="1" applyFill="1" applyBorder="1" applyAlignment="1" applyProtection="1">
      <alignment horizontal="center"/>
      <protection locked="0"/>
    </xf>
    <xf numFmtId="0" fontId="0" fillId="20" borderId="12" xfId="0" applyFill="1" applyBorder="1" applyAlignment="1" applyProtection="1">
      <alignment horizontal="center"/>
      <protection locked="0"/>
    </xf>
    <xf numFmtId="0" fontId="47" fillId="0" borderId="51" xfId="0" applyFont="1" applyBorder="1" applyAlignment="1" applyProtection="1">
      <alignment horizontal="center"/>
      <protection locked="0"/>
    </xf>
    <xf numFmtId="0" fontId="4" fillId="0" borderId="51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24" borderId="5" xfId="0" applyFont="1" applyFill="1" applyBorder="1" applyAlignment="1" applyProtection="1">
      <alignment horizontal="center" vertical="center" wrapText="1"/>
      <protection locked="0"/>
    </xf>
    <xf numFmtId="0" fontId="4" fillId="24" borderId="4" xfId="0" applyFont="1" applyFill="1" applyBorder="1" applyAlignment="1" applyProtection="1">
      <alignment horizontal="center" vertical="center" wrapText="1"/>
      <protection locked="0"/>
    </xf>
    <xf numFmtId="0" fontId="5" fillId="25" borderId="9" xfId="0" applyFont="1" applyFill="1" applyBorder="1" applyProtection="1">
      <protection locked="0"/>
    </xf>
    <xf numFmtId="0" fontId="5" fillId="26" borderId="9" xfId="0" applyFon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24" borderId="6" xfId="0" applyFont="1" applyFill="1" applyBorder="1" applyAlignment="1" applyProtection="1">
      <alignment horizontal="center" vertical="center" wrapText="1"/>
      <protection locked="0"/>
    </xf>
    <xf numFmtId="0" fontId="4" fillId="24" borderId="8" xfId="0" applyFont="1" applyFill="1" applyBorder="1" applyAlignment="1" applyProtection="1">
      <alignment horizontal="center" vertical="center" wrapText="1"/>
      <protection locked="0"/>
    </xf>
    <xf numFmtId="0" fontId="5" fillId="26" borderId="9" xfId="0" applyFont="1" applyFill="1" applyBorder="1" applyAlignment="1" applyProtection="1">
      <alignment horizontal="center"/>
      <protection locked="0"/>
    </xf>
    <xf numFmtId="0" fontId="4" fillId="3" borderId="52" xfId="0" applyFont="1" applyFill="1" applyBorder="1" applyAlignment="1" applyProtection="1">
      <alignment horizontal="center" vertical="center" wrapText="1"/>
      <protection locked="0"/>
    </xf>
    <xf numFmtId="0" fontId="4" fillId="3" borderId="54" xfId="0" applyFont="1" applyFill="1" applyBorder="1" applyAlignment="1" applyProtection="1">
      <alignment horizontal="center" vertical="center" wrapText="1"/>
      <protection locked="0"/>
    </xf>
    <xf numFmtId="0" fontId="4" fillId="3" borderId="55" xfId="0" applyFont="1" applyFill="1" applyBorder="1" applyAlignment="1" applyProtection="1">
      <alignment horizontal="center" vertical="center" wrapText="1"/>
      <protection locked="0"/>
    </xf>
    <xf numFmtId="0" fontId="0" fillId="14" borderId="12" xfId="0" applyFill="1" applyBorder="1" applyAlignment="1" applyProtection="1">
      <alignment horizontal="center"/>
      <protection locked="0"/>
    </xf>
    <xf numFmtId="0" fontId="47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9" fontId="0" fillId="14" borderId="10" xfId="2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14" borderId="10" xfId="0" applyFill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29" fillId="0" borderId="2" xfId="0" applyFont="1" applyBorder="1" applyAlignment="1" applyProtection="1">
      <protection locked="0"/>
    </xf>
    <xf numFmtId="0" fontId="29" fillId="0" borderId="3" xfId="0" applyFont="1" applyBorder="1" applyAlignment="1" applyProtection="1">
      <protection locked="0"/>
    </xf>
    <xf numFmtId="0" fontId="29" fillId="0" borderId="4" xfId="0" applyFont="1" applyBorder="1" applyAlignment="1" applyProtection="1">
      <protection locked="0"/>
    </xf>
    <xf numFmtId="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4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14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4" fontId="6" fillId="0" borderId="8" xfId="0" applyNumberFormat="1" applyFont="1" applyBorder="1" applyAlignment="1" applyProtection="1">
      <alignment horizontal="center" vertical="center" wrapText="1"/>
      <protection locked="0"/>
    </xf>
    <xf numFmtId="4" fontId="6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4" xfId="0" applyNumberFormat="1" applyFont="1" applyFill="1" applyBorder="1" applyAlignment="1" applyProtection="1">
      <alignment horizontal="center" vertical="center" wrapText="1"/>
      <protection locked="0"/>
    </xf>
    <xf numFmtId="4" fontId="42" fillId="2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2" borderId="9" xfId="0" applyFont="1" applyFill="1" applyBorder="1" applyAlignment="1" applyProtection="1">
      <alignment horizontal="center" vertical="center"/>
      <protection locked="0"/>
    </xf>
    <xf numFmtId="4" fontId="6" fillId="22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2" borderId="9" xfId="0" applyFont="1" applyFill="1" applyBorder="1" applyAlignment="1" applyProtection="1">
      <alignment horizontal="center" vertical="center" wrapText="1"/>
      <protection locked="0"/>
    </xf>
    <xf numFmtId="0" fontId="4" fillId="22" borderId="9" xfId="0" applyFont="1" applyFill="1" applyBorder="1" applyAlignment="1" applyProtection="1">
      <alignment horizontal="center" vertical="center" wrapText="1"/>
      <protection locked="0"/>
    </xf>
    <xf numFmtId="14" fontId="28" fillId="22" borderId="9" xfId="0" applyNumberFormat="1" applyFont="1" applyFill="1" applyBorder="1" applyAlignment="1" applyProtection="1">
      <alignment horizontal="center" vertical="center" wrapText="1"/>
      <protection locked="0"/>
    </xf>
    <xf numFmtId="14" fontId="6" fillId="22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20" borderId="9" xfId="0" applyFont="1" applyFill="1" applyBorder="1" applyAlignment="1" applyProtection="1">
      <alignment horizontal="center" vertical="center" wrapText="1"/>
      <protection locked="0"/>
    </xf>
    <xf numFmtId="4" fontId="32" fillId="2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2" xfId="0" applyBorder="1" applyProtection="1">
      <protection locked="0"/>
    </xf>
    <xf numFmtId="0" fontId="0" fillId="0" borderId="9" xfId="0" quotePrefix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168" fontId="0" fillId="0" borderId="9" xfId="0" applyNumberFormat="1" applyBorder="1" applyAlignment="1" applyProtection="1">
      <alignment horizontal="center" vertical="center"/>
      <protection locked="0"/>
    </xf>
    <xf numFmtId="0" fontId="0" fillId="14" borderId="9" xfId="0" applyFill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3" fontId="0" fillId="14" borderId="9" xfId="0" applyNumberFormat="1" applyFill="1" applyBorder="1" applyAlignment="1" applyProtection="1">
      <alignment horizontal="center" vertical="center"/>
      <protection locked="0"/>
    </xf>
    <xf numFmtId="2" fontId="0" fillId="14" borderId="9" xfId="0" applyNumberFormat="1" applyFill="1" applyBorder="1" applyAlignment="1" applyProtection="1">
      <alignment horizontal="center" vertical="center"/>
      <protection locked="0"/>
    </xf>
    <xf numFmtId="0" fontId="0" fillId="0" borderId="12" xfId="0" quotePrefix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3" fontId="0" fillId="0" borderId="12" xfId="0" applyNumberForma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6" fillId="4" borderId="60" xfId="0" applyFont="1" applyFill="1" applyBorder="1" applyAlignment="1" applyProtection="1">
      <alignment horizontal="center" vertical="center" wrapText="1"/>
      <protection locked="0"/>
    </xf>
    <xf numFmtId="0" fontId="6" fillId="4" borderId="61" xfId="0" applyFont="1" applyFill="1" applyBorder="1" applyAlignment="1" applyProtection="1">
      <alignment horizontal="center" vertical="center" wrapText="1"/>
      <protection locked="0"/>
    </xf>
    <xf numFmtId="4" fontId="6" fillId="4" borderId="6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3" borderId="61" xfId="0" applyFont="1" applyFill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6" fillId="20" borderId="43" xfId="0" applyFont="1" applyFill="1" applyBorder="1" applyAlignment="1" applyProtection="1">
      <alignment horizontal="center" vertical="center" wrapText="1"/>
      <protection locked="0"/>
    </xf>
    <xf numFmtId="4" fontId="43" fillId="20" borderId="10" xfId="0" applyNumberFormat="1" applyFont="1" applyFill="1" applyBorder="1" applyAlignment="1" applyProtection="1">
      <alignment horizontal="center" vertical="center" wrapText="1"/>
      <protection locked="0"/>
    </xf>
    <xf numFmtId="0" fontId="44" fillId="20" borderId="43" xfId="0" applyFont="1" applyFill="1" applyBorder="1" applyAlignment="1" applyProtection="1">
      <alignment horizontal="center" vertical="center" wrapText="1"/>
      <protection locked="0"/>
    </xf>
    <xf numFmtId="0" fontId="44" fillId="20" borderId="10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14" borderId="9" xfId="0" quotePrefix="1" applyFont="1" applyFill="1" applyBorder="1" applyAlignment="1" applyProtection="1">
      <alignment horizontal="center" vertical="center"/>
      <protection locked="0"/>
    </xf>
    <xf numFmtId="3" fontId="9" fillId="0" borderId="9" xfId="0" applyNumberFormat="1" applyFont="1" applyBorder="1" applyAlignment="1" applyProtection="1">
      <alignment horizontal="center" vertical="center" wrapText="1"/>
      <protection locked="0"/>
    </xf>
    <xf numFmtId="167" fontId="9" fillId="1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14" borderId="9" xfId="0" applyFill="1" applyBorder="1" applyProtection="1"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 vertical="center" wrapText="1"/>
      <protection locked="0"/>
    </xf>
    <xf numFmtId="0" fontId="4" fillId="19" borderId="0" xfId="0" applyFont="1" applyFill="1" applyProtection="1">
      <protection locked="0"/>
    </xf>
    <xf numFmtId="0" fontId="4" fillId="0" borderId="51" xfId="0" applyFont="1" applyBorder="1" applyProtection="1"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3" fontId="5" fillId="0" borderId="9" xfId="0" applyNumberFormat="1" applyFont="1" applyBorder="1" applyAlignment="1" applyProtection="1">
      <alignment horizontal="center" vertical="center"/>
      <protection locked="0"/>
    </xf>
    <xf numFmtId="0" fontId="27" fillId="20" borderId="12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20" borderId="12" xfId="0" applyNumberForma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5" fillId="14" borderId="9" xfId="0" applyFont="1" applyFill="1" applyBorder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5" fillId="0" borderId="0" xfId="0" applyFont="1" applyFill="1" applyBorder="1" applyProtection="1">
      <protection locked="0"/>
    </xf>
    <xf numFmtId="0" fontId="47" fillId="0" borderId="0" xfId="0" applyFont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7" fillId="20" borderId="9" xfId="0" applyFont="1" applyFill="1" applyBorder="1" applyProtection="1">
      <protection locked="0"/>
    </xf>
    <xf numFmtId="49" fontId="4" fillId="22" borderId="9" xfId="0" applyNumberFormat="1" applyFont="1" applyFill="1" applyBorder="1" applyAlignment="1" applyProtection="1">
      <alignment vertical="center" wrapText="1"/>
      <protection locked="0"/>
    </xf>
    <xf numFmtId="0" fontId="5" fillId="20" borderId="12" xfId="0" applyFont="1" applyFill="1" applyBorder="1" applyAlignment="1" applyProtection="1">
      <alignment horizontal="center" vertical="center" wrapText="1"/>
      <protection locked="0"/>
    </xf>
    <xf numFmtId="0" fontId="4" fillId="22" borderId="12" xfId="0" applyFon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horizontal="center"/>
      <protection locked="0"/>
    </xf>
    <xf numFmtId="0" fontId="13" fillId="0" borderId="4" xfId="3" applyBorder="1" applyAlignment="1" applyProtection="1">
      <alignment horizontal="center"/>
      <protection locked="0"/>
    </xf>
    <xf numFmtId="169" fontId="32" fillId="0" borderId="0" xfId="0" applyNumberFormat="1" applyFont="1" applyAlignment="1" applyProtection="1">
      <alignment horizontal="center" vertical="center"/>
      <protection locked="0"/>
    </xf>
    <xf numFmtId="169" fontId="34" fillId="0" borderId="0" xfId="0" applyNumberFormat="1" applyFont="1" applyAlignment="1" applyProtection="1">
      <alignment horizontal="center" vertical="center"/>
      <protection locked="0"/>
    </xf>
    <xf numFmtId="0" fontId="30" fillId="0" borderId="0" xfId="3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7" fillId="0" borderId="1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3" fillId="20" borderId="43" xfId="0" applyFont="1" applyFill="1" applyBorder="1" applyAlignment="1" applyProtection="1">
      <alignment horizontal="center" vertical="center" wrapText="1"/>
      <protection locked="0"/>
    </xf>
    <xf numFmtId="0" fontId="4" fillId="22" borderId="70" xfId="0" applyFont="1" applyFill="1" applyBorder="1" applyAlignment="1" applyProtection="1">
      <alignment horizontal="center" vertical="center" wrapText="1"/>
      <protection locked="0"/>
    </xf>
    <xf numFmtId="0" fontId="43" fillId="20" borderId="10" xfId="0" applyFont="1" applyFill="1" applyBorder="1" applyAlignment="1" applyProtection="1">
      <alignment horizontal="center" vertical="center" wrapText="1"/>
      <protection locked="0"/>
    </xf>
    <xf numFmtId="3" fontId="43" fillId="20" borderId="70" xfId="0" applyNumberFormat="1" applyFont="1" applyFill="1" applyBorder="1" applyAlignment="1" applyProtection="1">
      <alignment horizontal="center" vertical="center" wrapText="1"/>
      <protection locked="0"/>
    </xf>
    <xf numFmtId="3" fontId="44" fillId="20" borderId="10" xfId="0" applyNumberFormat="1" applyFont="1" applyFill="1" applyBorder="1" applyAlignment="1" applyProtection="1">
      <alignment horizontal="center" vertical="center" wrapText="1"/>
      <protection locked="0"/>
    </xf>
    <xf numFmtId="4" fontId="43" fillId="20" borderId="43" xfId="0" applyNumberFormat="1" applyFont="1" applyFill="1" applyBorder="1" applyAlignment="1" applyProtection="1">
      <alignment horizontal="center" vertical="center" wrapText="1"/>
      <protection locked="0"/>
    </xf>
    <xf numFmtId="0" fontId="3" fillId="20" borderId="10" xfId="0" applyFont="1" applyFill="1" applyBorder="1" applyAlignment="1" applyProtection="1">
      <alignment horizontal="center" vertical="center" wrapText="1"/>
      <protection locked="0"/>
    </xf>
    <xf numFmtId="0" fontId="5" fillId="27" borderId="10" xfId="0" applyFont="1" applyFill="1" applyBorder="1" applyAlignment="1" applyProtection="1">
      <alignment horizontal="center" vertical="center" wrapText="1"/>
      <protection locked="0"/>
    </xf>
    <xf numFmtId="3" fontId="5" fillId="20" borderId="43" xfId="0" applyNumberFormat="1" applyFont="1" applyFill="1" applyBorder="1" applyAlignment="1" applyProtection="1">
      <alignment horizontal="center" vertical="center" wrapText="1"/>
      <protection locked="0"/>
    </xf>
    <xf numFmtId="3" fontId="5" fillId="20" borderId="10" xfId="0" applyNumberFormat="1" applyFont="1" applyFill="1" applyBorder="1" applyAlignment="1" applyProtection="1">
      <alignment horizontal="center" vertical="center" wrapText="1"/>
      <protection locked="0"/>
    </xf>
    <xf numFmtId="3" fontId="5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0" borderId="10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39" fillId="0" borderId="0" xfId="0" applyFont="1" applyFill="1" applyProtection="1">
      <protection locked="0"/>
    </xf>
    <xf numFmtId="0" fontId="5" fillId="14" borderId="12" xfId="0" applyFont="1" applyFill="1" applyBorder="1" applyProtection="1">
      <protection locked="0"/>
    </xf>
    <xf numFmtId="0" fontId="5" fillId="0" borderId="29" xfId="0" applyFont="1" applyBorder="1" applyProtection="1">
      <protection locked="0"/>
    </xf>
    <xf numFmtId="0" fontId="5" fillId="5" borderId="0" xfId="0" applyFont="1" applyFill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4" fontId="6" fillId="4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66" xfId="0" applyFont="1" applyFill="1" applyBorder="1" applyAlignment="1" applyProtection="1">
      <alignment horizontal="center" vertical="center" wrapText="1"/>
      <protection locked="0"/>
    </xf>
    <xf numFmtId="0" fontId="4" fillId="6" borderId="61" xfId="0" applyFont="1" applyFill="1" applyBorder="1" applyAlignment="1" applyProtection="1">
      <alignment horizontal="center" vertical="center" wrapText="1"/>
      <protection locked="0"/>
    </xf>
    <xf numFmtId="0" fontId="4" fillId="0" borderId="61" xfId="0" applyFont="1" applyFill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3" borderId="49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7" fillId="20" borderId="43" xfId="0" applyFont="1" applyFill="1" applyBorder="1" applyAlignment="1" applyProtection="1">
      <alignment horizontal="center" vertical="center" wrapText="1"/>
      <protection locked="0"/>
    </xf>
    <xf numFmtId="0" fontId="28" fillId="22" borderId="10" xfId="0" applyFont="1" applyFill="1" applyBorder="1" applyAlignment="1" applyProtection="1">
      <alignment horizontal="center" vertical="center" wrapText="1"/>
      <protection locked="0"/>
    </xf>
    <xf numFmtId="0" fontId="5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70" xfId="0" applyFont="1" applyFill="1" applyBorder="1" applyAlignment="1" applyProtection="1">
      <alignment horizontal="center" vertical="center" wrapText="1"/>
      <protection locked="0"/>
    </xf>
    <xf numFmtId="0" fontId="6" fillId="22" borderId="43" xfId="0" applyFont="1" applyFill="1" applyBorder="1" applyAlignment="1" applyProtection="1">
      <alignment horizontal="center" vertical="center" wrapText="1"/>
      <protection locked="0"/>
    </xf>
    <xf numFmtId="3" fontId="43" fillId="20" borderId="22" xfId="0" applyNumberFormat="1" applyFont="1" applyFill="1" applyBorder="1" applyAlignment="1" applyProtection="1">
      <alignment horizontal="center" vertical="center" wrapText="1"/>
      <protection locked="0"/>
    </xf>
    <xf numFmtId="3" fontId="44" fillId="20" borderId="43" xfId="0" applyNumberFormat="1" applyFont="1" applyFill="1" applyBorder="1" applyAlignment="1" applyProtection="1">
      <alignment horizontal="center" vertical="center" wrapText="1"/>
      <protection locked="0"/>
    </xf>
    <xf numFmtId="0" fontId="28" fillId="22" borderId="43" xfId="0" applyFont="1" applyFill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0" fontId="32" fillId="0" borderId="9" xfId="0" quotePrefix="1" applyFont="1" applyBorder="1" applyAlignment="1" applyProtection="1">
      <alignment horizontal="center" vertical="center"/>
      <protection locked="0"/>
    </xf>
    <xf numFmtId="3" fontId="32" fillId="0" borderId="9" xfId="0" applyNumberFormat="1" applyFont="1" applyBorder="1" applyAlignment="1" applyProtection="1">
      <alignment horizontal="center" vertical="center" wrapText="1"/>
      <protection locked="0"/>
    </xf>
    <xf numFmtId="3" fontId="5" fillId="0" borderId="9" xfId="0" applyNumberFormat="1" applyFont="1" applyBorder="1" applyProtection="1">
      <protection locked="0"/>
    </xf>
    <xf numFmtId="167" fontId="32" fillId="0" borderId="9" xfId="0" applyNumberFormat="1" applyFont="1" applyBorder="1" applyAlignment="1" applyProtection="1">
      <alignment horizontal="center" vertical="center" wrapText="1"/>
      <protection locked="0"/>
    </xf>
    <xf numFmtId="0" fontId="32" fillId="14" borderId="9" xfId="0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5" fillId="0" borderId="12" xfId="0" quotePrefix="1" applyFont="1" applyBorder="1" applyAlignment="1" applyProtection="1">
      <alignment horizontal="center" vertical="center"/>
      <protection locked="0"/>
    </xf>
    <xf numFmtId="0" fontId="32" fillId="0" borderId="12" xfId="0" quotePrefix="1" applyFont="1" applyBorder="1" applyAlignment="1" applyProtection="1">
      <alignment horizontal="center" vertical="center"/>
      <protection locked="0"/>
    </xf>
    <xf numFmtId="3" fontId="32" fillId="0" borderId="12" xfId="0" applyNumberFormat="1" applyFont="1" applyBorder="1" applyAlignment="1" applyProtection="1">
      <alignment horizontal="center" vertical="center" wrapText="1"/>
      <protection locked="0"/>
    </xf>
    <xf numFmtId="167" fontId="32" fillId="0" borderId="1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47" fillId="0" borderId="2" xfId="0" applyFont="1" applyBorder="1" applyAlignment="1" applyProtection="1">
      <protection locked="0"/>
    </xf>
    <xf numFmtId="0" fontId="47" fillId="0" borderId="3" xfId="0" applyFont="1" applyBorder="1" applyAlignment="1" applyProtection="1">
      <protection locked="0"/>
    </xf>
    <xf numFmtId="0" fontId="47" fillId="0" borderId="4" xfId="0" applyFont="1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3" fillId="20" borderId="12" xfId="0" applyFont="1" applyFill="1" applyBorder="1" applyProtection="1">
      <protection locked="0"/>
    </xf>
    <xf numFmtId="0" fontId="5" fillId="20" borderId="12" xfId="0" applyFont="1" applyFill="1" applyBorder="1" applyAlignment="1" applyProtection="1">
      <alignment horizontal="center"/>
      <protection locked="0"/>
    </xf>
    <xf numFmtId="3" fontId="5" fillId="20" borderId="12" xfId="0" applyNumberFormat="1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167" fontId="5" fillId="0" borderId="9" xfId="0" applyNumberFormat="1" applyFont="1" applyBorder="1" applyProtection="1">
      <protection locked="0"/>
    </xf>
    <xf numFmtId="3" fontId="5" fillId="14" borderId="9" xfId="0" applyNumberFormat="1" applyFont="1" applyFill="1" applyBorder="1" applyProtection="1">
      <protection locked="0"/>
    </xf>
    <xf numFmtId="3" fontId="32" fillId="0" borderId="0" xfId="0" applyNumberFormat="1" applyFont="1" applyAlignment="1" applyProtection="1">
      <alignment horizontal="center" vertical="center"/>
      <protection locked="0"/>
    </xf>
    <xf numFmtId="0" fontId="17" fillId="6" borderId="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4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0" xfId="0" applyFont="1" applyFill="1" applyAlignment="1" applyProtection="1">
      <alignment horizontal="left"/>
      <protection locked="0"/>
    </xf>
    <xf numFmtId="0" fontId="4" fillId="0" borderId="2" xfId="0" applyFont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18" borderId="14" xfId="0" applyFont="1" applyFill="1" applyBorder="1" applyAlignment="1" applyProtection="1">
      <alignment horizontal="center" vertical="center" wrapText="1"/>
      <protection locked="0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4" fillId="20" borderId="9" xfId="0" applyFont="1" applyFill="1" applyBorder="1" applyAlignment="1" applyProtection="1">
      <alignment horizontal="center" vertical="center"/>
      <protection locked="0"/>
    </xf>
    <xf numFmtId="0" fontId="8" fillId="22" borderId="9" xfId="0" applyFont="1" applyFill="1" applyBorder="1" applyAlignment="1" applyProtection="1">
      <alignment horizontal="right" vertical="center" wrapText="1"/>
      <protection locked="0"/>
    </xf>
    <xf numFmtId="164" fontId="8" fillId="22" borderId="9" xfId="0" applyNumberFormat="1" applyFont="1" applyFill="1" applyBorder="1" applyAlignment="1" applyProtection="1">
      <alignment horizontal="right" vertical="center" wrapText="1"/>
      <protection locked="0"/>
    </xf>
    <xf numFmtId="0" fontId="46" fillId="20" borderId="9" xfId="0" applyFont="1" applyFill="1" applyBorder="1" applyAlignment="1" applyProtection="1">
      <alignment horizontal="center" vertical="center" wrapText="1"/>
      <protection locked="0"/>
    </xf>
    <xf numFmtId="0" fontId="46" fillId="20" borderId="9" xfId="0" applyNumberFormat="1" applyFont="1" applyFill="1" applyBorder="1" applyAlignment="1" applyProtection="1">
      <alignment horizontal="center" vertical="center" wrapText="1"/>
      <protection locked="0"/>
    </xf>
    <xf numFmtId="0" fontId="46" fillId="22" borderId="9" xfId="0" applyFont="1" applyFill="1" applyBorder="1" applyAlignment="1" applyProtection="1">
      <alignment horizontal="center" vertical="center" wrapText="1"/>
      <protection locked="0"/>
    </xf>
    <xf numFmtId="0" fontId="0" fillId="25" borderId="9" xfId="0" applyFill="1" applyBorder="1" applyProtection="1">
      <protection locked="0"/>
    </xf>
    <xf numFmtId="0" fontId="11" fillId="14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9" xfId="0" applyNumberFormat="1" applyFont="1" applyBorder="1" applyAlignment="1" applyProtection="1">
      <alignment horizontal="center" vertical="center"/>
      <protection locked="0"/>
    </xf>
    <xf numFmtId="4" fontId="11" fillId="0" borderId="9" xfId="0" applyNumberFormat="1" applyFont="1" applyBorder="1" applyAlignment="1" applyProtection="1">
      <alignment horizontal="center" vertical="center"/>
      <protection locked="0"/>
    </xf>
    <xf numFmtId="165" fontId="35" fillId="14" borderId="9" xfId="0" applyNumberFormat="1" applyFont="1" applyFill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0" fillId="25" borderId="12" xfId="0" applyFill="1" applyBorder="1" applyProtection="1">
      <protection locked="0"/>
    </xf>
    <xf numFmtId="0" fontId="11" fillId="0" borderId="12" xfId="0" applyNumberFormat="1" applyFont="1" applyBorder="1" applyAlignment="1" applyProtection="1">
      <alignment horizontal="center" vertical="center"/>
      <protection locked="0"/>
    </xf>
    <xf numFmtId="4" fontId="11" fillId="0" borderId="1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  <xf numFmtId="0" fontId="9" fillId="0" borderId="9" xfId="0" quotePrefix="1" applyFont="1" applyBorder="1" applyAlignment="1" applyProtection="1">
      <alignment horizontal="center" vertical="center"/>
      <protection locked="0"/>
    </xf>
    <xf numFmtId="0" fontId="9" fillId="0" borderId="12" xfId="0" quotePrefix="1" applyFont="1" applyBorder="1" applyAlignment="1" applyProtection="1">
      <alignment horizontal="center" vertical="center"/>
      <protection locked="0"/>
    </xf>
    <xf numFmtId="0" fontId="4" fillId="2" borderId="0" xfId="0" applyFont="1" applyFill="1" applyProtection="1">
      <protection locked="0"/>
    </xf>
    <xf numFmtId="0" fontId="4" fillId="6" borderId="51" xfId="0" applyFont="1" applyFill="1" applyBorder="1" applyProtection="1"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4" fontId="8" fillId="0" borderId="9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5" fillId="28" borderId="9" xfId="0" applyFont="1" applyFill="1" applyBorder="1" applyProtection="1">
      <protection locked="0"/>
    </xf>
    <xf numFmtId="0" fontId="5" fillId="29" borderId="9" xfId="0" applyFont="1" applyFill="1" applyBorder="1" applyProtection="1"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24" borderId="14" xfId="0" applyFont="1" applyFill="1" applyBorder="1" applyAlignment="1" applyProtection="1">
      <alignment horizontal="center" vertical="center" wrapText="1"/>
      <protection locked="0"/>
    </xf>
    <xf numFmtId="0" fontId="6" fillId="7" borderId="0" xfId="0" applyFont="1" applyFill="1" applyProtection="1"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27" fillId="20" borderId="10" xfId="0" applyFont="1" applyFill="1" applyBorder="1" applyProtection="1">
      <protection locked="0"/>
    </xf>
    <xf numFmtId="0" fontId="44" fillId="27" borderId="10" xfId="0" applyFont="1" applyFill="1" applyBorder="1" applyAlignment="1" applyProtection="1">
      <alignment horizontal="center" vertical="center" wrapText="1"/>
      <protection locked="0"/>
    </xf>
    <xf numFmtId="0" fontId="44" fillId="20" borderId="22" xfId="0" applyFont="1" applyFill="1" applyBorder="1" applyAlignment="1" applyProtection="1">
      <alignment horizontal="center" vertical="center" wrapText="1"/>
      <protection locked="0"/>
    </xf>
    <xf numFmtId="0" fontId="3" fillId="20" borderId="10" xfId="0" applyFont="1" applyFill="1" applyBorder="1" applyProtection="1">
      <protection locked="0"/>
    </xf>
    <xf numFmtId="0" fontId="13" fillId="0" borderId="18" xfId="3" applyBorder="1" applyAlignment="1" applyProtection="1">
      <alignment horizontal="center"/>
      <protection locked="0"/>
    </xf>
    <xf numFmtId="0" fontId="4" fillId="6" borderId="2" xfId="0" applyFont="1" applyFill="1" applyBorder="1" applyProtection="1"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4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4" fontId="6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43" fillId="20" borderId="10" xfId="0" applyNumberFormat="1" applyFont="1" applyFill="1" applyBorder="1" applyAlignment="1" applyProtection="1">
      <alignment horizontal="center" vertical="center" wrapText="1"/>
      <protection locked="0"/>
    </xf>
    <xf numFmtId="0" fontId="44" fillId="35" borderId="10" xfId="0" applyFont="1" applyFill="1" applyBorder="1" applyAlignment="1" applyProtection="1">
      <alignment horizontal="center" vertical="center" wrapText="1"/>
      <protection locked="0"/>
    </xf>
    <xf numFmtId="3" fontId="43" fillId="20" borderId="10" xfId="0" applyNumberFormat="1" applyFont="1" applyFill="1" applyBorder="1" applyAlignment="1" applyProtection="1">
      <alignment horizontal="center" vertical="center" wrapText="1"/>
      <protection locked="0"/>
    </xf>
    <xf numFmtId="0" fontId="44" fillId="27" borderId="43" xfId="0" applyFont="1" applyFill="1" applyBorder="1" applyAlignment="1" applyProtection="1">
      <alignment horizontal="center" vertical="center" wrapText="1"/>
      <protection locked="0"/>
    </xf>
    <xf numFmtId="0" fontId="5" fillId="22" borderId="43" xfId="0" applyFont="1" applyFill="1" applyBorder="1" applyAlignment="1" applyProtection="1">
      <alignment horizontal="right" vertical="center" wrapText="1"/>
      <protection locked="0"/>
    </xf>
    <xf numFmtId="0" fontId="5" fillId="22" borderId="10" xfId="0" applyFont="1" applyFill="1" applyBorder="1" applyAlignment="1" applyProtection="1">
      <alignment horizontal="right" vertical="center" wrapText="1"/>
      <protection locked="0"/>
    </xf>
    <xf numFmtId="169" fontId="9" fillId="0" borderId="9" xfId="0" applyNumberFormat="1" applyFont="1" applyBorder="1" applyAlignment="1" applyProtection="1">
      <alignment horizontal="center" vertical="center"/>
      <protection locked="0"/>
    </xf>
    <xf numFmtId="1" fontId="9" fillId="0" borderId="9" xfId="0" applyNumberFormat="1" applyFont="1" applyBorder="1" applyAlignment="1" applyProtection="1">
      <alignment horizontal="center" vertical="center"/>
      <protection locked="0"/>
    </xf>
    <xf numFmtId="3" fontId="9" fillId="14" borderId="9" xfId="0" applyNumberFormat="1" applyFont="1" applyFill="1" applyBorder="1" applyAlignment="1" applyProtection="1">
      <alignment horizontal="center" vertical="center"/>
      <protection locked="0"/>
    </xf>
    <xf numFmtId="3" fontId="9" fillId="0" borderId="9" xfId="0" applyNumberFormat="1" applyFont="1" applyBorder="1" applyAlignment="1" applyProtection="1">
      <alignment horizontal="center" vertical="center"/>
      <protection locked="0"/>
    </xf>
    <xf numFmtId="3" fontId="9" fillId="14" borderId="9" xfId="0" applyNumberFormat="1" applyFont="1" applyFill="1" applyBorder="1" applyAlignment="1" applyProtection="1">
      <alignment horizontal="center" vertical="center" wrapText="1"/>
      <protection locked="0"/>
    </xf>
    <xf numFmtId="169" fontId="9" fillId="0" borderId="12" xfId="0" applyNumberFormat="1" applyFont="1" applyBorder="1" applyAlignment="1" applyProtection="1">
      <alignment horizontal="center" vertical="center"/>
      <protection locked="0"/>
    </xf>
    <xf numFmtId="1" fontId="9" fillId="0" borderId="12" xfId="0" applyNumberFormat="1" applyFont="1" applyBorder="1" applyAlignment="1" applyProtection="1">
      <alignment horizontal="center" vertical="center"/>
      <protection locked="0"/>
    </xf>
    <xf numFmtId="3" fontId="9" fillId="0" borderId="12" xfId="0" applyNumberFormat="1" applyFont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 vertical="center" wrapText="1"/>
      <protection locked="0"/>
    </xf>
    <xf numFmtId="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14" borderId="42" xfId="0" applyFill="1" applyBorder="1" applyProtection="1">
      <protection locked="0"/>
    </xf>
    <xf numFmtId="0" fontId="0" fillId="20" borderId="42" xfId="0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49" fontId="27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22" borderId="10" xfId="0" applyFont="1" applyFill="1" applyBorder="1" applyAlignment="1" applyProtection="1">
      <alignment horizontal="center" vertical="center" wrapText="1"/>
      <protection locked="0"/>
    </xf>
    <xf numFmtId="0" fontId="27" fillId="22" borderId="22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7" borderId="0" xfId="0" applyFont="1" applyFill="1" applyProtection="1"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77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76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7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76" xfId="0" applyNumberFormat="1" applyFont="1" applyFill="1" applyBorder="1" applyAlignment="1" applyProtection="1">
      <alignment horizontal="center" vertical="center" wrapText="1"/>
      <protection locked="0"/>
    </xf>
    <xf numFmtId="0" fontId="6" fillId="22" borderId="70" xfId="0" applyFont="1" applyFill="1" applyBorder="1" applyAlignment="1" applyProtection="1">
      <alignment horizontal="center" vertical="center" wrapText="1"/>
      <protection locked="0"/>
    </xf>
    <xf numFmtId="14" fontId="6" fillId="22" borderId="43" xfId="0" applyNumberFormat="1" applyFont="1" applyFill="1" applyBorder="1" applyAlignment="1" applyProtection="1">
      <alignment horizontal="center" vertical="center" wrapText="1"/>
      <protection locked="0"/>
    </xf>
    <xf numFmtId="2" fontId="0" fillId="14" borderId="9" xfId="0" applyNumberFormat="1" applyFill="1" applyBorder="1" applyAlignment="1" applyProtection="1">
      <alignment horizontal="center" vertical="center" wrapText="1"/>
      <protection locked="0"/>
    </xf>
    <xf numFmtId="4" fontId="0" fillId="14" borderId="9" xfId="0" applyNumberFormat="1" applyFill="1" applyBorder="1" applyAlignment="1" applyProtection="1">
      <alignment horizontal="center" vertical="center" wrapText="1"/>
      <protection locked="0"/>
    </xf>
    <xf numFmtId="0" fontId="9" fillId="14" borderId="9" xfId="0" applyFont="1" applyFill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5" fillId="19" borderId="0" xfId="0" applyFont="1" applyFill="1" applyProtection="1"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4" fillId="20" borderId="12" xfId="0" applyFont="1" applyFill="1" applyBorder="1" applyAlignment="1" applyProtection="1">
      <alignment horizontal="center"/>
      <protection locked="0"/>
    </xf>
    <xf numFmtId="2" fontId="44" fillId="20" borderId="12" xfId="0" applyNumberFormat="1" applyFont="1" applyFill="1" applyBorder="1" applyAlignment="1" applyProtection="1">
      <alignment horizontal="center"/>
      <protection locked="0"/>
    </xf>
    <xf numFmtId="2" fontId="44" fillId="0" borderId="0" xfId="0" applyNumberFormat="1" applyFont="1" applyFill="1" applyBorder="1" applyAlignment="1" applyProtection="1">
      <alignment horizontal="center"/>
      <protection locked="0"/>
    </xf>
    <xf numFmtId="0" fontId="47" fillId="0" borderId="18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51" xfId="0" applyFont="1" applyFill="1" applyBorder="1" applyAlignment="1" applyProtection="1">
      <alignment horizontal="center" vertical="center" wrapText="1"/>
      <protection locked="0"/>
    </xf>
    <xf numFmtId="0" fontId="4" fillId="3" borderId="51" xfId="0" applyFont="1" applyFill="1" applyBorder="1" applyAlignment="1" applyProtection="1">
      <alignment horizontal="center" vertical="center" wrapText="1"/>
      <protection locked="0"/>
    </xf>
    <xf numFmtId="0" fontId="4" fillId="20" borderId="9" xfId="0" applyFont="1" applyFill="1" applyBorder="1" applyAlignment="1" applyProtection="1">
      <alignment horizontal="center" vertical="top" wrapText="1"/>
      <protection locked="0"/>
    </xf>
    <xf numFmtId="0" fontId="5" fillId="27" borderId="9" xfId="0" applyFont="1" applyFill="1" applyBorder="1" applyAlignment="1" applyProtection="1">
      <alignment horizontal="center" vertical="center" wrapText="1"/>
      <protection locked="0"/>
    </xf>
    <xf numFmtId="0" fontId="44" fillId="20" borderId="9" xfId="0" applyFont="1" applyFill="1" applyBorder="1" applyAlignment="1" applyProtection="1">
      <alignment horizontal="center" vertical="center" wrapText="1"/>
      <protection locked="0"/>
    </xf>
    <xf numFmtId="0" fontId="4" fillId="20" borderId="9" xfId="0" applyFont="1" applyFill="1" applyBorder="1" applyAlignment="1" applyProtection="1">
      <alignment horizontal="center" vertical="center" wrapText="1"/>
      <protection locked="0"/>
    </xf>
    <xf numFmtId="0" fontId="5" fillId="27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0" borderId="9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4" fillId="21" borderId="6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" fontId="6" fillId="21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0" borderId="9" xfId="0" applyFont="1" applyFill="1" applyBorder="1" applyProtection="1">
      <protection locked="0"/>
    </xf>
    <xf numFmtId="0" fontId="0" fillId="27" borderId="9" xfId="0" applyFill="1" applyBorder="1" applyAlignment="1" applyProtection="1">
      <alignment horizontal="center"/>
      <protection locked="0"/>
    </xf>
    <xf numFmtId="0" fontId="0" fillId="22" borderId="9" xfId="0" applyFill="1" applyBorder="1" applyAlignment="1" applyProtection="1">
      <alignment horizontal="center"/>
      <protection locked="0"/>
    </xf>
    <xf numFmtId="0" fontId="0" fillId="20" borderId="9" xfId="0" applyFill="1" applyBorder="1" applyAlignment="1" applyProtection="1">
      <alignment horizontal="center"/>
      <protection locked="0"/>
    </xf>
    <xf numFmtId="0" fontId="0" fillId="26" borderId="12" xfId="0" applyFill="1" applyBorder="1" applyProtection="1">
      <protection locked="0"/>
    </xf>
    <xf numFmtId="0" fontId="5" fillId="2" borderId="0" xfId="0" applyFont="1" applyFill="1" applyProtection="1">
      <protection locked="0"/>
    </xf>
    <xf numFmtId="0" fontId="30" fillId="0" borderId="3" xfId="3" applyFont="1" applyBorder="1" applyAlignment="1" applyProtection="1">
      <alignment horizontal="center"/>
      <protection locked="0"/>
    </xf>
    <xf numFmtId="0" fontId="4" fillId="17" borderId="6" xfId="0" applyFont="1" applyFill="1" applyBorder="1" applyAlignment="1" applyProtection="1">
      <alignment horizontal="center" vertical="center" wrapText="1"/>
      <protection locked="0"/>
    </xf>
    <xf numFmtId="4" fontId="6" fillId="17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54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28" borderId="10" xfId="0" applyFont="1" applyFill="1" applyBorder="1" applyProtection="1">
      <protection locked="0"/>
    </xf>
    <xf numFmtId="0" fontId="5" fillId="0" borderId="42" xfId="0" applyFont="1" applyBorder="1" applyAlignment="1" applyProtection="1">
      <alignment horizontal="center"/>
      <protection locked="0"/>
    </xf>
    <xf numFmtId="3" fontId="32" fillId="29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Protection="1">
      <protection locked="0"/>
    </xf>
    <xf numFmtId="0" fontId="44" fillId="20" borderId="29" xfId="0" applyFont="1" applyFill="1" applyBorder="1" applyAlignment="1" applyProtection="1">
      <alignment horizontal="center"/>
      <protection locked="0"/>
    </xf>
    <xf numFmtId="0" fontId="44" fillId="0" borderId="15" xfId="0" applyFont="1" applyFill="1" applyBorder="1" applyAlignment="1" applyProtection="1">
      <alignment horizontal="center"/>
      <protection locked="0"/>
    </xf>
    <xf numFmtId="0" fontId="44" fillId="20" borderId="32" xfId="0" applyFont="1" applyFill="1" applyBorder="1" applyAlignment="1" applyProtection="1">
      <alignment horizontal="center"/>
      <protection locked="0"/>
    </xf>
    <xf numFmtId="3" fontId="32" fillId="0" borderId="0" xfId="0" applyNumberFormat="1" applyFont="1" applyBorder="1" applyAlignment="1" applyProtection="1">
      <alignment horizontal="center" vertical="center"/>
      <protection locked="0"/>
    </xf>
    <xf numFmtId="0" fontId="4" fillId="0" borderId="51" xfId="0" applyFont="1" applyFill="1" applyBorder="1" applyAlignment="1" applyProtection="1">
      <protection locked="0"/>
    </xf>
    <xf numFmtId="0" fontId="5" fillId="14" borderId="42" xfId="0" applyFont="1" applyFill="1" applyBorder="1" applyAlignment="1" applyProtection="1">
      <alignment horizontal="center"/>
      <protection locked="0"/>
    </xf>
    <xf numFmtId="0" fontId="0" fillId="6" borderId="72" xfId="0" applyFill="1" applyBorder="1" applyProtection="1">
      <protection locked="0"/>
    </xf>
    <xf numFmtId="0" fontId="13" fillId="6" borderId="51" xfId="3" applyFill="1" applyBorder="1" applyAlignment="1">
      <alignment horizontal="center"/>
    </xf>
    <xf numFmtId="0" fontId="36" fillId="6" borderId="0" xfId="4" applyFill="1" applyBorder="1" applyAlignment="1" applyProtection="1">
      <alignment horizontal="center"/>
      <protection locked="0"/>
    </xf>
    <xf numFmtId="0" fontId="0" fillId="6" borderId="0" xfId="0" applyFill="1" applyBorder="1" applyProtection="1">
      <protection locked="0"/>
    </xf>
    <xf numFmtId="0" fontId="13" fillId="6" borderId="0" xfId="3" applyFill="1" applyBorder="1" applyProtection="1">
      <protection locked="0"/>
    </xf>
    <xf numFmtId="0" fontId="0" fillId="6" borderId="26" xfId="0" applyFill="1" applyBorder="1" applyProtection="1">
      <protection locked="0"/>
    </xf>
    <xf numFmtId="0" fontId="13" fillId="6" borderId="0" xfId="3" applyFill="1" applyBorder="1" applyAlignment="1" applyProtection="1">
      <alignment horizontal="left"/>
      <protection locked="0"/>
    </xf>
    <xf numFmtId="0" fontId="0" fillId="6" borderId="46" xfId="0" applyFill="1" applyBorder="1" applyProtection="1">
      <protection locked="0"/>
    </xf>
    <xf numFmtId="0" fontId="13" fillId="6" borderId="46" xfId="3" applyFill="1" applyBorder="1" applyProtection="1">
      <protection locked="0"/>
    </xf>
    <xf numFmtId="0" fontId="0" fillId="6" borderId="50" xfId="0" applyFill="1" applyBorder="1" applyProtection="1"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1" fillId="3" borderId="57" xfId="3" applyFont="1" applyFill="1" applyBorder="1" applyAlignment="1" applyProtection="1">
      <alignment horizontal="center"/>
      <protection locked="0"/>
    </xf>
    <xf numFmtId="0" fontId="0" fillId="3" borderId="60" xfId="0" applyFill="1" applyBorder="1" applyAlignment="1" applyProtection="1">
      <alignment horizontal="center"/>
      <protection locked="0"/>
    </xf>
    <xf numFmtId="0" fontId="0" fillId="6" borderId="82" xfId="0" applyFill="1" applyBorder="1" applyAlignment="1" applyProtection="1">
      <protection locked="0"/>
    </xf>
    <xf numFmtId="0" fontId="0" fillId="6" borderId="82" xfId="0" applyFill="1" applyBorder="1" applyAlignment="1" applyProtection="1">
      <alignment horizontal="left"/>
      <protection locked="0"/>
    </xf>
    <xf numFmtId="0" fontId="0" fillId="6" borderId="82" xfId="0" applyFill="1" applyBorder="1" applyProtection="1">
      <protection locked="0"/>
    </xf>
    <xf numFmtId="0" fontId="13" fillId="6" borderId="72" xfId="3" applyFill="1" applyBorder="1" applyProtection="1">
      <protection locked="0"/>
    </xf>
    <xf numFmtId="0" fontId="13" fillId="6" borderId="72" xfId="3" applyFill="1" applyBorder="1" applyAlignment="1" applyProtection="1">
      <alignment horizontal="left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33" xfId="0" applyFill="1" applyBorder="1" applyAlignment="1" applyProtection="1">
      <alignment horizontal="center"/>
      <protection locked="0"/>
    </xf>
    <xf numFmtId="0" fontId="0" fillId="6" borderId="37" xfId="0" applyFill="1" applyBorder="1" applyAlignment="1" applyProtection="1">
      <protection locked="0"/>
    </xf>
    <xf numFmtId="0" fontId="0" fillId="3" borderId="74" xfId="0" applyFill="1" applyBorder="1" applyAlignment="1" applyProtection="1">
      <alignment horizontal="center"/>
      <protection locked="0"/>
    </xf>
    <xf numFmtId="0" fontId="0" fillId="6" borderId="16" xfId="0" applyFill="1" applyBorder="1" applyProtection="1">
      <protection locked="0"/>
    </xf>
    <xf numFmtId="0" fontId="0" fillId="6" borderId="37" xfId="0" applyFill="1" applyBorder="1" applyProtection="1">
      <protection locked="0"/>
    </xf>
    <xf numFmtId="0" fontId="1" fillId="3" borderId="74" xfId="3" applyFont="1" applyFill="1" applyBorder="1" applyAlignment="1" applyProtection="1">
      <alignment horizontal="center"/>
      <protection locked="0"/>
    </xf>
    <xf numFmtId="0" fontId="38" fillId="6" borderId="0" xfId="0" applyFont="1" applyFill="1" applyBorder="1" applyAlignment="1" applyProtection="1">
      <alignment horizontal="right"/>
      <protection locked="0"/>
    </xf>
    <xf numFmtId="0" fontId="3" fillId="6" borderId="0" xfId="0" applyFont="1" applyFill="1" applyBorder="1" applyAlignment="1" applyProtection="1">
      <alignment horizontal="right"/>
      <protection locked="0"/>
    </xf>
    <xf numFmtId="0" fontId="3" fillId="6" borderId="72" xfId="0" applyFont="1" applyFill="1" applyBorder="1" applyAlignment="1" applyProtection="1">
      <alignment horizontal="right"/>
      <protection locked="0"/>
    </xf>
    <xf numFmtId="0" fontId="3" fillId="6" borderId="46" xfId="0" applyFont="1" applyFill="1" applyBorder="1" applyAlignment="1" applyProtection="1">
      <alignment horizontal="right"/>
      <protection locked="0"/>
    </xf>
    <xf numFmtId="4" fontId="6" fillId="6" borderId="49" xfId="0" applyNumberFormat="1" applyFont="1" applyFill="1" applyBorder="1" applyAlignment="1" applyProtection="1">
      <alignment horizontal="center" vertical="center" wrapText="1"/>
      <protection locked="0"/>
    </xf>
    <xf numFmtId="14" fontId="6" fillId="6" borderId="8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77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76" xfId="0" applyNumberFormat="1" applyFont="1" applyFill="1" applyBorder="1" applyAlignment="1" applyProtection="1">
      <alignment horizontal="center" vertical="center" wrapText="1"/>
      <protection locked="0"/>
    </xf>
    <xf numFmtId="14" fontId="6" fillId="6" borderId="77" xfId="0" applyNumberFormat="1" applyFont="1" applyFill="1" applyBorder="1" applyAlignment="1" applyProtection="1">
      <alignment horizontal="center" vertical="center" wrapText="1"/>
      <protection locked="0"/>
    </xf>
    <xf numFmtId="14" fontId="6" fillId="6" borderId="81" xfId="0" applyNumberFormat="1" applyFont="1" applyFill="1" applyBorder="1" applyAlignment="1" applyProtection="1">
      <alignment horizontal="center" vertical="center" wrapText="1"/>
      <protection locked="0"/>
    </xf>
    <xf numFmtId="14" fontId="6" fillId="6" borderId="79" xfId="0" applyNumberFormat="1" applyFont="1" applyFill="1" applyBorder="1" applyAlignment="1" applyProtection="1">
      <alignment horizontal="center" vertical="center" wrapText="1"/>
      <protection locked="0"/>
    </xf>
    <xf numFmtId="14" fontId="6" fillId="6" borderId="7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3" applyBorder="1" applyAlignment="1" applyProtection="1">
      <alignment horizontal="center"/>
      <protection locked="0"/>
    </xf>
    <xf numFmtId="0" fontId="47" fillId="0" borderId="51" xfId="0" applyFont="1" applyBorder="1" applyProtection="1">
      <protection locked="0"/>
    </xf>
    <xf numFmtId="0" fontId="50" fillId="0" borderId="0" xfId="0" applyFont="1" applyAlignment="1">
      <alignment horizontal="left" vertical="top" wrapText="1" readingOrder="1"/>
    </xf>
    <xf numFmtId="0" fontId="51" fillId="0" borderId="0" xfId="0" applyFont="1" applyAlignment="1">
      <alignment vertical="top" wrapText="1"/>
    </xf>
    <xf numFmtId="0" fontId="50" fillId="0" borderId="0" xfId="0" applyFont="1" applyAlignment="1">
      <alignment horizontal="left" vertical="top" wrapText="1"/>
    </xf>
    <xf numFmtId="0" fontId="52" fillId="0" borderId="0" xfId="0" applyFont="1" applyAlignment="1">
      <alignment vertical="top" wrapText="1"/>
    </xf>
    <xf numFmtId="0" fontId="52" fillId="0" borderId="0" xfId="0" applyFont="1" applyAlignment="1">
      <alignment vertical="top" wrapText="1" readingOrder="1"/>
    </xf>
    <xf numFmtId="0" fontId="50" fillId="0" borderId="0" xfId="0" applyFont="1" applyAlignment="1">
      <alignment vertical="top" readingOrder="1"/>
    </xf>
    <xf numFmtId="0" fontId="44" fillId="0" borderId="0" xfId="0" applyFont="1" applyAlignment="1">
      <alignment vertical="top" wrapText="1"/>
    </xf>
    <xf numFmtId="0" fontId="52" fillId="0" borderId="0" xfId="0" applyFont="1" applyAlignment="1">
      <alignment horizontal="left" vertical="top" wrapText="1" readingOrder="1"/>
    </xf>
    <xf numFmtId="0" fontId="50" fillId="0" borderId="0" xfId="0" applyFont="1" applyAlignment="1">
      <alignment vertical="top" wrapText="1" readingOrder="1"/>
    </xf>
    <xf numFmtId="0" fontId="50" fillId="0" borderId="0" xfId="0" applyFont="1" applyAlignment="1">
      <alignment horizontal="left" vertical="top" readingOrder="1"/>
    </xf>
    <xf numFmtId="0" fontId="52" fillId="0" borderId="0" xfId="0" applyFont="1" applyAlignment="1">
      <alignment horizontal="left" vertical="top" readingOrder="1"/>
    </xf>
    <xf numFmtId="49" fontId="44" fillId="20" borderId="12" xfId="0" applyNumberFormat="1" applyFont="1" applyFill="1" applyBorder="1" applyAlignment="1" applyProtection="1">
      <alignment horizontal="center"/>
      <protection locked="0"/>
    </xf>
    <xf numFmtId="0" fontId="13" fillId="6" borderId="70" xfId="3" applyFill="1" applyBorder="1" applyAlignment="1" applyProtection="1">
      <alignment horizontal="left"/>
      <protection locked="0"/>
    </xf>
    <xf numFmtId="0" fontId="13" fillId="6" borderId="23" xfId="3" applyFill="1" applyBorder="1" applyAlignment="1" applyProtection="1">
      <alignment horizontal="left"/>
      <protection locked="0"/>
    </xf>
    <xf numFmtId="0" fontId="13" fillId="6" borderId="82" xfId="3" applyFill="1" applyBorder="1" applyAlignment="1" applyProtection="1">
      <alignment horizontal="left"/>
      <protection locked="0"/>
    </xf>
    <xf numFmtId="0" fontId="13" fillId="6" borderId="37" xfId="3" applyFill="1" applyBorder="1" applyAlignment="1" applyProtection="1">
      <alignment horizontal="left"/>
      <protection locked="0"/>
    </xf>
    <xf numFmtId="0" fontId="17" fillId="32" borderId="18" xfId="3" applyFont="1" applyFill="1" applyBorder="1" applyAlignment="1" applyProtection="1">
      <alignment horizontal="center" vertical="center" wrapText="1"/>
      <protection locked="0"/>
    </xf>
    <xf numFmtId="0" fontId="17" fillId="32" borderId="25" xfId="3" applyFont="1" applyFill="1" applyBorder="1" applyAlignment="1" applyProtection="1">
      <alignment horizontal="center" vertical="center" wrapText="1"/>
      <protection locked="0"/>
    </xf>
    <xf numFmtId="0" fontId="17" fillId="32" borderId="45" xfId="3" applyFont="1" applyFill="1" applyBorder="1" applyAlignment="1" applyProtection="1">
      <alignment horizontal="center" vertical="center" wrapText="1"/>
      <protection locked="0"/>
    </xf>
    <xf numFmtId="0" fontId="17" fillId="32" borderId="18" xfId="3" applyFont="1" applyFill="1" applyBorder="1" applyAlignment="1" applyProtection="1">
      <alignment horizontal="center" vertical="center"/>
      <protection locked="0"/>
    </xf>
    <xf numFmtId="0" fontId="17" fillId="32" borderId="25" xfId="3" applyFont="1" applyFill="1" applyBorder="1" applyAlignment="1" applyProtection="1">
      <alignment horizontal="center" vertical="center"/>
      <protection locked="0"/>
    </xf>
    <xf numFmtId="0" fontId="17" fillId="32" borderId="45" xfId="3" applyFont="1" applyFill="1" applyBorder="1" applyAlignment="1" applyProtection="1">
      <alignment horizontal="center" vertical="center"/>
      <protection locked="0"/>
    </xf>
    <xf numFmtId="0" fontId="14" fillId="32" borderId="18" xfId="0" applyFont="1" applyFill="1" applyBorder="1" applyAlignment="1" applyProtection="1">
      <alignment horizontal="center" vertical="center"/>
      <protection locked="0"/>
    </xf>
    <xf numFmtId="0" fontId="14" fillId="32" borderId="25" xfId="0" applyFont="1" applyFill="1" applyBorder="1" applyAlignment="1" applyProtection="1">
      <alignment horizontal="center" vertical="center"/>
      <protection locked="0"/>
    </xf>
    <xf numFmtId="0" fontId="14" fillId="32" borderId="45" xfId="0" applyFont="1" applyFill="1" applyBorder="1" applyAlignment="1" applyProtection="1">
      <alignment horizontal="center" vertical="center"/>
      <protection locked="0"/>
    </xf>
    <xf numFmtId="0" fontId="3" fillId="33" borderId="3" xfId="0" applyFont="1" applyFill="1" applyBorder="1" applyAlignment="1" applyProtection="1">
      <alignment horizontal="center" vertical="center"/>
      <protection locked="0"/>
    </xf>
    <xf numFmtId="0" fontId="3" fillId="33" borderId="4" xfId="0" applyFont="1" applyFill="1" applyBorder="1" applyAlignment="1" applyProtection="1">
      <alignment horizontal="center" vertical="center"/>
      <protection locked="0"/>
    </xf>
    <xf numFmtId="0" fontId="14" fillId="33" borderId="24" xfId="0" applyFont="1" applyFill="1" applyBorder="1" applyAlignment="1" applyProtection="1">
      <alignment horizontal="center" vertical="center"/>
      <protection locked="0"/>
    </xf>
    <xf numFmtId="0" fontId="14" fillId="33" borderId="68" xfId="0" applyFont="1" applyFill="1" applyBorder="1" applyAlignment="1" applyProtection="1">
      <alignment horizontal="center" vertical="center"/>
      <protection locked="0"/>
    </xf>
    <xf numFmtId="0" fontId="17" fillId="33" borderId="5" xfId="0" applyFont="1" applyFill="1" applyBorder="1" applyAlignment="1" applyProtection="1">
      <alignment horizontal="center" vertical="center"/>
      <protection locked="0"/>
    </xf>
    <xf numFmtId="0" fontId="17" fillId="33" borderId="6" xfId="0" applyFont="1" applyFill="1" applyBorder="1" applyAlignment="1" applyProtection="1">
      <alignment horizontal="center" vertical="center"/>
      <protection locked="0"/>
    </xf>
    <xf numFmtId="3" fontId="14" fillId="33" borderId="53" xfId="0" applyNumberFormat="1" applyFont="1" applyFill="1" applyBorder="1" applyAlignment="1" applyProtection="1">
      <alignment horizontal="center" vertical="center"/>
      <protection locked="0"/>
    </xf>
    <xf numFmtId="3" fontId="14" fillId="33" borderId="19" xfId="0" applyNumberFormat="1" applyFont="1" applyFill="1" applyBorder="1" applyAlignment="1" applyProtection="1">
      <alignment horizontal="center" vertical="center"/>
      <protection locked="0"/>
    </xf>
    <xf numFmtId="0" fontId="14" fillId="33" borderId="19" xfId="0" applyFont="1" applyFill="1" applyBorder="1" applyAlignment="1" applyProtection="1">
      <alignment horizontal="center" vertical="center"/>
      <protection locked="0"/>
    </xf>
    <xf numFmtId="0" fontId="17" fillId="31" borderId="18" xfId="3" applyFont="1" applyFill="1" applyBorder="1" applyAlignment="1" applyProtection="1">
      <alignment horizontal="center" vertical="center"/>
      <protection locked="0"/>
    </xf>
    <xf numFmtId="0" fontId="17" fillId="31" borderId="25" xfId="3" applyFont="1" applyFill="1" applyBorder="1" applyAlignment="1" applyProtection="1">
      <alignment horizontal="center" vertical="center"/>
      <protection locked="0"/>
    </xf>
    <xf numFmtId="0" fontId="17" fillId="31" borderId="45" xfId="3" applyFont="1" applyFill="1" applyBorder="1" applyAlignment="1" applyProtection="1">
      <alignment horizontal="center" vertical="center"/>
      <protection locked="0"/>
    </xf>
    <xf numFmtId="0" fontId="17" fillId="10" borderId="18" xfId="3" applyFont="1" applyFill="1" applyBorder="1" applyAlignment="1" applyProtection="1">
      <alignment horizontal="center" vertical="center"/>
      <protection locked="0"/>
    </xf>
    <xf numFmtId="0" fontId="17" fillId="10" borderId="25" xfId="3" applyFont="1" applyFill="1" applyBorder="1" applyAlignment="1" applyProtection="1">
      <alignment horizontal="center" vertical="center"/>
      <protection locked="0"/>
    </xf>
    <xf numFmtId="0" fontId="17" fillId="10" borderId="45" xfId="3" applyFont="1" applyFill="1" applyBorder="1" applyAlignment="1" applyProtection="1">
      <alignment horizontal="center" vertical="center"/>
      <protection locked="0"/>
    </xf>
    <xf numFmtId="0" fontId="17" fillId="10" borderId="18" xfId="3" applyFont="1" applyFill="1" applyBorder="1" applyAlignment="1" applyProtection="1">
      <alignment horizontal="center" vertical="center" wrapText="1"/>
      <protection locked="0"/>
    </xf>
    <xf numFmtId="0" fontId="17" fillId="10" borderId="25" xfId="3" applyFont="1" applyFill="1" applyBorder="1" applyAlignment="1" applyProtection="1">
      <alignment horizontal="center" vertical="center" wrapText="1"/>
      <protection locked="0"/>
    </xf>
    <xf numFmtId="0" fontId="17" fillId="10" borderId="45" xfId="3" applyFont="1" applyFill="1" applyBorder="1" applyAlignment="1" applyProtection="1">
      <alignment horizontal="center" vertical="center" wrapText="1"/>
      <protection locked="0"/>
    </xf>
    <xf numFmtId="2" fontId="14" fillId="16" borderId="35" xfId="0" applyNumberFormat="1" applyFont="1" applyFill="1" applyBorder="1" applyAlignment="1" applyProtection="1">
      <alignment horizontal="center" vertical="center" wrapText="1"/>
      <protection locked="0"/>
    </xf>
    <xf numFmtId="2" fontId="14" fillId="16" borderId="37" xfId="0" applyNumberFormat="1" applyFont="1" applyFill="1" applyBorder="1" applyAlignment="1" applyProtection="1">
      <alignment horizontal="center" vertical="center" wrapText="1"/>
      <protection locked="0"/>
    </xf>
    <xf numFmtId="2" fontId="14" fillId="16" borderId="49" xfId="0" applyNumberFormat="1" applyFont="1" applyFill="1" applyBorder="1" applyAlignment="1" applyProtection="1">
      <alignment horizontal="center" vertical="center" wrapText="1"/>
      <protection locked="0"/>
    </xf>
    <xf numFmtId="2" fontId="14" fillId="16" borderId="50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18" xfId="0" applyFont="1" applyFill="1" applyBorder="1" applyAlignment="1" applyProtection="1">
      <alignment horizontal="center" vertical="center"/>
      <protection locked="0"/>
    </xf>
    <xf numFmtId="0" fontId="14" fillId="16" borderId="25" xfId="0" applyFont="1" applyFill="1" applyBorder="1" applyAlignment="1" applyProtection="1">
      <alignment horizontal="center" vertical="center"/>
      <protection locked="0"/>
    </xf>
    <xf numFmtId="0" fontId="14" fillId="16" borderId="45" xfId="0" applyFont="1" applyFill="1" applyBorder="1" applyAlignment="1" applyProtection="1">
      <alignment horizontal="center" vertical="center"/>
      <protection locked="0"/>
    </xf>
    <xf numFmtId="0" fontId="3" fillId="16" borderId="18" xfId="3" applyFont="1" applyFill="1" applyBorder="1" applyAlignment="1" applyProtection="1">
      <alignment horizontal="center" vertical="center" wrapText="1"/>
      <protection locked="0"/>
    </xf>
    <xf numFmtId="0" fontId="3" fillId="16" borderId="25" xfId="3" applyFont="1" applyFill="1" applyBorder="1" applyAlignment="1" applyProtection="1">
      <alignment horizontal="center" vertical="center" wrapText="1"/>
      <protection locked="0"/>
    </xf>
    <xf numFmtId="0" fontId="3" fillId="16" borderId="45" xfId="3" applyFont="1" applyFill="1" applyBorder="1" applyAlignment="1" applyProtection="1">
      <alignment horizontal="center" vertical="center" wrapText="1"/>
      <protection locked="0"/>
    </xf>
    <xf numFmtId="0" fontId="17" fillId="30" borderId="18" xfId="3" applyFont="1" applyFill="1" applyBorder="1" applyAlignment="1" applyProtection="1">
      <alignment horizontal="center" vertical="center"/>
      <protection locked="0"/>
    </xf>
    <xf numFmtId="0" fontId="17" fillId="30" borderId="25" xfId="3" applyFont="1" applyFill="1" applyBorder="1" applyAlignment="1" applyProtection="1">
      <alignment horizontal="center" vertical="center"/>
      <protection locked="0"/>
    </xf>
    <xf numFmtId="0" fontId="17" fillId="30" borderId="45" xfId="3" applyFont="1" applyFill="1" applyBorder="1" applyAlignment="1" applyProtection="1">
      <alignment horizontal="center" vertical="center"/>
      <protection locked="0"/>
    </xf>
    <xf numFmtId="0" fontId="17" fillId="16" borderId="18" xfId="3" applyFont="1" applyFill="1" applyBorder="1" applyAlignment="1" applyProtection="1">
      <alignment horizontal="center" vertical="center" wrapText="1"/>
      <protection locked="0"/>
    </xf>
    <xf numFmtId="0" fontId="17" fillId="16" borderId="25" xfId="3" applyFont="1" applyFill="1" applyBorder="1" applyAlignment="1" applyProtection="1">
      <alignment horizontal="center" vertical="center" wrapText="1"/>
      <protection locked="0"/>
    </xf>
    <xf numFmtId="0" fontId="17" fillId="16" borderId="45" xfId="3" applyFont="1" applyFill="1" applyBorder="1" applyAlignment="1" applyProtection="1">
      <alignment horizontal="center" vertical="center" wrapText="1"/>
      <protection locked="0"/>
    </xf>
    <xf numFmtId="0" fontId="16" fillId="9" borderId="36" xfId="0" applyFont="1" applyFill="1" applyBorder="1" applyAlignment="1" applyProtection="1">
      <alignment horizontal="center"/>
      <protection locked="0"/>
    </xf>
    <xf numFmtId="0" fontId="16" fillId="9" borderId="0" xfId="0" applyFont="1" applyFill="1" applyAlignment="1" applyProtection="1">
      <alignment horizontal="center"/>
      <protection locked="0"/>
    </xf>
    <xf numFmtId="0" fontId="14" fillId="8" borderId="18" xfId="0" applyFont="1" applyFill="1" applyBorder="1" applyAlignment="1" applyProtection="1">
      <alignment horizontal="center" vertical="center"/>
      <protection locked="0"/>
    </xf>
    <xf numFmtId="0" fontId="14" fillId="8" borderId="25" xfId="0" applyFont="1" applyFill="1" applyBorder="1" applyAlignment="1" applyProtection="1">
      <alignment horizontal="center" vertical="center"/>
      <protection locked="0"/>
    </xf>
    <xf numFmtId="0" fontId="14" fillId="8" borderId="45" xfId="0" applyFont="1" applyFill="1" applyBorder="1" applyAlignment="1" applyProtection="1">
      <alignment horizontal="center" vertical="center"/>
      <protection locked="0"/>
    </xf>
    <xf numFmtId="0" fontId="15" fillId="8" borderId="13" xfId="0" applyFont="1" applyFill="1" applyBorder="1" applyAlignment="1" applyProtection="1">
      <alignment horizontal="center" vertical="center"/>
      <protection locked="0"/>
    </xf>
    <xf numFmtId="0" fontId="15" fillId="8" borderId="19" xfId="0" applyFont="1" applyFill="1" applyBorder="1" applyAlignment="1" applyProtection="1">
      <alignment horizontal="center" vertical="center"/>
      <protection locked="0"/>
    </xf>
    <xf numFmtId="0" fontId="15" fillId="8" borderId="0" xfId="0" applyFont="1" applyFill="1" applyAlignment="1" applyProtection="1">
      <alignment horizontal="center" vertical="center"/>
      <protection locked="0"/>
    </xf>
    <xf numFmtId="0" fontId="15" fillId="8" borderId="26" xfId="0" applyFont="1" applyFill="1" applyBorder="1" applyAlignment="1" applyProtection="1">
      <alignment horizontal="center" vertical="center"/>
      <protection locked="0"/>
    </xf>
    <xf numFmtId="0" fontId="14" fillId="8" borderId="20" xfId="0" applyFont="1" applyFill="1" applyBorder="1" applyAlignment="1" applyProtection="1">
      <alignment horizontal="center" vertical="center"/>
      <protection locked="0"/>
    </xf>
    <xf numFmtId="0" fontId="14" fillId="8" borderId="10" xfId="0" applyFont="1" applyFill="1" applyBorder="1" applyAlignment="1" applyProtection="1">
      <alignment horizontal="center" vertical="center"/>
      <protection locked="0"/>
    </xf>
    <xf numFmtId="0" fontId="14" fillId="8" borderId="21" xfId="0" applyFont="1" applyFill="1" applyBorder="1" applyAlignment="1" applyProtection="1">
      <alignment horizontal="center" vertical="center"/>
      <protection locked="0"/>
    </xf>
    <xf numFmtId="0" fontId="14" fillId="8" borderId="27" xfId="0" applyFont="1" applyFill="1" applyBorder="1" applyAlignment="1" applyProtection="1">
      <alignment horizontal="center" vertical="center"/>
      <protection locked="0"/>
    </xf>
    <xf numFmtId="0" fontId="14" fillId="8" borderId="12" xfId="0" applyFont="1" applyFill="1" applyBorder="1" applyAlignment="1" applyProtection="1">
      <alignment horizontal="center" vertical="center"/>
      <protection locked="0"/>
    </xf>
    <xf numFmtId="0" fontId="14" fillId="8" borderId="28" xfId="0" applyFont="1" applyFill="1" applyBorder="1" applyAlignment="1" applyProtection="1">
      <alignment horizontal="center" vertical="center"/>
      <protection locked="0"/>
    </xf>
    <xf numFmtId="0" fontId="14" fillId="8" borderId="22" xfId="0" applyFont="1" applyFill="1" applyBorder="1" applyAlignment="1" applyProtection="1">
      <alignment horizontal="center" vertical="center"/>
      <protection locked="0"/>
    </xf>
    <xf numFmtId="0" fontId="14" fillId="8" borderId="29" xfId="0" applyFont="1" applyFill="1" applyBorder="1" applyAlignment="1" applyProtection="1">
      <alignment horizontal="center" vertical="center"/>
      <protection locked="0"/>
    </xf>
    <xf numFmtId="0" fontId="14" fillId="8" borderId="30" xfId="0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15" fillId="8" borderId="4" xfId="0" applyFont="1" applyFill="1" applyBorder="1" applyAlignment="1" applyProtection="1">
      <alignment horizontal="center" vertical="center"/>
      <protection locked="0"/>
    </xf>
    <xf numFmtId="0" fontId="15" fillId="8" borderId="46" xfId="0" applyFont="1" applyFill="1" applyBorder="1" applyAlignment="1" applyProtection="1">
      <alignment horizontal="center" vertical="center"/>
      <protection locked="0"/>
    </xf>
    <xf numFmtId="0" fontId="14" fillId="8" borderId="41" xfId="0" applyFont="1" applyFill="1" applyBorder="1" applyAlignment="1" applyProtection="1">
      <alignment horizontal="center" vertical="center"/>
      <protection locked="0"/>
    </xf>
    <xf numFmtId="0" fontId="14" fillId="8" borderId="42" xfId="0" applyFont="1" applyFill="1" applyBorder="1" applyAlignment="1" applyProtection="1">
      <alignment horizontal="center" vertical="center"/>
      <protection locked="0"/>
    </xf>
    <xf numFmtId="0" fontId="16" fillId="8" borderId="29" xfId="0" applyFont="1" applyFill="1" applyBorder="1" applyAlignment="1" applyProtection="1">
      <alignment horizontal="center" vertical="center"/>
      <protection locked="0"/>
    </xf>
    <xf numFmtId="0" fontId="16" fillId="8" borderId="32" xfId="0" applyFont="1" applyFill="1" applyBorder="1" applyAlignment="1" applyProtection="1">
      <alignment horizontal="center" vertical="center"/>
      <protection locked="0"/>
    </xf>
    <xf numFmtId="0" fontId="14" fillId="8" borderId="43" xfId="0" applyFont="1" applyFill="1" applyBorder="1" applyAlignment="1" applyProtection="1">
      <alignment horizontal="center" vertical="center"/>
      <protection locked="0"/>
    </xf>
    <xf numFmtId="0" fontId="14" fillId="8" borderId="24" xfId="0" applyFont="1" applyFill="1" applyBorder="1" applyAlignment="1" applyProtection="1">
      <alignment horizontal="center"/>
      <protection locked="0"/>
    </xf>
    <xf numFmtId="0" fontId="14" fillId="8" borderId="13" xfId="0" applyFont="1" applyFill="1" applyBorder="1" applyAlignment="1" applyProtection="1">
      <alignment horizontal="center"/>
      <protection locked="0"/>
    </xf>
    <xf numFmtId="0" fontId="14" fillId="8" borderId="19" xfId="0" applyFont="1" applyFill="1" applyBorder="1" applyAlignment="1" applyProtection="1">
      <alignment horizontal="center"/>
      <protection locked="0"/>
    </xf>
    <xf numFmtId="0" fontId="14" fillId="8" borderId="31" xfId="0" applyFont="1" applyFill="1" applyBorder="1" applyAlignment="1" applyProtection="1">
      <alignment horizontal="center"/>
      <protection locked="0"/>
    </xf>
    <xf numFmtId="0" fontId="14" fillId="8" borderId="32" xfId="0" applyFont="1" applyFill="1" applyBorder="1" applyAlignment="1" applyProtection="1">
      <alignment horizontal="center"/>
      <protection locked="0"/>
    </xf>
    <xf numFmtId="0" fontId="16" fillId="9" borderId="33" xfId="0" applyFont="1" applyFill="1" applyBorder="1" applyAlignment="1" applyProtection="1">
      <alignment horizontal="center"/>
      <protection locked="0"/>
    </xf>
    <xf numFmtId="0" fontId="16" fillId="9" borderId="1" xfId="0" applyFont="1" applyFill="1" applyBorder="1" applyAlignment="1" applyProtection="1">
      <alignment horizontal="center"/>
      <protection locked="0"/>
    </xf>
    <xf numFmtId="0" fontId="16" fillId="9" borderId="34" xfId="0" applyFont="1" applyFill="1" applyBorder="1" applyAlignment="1" applyProtection="1">
      <alignment horizontal="center"/>
      <protection locked="0"/>
    </xf>
    <xf numFmtId="0" fontId="16" fillId="9" borderId="35" xfId="0" applyFont="1" applyFill="1" applyBorder="1" applyAlignment="1" applyProtection="1">
      <alignment horizontal="center"/>
      <protection locked="0"/>
    </xf>
    <xf numFmtId="1" fontId="16" fillId="9" borderId="36" xfId="0" quotePrefix="1" applyNumberFormat="1" applyFont="1" applyFill="1" applyBorder="1" applyAlignment="1" applyProtection="1">
      <alignment horizontal="center"/>
      <protection locked="0"/>
    </xf>
    <xf numFmtId="1" fontId="16" fillId="9" borderId="26" xfId="0" applyNumberFormat="1" applyFont="1" applyFill="1" applyBorder="1" applyAlignment="1" applyProtection="1">
      <alignment horizontal="center"/>
      <protection locked="0"/>
    </xf>
    <xf numFmtId="166" fontId="16" fillId="9" borderId="39" xfId="1" applyNumberFormat="1" applyFont="1" applyFill="1" applyBorder="1" applyAlignment="1" applyProtection="1">
      <alignment horizontal="center" vertical="center" wrapText="1"/>
      <protection locked="0"/>
    </xf>
    <xf numFmtId="166" fontId="16" fillId="9" borderId="40" xfId="1" applyNumberFormat="1" applyFont="1" applyFill="1" applyBorder="1" applyAlignment="1" applyProtection="1">
      <alignment horizontal="center" vertical="center" wrapText="1"/>
      <protection locked="0"/>
    </xf>
    <xf numFmtId="3" fontId="16" fillId="0" borderId="12" xfId="0" applyNumberFormat="1" applyFont="1" applyBorder="1" applyAlignment="1" applyProtection="1">
      <alignment horizontal="center"/>
      <protection locked="0"/>
    </xf>
    <xf numFmtId="0" fontId="14" fillId="8" borderId="23" xfId="0" applyFont="1" applyFill="1" applyBorder="1" applyAlignment="1" applyProtection="1">
      <alignment horizontal="center" vertical="center"/>
      <protection locked="0"/>
    </xf>
    <xf numFmtId="3" fontId="16" fillId="8" borderId="35" xfId="0" applyNumberFormat="1" applyFont="1" applyFill="1" applyBorder="1" applyAlignment="1" applyProtection="1">
      <alignment horizontal="center" vertical="center"/>
      <protection locked="0"/>
    </xf>
    <xf numFmtId="3" fontId="16" fillId="8" borderId="37" xfId="0" applyNumberFormat="1" applyFont="1" applyFill="1" applyBorder="1" applyAlignment="1" applyProtection="1">
      <alignment horizontal="center" vertical="center"/>
      <protection locked="0"/>
    </xf>
    <xf numFmtId="3" fontId="16" fillId="8" borderId="44" xfId="0" applyNumberFormat="1" applyFont="1" applyFill="1" applyBorder="1" applyAlignment="1" applyProtection="1">
      <alignment horizontal="center" vertical="center"/>
      <protection locked="0"/>
    </xf>
    <xf numFmtId="3" fontId="16" fillId="8" borderId="26" xfId="0" applyNumberFormat="1" applyFont="1" applyFill="1" applyBorder="1" applyAlignment="1" applyProtection="1">
      <alignment horizontal="center" vertical="center"/>
      <protection locked="0"/>
    </xf>
    <xf numFmtId="3" fontId="16" fillId="8" borderId="49" xfId="0" applyNumberFormat="1" applyFont="1" applyFill="1" applyBorder="1" applyAlignment="1" applyProtection="1">
      <alignment horizontal="center" vertical="center"/>
      <protection locked="0"/>
    </xf>
    <xf numFmtId="3" fontId="16" fillId="8" borderId="50" xfId="0" applyNumberFormat="1" applyFont="1" applyFill="1" applyBorder="1" applyAlignment="1" applyProtection="1">
      <alignment horizontal="center" vertical="center"/>
      <protection locked="0"/>
    </xf>
    <xf numFmtId="3" fontId="16" fillId="9" borderId="29" xfId="0" applyNumberFormat="1" applyFont="1" applyFill="1" applyBorder="1" applyAlignment="1" applyProtection="1">
      <alignment horizontal="center" vertical="center"/>
      <protection locked="0"/>
    </xf>
    <xf numFmtId="3" fontId="16" fillId="9" borderId="32" xfId="0" applyNumberFormat="1" applyFont="1" applyFill="1" applyBorder="1" applyAlignment="1" applyProtection="1">
      <alignment horizontal="center" vertical="center"/>
      <protection locked="0"/>
    </xf>
    <xf numFmtId="0" fontId="16" fillId="9" borderId="29" xfId="0" applyFont="1" applyFill="1" applyBorder="1" applyAlignment="1" applyProtection="1">
      <alignment horizontal="center" vertical="center"/>
      <protection locked="0"/>
    </xf>
    <xf numFmtId="0" fontId="16" fillId="9" borderId="32" xfId="0" applyFont="1" applyFill="1" applyBorder="1" applyAlignment="1" applyProtection="1">
      <alignment horizontal="center" vertical="center"/>
      <protection locked="0"/>
    </xf>
    <xf numFmtId="0" fontId="19" fillId="11" borderId="55" xfId="0" applyFont="1" applyFill="1" applyBorder="1" applyAlignment="1" applyProtection="1">
      <alignment horizontal="center" vertical="center"/>
      <protection locked="0"/>
    </xf>
    <xf numFmtId="0" fontId="19" fillId="11" borderId="58" xfId="0" applyFont="1" applyFill="1" applyBorder="1" applyAlignment="1" applyProtection="1">
      <alignment horizontal="center" vertical="center"/>
      <protection locked="0"/>
    </xf>
    <xf numFmtId="0" fontId="19" fillId="11" borderId="62" xfId="0" applyFont="1" applyFill="1" applyBorder="1" applyAlignment="1" applyProtection="1">
      <alignment horizontal="center" vertical="center"/>
      <protection locked="0"/>
    </xf>
    <xf numFmtId="3" fontId="20" fillId="12" borderId="27" xfId="0" applyNumberFormat="1" applyFont="1" applyFill="1" applyBorder="1" applyAlignment="1" applyProtection="1">
      <alignment horizontal="center" vertical="center"/>
      <protection locked="0"/>
    </xf>
    <xf numFmtId="3" fontId="19" fillId="12" borderId="28" xfId="0" applyNumberFormat="1" applyFont="1" applyFill="1" applyBorder="1" applyAlignment="1" applyProtection="1">
      <alignment horizontal="center" vertical="center"/>
      <protection locked="0"/>
    </xf>
    <xf numFmtId="0" fontId="16" fillId="9" borderId="47" xfId="0" applyFont="1" applyFill="1" applyBorder="1" applyAlignment="1" applyProtection="1">
      <alignment horizontal="center" vertical="center"/>
      <protection locked="0"/>
    </xf>
    <xf numFmtId="0" fontId="16" fillId="9" borderId="48" xfId="0" applyFont="1" applyFill="1" applyBorder="1" applyAlignment="1" applyProtection="1">
      <alignment horizontal="center" vertical="center"/>
      <protection locked="0"/>
    </xf>
    <xf numFmtId="3" fontId="16" fillId="9" borderId="47" xfId="0" applyNumberFormat="1" applyFont="1" applyFill="1" applyBorder="1" applyAlignment="1" applyProtection="1">
      <alignment horizontal="center" vertical="center"/>
      <protection locked="0"/>
    </xf>
    <xf numFmtId="3" fontId="16" fillId="9" borderId="48" xfId="0" applyNumberFormat="1" applyFont="1" applyFill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7" fillId="11" borderId="19" xfId="0" applyFont="1" applyFill="1" applyBorder="1" applyAlignment="1" applyProtection="1">
      <alignment horizontal="center" vertical="center"/>
      <protection locked="0"/>
    </xf>
    <xf numFmtId="0" fontId="17" fillId="11" borderId="26" xfId="0" applyFont="1" applyFill="1" applyBorder="1" applyAlignment="1" applyProtection="1">
      <alignment horizontal="center" vertical="center"/>
      <protection locked="0"/>
    </xf>
    <xf numFmtId="0" fontId="17" fillId="11" borderId="50" xfId="0" applyFont="1" applyFill="1" applyBorder="1" applyAlignment="1" applyProtection="1">
      <alignment horizontal="center" vertical="center"/>
      <protection locked="0"/>
    </xf>
    <xf numFmtId="0" fontId="18" fillId="11" borderId="24" xfId="0" applyFont="1" applyFill="1" applyBorder="1" applyAlignment="1" applyProtection="1">
      <alignment horizontal="center" vertical="center"/>
      <protection locked="0"/>
    </xf>
    <xf numFmtId="0" fontId="18" fillId="11" borderId="19" xfId="0" applyFont="1" applyFill="1" applyBorder="1" applyAlignment="1" applyProtection="1">
      <alignment horizontal="center" vertical="center"/>
      <protection locked="0"/>
    </xf>
    <xf numFmtId="0" fontId="18" fillId="11" borderId="36" xfId="0" applyFont="1" applyFill="1" applyBorder="1" applyAlignment="1" applyProtection="1">
      <alignment horizontal="center" vertical="center"/>
      <protection locked="0"/>
    </xf>
    <xf numFmtId="0" fontId="18" fillId="11" borderId="26" xfId="0" applyFont="1" applyFill="1" applyBorder="1" applyAlignment="1" applyProtection="1">
      <alignment horizontal="center" vertical="center"/>
      <protection locked="0"/>
    </xf>
    <xf numFmtId="0" fontId="18" fillId="11" borderId="67" xfId="0" applyFont="1" applyFill="1" applyBorder="1" applyAlignment="1" applyProtection="1">
      <alignment horizontal="center" vertical="center"/>
      <protection locked="0"/>
    </xf>
    <xf numFmtId="0" fontId="18" fillId="11" borderId="50" xfId="0" applyFont="1" applyFill="1" applyBorder="1" applyAlignment="1" applyProtection="1">
      <alignment horizontal="center" vertical="center"/>
      <protection locked="0"/>
    </xf>
    <xf numFmtId="0" fontId="17" fillId="12" borderId="24" xfId="0" applyFont="1" applyFill="1" applyBorder="1" applyAlignment="1" applyProtection="1">
      <alignment horizontal="center"/>
      <protection locked="0"/>
    </xf>
    <xf numFmtId="0" fontId="17" fillId="12" borderId="19" xfId="0" applyFont="1" applyFill="1" applyBorder="1" applyAlignment="1" applyProtection="1">
      <alignment horizontal="center"/>
      <protection locked="0"/>
    </xf>
    <xf numFmtId="0" fontId="19" fillId="11" borderId="52" xfId="0" applyFont="1" applyFill="1" applyBorder="1" applyAlignment="1" applyProtection="1">
      <alignment horizontal="center" vertical="center"/>
      <protection locked="0"/>
    </xf>
    <xf numFmtId="0" fontId="19" fillId="11" borderId="57" xfId="0" applyFont="1" applyFill="1" applyBorder="1" applyAlignment="1" applyProtection="1">
      <alignment horizontal="center" vertical="center"/>
      <protection locked="0"/>
    </xf>
    <xf numFmtId="0" fontId="19" fillId="11" borderId="60" xfId="0" applyFont="1" applyFill="1" applyBorder="1" applyAlignment="1" applyProtection="1">
      <alignment horizontal="center" vertical="center"/>
      <protection locked="0"/>
    </xf>
    <xf numFmtId="0" fontId="19" fillId="11" borderId="54" xfId="0" applyFont="1" applyFill="1" applyBorder="1" applyAlignment="1" applyProtection="1">
      <alignment horizontal="center" vertical="center" wrapText="1"/>
      <protection locked="0"/>
    </xf>
    <xf numFmtId="0" fontId="19" fillId="11" borderId="15" xfId="0" applyFont="1" applyFill="1" applyBorder="1" applyAlignment="1" applyProtection="1">
      <alignment horizontal="center" vertical="center" wrapText="1"/>
      <protection locked="0"/>
    </xf>
    <xf numFmtId="0" fontId="19" fillId="11" borderId="61" xfId="0" applyFont="1" applyFill="1" applyBorder="1" applyAlignment="1" applyProtection="1">
      <alignment horizontal="center" vertical="center" wrapText="1"/>
      <protection locked="0"/>
    </xf>
    <xf numFmtId="3" fontId="20" fillId="12" borderId="27" xfId="0" applyNumberFormat="1" applyFont="1" applyFill="1" applyBorder="1" applyAlignment="1" applyProtection="1">
      <alignment horizontal="center" vertical="center" wrapText="1"/>
      <protection locked="0"/>
    </xf>
    <xf numFmtId="3" fontId="20" fillId="12" borderId="33" xfId="0" applyNumberFormat="1" applyFont="1" applyFill="1" applyBorder="1" applyAlignment="1" applyProtection="1">
      <alignment horizontal="center" vertical="center" wrapText="1"/>
      <protection locked="0"/>
    </xf>
    <xf numFmtId="3" fontId="19" fillId="12" borderId="34" xfId="0" applyNumberFormat="1" applyFont="1" applyFill="1" applyBorder="1" applyAlignment="1" applyProtection="1">
      <alignment horizontal="center" vertical="center"/>
      <protection locked="0"/>
    </xf>
    <xf numFmtId="3" fontId="21" fillId="12" borderId="52" xfId="0" applyNumberFormat="1" applyFont="1" applyFill="1" applyBorder="1" applyAlignment="1" applyProtection="1">
      <alignment horizontal="center" vertical="center" wrapText="1"/>
      <protection locked="0"/>
    </xf>
    <xf numFmtId="3" fontId="21" fillId="12" borderId="57" xfId="0" applyNumberFormat="1" applyFont="1" applyFill="1" applyBorder="1" applyAlignment="1" applyProtection="1">
      <alignment horizontal="center" vertical="center" wrapText="1"/>
      <protection locked="0"/>
    </xf>
    <xf numFmtId="3" fontId="21" fillId="12" borderId="60" xfId="0" applyNumberFormat="1" applyFont="1" applyFill="1" applyBorder="1" applyAlignment="1" applyProtection="1">
      <alignment horizontal="center" vertical="center" wrapText="1"/>
      <protection locked="0"/>
    </xf>
    <xf numFmtId="3" fontId="23" fillId="12" borderId="19" xfId="0" applyNumberFormat="1" applyFont="1" applyFill="1" applyBorder="1" applyAlignment="1" applyProtection="1">
      <alignment horizontal="center" vertical="center"/>
      <protection locked="0"/>
    </xf>
    <xf numFmtId="3" fontId="23" fillId="12" borderId="26" xfId="0" applyNumberFormat="1" applyFont="1" applyFill="1" applyBorder="1" applyAlignment="1" applyProtection="1">
      <alignment horizontal="center" vertical="center"/>
      <protection locked="0"/>
    </xf>
    <xf numFmtId="3" fontId="23" fillId="12" borderId="50" xfId="0" applyNumberFormat="1" applyFont="1" applyFill="1" applyBorder="1" applyAlignment="1" applyProtection="1">
      <alignment horizontal="center" vertical="center"/>
      <protection locked="0"/>
    </xf>
    <xf numFmtId="3" fontId="20" fillId="12" borderId="20" xfId="0" applyNumberFormat="1" applyFont="1" applyFill="1" applyBorder="1" applyAlignment="1" applyProtection="1">
      <alignment horizontal="center" vertical="center" wrapText="1"/>
      <protection locked="0"/>
    </xf>
    <xf numFmtId="3" fontId="19" fillId="12" borderId="21" xfId="0" applyNumberFormat="1" applyFont="1" applyFill="1" applyBorder="1" applyAlignment="1" applyProtection="1">
      <alignment horizontal="center" vertical="center"/>
      <protection locked="0"/>
    </xf>
    <xf numFmtId="0" fontId="14" fillId="13" borderId="25" xfId="0" applyFont="1" applyFill="1" applyBorder="1" applyAlignment="1" applyProtection="1">
      <alignment horizontal="center" vertical="center"/>
      <protection locked="0"/>
    </xf>
    <xf numFmtId="0" fontId="17" fillId="30" borderId="0" xfId="3" applyFont="1" applyFill="1" applyAlignment="1" applyProtection="1">
      <alignment horizontal="center" vertical="center"/>
      <protection locked="0"/>
    </xf>
    <xf numFmtId="0" fontId="15" fillId="13" borderId="24" xfId="0" applyFont="1" applyFill="1" applyBorder="1" applyAlignment="1" applyProtection="1">
      <alignment horizontal="center" vertical="center" wrapText="1"/>
      <protection locked="0"/>
    </xf>
    <xf numFmtId="0" fontId="15" fillId="13" borderId="13" xfId="0" applyFont="1" applyFill="1" applyBorder="1" applyAlignment="1" applyProtection="1">
      <alignment horizontal="center" vertical="center" wrapText="1"/>
      <protection locked="0"/>
    </xf>
    <xf numFmtId="0" fontId="15" fillId="13" borderId="68" xfId="0" applyFont="1" applyFill="1" applyBorder="1" applyAlignment="1" applyProtection="1">
      <alignment horizontal="center" vertical="center" wrapText="1"/>
      <protection locked="0"/>
    </xf>
    <xf numFmtId="0" fontId="15" fillId="13" borderId="71" xfId="0" applyFont="1" applyFill="1" applyBorder="1" applyAlignment="1" applyProtection="1">
      <alignment horizontal="center" vertical="center" wrapText="1"/>
      <protection locked="0"/>
    </xf>
    <xf numFmtId="0" fontId="15" fillId="13" borderId="72" xfId="0" applyFont="1" applyFill="1" applyBorder="1" applyAlignment="1" applyProtection="1">
      <alignment horizontal="center" vertical="center" wrapText="1"/>
      <protection locked="0"/>
    </xf>
    <xf numFmtId="0" fontId="15" fillId="13" borderId="42" xfId="0" applyFont="1" applyFill="1" applyBorder="1" applyAlignment="1" applyProtection="1">
      <alignment horizontal="center" vertical="center" wrapText="1"/>
      <protection locked="0"/>
    </xf>
    <xf numFmtId="2" fontId="14" fillId="13" borderId="69" xfId="0" applyNumberFormat="1" applyFont="1" applyFill="1" applyBorder="1" applyAlignment="1" applyProtection="1">
      <alignment horizontal="center" vertical="center" wrapText="1"/>
      <protection locked="0"/>
    </xf>
    <xf numFmtId="2" fontId="14" fillId="13" borderId="70" xfId="0" applyNumberFormat="1" applyFont="1" applyFill="1" applyBorder="1" applyAlignment="1" applyProtection="1">
      <alignment horizontal="center" vertical="center" wrapText="1"/>
      <protection locked="0"/>
    </xf>
    <xf numFmtId="2" fontId="14" fillId="13" borderId="23" xfId="0" applyNumberFormat="1" applyFont="1" applyFill="1" applyBorder="1" applyAlignment="1" applyProtection="1">
      <alignment horizontal="center" vertical="center" wrapText="1"/>
      <protection locked="0"/>
    </xf>
    <xf numFmtId="2" fontId="14" fillId="13" borderId="35" xfId="0" applyNumberFormat="1" applyFont="1" applyFill="1" applyBorder="1" applyAlignment="1" applyProtection="1">
      <alignment horizontal="center" vertical="center" wrapText="1"/>
      <protection locked="0"/>
    </xf>
    <xf numFmtId="2" fontId="14" fillId="13" borderId="37" xfId="0" applyNumberFormat="1" applyFont="1" applyFill="1" applyBorder="1" applyAlignment="1" applyProtection="1">
      <alignment horizontal="center" vertical="center" wrapText="1"/>
      <protection locked="0"/>
    </xf>
    <xf numFmtId="2" fontId="14" fillId="13" borderId="49" xfId="0" applyNumberFormat="1" applyFont="1" applyFill="1" applyBorder="1" applyAlignment="1" applyProtection="1">
      <alignment horizontal="center" vertical="center" wrapText="1"/>
      <protection locked="0"/>
    </xf>
    <xf numFmtId="2" fontId="14" fillId="13" borderId="5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67" xfId="0" applyFont="1" applyBorder="1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/>
      <protection locked="0"/>
    </xf>
    <xf numFmtId="0" fontId="14" fillId="13" borderId="2" xfId="0" applyFont="1" applyFill="1" applyBorder="1" applyAlignment="1" applyProtection="1">
      <alignment horizontal="center" vertical="center"/>
      <protection locked="0"/>
    </xf>
    <xf numFmtId="0" fontId="14" fillId="13" borderId="19" xfId="0" applyFont="1" applyFill="1" applyBorder="1" applyAlignment="1" applyProtection="1">
      <alignment horizontal="center" vertical="center"/>
      <protection locked="0"/>
    </xf>
    <xf numFmtId="0" fontId="14" fillId="13" borderId="18" xfId="0" applyFont="1" applyFill="1" applyBorder="1" applyAlignment="1" applyProtection="1">
      <alignment horizontal="center" vertical="center"/>
      <protection locked="0"/>
    </xf>
    <xf numFmtId="0" fontId="14" fillId="13" borderId="45" xfId="0" applyFont="1" applyFill="1" applyBorder="1" applyAlignment="1" applyProtection="1">
      <alignment horizontal="center" vertical="center"/>
      <protection locked="0"/>
    </xf>
    <xf numFmtId="0" fontId="17" fillId="13" borderId="18" xfId="3" applyFont="1" applyFill="1" applyBorder="1" applyAlignment="1" applyProtection="1">
      <alignment horizontal="center" vertical="center" wrapText="1"/>
      <protection locked="0"/>
    </xf>
    <xf numFmtId="0" fontId="17" fillId="13" borderId="25" xfId="3" applyFont="1" applyFill="1" applyBorder="1" applyAlignment="1" applyProtection="1">
      <alignment horizontal="center" vertical="center" wrapText="1"/>
      <protection locked="0"/>
    </xf>
    <xf numFmtId="0" fontId="17" fillId="13" borderId="45" xfId="3" applyFont="1" applyFill="1" applyBorder="1" applyAlignment="1" applyProtection="1">
      <alignment horizontal="center" vertical="center" wrapText="1"/>
      <protection locked="0"/>
    </xf>
    <xf numFmtId="0" fontId="17" fillId="13" borderId="18" xfId="3" applyFont="1" applyFill="1" applyBorder="1" applyAlignment="1" applyProtection="1">
      <alignment horizontal="center" vertical="center"/>
      <protection locked="0"/>
    </xf>
    <xf numFmtId="0" fontId="17" fillId="13" borderId="25" xfId="3" applyFont="1" applyFill="1" applyBorder="1" applyAlignment="1" applyProtection="1">
      <alignment horizontal="center" vertical="center"/>
      <protection locked="0"/>
    </xf>
    <xf numFmtId="0" fontId="17" fillId="13" borderId="45" xfId="3" applyFont="1" applyFill="1" applyBorder="1" applyAlignment="1" applyProtection="1">
      <alignment horizontal="center" vertical="center"/>
      <protection locked="0"/>
    </xf>
    <xf numFmtId="0" fontId="17" fillId="13" borderId="24" xfId="3" applyFont="1" applyFill="1" applyBorder="1" applyAlignment="1" applyProtection="1">
      <alignment horizontal="center" vertical="center"/>
      <protection locked="0"/>
    </xf>
    <xf numFmtId="0" fontId="17" fillId="13" borderId="36" xfId="3" applyFont="1" applyFill="1" applyBorder="1" applyAlignment="1" applyProtection="1">
      <alignment horizontal="center" vertical="center"/>
      <protection locked="0"/>
    </xf>
    <xf numFmtId="0" fontId="17" fillId="13" borderId="67" xfId="3" applyFont="1" applyFill="1" applyBorder="1" applyAlignment="1" applyProtection="1">
      <alignment horizontal="center" vertical="center"/>
      <protection locked="0"/>
    </xf>
    <xf numFmtId="0" fontId="17" fillId="13" borderId="56" xfId="3" applyFont="1" applyFill="1" applyBorder="1" applyAlignment="1" applyProtection="1">
      <alignment horizontal="center" vertical="center" wrapText="1"/>
      <protection locked="0"/>
    </xf>
    <xf numFmtId="0" fontId="17" fillId="13" borderId="59" xfId="3" applyFont="1" applyFill="1" applyBorder="1" applyAlignment="1" applyProtection="1">
      <alignment horizontal="center" vertical="center" wrapText="1"/>
      <protection locked="0"/>
    </xf>
    <xf numFmtId="0" fontId="17" fillId="13" borderId="38" xfId="3" applyFont="1" applyFill="1" applyBorder="1" applyAlignment="1" applyProtection="1">
      <alignment horizontal="center" vertical="center" wrapText="1"/>
      <protection locked="0"/>
    </xf>
    <xf numFmtId="0" fontId="17" fillId="13" borderId="63" xfId="3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3" fillId="16" borderId="18" xfId="3" applyFont="1" applyFill="1" applyBorder="1" applyAlignment="1" applyProtection="1">
      <alignment horizontal="center" vertical="center"/>
      <protection locked="0"/>
    </xf>
    <xf numFmtId="0" fontId="3" fillId="16" borderId="25" xfId="3" applyFont="1" applyFill="1" applyBorder="1" applyAlignment="1" applyProtection="1">
      <alignment horizontal="center" vertical="center"/>
      <protection locked="0"/>
    </xf>
    <xf numFmtId="0" fontId="3" fillId="16" borderId="45" xfId="3" applyFont="1" applyFill="1" applyBorder="1" applyAlignment="1" applyProtection="1">
      <alignment horizontal="center" vertical="center"/>
      <protection locked="0"/>
    </xf>
    <xf numFmtId="0" fontId="14" fillId="31" borderId="18" xfId="0" applyFont="1" applyFill="1" applyBorder="1" applyAlignment="1" applyProtection="1">
      <alignment horizontal="center" vertical="center"/>
      <protection locked="0"/>
    </xf>
    <xf numFmtId="0" fontId="14" fillId="31" borderId="25" xfId="0" applyFont="1" applyFill="1" applyBorder="1" applyAlignment="1" applyProtection="1">
      <alignment horizontal="center" vertical="center"/>
      <protection locked="0"/>
    </xf>
    <xf numFmtId="0" fontId="14" fillId="31" borderId="45" xfId="0" applyFont="1" applyFill="1" applyBorder="1" applyAlignment="1" applyProtection="1">
      <alignment horizontal="center" vertical="center"/>
      <protection locked="0"/>
    </xf>
    <xf numFmtId="0" fontId="17" fillId="31" borderId="18" xfId="3" applyFont="1" applyFill="1" applyBorder="1" applyAlignment="1" applyProtection="1">
      <alignment horizontal="center" vertical="center" wrapText="1"/>
      <protection locked="0"/>
    </xf>
    <xf numFmtId="0" fontId="17" fillId="31" borderId="25" xfId="3" applyFont="1" applyFill="1" applyBorder="1" applyAlignment="1" applyProtection="1">
      <alignment horizontal="center" vertical="center" wrapText="1"/>
      <protection locked="0"/>
    </xf>
    <xf numFmtId="0" fontId="17" fillId="31" borderId="45" xfId="3" applyFont="1" applyFill="1" applyBorder="1" applyAlignment="1" applyProtection="1">
      <alignment horizontal="center" vertical="center" wrapText="1"/>
      <protection locked="0"/>
    </xf>
    <xf numFmtId="2" fontId="14" fillId="31" borderId="35" xfId="0" applyNumberFormat="1" applyFont="1" applyFill="1" applyBorder="1" applyAlignment="1" applyProtection="1">
      <alignment horizontal="center" vertical="center" wrapText="1"/>
      <protection locked="0"/>
    </xf>
    <xf numFmtId="2" fontId="14" fillId="31" borderId="37" xfId="0" applyNumberFormat="1" applyFont="1" applyFill="1" applyBorder="1" applyAlignment="1" applyProtection="1">
      <alignment horizontal="center" vertical="center" wrapText="1"/>
      <protection locked="0"/>
    </xf>
    <xf numFmtId="2" fontId="14" fillId="31" borderId="49" xfId="0" applyNumberFormat="1" applyFont="1" applyFill="1" applyBorder="1" applyAlignment="1" applyProtection="1">
      <alignment horizontal="center" vertical="center" wrapText="1"/>
      <protection locked="0"/>
    </xf>
    <xf numFmtId="2" fontId="14" fillId="31" borderId="50" xfId="0" applyNumberFormat="1" applyFont="1" applyFill="1" applyBorder="1" applyAlignment="1" applyProtection="1">
      <alignment horizontal="center" vertical="center" wrapText="1"/>
      <protection locked="0"/>
    </xf>
    <xf numFmtId="0" fontId="3" fillId="31" borderId="18" xfId="3" applyFont="1" applyFill="1" applyBorder="1" applyAlignment="1" applyProtection="1">
      <alignment horizontal="center" vertical="center" wrapText="1"/>
      <protection locked="0"/>
    </xf>
    <xf numFmtId="0" fontId="3" fillId="31" borderId="25" xfId="3" applyFont="1" applyFill="1" applyBorder="1" applyAlignment="1" applyProtection="1">
      <alignment horizontal="center" vertical="center" wrapText="1"/>
      <protection locked="0"/>
    </xf>
    <xf numFmtId="0" fontId="3" fillId="31" borderId="45" xfId="3" applyFont="1" applyFill="1" applyBorder="1" applyAlignment="1" applyProtection="1">
      <alignment horizontal="center" vertical="center" wrapText="1"/>
      <protection locked="0"/>
    </xf>
    <xf numFmtId="0" fontId="15" fillId="31" borderId="24" xfId="0" applyFont="1" applyFill="1" applyBorder="1" applyAlignment="1" applyProtection="1">
      <alignment horizontal="center" vertical="center" wrapText="1"/>
      <protection locked="0"/>
    </xf>
    <xf numFmtId="0" fontId="15" fillId="31" borderId="13" xfId="0" applyFont="1" applyFill="1" applyBorder="1" applyAlignment="1" applyProtection="1">
      <alignment horizontal="center" vertical="center" wrapText="1"/>
      <protection locked="0"/>
    </xf>
    <xf numFmtId="0" fontId="15" fillId="31" borderId="68" xfId="0" applyFont="1" applyFill="1" applyBorder="1" applyAlignment="1" applyProtection="1">
      <alignment horizontal="center" vertical="center" wrapText="1"/>
      <protection locked="0"/>
    </xf>
    <xf numFmtId="0" fontId="15" fillId="31" borderId="71" xfId="0" applyFont="1" applyFill="1" applyBorder="1" applyAlignment="1" applyProtection="1">
      <alignment horizontal="center" vertical="center" wrapText="1"/>
      <protection locked="0"/>
    </xf>
    <xf numFmtId="0" fontId="15" fillId="31" borderId="72" xfId="0" applyFont="1" applyFill="1" applyBorder="1" applyAlignment="1" applyProtection="1">
      <alignment horizontal="center" vertical="center" wrapText="1"/>
      <protection locked="0"/>
    </xf>
    <xf numFmtId="0" fontId="15" fillId="31" borderId="42" xfId="0" applyFont="1" applyFill="1" applyBorder="1" applyAlignment="1" applyProtection="1">
      <alignment horizontal="center" vertical="center" wrapText="1"/>
      <protection locked="0"/>
    </xf>
    <xf numFmtId="2" fontId="14" fillId="32" borderId="35" xfId="0" applyNumberFormat="1" applyFont="1" applyFill="1" applyBorder="1" applyAlignment="1" applyProtection="1">
      <alignment horizontal="center" vertical="center" wrapText="1"/>
      <protection locked="0"/>
    </xf>
    <xf numFmtId="2" fontId="14" fillId="32" borderId="37" xfId="0" applyNumberFormat="1" applyFont="1" applyFill="1" applyBorder="1" applyAlignment="1" applyProtection="1">
      <alignment horizontal="center" vertical="center" wrapText="1"/>
      <protection locked="0"/>
    </xf>
    <xf numFmtId="2" fontId="14" fillId="32" borderId="49" xfId="0" applyNumberFormat="1" applyFont="1" applyFill="1" applyBorder="1" applyAlignment="1" applyProtection="1">
      <alignment horizontal="center" vertical="center" wrapText="1"/>
      <protection locked="0"/>
    </xf>
    <xf numFmtId="2" fontId="14" fillId="32" borderId="50" xfId="0" applyNumberFormat="1" applyFont="1" applyFill="1" applyBorder="1" applyAlignment="1" applyProtection="1">
      <alignment horizontal="center" vertical="center" wrapText="1"/>
      <protection locked="0"/>
    </xf>
    <xf numFmtId="0" fontId="17" fillId="32" borderId="0" xfId="3" applyFont="1" applyFill="1" applyAlignment="1" applyProtection="1">
      <alignment horizontal="center" vertical="center"/>
      <protection locked="0"/>
    </xf>
    <xf numFmtId="0" fontId="17" fillId="10" borderId="0" xfId="3" applyFont="1" applyFill="1" applyAlignment="1" applyProtection="1">
      <alignment horizontal="center" vertical="center"/>
      <protection locked="0"/>
    </xf>
    <xf numFmtId="0" fontId="14" fillId="10" borderId="18" xfId="0" applyFont="1" applyFill="1" applyBorder="1" applyAlignment="1" applyProtection="1">
      <alignment horizontal="center" vertical="center"/>
      <protection locked="0"/>
    </xf>
    <xf numFmtId="0" fontId="14" fillId="10" borderId="25" xfId="0" applyFont="1" applyFill="1" applyBorder="1" applyAlignment="1" applyProtection="1">
      <alignment horizontal="center" vertical="center"/>
      <protection locked="0"/>
    </xf>
    <xf numFmtId="0" fontId="14" fillId="10" borderId="45" xfId="0" applyFont="1" applyFill="1" applyBorder="1" applyAlignment="1" applyProtection="1">
      <alignment horizontal="center" vertical="center"/>
      <protection locked="0"/>
    </xf>
    <xf numFmtId="0" fontId="15" fillId="32" borderId="24" xfId="0" applyFont="1" applyFill="1" applyBorder="1" applyAlignment="1" applyProtection="1">
      <alignment horizontal="center" vertical="center" wrapText="1"/>
      <protection locked="0"/>
    </xf>
    <xf numFmtId="0" fontId="15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68" xfId="0" applyFont="1" applyFill="1" applyBorder="1" applyAlignment="1" applyProtection="1">
      <alignment horizontal="center" vertical="center" wrapText="1"/>
      <protection locked="0"/>
    </xf>
    <xf numFmtId="0" fontId="15" fillId="32" borderId="71" xfId="0" applyFont="1" applyFill="1" applyBorder="1" applyAlignment="1" applyProtection="1">
      <alignment horizontal="center" vertical="center" wrapText="1"/>
      <protection locked="0"/>
    </xf>
    <xf numFmtId="0" fontId="15" fillId="32" borderId="72" xfId="0" applyFont="1" applyFill="1" applyBorder="1" applyAlignment="1" applyProtection="1">
      <alignment horizontal="center" vertical="center" wrapText="1"/>
      <protection locked="0"/>
    </xf>
    <xf numFmtId="0" fontId="15" fillId="32" borderId="42" xfId="0" applyFont="1" applyFill="1" applyBorder="1" applyAlignment="1" applyProtection="1">
      <alignment horizontal="center" vertical="center" wrapText="1"/>
      <protection locked="0"/>
    </xf>
    <xf numFmtId="0" fontId="3" fillId="31" borderId="18" xfId="3" applyFont="1" applyFill="1" applyBorder="1" applyAlignment="1" applyProtection="1">
      <alignment horizontal="center" vertical="center"/>
      <protection locked="0"/>
    </xf>
    <xf numFmtId="0" fontId="3" fillId="31" borderId="25" xfId="3" applyFont="1" applyFill="1" applyBorder="1" applyAlignment="1" applyProtection="1">
      <alignment horizontal="center" vertical="center"/>
      <protection locked="0"/>
    </xf>
    <xf numFmtId="0" fontId="3" fillId="31" borderId="45" xfId="3" applyFont="1" applyFill="1" applyBorder="1" applyAlignment="1" applyProtection="1">
      <alignment horizontal="center" vertical="center"/>
      <protection locked="0"/>
    </xf>
    <xf numFmtId="0" fontId="17" fillId="31" borderId="0" xfId="3" applyFont="1" applyFill="1" applyAlignment="1" applyProtection="1">
      <alignment horizontal="center" vertical="center"/>
      <protection locked="0"/>
    </xf>
    <xf numFmtId="0" fontId="15" fillId="10" borderId="24" xfId="0" applyFont="1" applyFill="1" applyBorder="1" applyAlignment="1" applyProtection="1">
      <alignment horizontal="center" vertical="center" wrapText="1"/>
      <protection locked="0"/>
    </xf>
    <xf numFmtId="0" fontId="15" fillId="10" borderId="13" xfId="0" applyFont="1" applyFill="1" applyBorder="1" applyAlignment="1" applyProtection="1">
      <alignment horizontal="center" vertical="center" wrapText="1"/>
      <protection locked="0"/>
    </xf>
    <xf numFmtId="0" fontId="15" fillId="10" borderId="68" xfId="0" applyFont="1" applyFill="1" applyBorder="1" applyAlignment="1" applyProtection="1">
      <alignment horizontal="center" vertical="center" wrapText="1"/>
      <protection locked="0"/>
    </xf>
    <xf numFmtId="0" fontId="15" fillId="10" borderId="71" xfId="0" applyFont="1" applyFill="1" applyBorder="1" applyAlignment="1" applyProtection="1">
      <alignment horizontal="center" vertical="center" wrapText="1"/>
      <protection locked="0"/>
    </xf>
    <xf numFmtId="0" fontId="15" fillId="10" borderId="72" xfId="0" applyFont="1" applyFill="1" applyBorder="1" applyAlignment="1" applyProtection="1">
      <alignment horizontal="center" vertical="center" wrapText="1"/>
      <protection locked="0"/>
    </xf>
    <xf numFmtId="0" fontId="15" fillId="10" borderId="42" xfId="0" applyFont="1" applyFill="1" applyBorder="1" applyAlignment="1" applyProtection="1">
      <alignment horizontal="center" vertical="center" wrapText="1"/>
      <protection locked="0"/>
    </xf>
    <xf numFmtId="0" fontId="14" fillId="13" borderId="2" xfId="0" applyFont="1" applyFill="1" applyBorder="1" applyAlignment="1" applyProtection="1">
      <alignment horizontal="center" vertical="center" wrapText="1"/>
      <protection locked="0"/>
    </xf>
    <xf numFmtId="0" fontId="14" fillId="13" borderId="4" xfId="0" applyFont="1" applyFill="1" applyBorder="1" applyAlignment="1" applyProtection="1">
      <alignment horizontal="center" vertical="center" wrapText="1"/>
      <protection locked="0"/>
    </xf>
    <xf numFmtId="0" fontId="14" fillId="13" borderId="3" xfId="0" applyFont="1" applyFill="1" applyBorder="1" applyAlignment="1" applyProtection="1">
      <alignment horizontal="center" vertical="center" wrapText="1"/>
      <protection locked="0"/>
    </xf>
    <xf numFmtId="0" fontId="14" fillId="16" borderId="11" xfId="0" applyFont="1" applyFill="1" applyBorder="1" applyAlignment="1" applyProtection="1">
      <alignment horizontal="center" vertical="center" wrapText="1"/>
      <protection locked="0"/>
    </xf>
    <xf numFmtId="0" fontId="14" fillId="16" borderId="4" xfId="0" applyFont="1" applyFill="1" applyBorder="1" applyAlignment="1" applyProtection="1">
      <alignment horizontal="center" vertical="center" wrapText="1"/>
      <protection locked="0"/>
    </xf>
    <xf numFmtId="0" fontId="14" fillId="16" borderId="2" xfId="0" applyFont="1" applyFill="1" applyBorder="1" applyAlignment="1" applyProtection="1">
      <alignment horizontal="center" vertical="center" wrapText="1"/>
      <protection locked="0"/>
    </xf>
    <xf numFmtId="0" fontId="14" fillId="16" borderId="3" xfId="0" applyFont="1" applyFill="1" applyBorder="1" applyAlignment="1" applyProtection="1">
      <alignment horizontal="center" vertical="center" wrapText="1"/>
      <protection locked="0"/>
    </xf>
    <xf numFmtId="0" fontId="14" fillId="16" borderId="22" xfId="0" applyFont="1" applyFill="1" applyBorder="1" applyAlignment="1" applyProtection="1">
      <alignment horizontal="center" vertical="center" wrapText="1"/>
      <protection locked="0"/>
    </xf>
    <xf numFmtId="0" fontId="14" fillId="16" borderId="23" xfId="0" applyFont="1" applyFill="1" applyBorder="1" applyAlignment="1" applyProtection="1">
      <alignment horizontal="center" vertical="center" wrapText="1"/>
      <protection locked="0"/>
    </xf>
    <xf numFmtId="2" fontId="14" fillId="10" borderId="35" xfId="0" applyNumberFormat="1" applyFont="1" applyFill="1" applyBorder="1" applyAlignment="1" applyProtection="1">
      <alignment horizontal="center" vertical="center" wrapText="1"/>
      <protection locked="0"/>
    </xf>
    <xf numFmtId="2" fontId="14" fillId="10" borderId="37" xfId="0" applyNumberFormat="1" applyFont="1" applyFill="1" applyBorder="1" applyAlignment="1" applyProtection="1">
      <alignment horizontal="center" vertical="center" wrapText="1"/>
      <protection locked="0"/>
    </xf>
    <xf numFmtId="2" fontId="14" fillId="10" borderId="49" xfId="0" applyNumberFormat="1" applyFont="1" applyFill="1" applyBorder="1" applyAlignment="1" applyProtection="1">
      <alignment horizontal="center" vertical="center" wrapText="1"/>
      <protection locked="0"/>
    </xf>
    <xf numFmtId="2" fontId="14" fillId="10" borderId="50" xfId="0" applyNumberFormat="1" applyFont="1" applyFill="1" applyBorder="1" applyAlignment="1" applyProtection="1">
      <alignment horizontal="center" vertical="center" wrapText="1"/>
      <protection locked="0"/>
    </xf>
    <xf numFmtId="0" fontId="15" fillId="16" borderId="24" xfId="0" applyFont="1" applyFill="1" applyBorder="1" applyAlignment="1" applyProtection="1">
      <alignment horizontal="center" vertical="center" wrapText="1"/>
      <protection locked="0"/>
    </xf>
    <xf numFmtId="0" fontId="15" fillId="16" borderId="13" xfId="0" applyFont="1" applyFill="1" applyBorder="1" applyAlignment="1" applyProtection="1">
      <alignment horizontal="center" vertical="center" wrapText="1"/>
      <protection locked="0"/>
    </xf>
    <xf numFmtId="0" fontId="15" fillId="16" borderId="68" xfId="0" applyFont="1" applyFill="1" applyBorder="1" applyAlignment="1" applyProtection="1">
      <alignment horizontal="center" vertical="center" wrapText="1"/>
      <protection locked="0"/>
    </xf>
    <xf numFmtId="0" fontId="15" fillId="16" borderId="71" xfId="0" applyFont="1" applyFill="1" applyBorder="1" applyAlignment="1" applyProtection="1">
      <alignment horizontal="center" vertical="center" wrapText="1"/>
      <protection locked="0"/>
    </xf>
    <xf numFmtId="0" fontId="15" fillId="16" borderId="72" xfId="0" applyFont="1" applyFill="1" applyBorder="1" applyAlignment="1" applyProtection="1">
      <alignment horizontal="center" vertical="center" wrapText="1"/>
      <protection locked="0"/>
    </xf>
    <xf numFmtId="0" fontId="15" fillId="16" borderId="42" xfId="0" applyFont="1" applyFill="1" applyBorder="1" applyAlignment="1" applyProtection="1">
      <alignment horizontal="center" vertical="center" wrapText="1"/>
      <protection locked="0"/>
    </xf>
    <xf numFmtId="0" fontId="14" fillId="32" borderId="2" xfId="0" applyFont="1" applyFill="1" applyBorder="1" applyAlignment="1" applyProtection="1">
      <alignment horizontal="center" vertical="center" wrapText="1"/>
      <protection locked="0"/>
    </xf>
    <xf numFmtId="0" fontId="14" fillId="32" borderId="4" xfId="0" applyFont="1" applyFill="1" applyBorder="1" applyAlignment="1" applyProtection="1">
      <alignment horizontal="center" vertical="center" wrapText="1"/>
      <protection locked="0"/>
    </xf>
    <xf numFmtId="0" fontId="14" fillId="32" borderId="3" xfId="0" applyFont="1" applyFill="1" applyBorder="1" applyAlignment="1" applyProtection="1">
      <alignment horizontal="center" vertical="center" wrapText="1"/>
      <protection locked="0"/>
    </xf>
    <xf numFmtId="0" fontId="14" fillId="13" borderId="22" xfId="0" applyFont="1" applyFill="1" applyBorder="1" applyAlignment="1" applyProtection="1">
      <alignment horizontal="center" vertical="center" wrapText="1"/>
      <protection locked="0"/>
    </xf>
    <xf numFmtId="0" fontId="14" fillId="13" borderId="23" xfId="0" applyFont="1" applyFill="1" applyBorder="1" applyAlignment="1" applyProtection="1">
      <alignment horizontal="center" vertical="center" wrapText="1"/>
      <protection locked="0"/>
    </xf>
    <xf numFmtId="2" fontId="14" fillId="16" borderId="69" xfId="0" applyNumberFormat="1" applyFont="1" applyFill="1" applyBorder="1" applyAlignment="1" applyProtection="1">
      <alignment horizontal="center" vertical="center" wrapText="1"/>
      <protection locked="0"/>
    </xf>
    <xf numFmtId="2" fontId="14" fillId="16" borderId="70" xfId="0" applyNumberFormat="1" applyFont="1" applyFill="1" applyBorder="1" applyAlignment="1" applyProtection="1">
      <alignment horizontal="center" vertical="center" wrapText="1"/>
      <protection locked="0"/>
    </xf>
    <xf numFmtId="2" fontId="14" fillId="16" borderId="23" xfId="0" applyNumberFormat="1" applyFont="1" applyFill="1" applyBorder="1" applyAlignment="1" applyProtection="1">
      <alignment horizontal="center" vertical="center" wrapText="1"/>
      <protection locked="0"/>
    </xf>
    <xf numFmtId="2" fontId="14" fillId="31" borderId="69" xfId="0" applyNumberFormat="1" applyFont="1" applyFill="1" applyBorder="1" applyAlignment="1" applyProtection="1">
      <alignment horizontal="center" vertical="center" wrapText="1"/>
      <protection locked="0"/>
    </xf>
    <xf numFmtId="2" fontId="14" fillId="31" borderId="70" xfId="0" applyNumberFormat="1" applyFont="1" applyFill="1" applyBorder="1" applyAlignment="1" applyProtection="1">
      <alignment horizontal="center" vertical="center" wrapText="1"/>
      <protection locked="0"/>
    </xf>
    <xf numFmtId="2" fontId="14" fillId="31" borderId="23" xfId="0" applyNumberFormat="1" applyFont="1" applyFill="1" applyBorder="1" applyAlignment="1" applyProtection="1">
      <alignment horizontal="center" vertical="center" wrapText="1"/>
      <protection locked="0"/>
    </xf>
    <xf numFmtId="2" fontId="14" fillId="10" borderId="69" xfId="0" applyNumberFormat="1" applyFont="1" applyFill="1" applyBorder="1" applyAlignment="1" applyProtection="1">
      <alignment horizontal="center" vertical="center" wrapText="1"/>
      <protection locked="0"/>
    </xf>
    <xf numFmtId="2" fontId="14" fillId="10" borderId="70" xfId="0" applyNumberFormat="1" applyFont="1" applyFill="1" applyBorder="1" applyAlignment="1" applyProtection="1">
      <alignment horizontal="center" vertical="center" wrapText="1"/>
      <protection locked="0"/>
    </xf>
    <xf numFmtId="2" fontId="14" fillId="10" borderId="23" xfId="0" applyNumberFormat="1" applyFont="1" applyFill="1" applyBorder="1" applyAlignment="1" applyProtection="1">
      <alignment horizontal="center" vertical="center" wrapText="1"/>
      <protection locked="0"/>
    </xf>
    <xf numFmtId="2" fontId="14" fillId="32" borderId="69" xfId="0" applyNumberFormat="1" applyFont="1" applyFill="1" applyBorder="1" applyAlignment="1" applyProtection="1">
      <alignment horizontal="center" vertical="center" wrapText="1"/>
      <protection locked="0"/>
    </xf>
    <xf numFmtId="2" fontId="14" fillId="32" borderId="70" xfId="0" applyNumberFormat="1" applyFont="1" applyFill="1" applyBorder="1" applyAlignment="1" applyProtection="1">
      <alignment horizontal="center" vertical="center" wrapText="1"/>
      <protection locked="0"/>
    </xf>
    <xf numFmtId="2" fontId="14" fillId="3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32" borderId="22" xfId="0" applyFont="1" applyFill="1" applyBorder="1" applyAlignment="1" applyProtection="1">
      <alignment horizontal="center" vertical="center" wrapText="1"/>
      <protection locked="0"/>
    </xf>
    <xf numFmtId="0" fontId="14" fillId="32" borderId="23" xfId="0" applyFont="1" applyFill="1" applyBorder="1" applyAlignment="1" applyProtection="1">
      <alignment horizontal="center" vertical="center" wrapText="1"/>
      <protection locked="0"/>
    </xf>
    <xf numFmtId="0" fontId="14" fillId="32" borderId="11" xfId="0" applyFont="1" applyFill="1" applyBorder="1" applyAlignment="1" applyProtection="1">
      <alignment horizontal="center" vertical="center" wrapText="1"/>
      <protection locked="0"/>
    </xf>
    <xf numFmtId="0" fontId="14" fillId="31" borderId="2" xfId="0" applyFont="1" applyFill="1" applyBorder="1" applyAlignment="1" applyProtection="1">
      <alignment horizontal="center" vertical="center" wrapText="1"/>
      <protection locked="0"/>
    </xf>
    <xf numFmtId="0" fontId="14" fillId="31" borderId="3" xfId="0" applyFont="1" applyFill="1" applyBorder="1" applyAlignment="1" applyProtection="1">
      <alignment horizontal="center" vertical="center" wrapText="1"/>
      <protection locked="0"/>
    </xf>
    <xf numFmtId="0" fontId="14" fillId="31" borderId="4" xfId="0" applyFont="1" applyFill="1" applyBorder="1" applyAlignment="1" applyProtection="1">
      <alignment horizontal="center" vertical="center" wrapText="1"/>
      <protection locked="0"/>
    </xf>
    <xf numFmtId="0" fontId="14" fillId="31" borderId="11" xfId="0" applyFont="1" applyFill="1" applyBorder="1" applyAlignment="1" applyProtection="1">
      <alignment horizontal="center" vertical="center" wrapText="1"/>
      <protection locked="0"/>
    </xf>
    <xf numFmtId="0" fontId="14" fillId="10" borderId="11" xfId="0" applyFont="1" applyFill="1" applyBorder="1" applyAlignment="1" applyProtection="1">
      <alignment horizontal="center" vertical="center" wrapText="1"/>
      <protection locked="0"/>
    </xf>
    <xf numFmtId="0" fontId="14" fillId="10" borderId="4" xfId="0" applyFont="1" applyFill="1" applyBorder="1" applyAlignment="1" applyProtection="1">
      <alignment horizontal="center" vertical="center" wrapText="1"/>
      <protection locked="0"/>
    </xf>
    <xf numFmtId="0" fontId="14" fillId="10" borderId="22" xfId="0" applyFont="1" applyFill="1" applyBorder="1" applyAlignment="1" applyProtection="1">
      <alignment horizontal="center" vertical="center" wrapText="1"/>
      <protection locked="0"/>
    </xf>
    <xf numFmtId="0" fontId="14" fillId="10" borderId="23" xfId="0" applyFont="1" applyFill="1" applyBorder="1" applyAlignment="1" applyProtection="1">
      <alignment horizontal="center" vertical="center" wrapText="1"/>
      <protection locked="0"/>
    </xf>
    <xf numFmtId="0" fontId="14" fillId="10" borderId="2" xfId="0" applyFont="1" applyFill="1" applyBorder="1" applyAlignment="1" applyProtection="1">
      <alignment horizontal="center" vertical="center" wrapText="1"/>
      <protection locked="0"/>
    </xf>
    <xf numFmtId="0" fontId="14" fillId="10" borderId="3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47" fillId="0" borderId="2" xfId="0" applyFont="1" applyBorder="1" applyAlignment="1" applyProtection="1">
      <alignment horizontal="center"/>
      <protection locked="0"/>
    </xf>
    <xf numFmtId="0" fontId="47" fillId="0" borderId="3" xfId="0" applyFont="1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horizontal="center"/>
      <protection locked="0"/>
    </xf>
    <xf numFmtId="0" fontId="47" fillId="0" borderId="24" xfId="0" applyFont="1" applyBorder="1" applyAlignment="1" applyProtection="1">
      <alignment horizontal="center"/>
      <protection locked="0"/>
    </xf>
    <xf numFmtId="0" fontId="47" fillId="0" borderId="13" xfId="0" applyFont="1" applyBorder="1" applyAlignment="1" applyProtection="1">
      <alignment horizontal="center"/>
      <protection locked="0"/>
    </xf>
    <xf numFmtId="0" fontId="47" fillId="0" borderId="19" xfId="0" applyFont="1" applyBorder="1" applyAlignment="1" applyProtection="1">
      <alignment horizontal="center"/>
      <protection locked="0"/>
    </xf>
    <xf numFmtId="0" fontId="48" fillId="0" borderId="2" xfId="0" applyFont="1" applyBorder="1" applyAlignment="1" applyProtection="1">
      <alignment horizontal="center"/>
      <protection locked="0"/>
    </xf>
    <xf numFmtId="0" fontId="48" fillId="0" borderId="3" xfId="0" applyFont="1" applyBorder="1" applyAlignment="1" applyProtection="1">
      <alignment horizontal="center"/>
      <protection locked="0"/>
    </xf>
    <xf numFmtId="0" fontId="48" fillId="0" borderId="4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7" fillId="0" borderId="2" xfId="0" applyFont="1" applyFill="1" applyBorder="1" applyAlignment="1" applyProtection="1">
      <alignment horizontal="center"/>
      <protection locked="0"/>
    </xf>
    <xf numFmtId="0" fontId="47" fillId="0" borderId="4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4" fontId="16" fillId="8" borderId="29" xfId="0" applyNumberFormat="1" applyFont="1" applyFill="1" applyBorder="1" applyAlignment="1" applyProtection="1">
      <alignment horizontal="center"/>
      <protection locked="0"/>
    </xf>
    <xf numFmtId="4" fontId="16" fillId="8" borderId="32" xfId="0" applyNumberFormat="1" applyFont="1" applyFill="1" applyBorder="1" applyAlignment="1" applyProtection="1">
      <alignment horizontal="center"/>
      <protection locked="0"/>
    </xf>
    <xf numFmtId="4" fontId="16" fillId="8" borderId="12" xfId="0" applyNumberFormat="1" applyFont="1" applyFill="1" applyBorder="1" applyAlignment="1" applyProtection="1">
      <alignment horizontal="center"/>
      <protection locked="0"/>
    </xf>
    <xf numFmtId="4" fontId="16" fillId="9" borderId="12" xfId="0" applyNumberFormat="1" applyFont="1" applyFill="1" applyBorder="1" applyAlignment="1" applyProtection="1">
      <alignment horizontal="center"/>
      <protection locked="0"/>
    </xf>
    <xf numFmtId="4" fontId="16" fillId="9" borderId="7" xfId="0" applyNumberFormat="1" applyFont="1" applyFill="1" applyBorder="1" applyAlignment="1" applyProtection="1">
      <alignment horizontal="center"/>
      <protection locked="0"/>
    </xf>
    <xf numFmtId="170" fontId="16" fillId="8" borderId="12" xfId="0" applyNumberFormat="1" applyFont="1" applyFill="1" applyBorder="1" applyAlignment="1" applyProtection="1">
      <alignment horizontal="center"/>
      <protection locked="0"/>
    </xf>
  </cellXfs>
  <cellStyles count="5">
    <cellStyle name="Collegamento ipertestuale" xfId="3" builtinId="8"/>
    <cellStyle name="Migliaia" xfId="1" builtinId="3"/>
    <cellStyle name="Normale" xfId="0" builtinId="0"/>
    <cellStyle name="Percentuale" xfId="2" builtinId="5"/>
    <cellStyle name="Titolo 1" xfId="4" builtinId="16"/>
  </cellStyles>
  <dxfs count="18">
    <dxf>
      <fill>
        <patternFill patternType="solid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/>
      </fill>
    </dxf>
    <dxf>
      <fill>
        <patternFill patternType="solid"/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 patternType="solid"/>
      </fill>
    </dxf>
    <dxf>
      <fill>
        <patternFill patternType="solid"/>
      </fill>
    </dxf>
    <dxf>
      <fill>
        <patternFill>
          <bgColor rgb="FFFFFF00"/>
        </patternFill>
      </fill>
    </dxf>
    <dxf>
      <fill>
        <patternFill patternType="darkGray"/>
      </fill>
    </dxf>
    <dxf>
      <fill>
        <patternFill patternType="solid"/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 patternType="solid"/>
      </fill>
    </dxf>
    <dxf>
      <fill>
        <patternFill patternType="solid"/>
      </fill>
    </dxf>
    <dxf>
      <fill>
        <patternFill patternType="darkGray"/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FFFFCC"/>
      <color rgb="FFDDDDDD"/>
      <color rgb="FFFF99FF"/>
      <color rgb="FFCCFFFF"/>
      <color rgb="FFC5C5FF"/>
      <color rgb="FFCC99FF"/>
      <color rgb="FFB3B3FF"/>
      <color rgb="FFAFAFFF"/>
      <color rgb="FF99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5">
  <dgm:title val=""/>
  <dgm:desc val=""/>
  <dgm:catLst>
    <dgm:cat type="accent1" pri="11500"/>
  </dgm:catLst>
  <dgm:styleLbl name="node0">
    <dgm:fillClrLst meth="cycle">
      <a:schemeClr val="accent1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1">
        <a:alpha val="90000"/>
      </a:schemeClr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1">
        <a:alpha val="90000"/>
      </a:schemeClr>
      <a:schemeClr val="accent1">
        <a:alpha val="5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/>
    <dgm:txEffectClrLst/>
  </dgm:styleLbl>
  <dgm:styleLbl name="lnNode1">
    <dgm:fillClrLst>
      <a:schemeClr val="accent1">
        <a:shade val="90000"/>
      </a:schemeClr>
      <a:schemeClr val="accent1">
        <a:alpha val="50000"/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1">
        <a:shade val="80000"/>
        <a:alpha val="50000"/>
      </a:schemeClr>
      <a:schemeClr val="accent1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1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>
        <a:alpha val="3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1">
        <a:tint val="50000"/>
        <a:alpha val="90000"/>
      </a:schemeClr>
      <a:schemeClr val="accent1">
        <a:tint val="20000"/>
        <a:alpha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1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1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fgSibTrans2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bgSibTrans2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sibTrans1D1">
    <dgm:fillClrLst>
      <a:schemeClr val="accent1">
        <a:shade val="90000"/>
      </a:schemeClr>
      <a:schemeClr val="accent1">
        <a:tint val="50000"/>
      </a:schemeClr>
    </dgm:fillClrLst>
    <dgm:linClrLst>
      <a:schemeClr val="accent1">
        <a:shade val="90000"/>
      </a:schemeClr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1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1">
        <a:alpha val="90000"/>
      </a:schemeClr>
      <a:schemeClr val="accent1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1">
        <a:alpha val="90000"/>
        <a:tint val="40000"/>
      </a:schemeClr>
      <a:schemeClr val="accent1">
        <a:alpha val="5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5_5">
  <dgm:title val=""/>
  <dgm:desc val=""/>
  <dgm:catLst>
    <dgm:cat type="accent5" pri="11500"/>
  </dgm:catLst>
  <dgm:styleLbl name="node0">
    <dgm:fillClrLst meth="cycle">
      <a:schemeClr val="accent5">
        <a:alpha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alpha val="9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alpha val="90000"/>
      </a:schemeClr>
      <a:schemeClr val="accent5">
        <a:alpha val="50000"/>
      </a:schemeClr>
    </dgm:fillClrLst>
    <dgm:linClrLst>
      <a:schemeClr val="accent5">
        <a:alpha val="90000"/>
      </a:schemeClr>
      <a:schemeClr val="accent5">
        <a:alpha val="50000"/>
      </a:schemeClr>
    </dgm:linClrLst>
    <dgm:effectClrLst/>
    <dgm:txLinClrLst/>
    <dgm:txFillClrLst/>
    <dgm:txEffectClrLst/>
  </dgm:styleLbl>
  <dgm:styleLbl name="lnNode1">
    <dgm:fillClrLst>
      <a:schemeClr val="accent5">
        <a:shade val="90000"/>
      </a:schemeClr>
      <a:schemeClr val="accent5">
        <a:alpha val="50000"/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alpha val="2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alpha val="3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  <a:alpha val="90000"/>
      </a:schemeClr>
      <a:schemeClr val="accent5">
        <a:tint val="20000"/>
        <a:alpha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50000"/>
      </a:schemeClr>
    </dgm:fillClrLst>
    <dgm:linClrLst>
      <a:schemeClr val="accent5">
        <a:shade val="90000"/>
      </a:schemeClr>
      <a:schemeClr val="accent5">
        <a:tint val="5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50000"/>
      </a:schemeClr>
    </dgm:fillClrLst>
    <dgm:linClrLst>
      <a:schemeClr val="accent5">
        <a:shade val="90000"/>
      </a:schemeClr>
      <a:schemeClr val="accent5">
        <a:tint val="50000"/>
      </a:schemeClr>
    </dgm:linClrLst>
    <dgm:effectClrLst/>
    <dgm:txLinClrLst/>
    <dgm:txFillClrLst/>
    <dgm:txEffectClrLst/>
  </dgm:styleLbl>
  <dgm:styleLbl name="bgSibTrans2D1">
    <dgm:fillClrLst>
      <a:schemeClr val="accent5">
        <a:shade val="90000"/>
      </a:schemeClr>
      <a:schemeClr val="accent5">
        <a:tint val="50000"/>
      </a:schemeClr>
    </dgm:fillClrLst>
    <dgm:linClrLst>
      <a:schemeClr val="accent5">
        <a:shade val="90000"/>
      </a:schemeClr>
      <a:schemeClr val="accent5">
        <a:tint val="50000"/>
      </a:schemeClr>
    </dgm:linClrLst>
    <dgm:effectClrLst/>
    <dgm:txLinClrLst/>
    <dgm:txFillClrLst/>
    <dgm:txEffectClrLst/>
  </dgm:styleLbl>
  <dgm:styleLbl name="sibTrans1D1">
    <dgm:fillClrLst>
      <a:schemeClr val="accent5">
        <a:shade val="90000"/>
      </a:schemeClr>
      <a:schemeClr val="accent5">
        <a:tint val="50000"/>
      </a:schemeClr>
    </dgm:fillClrLst>
    <dgm:linClrLst>
      <a:schemeClr val="accent5">
        <a:shade val="90000"/>
      </a:schemeClr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alpha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alpha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alpha val="90000"/>
      </a:schemeClr>
      <a:schemeClr val="accent5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alpha val="90000"/>
      </a:schemeClr>
      <a:schemeClr val="accent5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alpha val="90000"/>
      </a:schemeClr>
      <a:schemeClr val="accent5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>
      <a:schemeClr val="accent5">
        <a:alpha val="90000"/>
      </a:schemeClr>
      <a:schemeClr val="accent5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alpha val="90000"/>
      </a:schemeClr>
      <a:schemeClr val="accent5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alpha val="90000"/>
      </a:schemeClr>
      <a:schemeClr val="accent5">
        <a:alpha val="5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alpha val="90000"/>
        <a:tint val="40000"/>
      </a:schemeClr>
      <a:schemeClr val="accent5">
        <a:alpha val="5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F63115A-A1A9-4B75-9910-FB525D0C29D4}" type="doc">
      <dgm:prSet loTypeId="urn:microsoft.com/office/officeart/2005/8/layout/pyramid1" loCatId="pyramid" qsTypeId="urn:microsoft.com/office/officeart/2005/8/quickstyle/simple1" qsCatId="simple" csTypeId="urn:microsoft.com/office/officeart/2005/8/colors/accent1_5" csCatId="accent1" phldr="1"/>
      <dgm:spPr/>
    </dgm:pt>
    <dgm:pt modelId="{77565415-14BE-4E21-9F4E-0CCE5BF9B01C}">
      <dgm:prSet phldrT="[Testo]"/>
      <dgm:spPr/>
      <dgm:t>
        <a:bodyPr/>
        <a:lstStyle/>
        <a:p>
          <a:pPr algn="l"/>
          <a:r>
            <a:rPr lang="it-IT" dirty="0"/>
            <a:t>         % siti DE</a:t>
          </a:r>
        </a:p>
      </dgm:t>
    </dgm:pt>
    <dgm:pt modelId="{41DCF526-B53C-4B5E-A69F-7BDF801D9640}" type="parTrans" cxnId="{73823203-49F6-4D27-8EFB-96A0672DF736}">
      <dgm:prSet/>
      <dgm:spPr/>
      <dgm:t>
        <a:bodyPr/>
        <a:lstStyle/>
        <a:p>
          <a:endParaRPr lang="it-IT"/>
        </a:p>
      </dgm:t>
    </dgm:pt>
    <dgm:pt modelId="{79DFF37C-7987-4925-B3B5-C4E41747CAC0}" type="sibTrans" cxnId="{73823203-49F6-4D27-8EFB-96A0672DF736}">
      <dgm:prSet/>
      <dgm:spPr/>
      <dgm:t>
        <a:bodyPr/>
        <a:lstStyle/>
        <a:p>
          <a:endParaRPr lang="it-IT"/>
        </a:p>
      </dgm:t>
    </dgm:pt>
    <dgm:pt modelId="{67FA1489-19F1-4AB4-BD63-7A3592903783}">
      <dgm:prSet phldrT="[Testo]"/>
      <dgm:spPr/>
      <dgm:t>
        <a:bodyPr/>
        <a:lstStyle/>
        <a:p>
          <a:pPr algn="l"/>
          <a:r>
            <a:rPr lang="it-IT" dirty="0"/>
            <a:t>        20%</a:t>
          </a:r>
        </a:p>
      </dgm:t>
    </dgm:pt>
    <dgm:pt modelId="{B4A04017-A3C3-453F-8A4A-2FC3945A8044}" type="parTrans" cxnId="{9A4D7A24-F8A9-46BE-9BAE-DF82A178801A}">
      <dgm:prSet/>
      <dgm:spPr/>
      <dgm:t>
        <a:bodyPr/>
        <a:lstStyle/>
        <a:p>
          <a:endParaRPr lang="it-IT"/>
        </a:p>
      </dgm:t>
    </dgm:pt>
    <dgm:pt modelId="{956536FC-3F4B-4D0C-B159-B344E8C5A158}" type="sibTrans" cxnId="{9A4D7A24-F8A9-46BE-9BAE-DF82A178801A}">
      <dgm:prSet/>
      <dgm:spPr/>
      <dgm:t>
        <a:bodyPr/>
        <a:lstStyle/>
        <a:p>
          <a:endParaRPr lang="it-IT"/>
        </a:p>
      </dgm:t>
    </dgm:pt>
    <dgm:pt modelId="{DA097F11-2752-4920-8735-E43A28D33F28}">
      <dgm:prSet phldrT="[Testo]"/>
      <dgm:spPr/>
      <dgm:t>
        <a:bodyPr/>
        <a:lstStyle/>
        <a:p>
          <a:pPr algn="l"/>
          <a:r>
            <a:rPr lang="it-IT" dirty="0"/>
            <a:t>         10%</a:t>
          </a:r>
        </a:p>
      </dgm:t>
    </dgm:pt>
    <dgm:pt modelId="{500EF5C7-F01C-40C6-BF78-BDFBEE5F8976}" type="parTrans" cxnId="{87E23DFC-40F0-4CD0-A502-72E703923147}">
      <dgm:prSet/>
      <dgm:spPr/>
      <dgm:t>
        <a:bodyPr/>
        <a:lstStyle/>
        <a:p>
          <a:endParaRPr lang="it-IT"/>
        </a:p>
      </dgm:t>
    </dgm:pt>
    <dgm:pt modelId="{45291D40-00EE-41DB-B970-33637B0F0AC3}" type="sibTrans" cxnId="{87E23DFC-40F0-4CD0-A502-72E703923147}">
      <dgm:prSet/>
      <dgm:spPr/>
      <dgm:t>
        <a:bodyPr/>
        <a:lstStyle/>
        <a:p>
          <a:endParaRPr lang="it-IT"/>
        </a:p>
      </dgm:t>
    </dgm:pt>
    <dgm:pt modelId="{E4910BC5-FB8E-43E3-8CF0-120639DDC935}">
      <dgm:prSet/>
      <dgm:spPr/>
      <dgm:t>
        <a:bodyPr/>
        <a:lstStyle/>
        <a:p>
          <a:pPr algn="l"/>
          <a:r>
            <a:rPr lang="it-IT" dirty="0"/>
            <a:t>   100% </a:t>
          </a:r>
        </a:p>
        <a:p>
          <a:pPr algn="l"/>
          <a:r>
            <a:rPr lang="it-IT" dirty="0"/>
            <a:t>obbligati</a:t>
          </a:r>
        </a:p>
      </dgm:t>
    </dgm:pt>
    <dgm:pt modelId="{BC39BA41-7E23-4FD8-8C58-ABC660D43111}" type="parTrans" cxnId="{59F2ACCE-44EB-4B10-B4D3-34EE637861BC}">
      <dgm:prSet/>
      <dgm:spPr/>
      <dgm:t>
        <a:bodyPr/>
        <a:lstStyle/>
        <a:p>
          <a:endParaRPr lang="it-IT"/>
        </a:p>
      </dgm:t>
    </dgm:pt>
    <dgm:pt modelId="{14397020-BF65-4821-B454-F902A8D7270F}" type="sibTrans" cxnId="{59F2ACCE-44EB-4B10-B4D3-34EE637861BC}">
      <dgm:prSet/>
      <dgm:spPr/>
      <dgm:t>
        <a:bodyPr/>
        <a:lstStyle/>
        <a:p>
          <a:endParaRPr lang="it-IT"/>
        </a:p>
      </dgm:t>
    </dgm:pt>
    <dgm:pt modelId="{170FEAB4-A613-44D6-9D95-1A74E3895E09}">
      <dgm:prSet/>
      <dgm:spPr/>
      <dgm:t>
        <a:bodyPr/>
        <a:lstStyle/>
        <a:p>
          <a:pPr algn="l"/>
          <a:r>
            <a:rPr lang="it-IT" dirty="0"/>
            <a:t>       35%</a:t>
          </a:r>
        </a:p>
      </dgm:t>
    </dgm:pt>
    <dgm:pt modelId="{14AB8918-EBDF-4A5B-A21B-406772CD3E4F}" type="parTrans" cxnId="{1A5680EB-44D2-4850-9ED8-612C5F647B8A}">
      <dgm:prSet/>
      <dgm:spPr/>
      <dgm:t>
        <a:bodyPr/>
        <a:lstStyle/>
        <a:p>
          <a:endParaRPr lang="it-IT"/>
        </a:p>
      </dgm:t>
    </dgm:pt>
    <dgm:pt modelId="{D0CCEA12-C8DA-4DBC-9B60-CF04D29F4698}" type="sibTrans" cxnId="{1A5680EB-44D2-4850-9ED8-612C5F647B8A}">
      <dgm:prSet/>
      <dgm:spPr/>
      <dgm:t>
        <a:bodyPr/>
        <a:lstStyle/>
        <a:p>
          <a:endParaRPr lang="it-IT"/>
        </a:p>
      </dgm:t>
    </dgm:pt>
    <dgm:pt modelId="{F510DBCD-589F-400D-8A94-99A5E2FAA8CF}">
      <dgm:prSet/>
      <dgm:spPr/>
      <dgm:t>
        <a:bodyPr/>
        <a:lstStyle/>
        <a:p>
          <a:pPr algn="l"/>
          <a:r>
            <a:rPr lang="it-IT" dirty="0"/>
            <a:t>      ESCLUSI su condizione</a:t>
          </a:r>
        </a:p>
      </dgm:t>
    </dgm:pt>
    <dgm:pt modelId="{8BC61C9E-662B-4299-9089-6EC834613819}" type="parTrans" cxnId="{4BB106C3-191A-4F25-A3C9-CC603A9574DE}">
      <dgm:prSet/>
      <dgm:spPr/>
      <dgm:t>
        <a:bodyPr/>
        <a:lstStyle/>
        <a:p>
          <a:endParaRPr lang="it-IT"/>
        </a:p>
      </dgm:t>
    </dgm:pt>
    <dgm:pt modelId="{D9D07B1E-1D15-424C-9E68-00180EE18061}" type="sibTrans" cxnId="{4BB106C3-191A-4F25-A3C9-CC603A9574DE}">
      <dgm:prSet/>
      <dgm:spPr/>
      <dgm:t>
        <a:bodyPr/>
        <a:lstStyle/>
        <a:p>
          <a:endParaRPr lang="it-IT"/>
        </a:p>
      </dgm:t>
    </dgm:pt>
    <dgm:pt modelId="{DAED603C-78DD-41E2-A5EC-0A7229F8A8FF}" type="pres">
      <dgm:prSet presAssocID="{AF63115A-A1A9-4B75-9910-FB525D0C29D4}" presName="Name0" presStyleCnt="0">
        <dgm:presLayoutVars>
          <dgm:dir/>
          <dgm:animLvl val="lvl"/>
          <dgm:resizeHandles val="exact"/>
        </dgm:presLayoutVars>
      </dgm:prSet>
      <dgm:spPr/>
    </dgm:pt>
    <dgm:pt modelId="{CFF2C3EF-79B3-4E81-81C2-AFF8D99F31C8}" type="pres">
      <dgm:prSet presAssocID="{77565415-14BE-4E21-9F4E-0CCE5BF9B01C}" presName="Name8" presStyleCnt="0"/>
      <dgm:spPr/>
    </dgm:pt>
    <dgm:pt modelId="{6F7E3625-D3D1-4C19-81A6-8071A8BCFDF4}" type="pres">
      <dgm:prSet presAssocID="{77565415-14BE-4E21-9F4E-0CCE5BF9B01C}" presName="level" presStyleLbl="node1" presStyleIdx="0" presStyleCnt="6" custScaleX="295350" custScaleY="101239" custLinFactNeighborX="98955" custLinFactNeighborY="1087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CB622239-49E2-4C80-85BB-0B3267C73231}" type="pres">
      <dgm:prSet presAssocID="{77565415-14BE-4E21-9F4E-0CCE5BF9B01C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9A55B464-6E14-4DB0-9CE2-1683169283FD}" type="pres">
      <dgm:prSet presAssocID="{E4910BC5-FB8E-43E3-8CF0-120639DDC935}" presName="Name8" presStyleCnt="0"/>
      <dgm:spPr/>
    </dgm:pt>
    <dgm:pt modelId="{B13E08CF-A3F8-4EF8-A17E-4E798DFE881B}" type="pres">
      <dgm:prSet presAssocID="{E4910BC5-FB8E-43E3-8CF0-120639DDC935}" presName="level" presStyleLbl="node1" presStyleIdx="1" presStyleCnt="6" custScaleX="172205" custScaleY="95199" custLinFactNeighborX="36598" custLinFactNeighborY="-2388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0BEAB660-F979-4798-B9BA-6488AD6B9A41}" type="pres">
      <dgm:prSet presAssocID="{E4910BC5-FB8E-43E3-8CF0-120639DDC935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8990968E-FBB4-4896-ADA5-373E7E718A76}" type="pres">
      <dgm:prSet presAssocID="{170FEAB4-A613-44D6-9D95-1A74E3895E09}" presName="Name8" presStyleCnt="0"/>
      <dgm:spPr/>
    </dgm:pt>
    <dgm:pt modelId="{523E06A6-A683-48C3-AB95-606305682E00}" type="pres">
      <dgm:prSet presAssocID="{170FEAB4-A613-44D6-9D95-1A74E3895E09}" presName="level" presStyleLbl="node1" presStyleIdx="2" presStyleCnt="6" custScaleX="115257" custLinFactNeighborX="7795" custLinFactNeighborY="-257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92AEE5A3-7E75-4BAB-B943-8A13EC20B166}" type="pres">
      <dgm:prSet presAssocID="{170FEAB4-A613-44D6-9D95-1A74E3895E09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1DC0A46C-2A35-4E1D-9FB5-86C51AEE482C}" type="pres">
      <dgm:prSet presAssocID="{67FA1489-19F1-4AB4-BD63-7A3592903783}" presName="Name8" presStyleCnt="0"/>
      <dgm:spPr/>
    </dgm:pt>
    <dgm:pt modelId="{8C797729-2416-4C33-B5F7-69680F126C75}" type="pres">
      <dgm:prSet presAssocID="{67FA1489-19F1-4AB4-BD63-7A3592903783}" presName="level" presStyleLbl="node1" presStyleIdx="3" presStyleCnt="6" custLinFactNeighborX="-172" custLinFactNeighborY="-1189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BB0644B8-7D99-4AF3-A9CD-F766D15B8C61}" type="pres">
      <dgm:prSet presAssocID="{67FA1489-19F1-4AB4-BD63-7A3592903783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1129081F-EC97-447A-B0C4-E270ED957A52}" type="pres">
      <dgm:prSet presAssocID="{DA097F11-2752-4920-8735-E43A28D33F28}" presName="Name8" presStyleCnt="0"/>
      <dgm:spPr/>
    </dgm:pt>
    <dgm:pt modelId="{E5AA7EC9-3F38-4059-B572-BE63D648C316}" type="pres">
      <dgm:prSet presAssocID="{DA097F11-2752-4920-8735-E43A28D33F28}" presName="level" presStyleLbl="node1" presStyleIdx="4" presStyleCnt="6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0ECB6E86-E19F-4A27-AD3D-AA70E6966DC2}" type="pres">
      <dgm:prSet presAssocID="{DA097F11-2752-4920-8735-E43A28D33F28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3E8F8465-FDD9-4867-BF25-B6646987159C}" type="pres">
      <dgm:prSet presAssocID="{F510DBCD-589F-400D-8A94-99A5E2FAA8CF}" presName="Name8" presStyleCnt="0"/>
      <dgm:spPr/>
    </dgm:pt>
    <dgm:pt modelId="{66F79D78-89D8-48B6-9248-EAF12BC17C3E}" type="pres">
      <dgm:prSet presAssocID="{F510DBCD-589F-400D-8A94-99A5E2FAA8CF}" presName="level" presStyleLbl="node1" presStyleIdx="5" presStyleCnt="6" custLinFactNeighborY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14A9A489-1B6A-4821-9748-B2FE1F6ADB8C}" type="pres">
      <dgm:prSet presAssocID="{F510DBCD-589F-400D-8A94-99A5E2FAA8CF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</dgm:ptLst>
  <dgm:cxnLst>
    <dgm:cxn modelId="{DDE8F075-333F-430C-AA9C-36AEB42ECF06}" type="presOf" srcId="{77565415-14BE-4E21-9F4E-0CCE5BF9B01C}" destId="{6F7E3625-D3D1-4C19-81A6-8071A8BCFDF4}" srcOrd="0" destOrd="0" presId="urn:microsoft.com/office/officeart/2005/8/layout/pyramid1"/>
    <dgm:cxn modelId="{A87A055E-51DB-4B52-BA73-92618935384C}" type="presOf" srcId="{DA097F11-2752-4920-8735-E43A28D33F28}" destId="{E5AA7EC9-3F38-4059-B572-BE63D648C316}" srcOrd="0" destOrd="0" presId="urn:microsoft.com/office/officeart/2005/8/layout/pyramid1"/>
    <dgm:cxn modelId="{3AFD70ED-E5CD-4CB8-93C6-30D4BE1DA94D}" type="presOf" srcId="{170FEAB4-A613-44D6-9D95-1A74E3895E09}" destId="{92AEE5A3-7E75-4BAB-B943-8A13EC20B166}" srcOrd="1" destOrd="0" presId="urn:microsoft.com/office/officeart/2005/8/layout/pyramid1"/>
    <dgm:cxn modelId="{616BE92D-2998-4DC0-8275-0861A02746DF}" type="presOf" srcId="{F510DBCD-589F-400D-8A94-99A5E2FAA8CF}" destId="{14A9A489-1B6A-4821-9748-B2FE1F6ADB8C}" srcOrd="1" destOrd="0" presId="urn:microsoft.com/office/officeart/2005/8/layout/pyramid1"/>
    <dgm:cxn modelId="{803896D0-C489-448F-A6E5-3B1B71CE23C0}" type="presOf" srcId="{E4910BC5-FB8E-43E3-8CF0-120639DDC935}" destId="{0BEAB660-F979-4798-B9BA-6488AD6B9A41}" srcOrd="1" destOrd="0" presId="urn:microsoft.com/office/officeart/2005/8/layout/pyramid1"/>
    <dgm:cxn modelId="{2FAE475D-8ADB-440A-AAD7-4497F0AC3448}" type="presOf" srcId="{DA097F11-2752-4920-8735-E43A28D33F28}" destId="{0ECB6E86-E19F-4A27-AD3D-AA70E6966DC2}" srcOrd="1" destOrd="0" presId="urn:microsoft.com/office/officeart/2005/8/layout/pyramid1"/>
    <dgm:cxn modelId="{F37650E3-3DA6-47C7-9D03-F25E43722C7D}" type="presOf" srcId="{AF63115A-A1A9-4B75-9910-FB525D0C29D4}" destId="{DAED603C-78DD-41E2-A5EC-0A7229F8A8FF}" srcOrd="0" destOrd="0" presId="urn:microsoft.com/office/officeart/2005/8/layout/pyramid1"/>
    <dgm:cxn modelId="{A78CF376-E440-4D67-BA05-389FA624F415}" type="presOf" srcId="{67FA1489-19F1-4AB4-BD63-7A3592903783}" destId="{BB0644B8-7D99-4AF3-A9CD-F766D15B8C61}" srcOrd="1" destOrd="0" presId="urn:microsoft.com/office/officeart/2005/8/layout/pyramid1"/>
    <dgm:cxn modelId="{73823203-49F6-4D27-8EFB-96A0672DF736}" srcId="{AF63115A-A1A9-4B75-9910-FB525D0C29D4}" destId="{77565415-14BE-4E21-9F4E-0CCE5BF9B01C}" srcOrd="0" destOrd="0" parTransId="{41DCF526-B53C-4B5E-A69F-7BDF801D9640}" sibTransId="{79DFF37C-7987-4925-B3B5-C4E41747CAC0}"/>
    <dgm:cxn modelId="{C5D7B5CB-76E9-4435-898C-BF3A432AD755}" type="presOf" srcId="{F510DBCD-589F-400D-8A94-99A5E2FAA8CF}" destId="{66F79D78-89D8-48B6-9248-EAF12BC17C3E}" srcOrd="0" destOrd="0" presId="urn:microsoft.com/office/officeart/2005/8/layout/pyramid1"/>
    <dgm:cxn modelId="{1A5680EB-44D2-4850-9ED8-612C5F647B8A}" srcId="{AF63115A-A1A9-4B75-9910-FB525D0C29D4}" destId="{170FEAB4-A613-44D6-9D95-1A74E3895E09}" srcOrd="2" destOrd="0" parTransId="{14AB8918-EBDF-4A5B-A21B-406772CD3E4F}" sibTransId="{D0CCEA12-C8DA-4DBC-9B60-CF04D29F4698}"/>
    <dgm:cxn modelId="{9A4D7A24-F8A9-46BE-9BAE-DF82A178801A}" srcId="{AF63115A-A1A9-4B75-9910-FB525D0C29D4}" destId="{67FA1489-19F1-4AB4-BD63-7A3592903783}" srcOrd="3" destOrd="0" parTransId="{B4A04017-A3C3-453F-8A4A-2FC3945A8044}" sibTransId="{956536FC-3F4B-4D0C-B159-B344E8C5A158}"/>
    <dgm:cxn modelId="{59F2ACCE-44EB-4B10-B4D3-34EE637861BC}" srcId="{AF63115A-A1A9-4B75-9910-FB525D0C29D4}" destId="{E4910BC5-FB8E-43E3-8CF0-120639DDC935}" srcOrd="1" destOrd="0" parTransId="{BC39BA41-7E23-4FD8-8C58-ABC660D43111}" sibTransId="{14397020-BF65-4821-B454-F902A8D7270F}"/>
    <dgm:cxn modelId="{4BB106C3-191A-4F25-A3C9-CC603A9574DE}" srcId="{AF63115A-A1A9-4B75-9910-FB525D0C29D4}" destId="{F510DBCD-589F-400D-8A94-99A5E2FAA8CF}" srcOrd="5" destOrd="0" parTransId="{8BC61C9E-662B-4299-9089-6EC834613819}" sibTransId="{D9D07B1E-1D15-424C-9E68-00180EE18061}"/>
    <dgm:cxn modelId="{45B24E48-4A77-4220-98C0-D4C96784F35F}" type="presOf" srcId="{E4910BC5-FB8E-43E3-8CF0-120639DDC935}" destId="{B13E08CF-A3F8-4EF8-A17E-4E798DFE881B}" srcOrd="0" destOrd="0" presId="urn:microsoft.com/office/officeart/2005/8/layout/pyramid1"/>
    <dgm:cxn modelId="{A9C55550-E915-487C-A45D-57D3AE2139A4}" type="presOf" srcId="{77565415-14BE-4E21-9F4E-0CCE5BF9B01C}" destId="{CB622239-49E2-4C80-85BB-0B3267C73231}" srcOrd="1" destOrd="0" presId="urn:microsoft.com/office/officeart/2005/8/layout/pyramid1"/>
    <dgm:cxn modelId="{0892E669-4149-4160-A762-AC1BC10112C9}" type="presOf" srcId="{170FEAB4-A613-44D6-9D95-1A74E3895E09}" destId="{523E06A6-A683-48C3-AB95-606305682E00}" srcOrd="0" destOrd="0" presId="urn:microsoft.com/office/officeart/2005/8/layout/pyramid1"/>
    <dgm:cxn modelId="{7CF0ECF3-84BE-46EF-86F7-E0D983C62440}" type="presOf" srcId="{67FA1489-19F1-4AB4-BD63-7A3592903783}" destId="{8C797729-2416-4C33-B5F7-69680F126C75}" srcOrd="0" destOrd="0" presId="urn:microsoft.com/office/officeart/2005/8/layout/pyramid1"/>
    <dgm:cxn modelId="{87E23DFC-40F0-4CD0-A502-72E703923147}" srcId="{AF63115A-A1A9-4B75-9910-FB525D0C29D4}" destId="{DA097F11-2752-4920-8735-E43A28D33F28}" srcOrd="4" destOrd="0" parTransId="{500EF5C7-F01C-40C6-BF78-BDFBEE5F8976}" sibTransId="{45291D40-00EE-41DB-B970-33637B0F0AC3}"/>
    <dgm:cxn modelId="{908C34E4-45BE-410C-860C-50E1A5457210}" type="presParOf" srcId="{DAED603C-78DD-41E2-A5EC-0A7229F8A8FF}" destId="{CFF2C3EF-79B3-4E81-81C2-AFF8D99F31C8}" srcOrd="0" destOrd="0" presId="urn:microsoft.com/office/officeart/2005/8/layout/pyramid1"/>
    <dgm:cxn modelId="{CA0245DD-340E-4869-AF83-6EDD83267D9D}" type="presParOf" srcId="{CFF2C3EF-79B3-4E81-81C2-AFF8D99F31C8}" destId="{6F7E3625-D3D1-4C19-81A6-8071A8BCFDF4}" srcOrd="0" destOrd="0" presId="urn:microsoft.com/office/officeart/2005/8/layout/pyramid1"/>
    <dgm:cxn modelId="{A8CE2701-1CE7-4F48-98AA-8A6514AB3AF1}" type="presParOf" srcId="{CFF2C3EF-79B3-4E81-81C2-AFF8D99F31C8}" destId="{CB622239-49E2-4C80-85BB-0B3267C73231}" srcOrd="1" destOrd="0" presId="urn:microsoft.com/office/officeart/2005/8/layout/pyramid1"/>
    <dgm:cxn modelId="{BCD96614-EB46-4C6D-B0FC-8F592FAE5836}" type="presParOf" srcId="{DAED603C-78DD-41E2-A5EC-0A7229F8A8FF}" destId="{9A55B464-6E14-4DB0-9CE2-1683169283FD}" srcOrd="1" destOrd="0" presId="urn:microsoft.com/office/officeart/2005/8/layout/pyramid1"/>
    <dgm:cxn modelId="{370987D8-2761-4D79-84F3-9D22A1D438AE}" type="presParOf" srcId="{9A55B464-6E14-4DB0-9CE2-1683169283FD}" destId="{B13E08CF-A3F8-4EF8-A17E-4E798DFE881B}" srcOrd="0" destOrd="0" presId="urn:microsoft.com/office/officeart/2005/8/layout/pyramid1"/>
    <dgm:cxn modelId="{44099C1B-B87D-47C6-82C5-6239017287B6}" type="presParOf" srcId="{9A55B464-6E14-4DB0-9CE2-1683169283FD}" destId="{0BEAB660-F979-4798-B9BA-6488AD6B9A41}" srcOrd="1" destOrd="0" presId="urn:microsoft.com/office/officeart/2005/8/layout/pyramid1"/>
    <dgm:cxn modelId="{E72187B6-318D-4B17-9DBC-BA555BC38279}" type="presParOf" srcId="{DAED603C-78DD-41E2-A5EC-0A7229F8A8FF}" destId="{8990968E-FBB4-4896-ADA5-373E7E718A76}" srcOrd="2" destOrd="0" presId="urn:microsoft.com/office/officeart/2005/8/layout/pyramid1"/>
    <dgm:cxn modelId="{5000B470-DC46-479A-B7B0-0DC689BCA1F9}" type="presParOf" srcId="{8990968E-FBB4-4896-ADA5-373E7E718A76}" destId="{523E06A6-A683-48C3-AB95-606305682E00}" srcOrd="0" destOrd="0" presId="urn:microsoft.com/office/officeart/2005/8/layout/pyramid1"/>
    <dgm:cxn modelId="{036461DF-EF46-4815-BC85-5BFC588AABAE}" type="presParOf" srcId="{8990968E-FBB4-4896-ADA5-373E7E718A76}" destId="{92AEE5A3-7E75-4BAB-B943-8A13EC20B166}" srcOrd="1" destOrd="0" presId="urn:microsoft.com/office/officeart/2005/8/layout/pyramid1"/>
    <dgm:cxn modelId="{9ECEC598-EE57-4CD8-BE55-4F143B170D53}" type="presParOf" srcId="{DAED603C-78DD-41E2-A5EC-0A7229F8A8FF}" destId="{1DC0A46C-2A35-4E1D-9FB5-86C51AEE482C}" srcOrd="3" destOrd="0" presId="urn:microsoft.com/office/officeart/2005/8/layout/pyramid1"/>
    <dgm:cxn modelId="{D3C9EFC3-0EED-4D8F-AB9B-3381BC93838E}" type="presParOf" srcId="{1DC0A46C-2A35-4E1D-9FB5-86C51AEE482C}" destId="{8C797729-2416-4C33-B5F7-69680F126C75}" srcOrd="0" destOrd="0" presId="urn:microsoft.com/office/officeart/2005/8/layout/pyramid1"/>
    <dgm:cxn modelId="{0A1979B2-8B8E-40D9-A744-59893AF0CFF9}" type="presParOf" srcId="{1DC0A46C-2A35-4E1D-9FB5-86C51AEE482C}" destId="{BB0644B8-7D99-4AF3-A9CD-F766D15B8C61}" srcOrd="1" destOrd="0" presId="urn:microsoft.com/office/officeart/2005/8/layout/pyramid1"/>
    <dgm:cxn modelId="{27098E5D-49C8-40E6-878C-E2D8D1845261}" type="presParOf" srcId="{DAED603C-78DD-41E2-A5EC-0A7229F8A8FF}" destId="{1129081F-EC97-447A-B0C4-E270ED957A52}" srcOrd="4" destOrd="0" presId="urn:microsoft.com/office/officeart/2005/8/layout/pyramid1"/>
    <dgm:cxn modelId="{E11C8279-DE45-4805-A570-C547C8626E7D}" type="presParOf" srcId="{1129081F-EC97-447A-B0C4-E270ED957A52}" destId="{E5AA7EC9-3F38-4059-B572-BE63D648C316}" srcOrd="0" destOrd="0" presId="urn:microsoft.com/office/officeart/2005/8/layout/pyramid1"/>
    <dgm:cxn modelId="{A7D54E15-68A7-4678-BF95-4E187C366770}" type="presParOf" srcId="{1129081F-EC97-447A-B0C4-E270ED957A52}" destId="{0ECB6E86-E19F-4A27-AD3D-AA70E6966DC2}" srcOrd="1" destOrd="0" presId="urn:microsoft.com/office/officeart/2005/8/layout/pyramid1"/>
    <dgm:cxn modelId="{87B3E58E-9F3A-4707-90E1-E9520EBAF01C}" type="presParOf" srcId="{DAED603C-78DD-41E2-A5EC-0A7229F8A8FF}" destId="{3E8F8465-FDD9-4867-BF25-B6646987159C}" srcOrd="5" destOrd="0" presId="urn:microsoft.com/office/officeart/2005/8/layout/pyramid1"/>
    <dgm:cxn modelId="{AC8685C7-A172-4601-99A3-F176062CF5E8}" type="presParOf" srcId="{3E8F8465-FDD9-4867-BF25-B6646987159C}" destId="{66F79D78-89D8-48B6-9248-EAF12BC17C3E}" srcOrd="0" destOrd="0" presId="urn:microsoft.com/office/officeart/2005/8/layout/pyramid1"/>
    <dgm:cxn modelId="{3CC94723-A84A-4B08-9CB8-DD5E4CE8B05E}" type="presParOf" srcId="{3E8F8465-FDD9-4867-BF25-B6646987159C}" destId="{14A9A489-1B6A-4821-9748-B2FE1F6ADB8C}" srcOrd="1" destOrd="0" presId="urn:microsoft.com/office/officeart/2005/8/layout/pyramid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DE598547-EB08-467A-BACB-1811177FA77C}" type="doc">
      <dgm:prSet loTypeId="urn:microsoft.com/office/officeart/2005/8/layout/pyramid3" loCatId="pyramid" qsTypeId="urn:microsoft.com/office/officeart/2005/8/quickstyle/simple1" qsCatId="simple" csTypeId="urn:microsoft.com/office/officeart/2005/8/colors/accent5_5" csCatId="accent5" phldr="1"/>
      <dgm:spPr/>
    </dgm:pt>
    <dgm:pt modelId="{F7B38A06-A502-450C-B5A6-735D97363C6A}">
      <dgm:prSet phldrT="[Testo]" custT="1"/>
      <dgm:spPr/>
      <dgm:t>
        <a:bodyPr/>
        <a:lstStyle/>
        <a:p>
          <a:r>
            <a:rPr lang="it-IT" sz="1600" dirty="0"/>
            <a:t>CLUSTER [tep]</a:t>
          </a:r>
        </a:p>
      </dgm:t>
    </dgm:pt>
    <dgm:pt modelId="{D419B17D-DC58-4062-8DD5-D443F3B0095D}" type="parTrans" cxnId="{2E3F3883-4F45-4E83-9CB5-0B3C2A4CE68F}">
      <dgm:prSet/>
      <dgm:spPr/>
      <dgm:t>
        <a:bodyPr/>
        <a:lstStyle/>
        <a:p>
          <a:endParaRPr lang="it-IT" sz="3600"/>
        </a:p>
      </dgm:t>
    </dgm:pt>
    <dgm:pt modelId="{B55A378E-8D17-450F-945A-C4373065FC9E}" type="sibTrans" cxnId="{2E3F3883-4F45-4E83-9CB5-0B3C2A4CE68F}">
      <dgm:prSet/>
      <dgm:spPr/>
      <dgm:t>
        <a:bodyPr/>
        <a:lstStyle/>
        <a:p>
          <a:endParaRPr lang="it-IT" sz="3600"/>
        </a:p>
      </dgm:t>
    </dgm:pt>
    <dgm:pt modelId="{5FD9B47B-B8E8-4BD4-9D79-2657C2B5049E}">
      <dgm:prSet phldrT="[Testo]" custT="1"/>
      <dgm:spPr/>
      <dgm:t>
        <a:bodyPr/>
        <a:lstStyle/>
        <a:p>
          <a:r>
            <a:rPr lang="it-IT" sz="1600" dirty="0"/>
            <a:t>600 – 1.000</a:t>
          </a:r>
        </a:p>
      </dgm:t>
    </dgm:pt>
    <dgm:pt modelId="{7BC543A7-B032-4E11-A870-D6B7227A2391}" type="parTrans" cxnId="{640F90E5-EA1D-4DF8-8335-9D0DB4FD2797}">
      <dgm:prSet/>
      <dgm:spPr/>
      <dgm:t>
        <a:bodyPr/>
        <a:lstStyle/>
        <a:p>
          <a:endParaRPr lang="it-IT" sz="3600"/>
        </a:p>
      </dgm:t>
    </dgm:pt>
    <dgm:pt modelId="{79B730FB-8E4A-41B6-92EB-2D39B29691EB}" type="sibTrans" cxnId="{640F90E5-EA1D-4DF8-8335-9D0DB4FD2797}">
      <dgm:prSet/>
      <dgm:spPr/>
      <dgm:t>
        <a:bodyPr/>
        <a:lstStyle/>
        <a:p>
          <a:endParaRPr lang="it-IT" sz="3600"/>
        </a:p>
      </dgm:t>
    </dgm:pt>
    <dgm:pt modelId="{305D7A8A-84DE-4C70-B954-73DA2C7244C9}">
      <dgm:prSet phldrT="[Testo]" custT="1"/>
      <dgm:spPr/>
      <dgm:t>
        <a:bodyPr/>
        <a:lstStyle/>
        <a:p>
          <a:r>
            <a:rPr lang="it-IT" sz="1600" dirty="0"/>
            <a:t>300 - 599</a:t>
          </a:r>
        </a:p>
      </dgm:t>
    </dgm:pt>
    <dgm:pt modelId="{EA63C570-C504-4106-918F-F9E78721A7A3}" type="parTrans" cxnId="{9760599E-D259-4DCC-91E1-04EAD6D5730A}">
      <dgm:prSet/>
      <dgm:spPr/>
      <dgm:t>
        <a:bodyPr/>
        <a:lstStyle/>
        <a:p>
          <a:endParaRPr lang="it-IT" sz="3600"/>
        </a:p>
      </dgm:t>
    </dgm:pt>
    <dgm:pt modelId="{96F9287E-6F08-4C03-887A-96CCD0E52AF3}" type="sibTrans" cxnId="{9760599E-D259-4DCC-91E1-04EAD6D5730A}">
      <dgm:prSet/>
      <dgm:spPr/>
      <dgm:t>
        <a:bodyPr/>
        <a:lstStyle/>
        <a:p>
          <a:endParaRPr lang="it-IT" sz="3600"/>
        </a:p>
      </dgm:t>
    </dgm:pt>
    <dgm:pt modelId="{A0923162-AD53-433E-A2F4-F0049759C48B}">
      <dgm:prSet custT="1"/>
      <dgm:spPr/>
      <dgm:t>
        <a:bodyPr/>
        <a:lstStyle/>
        <a:p>
          <a:pPr algn="ctr"/>
          <a:endParaRPr lang="it-IT" sz="1600" dirty="0"/>
        </a:p>
        <a:p>
          <a:pPr algn="ctr"/>
          <a:r>
            <a:rPr lang="it-IT" sz="1600" dirty="0"/>
            <a:t>100 - 299</a:t>
          </a:r>
        </a:p>
        <a:p>
          <a:pPr algn="ctr"/>
          <a:endParaRPr lang="it-IT" sz="1600" dirty="0"/>
        </a:p>
      </dgm:t>
    </dgm:pt>
    <dgm:pt modelId="{CB60D849-109A-408D-A746-A888B652BA3D}" type="parTrans" cxnId="{6504B945-17A0-4AE8-9757-069F451A67FF}">
      <dgm:prSet/>
      <dgm:spPr/>
      <dgm:t>
        <a:bodyPr/>
        <a:lstStyle/>
        <a:p>
          <a:endParaRPr lang="it-IT" sz="3600"/>
        </a:p>
      </dgm:t>
    </dgm:pt>
    <dgm:pt modelId="{99430738-8D75-4C8F-AAAA-94A044E289E4}" type="sibTrans" cxnId="{6504B945-17A0-4AE8-9757-069F451A67FF}">
      <dgm:prSet/>
      <dgm:spPr/>
      <dgm:t>
        <a:bodyPr/>
        <a:lstStyle/>
        <a:p>
          <a:endParaRPr lang="it-IT" sz="3600"/>
        </a:p>
      </dgm:t>
    </dgm:pt>
    <dgm:pt modelId="{A951861E-49DF-4CB4-A467-86409FB85535}">
      <dgm:prSet custT="1"/>
      <dgm:spPr/>
      <dgm:t>
        <a:bodyPr/>
        <a:lstStyle/>
        <a:p>
          <a:r>
            <a:rPr lang="it-IT" sz="1600" dirty="0"/>
            <a:t>&gt;1.000</a:t>
          </a:r>
        </a:p>
      </dgm:t>
    </dgm:pt>
    <dgm:pt modelId="{5A8BEBF3-FD8B-4C0B-B46E-1F9C0F3F8677}" type="parTrans" cxnId="{A69AC56B-831D-4260-B28D-B2F43A6E97D0}">
      <dgm:prSet/>
      <dgm:spPr/>
      <dgm:t>
        <a:bodyPr/>
        <a:lstStyle/>
        <a:p>
          <a:endParaRPr lang="it-IT" sz="3600"/>
        </a:p>
      </dgm:t>
    </dgm:pt>
    <dgm:pt modelId="{C8B37EE1-6A9E-409A-BE6B-620DBE4CA9C8}" type="sibTrans" cxnId="{A69AC56B-831D-4260-B28D-B2F43A6E97D0}">
      <dgm:prSet/>
      <dgm:spPr/>
      <dgm:t>
        <a:bodyPr/>
        <a:lstStyle/>
        <a:p>
          <a:endParaRPr lang="it-IT" sz="3600"/>
        </a:p>
      </dgm:t>
    </dgm:pt>
    <dgm:pt modelId="{7CA824C0-4192-40D9-8A5F-AC1FD75C7AB2}">
      <dgm:prSet custT="1"/>
      <dgm:spPr/>
      <dgm:t>
        <a:bodyPr/>
        <a:lstStyle/>
        <a:p>
          <a:r>
            <a:rPr lang="it-IT" sz="1600" dirty="0"/>
            <a:t>&lt;100</a:t>
          </a:r>
        </a:p>
      </dgm:t>
    </dgm:pt>
    <dgm:pt modelId="{94AF0C35-E5C0-4890-B9B5-8D100351594B}" type="parTrans" cxnId="{BBEC3FFE-A058-4D87-99E5-340EE4B92FE7}">
      <dgm:prSet/>
      <dgm:spPr/>
      <dgm:t>
        <a:bodyPr/>
        <a:lstStyle/>
        <a:p>
          <a:endParaRPr lang="it-IT" sz="3600"/>
        </a:p>
      </dgm:t>
    </dgm:pt>
    <dgm:pt modelId="{5E59FB9C-4481-4896-8258-A6CF22D4D307}" type="sibTrans" cxnId="{BBEC3FFE-A058-4D87-99E5-340EE4B92FE7}">
      <dgm:prSet/>
      <dgm:spPr/>
      <dgm:t>
        <a:bodyPr/>
        <a:lstStyle/>
        <a:p>
          <a:endParaRPr lang="it-IT" sz="3600"/>
        </a:p>
      </dgm:t>
    </dgm:pt>
    <dgm:pt modelId="{954C65B3-56B6-47EE-8D00-745146158E47}" type="pres">
      <dgm:prSet presAssocID="{DE598547-EB08-467A-BACB-1811177FA77C}" presName="Name0" presStyleCnt="0">
        <dgm:presLayoutVars>
          <dgm:dir/>
          <dgm:animLvl val="lvl"/>
          <dgm:resizeHandles val="exact"/>
        </dgm:presLayoutVars>
      </dgm:prSet>
      <dgm:spPr/>
    </dgm:pt>
    <dgm:pt modelId="{DA61760B-643F-48E5-90C7-6A8E215E658B}" type="pres">
      <dgm:prSet presAssocID="{F7B38A06-A502-450C-B5A6-735D97363C6A}" presName="Name8" presStyleCnt="0"/>
      <dgm:spPr/>
    </dgm:pt>
    <dgm:pt modelId="{3DE1AAB6-540D-47E1-A853-B2016A45B94C}" type="pres">
      <dgm:prSet presAssocID="{F7B38A06-A502-450C-B5A6-735D97363C6A}" presName="level" presStyleLbl="node1" presStyleIdx="0" presStyleCnt="6" custScaleY="100001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82955B2A-9DCB-4D82-9179-77CAA35CA093}" type="pres">
      <dgm:prSet presAssocID="{F7B38A06-A502-450C-B5A6-735D97363C6A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353451C3-3472-4EE1-9784-60FA2E0FF746}" type="pres">
      <dgm:prSet presAssocID="{A951861E-49DF-4CB4-A467-86409FB85535}" presName="Name8" presStyleCnt="0"/>
      <dgm:spPr/>
    </dgm:pt>
    <dgm:pt modelId="{12651FF0-8DF9-42E2-8072-79CDC3012BCB}" type="pres">
      <dgm:prSet presAssocID="{A951861E-49DF-4CB4-A467-86409FB85535}" presName="level" presStyleLbl="node1" presStyleIdx="1" presStyleCnt="6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A33F9C01-7F1F-42C5-AD72-E667B5002BD3}" type="pres">
      <dgm:prSet presAssocID="{A951861E-49DF-4CB4-A467-86409FB85535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D085F760-B2D3-41F6-9482-90B41A11EF92}" type="pres">
      <dgm:prSet presAssocID="{5FD9B47B-B8E8-4BD4-9D79-2657C2B5049E}" presName="Name8" presStyleCnt="0"/>
      <dgm:spPr/>
    </dgm:pt>
    <dgm:pt modelId="{01CED900-5DF8-4D06-AB5D-30638375EAAF}" type="pres">
      <dgm:prSet presAssocID="{5FD9B47B-B8E8-4BD4-9D79-2657C2B5049E}" presName="level" presStyleLbl="node1" presStyleIdx="2" presStyleCnt="6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4454004D-0285-49CA-AD6F-4CE5BEF149BD}" type="pres">
      <dgm:prSet presAssocID="{5FD9B47B-B8E8-4BD4-9D79-2657C2B5049E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E912961C-538B-46E5-920C-11B2FAE392B2}" type="pres">
      <dgm:prSet presAssocID="{305D7A8A-84DE-4C70-B954-73DA2C7244C9}" presName="Name8" presStyleCnt="0"/>
      <dgm:spPr/>
    </dgm:pt>
    <dgm:pt modelId="{5DBB198B-39A0-41F2-8E8C-315BA8D959EC}" type="pres">
      <dgm:prSet presAssocID="{305D7A8A-84DE-4C70-B954-73DA2C7244C9}" presName="level" presStyleLbl="node1" presStyleIdx="3" presStyleCnt="6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135E9661-CC9E-4088-8626-59883A3BE4DD}" type="pres">
      <dgm:prSet presAssocID="{305D7A8A-84DE-4C70-B954-73DA2C7244C9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E07C3129-EE83-44FA-8B73-0D0569AE3B27}" type="pres">
      <dgm:prSet presAssocID="{A0923162-AD53-433E-A2F4-F0049759C48B}" presName="Name8" presStyleCnt="0"/>
      <dgm:spPr/>
    </dgm:pt>
    <dgm:pt modelId="{B1230202-36AD-4C90-8B77-449A21C26517}" type="pres">
      <dgm:prSet presAssocID="{A0923162-AD53-433E-A2F4-F0049759C48B}" presName="level" presStyleLbl="node1" presStyleIdx="4" presStyleCnt="6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331349EB-FA09-4E2C-AD91-CE8B7C5CD7D8}" type="pres">
      <dgm:prSet presAssocID="{A0923162-AD53-433E-A2F4-F0049759C48B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810061F7-9E0D-4EBB-B813-C51F731A91D7}" type="pres">
      <dgm:prSet presAssocID="{7CA824C0-4192-40D9-8A5F-AC1FD75C7AB2}" presName="Name8" presStyleCnt="0"/>
      <dgm:spPr/>
    </dgm:pt>
    <dgm:pt modelId="{FAEAB433-E31C-4B8E-AC5B-EB4E5AC55923}" type="pres">
      <dgm:prSet presAssocID="{7CA824C0-4192-40D9-8A5F-AC1FD75C7AB2}" presName="level" presStyleLbl="node1" presStyleIdx="5" presStyleCnt="6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  <dgm:pt modelId="{3C9A67E1-0438-4307-A8C6-1C78E6E39F2F}" type="pres">
      <dgm:prSet presAssocID="{7CA824C0-4192-40D9-8A5F-AC1FD75C7AB2}" presName="levelTx" presStyleLbl="revTx" presStyleIdx="0" presStyleCnt="0">
        <dgm:presLayoutVars>
          <dgm:chMax val="1"/>
          <dgm:bulletEnabled val="1"/>
        </dgm:presLayoutVars>
      </dgm:prSet>
      <dgm:spPr/>
      <dgm:t>
        <a:bodyPr/>
        <a:lstStyle/>
        <a:p>
          <a:endParaRPr lang="it-IT"/>
        </a:p>
      </dgm:t>
    </dgm:pt>
  </dgm:ptLst>
  <dgm:cxnLst>
    <dgm:cxn modelId="{4342074A-2977-43EF-9AFA-969C48332B3F}" type="presOf" srcId="{5FD9B47B-B8E8-4BD4-9D79-2657C2B5049E}" destId="{4454004D-0285-49CA-AD6F-4CE5BEF149BD}" srcOrd="1" destOrd="0" presId="urn:microsoft.com/office/officeart/2005/8/layout/pyramid3"/>
    <dgm:cxn modelId="{BBEC3FFE-A058-4D87-99E5-340EE4B92FE7}" srcId="{DE598547-EB08-467A-BACB-1811177FA77C}" destId="{7CA824C0-4192-40D9-8A5F-AC1FD75C7AB2}" srcOrd="5" destOrd="0" parTransId="{94AF0C35-E5C0-4890-B9B5-8D100351594B}" sibTransId="{5E59FB9C-4481-4896-8258-A6CF22D4D307}"/>
    <dgm:cxn modelId="{83035AC6-22FF-4C06-9608-4EB19D7198D1}" type="presOf" srcId="{F7B38A06-A502-450C-B5A6-735D97363C6A}" destId="{82955B2A-9DCB-4D82-9179-77CAA35CA093}" srcOrd="1" destOrd="0" presId="urn:microsoft.com/office/officeart/2005/8/layout/pyramid3"/>
    <dgm:cxn modelId="{D7526B73-18F3-4BA7-A52B-B518BC394C91}" type="presOf" srcId="{7CA824C0-4192-40D9-8A5F-AC1FD75C7AB2}" destId="{FAEAB433-E31C-4B8E-AC5B-EB4E5AC55923}" srcOrd="0" destOrd="0" presId="urn:microsoft.com/office/officeart/2005/8/layout/pyramid3"/>
    <dgm:cxn modelId="{9760599E-D259-4DCC-91E1-04EAD6D5730A}" srcId="{DE598547-EB08-467A-BACB-1811177FA77C}" destId="{305D7A8A-84DE-4C70-B954-73DA2C7244C9}" srcOrd="3" destOrd="0" parTransId="{EA63C570-C504-4106-918F-F9E78721A7A3}" sibTransId="{96F9287E-6F08-4C03-887A-96CCD0E52AF3}"/>
    <dgm:cxn modelId="{71543B39-C86B-47E2-BBB5-94B5BFC526A7}" type="presOf" srcId="{5FD9B47B-B8E8-4BD4-9D79-2657C2B5049E}" destId="{01CED900-5DF8-4D06-AB5D-30638375EAAF}" srcOrd="0" destOrd="0" presId="urn:microsoft.com/office/officeart/2005/8/layout/pyramid3"/>
    <dgm:cxn modelId="{640F90E5-EA1D-4DF8-8335-9D0DB4FD2797}" srcId="{DE598547-EB08-467A-BACB-1811177FA77C}" destId="{5FD9B47B-B8E8-4BD4-9D79-2657C2B5049E}" srcOrd="2" destOrd="0" parTransId="{7BC543A7-B032-4E11-A870-D6B7227A2391}" sibTransId="{79B730FB-8E4A-41B6-92EB-2D39B29691EB}"/>
    <dgm:cxn modelId="{20D1BB74-2E80-4761-BAE8-C383B408A583}" type="presOf" srcId="{A951861E-49DF-4CB4-A467-86409FB85535}" destId="{A33F9C01-7F1F-42C5-AD72-E667B5002BD3}" srcOrd="1" destOrd="0" presId="urn:microsoft.com/office/officeart/2005/8/layout/pyramid3"/>
    <dgm:cxn modelId="{CB98E099-B172-4DE4-B47F-E4126D276B56}" type="presOf" srcId="{F7B38A06-A502-450C-B5A6-735D97363C6A}" destId="{3DE1AAB6-540D-47E1-A853-B2016A45B94C}" srcOrd="0" destOrd="0" presId="urn:microsoft.com/office/officeart/2005/8/layout/pyramid3"/>
    <dgm:cxn modelId="{00C507C4-A849-4CA4-BB88-F75593A4D24D}" type="presOf" srcId="{A951861E-49DF-4CB4-A467-86409FB85535}" destId="{12651FF0-8DF9-42E2-8072-79CDC3012BCB}" srcOrd="0" destOrd="0" presId="urn:microsoft.com/office/officeart/2005/8/layout/pyramid3"/>
    <dgm:cxn modelId="{6504B945-17A0-4AE8-9757-069F451A67FF}" srcId="{DE598547-EB08-467A-BACB-1811177FA77C}" destId="{A0923162-AD53-433E-A2F4-F0049759C48B}" srcOrd="4" destOrd="0" parTransId="{CB60D849-109A-408D-A746-A888B652BA3D}" sibTransId="{99430738-8D75-4C8F-AAAA-94A044E289E4}"/>
    <dgm:cxn modelId="{8242161C-CFF2-4F72-8F39-C2D96D0ED220}" type="presOf" srcId="{A0923162-AD53-433E-A2F4-F0049759C48B}" destId="{B1230202-36AD-4C90-8B77-449A21C26517}" srcOrd="0" destOrd="0" presId="urn:microsoft.com/office/officeart/2005/8/layout/pyramid3"/>
    <dgm:cxn modelId="{BB582D0E-B8CA-44F3-8B3D-864E2AA4720E}" type="presOf" srcId="{A0923162-AD53-433E-A2F4-F0049759C48B}" destId="{331349EB-FA09-4E2C-AD91-CE8B7C5CD7D8}" srcOrd="1" destOrd="0" presId="urn:microsoft.com/office/officeart/2005/8/layout/pyramid3"/>
    <dgm:cxn modelId="{A956CDCB-F2C9-4C4B-93C4-583EC91F015E}" type="presOf" srcId="{305D7A8A-84DE-4C70-B954-73DA2C7244C9}" destId="{5DBB198B-39A0-41F2-8E8C-315BA8D959EC}" srcOrd="0" destOrd="0" presId="urn:microsoft.com/office/officeart/2005/8/layout/pyramid3"/>
    <dgm:cxn modelId="{2E3F3883-4F45-4E83-9CB5-0B3C2A4CE68F}" srcId="{DE598547-EB08-467A-BACB-1811177FA77C}" destId="{F7B38A06-A502-450C-B5A6-735D97363C6A}" srcOrd="0" destOrd="0" parTransId="{D419B17D-DC58-4062-8DD5-D443F3B0095D}" sibTransId="{B55A378E-8D17-450F-945A-C4373065FC9E}"/>
    <dgm:cxn modelId="{A69AC56B-831D-4260-B28D-B2F43A6E97D0}" srcId="{DE598547-EB08-467A-BACB-1811177FA77C}" destId="{A951861E-49DF-4CB4-A467-86409FB85535}" srcOrd="1" destOrd="0" parTransId="{5A8BEBF3-FD8B-4C0B-B46E-1F9C0F3F8677}" sibTransId="{C8B37EE1-6A9E-409A-BE6B-620DBE4CA9C8}"/>
    <dgm:cxn modelId="{A88FD114-A838-4A14-8D69-D1687A734AC6}" type="presOf" srcId="{305D7A8A-84DE-4C70-B954-73DA2C7244C9}" destId="{135E9661-CC9E-4088-8626-59883A3BE4DD}" srcOrd="1" destOrd="0" presId="urn:microsoft.com/office/officeart/2005/8/layout/pyramid3"/>
    <dgm:cxn modelId="{F29F2074-B8B9-4EE8-B636-FAA87693AC60}" type="presOf" srcId="{7CA824C0-4192-40D9-8A5F-AC1FD75C7AB2}" destId="{3C9A67E1-0438-4307-A8C6-1C78E6E39F2F}" srcOrd="1" destOrd="0" presId="urn:microsoft.com/office/officeart/2005/8/layout/pyramid3"/>
    <dgm:cxn modelId="{D8DDB582-A592-44CD-A7FC-A35748D9031D}" type="presOf" srcId="{DE598547-EB08-467A-BACB-1811177FA77C}" destId="{954C65B3-56B6-47EE-8D00-745146158E47}" srcOrd="0" destOrd="0" presId="urn:microsoft.com/office/officeart/2005/8/layout/pyramid3"/>
    <dgm:cxn modelId="{C12761E5-1F05-4185-8232-00D0E9B5DD70}" type="presParOf" srcId="{954C65B3-56B6-47EE-8D00-745146158E47}" destId="{DA61760B-643F-48E5-90C7-6A8E215E658B}" srcOrd="0" destOrd="0" presId="urn:microsoft.com/office/officeart/2005/8/layout/pyramid3"/>
    <dgm:cxn modelId="{E5542152-FD17-4FD9-83A1-D90F3E3F3A14}" type="presParOf" srcId="{DA61760B-643F-48E5-90C7-6A8E215E658B}" destId="{3DE1AAB6-540D-47E1-A853-B2016A45B94C}" srcOrd="0" destOrd="0" presId="urn:microsoft.com/office/officeart/2005/8/layout/pyramid3"/>
    <dgm:cxn modelId="{52783D03-E9DC-47B0-AA76-48DBBF9E2268}" type="presParOf" srcId="{DA61760B-643F-48E5-90C7-6A8E215E658B}" destId="{82955B2A-9DCB-4D82-9179-77CAA35CA093}" srcOrd="1" destOrd="0" presId="urn:microsoft.com/office/officeart/2005/8/layout/pyramid3"/>
    <dgm:cxn modelId="{A0422004-163A-45C6-B67B-2519D168C345}" type="presParOf" srcId="{954C65B3-56B6-47EE-8D00-745146158E47}" destId="{353451C3-3472-4EE1-9784-60FA2E0FF746}" srcOrd="1" destOrd="0" presId="urn:microsoft.com/office/officeart/2005/8/layout/pyramid3"/>
    <dgm:cxn modelId="{CABA3CB4-E2C1-4114-8231-8BB99B12A60C}" type="presParOf" srcId="{353451C3-3472-4EE1-9784-60FA2E0FF746}" destId="{12651FF0-8DF9-42E2-8072-79CDC3012BCB}" srcOrd="0" destOrd="0" presId="urn:microsoft.com/office/officeart/2005/8/layout/pyramid3"/>
    <dgm:cxn modelId="{031C70D0-1F51-4BC7-9F85-FFA23318A02C}" type="presParOf" srcId="{353451C3-3472-4EE1-9784-60FA2E0FF746}" destId="{A33F9C01-7F1F-42C5-AD72-E667B5002BD3}" srcOrd="1" destOrd="0" presId="urn:microsoft.com/office/officeart/2005/8/layout/pyramid3"/>
    <dgm:cxn modelId="{AC795AE0-C9C5-4DAA-A471-9456EB91F966}" type="presParOf" srcId="{954C65B3-56B6-47EE-8D00-745146158E47}" destId="{D085F760-B2D3-41F6-9482-90B41A11EF92}" srcOrd="2" destOrd="0" presId="urn:microsoft.com/office/officeart/2005/8/layout/pyramid3"/>
    <dgm:cxn modelId="{9E57F5C6-BB21-4F7C-8946-CD38DDA05140}" type="presParOf" srcId="{D085F760-B2D3-41F6-9482-90B41A11EF92}" destId="{01CED900-5DF8-4D06-AB5D-30638375EAAF}" srcOrd="0" destOrd="0" presId="urn:microsoft.com/office/officeart/2005/8/layout/pyramid3"/>
    <dgm:cxn modelId="{A2ED6BA1-25BE-4BCA-8FF6-9B0A23612886}" type="presParOf" srcId="{D085F760-B2D3-41F6-9482-90B41A11EF92}" destId="{4454004D-0285-49CA-AD6F-4CE5BEF149BD}" srcOrd="1" destOrd="0" presId="urn:microsoft.com/office/officeart/2005/8/layout/pyramid3"/>
    <dgm:cxn modelId="{5A74E279-5C26-4C43-AD09-FE63E05164AD}" type="presParOf" srcId="{954C65B3-56B6-47EE-8D00-745146158E47}" destId="{E912961C-538B-46E5-920C-11B2FAE392B2}" srcOrd="3" destOrd="0" presId="urn:microsoft.com/office/officeart/2005/8/layout/pyramid3"/>
    <dgm:cxn modelId="{3C10EE90-6D74-42F9-A5F0-62626B0BEC4A}" type="presParOf" srcId="{E912961C-538B-46E5-920C-11B2FAE392B2}" destId="{5DBB198B-39A0-41F2-8E8C-315BA8D959EC}" srcOrd="0" destOrd="0" presId="urn:microsoft.com/office/officeart/2005/8/layout/pyramid3"/>
    <dgm:cxn modelId="{DA34FCC3-E2F3-45E7-8C8B-1DBA522B3867}" type="presParOf" srcId="{E912961C-538B-46E5-920C-11B2FAE392B2}" destId="{135E9661-CC9E-4088-8626-59883A3BE4DD}" srcOrd="1" destOrd="0" presId="urn:microsoft.com/office/officeart/2005/8/layout/pyramid3"/>
    <dgm:cxn modelId="{E12CC27E-BB1D-4E1C-9DC7-91F4761D16F3}" type="presParOf" srcId="{954C65B3-56B6-47EE-8D00-745146158E47}" destId="{E07C3129-EE83-44FA-8B73-0D0569AE3B27}" srcOrd="4" destOrd="0" presId="urn:microsoft.com/office/officeart/2005/8/layout/pyramid3"/>
    <dgm:cxn modelId="{7E48838D-C63B-47FF-B8B3-8E386DC0E292}" type="presParOf" srcId="{E07C3129-EE83-44FA-8B73-0D0569AE3B27}" destId="{B1230202-36AD-4C90-8B77-449A21C26517}" srcOrd="0" destOrd="0" presId="urn:microsoft.com/office/officeart/2005/8/layout/pyramid3"/>
    <dgm:cxn modelId="{3678DF6E-1FFA-4063-8329-02B4970AEE02}" type="presParOf" srcId="{E07C3129-EE83-44FA-8B73-0D0569AE3B27}" destId="{331349EB-FA09-4E2C-AD91-CE8B7C5CD7D8}" srcOrd="1" destOrd="0" presId="urn:microsoft.com/office/officeart/2005/8/layout/pyramid3"/>
    <dgm:cxn modelId="{29BD06C6-2E11-4ABA-8CE8-6CEE4FBAD35D}" type="presParOf" srcId="{954C65B3-56B6-47EE-8D00-745146158E47}" destId="{810061F7-9E0D-4EBB-B813-C51F731A91D7}" srcOrd="5" destOrd="0" presId="urn:microsoft.com/office/officeart/2005/8/layout/pyramid3"/>
    <dgm:cxn modelId="{B3554068-CB6F-4339-A5D2-9471A1F7FCDE}" type="presParOf" srcId="{810061F7-9E0D-4EBB-B813-C51F731A91D7}" destId="{FAEAB433-E31C-4B8E-AC5B-EB4E5AC55923}" srcOrd="0" destOrd="0" presId="urn:microsoft.com/office/officeart/2005/8/layout/pyramid3"/>
    <dgm:cxn modelId="{94EB8E03-4FFB-4923-9A59-612773CE44C4}" type="presParOf" srcId="{810061F7-9E0D-4EBB-B813-C51F731A91D7}" destId="{3C9A67E1-0438-4307-A8C6-1C78E6E39F2F}" srcOrd="1" destOrd="0" presId="urn:microsoft.com/office/officeart/2005/8/layout/pyramid3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F7E3625-D3D1-4C19-81A6-8071A8BCFDF4}">
      <dsp:nvSpPr>
        <dsp:cNvPr id="0" name=""/>
        <dsp:cNvSpPr/>
      </dsp:nvSpPr>
      <dsp:spPr>
        <a:xfrm>
          <a:off x="2234149" y="5627"/>
          <a:ext cx="2683985" cy="524154"/>
        </a:xfrm>
        <a:prstGeom prst="trapezoid">
          <a:avLst>
            <a:gd name="adj" fmla="val 86687"/>
          </a:avLst>
        </a:prstGeom>
        <a:solidFill>
          <a:schemeClr val="accen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6510" tIns="16510" rIns="16510" bIns="16510" numCol="1" spcCol="1270" anchor="ctr" anchorCtr="0">
          <a:noAutofit/>
        </a:bodyPr>
        <a:lstStyle/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300" kern="1200" dirty="0"/>
            <a:t>         % siti DE</a:t>
          </a:r>
        </a:p>
      </dsp:txBody>
      <dsp:txXfrm>
        <a:off x="2234149" y="5627"/>
        <a:ext cx="2683985" cy="524154"/>
      </dsp:txXfrm>
    </dsp:sp>
    <dsp:sp modelId="{B13E08CF-A3F8-4EF8-A17E-4E798DFE881B}">
      <dsp:nvSpPr>
        <dsp:cNvPr id="0" name=""/>
        <dsp:cNvSpPr/>
      </dsp:nvSpPr>
      <dsp:spPr>
        <a:xfrm>
          <a:off x="1803988" y="511790"/>
          <a:ext cx="3036453" cy="492882"/>
        </a:xfrm>
        <a:prstGeom prst="trapezoid">
          <a:avLst>
            <a:gd name="adj" fmla="val 86687"/>
          </a:avLst>
        </a:prstGeom>
        <a:solidFill>
          <a:schemeClr val="accent1">
            <a:alpha val="90000"/>
            <a:hueOff val="0"/>
            <a:satOff val="0"/>
            <a:lumOff val="0"/>
            <a:alphaOff val="-8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6510" tIns="16510" rIns="16510" bIns="16510" numCol="1" spcCol="1270" anchor="ctr" anchorCtr="0">
          <a:noAutofit/>
        </a:bodyPr>
        <a:lstStyle/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300" kern="1200" dirty="0"/>
            <a:t>   100% </a:t>
          </a:r>
        </a:p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300" kern="1200" dirty="0"/>
            <a:t>obbligati</a:t>
          </a:r>
        </a:p>
      </dsp:txBody>
      <dsp:txXfrm>
        <a:off x="2335368" y="511790"/>
        <a:ext cx="1973694" cy="492882"/>
      </dsp:txXfrm>
    </dsp:sp>
    <dsp:sp modelId="{523E06A6-A683-48C3-AB95-606305682E00}">
      <dsp:nvSpPr>
        <dsp:cNvPr id="0" name=""/>
        <dsp:cNvSpPr/>
      </dsp:nvSpPr>
      <dsp:spPr>
        <a:xfrm>
          <a:off x="1350869" y="1003731"/>
          <a:ext cx="3066878" cy="517739"/>
        </a:xfrm>
        <a:prstGeom prst="trapezoid">
          <a:avLst>
            <a:gd name="adj" fmla="val 86687"/>
          </a:avLst>
        </a:prstGeom>
        <a:solidFill>
          <a:schemeClr val="accent1">
            <a:alpha val="90000"/>
            <a:hueOff val="0"/>
            <a:satOff val="0"/>
            <a:lumOff val="0"/>
            <a:alphaOff val="-16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6510" tIns="16510" rIns="16510" bIns="16510" numCol="1" spcCol="1270" anchor="ctr" anchorCtr="0">
          <a:noAutofit/>
        </a:bodyPr>
        <a:lstStyle/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300" kern="1200" dirty="0"/>
            <a:t>       35%</a:t>
          </a:r>
        </a:p>
      </dsp:txBody>
      <dsp:txXfrm>
        <a:off x="1887572" y="1003731"/>
        <a:ext cx="1993470" cy="517739"/>
      </dsp:txXfrm>
    </dsp:sp>
    <dsp:sp modelId="{8C797729-2416-4C33-B5F7-69680F126C75}">
      <dsp:nvSpPr>
        <dsp:cNvPr id="0" name=""/>
        <dsp:cNvSpPr/>
      </dsp:nvSpPr>
      <dsp:spPr>
        <a:xfrm>
          <a:off x="891505" y="1528620"/>
          <a:ext cx="3558530" cy="517739"/>
        </a:xfrm>
        <a:prstGeom prst="trapezoid">
          <a:avLst>
            <a:gd name="adj" fmla="val 86687"/>
          </a:avLst>
        </a:prstGeom>
        <a:solidFill>
          <a:schemeClr val="accent1">
            <a:alpha val="90000"/>
            <a:hueOff val="0"/>
            <a:satOff val="0"/>
            <a:lumOff val="0"/>
            <a:alphaOff val="-24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6510" tIns="16510" rIns="16510" bIns="16510" numCol="1" spcCol="1270" anchor="ctr" anchorCtr="0">
          <a:noAutofit/>
        </a:bodyPr>
        <a:lstStyle/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300" kern="1200" dirty="0"/>
            <a:t>        20%</a:t>
          </a:r>
        </a:p>
      </dsp:txBody>
      <dsp:txXfrm>
        <a:off x="1514248" y="1528620"/>
        <a:ext cx="2313044" cy="517739"/>
      </dsp:txXfrm>
    </dsp:sp>
    <dsp:sp modelId="{E5AA7EC9-3F38-4059-B572-BE63D648C316}">
      <dsp:nvSpPr>
        <dsp:cNvPr id="0" name=""/>
        <dsp:cNvSpPr/>
      </dsp:nvSpPr>
      <dsp:spPr>
        <a:xfrm>
          <a:off x="448812" y="2052516"/>
          <a:ext cx="4456156" cy="517739"/>
        </a:xfrm>
        <a:prstGeom prst="trapezoid">
          <a:avLst>
            <a:gd name="adj" fmla="val 86687"/>
          </a:avLst>
        </a:prstGeom>
        <a:solidFill>
          <a:schemeClr val="accent1">
            <a:alpha val="90000"/>
            <a:hueOff val="0"/>
            <a:satOff val="0"/>
            <a:lumOff val="0"/>
            <a:alphaOff val="-32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6510" tIns="16510" rIns="16510" bIns="16510" numCol="1" spcCol="1270" anchor="ctr" anchorCtr="0">
          <a:noAutofit/>
        </a:bodyPr>
        <a:lstStyle/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300" kern="1200" dirty="0"/>
            <a:t>         10%</a:t>
          </a:r>
        </a:p>
      </dsp:txBody>
      <dsp:txXfrm>
        <a:off x="1228640" y="2052516"/>
        <a:ext cx="2896501" cy="517739"/>
      </dsp:txXfrm>
    </dsp:sp>
    <dsp:sp modelId="{66F79D78-89D8-48B6-9248-EAF12BC17C3E}">
      <dsp:nvSpPr>
        <dsp:cNvPr id="0" name=""/>
        <dsp:cNvSpPr/>
      </dsp:nvSpPr>
      <dsp:spPr>
        <a:xfrm>
          <a:off x="0" y="2570255"/>
          <a:ext cx="5353781" cy="517739"/>
        </a:xfrm>
        <a:prstGeom prst="trapezoid">
          <a:avLst>
            <a:gd name="adj" fmla="val 86687"/>
          </a:avLst>
        </a:prstGeom>
        <a:solidFill>
          <a:schemeClr val="accent1">
            <a:alpha val="90000"/>
            <a:hueOff val="0"/>
            <a:satOff val="0"/>
            <a:lumOff val="0"/>
            <a:alphaOff val="-4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6510" tIns="16510" rIns="16510" bIns="16510" numCol="1" spcCol="1270" anchor="ctr" anchorCtr="0">
          <a:noAutofit/>
        </a:bodyPr>
        <a:lstStyle/>
        <a:p>
          <a:pPr lvl="0" algn="l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300" kern="1200" dirty="0"/>
            <a:t>      ESCLUSI su condizione</a:t>
          </a:r>
        </a:p>
      </dsp:txBody>
      <dsp:txXfrm>
        <a:off x="936911" y="2570255"/>
        <a:ext cx="3479958" cy="517739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DE1AAB6-540D-47E1-A853-B2016A45B94C}">
      <dsp:nvSpPr>
        <dsp:cNvPr id="0" name=""/>
        <dsp:cNvSpPr/>
      </dsp:nvSpPr>
      <dsp:spPr>
        <a:xfrm rot="10800000">
          <a:off x="0" y="0"/>
          <a:ext cx="5546220" cy="514670"/>
        </a:xfrm>
        <a:prstGeom prst="trapezoid">
          <a:avLst>
            <a:gd name="adj" fmla="val 89803"/>
          </a:avLst>
        </a:prstGeom>
        <a:solidFill>
          <a:schemeClr val="accent5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320" tIns="20320" rIns="20320" bIns="2032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600" kern="1200" dirty="0"/>
            <a:t>CLUSTER [tep]</a:t>
          </a:r>
        </a:p>
      </dsp:txBody>
      <dsp:txXfrm rot="-10800000">
        <a:off x="970588" y="0"/>
        <a:ext cx="3605043" cy="514670"/>
      </dsp:txXfrm>
    </dsp:sp>
    <dsp:sp modelId="{12651FF0-8DF9-42E2-8072-79CDC3012BCB}">
      <dsp:nvSpPr>
        <dsp:cNvPr id="0" name=""/>
        <dsp:cNvSpPr/>
      </dsp:nvSpPr>
      <dsp:spPr>
        <a:xfrm rot="10800000">
          <a:off x="462188" y="514670"/>
          <a:ext cx="4621842" cy="514664"/>
        </a:xfrm>
        <a:prstGeom prst="trapezoid">
          <a:avLst>
            <a:gd name="adj" fmla="val 89803"/>
          </a:avLst>
        </a:prstGeom>
        <a:solidFill>
          <a:schemeClr val="accent5">
            <a:alpha val="90000"/>
            <a:hueOff val="0"/>
            <a:satOff val="0"/>
            <a:lumOff val="0"/>
            <a:alphaOff val="-8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320" tIns="20320" rIns="20320" bIns="2032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600" kern="1200" dirty="0"/>
            <a:t>&gt;1.000</a:t>
          </a:r>
        </a:p>
      </dsp:txBody>
      <dsp:txXfrm rot="-10800000">
        <a:off x="1271011" y="514670"/>
        <a:ext cx="3004197" cy="514664"/>
      </dsp:txXfrm>
    </dsp:sp>
    <dsp:sp modelId="{01CED900-5DF8-4D06-AB5D-30638375EAAF}">
      <dsp:nvSpPr>
        <dsp:cNvPr id="0" name=""/>
        <dsp:cNvSpPr/>
      </dsp:nvSpPr>
      <dsp:spPr>
        <a:xfrm rot="10800000">
          <a:off x="924373" y="1029335"/>
          <a:ext cx="3697473" cy="514664"/>
        </a:xfrm>
        <a:prstGeom prst="trapezoid">
          <a:avLst>
            <a:gd name="adj" fmla="val 89803"/>
          </a:avLst>
        </a:prstGeom>
        <a:solidFill>
          <a:schemeClr val="accent5">
            <a:alpha val="90000"/>
            <a:hueOff val="0"/>
            <a:satOff val="0"/>
            <a:lumOff val="0"/>
            <a:alphaOff val="-16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320" tIns="20320" rIns="20320" bIns="2032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600" kern="1200" dirty="0"/>
            <a:t>600 – 1.000</a:t>
          </a:r>
        </a:p>
      </dsp:txBody>
      <dsp:txXfrm rot="-10800000">
        <a:off x="1571431" y="1029335"/>
        <a:ext cx="2403357" cy="514664"/>
      </dsp:txXfrm>
    </dsp:sp>
    <dsp:sp modelId="{5DBB198B-39A0-41F2-8E8C-315BA8D959EC}">
      <dsp:nvSpPr>
        <dsp:cNvPr id="0" name=""/>
        <dsp:cNvSpPr/>
      </dsp:nvSpPr>
      <dsp:spPr>
        <a:xfrm rot="10800000">
          <a:off x="1386557" y="1544000"/>
          <a:ext cx="2773105" cy="514664"/>
        </a:xfrm>
        <a:prstGeom prst="trapezoid">
          <a:avLst>
            <a:gd name="adj" fmla="val 89803"/>
          </a:avLst>
        </a:prstGeom>
        <a:solidFill>
          <a:schemeClr val="accent5">
            <a:alpha val="90000"/>
            <a:hueOff val="0"/>
            <a:satOff val="0"/>
            <a:lumOff val="0"/>
            <a:alphaOff val="-24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320" tIns="20320" rIns="20320" bIns="2032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600" kern="1200" dirty="0"/>
            <a:t>300 - 599</a:t>
          </a:r>
        </a:p>
      </dsp:txBody>
      <dsp:txXfrm rot="-10800000">
        <a:off x="1871850" y="1544000"/>
        <a:ext cx="1802518" cy="514664"/>
      </dsp:txXfrm>
    </dsp:sp>
    <dsp:sp modelId="{B1230202-36AD-4C90-8B77-449A21C26517}">
      <dsp:nvSpPr>
        <dsp:cNvPr id="0" name=""/>
        <dsp:cNvSpPr/>
      </dsp:nvSpPr>
      <dsp:spPr>
        <a:xfrm rot="10800000">
          <a:off x="1848741" y="2058665"/>
          <a:ext cx="1848736" cy="514664"/>
        </a:xfrm>
        <a:prstGeom prst="trapezoid">
          <a:avLst>
            <a:gd name="adj" fmla="val 89803"/>
          </a:avLst>
        </a:prstGeom>
        <a:solidFill>
          <a:schemeClr val="accent5">
            <a:alpha val="90000"/>
            <a:hueOff val="0"/>
            <a:satOff val="0"/>
            <a:lumOff val="0"/>
            <a:alphaOff val="-32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320" tIns="20320" rIns="20320" bIns="2032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it-IT" sz="1600" kern="1200" dirty="0"/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600" kern="1200" dirty="0"/>
            <a:t>100 - 299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it-IT" sz="1600" kern="1200" dirty="0"/>
        </a:p>
      </dsp:txBody>
      <dsp:txXfrm rot="-10800000">
        <a:off x="2172270" y="2058665"/>
        <a:ext cx="1201678" cy="514664"/>
      </dsp:txXfrm>
    </dsp:sp>
    <dsp:sp modelId="{FAEAB433-E31C-4B8E-AC5B-EB4E5AC55923}">
      <dsp:nvSpPr>
        <dsp:cNvPr id="0" name=""/>
        <dsp:cNvSpPr/>
      </dsp:nvSpPr>
      <dsp:spPr>
        <a:xfrm rot="10800000">
          <a:off x="2310925" y="2573330"/>
          <a:ext cx="924368" cy="514664"/>
        </a:xfrm>
        <a:prstGeom prst="trapezoid">
          <a:avLst>
            <a:gd name="adj" fmla="val 89803"/>
          </a:avLst>
        </a:prstGeom>
        <a:solidFill>
          <a:schemeClr val="accent5">
            <a:alpha val="90000"/>
            <a:hueOff val="0"/>
            <a:satOff val="0"/>
            <a:lumOff val="0"/>
            <a:alphaOff val="-4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0320" tIns="20320" rIns="20320" bIns="2032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1600" kern="1200" dirty="0"/>
            <a:t>&lt;100</a:t>
          </a:r>
        </a:p>
      </dsp:txBody>
      <dsp:txXfrm rot="-10800000">
        <a:off x="2310925" y="2573330"/>
        <a:ext cx="924368" cy="51466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yramid1">
  <dgm:title val=""/>
  <dgm:desc val=""/>
  <dgm:catLst>
    <dgm:cat type="pyramid" pri="1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pyra">
          <dgm:param type="linDir" val="fromB"/>
          <dgm:param type="txDir" val="fromT"/>
          <dgm:param type="pyraAcctPos" val="aft"/>
          <dgm:param type="pyraAcctTxMar" val="step"/>
          <dgm:param type="pyraAcctBkgdNode" val="acctBkgd"/>
          <dgm:param type="pyraAcctTxNode" val="acctTx"/>
          <dgm:param type="pyraLvlNode" val="level"/>
        </dgm:alg>
      </dgm:if>
      <dgm:else name="Name3">
        <dgm:alg type="pyra">
          <dgm:param type="linDir" val="fromB"/>
          <dgm:param type="txDir" val="fromT"/>
          <dgm:param type="pyraAcctPos" val="bef"/>
          <dgm:param type="pyraAcctTxMar" val="step"/>
          <dgm:param type="pyraAcctBkgdNode" val="acctBkgd"/>
          <dgm:param type="pyraAcctTxNode" val="acctTx"/>
          <dgm:param type="pyraLvlNode" val="level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ptType="all node" func="maxDepth" op="gte" val="2">
        <dgm:constrLst>
          <dgm:constr type="primFontSz" for="des" forName="levelTx" op="equ"/>
          <dgm:constr type="secFontSz" for="des" forName="acctTx" op="equ"/>
          <dgm:constr type="pyraAcctRatio" val="0.32"/>
        </dgm:constrLst>
      </dgm:if>
      <dgm:else name="Name6">
        <dgm:constrLst>
          <dgm:constr type="primFontSz" for="des" forName="levelTx" op="equ"/>
          <dgm:constr type="secFontSz" for="des" forName="acctTx" op="equ"/>
          <dgm:constr type="pyraAcctRatio"/>
        </dgm:constrLst>
      </dgm:else>
    </dgm:choose>
    <dgm:ruleLst/>
    <dgm:forEach name="Name7" axis="ch" ptType="node">
      <dgm:layoutNode name="Name8">
        <dgm:alg type="composite">
          <dgm:param type="horzAlign" val="none"/>
        </dgm:alg>
        <dgm:shape xmlns:r="http://schemas.openxmlformats.org/officeDocument/2006/relationships" r:blip="">
          <dgm:adjLst/>
        </dgm:shape>
        <dgm:presOf/>
        <dgm:choose name="Name9">
          <dgm:if name="Name10" axis="self" ptType="node" func="pos" op="equ" val="1">
            <dgm:constrLst>
              <dgm:constr type="ctrX" for="ch" forName="acctBkgd" val="1"/>
              <dgm:constr type="ctrY" for="ch" forName="acctBkgd" val="1"/>
              <dgm:constr type="w" for="ch" forName="acctBkgd" val="1"/>
              <dgm:constr type="h" for="ch" forName="acctBkgd" val="1"/>
              <dgm:constr type="ctrX" for="ch" forName="acctTx" val="1"/>
              <dgm:constr type="ctrY" for="ch" forName="acctTx" val="1"/>
              <dgm:constr type="w" for="ch" forName="acctTx" val="1"/>
              <dgm:constr type="h" for="ch" forName="acctTx" val="1"/>
              <dgm:constr type="ctrX" for="ch" forName="level" val="1"/>
              <dgm:constr type="ctrY" for="ch" forName="level" val="1"/>
              <dgm:constr type="w" for="ch" forName="level" val="1"/>
              <dgm:constr type="h" for="ch" forName="level" val="1"/>
              <dgm:constr type="ctrX" for="ch" forName="levelTx" refType="ctrX" refFor="ch" refForName="level"/>
              <dgm:constr type="ctrY" for="ch" forName="levelTx" refType="ctrY" refFor="ch" refForName="level"/>
              <dgm:constr type="w" for="ch" forName="levelTx" refType="w" refFor="ch" refForName="level"/>
              <dgm:constr type="h" for="ch" forName="levelTx" refType="h" refFor="ch" refForName="level"/>
            </dgm:constrLst>
          </dgm:if>
          <dgm:else name="Name11">
            <dgm:constrLst>
              <dgm:constr type="ctrX" for="ch" forName="acctBkgd" val="1"/>
              <dgm:constr type="ctrY" for="ch" forName="acctBkgd" val="1"/>
              <dgm:constr type="w" for="ch" forName="acctBkgd" val="1"/>
              <dgm:constr type="h" for="ch" forName="acctBkgd" val="1"/>
              <dgm:constr type="ctrX" for="ch" forName="acctTx" val="1"/>
              <dgm:constr type="ctrY" for="ch" forName="acctTx" val="1"/>
              <dgm:constr type="w" for="ch" forName="acctTx" val="1"/>
              <dgm:constr type="h" for="ch" forName="acctTx" val="1"/>
              <dgm:constr type="ctrX" for="ch" forName="level" val="1"/>
              <dgm:constr type="ctrY" for="ch" forName="level" val="1"/>
              <dgm:constr type="w" for="ch" forName="level" val="1"/>
              <dgm:constr type="h" for="ch" forName="level" val="1"/>
              <dgm:constr type="ctrX" for="ch" forName="levelTx" refType="ctrX" refFor="ch" refForName="level"/>
              <dgm:constr type="ctrY" for="ch" forName="levelTx" refType="ctrY" refFor="ch" refForName="level"/>
              <dgm:constr type="w" for="ch" forName="levelTx" refType="w" refFor="ch" refForName="level" fact="0.65"/>
              <dgm:constr type="h" for="ch" forName="levelTx" refType="h" refFor="ch" refForName="level"/>
            </dgm:constrLst>
          </dgm:else>
        </dgm:choose>
        <dgm:ruleLst/>
        <dgm:choose name="Name12">
          <dgm:if name="Name13" axis="ch" ptType="node" func="cnt" op="gte" val="1">
            <dgm:layoutNode name="acctBkgd" styleLbl="alignAcc1">
              <dgm:alg type="sp"/>
              <dgm:shape xmlns:r="http://schemas.openxmlformats.org/officeDocument/2006/relationships" type="nonIsoscelesTrapezoid" r:blip="">
                <dgm:adjLst/>
              </dgm:shape>
              <dgm:presOf axis="des" ptType="node"/>
              <dgm:constrLst/>
              <dgm:ruleLst/>
            </dgm:layoutNode>
            <dgm:layoutNode name="acctTx" styleLbl="alignAcc1">
              <dgm:varLst>
                <dgm:bulletEnabled val="1"/>
              </dgm:varLst>
              <dgm:alg type="tx">
                <dgm:param type="stBulletLvl" val="1"/>
                <dgm:param type="txAnchorVertCh" val="mid"/>
              </dgm:alg>
              <dgm:shape xmlns:r="http://schemas.openxmlformats.org/officeDocument/2006/relationships" type="nonIsoscelesTrapezoid" r:blip="" hideGeom="1">
                <dgm:adjLst/>
              </dgm:shape>
              <dgm:presOf axis="des" ptType="node"/>
              <dgm:constrLst>
                <dgm:constr type="secFontSz" val="65"/>
                <dgm:constr type="primFontSz" refType="secFontSz"/>
                <dgm:constr type="tMarg" refType="secFontSz" fact="0.3"/>
                <dgm:constr type="bMarg" refType="secFontSz" fact="0.3"/>
                <dgm:constr type="lMarg" refType="secFontSz" fact="0.3"/>
                <dgm:constr type="rMarg" refType="secFontSz" fact="0.3"/>
              </dgm:constrLst>
              <dgm:ruleLst>
                <dgm:rule type="secFontSz" val="5" fact="NaN" max="NaN"/>
              </dgm:ruleLst>
            </dgm:layoutNode>
          </dgm:if>
          <dgm:else name="Name14"/>
        </dgm:choose>
        <dgm:layoutNode name="level">
          <dgm:varLst>
            <dgm:chMax val="1"/>
            <dgm:bulletEnabled val="1"/>
          </dgm:varLst>
          <dgm:alg type="sp"/>
          <dgm:shape xmlns:r="http://schemas.openxmlformats.org/officeDocument/2006/relationships" type="trapezoid" r:blip="">
            <dgm:adjLst/>
          </dgm:shape>
          <dgm:presOf axis="self"/>
          <dgm:constrLst>
            <dgm:constr type="h" val="500"/>
            <dgm:constr type="w" val="1"/>
          </dgm:constrLst>
          <dgm:ruleLst/>
        </dgm:layoutNode>
        <dgm:layoutNode name="levelTx" styleLbl="revTx">
          <dgm:varLst>
            <dgm:chMax val="1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layoutNod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yramid3">
  <dgm:title val=""/>
  <dgm:desc val=""/>
  <dgm:catLst>
    <dgm:cat type="pyramid" pri="2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pyra">
          <dgm:param type="linDir" val="fromT"/>
          <dgm:param type="txDir" val="fromT"/>
          <dgm:param type="pyraAcctPos" val="aft"/>
          <dgm:param type="pyraAcctTxMar" val="step"/>
          <dgm:param type="pyraAcctBkgdNode" val="acctBkgd"/>
          <dgm:param type="pyraAcctTxNode" val="acctTx"/>
          <dgm:param type="pyraLvlNode" val="level"/>
        </dgm:alg>
      </dgm:if>
      <dgm:else name="Name3">
        <dgm:alg type="pyra">
          <dgm:param type="linDir" val="fromT"/>
          <dgm:param type="txDir" val="fromT"/>
          <dgm:param type="pyraAcctPos" val="bef"/>
          <dgm:param type="pyraAcctTxMar" val="step"/>
          <dgm:param type="pyraAcctBkgdNode" val="acctBkgd"/>
          <dgm:param type="pyraAcctTxNode" val="acctTx"/>
          <dgm:param type="pyraLvlNode" val="level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ptType="all node" func="maxDepth" op="gte" val="2">
        <dgm:constrLst>
          <dgm:constr type="primFontSz" for="des" forName="levelTx" op="equ"/>
          <dgm:constr type="secFontSz" for="des" forName="acctTx" op="equ"/>
          <dgm:constr type="pyraAcctRatio" val="0.32"/>
        </dgm:constrLst>
      </dgm:if>
      <dgm:else name="Name6">
        <dgm:constrLst>
          <dgm:constr type="primFontSz" for="des" forName="levelTx" op="equ"/>
          <dgm:constr type="secFontSz" for="des" forName="acctTx" op="equ"/>
          <dgm:constr type="pyraAcctRatio"/>
        </dgm:constrLst>
      </dgm:else>
    </dgm:choose>
    <dgm:ruleLst/>
    <dgm:forEach name="Name7" axis="ch" ptType="node">
      <dgm:layoutNode name="Name8">
        <dgm:alg type="composite">
          <dgm:param type="horzAlign" val="none"/>
        </dgm:alg>
        <dgm:shape xmlns:r="http://schemas.openxmlformats.org/officeDocument/2006/relationships" r:blip="">
          <dgm:adjLst/>
        </dgm:shape>
        <dgm:presOf/>
        <dgm:choose name="Name9">
          <dgm:if name="Name10" axis="self" ptType="node" func="revPos" op="equ" val="1">
            <dgm:constrLst>
              <dgm:constr type="ctrX" for="ch" forName="acctBkgd" val="1"/>
              <dgm:constr type="ctrY" for="ch" forName="acctBkgd" val="1"/>
              <dgm:constr type="w" for="ch" forName="acctBkgd" val="1"/>
              <dgm:constr type="h" for="ch" forName="acctBkgd" val="1"/>
              <dgm:constr type="ctrX" for="ch" forName="acctTx" val="1"/>
              <dgm:constr type="ctrY" for="ch" forName="acctTx" val="1"/>
              <dgm:constr type="w" for="ch" forName="acctTx" val="1"/>
              <dgm:constr type="h" for="ch" forName="acctTx" val="1"/>
              <dgm:constr type="ctrX" for="ch" forName="level" val="1"/>
              <dgm:constr type="ctrY" for="ch" forName="level" val="1"/>
              <dgm:constr type="w" for="ch" forName="level" val="1"/>
              <dgm:constr type="h" for="ch" forName="level" val="1"/>
              <dgm:constr type="ctrX" for="ch" forName="levelTx" refType="ctrX" refFor="ch" refForName="level"/>
              <dgm:constr type="ctrY" for="ch" forName="levelTx" refType="ctrY" refFor="ch" refForName="level"/>
              <dgm:constr type="w" for="ch" forName="levelTx" refType="w" refFor="ch" refForName="level"/>
              <dgm:constr type="h" for="ch" forName="levelTx" refType="h" refFor="ch" refForName="level"/>
            </dgm:constrLst>
          </dgm:if>
          <dgm:else name="Name11">
            <dgm:constrLst>
              <dgm:constr type="ctrX" for="ch" forName="acctBkgd" val="1"/>
              <dgm:constr type="ctrY" for="ch" forName="acctBkgd" val="1"/>
              <dgm:constr type="w" for="ch" forName="acctBkgd" val="1"/>
              <dgm:constr type="h" for="ch" forName="acctBkgd" val="1"/>
              <dgm:constr type="ctrX" for="ch" forName="acctTx" val="1"/>
              <dgm:constr type="ctrY" for="ch" forName="acctTx" val="1"/>
              <dgm:constr type="w" for="ch" forName="acctTx" val="1"/>
              <dgm:constr type="h" for="ch" forName="acctTx" val="1"/>
              <dgm:constr type="ctrX" for="ch" forName="level" val="1"/>
              <dgm:constr type="ctrY" for="ch" forName="level" val="1"/>
              <dgm:constr type="w" for="ch" forName="level" val="1"/>
              <dgm:constr type="h" for="ch" forName="level" val="1"/>
              <dgm:constr type="ctrX" for="ch" forName="levelTx" refType="ctrX" refFor="ch" refForName="level"/>
              <dgm:constr type="ctrY" for="ch" forName="levelTx" refType="ctrY" refFor="ch" refForName="level"/>
              <dgm:constr type="w" for="ch" forName="levelTx" refType="w" refFor="ch" refForName="level" fact="0.65"/>
              <dgm:constr type="h" for="ch" forName="levelTx" refType="h" refFor="ch" refForName="level"/>
            </dgm:constrLst>
          </dgm:else>
        </dgm:choose>
        <dgm:ruleLst/>
        <dgm:choose name="Name12">
          <dgm:if name="Name13" axis="ch" ptType="node" func="cnt" op="gte" val="1">
            <dgm:layoutNode name="acctBkgd" styleLbl="alignAcc1">
              <dgm:alg type="sp"/>
              <dgm:shape xmlns:r="http://schemas.openxmlformats.org/officeDocument/2006/relationships" type="nonIsoscelesTrapezoid" r:blip="">
                <dgm:adjLst/>
              </dgm:shape>
              <dgm:presOf axis="des" ptType="node"/>
              <dgm:constrLst/>
              <dgm:ruleLst/>
            </dgm:layoutNode>
            <dgm:layoutNode name="acctTx" styleLbl="alignAcc1">
              <dgm:varLst>
                <dgm:bulletEnabled val="1"/>
              </dgm:varLst>
              <dgm:alg type="tx">
                <dgm:param type="stBulletLvl" val="1"/>
                <dgm:param type="txAnchorVertCh" val="t"/>
              </dgm:alg>
              <dgm:shape xmlns:r="http://schemas.openxmlformats.org/officeDocument/2006/relationships" type="nonIsoscelesTrapezoid" r:blip="" hideGeom="1">
                <dgm:adjLst/>
              </dgm:shape>
              <dgm:presOf axis="des" ptType="node"/>
              <dgm:constrLst>
                <dgm:constr type="secFontSz" val="65"/>
                <dgm:constr type="primFontSz" refType="secFontSz"/>
                <dgm:constr type="tMarg" refType="secFontSz" fact="0.3"/>
                <dgm:constr type="bMarg" refType="secFontSz" fact="0.3"/>
                <dgm:constr type="lMarg" refType="secFontSz" fact="0.3"/>
                <dgm:constr type="rMarg" refType="secFontSz" fact="0.3"/>
              </dgm:constrLst>
              <dgm:ruleLst>
                <dgm:rule type="secFontSz" val="5" fact="NaN" max="NaN"/>
              </dgm:ruleLst>
            </dgm:layoutNode>
          </dgm:if>
          <dgm:else name="Name14"/>
        </dgm:choose>
        <dgm:layoutNode name="level">
          <dgm:varLst>
            <dgm:chMax val="1"/>
            <dgm:bulletEnabled val="1"/>
          </dgm:varLst>
          <dgm:alg type="sp"/>
          <dgm:shape xmlns:r="http://schemas.openxmlformats.org/officeDocument/2006/relationships" type="trapezoid" r:blip="">
            <dgm:adjLst/>
          </dgm:shape>
          <dgm:presOf axis="self"/>
          <dgm:constrLst>
            <dgm:constr type="h" val="500"/>
            <dgm:constr type="w" val="1"/>
          </dgm:constrLst>
          <dgm:ruleLst/>
        </dgm:layoutNode>
        <dgm:layoutNode name="levelTx" styleLbl="revTx">
          <dgm:varLst>
            <dgm:chMax val="1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5" Type="http://schemas.microsoft.com/office/2007/relationships/diagramDrawing" Target="../diagrams/drawing1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246062</xdr:rowOff>
    </xdr:from>
    <xdr:to>
      <xdr:col>5</xdr:col>
      <xdr:colOff>589925</xdr:colOff>
      <xdr:row>29</xdr:row>
      <xdr:rowOff>20635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062"/>
          <a:ext cx="3891925" cy="5370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68035</xdr:rowOff>
    </xdr:from>
    <xdr:to>
      <xdr:col>2</xdr:col>
      <xdr:colOff>27215</xdr:colOff>
      <xdr:row>18</xdr:row>
      <xdr:rowOff>122464</xdr:rowOff>
    </xdr:to>
    <xdr:sp macro="" textlink="">
      <xdr:nvSpPr>
        <xdr:cNvPr id="2" name="Segnaposto testo 2">
          <a:extLst>
            <a:ext uri="{FF2B5EF4-FFF2-40B4-BE49-F238E27FC236}">
              <a16:creationId xmlns:a16="http://schemas.microsoft.com/office/drawing/2014/main" id="{5BEC01CE-25EF-47DF-A601-8A287577E7A1}"/>
            </a:ext>
          </a:extLst>
        </xdr:cNvPr>
        <xdr:cNvSpPr>
          <a:spLocks noGrp="1"/>
        </xdr:cNvSpPr>
      </xdr:nvSpPr>
      <xdr:spPr>
        <a:xfrm>
          <a:off x="0" y="3646714"/>
          <a:ext cx="3544661" cy="244929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0" indent="0" algn="l" defTabSz="457200" rtl="0" eaLnBrk="1" latinLnBrk="0" hangingPunct="1">
            <a:spcBef>
              <a:spcPct val="20000"/>
            </a:spcBef>
            <a:buFont typeface="Arial"/>
            <a:buNone/>
            <a:defRPr sz="2000" b="1" kern="1200" baseline="0">
              <a:solidFill>
                <a:srgbClr val="7F7F7F"/>
              </a:solidFill>
              <a:latin typeface="+mn-lt"/>
              <a:ea typeface="+mn-ea"/>
              <a:cs typeface="+mn-cs"/>
            </a:defRPr>
          </a:lvl1pPr>
          <a:lvl2pPr marL="742950" indent="-285750" algn="l" defTabSz="457200" rtl="0" eaLnBrk="1" latinLnBrk="0" hangingPunct="1">
            <a:spcBef>
              <a:spcPct val="20000"/>
            </a:spcBef>
            <a:buFont typeface="Arial"/>
            <a:buChar char="–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2pPr>
          <a:lvl3pPr marL="1143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3pPr>
          <a:lvl4pPr marL="1600200" indent="-228600" algn="l" defTabSz="457200" rtl="0" eaLnBrk="1" latinLnBrk="0" hangingPunct="1">
            <a:spcBef>
              <a:spcPct val="20000"/>
            </a:spcBef>
            <a:buFont typeface="Arial"/>
            <a:buChar char="–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4pPr>
          <a:lvl5pPr marL="2057400" indent="-228600" algn="l" defTabSz="457200" rtl="0" eaLnBrk="1" latinLnBrk="0" hangingPunct="1">
            <a:spcBef>
              <a:spcPct val="20000"/>
            </a:spcBef>
            <a:buFont typeface="Arial"/>
            <a:buChar char="»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5pPr>
          <a:lvl6pPr marL="25146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/>
            <a:t>Siti obbligati e Siti escludibili su condizione</a:t>
          </a:r>
        </a:p>
      </xdr:txBody>
    </xdr:sp>
    <xdr:clientData/>
  </xdr:twoCellAnchor>
  <xdr:twoCellAnchor>
    <xdr:from>
      <xdr:col>0</xdr:col>
      <xdr:colOff>0</xdr:colOff>
      <xdr:row>18</xdr:row>
      <xdr:rowOff>47624</xdr:rowOff>
    </xdr:from>
    <xdr:to>
      <xdr:col>9</xdr:col>
      <xdr:colOff>149679</xdr:colOff>
      <xdr:row>26</xdr:row>
      <xdr:rowOff>88445</xdr:rowOff>
    </xdr:to>
    <xdr:sp macro="" textlink="">
      <xdr:nvSpPr>
        <xdr:cNvPr id="3" name="Segnaposto testo 3">
          <a:extLst>
            <a:ext uri="{FF2B5EF4-FFF2-40B4-BE49-F238E27FC236}">
              <a16:creationId xmlns:a16="http://schemas.microsoft.com/office/drawing/2014/main" id="{A542AD6F-7061-46CF-B903-3BDBFD1099BB}"/>
            </a:ext>
          </a:extLst>
        </xdr:cNvPr>
        <xdr:cNvSpPr>
          <a:spLocks noGrp="1"/>
        </xdr:cNvSpPr>
      </xdr:nvSpPr>
      <xdr:spPr>
        <a:xfrm>
          <a:off x="0" y="3816803"/>
          <a:ext cx="7953375" cy="1564821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457200" indent="-457200" algn="l" defTabSz="457200" rtl="0" eaLnBrk="1" latinLnBrk="0" hangingPunct="1">
            <a:spcBef>
              <a:spcPct val="20000"/>
            </a:spcBef>
            <a:buFont typeface="+mj-lt"/>
            <a:buAutoNum type="arabicPeriod"/>
            <a:defRPr sz="2000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457200" rtl="0" eaLnBrk="1" latinLnBrk="0" hangingPunct="1">
            <a:spcBef>
              <a:spcPct val="20000"/>
            </a:spcBef>
            <a:buFont typeface="Arial"/>
            <a:buChar char="–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457200" rtl="0" eaLnBrk="1" latinLnBrk="0" hangingPunct="1">
            <a:spcBef>
              <a:spcPct val="20000"/>
            </a:spcBef>
            <a:buFont typeface="Arial"/>
            <a:buChar char="»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85750" indent="-285750">
            <a:lnSpc>
              <a:spcPct val="150000"/>
            </a:lnSpc>
            <a:buFontTx/>
            <a:buChar char="-"/>
          </a:pPr>
          <a:r>
            <a:rPr lang="it-IT" sz="1000" b="1"/>
            <a:t>Tutti si siti</a:t>
          </a:r>
          <a:r>
            <a:rPr lang="it-IT" sz="1000"/>
            <a:t>, che presentano un consumo energetico </a:t>
          </a:r>
          <a:r>
            <a:rPr lang="it-IT" sz="1000" b="1"/>
            <a:t>superiore ai 1.000 tep </a:t>
          </a:r>
          <a:r>
            <a:rPr lang="it-IT" sz="1000"/>
            <a:t>debbono essere oggetto di diagnosi energetica.</a:t>
          </a:r>
        </a:p>
        <a:p>
          <a:pPr marL="285750" indent="-285750">
            <a:lnSpc>
              <a:spcPct val="150000"/>
            </a:lnSpc>
            <a:buFontTx/>
            <a:buChar char="-"/>
          </a:pPr>
          <a:r>
            <a:rPr lang="it-IT" sz="1000" b="1"/>
            <a:t>Il sito virtuale è sempre soggetto all’obbligo </a:t>
          </a:r>
          <a:r>
            <a:rPr lang="it-IT" sz="1000"/>
            <a:t>di diagnosi energetica.</a:t>
          </a:r>
        </a:p>
        <a:p>
          <a:pPr marL="285750" indent="-285750">
            <a:lnSpc>
              <a:spcPct val="150000"/>
            </a:lnSpc>
            <a:buFontTx/>
            <a:buChar char="-"/>
          </a:pPr>
          <a:r>
            <a:rPr lang="it-IT" altLang="it-IT" sz="1000" b="1"/>
            <a:t>I siti con consumo inferiore a 100 tep </a:t>
          </a:r>
          <a:r>
            <a:rPr lang="it-IT" altLang="it-IT" sz="1000"/>
            <a:t>sono esclusi dall’obbligo di diagnosi fino ad un numero massimo di siti che copre il 20% del consumo totale dell’impresa. </a:t>
          </a:r>
          <a:br>
            <a:rPr lang="it-IT" altLang="it-IT" sz="1000"/>
          </a:br>
          <a:r>
            <a:rPr lang="it-IT" altLang="it-IT" sz="1000"/>
            <a:t>I restanti siti, con consumo inferiore a 100 tep, se non si raggiunge il numero di 100 siti campionati nelle fasce più alte, costituiranno due ulteriori fasce di raggruppamento (una da 1 a 50 tep, l’altra da 51 a 99 tep) la cui percentuale di campionamento sarà rispettivamente 1% e 3%.</a:t>
          </a:r>
        </a:p>
        <a:p>
          <a:pPr marL="285750" indent="-285750">
            <a:lnSpc>
              <a:spcPct val="150000"/>
            </a:lnSpc>
            <a:buFontTx/>
            <a:buChar char="-"/>
          </a:pPr>
          <a:endParaRPr lang="it-IT" sz="1800"/>
        </a:p>
      </xdr:txBody>
    </xdr:sp>
    <xdr:clientData/>
  </xdr:twoCellAnchor>
  <xdr:twoCellAnchor>
    <xdr:from>
      <xdr:col>0</xdr:col>
      <xdr:colOff>0</xdr:colOff>
      <xdr:row>8</xdr:row>
      <xdr:rowOff>217714</xdr:rowOff>
    </xdr:from>
    <xdr:to>
      <xdr:col>1</xdr:col>
      <xdr:colOff>367393</xdr:colOff>
      <xdr:row>10</xdr:row>
      <xdr:rowOff>27214</xdr:rowOff>
    </xdr:to>
    <xdr:sp macro="" textlink="">
      <xdr:nvSpPr>
        <xdr:cNvPr id="4" name="Segnaposto testo 2">
          <a:extLst>
            <a:ext uri="{FF2B5EF4-FFF2-40B4-BE49-F238E27FC236}">
              <a16:creationId xmlns:a16="http://schemas.microsoft.com/office/drawing/2014/main" id="{37136EC1-E496-4001-96EA-7BCD572258B4}"/>
            </a:ext>
          </a:extLst>
        </xdr:cNvPr>
        <xdr:cNvSpPr>
          <a:spLocks noGrp="1"/>
        </xdr:cNvSpPr>
      </xdr:nvSpPr>
      <xdr:spPr>
        <a:xfrm>
          <a:off x="0" y="2007053"/>
          <a:ext cx="2313214" cy="265340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0" indent="0" algn="l" defTabSz="457200" rtl="0" eaLnBrk="1" latinLnBrk="0" hangingPunct="1">
            <a:spcBef>
              <a:spcPct val="20000"/>
            </a:spcBef>
            <a:buFont typeface="Arial"/>
            <a:buNone/>
            <a:defRPr sz="2000" b="1" kern="1200" baseline="0">
              <a:solidFill>
                <a:srgbClr val="7F7F7F"/>
              </a:solidFill>
              <a:latin typeface="+mn-lt"/>
              <a:ea typeface="+mn-ea"/>
              <a:cs typeface="+mn-cs"/>
            </a:defRPr>
          </a:lvl1pPr>
          <a:lvl2pPr marL="742950" indent="-285750" algn="l" defTabSz="457200" rtl="0" eaLnBrk="1" latinLnBrk="0" hangingPunct="1">
            <a:spcBef>
              <a:spcPct val="20000"/>
            </a:spcBef>
            <a:buFont typeface="Arial"/>
            <a:buChar char="–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2pPr>
          <a:lvl3pPr marL="1143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3pPr>
          <a:lvl4pPr marL="1600200" indent="-228600" algn="l" defTabSz="457200" rtl="0" eaLnBrk="1" latinLnBrk="0" hangingPunct="1">
            <a:spcBef>
              <a:spcPct val="20000"/>
            </a:spcBef>
            <a:buFont typeface="Arial"/>
            <a:buChar char="–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4pPr>
          <a:lvl5pPr marL="2057400" indent="-228600" algn="l" defTabSz="457200" rtl="0" eaLnBrk="1" latinLnBrk="0" hangingPunct="1">
            <a:spcBef>
              <a:spcPct val="20000"/>
            </a:spcBef>
            <a:buFont typeface="Arial"/>
            <a:buChar char="»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5pPr>
          <a:lvl6pPr marL="25146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/>
            <a:t>Condizioni da rispettare</a:t>
          </a:r>
        </a:p>
      </xdr:txBody>
    </xdr:sp>
    <xdr:clientData/>
  </xdr:twoCellAnchor>
  <xdr:twoCellAnchor>
    <xdr:from>
      <xdr:col>0</xdr:col>
      <xdr:colOff>0</xdr:colOff>
      <xdr:row>9</xdr:row>
      <xdr:rowOff>122465</xdr:rowOff>
    </xdr:from>
    <xdr:to>
      <xdr:col>9</xdr:col>
      <xdr:colOff>425903</xdr:colOff>
      <xdr:row>16</xdr:row>
      <xdr:rowOff>142875</xdr:rowOff>
    </xdr:to>
    <xdr:sp macro="" textlink="">
      <xdr:nvSpPr>
        <xdr:cNvPr id="5" name="Segnaposto testo 3">
          <a:extLst>
            <a:ext uri="{FF2B5EF4-FFF2-40B4-BE49-F238E27FC236}">
              <a16:creationId xmlns:a16="http://schemas.microsoft.com/office/drawing/2014/main" id="{49385CB4-74C0-49EF-A4D7-9F7D17B76AA5}"/>
            </a:ext>
          </a:extLst>
        </xdr:cNvPr>
        <xdr:cNvSpPr>
          <a:spLocks noGrp="1"/>
        </xdr:cNvSpPr>
      </xdr:nvSpPr>
      <xdr:spPr>
        <a:xfrm>
          <a:off x="0" y="2170340"/>
          <a:ext cx="8229599" cy="1360714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lvl1pPr marL="457200" indent="-457200" algn="l" defTabSz="457200" rtl="0" eaLnBrk="1" latinLnBrk="0" hangingPunct="1">
            <a:spcBef>
              <a:spcPct val="20000"/>
            </a:spcBef>
            <a:buFont typeface="+mj-lt"/>
            <a:buAutoNum type="arabicPeriod"/>
            <a:defRPr sz="2000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457200" rtl="0" eaLnBrk="1" latinLnBrk="0" hangingPunct="1">
            <a:spcBef>
              <a:spcPct val="20000"/>
            </a:spcBef>
            <a:buFont typeface="Arial"/>
            <a:buNone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457200" rtl="0" eaLnBrk="1" latinLnBrk="0" hangingPunct="1">
            <a:spcBef>
              <a:spcPct val="20000"/>
            </a:spcBef>
            <a:buFont typeface="Arial"/>
            <a:buChar char="–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457200" rtl="0" eaLnBrk="1" latinLnBrk="0" hangingPunct="1">
            <a:spcBef>
              <a:spcPct val="20000"/>
            </a:spcBef>
            <a:buFont typeface="Arial"/>
            <a:buChar char="»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>
            <a:lnSpc>
              <a:spcPct val="150000"/>
            </a:lnSpc>
            <a:buNone/>
          </a:pPr>
          <a:r>
            <a:rPr lang="it-IT" sz="1000"/>
            <a:t>Il settore dei trasporti è considerato un settore terziario in questo caso le linee guida ENEA prevedono le seguenti possibilità nella scelta dei siti da sottoporre a diagnosi energetica:</a:t>
          </a:r>
        </a:p>
        <a:p>
          <a:pPr marL="285750" indent="-285750">
            <a:lnSpc>
              <a:spcPct val="150000"/>
            </a:lnSpc>
            <a:buFontTx/>
            <a:buChar char="-"/>
          </a:pPr>
          <a:r>
            <a:rPr lang="it-IT" sz="1000"/>
            <a:t>Siti obbligati;</a:t>
          </a:r>
        </a:p>
        <a:p>
          <a:pPr marL="285750" indent="-285750">
            <a:lnSpc>
              <a:spcPct val="150000"/>
            </a:lnSpc>
            <a:buFontTx/>
            <a:buChar char="-"/>
          </a:pPr>
          <a:r>
            <a:rPr lang="it-IT" sz="1000"/>
            <a:t>Siti clusterizzabili;</a:t>
          </a:r>
        </a:p>
        <a:p>
          <a:pPr marL="285750" indent="-285750">
            <a:lnSpc>
              <a:spcPct val="150000"/>
            </a:lnSpc>
            <a:buFontTx/>
            <a:buChar char="-"/>
          </a:pPr>
          <a:r>
            <a:rPr lang="it-IT" sz="1000"/>
            <a:t>Siti escludibili su condizione;</a:t>
          </a:r>
        </a:p>
      </xdr:txBody>
    </xdr:sp>
    <xdr:clientData/>
  </xdr:twoCellAnchor>
  <xdr:twoCellAnchor>
    <xdr:from>
      <xdr:col>0</xdr:col>
      <xdr:colOff>0</xdr:colOff>
      <xdr:row>16</xdr:row>
      <xdr:rowOff>54428</xdr:rowOff>
    </xdr:from>
    <xdr:to>
      <xdr:col>2</xdr:col>
      <xdr:colOff>360590</xdr:colOff>
      <xdr:row>17</xdr:row>
      <xdr:rowOff>112779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2B45E4C6-BF20-4CF1-8B57-11FC1BD82E2F}"/>
            </a:ext>
          </a:extLst>
        </xdr:cNvPr>
        <xdr:cNvSpPr/>
      </xdr:nvSpPr>
      <xdr:spPr>
        <a:xfrm>
          <a:off x="0" y="3442607"/>
          <a:ext cx="3878036" cy="24885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/>
            <a:t>E’ previsto un numero massimo di siti soggetto all’obbligo pari a 100. </a:t>
          </a:r>
        </a:p>
      </xdr:txBody>
    </xdr:sp>
    <xdr:clientData/>
  </xdr:twoCellAnchor>
  <xdr:twoCellAnchor>
    <xdr:from>
      <xdr:col>0</xdr:col>
      <xdr:colOff>0</xdr:colOff>
      <xdr:row>26</xdr:row>
      <xdr:rowOff>20410</xdr:rowOff>
    </xdr:from>
    <xdr:to>
      <xdr:col>9</xdr:col>
      <xdr:colOff>425904</xdr:colOff>
      <xdr:row>27</xdr:row>
      <xdr:rowOff>141406</xdr:rowOff>
    </xdr:to>
    <xdr:sp macro="" textlink="">
      <xdr:nvSpPr>
        <xdr:cNvPr id="7" name="Segnaposto testo 2">
          <a:extLst>
            <a:ext uri="{FF2B5EF4-FFF2-40B4-BE49-F238E27FC236}">
              <a16:creationId xmlns:a16="http://schemas.microsoft.com/office/drawing/2014/main" id="{41F642EB-400C-4BFD-9F3D-9EDD496E491C}"/>
            </a:ext>
          </a:extLst>
        </xdr:cNvPr>
        <xdr:cNvSpPr>
          <a:spLocks noGrp="1"/>
        </xdr:cNvSpPr>
      </xdr:nvSpPr>
      <xdr:spPr>
        <a:xfrm>
          <a:off x="0" y="5313589"/>
          <a:ext cx="8229600" cy="311496"/>
        </a:xfrm>
        <a:prstGeom prst="rect">
          <a:avLst/>
        </a:prstGeom>
      </xdr:spPr>
      <xdr:txBody>
        <a:bodyPr vert="horz" wrap="square" lIns="91440" tIns="45720" rIns="91440" bIns="45720" rtlCol="0">
          <a:spAutoFit/>
        </a:bodyPr>
        <a:lstStyle>
          <a:lvl1pPr marL="0" indent="0" algn="l" defTabSz="457200" rtl="0" eaLnBrk="1" latinLnBrk="0" hangingPunct="1">
            <a:spcBef>
              <a:spcPct val="20000"/>
            </a:spcBef>
            <a:buFont typeface="Arial"/>
            <a:buNone/>
            <a:defRPr sz="2000" b="1" kern="1200" baseline="0">
              <a:solidFill>
                <a:srgbClr val="7F7F7F"/>
              </a:solidFill>
              <a:latin typeface="+mn-lt"/>
              <a:ea typeface="+mn-ea"/>
              <a:cs typeface="+mn-cs"/>
            </a:defRPr>
          </a:lvl1pPr>
          <a:lvl2pPr marL="742950" indent="-285750" algn="l" defTabSz="457200" rtl="0" eaLnBrk="1" latinLnBrk="0" hangingPunct="1">
            <a:spcBef>
              <a:spcPct val="20000"/>
            </a:spcBef>
            <a:buFont typeface="Arial"/>
            <a:buChar char="–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2pPr>
          <a:lvl3pPr marL="1143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3pPr>
          <a:lvl4pPr marL="1600200" indent="-228600" algn="l" defTabSz="457200" rtl="0" eaLnBrk="1" latinLnBrk="0" hangingPunct="1">
            <a:spcBef>
              <a:spcPct val="20000"/>
            </a:spcBef>
            <a:buFont typeface="Arial"/>
            <a:buChar char="–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4pPr>
          <a:lvl5pPr marL="2057400" indent="-228600" algn="l" defTabSz="457200" rtl="0" eaLnBrk="1" latinLnBrk="0" hangingPunct="1">
            <a:spcBef>
              <a:spcPct val="20000"/>
            </a:spcBef>
            <a:buFont typeface="Arial"/>
            <a:buChar char="»"/>
            <a:defRPr sz="2000" b="1" kern="1200">
              <a:solidFill>
                <a:srgbClr val="7F7F7F"/>
              </a:solidFill>
              <a:latin typeface="+mn-lt"/>
              <a:ea typeface="+mn-ea"/>
              <a:cs typeface="+mn-cs"/>
            </a:defRPr>
          </a:lvl5pPr>
          <a:lvl6pPr marL="25146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457200" rtl="0" eaLnBrk="1" latinLnBrk="0" hangingPunct="1">
            <a:spcBef>
              <a:spcPct val="20000"/>
            </a:spcBef>
            <a:buFont typeface="Arial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/>
            <a:t>Siti clusterizzabili</a:t>
          </a:r>
        </a:p>
      </xdr:txBody>
    </xdr:sp>
    <xdr:clientData/>
  </xdr:twoCellAnchor>
  <xdr:twoCellAnchor>
    <xdr:from>
      <xdr:col>0</xdr:col>
      <xdr:colOff>0</xdr:colOff>
      <xdr:row>27</xdr:row>
      <xdr:rowOff>20410</xdr:rowOff>
    </xdr:from>
    <xdr:to>
      <xdr:col>9</xdr:col>
      <xdr:colOff>425903</xdr:colOff>
      <xdr:row>28</xdr:row>
      <xdr:rowOff>132813</xdr:rowOff>
    </xdr:to>
    <xdr:sp macro="" textlink="">
      <xdr:nvSpPr>
        <xdr:cNvPr id="8" name="Rettangolo 7">
          <a:extLst>
            <a:ext uri="{FF2B5EF4-FFF2-40B4-BE49-F238E27FC236}">
              <a16:creationId xmlns:a16="http://schemas.microsoft.com/office/drawing/2014/main" id="{3E6FF0C0-0F73-4A1E-AE02-772AD48679F0}"/>
            </a:ext>
          </a:extLst>
        </xdr:cNvPr>
        <xdr:cNvSpPr/>
      </xdr:nvSpPr>
      <xdr:spPr>
        <a:xfrm>
          <a:off x="0" y="5504089"/>
          <a:ext cx="8229599" cy="30290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50000"/>
            </a:lnSpc>
          </a:pPr>
          <a:r>
            <a:rPr lang="it-IT" sz="1000"/>
            <a:t>I siti compresi tra i 100 ed i 1.000 tep possono essere scelti attraverso la seguente clusterizzazione.</a:t>
          </a:r>
        </a:p>
      </xdr:txBody>
    </xdr:sp>
    <xdr:clientData/>
  </xdr:twoCellAnchor>
  <xdr:twoCellAnchor>
    <xdr:from>
      <xdr:col>0</xdr:col>
      <xdr:colOff>275265</xdr:colOff>
      <xdr:row>27</xdr:row>
      <xdr:rowOff>122463</xdr:rowOff>
    </xdr:from>
    <xdr:to>
      <xdr:col>9</xdr:col>
      <xdr:colOff>428625</xdr:colOff>
      <xdr:row>47</xdr:row>
      <xdr:rowOff>57150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FF9B6E80-6406-4DD4-A833-5FE2357AAF70}"/>
            </a:ext>
          </a:extLst>
        </xdr:cNvPr>
        <xdr:cNvGrpSpPr/>
      </xdr:nvGrpSpPr>
      <xdr:grpSpPr>
        <a:xfrm>
          <a:off x="275265" y="5635057"/>
          <a:ext cx="9785516" cy="3744687"/>
          <a:chOff x="625729" y="2298352"/>
          <a:chExt cx="8397809" cy="4154984"/>
        </a:xfrm>
      </xdr:grpSpPr>
      <xdr:graphicFrame macro="">
        <xdr:nvGraphicFramePr>
          <xdr:cNvPr id="13" name="Diagramma 12">
            <a:extLst>
              <a:ext uri="{FF2B5EF4-FFF2-40B4-BE49-F238E27FC236}">
                <a16:creationId xmlns:a16="http://schemas.microsoft.com/office/drawing/2014/main" id="{FEC599F2-8FF4-4730-885A-5C956C939306}"/>
              </a:ext>
            </a:extLst>
          </xdr:cNvPr>
          <xdr:cNvGraphicFramePr/>
        </xdr:nvGraphicFramePr>
        <xdr:xfrm>
          <a:off x="3919866" y="2625549"/>
          <a:ext cx="4594550" cy="3426340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grpSp>
        <xdr:nvGrpSpPr>
          <xdr:cNvPr id="14" name="Gruppo 13">
            <a:extLst>
              <a:ext uri="{FF2B5EF4-FFF2-40B4-BE49-F238E27FC236}">
                <a16:creationId xmlns:a16="http://schemas.microsoft.com/office/drawing/2014/main" id="{FB025A32-665A-43B7-BC64-A5211D3BF5C0}"/>
              </a:ext>
            </a:extLst>
          </xdr:cNvPr>
          <xdr:cNvGrpSpPr/>
        </xdr:nvGrpSpPr>
        <xdr:grpSpPr>
          <a:xfrm>
            <a:off x="1403648" y="2298352"/>
            <a:ext cx="7619890" cy="4154984"/>
            <a:chOff x="1153440" y="2588999"/>
            <a:chExt cx="7619890" cy="4154984"/>
          </a:xfrm>
        </xdr:grpSpPr>
        <xdr:graphicFrame macro="">
          <xdr:nvGraphicFramePr>
            <xdr:cNvPr id="19" name="Diagramma 18">
              <a:extLst>
                <a:ext uri="{FF2B5EF4-FFF2-40B4-BE49-F238E27FC236}">
                  <a16:creationId xmlns:a16="http://schemas.microsoft.com/office/drawing/2014/main" id="{660F9125-B24E-40A1-AE86-BF262C6AD2D5}"/>
                </a:ext>
              </a:extLst>
            </xdr:cNvPr>
            <xdr:cNvGraphicFramePr/>
          </xdr:nvGraphicFramePr>
          <xdr:xfrm>
            <a:off x="1153440" y="2916196"/>
            <a:ext cx="4759697" cy="3426340"/>
          </xdr:xfrm>
          <a:graphic>
            <a:graphicData uri="http://schemas.openxmlformats.org/drawingml/2006/diagram">
              <dgm:relIds xmlns:dgm="http://schemas.openxmlformats.org/drawingml/2006/diagram" xmlns:r="http://schemas.openxmlformats.org/officeDocument/2006/relationships" r:dm="rId6" r:lo="rId7" r:qs="rId8" r:cs="rId9"/>
            </a:graphicData>
          </a:graphic>
        </xdr:graphicFrame>
        <xdr:sp macro="" textlink="">
          <xdr:nvSpPr>
            <xdr:cNvPr id="20" name="CasellaDiTesto 20">
              <a:extLst>
                <a:ext uri="{FF2B5EF4-FFF2-40B4-BE49-F238E27FC236}">
                  <a16:creationId xmlns:a16="http://schemas.microsoft.com/office/drawing/2014/main" id="{F1D2BFD2-6F1A-447B-B7C5-C59773FBF623}"/>
                </a:ext>
              </a:extLst>
            </xdr:cNvPr>
            <xdr:cNvSpPr txBox="1"/>
          </xdr:nvSpPr>
          <xdr:spPr>
            <a:xfrm>
              <a:off x="7006572" y="2588999"/>
              <a:ext cx="1766758" cy="4154984"/>
            </a:xfrm>
            <a:prstGeom prst="rect">
              <a:avLst/>
            </a:prstGeom>
            <a:solidFill>
              <a:schemeClr val="bg1"/>
            </a:solidFill>
          </xdr:spPr>
          <xdr:txBody>
            <a:bodyPr vert="horz" wrap="square" lIns="91440" tIns="0" rIns="91440" bIns="0" rtlCol="0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>
                  <a:solidFill>
                    <a:schemeClr val="bg1"/>
                  </a:solidFill>
                </a:rPr>
                <a:t>A</a:t>
              </a:r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endParaRPr lang="it-IT"/>
            </a:p>
            <a:p>
              <a:r>
                <a:rPr lang="it-IT">
                  <a:solidFill>
                    <a:schemeClr val="bg1"/>
                  </a:solidFill>
                </a:rPr>
                <a:t>a</a:t>
              </a:r>
            </a:p>
            <a:p>
              <a:endParaRPr lang="it-IT"/>
            </a:p>
          </xdr:txBody>
        </xdr:sp>
      </xdr:grpSp>
      <xdr:cxnSp macro="">
        <xdr:nvCxnSpPr>
          <xdr:cNvPr id="15" name="Connettore 2 14">
            <a:extLst>
              <a:ext uri="{FF2B5EF4-FFF2-40B4-BE49-F238E27FC236}">
                <a16:creationId xmlns:a16="http://schemas.microsoft.com/office/drawing/2014/main" id="{2E046255-D4F4-4604-9BE7-0A3B3FA0372C}"/>
              </a:ext>
            </a:extLst>
          </xdr:cNvPr>
          <xdr:cNvCxnSpPr>
            <a:cxnSpLocks/>
          </xdr:cNvCxnSpPr>
        </xdr:nvCxnSpPr>
        <xdr:spPr>
          <a:xfrm flipH="1">
            <a:off x="953785" y="2647027"/>
            <a:ext cx="39327" cy="342634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CasellaDiTesto 24">
            <a:extLst>
              <a:ext uri="{FF2B5EF4-FFF2-40B4-BE49-F238E27FC236}">
                <a16:creationId xmlns:a16="http://schemas.microsoft.com/office/drawing/2014/main" id="{E2ACEB81-FE8F-486D-9619-FABA27166C06}"/>
              </a:ext>
            </a:extLst>
          </xdr:cNvPr>
          <xdr:cNvSpPr txBox="1"/>
        </xdr:nvSpPr>
        <xdr:spPr>
          <a:xfrm rot="16200000">
            <a:off x="-889286" y="4249050"/>
            <a:ext cx="3328264" cy="298234"/>
          </a:xfrm>
          <a:prstGeom prst="rect">
            <a:avLst/>
          </a:prstGeom>
        </xdr:spPr>
        <xdr:txBody>
          <a:bodyPr vert="horz" wrap="square" lIns="91440" tIns="0" rIns="91440" bIns="0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/>
              <a:t>Intervallo di </a:t>
            </a:r>
            <a:r>
              <a:rPr lang="it-IT" sz="18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campionamento</a:t>
            </a:r>
            <a:r>
              <a:rPr lang="it-IT"/>
              <a:t> </a:t>
            </a:r>
          </a:p>
        </xdr:txBody>
      </xdr:sp>
      <xdr:cxnSp macro="">
        <xdr:nvCxnSpPr>
          <xdr:cNvPr id="17" name="Connettore diritto 16">
            <a:extLst>
              <a:ext uri="{FF2B5EF4-FFF2-40B4-BE49-F238E27FC236}">
                <a16:creationId xmlns:a16="http://schemas.microsoft.com/office/drawing/2014/main" id="{472FA4B7-1C79-4FAE-AC2B-4B7AE55ABB64}"/>
              </a:ext>
            </a:extLst>
          </xdr:cNvPr>
          <xdr:cNvCxnSpPr>
            <a:cxnSpLocks/>
          </xdr:cNvCxnSpPr>
        </xdr:nvCxnSpPr>
        <xdr:spPr>
          <a:xfrm>
            <a:off x="1028995" y="6051889"/>
            <a:ext cx="2754501" cy="0"/>
          </a:xfrm>
          <a:prstGeom prst="line">
            <a:avLst/>
          </a:prstGeom>
          <a:ln>
            <a:solidFill>
              <a:schemeClr val="tx1"/>
            </a:solidFill>
            <a:prstDash val="sysDot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Connettore diritto 17">
            <a:extLst>
              <a:ext uri="{FF2B5EF4-FFF2-40B4-BE49-F238E27FC236}">
                <a16:creationId xmlns:a16="http://schemas.microsoft.com/office/drawing/2014/main" id="{4BED5F3E-6D4B-450B-AFEA-E418F3580D50}"/>
              </a:ext>
            </a:extLst>
          </xdr:cNvPr>
          <xdr:cNvCxnSpPr>
            <a:cxnSpLocks/>
          </xdr:cNvCxnSpPr>
        </xdr:nvCxnSpPr>
        <xdr:spPr>
          <a:xfrm>
            <a:off x="1077792" y="2647027"/>
            <a:ext cx="335326" cy="0"/>
          </a:xfrm>
          <a:prstGeom prst="line">
            <a:avLst/>
          </a:prstGeom>
          <a:ln>
            <a:solidFill>
              <a:schemeClr val="tx1"/>
            </a:solidFill>
            <a:prstDash val="sysDot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42"/>
  <sheetViews>
    <sheetView zoomScale="120" zoomScaleNormal="120" workbookViewId="0">
      <selection activeCell="I15" sqref="I15"/>
    </sheetView>
  </sheetViews>
  <sheetFormatPr defaultRowHeight="15" x14ac:dyDescent="0.25"/>
  <cols>
    <col min="1" max="1" width="9.140625" style="38"/>
    <col min="2" max="2" width="12.85546875" style="38" customWidth="1"/>
    <col min="3" max="16384" width="9.140625" style="38"/>
  </cols>
  <sheetData>
    <row r="1" spans="7:12" ht="20.25" thickBot="1" x14ac:dyDescent="0.35">
      <c r="G1" s="1018" t="s">
        <v>658</v>
      </c>
      <c r="H1" s="1019"/>
      <c r="I1" s="1019"/>
      <c r="J1" s="1019"/>
      <c r="K1" s="1019"/>
      <c r="L1" s="1019"/>
    </row>
    <row r="2" spans="7:12" ht="15.75" customHeight="1" x14ac:dyDescent="0.25">
      <c r="G2" s="1034">
        <v>1</v>
      </c>
      <c r="H2" s="1067" t="s">
        <v>201</v>
      </c>
      <c r="I2" s="1067"/>
      <c r="J2" s="1067"/>
      <c r="K2" s="1067"/>
      <c r="L2" s="1068"/>
    </row>
    <row r="3" spans="7:12" x14ac:dyDescent="0.25">
      <c r="G3" s="1035">
        <v>2</v>
      </c>
      <c r="H3" s="1069" t="s">
        <v>202</v>
      </c>
      <c r="I3" s="1069"/>
      <c r="J3" s="1069"/>
      <c r="K3" s="1069"/>
      <c r="L3" s="1070"/>
    </row>
    <row r="4" spans="7:12" x14ac:dyDescent="0.25">
      <c r="G4" s="1035">
        <v>3</v>
      </c>
      <c r="H4" s="1029" t="s">
        <v>273</v>
      </c>
      <c r="I4" s="1029"/>
      <c r="J4" s="1029"/>
      <c r="K4" s="1029"/>
      <c r="L4" s="1036"/>
    </row>
    <row r="5" spans="7:12" x14ac:dyDescent="0.25">
      <c r="G5" s="1026" t="s">
        <v>206</v>
      </c>
      <c r="H5" s="1041" t="s">
        <v>666</v>
      </c>
      <c r="I5" s="1022" t="s">
        <v>203</v>
      </c>
      <c r="J5" s="1019"/>
      <c r="K5" s="1019"/>
      <c r="L5" s="1021"/>
    </row>
    <row r="6" spans="7:12" x14ac:dyDescent="0.25">
      <c r="G6" s="1026" t="s">
        <v>207</v>
      </c>
      <c r="H6" s="1041" t="s">
        <v>666</v>
      </c>
      <c r="I6" s="1022" t="s">
        <v>204</v>
      </c>
      <c r="J6" s="1019"/>
      <c r="K6" s="1019"/>
      <c r="L6" s="1021"/>
    </row>
    <row r="7" spans="7:12" x14ac:dyDescent="0.25">
      <c r="G7" s="1037" t="s">
        <v>208</v>
      </c>
      <c r="H7" s="1041" t="s">
        <v>666</v>
      </c>
      <c r="I7" s="1033" t="s">
        <v>205</v>
      </c>
      <c r="J7" s="1016"/>
      <c r="K7" s="1016"/>
      <c r="L7" s="1038"/>
    </row>
    <row r="8" spans="7:12" x14ac:dyDescent="0.25">
      <c r="G8" s="1035">
        <v>4</v>
      </c>
      <c r="H8" s="1030" t="s">
        <v>210</v>
      </c>
      <c r="I8" s="1030"/>
      <c r="J8" s="1031"/>
      <c r="K8" s="1031"/>
      <c r="L8" s="1039"/>
    </row>
    <row r="9" spans="7:12" x14ac:dyDescent="0.25">
      <c r="G9" s="1026" t="s">
        <v>214</v>
      </c>
      <c r="H9" s="1041" t="s">
        <v>666</v>
      </c>
      <c r="I9" s="1022" t="s">
        <v>203</v>
      </c>
      <c r="J9" s="1019"/>
      <c r="K9" s="1019"/>
      <c r="L9" s="1021"/>
    </row>
    <row r="10" spans="7:12" x14ac:dyDescent="0.25">
      <c r="G10" s="1026" t="s">
        <v>215</v>
      </c>
      <c r="H10" s="1041" t="s">
        <v>666</v>
      </c>
      <c r="I10" s="1022" t="s">
        <v>204</v>
      </c>
      <c r="J10" s="1019"/>
      <c r="K10" s="1019"/>
      <c r="L10" s="1021"/>
    </row>
    <row r="11" spans="7:12" x14ac:dyDescent="0.25">
      <c r="G11" s="1037" t="s">
        <v>216</v>
      </c>
      <c r="H11" s="1041" t="s">
        <v>666</v>
      </c>
      <c r="I11" s="1033" t="s">
        <v>205</v>
      </c>
      <c r="J11" s="1016"/>
      <c r="K11" s="1016"/>
      <c r="L11" s="1038"/>
    </row>
    <row r="12" spans="7:12" x14ac:dyDescent="0.25">
      <c r="G12" s="1035">
        <v>5</v>
      </c>
      <c r="H12" s="1030" t="s">
        <v>535</v>
      </c>
      <c r="I12" s="1030"/>
      <c r="J12" s="1031"/>
      <c r="K12" s="1031"/>
      <c r="L12" s="1039"/>
    </row>
    <row r="13" spans="7:12" x14ac:dyDescent="0.25">
      <c r="G13" s="1026" t="s">
        <v>217</v>
      </c>
      <c r="H13" s="1041" t="s">
        <v>666</v>
      </c>
      <c r="I13" s="1022" t="s">
        <v>203</v>
      </c>
      <c r="J13" s="1019"/>
      <c r="K13" s="1019"/>
      <c r="L13" s="1021"/>
    </row>
    <row r="14" spans="7:12" x14ac:dyDescent="0.25">
      <c r="G14" s="1026" t="s">
        <v>218</v>
      </c>
      <c r="H14" s="1041" t="s">
        <v>666</v>
      </c>
      <c r="I14" s="1022" t="s">
        <v>204</v>
      </c>
      <c r="J14" s="1019"/>
      <c r="K14" s="1019"/>
      <c r="L14" s="1021"/>
    </row>
    <row r="15" spans="7:12" x14ac:dyDescent="0.25">
      <c r="G15" s="1026" t="s">
        <v>219</v>
      </c>
      <c r="H15" s="1041" t="s">
        <v>666</v>
      </c>
      <c r="I15" s="1022" t="s">
        <v>205</v>
      </c>
      <c r="J15" s="1019"/>
      <c r="K15" s="1019"/>
      <c r="L15" s="1021"/>
    </row>
    <row r="16" spans="7:12" x14ac:dyDescent="0.25">
      <c r="G16" s="1027" t="s">
        <v>310</v>
      </c>
      <c r="H16" s="1019"/>
      <c r="I16" s="1042" t="s">
        <v>667</v>
      </c>
      <c r="J16" s="1020" t="s">
        <v>311</v>
      </c>
      <c r="K16" s="1019"/>
      <c r="L16" s="1021"/>
    </row>
    <row r="17" spans="7:12" x14ac:dyDescent="0.25">
      <c r="G17" s="1027" t="s">
        <v>312</v>
      </c>
      <c r="H17" s="1019"/>
      <c r="I17" s="1042" t="s">
        <v>667</v>
      </c>
      <c r="J17" s="1020" t="s">
        <v>129</v>
      </c>
      <c r="K17" s="1019"/>
      <c r="L17" s="1021"/>
    </row>
    <row r="18" spans="7:12" x14ac:dyDescent="0.25">
      <c r="G18" s="1040" t="s">
        <v>313</v>
      </c>
      <c r="H18" s="1016"/>
      <c r="I18" s="1043" t="s">
        <v>667</v>
      </c>
      <c r="J18" s="1032" t="s">
        <v>126</v>
      </c>
      <c r="K18" s="1016"/>
      <c r="L18" s="1038"/>
    </row>
    <row r="19" spans="7:12" x14ac:dyDescent="0.25">
      <c r="G19" s="1035">
        <v>6</v>
      </c>
      <c r="H19" s="1030" t="s">
        <v>211</v>
      </c>
      <c r="I19" s="1030"/>
      <c r="J19" s="1031"/>
      <c r="K19" s="1031"/>
      <c r="L19" s="1039"/>
    </row>
    <row r="20" spans="7:12" x14ac:dyDescent="0.25">
      <c r="G20" s="1026" t="s">
        <v>220</v>
      </c>
      <c r="H20" s="1041" t="s">
        <v>666</v>
      </c>
      <c r="I20" s="1022" t="s">
        <v>203</v>
      </c>
      <c r="J20" s="1019"/>
      <c r="K20" s="1019"/>
      <c r="L20" s="1021"/>
    </row>
    <row r="21" spans="7:12" x14ac:dyDescent="0.25">
      <c r="G21" s="1026" t="s">
        <v>221</v>
      </c>
      <c r="H21" s="1041" t="s">
        <v>666</v>
      </c>
      <c r="I21" s="1022" t="s">
        <v>204</v>
      </c>
      <c r="J21" s="1019"/>
      <c r="K21" s="1019"/>
      <c r="L21" s="1021"/>
    </row>
    <row r="22" spans="7:12" x14ac:dyDescent="0.25">
      <c r="G22" s="1037" t="s">
        <v>222</v>
      </c>
      <c r="H22" s="1041" t="s">
        <v>666</v>
      </c>
      <c r="I22" s="1033" t="s">
        <v>205</v>
      </c>
      <c r="J22" s="1016"/>
      <c r="K22" s="1016"/>
      <c r="L22" s="1038"/>
    </row>
    <row r="23" spans="7:12" x14ac:dyDescent="0.25">
      <c r="G23" s="1035">
        <v>7</v>
      </c>
      <c r="H23" s="1030" t="s">
        <v>335</v>
      </c>
      <c r="I23" s="1030"/>
      <c r="J23" s="1031"/>
      <c r="K23" s="1031"/>
      <c r="L23" s="1039"/>
    </row>
    <row r="24" spans="7:12" x14ac:dyDescent="0.25">
      <c r="G24" s="1026" t="s">
        <v>223</v>
      </c>
      <c r="H24" s="1041" t="s">
        <v>666</v>
      </c>
      <c r="I24" s="1022" t="s">
        <v>203</v>
      </c>
      <c r="J24" s="1019"/>
      <c r="K24" s="1019"/>
      <c r="L24" s="1021"/>
    </row>
    <row r="25" spans="7:12" x14ac:dyDescent="0.25">
      <c r="G25" s="1026" t="s">
        <v>224</v>
      </c>
      <c r="H25" s="1041" t="s">
        <v>666</v>
      </c>
      <c r="I25" s="1022" t="s">
        <v>204</v>
      </c>
      <c r="J25" s="1019"/>
      <c r="K25" s="1019"/>
      <c r="L25" s="1021"/>
    </row>
    <row r="26" spans="7:12" x14ac:dyDescent="0.25">
      <c r="G26" s="1026" t="s">
        <v>225</v>
      </c>
      <c r="H26" s="1041" t="s">
        <v>666</v>
      </c>
      <c r="I26" s="1022" t="s">
        <v>205</v>
      </c>
      <c r="J26" s="1019"/>
      <c r="K26" s="1019"/>
      <c r="L26" s="1021"/>
    </row>
    <row r="27" spans="7:12" x14ac:dyDescent="0.25">
      <c r="G27" s="1026" t="s">
        <v>338</v>
      </c>
      <c r="H27" s="1019"/>
      <c r="I27" s="1042" t="s">
        <v>667</v>
      </c>
      <c r="J27" s="1020" t="s">
        <v>337</v>
      </c>
      <c r="K27" s="1019"/>
      <c r="L27" s="1021"/>
    </row>
    <row r="28" spans="7:12" x14ac:dyDescent="0.25">
      <c r="G28" s="1037" t="s">
        <v>339</v>
      </c>
      <c r="H28" s="1016"/>
      <c r="I28" s="1043" t="s">
        <v>667</v>
      </c>
      <c r="J28" s="1032" t="s">
        <v>305</v>
      </c>
      <c r="K28" s="1016"/>
      <c r="L28" s="1038"/>
    </row>
    <row r="29" spans="7:12" x14ac:dyDescent="0.25">
      <c r="G29" s="1035">
        <v>8</v>
      </c>
      <c r="H29" s="1030" t="s">
        <v>212</v>
      </c>
      <c r="I29" s="1030"/>
      <c r="J29" s="1031"/>
      <c r="K29" s="1031"/>
      <c r="L29" s="1039"/>
    </row>
    <row r="30" spans="7:12" x14ac:dyDescent="0.25">
      <c r="G30" s="1026" t="s">
        <v>226</v>
      </c>
      <c r="H30" s="1041" t="s">
        <v>666</v>
      </c>
      <c r="I30" s="1022" t="s">
        <v>203</v>
      </c>
      <c r="J30" s="1019"/>
      <c r="K30" s="1019"/>
      <c r="L30" s="1021"/>
    </row>
    <row r="31" spans="7:12" x14ac:dyDescent="0.25">
      <c r="G31" s="1026" t="s">
        <v>227</v>
      </c>
      <c r="H31" s="1041" t="s">
        <v>666</v>
      </c>
      <c r="I31" s="1022" t="s">
        <v>204</v>
      </c>
      <c r="J31" s="1019"/>
      <c r="K31" s="1019"/>
      <c r="L31" s="1021"/>
    </row>
    <row r="32" spans="7:12" x14ac:dyDescent="0.25">
      <c r="G32" s="1037" t="s">
        <v>228</v>
      </c>
      <c r="H32" s="1041" t="s">
        <v>666</v>
      </c>
      <c r="I32" s="1033" t="s">
        <v>205</v>
      </c>
      <c r="J32" s="1016"/>
      <c r="K32" s="1016"/>
      <c r="L32" s="1038"/>
    </row>
    <row r="33" spans="7:12" x14ac:dyDescent="0.25">
      <c r="G33" s="1035">
        <v>9</v>
      </c>
      <c r="H33" s="1030" t="s">
        <v>213</v>
      </c>
      <c r="I33" s="1030"/>
      <c r="J33" s="1031"/>
      <c r="K33" s="1031"/>
      <c r="L33" s="1039"/>
    </row>
    <row r="34" spans="7:12" x14ac:dyDescent="0.25">
      <c r="G34" s="1026" t="s">
        <v>229</v>
      </c>
      <c r="H34" s="1041" t="s">
        <v>666</v>
      </c>
      <c r="I34" s="1022" t="s">
        <v>203</v>
      </c>
      <c r="J34" s="1019"/>
      <c r="K34" s="1019"/>
      <c r="L34" s="1021"/>
    </row>
    <row r="35" spans="7:12" x14ac:dyDescent="0.25">
      <c r="G35" s="1026" t="s">
        <v>411</v>
      </c>
      <c r="H35" s="1041"/>
      <c r="I35" s="1042" t="s">
        <v>667</v>
      </c>
      <c r="J35" s="1020" t="s">
        <v>350</v>
      </c>
      <c r="K35" s="1019"/>
      <c r="L35" s="1021"/>
    </row>
    <row r="36" spans="7:12" x14ac:dyDescent="0.25">
      <c r="G36" s="1026" t="s">
        <v>412</v>
      </c>
      <c r="H36" s="1041"/>
      <c r="I36" s="1042" t="s">
        <v>667</v>
      </c>
      <c r="J36" s="1020" t="s">
        <v>349</v>
      </c>
      <c r="K36" s="1019"/>
      <c r="L36" s="1021"/>
    </row>
    <row r="37" spans="7:12" x14ac:dyDescent="0.25">
      <c r="G37" s="1026" t="s">
        <v>230</v>
      </c>
      <c r="H37" s="1041" t="s">
        <v>666</v>
      </c>
      <c r="I37" s="1022" t="s">
        <v>204</v>
      </c>
      <c r="J37" s="1020"/>
      <c r="K37" s="1019"/>
      <c r="L37" s="1021"/>
    </row>
    <row r="38" spans="7:12" x14ac:dyDescent="0.25">
      <c r="G38" s="1026" t="s">
        <v>351</v>
      </c>
      <c r="H38" s="1041"/>
      <c r="I38" s="1042" t="s">
        <v>667</v>
      </c>
      <c r="J38" s="1020" t="s">
        <v>350</v>
      </c>
      <c r="K38" s="1019"/>
      <c r="L38" s="1021"/>
    </row>
    <row r="39" spans="7:12" x14ac:dyDescent="0.25">
      <c r="G39" s="1026" t="s">
        <v>606</v>
      </c>
      <c r="H39" s="1041"/>
      <c r="I39" s="1042" t="s">
        <v>667</v>
      </c>
      <c r="J39" s="1020" t="s">
        <v>349</v>
      </c>
      <c r="K39" s="1019"/>
      <c r="L39" s="1021"/>
    </row>
    <row r="40" spans="7:12" x14ac:dyDescent="0.25">
      <c r="G40" s="1026" t="s">
        <v>532</v>
      </c>
      <c r="H40" s="1041" t="s">
        <v>666</v>
      </c>
      <c r="I40" s="1022" t="s">
        <v>205</v>
      </c>
      <c r="J40" s="1019"/>
      <c r="K40" s="1019"/>
      <c r="L40" s="1021"/>
    </row>
    <row r="41" spans="7:12" x14ac:dyDescent="0.25">
      <c r="G41" s="1026" t="s">
        <v>533</v>
      </c>
      <c r="H41" s="1019"/>
      <c r="I41" s="1042" t="s">
        <v>667</v>
      </c>
      <c r="J41" s="1020" t="s">
        <v>350</v>
      </c>
      <c r="K41" s="1019"/>
      <c r="L41" s="1021"/>
    </row>
    <row r="42" spans="7:12" ht="15.75" thickBot="1" x14ac:dyDescent="0.3">
      <c r="G42" s="1028" t="s">
        <v>534</v>
      </c>
      <c r="H42" s="1023"/>
      <c r="I42" s="1044" t="s">
        <v>667</v>
      </c>
      <c r="J42" s="1024" t="s">
        <v>349</v>
      </c>
      <c r="K42" s="1023"/>
      <c r="L42" s="1025"/>
    </row>
  </sheetData>
  <mergeCells count="2">
    <mergeCell ref="H2:L2"/>
    <mergeCell ref="H3:L3"/>
  </mergeCells>
  <phoneticPr fontId="40" type="noConversion"/>
  <hyperlinks>
    <hyperlink ref="H2" location="'Foglio introduttivo'!A1" display="Foglio introduttivo"/>
    <hyperlink ref="H3" location="'Riepilogo dati'!A1" display="Riepilogo dati"/>
    <hyperlink ref="I5" location="'Autobus urbani lv2'!A1" display="Livello 2"/>
    <hyperlink ref="I6" location="'Autobus urbani lv3'!A1" display="Livello 3"/>
    <hyperlink ref="I7" location="'Autobus urbani lv4'!A1" display="Livello 4"/>
    <hyperlink ref="I9" location="'Tram-Filobus LV2'!A1" display="Livello 2"/>
    <hyperlink ref="I10" location="'Tram-Filobus LV3'!A1" display="Livello 3"/>
    <hyperlink ref="I11" location="'Tram-Filobus LV4'!A1" display="Livello 4"/>
    <hyperlink ref="I13" location="'Metropolitana-Treni LV2'!A1" display="Livello 2"/>
    <hyperlink ref="I14" location="'Metropolitana-Treni LV3'!A1" display="Livello 3"/>
    <hyperlink ref="I15" location="'Metropolitana-Treni LV4'!A1" display="Livello 4"/>
    <hyperlink ref="J16" location="'Metropolitana-Treni LV4'!A1" display="Veicoli"/>
    <hyperlink ref="J17" location="'Metropolitana-Treni LV4'!U1" display="Gallerie"/>
    <hyperlink ref="J18" location="'Metropolitana-Treni LV4'!AF1" display="Stazioni"/>
    <hyperlink ref="I20" location="'Autobus extraurbani LV2'!A1" display="Livello 2"/>
    <hyperlink ref="I21" location="'Autobus extraurbani LV3'!A1" display="Livello 3"/>
    <hyperlink ref="I22" location="'Autobus extraurbani LV4'!A1" display="Livello 4"/>
    <hyperlink ref="I24" location="'Trasporto a Fune LV2'!A1" display="Livello 2"/>
    <hyperlink ref="I25" location="'Trasporto a Fune LV3'!A1" display="Livello 3"/>
    <hyperlink ref="I26" location="'Trasporto a Fune LV4'!A1" display="Livello 4"/>
    <hyperlink ref="J27" location="'Trasporto a Fune LV4'!A1" display="Gallerie "/>
    <hyperlink ref="J28" location="'Trasporto a Fune LV4'!K2" display="Stazione"/>
    <hyperlink ref="I30" location="'Trasporto su acqua LV2'!A1" display="Livello 2"/>
    <hyperlink ref="I31" location="'Trasporto su acqua LV3'!A1" display="Livello 3"/>
    <hyperlink ref="I32" location="'Trasporto su acqua LV4'!A1" display="Livello 4"/>
    <hyperlink ref="I34" location="'Mobilità altrentiva LV2'!A1" display="Livello 2"/>
    <hyperlink ref="I40" location="'Mobilità alternativa LV4'!A1" display="Livello 4"/>
    <hyperlink ref="J35" location="'Mobilità altrentiva LV2'!A1" display="Tapis roulant/scale mobili"/>
    <hyperlink ref="J36" location="'Mobilità altrentiva LV2'!A7" display="Ascensori"/>
    <hyperlink ref="J41" location="'Mobilità alternativa LV4'!A1" display="Tapis roulant/scale mobili"/>
    <hyperlink ref="J42" location="'Mobilità alternativa LV4'!R2" display="Ascensori"/>
    <hyperlink ref="J38" location="'Mobilità alternativa LV 3'!A1" display="Tapis roulant/scale mobili"/>
    <hyperlink ref="I37" location="'Mobilità alternativa LV 3'!A1" display="Livello 3"/>
    <hyperlink ref="J39" location="'Mobilità alternativa LV 3'!S1" display="Ascensori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01"/>
  <sheetViews>
    <sheetView zoomScale="70" zoomScaleNormal="70" workbookViewId="0">
      <selection activeCell="BB18" sqref="BB18"/>
    </sheetView>
  </sheetViews>
  <sheetFormatPr defaultRowHeight="15" x14ac:dyDescent="0.25"/>
  <cols>
    <col min="1" max="1" width="23.140625" style="38" customWidth="1"/>
    <col min="2" max="2" width="20.140625" style="38" customWidth="1"/>
    <col min="3" max="3" width="17.42578125" style="38" customWidth="1"/>
    <col min="4" max="4" width="20.140625" style="38" customWidth="1"/>
    <col min="5" max="5" width="38" style="38" customWidth="1"/>
    <col min="6" max="6" width="30.28515625" style="38" customWidth="1"/>
    <col min="7" max="7" width="26.85546875" style="38" customWidth="1"/>
    <col min="8" max="8" width="29.7109375" style="38" customWidth="1"/>
    <col min="9" max="9" width="20.5703125" style="38" customWidth="1"/>
    <col min="10" max="10" width="21.42578125" style="38" customWidth="1"/>
    <col min="11" max="11" width="19.5703125" style="38" customWidth="1"/>
    <col min="12" max="12" width="20.140625" style="38" customWidth="1"/>
    <col min="13" max="13" width="19" style="38" customWidth="1"/>
    <col min="14" max="14" width="20.140625" style="38" customWidth="1"/>
    <col min="15" max="16" width="27.42578125" style="38" customWidth="1"/>
    <col min="17" max="17" width="23" style="38" customWidth="1"/>
    <col min="18" max="18" width="30.42578125" style="38" customWidth="1"/>
    <col min="19" max="19" width="24.28515625" style="38" customWidth="1"/>
    <col min="20" max="20" width="9.140625" style="38"/>
    <col min="21" max="21" width="24.140625" style="38" customWidth="1"/>
    <col min="22" max="22" width="21.140625" style="38" customWidth="1"/>
    <col min="23" max="23" width="24.7109375" style="38" customWidth="1"/>
    <col min="24" max="24" width="24.28515625" style="38" customWidth="1"/>
    <col min="25" max="26" width="19.5703125" style="38" customWidth="1"/>
    <col min="27" max="27" width="14.85546875" style="38" customWidth="1"/>
    <col min="28" max="28" width="17.42578125" style="38" customWidth="1"/>
    <col min="29" max="29" width="17.5703125" style="38" customWidth="1"/>
    <col min="30" max="30" width="27.5703125" style="38" customWidth="1"/>
    <col min="31" max="32" width="9.140625" style="38"/>
    <col min="33" max="33" width="22.7109375" style="38" customWidth="1"/>
    <col min="34" max="34" width="22.5703125" style="38" customWidth="1"/>
    <col min="35" max="36" width="31" style="38" customWidth="1"/>
    <col min="37" max="37" width="22.140625" style="38" customWidth="1"/>
    <col min="38" max="38" width="23.42578125" style="38" customWidth="1"/>
    <col min="39" max="39" width="27.85546875" style="38" customWidth="1"/>
    <col min="40" max="40" width="19.42578125" style="38" customWidth="1"/>
    <col min="41" max="41" width="19" style="38" customWidth="1"/>
    <col min="42" max="42" width="22.140625" style="38" customWidth="1"/>
    <col min="43" max="43" width="24.28515625" style="38" customWidth="1"/>
    <col min="44" max="50" width="9.140625" style="38"/>
    <col min="51" max="51" width="0" style="38" hidden="1" customWidth="1"/>
    <col min="52" max="52" width="48.140625" style="38" hidden="1" customWidth="1"/>
    <col min="53" max="16384" width="9.140625" style="38"/>
  </cols>
  <sheetData>
    <row r="1" spans="1:52" ht="19.5" thickBot="1" x14ac:dyDescent="0.35">
      <c r="A1" s="602" t="s">
        <v>293</v>
      </c>
      <c r="B1" s="603" t="s">
        <v>658</v>
      </c>
      <c r="C1" s="603" t="s">
        <v>129</v>
      </c>
      <c r="D1" s="796" t="s">
        <v>126</v>
      </c>
      <c r="E1" s="604"/>
      <c r="F1" s="604"/>
      <c r="G1" s="604"/>
      <c r="H1" s="604"/>
      <c r="I1" s="604"/>
      <c r="J1" s="604"/>
      <c r="K1" s="604"/>
      <c r="L1" s="604"/>
      <c r="M1" s="797"/>
      <c r="N1" s="798"/>
      <c r="O1" s="604"/>
      <c r="P1" s="604"/>
      <c r="Q1" s="604"/>
      <c r="R1" s="604"/>
      <c r="S1" s="604"/>
    </row>
    <row r="2" spans="1:52" ht="21.75" thickBot="1" x14ac:dyDescent="0.4">
      <c r="A2" s="1054" t="s">
        <v>294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797"/>
      <c r="N2" s="798"/>
      <c r="O2" s="604"/>
      <c r="P2" s="604"/>
      <c r="Q2" s="604"/>
      <c r="R2" s="604"/>
      <c r="S2" s="604"/>
      <c r="U2" s="1054" t="s">
        <v>633</v>
      </c>
      <c r="V2" s="603" t="s">
        <v>209</v>
      </c>
      <c r="W2" s="604"/>
      <c r="X2" s="604"/>
      <c r="Y2" s="604"/>
      <c r="Z2" s="604"/>
      <c r="AA2" s="604"/>
      <c r="AB2" s="604"/>
      <c r="AC2" s="604"/>
      <c r="AD2" s="604"/>
      <c r="AG2" s="698" t="s">
        <v>304</v>
      </c>
      <c r="AH2" s="603" t="s">
        <v>209</v>
      </c>
      <c r="AI2" s="799"/>
      <c r="AJ2" s="799"/>
      <c r="AK2" s="604"/>
      <c r="AL2" s="604"/>
      <c r="AM2" s="604"/>
      <c r="AN2" s="604"/>
      <c r="AO2" s="604"/>
      <c r="AP2" s="604"/>
    </row>
    <row r="3" spans="1:52" ht="21.75" thickBot="1" x14ac:dyDescent="0.4">
      <c r="A3" s="1353" t="s">
        <v>0</v>
      </c>
      <c r="B3" s="1354"/>
      <c r="C3" s="1354"/>
      <c r="D3" s="1354"/>
      <c r="E3" s="1354"/>
      <c r="F3" s="1354"/>
      <c r="G3" s="1354"/>
      <c r="H3" s="1354"/>
      <c r="I3" s="1354"/>
      <c r="J3" s="1354"/>
      <c r="K3" s="1354"/>
      <c r="L3" s="1354"/>
      <c r="M3" s="1354"/>
      <c r="N3" s="1355"/>
      <c r="O3" s="1347" t="s">
        <v>1</v>
      </c>
      <c r="P3" s="1349"/>
      <c r="Q3" s="1347" t="s">
        <v>2</v>
      </c>
      <c r="R3" s="1348"/>
      <c r="S3" s="1349"/>
      <c r="U3" s="1347" t="s">
        <v>0</v>
      </c>
      <c r="V3" s="1348"/>
      <c r="W3" s="1349"/>
      <c r="X3" s="1347" t="s">
        <v>1</v>
      </c>
      <c r="Y3" s="1348"/>
      <c r="Z3" s="1348"/>
      <c r="AA3" s="1348"/>
      <c r="AB3" s="1348"/>
      <c r="AC3" s="1349"/>
      <c r="AD3" s="801" t="s">
        <v>2</v>
      </c>
      <c r="AG3" s="1347" t="s">
        <v>0</v>
      </c>
      <c r="AH3" s="1348"/>
      <c r="AI3" s="1348"/>
      <c r="AJ3" s="1349"/>
      <c r="AK3" s="1347" t="s">
        <v>1</v>
      </c>
      <c r="AL3" s="1348"/>
      <c r="AM3" s="1348"/>
      <c r="AN3" s="1348"/>
      <c r="AO3" s="1348"/>
      <c r="AP3" s="1349"/>
      <c r="AQ3" s="801" t="s">
        <v>2</v>
      </c>
    </row>
    <row r="4" spans="1:52" ht="91.5" customHeight="1" thickBot="1" x14ac:dyDescent="0.3">
      <c r="A4" s="681" t="s">
        <v>295</v>
      </c>
      <c r="B4" s="700" t="s">
        <v>263</v>
      </c>
      <c r="C4" s="647" t="s">
        <v>22</v>
      </c>
      <c r="D4" s="802" t="s">
        <v>296</v>
      </c>
      <c r="E4" s="647" t="s">
        <v>297</v>
      </c>
      <c r="F4" s="647" t="s">
        <v>23</v>
      </c>
      <c r="G4" s="647" t="s">
        <v>497</v>
      </c>
      <c r="H4" s="647" t="s">
        <v>611</v>
      </c>
      <c r="I4" s="647" t="s">
        <v>298</v>
      </c>
      <c r="J4" s="647" t="s">
        <v>299</v>
      </c>
      <c r="K4" s="648" t="s">
        <v>29</v>
      </c>
      <c r="L4" s="648" t="s">
        <v>269</v>
      </c>
      <c r="M4" s="803" t="s">
        <v>374</v>
      </c>
      <c r="N4" s="701" t="s">
        <v>375</v>
      </c>
      <c r="O4" s="734" t="s">
        <v>505</v>
      </c>
      <c r="P4" s="804" t="s">
        <v>541</v>
      </c>
      <c r="Q4" s="654" t="s">
        <v>246</v>
      </c>
      <c r="R4" s="805" t="s">
        <v>538</v>
      </c>
      <c r="S4" s="656" t="s">
        <v>247</v>
      </c>
      <c r="U4" s="681" t="s">
        <v>300</v>
      </c>
      <c r="V4" s="647" t="s">
        <v>632</v>
      </c>
      <c r="W4" s="701" t="s">
        <v>558</v>
      </c>
      <c r="X4" s="806" t="s">
        <v>301</v>
      </c>
      <c r="Y4" s="807" t="s">
        <v>302</v>
      </c>
      <c r="Z4" s="807" t="s">
        <v>515</v>
      </c>
      <c r="AA4" s="807" t="s">
        <v>513</v>
      </c>
      <c r="AB4" s="807" t="s">
        <v>303</v>
      </c>
      <c r="AC4" s="808" t="s">
        <v>332</v>
      </c>
      <c r="AD4" s="809" t="s">
        <v>381</v>
      </c>
      <c r="AG4" s="681" t="s">
        <v>305</v>
      </c>
      <c r="AH4" s="647" t="s">
        <v>306</v>
      </c>
      <c r="AI4" s="648" t="s">
        <v>382</v>
      </c>
      <c r="AJ4" s="810" t="s">
        <v>565</v>
      </c>
      <c r="AK4" s="654" t="s">
        <v>307</v>
      </c>
      <c r="AL4" s="655" t="s">
        <v>308</v>
      </c>
      <c r="AM4" s="655" t="s">
        <v>309</v>
      </c>
      <c r="AN4" s="655" t="s">
        <v>513</v>
      </c>
      <c r="AO4" s="807" t="s">
        <v>303</v>
      </c>
      <c r="AP4" s="808" t="s">
        <v>332</v>
      </c>
      <c r="AQ4" s="809" t="s">
        <v>391</v>
      </c>
    </row>
    <row r="5" spans="1:52" ht="18.75" x14ac:dyDescent="0.25">
      <c r="A5" s="811" t="s">
        <v>432</v>
      </c>
      <c r="B5" s="664"/>
      <c r="C5" s="658"/>
      <c r="D5" s="659"/>
      <c r="E5" s="658"/>
      <c r="F5" s="658"/>
      <c r="G5" s="812"/>
      <c r="H5" s="658"/>
      <c r="I5" s="658"/>
      <c r="J5" s="658"/>
      <c r="K5" s="659"/>
      <c r="L5" s="813">
        <f>'Metropolitana-Treni LV2'!K5</f>
        <v>0</v>
      </c>
      <c r="M5" s="814">
        <f>'Metropolitana-Treni LV2'!M5</f>
        <v>0</v>
      </c>
      <c r="N5" s="815">
        <f>'Metropolitana-Treni LV2'!N5</f>
        <v>0</v>
      </c>
      <c r="O5" s="767">
        <f>'Metropolitana-Treni LV2'!A16</f>
        <v>0</v>
      </c>
      <c r="P5" s="816">
        <f>'Metropolitana-Treni LV2'!B16</f>
        <v>0</v>
      </c>
      <c r="Q5" s="664"/>
      <c r="R5" s="664"/>
      <c r="S5" s="658"/>
      <c r="U5" s="817" t="s">
        <v>432</v>
      </c>
      <c r="V5" s="818">
        <f>'Metropolitana-Treni LV2'!F5</f>
        <v>0</v>
      </c>
      <c r="W5" s="658"/>
      <c r="X5" s="819">
        <f>'Metropolitana-Treni LV2'!I16</f>
        <v>0</v>
      </c>
      <c r="Y5" s="820">
        <f>'Metropolitana-Treni LV2'!J16</f>
        <v>0</v>
      </c>
      <c r="Z5" s="820">
        <f>'Metropolitana-Treni LV2'!K16</f>
        <v>0</v>
      </c>
      <c r="AA5" s="821"/>
      <c r="AB5" s="822">
        <f>'Metropolitana-Treni LV2'!L16</f>
        <v>0</v>
      </c>
      <c r="AC5" s="822">
        <f>AB5*0.000187</f>
        <v>0</v>
      </c>
      <c r="AD5" s="664"/>
      <c r="AG5" s="817" t="s">
        <v>432</v>
      </c>
      <c r="AH5" s="818">
        <f>'Metropolitana-Treni LV2'!E5</f>
        <v>0</v>
      </c>
      <c r="AI5" s="658"/>
      <c r="AJ5" s="664"/>
      <c r="AK5" s="663">
        <f>'Metropolitana-Treni LV2'!D16</f>
        <v>0</v>
      </c>
      <c r="AL5" s="663">
        <f>'Metropolitana-Treni LV2'!E16</f>
        <v>0</v>
      </c>
      <c r="AM5" s="663">
        <f>'Metropolitana-Treni LV2'!F16</f>
        <v>0</v>
      </c>
      <c r="AN5" s="663">
        <f>'Metropolitana-Treni LV2'!G16</f>
        <v>0</v>
      </c>
      <c r="AO5" s="663">
        <f>'Metropolitana-Treni LV2'!H16</f>
        <v>0</v>
      </c>
      <c r="AP5" s="822">
        <f>AO5*0.000187</f>
        <v>0</v>
      </c>
      <c r="AQ5" s="664"/>
      <c r="AZ5" s="38" t="s">
        <v>741</v>
      </c>
    </row>
    <row r="6" spans="1:52" ht="18.75" x14ac:dyDescent="0.3">
      <c r="A6" s="604"/>
      <c r="B6" s="684"/>
      <c r="C6" s="684"/>
      <c r="D6" s="684"/>
      <c r="E6" s="684"/>
      <c r="F6" s="684"/>
      <c r="G6" s="823"/>
      <c r="H6" s="684"/>
      <c r="I6" s="684"/>
      <c r="J6" s="684"/>
      <c r="K6" s="684"/>
      <c r="L6" s="786" t="str">
        <f>IF(N6*K6&gt;0,N6*K6," ")</f>
        <v xml:space="preserve"> </v>
      </c>
      <c r="M6" s="604"/>
      <c r="N6" s="684"/>
      <c r="O6" s="684"/>
      <c r="P6" s="684"/>
      <c r="Q6" s="786" t="str">
        <f>IFERROR(O6/L6," ")</f>
        <v xml:space="preserve"> </v>
      </c>
      <c r="R6" s="786" t="str">
        <f>IFERROR(P6/L6," ")</f>
        <v xml:space="preserve"> </v>
      </c>
      <c r="S6" s="786" t="str">
        <f>IFERROR((IFERROR(O6*0.187*10^3,0)+IFERROR(P6*0.86*10^3,0))/L6," ")</f>
        <v xml:space="preserve"> </v>
      </c>
      <c r="U6" s="684"/>
      <c r="V6" s="684"/>
      <c r="W6" s="684"/>
      <c r="X6" s="684"/>
      <c r="Y6" s="684"/>
      <c r="Z6" s="684"/>
      <c r="AA6" s="684"/>
      <c r="AB6" s="824"/>
      <c r="AC6" s="786" t="str">
        <f>IF(AB6*0.187*10^-3&gt;0,AB6*0.187*10^-3," ")</f>
        <v xml:space="preserve"> </v>
      </c>
      <c r="AD6" s="786" t="str">
        <f>IFERROR(AC6/V6," ")</f>
        <v xml:space="preserve"> </v>
      </c>
      <c r="AF6" s="825">
        <v>1</v>
      </c>
      <c r="AG6" s="684"/>
      <c r="AH6" s="684"/>
      <c r="AI6" s="684"/>
      <c r="AJ6" s="684"/>
      <c r="AK6" s="684"/>
      <c r="AL6" s="684"/>
      <c r="AM6" s="684"/>
      <c r="AN6" s="684"/>
      <c r="AO6" s="684"/>
      <c r="AP6" s="826" t="str">
        <f>IF(AO6*0.187*10^-3&gt;0,AO6*0.187*10^-3," ")</f>
        <v xml:space="preserve"> </v>
      </c>
      <c r="AQ6" s="786" t="str">
        <f t="shared" ref="AQ6:AQ37" si="0">IFERROR(AP6/AH6," ")</f>
        <v xml:space="preserve"> </v>
      </c>
      <c r="AZ6" s="38" t="s">
        <v>736</v>
      </c>
    </row>
    <row r="7" spans="1:52" ht="18.75" x14ac:dyDescent="0.3">
      <c r="A7" s="827"/>
      <c r="B7" s="684"/>
      <c r="C7" s="823"/>
      <c r="D7" s="823"/>
      <c r="E7" s="823"/>
      <c r="F7" s="684"/>
      <c r="G7" s="823"/>
      <c r="H7" s="823"/>
      <c r="I7" s="684"/>
      <c r="J7" s="823"/>
      <c r="K7" s="823"/>
      <c r="L7" s="786" t="str">
        <f t="shared" ref="L7:L70" si="1">IF(N7*K7&gt;0,N7*K7," ")</f>
        <v xml:space="preserve"> </v>
      </c>
      <c r="M7" s="823"/>
      <c r="N7" s="823"/>
      <c r="O7" s="823"/>
      <c r="P7" s="823"/>
      <c r="Q7" s="786" t="str">
        <f t="shared" ref="Q7:Q70" si="2">IFERROR(O7/L7," ")</f>
        <v xml:space="preserve"> </v>
      </c>
      <c r="R7" s="786" t="str">
        <f t="shared" ref="R7:R70" si="3">IFERROR(P7/L7," ")</f>
        <v xml:space="preserve"> </v>
      </c>
      <c r="S7" s="786" t="str">
        <f t="shared" ref="S7:S70" si="4">IFERROR((IFERROR(O7*0.187*10^3,0)+IFERROR(P7*0.86*10^3,0))/L7," ")</f>
        <v xml:space="preserve"> </v>
      </c>
      <c r="U7" s="684"/>
      <c r="V7" s="684"/>
      <c r="W7" s="684"/>
      <c r="X7" s="684"/>
      <c r="Y7" s="684"/>
      <c r="Z7" s="684"/>
      <c r="AA7" s="684"/>
      <c r="AB7" s="824"/>
      <c r="AC7" s="786" t="str">
        <f t="shared" ref="AC7:AC70" si="5">IF(AB7*0.187*10^-3&gt;0,AB7*0.187*10^-3," ")</f>
        <v xml:space="preserve"> </v>
      </c>
      <c r="AD7" s="786" t="str">
        <f t="shared" ref="AD7:AD70" si="6">IFERROR(AC7/V7," ")</f>
        <v xml:space="preserve"> </v>
      </c>
      <c r="AF7" s="825">
        <v>1</v>
      </c>
      <c r="AG7" s="684"/>
      <c r="AH7" s="684"/>
      <c r="AI7" s="684"/>
      <c r="AJ7" s="684"/>
      <c r="AK7" s="684"/>
      <c r="AL7" s="684"/>
      <c r="AM7" s="684"/>
      <c r="AN7" s="684"/>
      <c r="AO7" s="684"/>
      <c r="AP7" s="826" t="str">
        <f t="shared" ref="AP7:AP70" si="7">IF(AO7*0.187*10^-3&gt;0,AO7*0.187*10^-3," ")</f>
        <v xml:space="preserve"> </v>
      </c>
      <c r="AQ7" s="786" t="str">
        <f t="shared" si="0"/>
        <v xml:space="preserve"> </v>
      </c>
      <c r="AZ7" s="38" t="s">
        <v>743</v>
      </c>
    </row>
    <row r="8" spans="1:52" ht="18.75" x14ac:dyDescent="0.3">
      <c r="A8" s="827"/>
      <c r="B8" s="684"/>
      <c r="C8" s="823"/>
      <c r="D8" s="823"/>
      <c r="E8" s="823"/>
      <c r="F8" s="684"/>
      <c r="G8" s="823"/>
      <c r="H8" s="823"/>
      <c r="I8" s="684"/>
      <c r="J8" s="823"/>
      <c r="K8" s="823"/>
      <c r="L8" s="786" t="str">
        <f t="shared" si="1"/>
        <v xml:space="preserve"> </v>
      </c>
      <c r="M8" s="823"/>
      <c r="N8" s="823"/>
      <c r="O8" s="823"/>
      <c r="P8" s="823"/>
      <c r="Q8" s="786" t="str">
        <f t="shared" si="2"/>
        <v xml:space="preserve"> </v>
      </c>
      <c r="R8" s="786" t="str">
        <f t="shared" si="3"/>
        <v xml:space="preserve"> </v>
      </c>
      <c r="S8" s="786" t="str">
        <f t="shared" si="4"/>
        <v xml:space="preserve"> </v>
      </c>
      <c r="U8" s="684"/>
      <c r="V8" s="684"/>
      <c r="W8" s="684"/>
      <c r="X8" s="684"/>
      <c r="Y8" s="684"/>
      <c r="Z8" s="684"/>
      <c r="AA8" s="684"/>
      <c r="AB8" s="824"/>
      <c r="AC8" s="786" t="str">
        <f t="shared" si="5"/>
        <v xml:space="preserve"> </v>
      </c>
      <c r="AD8" s="786" t="str">
        <f t="shared" si="6"/>
        <v xml:space="preserve"> </v>
      </c>
      <c r="AF8" s="825">
        <v>1</v>
      </c>
      <c r="AG8" s="684"/>
      <c r="AH8" s="684"/>
      <c r="AI8" s="684"/>
      <c r="AJ8" s="684"/>
      <c r="AK8" s="684"/>
      <c r="AL8" s="684"/>
      <c r="AM8" s="684"/>
      <c r="AN8" s="684"/>
      <c r="AO8" s="684"/>
      <c r="AP8" s="826" t="str">
        <f t="shared" si="7"/>
        <v xml:space="preserve"> </v>
      </c>
      <c r="AQ8" s="786" t="str">
        <f t="shared" si="0"/>
        <v xml:space="preserve"> </v>
      </c>
      <c r="AZ8" s="38" t="s">
        <v>737</v>
      </c>
    </row>
    <row r="9" spans="1:52" ht="18.75" x14ac:dyDescent="0.3">
      <c r="A9" s="827"/>
      <c r="B9" s="684"/>
      <c r="C9" s="823"/>
      <c r="D9" s="823"/>
      <c r="E9" s="823"/>
      <c r="F9" s="684"/>
      <c r="G9" s="823"/>
      <c r="H9" s="823"/>
      <c r="I9" s="684"/>
      <c r="J9" s="823"/>
      <c r="K9" s="823"/>
      <c r="L9" s="786" t="str">
        <f t="shared" si="1"/>
        <v xml:space="preserve"> </v>
      </c>
      <c r="M9" s="823"/>
      <c r="N9" s="823"/>
      <c r="O9" s="823"/>
      <c r="P9" s="823"/>
      <c r="Q9" s="786" t="str">
        <f t="shared" si="2"/>
        <v xml:space="preserve"> </v>
      </c>
      <c r="R9" s="786" t="str">
        <f t="shared" si="3"/>
        <v xml:space="preserve"> </v>
      </c>
      <c r="S9" s="786" t="str">
        <f t="shared" si="4"/>
        <v xml:space="preserve"> </v>
      </c>
      <c r="U9" s="684"/>
      <c r="V9" s="684"/>
      <c r="W9" s="684"/>
      <c r="X9" s="684"/>
      <c r="Y9" s="684"/>
      <c r="Z9" s="684"/>
      <c r="AA9" s="684"/>
      <c r="AB9" s="824"/>
      <c r="AC9" s="786" t="str">
        <f t="shared" si="5"/>
        <v xml:space="preserve"> </v>
      </c>
      <c r="AD9" s="786" t="str">
        <f t="shared" si="6"/>
        <v xml:space="preserve"> </v>
      </c>
      <c r="AF9" s="825">
        <v>1</v>
      </c>
      <c r="AG9" s="684"/>
      <c r="AH9" s="684"/>
      <c r="AI9" s="684"/>
      <c r="AJ9" s="684"/>
      <c r="AK9" s="684"/>
      <c r="AL9" s="684"/>
      <c r="AM9" s="684"/>
      <c r="AN9" s="684"/>
      <c r="AO9" s="684"/>
      <c r="AP9" s="826" t="str">
        <f t="shared" si="7"/>
        <v xml:space="preserve"> </v>
      </c>
      <c r="AQ9" s="786" t="str">
        <f t="shared" si="0"/>
        <v xml:space="preserve"> </v>
      </c>
      <c r="AZ9" s="38" t="s">
        <v>742</v>
      </c>
    </row>
    <row r="10" spans="1:52" ht="18.75" x14ac:dyDescent="0.3">
      <c r="A10" s="827"/>
      <c r="B10" s="684"/>
      <c r="C10" s="823"/>
      <c r="D10" s="823"/>
      <c r="E10" s="823"/>
      <c r="F10" s="684"/>
      <c r="G10" s="823"/>
      <c r="H10" s="823"/>
      <c r="I10" s="684"/>
      <c r="J10" s="823"/>
      <c r="K10" s="823"/>
      <c r="L10" s="786" t="str">
        <f t="shared" si="1"/>
        <v xml:space="preserve"> </v>
      </c>
      <c r="M10" s="823"/>
      <c r="N10" s="823"/>
      <c r="O10" s="823"/>
      <c r="P10" s="823"/>
      <c r="Q10" s="786" t="str">
        <f t="shared" si="2"/>
        <v xml:space="preserve"> </v>
      </c>
      <c r="R10" s="786" t="str">
        <f t="shared" si="3"/>
        <v xml:space="preserve"> </v>
      </c>
      <c r="S10" s="786" t="str">
        <f t="shared" si="4"/>
        <v xml:space="preserve"> </v>
      </c>
      <c r="U10" s="684"/>
      <c r="V10" s="684"/>
      <c r="W10" s="684"/>
      <c r="X10" s="684"/>
      <c r="Y10" s="684"/>
      <c r="Z10" s="684"/>
      <c r="AA10" s="684"/>
      <c r="AB10" s="824"/>
      <c r="AC10" s="786" t="str">
        <f t="shared" si="5"/>
        <v xml:space="preserve"> </v>
      </c>
      <c r="AD10" s="786" t="str">
        <f t="shared" si="6"/>
        <v xml:space="preserve"> </v>
      </c>
      <c r="AF10" s="825">
        <v>1</v>
      </c>
      <c r="AG10" s="684"/>
      <c r="AH10" s="684"/>
      <c r="AI10" s="684"/>
      <c r="AJ10" s="684"/>
      <c r="AK10" s="684"/>
      <c r="AL10" s="684"/>
      <c r="AM10" s="684"/>
      <c r="AN10" s="684"/>
      <c r="AO10" s="684"/>
      <c r="AP10" s="826" t="str">
        <f t="shared" si="7"/>
        <v xml:space="preserve"> </v>
      </c>
      <c r="AQ10" s="786" t="str">
        <f t="shared" si="0"/>
        <v xml:space="preserve"> </v>
      </c>
      <c r="AZ10" s="38" t="s">
        <v>738</v>
      </c>
    </row>
    <row r="11" spans="1:52" ht="18.75" x14ac:dyDescent="0.3">
      <c r="A11" s="827"/>
      <c r="B11" s="684"/>
      <c r="C11" s="823"/>
      <c r="D11" s="823"/>
      <c r="E11" s="823"/>
      <c r="F11" s="684"/>
      <c r="G11" s="823"/>
      <c r="H11" s="823"/>
      <c r="I11" s="684"/>
      <c r="J11" s="823"/>
      <c r="K11" s="823"/>
      <c r="L11" s="786" t="str">
        <f t="shared" si="1"/>
        <v xml:space="preserve"> </v>
      </c>
      <c r="M11" s="823"/>
      <c r="N11" s="823"/>
      <c r="O11" s="823"/>
      <c r="P11" s="823"/>
      <c r="Q11" s="786" t="str">
        <f t="shared" si="2"/>
        <v xml:space="preserve"> </v>
      </c>
      <c r="R11" s="786" t="str">
        <f t="shared" si="3"/>
        <v xml:space="preserve"> </v>
      </c>
      <c r="S11" s="786" t="str">
        <f t="shared" si="4"/>
        <v xml:space="preserve"> </v>
      </c>
      <c r="U11" s="684"/>
      <c r="V11" s="684"/>
      <c r="W11" s="684"/>
      <c r="X11" s="684"/>
      <c r="Y11" s="684"/>
      <c r="Z11" s="684"/>
      <c r="AA11" s="684"/>
      <c r="AB11" s="824"/>
      <c r="AC11" s="786" t="str">
        <f t="shared" si="5"/>
        <v xml:space="preserve"> </v>
      </c>
      <c r="AD11" s="786" t="str">
        <f t="shared" si="6"/>
        <v xml:space="preserve"> </v>
      </c>
      <c r="AF11" s="825">
        <v>1</v>
      </c>
      <c r="AG11" s="684"/>
      <c r="AH11" s="684"/>
      <c r="AI11" s="684"/>
      <c r="AJ11" s="684"/>
      <c r="AK11" s="684"/>
      <c r="AL11" s="684"/>
      <c r="AM11" s="684"/>
      <c r="AN11" s="684"/>
      <c r="AO11" s="684"/>
      <c r="AP11" s="826" t="str">
        <f t="shared" si="7"/>
        <v xml:space="preserve"> </v>
      </c>
      <c r="AQ11" s="786" t="str">
        <f t="shared" si="0"/>
        <v xml:space="preserve"> </v>
      </c>
      <c r="AZ11" s="38" t="s">
        <v>739</v>
      </c>
    </row>
    <row r="12" spans="1:52" ht="18.75" x14ac:dyDescent="0.3">
      <c r="A12" s="827"/>
      <c r="B12" s="684"/>
      <c r="C12" s="823"/>
      <c r="D12" s="823"/>
      <c r="E12" s="823"/>
      <c r="F12" s="684"/>
      <c r="G12" s="823"/>
      <c r="H12" s="823"/>
      <c r="I12" s="684"/>
      <c r="J12" s="823"/>
      <c r="K12" s="823"/>
      <c r="L12" s="786" t="str">
        <f t="shared" si="1"/>
        <v xml:space="preserve"> </v>
      </c>
      <c r="M12" s="823"/>
      <c r="N12" s="823"/>
      <c r="O12" s="823"/>
      <c r="P12" s="823"/>
      <c r="Q12" s="786" t="str">
        <f t="shared" si="2"/>
        <v xml:space="preserve"> </v>
      </c>
      <c r="R12" s="786" t="str">
        <f>IFERROR(P12/L12," ")</f>
        <v xml:space="preserve"> </v>
      </c>
      <c r="S12" s="786" t="str">
        <f t="shared" si="4"/>
        <v xml:space="preserve"> </v>
      </c>
      <c r="U12" s="684"/>
      <c r="V12" s="684"/>
      <c r="W12" s="684"/>
      <c r="X12" s="684"/>
      <c r="Y12" s="684"/>
      <c r="Z12" s="684"/>
      <c r="AA12" s="684"/>
      <c r="AB12" s="824"/>
      <c r="AC12" s="786" t="str">
        <f t="shared" si="5"/>
        <v xml:space="preserve"> </v>
      </c>
      <c r="AD12" s="786" t="str">
        <f t="shared" si="6"/>
        <v xml:space="preserve"> </v>
      </c>
      <c r="AF12" s="825">
        <v>1</v>
      </c>
      <c r="AG12" s="684"/>
      <c r="AH12" s="684"/>
      <c r="AI12" s="684"/>
      <c r="AJ12" s="684"/>
      <c r="AK12" s="684"/>
      <c r="AL12" s="684"/>
      <c r="AM12" s="684"/>
      <c r="AN12" s="684"/>
      <c r="AO12" s="684"/>
      <c r="AP12" s="826" t="str">
        <f t="shared" si="7"/>
        <v xml:space="preserve"> </v>
      </c>
      <c r="AQ12" s="786" t="str">
        <f t="shared" si="0"/>
        <v xml:space="preserve"> </v>
      </c>
      <c r="AZ12" s="38" t="s">
        <v>740</v>
      </c>
    </row>
    <row r="13" spans="1:52" ht="18.75" x14ac:dyDescent="0.3">
      <c r="A13" s="827"/>
      <c r="B13" s="684"/>
      <c r="C13" s="823"/>
      <c r="D13" s="823"/>
      <c r="E13" s="823"/>
      <c r="F13" s="684"/>
      <c r="G13" s="823"/>
      <c r="H13" s="823"/>
      <c r="I13" s="684"/>
      <c r="J13" s="823"/>
      <c r="K13" s="823"/>
      <c r="L13" s="786" t="str">
        <f t="shared" si="1"/>
        <v xml:space="preserve"> </v>
      </c>
      <c r="M13" s="823"/>
      <c r="N13" s="823"/>
      <c r="O13" s="823"/>
      <c r="P13" s="823"/>
      <c r="Q13" s="786" t="str">
        <f t="shared" si="2"/>
        <v xml:space="preserve"> </v>
      </c>
      <c r="R13" s="786" t="str">
        <f t="shared" si="3"/>
        <v xml:space="preserve"> </v>
      </c>
      <c r="S13" s="786" t="str">
        <f t="shared" si="4"/>
        <v xml:space="preserve"> </v>
      </c>
      <c r="U13" s="684"/>
      <c r="V13" s="684"/>
      <c r="W13" s="684"/>
      <c r="X13" s="684"/>
      <c r="Y13" s="684"/>
      <c r="Z13" s="684"/>
      <c r="AA13" s="684"/>
      <c r="AB13" s="824"/>
      <c r="AC13" s="786" t="str">
        <f t="shared" si="5"/>
        <v xml:space="preserve"> </v>
      </c>
      <c r="AD13" s="786" t="str">
        <f t="shared" si="6"/>
        <v xml:space="preserve"> </v>
      </c>
      <c r="AF13" s="825">
        <v>1</v>
      </c>
      <c r="AG13" s="684"/>
      <c r="AH13" s="684"/>
      <c r="AI13" s="684"/>
      <c r="AJ13" s="684"/>
      <c r="AK13" s="684"/>
      <c r="AL13" s="684"/>
      <c r="AM13" s="684"/>
      <c r="AN13" s="684"/>
      <c r="AO13" s="684"/>
      <c r="AP13" s="826" t="str">
        <f t="shared" si="7"/>
        <v xml:space="preserve"> </v>
      </c>
      <c r="AQ13" s="786" t="str">
        <f t="shared" si="0"/>
        <v xml:space="preserve"> </v>
      </c>
    </row>
    <row r="14" spans="1:52" ht="18.75" x14ac:dyDescent="0.3">
      <c r="A14" s="827"/>
      <c r="B14" s="684"/>
      <c r="C14" s="823"/>
      <c r="D14" s="823"/>
      <c r="E14" s="823"/>
      <c r="F14" s="684"/>
      <c r="G14" s="823"/>
      <c r="H14" s="823"/>
      <c r="I14" s="684"/>
      <c r="J14" s="823"/>
      <c r="K14" s="823"/>
      <c r="L14" s="786" t="str">
        <f t="shared" si="1"/>
        <v xml:space="preserve"> </v>
      </c>
      <c r="M14" s="823"/>
      <c r="N14" s="823"/>
      <c r="O14" s="823"/>
      <c r="P14" s="823"/>
      <c r="Q14" s="786" t="str">
        <f t="shared" si="2"/>
        <v xml:space="preserve"> </v>
      </c>
      <c r="R14" s="786" t="str">
        <f t="shared" si="3"/>
        <v xml:space="preserve"> </v>
      </c>
      <c r="S14" s="786" t="str">
        <f t="shared" si="4"/>
        <v xml:space="preserve"> </v>
      </c>
      <c r="U14" s="684"/>
      <c r="V14" s="684"/>
      <c r="W14" s="684"/>
      <c r="X14" s="684"/>
      <c r="Y14" s="684"/>
      <c r="Z14" s="684"/>
      <c r="AA14" s="684"/>
      <c r="AB14" s="824"/>
      <c r="AC14" s="786" t="str">
        <f t="shared" si="5"/>
        <v xml:space="preserve"> </v>
      </c>
      <c r="AD14" s="786" t="str">
        <f t="shared" si="6"/>
        <v xml:space="preserve"> </v>
      </c>
      <c r="AF14" s="825">
        <v>1</v>
      </c>
      <c r="AG14" s="684"/>
      <c r="AH14" s="684"/>
      <c r="AI14" s="684"/>
      <c r="AJ14" s="684"/>
      <c r="AK14" s="684"/>
      <c r="AL14" s="684"/>
      <c r="AM14" s="684"/>
      <c r="AN14" s="684"/>
      <c r="AO14" s="684"/>
      <c r="AP14" s="826" t="str">
        <f t="shared" si="7"/>
        <v xml:space="preserve"> </v>
      </c>
      <c r="AQ14" s="786" t="str">
        <f t="shared" si="0"/>
        <v xml:space="preserve"> </v>
      </c>
    </row>
    <row r="15" spans="1:52" ht="18.75" x14ac:dyDescent="0.3">
      <c r="A15" s="827"/>
      <c r="B15" s="684"/>
      <c r="C15" s="823"/>
      <c r="D15" s="823"/>
      <c r="E15" s="823"/>
      <c r="F15" s="684"/>
      <c r="G15" s="823"/>
      <c r="H15" s="823"/>
      <c r="I15" s="684"/>
      <c r="J15" s="823"/>
      <c r="K15" s="823"/>
      <c r="L15" s="786" t="str">
        <f t="shared" si="1"/>
        <v xml:space="preserve"> </v>
      </c>
      <c r="M15" s="823"/>
      <c r="N15" s="823"/>
      <c r="O15" s="823"/>
      <c r="P15" s="823"/>
      <c r="Q15" s="786" t="str">
        <f t="shared" si="2"/>
        <v xml:space="preserve"> </v>
      </c>
      <c r="R15" s="786" t="str">
        <f t="shared" si="3"/>
        <v xml:space="preserve"> </v>
      </c>
      <c r="S15" s="786" t="str">
        <f t="shared" si="4"/>
        <v xml:space="preserve"> </v>
      </c>
      <c r="U15" s="684"/>
      <c r="V15" s="684"/>
      <c r="W15" s="684"/>
      <c r="X15" s="684"/>
      <c r="Y15" s="684"/>
      <c r="Z15" s="684"/>
      <c r="AA15" s="684"/>
      <c r="AB15" s="824"/>
      <c r="AC15" s="786" t="str">
        <f t="shared" si="5"/>
        <v xml:space="preserve"> </v>
      </c>
      <c r="AD15" s="786" t="str">
        <f t="shared" si="6"/>
        <v xml:space="preserve"> </v>
      </c>
      <c r="AF15" s="825">
        <v>1</v>
      </c>
      <c r="AG15" s="684"/>
      <c r="AH15" s="684"/>
      <c r="AI15" s="684"/>
      <c r="AJ15" s="684"/>
      <c r="AK15" s="684"/>
      <c r="AL15" s="684"/>
      <c r="AM15" s="684"/>
      <c r="AN15" s="684"/>
      <c r="AO15" s="684"/>
      <c r="AP15" s="826" t="str">
        <f t="shared" si="7"/>
        <v xml:space="preserve"> </v>
      </c>
      <c r="AQ15" s="786" t="str">
        <f t="shared" si="0"/>
        <v xml:space="preserve"> </v>
      </c>
    </row>
    <row r="16" spans="1:52" ht="18.75" x14ac:dyDescent="0.3">
      <c r="A16" s="827"/>
      <c r="B16" s="684"/>
      <c r="C16" s="823"/>
      <c r="D16" s="823"/>
      <c r="E16" s="823"/>
      <c r="F16" s="684"/>
      <c r="G16" s="823"/>
      <c r="H16" s="823"/>
      <c r="I16" s="684"/>
      <c r="J16" s="823"/>
      <c r="K16" s="823"/>
      <c r="L16" s="786" t="str">
        <f t="shared" si="1"/>
        <v xml:space="preserve"> </v>
      </c>
      <c r="M16" s="823"/>
      <c r="N16" s="823"/>
      <c r="O16" s="823"/>
      <c r="P16" s="823"/>
      <c r="Q16" s="786" t="str">
        <f t="shared" si="2"/>
        <v xml:space="preserve"> </v>
      </c>
      <c r="R16" s="786" t="str">
        <f t="shared" si="3"/>
        <v xml:space="preserve"> </v>
      </c>
      <c r="S16" s="786" t="str">
        <f t="shared" si="4"/>
        <v xml:space="preserve"> </v>
      </c>
      <c r="U16" s="684"/>
      <c r="V16" s="684"/>
      <c r="W16" s="684"/>
      <c r="X16" s="684"/>
      <c r="Y16" s="684"/>
      <c r="Z16" s="684"/>
      <c r="AA16" s="684"/>
      <c r="AB16" s="824"/>
      <c r="AC16" s="786" t="str">
        <f t="shared" si="5"/>
        <v xml:space="preserve"> </v>
      </c>
      <c r="AD16" s="786" t="str">
        <f t="shared" si="6"/>
        <v xml:space="preserve"> </v>
      </c>
      <c r="AF16" s="825">
        <v>1</v>
      </c>
      <c r="AG16" s="684"/>
      <c r="AH16" s="684"/>
      <c r="AI16" s="684"/>
      <c r="AJ16" s="684"/>
      <c r="AK16" s="684"/>
      <c r="AL16" s="684"/>
      <c r="AM16" s="684"/>
      <c r="AN16" s="684"/>
      <c r="AO16" s="684"/>
      <c r="AP16" s="826" t="str">
        <f t="shared" si="7"/>
        <v xml:space="preserve"> </v>
      </c>
      <c r="AQ16" s="786" t="str">
        <f t="shared" si="0"/>
        <v xml:space="preserve"> </v>
      </c>
    </row>
    <row r="17" spans="1:43" ht="18.75" x14ac:dyDescent="0.3">
      <c r="A17" s="827"/>
      <c r="B17" s="684"/>
      <c r="C17" s="823"/>
      <c r="D17" s="823"/>
      <c r="E17" s="823"/>
      <c r="F17" s="684"/>
      <c r="G17" s="823"/>
      <c r="H17" s="823"/>
      <c r="I17" s="684"/>
      <c r="J17" s="823"/>
      <c r="K17" s="823"/>
      <c r="L17" s="786" t="str">
        <f t="shared" si="1"/>
        <v xml:space="preserve"> </v>
      </c>
      <c r="M17" s="823"/>
      <c r="N17" s="823"/>
      <c r="O17" s="823"/>
      <c r="P17" s="823"/>
      <c r="Q17" s="786" t="str">
        <f t="shared" si="2"/>
        <v xml:space="preserve"> </v>
      </c>
      <c r="R17" s="786" t="str">
        <f t="shared" si="3"/>
        <v xml:space="preserve"> </v>
      </c>
      <c r="S17" s="786" t="str">
        <f t="shared" si="4"/>
        <v xml:space="preserve"> </v>
      </c>
      <c r="U17" s="684"/>
      <c r="V17" s="684"/>
      <c r="W17" s="684"/>
      <c r="X17" s="684"/>
      <c r="Y17" s="684"/>
      <c r="Z17" s="684"/>
      <c r="AA17" s="684"/>
      <c r="AB17" s="824"/>
      <c r="AC17" s="786" t="str">
        <f t="shared" si="5"/>
        <v xml:space="preserve"> </v>
      </c>
      <c r="AD17" s="786" t="str">
        <f t="shared" si="6"/>
        <v xml:space="preserve"> </v>
      </c>
      <c r="AF17" s="825">
        <v>1</v>
      </c>
      <c r="AG17" s="684"/>
      <c r="AH17" s="684"/>
      <c r="AI17" s="684"/>
      <c r="AJ17" s="684"/>
      <c r="AK17" s="684"/>
      <c r="AL17" s="684"/>
      <c r="AM17" s="684"/>
      <c r="AN17" s="684"/>
      <c r="AO17" s="684"/>
      <c r="AP17" s="826" t="str">
        <f t="shared" si="7"/>
        <v xml:space="preserve"> </v>
      </c>
      <c r="AQ17" s="786" t="str">
        <f t="shared" si="0"/>
        <v xml:space="preserve"> </v>
      </c>
    </row>
    <row r="18" spans="1:43" ht="18.75" x14ac:dyDescent="0.3">
      <c r="A18" s="827"/>
      <c r="B18" s="684"/>
      <c r="C18" s="823"/>
      <c r="D18" s="823"/>
      <c r="E18" s="823"/>
      <c r="F18" s="684"/>
      <c r="G18" s="823"/>
      <c r="H18" s="823"/>
      <c r="I18" s="684"/>
      <c r="J18" s="823"/>
      <c r="K18" s="823"/>
      <c r="L18" s="786" t="str">
        <f t="shared" si="1"/>
        <v xml:space="preserve"> </v>
      </c>
      <c r="M18" s="823"/>
      <c r="N18" s="823"/>
      <c r="O18" s="823"/>
      <c r="P18" s="823"/>
      <c r="Q18" s="786" t="str">
        <f t="shared" si="2"/>
        <v xml:space="preserve"> </v>
      </c>
      <c r="R18" s="786" t="str">
        <f t="shared" si="3"/>
        <v xml:space="preserve"> </v>
      </c>
      <c r="S18" s="786" t="str">
        <f t="shared" si="4"/>
        <v xml:space="preserve"> </v>
      </c>
      <c r="U18" s="684"/>
      <c r="V18" s="684"/>
      <c r="W18" s="684"/>
      <c r="X18" s="684"/>
      <c r="Y18" s="684"/>
      <c r="Z18" s="684"/>
      <c r="AA18" s="684"/>
      <c r="AB18" s="824"/>
      <c r="AC18" s="786" t="str">
        <f t="shared" si="5"/>
        <v xml:space="preserve"> </v>
      </c>
      <c r="AD18" s="786" t="str">
        <f t="shared" si="6"/>
        <v xml:space="preserve"> </v>
      </c>
      <c r="AF18" s="825">
        <v>1</v>
      </c>
      <c r="AG18" s="684"/>
      <c r="AH18" s="684"/>
      <c r="AI18" s="684"/>
      <c r="AJ18" s="684"/>
      <c r="AK18" s="684"/>
      <c r="AL18" s="684"/>
      <c r="AM18" s="684"/>
      <c r="AN18" s="684"/>
      <c r="AO18" s="684"/>
      <c r="AP18" s="826" t="str">
        <f t="shared" si="7"/>
        <v xml:space="preserve"> </v>
      </c>
      <c r="AQ18" s="786" t="str">
        <f t="shared" si="0"/>
        <v xml:space="preserve"> </v>
      </c>
    </row>
    <row r="19" spans="1:43" ht="18.75" x14ac:dyDescent="0.3">
      <c r="A19" s="827"/>
      <c r="B19" s="684"/>
      <c r="C19" s="823"/>
      <c r="D19" s="823"/>
      <c r="E19" s="823"/>
      <c r="F19" s="684"/>
      <c r="G19" s="823"/>
      <c r="H19" s="823"/>
      <c r="I19" s="684"/>
      <c r="J19" s="823"/>
      <c r="K19" s="823"/>
      <c r="L19" s="786" t="str">
        <f t="shared" si="1"/>
        <v xml:space="preserve"> </v>
      </c>
      <c r="M19" s="823"/>
      <c r="N19" s="823"/>
      <c r="O19" s="823"/>
      <c r="P19" s="823"/>
      <c r="Q19" s="786" t="str">
        <f t="shared" si="2"/>
        <v xml:space="preserve"> </v>
      </c>
      <c r="R19" s="786" t="str">
        <f t="shared" si="3"/>
        <v xml:space="preserve"> </v>
      </c>
      <c r="S19" s="786" t="str">
        <f t="shared" si="4"/>
        <v xml:space="preserve"> </v>
      </c>
      <c r="U19" s="684"/>
      <c r="V19" s="684"/>
      <c r="W19" s="684"/>
      <c r="X19" s="684"/>
      <c r="Y19" s="684"/>
      <c r="Z19" s="684"/>
      <c r="AA19" s="684"/>
      <c r="AB19" s="824"/>
      <c r="AC19" s="786" t="str">
        <f t="shared" si="5"/>
        <v xml:space="preserve"> </v>
      </c>
      <c r="AD19" s="786" t="str">
        <f t="shared" si="6"/>
        <v xml:space="preserve"> </v>
      </c>
      <c r="AF19" s="825">
        <v>1</v>
      </c>
      <c r="AG19" s="684"/>
      <c r="AH19" s="684"/>
      <c r="AI19" s="684"/>
      <c r="AJ19" s="684"/>
      <c r="AK19" s="684"/>
      <c r="AL19" s="684"/>
      <c r="AM19" s="684"/>
      <c r="AN19" s="684"/>
      <c r="AO19" s="684"/>
      <c r="AP19" s="826" t="str">
        <f t="shared" si="7"/>
        <v xml:space="preserve"> </v>
      </c>
      <c r="AQ19" s="786" t="str">
        <f t="shared" si="0"/>
        <v xml:space="preserve"> </v>
      </c>
    </row>
    <row r="20" spans="1:43" ht="18.75" x14ac:dyDescent="0.3">
      <c r="A20" s="827"/>
      <c r="B20" s="684"/>
      <c r="C20" s="823"/>
      <c r="D20" s="823"/>
      <c r="E20" s="823"/>
      <c r="F20" s="684"/>
      <c r="G20" s="823"/>
      <c r="H20" s="823"/>
      <c r="I20" s="684"/>
      <c r="J20" s="823"/>
      <c r="K20" s="823"/>
      <c r="L20" s="786" t="str">
        <f t="shared" si="1"/>
        <v xml:space="preserve"> </v>
      </c>
      <c r="M20" s="823"/>
      <c r="N20" s="823"/>
      <c r="O20" s="823"/>
      <c r="P20" s="823"/>
      <c r="Q20" s="786" t="str">
        <f t="shared" si="2"/>
        <v xml:space="preserve"> </v>
      </c>
      <c r="R20" s="786" t="str">
        <f t="shared" si="3"/>
        <v xml:space="preserve"> </v>
      </c>
      <c r="S20" s="786" t="str">
        <f t="shared" si="4"/>
        <v xml:space="preserve"> </v>
      </c>
      <c r="U20" s="684"/>
      <c r="V20" s="684"/>
      <c r="W20" s="684"/>
      <c r="X20" s="684"/>
      <c r="Y20" s="684"/>
      <c r="Z20" s="684"/>
      <c r="AA20" s="684"/>
      <c r="AB20" s="824"/>
      <c r="AC20" s="786" t="str">
        <f t="shared" si="5"/>
        <v xml:space="preserve"> </v>
      </c>
      <c r="AD20" s="786" t="str">
        <f t="shared" si="6"/>
        <v xml:space="preserve"> </v>
      </c>
      <c r="AF20" s="825">
        <v>1</v>
      </c>
      <c r="AG20" s="684"/>
      <c r="AH20" s="684"/>
      <c r="AI20" s="684"/>
      <c r="AJ20" s="684"/>
      <c r="AK20" s="684"/>
      <c r="AL20" s="684"/>
      <c r="AM20" s="684"/>
      <c r="AN20" s="684"/>
      <c r="AO20" s="684"/>
      <c r="AP20" s="826" t="str">
        <f t="shared" si="7"/>
        <v xml:space="preserve"> </v>
      </c>
      <c r="AQ20" s="786" t="str">
        <f t="shared" si="0"/>
        <v xml:space="preserve"> </v>
      </c>
    </row>
    <row r="21" spans="1:43" ht="18.75" x14ac:dyDescent="0.3">
      <c r="A21" s="827"/>
      <c r="B21" s="684"/>
      <c r="C21" s="823"/>
      <c r="D21" s="823"/>
      <c r="E21" s="823"/>
      <c r="F21" s="684"/>
      <c r="G21" s="823"/>
      <c r="H21" s="823"/>
      <c r="I21" s="684"/>
      <c r="J21" s="823"/>
      <c r="K21" s="823"/>
      <c r="L21" s="786" t="str">
        <f t="shared" si="1"/>
        <v xml:space="preserve"> </v>
      </c>
      <c r="M21" s="823"/>
      <c r="N21" s="823"/>
      <c r="O21" s="823"/>
      <c r="P21" s="823"/>
      <c r="Q21" s="786" t="str">
        <f t="shared" si="2"/>
        <v xml:space="preserve"> </v>
      </c>
      <c r="R21" s="786" t="str">
        <f t="shared" si="3"/>
        <v xml:space="preserve"> </v>
      </c>
      <c r="S21" s="786" t="str">
        <f t="shared" si="4"/>
        <v xml:space="preserve"> </v>
      </c>
      <c r="U21" s="684"/>
      <c r="V21" s="684"/>
      <c r="W21" s="684"/>
      <c r="X21" s="684"/>
      <c r="Y21" s="684"/>
      <c r="Z21" s="684"/>
      <c r="AA21" s="684"/>
      <c r="AB21" s="824"/>
      <c r="AC21" s="786" t="str">
        <f t="shared" si="5"/>
        <v xml:space="preserve"> </v>
      </c>
      <c r="AD21" s="786" t="str">
        <f t="shared" si="6"/>
        <v xml:space="preserve"> </v>
      </c>
      <c r="AF21" s="825">
        <v>1</v>
      </c>
      <c r="AG21" s="684"/>
      <c r="AH21" s="684"/>
      <c r="AI21" s="684"/>
      <c r="AJ21" s="684"/>
      <c r="AK21" s="684"/>
      <c r="AL21" s="684"/>
      <c r="AM21" s="684"/>
      <c r="AN21" s="684"/>
      <c r="AO21" s="684"/>
      <c r="AP21" s="826" t="str">
        <f t="shared" si="7"/>
        <v xml:space="preserve"> </v>
      </c>
      <c r="AQ21" s="786" t="str">
        <f t="shared" si="0"/>
        <v xml:space="preserve"> </v>
      </c>
    </row>
    <row r="22" spans="1:43" ht="18.75" x14ac:dyDescent="0.3">
      <c r="A22" s="827"/>
      <c r="B22" s="684"/>
      <c r="C22" s="823"/>
      <c r="D22" s="823"/>
      <c r="E22" s="823"/>
      <c r="F22" s="684"/>
      <c r="G22" s="823"/>
      <c r="H22" s="823"/>
      <c r="I22" s="684"/>
      <c r="J22" s="823"/>
      <c r="K22" s="823"/>
      <c r="L22" s="786" t="str">
        <f t="shared" si="1"/>
        <v xml:space="preserve"> </v>
      </c>
      <c r="M22" s="823"/>
      <c r="N22" s="823"/>
      <c r="O22" s="823"/>
      <c r="P22" s="823"/>
      <c r="Q22" s="786" t="str">
        <f t="shared" si="2"/>
        <v xml:space="preserve"> </v>
      </c>
      <c r="R22" s="786" t="str">
        <f t="shared" si="3"/>
        <v xml:space="preserve"> </v>
      </c>
      <c r="S22" s="786" t="str">
        <f t="shared" si="4"/>
        <v xml:space="preserve"> </v>
      </c>
      <c r="U22" s="684"/>
      <c r="V22" s="684"/>
      <c r="W22" s="684"/>
      <c r="X22" s="684"/>
      <c r="Y22" s="684"/>
      <c r="Z22" s="684"/>
      <c r="AA22" s="684"/>
      <c r="AB22" s="824"/>
      <c r="AC22" s="786" t="str">
        <f t="shared" si="5"/>
        <v xml:space="preserve"> </v>
      </c>
      <c r="AD22" s="786" t="str">
        <f t="shared" si="6"/>
        <v xml:space="preserve"> </v>
      </c>
      <c r="AF22" s="825">
        <v>1</v>
      </c>
      <c r="AG22" s="684"/>
      <c r="AH22" s="684"/>
      <c r="AI22" s="684"/>
      <c r="AJ22" s="684"/>
      <c r="AK22" s="684"/>
      <c r="AL22" s="684"/>
      <c r="AM22" s="684"/>
      <c r="AN22" s="684"/>
      <c r="AO22" s="684"/>
      <c r="AP22" s="826" t="str">
        <f t="shared" si="7"/>
        <v xml:space="preserve"> </v>
      </c>
      <c r="AQ22" s="786" t="str">
        <f t="shared" si="0"/>
        <v xml:space="preserve"> </v>
      </c>
    </row>
    <row r="23" spans="1:43" ht="18.75" x14ac:dyDescent="0.3">
      <c r="A23" s="827"/>
      <c r="B23" s="684"/>
      <c r="C23" s="823"/>
      <c r="D23" s="823"/>
      <c r="E23" s="823"/>
      <c r="F23" s="684"/>
      <c r="G23" s="823"/>
      <c r="H23" s="823"/>
      <c r="I23" s="684"/>
      <c r="J23" s="823"/>
      <c r="K23" s="823"/>
      <c r="L23" s="786" t="str">
        <f t="shared" si="1"/>
        <v xml:space="preserve"> </v>
      </c>
      <c r="M23" s="823"/>
      <c r="N23" s="823"/>
      <c r="O23" s="823"/>
      <c r="P23" s="823"/>
      <c r="Q23" s="786" t="str">
        <f t="shared" si="2"/>
        <v xml:space="preserve"> </v>
      </c>
      <c r="R23" s="786" t="str">
        <f t="shared" si="3"/>
        <v xml:space="preserve"> </v>
      </c>
      <c r="S23" s="786" t="str">
        <f t="shared" si="4"/>
        <v xml:space="preserve"> </v>
      </c>
      <c r="U23" s="684"/>
      <c r="V23" s="684"/>
      <c r="W23" s="684"/>
      <c r="X23" s="684"/>
      <c r="Y23" s="684"/>
      <c r="Z23" s="684"/>
      <c r="AA23" s="684"/>
      <c r="AB23" s="824"/>
      <c r="AC23" s="786" t="str">
        <f t="shared" si="5"/>
        <v xml:space="preserve"> </v>
      </c>
      <c r="AD23" s="786" t="str">
        <f t="shared" si="6"/>
        <v xml:space="preserve"> </v>
      </c>
      <c r="AF23" s="825">
        <v>1</v>
      </c>
      <c r="AG23" s="684"/>
      <c r="AH23" s="684"/>
      <c r="AI23" s="684"/>
      <c r="AJ23" s="684"/>
      <c r="AK23" s="684"/>
      <c r="AL23" s="684"/>
      <c r="AM23" s="684"/>
      <c r="AN23" s="684"/>
      <c r="AO23" s="684"/>
      <c r="AP23" s="826" t="str">
        <f t="shared" si="7"/>
        <v xml:space="preserve"> </v>
      </c>
      <c r="AQ23" s="786" t="str">
        <f t="shared" si="0"/>
        <v xml:space="preserve"> </v>
      </c>
    </row>
    <row r="24" spans="1:43" ht="18.75" x14ac:dyDescent="0.3">
      <c r="A24" s="827"/>
      <c r="B24" s="684"/>
      <c r="C24" s="823"/>
      <c r="D24" s="823"/>
      <c r="E24" s="823"/>
      <c r="F24" s="684"/>
      <c r="G24" s="823"/>
      <c r="H24" s="823"/>
      <c r="I24" s="684"/>
      <c r="J24" s="823"/>
      <c r="K24" s="823"/>
      <c r="L24" s="786" t="str">
        <f t="shared" si="1"/>
        <v xml:space="preserve"> </v>
      </c>
      <c r="M24" s="823"/>
      <c r="N24" s="823"/>
      <c r="O24" s="823"/>
      <c r="P24" s="823"/>
      <c r="Q24" s="786" t="str">
        <f t="shared" si="2"/>
        <v xml:space="preserve"> </v>
      </c>
      <c r="R24" s="786" t="str">
        <f t="shared" si="3"/>
        <v xml:space="preserve"> </v>
      </c>
      <c r="S24" s="786" t="str">
        <f t="shared" si="4"/>
        <v xml:space="preserve"> </v>
      </c>
      <c r="U24" s="684"/>
      <c r="V24" s="684"/>
      <c r="W24" s="684"/>
      <c r="X24" s="684"/>
      <c r="Y24" s="684"/>
      <c r="Z24" s="684"/>
      <c r="AA24" s="684"/>
      <c r="AB24" s="824"/>
      <c r="AC24" s="786" t="str">
        <f t="shared" si="5"/>
        <v xml:space="preserve"> </v>
      </c>
      <c r="AD24" s="786" t="str">
        <f t="shared" si="6"/>
        <v xml:space="preserve"> </v>
      </c>
      <c r="AF24" s="825">
        <v>1</v>
      </c>
      <c r="AG24" s="684"/>
      <c r="AH24" s="684"/>
      <c r="AI24" s="684"/>
      <c r="AJ24" s="684"/>
      <c r="AK24" s="684"/>
      <c r="AL24" s="684"/>
      <c r="AM24" s="684"/>
      <c r="AN24" s="684"/>
      <c r="AO24" s="684"/>
      <c r="AP24" s="826" t="str">
        <f t="shared" si="7"/>
        <v xml:space="preserve"> </v>
      </c>
      <c r="AQ24" s="786" t="str">
        <f t="shared" si="0"/>
        <v xml:space="preserve"> </v>
      </c>
    </row>
    <row r="25" spans="1:43" ht="18.75" x14ac:dyDescent="0.3">
      <c r="A25" s="827"/>
      <c r="B25" s="684"/>
      <c r="C25" s="823"/>
      <c r="D25" s="823"/>
      <c r="E25" s="823"/>
      <c r="F25" s="684"/>
      <c r="G25" s="823"/>
      <c r="H25" s="823"/>
      <c r="I25" s="684"/>
      <c r="J25" s="823"/>
      <c r="K25" s="823"/>
      <c r="L25" s="786" t="str">
        <f t="shared" si="1"/>
        <v xml:space="preserve"> </v>
      </c>
      <c r="M25" s="823"/>
      <c r="N25" s="823"/>
      <c r="O25" s="823"/>
      <c r="P25" s="823"/>
      <c r="Q25" s="786" t="str">
        <f t="shared" si="2"/>
        <v xml:space="preserve"> </v>
      </c>
      <c r="R25" s="786" t="str">
        <f t="shared" si="3"/>
        <v xml:space="preserve"> </v>
      </c>
      <c r="S25" s="786" t="str">
        <f t="shared" si="4"/>
        <v xml:space="preserve"> </v>
      </c>
      <c r="U25" s="684"/>
      <c r="V25" s="684"/>
      <c r="W25" s="684"/>
      <c r="X25" s="684"/>
      <c r="Y25" s="684"/>
      <c r="Z25" s="684"/>
      <c r="AA25" s="684"/>
      <c r="AB25" s="824"/>
      <c r="AC25" s="786" t="str">
        <f t="shared" si="5"/>
        <v xml:space="preserve"> </v>
      </c>
      <c r="AD25" s="786" t="str">
        <f t="shared" si="6"/>
        <v xml:space="preserve"> </v>
      </c>
      <c r="AF25" s="825">
        <v>1</v>
      </c>
      <c r="AG25" s="684"/>
      <c r="AH25" s="684"/>
      <c r="AI25" s="684"/>
      <c r="AJ25" s="684"/>
      <c r="AK25" s="684"/>
      <c r="AL25" s="684"/>
      <c r="AM25" s="684"/>
      <c r="AN25" s="684"/>
      <c r="AO25" s="684"/>
      <c r="AP25" s="826" t="str">
        <f t="shared" si="7"/>
        <v xml:space="preserve"> </v>
      </c>
      <c r="AQ25" s="786" t="str">
        <f t="shared" si="0"/>
        <v xml:space="preserve"> </v>
      </c>
    </row>
    <row r="26" spans="1:43" ht="18.75" x14ac:dyDescent="0.3">
      <c r="A26" s="827"/>
      <c r="B26" s="684"/>
      <c r="C26" s="823"/>
      <c r="D26" s="823"/>
      <c r="E26" s="823"/>
      <c r="F26" s="684"/>
      <c r="G26" s="823"/>
      <c r="H26" s="823"/>
      <c r="I26" s="684"/>
      <c r="J26" s="823"/>
      <c r="K26" s="823"/>
      <c r="L26" s="786" t="str">
        <f t="shared" si="1"/>
        <v xml:space="preserve"> </v>
      </c>
      <c r="M26" s="823"/>
      <c r="N26" s="823"/>
      <c r="O26" s="823"/>
      <c r="P26" s="823"/>
      <c r="Q26" s="786" t="str">
        <f t="shared" si="2"/>
        <v xml:space="preserve"> </v>
      </c>
      <c r="R26" s="786" t="str">
        <f t="shared" si="3"/>
        <v xml:space="preserve"> </v>
      </c>
      <c r="S26" s="786" t="str">
        <f t="shared" si="4"/>
        <v xml:space="preserve"> </v>
      </c>
      <c r="U26" s="684"/>
      <c r="V26" s="684"/>
      <c r="W26" s="684"/>
      <c r="X26" s="684"/>
      <c r="Y26" s="684"/>
      <c r="Z26" s="684"/>
      <c r="AA26" s="684"/>
      <c r="AB26" s="824"/>
      <c r="AC26" s="786" t="str">
        <f t="shared" si="5"/>
        <v xml:space="preserve"> </v>
      </c>
      <c r="AD26" s="786" t="str">
        <f t="shared" si="6"/>
        <v xml:space="preserve"> </v>
      </c>
      <c r="AF26" s="825">
        <v>1</v>
      </c>
      <c r="AG26" s="684"/>
      <c r="AH26" s="684"/>
      <c r="AI26" s="684"/>
      <c r="AJ26" s="684"/>
      <c r="AK26" s="684"/>
      <c r="AL26" s="684"/>
      <c r="AM26" s="684"/>
      <c r="AN26" s="684"/>
      <c r="AO26" s="684"/>
      <c r="AP26" s="826" t="str">
        <f t="shared" si="7"/>
        <v xml:space="preserve"> </v>
      </c>
      <c r="AQ26" s="786" t="str">
        <f t="shared" si="0"/>
        <v xml:space="preserve"> </v>
      </c>
    </row>
    <row r="27" spans="1:43" ht="18.75" x14ac:dyDescent="0.3">
      <c r="A27" s="827"/>
      <c r="B27" s="684"/>
      <c r="C27" s="823"/>
      <c r="D27" s="823"/>
      <c r="E27" s="823"/>
      <c r="F27" s="684"/>
      <c r="G27" s="823"/>
      <c r="H27" s="823"/>
      <c r="I27" s="684"/>
      <c r="J27" s="823"/>
      <c r="K27" s="823"/>
      <c r="L27" s="786" t="str">
        <f t="shared" si="1"/>
        <v xml:space="preserve"> </v>
      </c>
      <c r="M27" s="823"/>
      <c r="N27" s="823"/>
      <c r="O27" s="823"/>
      <c r="P27" s="823"/>
      <c r="Q27" s="786" t="str">
        <f t="shared" si="2"/>
        <v xml:space="preserve"> </v>
      </c>
      <c r="R27" s="786" t="str">
        <f t="shared" si="3"/>
        <v xml:space="preserve"> </v>
      </c>
      <c r="S27" s="786" t="str">
        <f t="shared" si="4"/>
        <v xml:space="preserve"> </v>
      </c>
      <c r="U27" s="684"/>
      <c r="V27" s="684"/>
      <c r="W27" s="684"/>
      <c r="X27" s="684"/>
      <c r="Y27" s="684"/>
      <c r="Z27" s="684"/>
      <c r="AA27" s="684"/>
      <c r="AB27" s="824"/>
      <c r="AC27" s="786" t="str">
        <f t="shared" si="5"/>
        <v xml:space="preserve"> </v>
      </c>
      <c r="AD27" s="786" t="str">
        <f t="shared" si="6"/>
        <v xml:space="preserve"> </v>
      </c>
      <c r="AF27" s="825">
        <v>1</v>
      </c>
      <c r="AG27" s="684"/>
      <c r="AH27" s="684"/>
      <c r="AI27" s="684"/>
      <c r="AJ27" s="684"/>
      <c r="AK27" s="684"/>
      <c r="AL27" s="684"/>
      <c r="AM27" s="684"/>
      <c r="AN27" s="684"/>
      <c r="AO27" s="684"/>
      <c r="AP27" s="826" t="str">
        <f t="shared" si="7"/>
        <v xml:space="preserve"> </v>
      </c>
      <c r="AQ27" s="786" t="str">
        <f t="shared" si="0"/>
        <v xml:space="preserve"> </v>
      </c>
    </row>
    <row r="28" spans="1:43" ht="18.75" x14ac:dyDescent="0.3">
      <c r="A28" s="827"/>
      <c r="B28" s="684"/>
      <c r="C28" s="823"/>
      <c r="D28" s="823"/>
      <c r="E28" s="823"/>
      <c r="F28" s="684"/>
      <c r="G28" s="823"/>
      <c r="H28" s="823"/>
      <c r="I28" s="684"/>
      <c r="J28" s="823"/>
      <c r="K28" s="823"/>
      <c r="L28" s="786" t="str">
        <f t="shared" si="1"/>
        <v xml:space="preserve"> </v>
      </c>
      <c r="M28" s="823"/>
      <c r="N28" s="823"/>
      <c r="O28" s="823"/>
      <c r="P28" s="823"/>
      <c r="Q28" s="786" t="str">
        <f t="shared" si="2"/>
        <v xml:space="preserve"> </v>
      </c>
      <c r="R28" s="786" t="str">
        <f t="shared" si="3"/>
        <v xml:space="preserve"> </v>
      </c>
      <c r="S28" s="786" t="str">
        <f t="shared" si="4"/>
        <v xml:space="preserve"> </v>
      </c>
      <c r="U28" s="684"/>
      <c r="V28" s="684"/>
      <c r="W28" s="684"/>
      <c r="X28" s="684"/>
      <c r="Y28" s="684"/>
      <c r="Z28" s="684"/>
      <c r="AA28" s="684"/>
      <c r="AB28" s="824"/>
      <c r="AC28" s="786" t="str">
        <f t="shared" si="5"/>
        <v xml:space="preserve"> </v>
      </c>
      <c r="AD28" s="786" t="str">
        <f t="shared" si="6"/>
        <v xml:space="preserve"> </v>
      </c>
      <c r="AF28" s="825">
        <v>1</v>
      </c>
      <c r="AG28" s="684"/>
      <c r="AH28" s="684"/>
      <c r="AI28" s="684"/>
      <c r="AJ28" s="684"/>
      <c r="AK28" s="684"/>
      <c r="AL28" s="684"/>
      <c r="AM28" s="684"/>
      <c r="AN28" s="684"/>
      <c r="AO28" s="684"/>
      <c r="AP28" s="826" t="str">
        <f t="shared" si="7"/>
        <v xml:space="preserve"> </v>
      </c>
      <c r="AQ28" s="786" t="str">
        <f t="shared" si="0"/>
        <v xml:space="preserve"> </v>
      </c>
    </row>
    <row r="29" spans="1:43" ht="18.75" x14ac:dyDescent="0.3">
      <c r="A29" s="827"/>
      <c r="B29" s="684"/>
      <c r="C29" s="823"/>
      <c r="D29" s="823"/>
      <c r="E29" s="823"/>
      <c r="F29" s="684"/>
      <c r="G29" s="823"/>
      <c r="H29" s="823"/>
      <c r="I29" s="684"/>
      <c r="J29" s="823"/>
      <c r="K29" s="823"/>
      <c r="L29" s="786" t="str">
        <f t="shared" si="1"/>
        <v xml:space="preserve"> </v>
      </c>
      <c r="M29" s="823"/>
      <c r="N29" s="823"/>
      <c r="O29" s="823"/>
      <c r="P29" s="823"/>
      <c r="Q29" s="786" t="str">
        <f t="shared" si="2"/>
        <v xml:space="preserve"> </v>
      </c>
      <c r="R29" s="786" t="str">
        <f t="shared" si="3"/>
        <v xml:space="preserve"> </v>
      </c>
      <c r="S29" s="786" t="str">
        <f t="shared" si="4"/>
        <v xml:space="preserve"> </v>
      </c>
      <c r="U29" s="684"/>
      <c r="V29" s="684"/>
      <c r="W29" s="684"/>
      <c r="X29" s="684"/>
      <c r="Y29" s="684"/>
      <c r="Z29" s="684"/>
      <c r="AA29" s="684"/>
      <c r="AB29" s="824"/>
      <c r="AC29" s="786" t="str">
        <f t="shared" si="5"/>
        <v xml:space="preserve"> </v>
      </c>
      <c r="AD29" s="786" t="str">
        <f t="shared" si="6"/>
        <v xml:space="preserve"> </v>
      </c>
      <c r="AF29" s="825">
        <v>1</v>
      </c>
      <c r="AG29" s="684"/>
      <c r="AH29" s="684"/>
      <c r="AI29" s="684"/>
      <c r="AJ29" s="684"/>
      <c r="AK29" s="684"/>
      <c r="AL29" s="684"/>
      <c r="AM29" s="684"/>
      <c r="AN29" s="684"/>
      <c r="AO29" s="684"/>
      <c r="AP29" s="826" t="str">
        <f t="shared" si="7"/>
        <v xml:space="preserve"> </v>
      </c>
      <c r="AQ29" s="786" t="str">
        <f t="shared" si="0"/>
        <v xml:space="preserve"> </v>
      </c>
    </row>
    <row r="30" spans="1:43" ht="18.75" x14ac:dyDescent="0.3">
      <c r="A30" s="827"/>
      <c r="B30" s="684"/>
      <c r="C30" s="823"/>
      <c r="D30" s="823"/>
      <c r="E30" s="823"/>
      <c r="F30" s="684"/>
      <c r="G30" s="823"/>
      <c r="H30" s="823"/>
      <c r="I30" s="684"/>
      <c r="J30" s="823"/>
      <c r="K30" s="823"/>
      <c r="L30" s="786" t="str">
        <f t="shared" si="1"/>
        <v xml:space="preserve"> </v>
      </c>
      <c r="M30" s="823"/>
      <c r="N30" s="823"/>
      <c r="O30" s="823"/>
      <c r="P30" s="823"/>
      <c r="Q30" s="786" t="str">
        <f t="shared" si="2"/>
        <v xml:space="preserve"> </v>
      </c>
      <c r="R30" s="786" t="str">
        <f t="shared" si="3"/>
        <v xml:space="preserve"> </v>
      </c>
      <c r="S30" s="786" t="str">
        <f t="shared" si="4"/>
        <v xml:space="preserve"> </v>
      </c>
      <c r="U30" s="684"/>
      <c r="V30" s="684"/>
      <c r="W30" s="684"/>
      <c r="X30" s="684"/>
      <c r="Y30" s="684"/>
      <c r="Z30" s="684"/>
      <c r="AA30" s="684"/>
      <c r="AB30" s="824"/>
      <c r="AC30" s="786" t="str">
        <f t="shared" si="5"/>
        <v xml:space="preserve"> </v>
      </c>
      <c r="AD30" s="786" t="str">
        <f t="shared" si="6"/>
        <v xml:space="preserve"> </v>
      </c>
      <c r="AF30" s="825">
        <v>1</v>
      </c>
      <c r="AG30" s="684"/>
      <c r="AH30" s="684"/>
      <c r="AI30" s="684"/>
      <c r="AJ30" s="684"/>
      <c r="AK30" s="684"/>
      <c r="AL30" s="684"/>
      <c r="AM30" s="684"/>
      <c r="AN30" s="684"/>
      <c r="AO30" s="684"/>
      <c r="AP30" s="826" t="str">
        <f t="shared" si="7"/>
        <v xml:space="preserve"> </v>
      </c>
      <c r="AQ30" s="786" t="str">
        <f t="shared" si="0"/>
        <v xml:space="preserve"> </v>
      </c>
    </row>
    <row r="31" spans="1:43" ht="18.75" x14ac:dyDescent="0.3">
      <c r="A31" s="827"/>
      <c r="B31" s="684"/>
      <c r="C31" s="823"/>
      <c r="D31" s="823"/>
      <c r="E31" s="823"/>
      <c r="F31" s="684"/>
      <c r="G31" s="823"/>
      <c r="H31" s="823"/>
      <c r="I31" s="684"/>
      <c r="J31" s="823"/>
      <c r="K31" s="823"/>
      <c r="L31" s="786" t="str">
        <f t="shared" si="1"/>
        <v xml:space="preserve"> </v>
      </c>
      <c r="M31" s="823"/>
      <c r="N31" s="823"/>
      <c r="O31" s="823"/>
      <c r="P31" s="823"/>
      <c r="Q31" s="786" t="str">
        <f t="shared" si="2"/>
        <v xml:space="preserve"> </v>
      </c>
      <c r="R31" s="786" t="str">
        <f t="shared" si="3"/>
        <v xml:space="preserve"> </v>
      </c>
      <c r="S31" s="786" t="str">
        <f t="shared" si="4"/>
        <v xml:space="preserve"> </v>
      </c>
      <c r="U31" s="684"/>
      <c r="V31" s="684"/>
      <c r="W31" s="684"/>
      <c r="X31" s="684"/>
      <c r="Y31" s="684"/>
      <c r="Z31" s="684"/>
      <c r="AA31" s="684"/>
      <c r="AB31" s="824"/>
      <c r="AC31" s="786" t="str">
        <f t="shared" si="5"/>
        <v xml:space="preserve"> </v>
      </c>
      <c r="AD31" s="786" t="str">
        <f t="shared" si="6"/>
        <v xml:space="preserve"> </v>
      </c>
      <c r="AF31" s="825">
        <v>1</v>
      </c>
      <c r="AG31" s="684"/>
      <c r="AH31" s="684"/>
      <c r="AI31" s="684"/>
      <c r="AJ31" s="684"/>
      <c r="AK31" s="684"/>
      <c r="AL31" s="684"/>
      <c r="AM31" s="684"/>
      <c r="AN31" s="684"/>
      <c r="AO31" s="684"/>
      <c r="AP31" s="826" t="str">
        <f t="shared" si="7"/>
        <v xml:space="preserve"> </v>
      </c>
      <c r="AQ31" s="786" t="str">
        <f t="shared" si="0"/>
        <v xml:space="preserve"> </v>
      </c>
    </row>
    <row r="32" spans="1:43" ht="18.75" x14ac:dyDescent="0.3">
      <c r="A32" s="827"/>
      <c r="B32" s="684"/>
      <c r="C32" s="823"/>
      <c r="D32" s="823"/>
      <c r="E32" s="823"/>
      <c r="F32" s="684"/>
      <c r="G32" s="823"/>
      <c r="H32" s="823"/>
      <c r="I32" s="684"/>
      <c r="J32" s="823"/>
      <c r="K32" s="823"/>
      <c r="L32" s="786" t="str">
        <f t="shared" si="1"/>
        <v xml:space="preserve"> </v>
      </c>
      <c r="M32" s="823"/>
      <c r="N32" s="823"/>
      <c r="O32" s="823"/>
      <c r="P32" s="823"/>
      <c r="Q32" s="786" t="str">
        <f t="shared" si="2"/>
        <v xml:space="preserve"> </v>
      </c>
      <c r="R32" s="786" t="str">
        <f t="shared" si="3"/>
        <v xml:space="preserve"> </v>
      </c>
      <c r="S32" s="786" t="str">
        <f t="shared" si="4"/>
        <v xml:space="preserve"> </v>
      </c>
      <c r="U32" s="684"/>
      <c r="V32" s="684"/>
      <c r="W32" s="684"/>
      <c r="X32" s="684"/>
      <c r="Y32" s="684"/>
      <c r="Z32" s="684"/>
      <c r="AA32" s="684"/>
      <c r="AB32" s="824"/>
      <c r="AC32" s="786" t="str">
        <f t="shared" si="5"/>
        <v xml:space="preserve"> </v>
      </c>
      <c r="AD32" s="786" t="str">
        <f t="shared" si="6"/>
        <v xml:space="preserve"> </v>
      </c>
      <c r="AF32" s="825">
        <v>1</v>
      </c>
      <c r="AG32" s="684"/>
      <c r="AH32" s="684"/>
      <c r="AI32" s="684"/>
      <c r="AJ32" s="684"/>
      <c r="AK32" s="684"/>
      <c r="AL32" s="684"/>
      <c r="AM32" s="684"/>
      <c r="AN32" s="684"/>
      <c r="AO32" s="684"/>
      <c r="AP32" s="826" t="str">
        <f t="shared" si="7"/>
        <v xml:space="preserve"> </v>
      </c>
      <c r="AQ32" s="786" t="str">
        <f t="shared" si="0"/>
        <v xml:space="preserve"> </v>
      </c>
    </row>
    <row r="33" spans="1:43" ht="18.75" x14ac:dyDescent="0.3">
      <c r="A33" s="827"/>
      <c r="B33" s="684"/>
      <c r="C33" s="823"/>
      <c r="D33" s="823"/>
      <c r="E33" s="823"/>
      <c r="F33" s="684"/>
      <c r="G33" s="823"/>
      <c r="H33" s="823"/>
      <c r="I33" s="684"/>
      <c r="J33" s="823"/>
      <c r="K33" s="823"/>
      <c r="L33" s="786" t="str">
        <f t="shared" si="1"/>
        <v xml:space="preserve"> </v>
      </c>
      <c r="M33" s="823"/>
      <c r="N33" s="823"/>
      <c r="O33" s="823"/>
      <c r="P33" s="823"/>
      <c r="Q33" s="786" t="str">
        <f t="shared" si="2"/>
        <v xml:space="preserve"> </v>
      </c>
      <c r="R33" s="786" t="str">
        <f t="shared" si="3"/>
        <v xml:space="preserve"> </v>
      </c>
      <c r="S33" s="786" t="str">
        <f t="shared" si="4"/>
        <v xml:space="preserve"> </v>
      </c>
      <c r="U33" s="684"/>
      <c r="V33" s="684"/>
      <c r="W33" s="684"/>
      <c r="X33" s="684"/>
      <c r="Y33" s="684"/>
      <c r="Z33" s="684"/>
      <c r="AA33" s="684"/>
      <c r="AB33" s="824"/>
      <c r="AC33" s="786" t="str">
        <f t="shared" si="5"/>
        <v xml:space="preserve"> </v>
      </c>
      <c r="AD33" s="786" t="str">
        <f t="shared" si="6"/>
        <v xml:space="preserve"> </v>
      </c>
      <c r="AF33" s="825">
        <v>1</v>
      </c>
      <c r="AG33" s="684"/>
      <c r="AH33" s="684"/>
      <c r="AI33" s="684"/>
      <c r="AJ33" s="684"/>
      <c r="AK33" s="684"/>
      <c r="AL33" s="684"/>
      <c r="AM33" s="684"/>
      <c r="AN33" s="684"/>
      <c r="AO33" s="684"/>
      <c r="AP33" s="826" t="str">
        <f t="shared" si="7"/>
        <v xml:space="preserve"> </v>
      </c>
      <c r="AQ33" s="786" t="str">
        <f t="shared" si="0"/>
        <v xml:space="preserve"> </v>
      </c>
    </row>
    <row r="34" spans="1:43" ht="18.75" x14ac:dyDescent="0.3">
      <c r="A34" s="827"/>
      <c r="B34" s="684"/>
      <c r="C34" s="823"/>
      <c r="D34" s="823"/>
      <c r="E34" s="823"/>
      <c r="F34" s="684"/>
      <c r="G34" s="823"/>
      <c r="H34" s="823"/>
      <c r="I34" s="684"/>
      <c r="J34" s="823"/>
      <c r="K34" s="823"/>
      <c r="L34" s="786" t="str">
        <f t="shared" si="1"/>
        <v xml:space="preserve"> </v>
      </c>
      <c r="M34" s="823"/>
      <c r="N34" s="823"/>
      <c r="O34" s="823"/>
      <c r="P34" s="823"/>
      <c r="Q34" s="786" t="str">
        <f t="shared" si="2"/>
        <v xml:space="preserve"> </v>
      </c>
      <c r="R34" s="786" t="str">
        <f t="shared" si="3"/>
        <v xml:space="preserve"> </v>
      </c>
      <c r="S34" s="786" t="str">
        <f t="shared" si="4"/>
        <v xml:space="preserve"> </v>
      </c>
      <c r="U34" s="684"/>
      <c r="V34" s="684"/>
      <c r="W34" s="684"/>
      <c r="X34" s="684"/>
      <c r="Y34" s="684"/>
      <c r="Z34" s="684"/>
      <c r="AA34" s="684"/>
      <c r="AB34" s="824"/>
      <c r="AC34" s="786" t="str">
        <f t="shared" si="5"/>
        <v xml:space="preserve"> </v>
      </c>
      <c r="AD34" s="786" t="str">
        <f t="shared" si="6"/>
        <v xml:space="preserve"> </v>
      </c>
      <c r="AF34" s="825">
        <v>1</v>
      </c>
      <c r="AG34" s="684"/>
      <c r="AH34" s="684"/>
      <c r="AI34" s="684"/>
      <c r="AJ34" s="684"/>
      <c r="AK34" s="684"/>
      <c r="AL34" s="684"/>
      <c r="AM34" s="684"/>
      <c r="AN34" s="684"/>
      <c r="AO34" s="684"/>
      <c r="AP34" s="826" t="str">
        <f t="shared" si="7"/>
        <v xml:space="preserve"> </v>
      </c>
      <c r="AQ34" s="786" t="str">
        <f t="shared" si="0"/>
        <v xml:space="preserve"> </v>
      </c>
    </row>
    <row r="35" spans="1:43" ht="18.75" x14ac:dyDescent="0.3">
      <c r="A35" s="827"/>
      <c r="B35" s="684"/>
      <c r="C35" s="823"/>
      <c r="D35" s="823"/>
      <c r="E35" s="823"/>
      <c r="F35" s="684"/>
      <c r="G35" s="823"/>
      <c r="H35" s="823"/>
      <c r="I35" s="684"/>
      <c r="J35" s="823"/>
      <c r="K35" s="823"/>
      <c r="L35" s="786" t="str">
        <f t="shared" si="1"/>
        <v xml:space="preserve"> </v>
      </c>
      <c r="M35" s="823"/>
      <c r="N35" s="823"/>
      <c r="O35" s="823"/>
      <c r="P35" s="823"/>
      <c r="Q35" s="786" t="str">
        <f t="shared" si="2"/>
        <v xml:space="preserve"> </v>
      </c>
      <c r="R35" s="786" t="str">
        <f t="shared" si="3"/>
        <v xml:space="preserve"> </v>
      </c>
      <c r="S35" s="786" t="str">
        <f t="shared" si="4"/>
        <v xml:space="preserve"> </v>
      </c>
      <c r="U35" s="684"/>
      <c r="V35" s="684"/>
      <c r="W35" s="684"/>
      <c r="X35" s="684"/>
      <c r="Y35" s="684"/>
      <c r="Z35" s="684"/>
      <c r="AA35" s="684"/>
      <c r="AB35" s="824"/>
      <c r="AC35" s="786" t="str">
        <f t="shared" si="5"/>
        <v xml:space="preserve"> </v>
      </c>
      <c r="AD35" s="786" t="str">
        <f t="shared" si="6"/>
        <v xml:space="preserve"> </v>
      </c>
      <c r="AF35" s="825">
        <v>1</v>
      </c>
      <c r="AG35" s="684"/>
      <c r="AH35" s="684"/>
      <c r="AI35" s="684"/>
      <c r="AJ35" s="684"/>
      <c r="AK35" s="684"/>
      <c r="AL35" s="684"/>
      <c r="AM35" s="684"/>
      <c r="AN35" s="684"/>
      <c r="AO35" s="684"/>
      <c r="AP35" s="826" t="str">
        <f t="shared" si="7"/>
        <v xml:space="preserve"> </v>
      </c>
      <c r="AQ35" s="786" t="str">
        <f t="shared" si="0"/>
        <v xml:space="preserve"> </v>
      </c>
    </row>
    <row r="36" spans="1:43" ht="18.75" x14ac:dyDescent="0.3">
      <c r="A36" s="827"/>
      <c r="B36" s="684"/>
      <c r="C36" s="823"/>
      <c r="D36" s="823"/>
      <c r="E36" s="823"/>
      <c r="F36" s="684"/>
      <c r="G36" s="823"/>
      <c r="H36" s="823"/>
      <c r="I36" s="684"/>
      <c r="J36" s="823"/>
      <c r="K36" s="823"/>
      <c r="L36" s="786" t="str">
        <f t="shared" si="1"/>
        <v xml:space="preserve"> </v>
      </c>
      <c r="M36" s="823"/>
      <c r="N36" s="823"/>
      <c r="O36" s="823"/>
      <c r="P36" s="823"/>
      <c r="Q36" s="786" t="str">
        <f t="shared" si="2"/>
        <v xml:space="preserve"> </v>
      </c>
      <c r="R36" s="786" t="str">
        <f t="shared" si="3"/>
        <v xml:space="preserve"> </v>
      </c>
      <c r="S36" s="786" t="str">
        <f t="shared" si="4"/>
        <v xml:space="preserve"> </v>
      </c>
      <c r="U36" s="684"/>
      <c r="V36" s="684"/>
      <c r="W36" s="684"/>
      <c r="X36" s="684"/>
      <c r="Y36" s="684"/>
      <c r="Z36" s="684"/>
      <c r="AA36" s="684"/>
      <c r="AB36" s="824"/>
      <c r="AC36" s="786" t="str">
        <f t="shared" si="5"/>
        <v xml:space="preserve"> </v>
      </c>
      <c r="AD36" s="786" t="str">
        <f t="shared" si="6"/>
        <v xml:space="preserve"> </v>
      </c>
      <c r="AF36" s="825">
        <v>1</v>
      </c>
      <c r="AG36" s="684"/>
      <c r="AH36" s="684"/>
      <c r="AI36" s="684"/>
      <c r="AJ36" s="684"/>
      <c r="AK36" s="684"/>
      <c r="AL36" s="684"/>
      <c r="AM36" s="684"/>
      <c r="AN36" s="684"/>
      <c r="AO36" s="684"/>
      <c r="AP36" s="826" t="str">
        <f t="shared" si="7"/>
        <v xml:space="preserve"> </v>
      </c>
      <c r="AQ36" s="786" t="str">
        <f t="shared" si="0"/>
        <v xml:space="preserve"> </v>
      </c>
    </row>
    <row r="37" spans="1:43" ht="18.75" x14ac:dyDescent="0.3">
      <c r="A37" s="827"/>
      <c r="B37" s="684"/>
      <c r="C37" s="823"/>
      <c r="D37" s="823"/>
      <c r="E37" s="823"/>
      <c r="F37" s="684"/>
      <c r="G37" s="823"/>
      <c r="H37" s="823"/>
      <c r="I37" s="684"/>
      <c r="J37" s="823"/>
      <c r="K37" s="823"/>
      <c r="L37" s="786" t="str">
        <f t="shared" si="1"/>
        <v xml:space="preserve"> </v>
      </c>
      <c r="M37" s="823"/>
      <c r="N37" s="823"/>
      <c r="O37" s="823"/>
      <c r="P37" s="823"/>
      <c r="Q37" s="786" t="str">
        <f t="shared" si="2"/>
        <v xml:space="preserve"> </v>
      </c>
      <c r="R37" s="786" t="str">
        <f t="shared" si="3"/>
        <v xml:space="preserve"> </v>
      </c>
      <c r="S37" s="786" t="str">
        <f t="shared" si="4"/>
        <v xml:space="preserve"> </v>
      </c>
      <c r="U37" s="684"/>
      <c r="V37" s="684"/>
      <c r="W37" s="684"/>
      <c r="X37" s="684"/>
      <c r="Y37" s="684"/>
      <c r="Z37" s="684"/>
      <c r="AA37" s="684"/>
      <c r="AB37" s="824"/>
      <c r="AC37" s="786" t="str">
        <f t="shared" si="5"/>
        <v xml:space="preserve"> </v>
      </c>
      <c r="AD37" s="786" t="str">
        <f t="shared" si="6"/>
        <v xml:space="preserve"> </v>
      </c>
      <c r="AF37" s="825">
        <v>1</v>
      </c>
      <c r="AG37" s="684"/>
      <c r="AH37" s="684"/>
      <c r="AI37" s="684"/>
      <c r="AJ37" s="684"/>
      <c r="AK37" s="684"/>
      <c r="AL37" s="684"/>
      <c r="AM37" s="684"/>
      <c r="AN37" s="684"/>
      <c r="AO37" s="684"/>
      <c r="AP37" s="826" t="str">
        <f t="shared" si="7"/>
        <v xml:space="preserve"> </v>
      </c>
      <c r="AQ37" s="786" t="str">
        <f t="shared" si="0"/>
        <v xml:space="preserve"> </v>
      </c>
    </row>
    <row r="38" spans="1:43" ht="18.75" x14ac:dyDescent="0.3">
      <c r="A38" s="827"/>
      <c r="B38" s="684"/>
      <c r="C38" s="823"/>
      <c r="D38" s="823"/>
      <c r="E38" s="823"/>
      <c r="F38" s="684"/>
      <c r="G38" s="823"/>
      <c r="H38" s="823"/>
      <c r="I38" s="684"/>
      <c r="J38" s="823"/>
      <c r="K38" s="823"/>
      <c r="L38" s="786" t="str">
        <f t="shared" si="1"/>
        <v xml:space="preserve"> </v>
      </c>
      <c r="M38" s="823"/>
      <c r="N38" s="823"/>
      <c r="O38" s="823"/>
      <c r="P38" s="823"/>
      <c r="Q38" s="786" t="str">
        <f t="shared" si="2"/>
        <v xml:space="preserve"> </v>
      </c>
      <c r="R38" s="786" t="str">
        <f t="shared" si="3"/>
        <v xml:space="preserve"> </v>
      </c>
      <c r="S38" s="786" t="str">
        <f t="shared" si="4"/>
        <v xml:space="preserve"> </v>
      </c>
      <c r="U38" s="684"/>
      <c r="V38" s="684"/>
      <c r="W38" s="684"/>
      <c r="X38" s="684"/>
      <c r="Y38" s="684"/>
      <c r="Z38" s="684"/>
      <c r="AA38" s="684"/>
      <c r="AB38" s="824"/>
      <c r="AC38" s="786" t="str">
        <f t="shared" si="5"/>
        <v xml:space="preserve"> </v>
      </c>
      <c r="AD38" s="786" t="str">
        <f t="shared" si="6"/>
        <v xml:space="preserve"> </v>
      </c>
      <c r="AF38" s="825">
        <v>1</v>
      </c>
      <c r="AG38" s="684"/>
      <c r="AH38" s="684"/>
      <c r="AI38" s="684"/>
      <c r="AJ38" s="684"/>
      <c r="AK38" s="684"/>
      <c r="AL38" s="684"/>
      <c r="AM38" s="684"/>
      <c r="AN38" s="684"/>
      <c r="AO38" s="684"/>
      <c r="AP38" s="826" t="str">
        <f t="shared" si="7"/>
        <v xml:space="preserve"> </v>
      </c>
      <c r="AQ38" s="786" t="str">
        <f t="shared" ref="AQ38:AQ69" si="8">IFERROR(AP38/AH38," ")</f>
        <v xml:space="preserve"> </v>
      </c>
    </row>
    <row r="39" spans="1:43" ht="18.75" x14ac:dyDescent="0.3">
      <c r="A39" s="827"/>
      <c r="B39" s="684"/>
      <c r="C39" s="823"/>
      <c r="D39" s="823"/>
      <c r="E39" s="823"/>
      <c r="F39" s="684"/>
      <c r="G39" s="823"/>
      <c r="H39" s="823"/>
      <c r="I39" s="684"/>
      <c r="J39" s="823"/>
      <c r="K39" s="823"/>
      <c r="L39" s="786" t="str">
        <f t="shared" si="1"/>
        <v xml:space="preserve"> </v>
      </c>
      <c r="M39" s="823"/>
      <c r="N39" s="823"/>
      <c r="O39" s="823"/>
      <c r="P39" s="823"/>
      <c r="Q39" s="786" t="str">
        <f t="shared" si="2"/>
        <v xml:space="preserve"> </v>
      </c>
      <c r="R39" s="786" t="str">
        <f t="shared" si="3"/>
        <v xml:space="preserve"> </v>
      </c>
      <c r="S39" s="786" t="str">
        <f t="shared" si="4"/>
        <v xml:space="preserve"> </v>
      </c>
      <c r="U39" s="684"/>
      <c r="V39" s="684"/>
      <c r="W39" s="684"/>
      <c r="X39" s="684"/>
      <c r="Y39" s="684"/>
      <c r="Z39" s="684"/>
      <c r="AA39" s="684"/>
      <c r="AB39" s="824"/>
      <c r="AC39" s="786" t="str">
        <f t="shared" si="5"/>
        <v xml:space="preserve"> </v>
      </c>
      <c r="AD39" s="786" t="str">
        <f t="shared" si="6"/>
        <v xml:space="preserve"> </v>
      </c>
      <c r="AF39" s="825">
        <v>1</v>
      </c>
      <c r="AG39" s="684"/>
      <c r="AH39" s="684"/>
      <c r="AI39" s="684"/>
      <c r="AJ39" s="684"/>
      <c r="AK39" s="684"/>
      <c r="AL39" s="684"/>
      <c r="AM39" s="684"/>
      <c r="AN39" s="684"/>
      <c r="AO39" s="684"/>
      <c r="AP39" s="826" t="str">
        <f t="shared" si="7"/>
        <v xml:space="preserve"> </v>
      </c>
      <c r="AQ39" s="786" t="str">
        <f t="shared" si="8"/>
        <v xml:space="preserve"> </v>
      </c>
    </row>
    <row r="40" spans="1:43" ht="18.75" x14ac:dyDescent="0.3">
      <c r="A40" s="827"/>
      <c r="B40" s="684"/>
      <c r="C40" s="823"/>
      <c r="D40" s="823"/>
      <c r="E40" s="823"/>
      <c r="F40" s="684"/>
      <c r="G40" s="823"/>
      <c r="H40" s="823"/>
      <c r="I40" s="684"/>
      <c r="J40" s="823"/>
      <c r="K40" s="823"/>
      <c r="L40" s="786" t="str">
        <f t="shared" si="1"/>
        <v xml:space="preserve"> </v>
      </c>
      <c r="M40" s="823"/>
      <c r="N40" s="823"/>
      <c r="O40" s="823"/>
      <c r="P40" s="823"/>
      <c r="Q40" s="786" t="str">
        <f t="shared" si="2"/>
        <v xml:space="preserve"> </v>
      </c>
      <c r="R40" s="786" t="str">
        <f t="shared" si="3"/>
        <v xml:space="preserve"> </v>
      </c>
      <c r="S40" s="786" t="str">
        <f t="shared" si="4"/>
        <v xml:space="preserve"> </v>
      </c>
      <c r="U40" s="684"/>
      <c r="V40" s="684"/>
      <c r="W40" s="684"/>
      <c r="X40" s="684"/>
      <c r="Y40" s="684"/>
      <c r="Z40" s="684"/>
      <c r="AA40" s="684"/>
      <c r="AB40" s="824"/>
      <c r="AC40" s="786" t="str">
        <f t="shared" si="5"/>
        <v xml:space="preserve"> </v>
      </c>
      <c r="AD40" s="786" t="str">
        <f t="shared" si="6"/>
        <v xml:space="preserve"> </v>
      </c>
      <c r="AF40" s="825">
        <v>1</v>
      </c>
      <c r="AG40" s="684"/>
      <c r="AH40" s="684"/>
      <c r="AI40" s="684"/>
      <c r="AJ40" s="684"/>
      <c r="AK40" s="684"/>
      <c r="AL40" s="684"/>
      <c r="AM40" s="684"/>
      <c r="AN40" s="684"/>
      <c r="AO40" s="684"/>
      <c r="AP40" s="826" t="str">
        <f t="shared" si="7"/>
        <v xml:space="preserve"> </v>
      </c>
      <c r="AQ40" s="786" t="str">
        <f t="shared" si="8"/>
        <v xml:space="preserve"> </v>
      </c>
    </row>
    <row r="41" spans="1:43" ht="18.75" x14ac:dyDescent="0.3">
      <c r="A41" s="827"/>
      <c r="B41" s="684"/>
      <c r="C41" s="823"/>
      <c r="D41" s="823"/>
      <c r="E41" s="823"/>
      <c r="F41" s="684"/>
      <c r="G41" s="823"/>
      <c r="H41" s="823"/>
      <c r="I41" s="684"/>
      <c r="J41" s="823"/>
      <c r="K41" s="823"/>
      <c r="L41" s="786" t="str">
        <f t="shared" si="1"/>
        <v xml:space="preserve"> </v>
      </c>
      <c r="M41" s="823"/>
      <c r="N41" s="823"/>
      <c r="O41" s="823"/>
      <c r="P41" s="823"/>
      <c r="Q41" s="786" t="str">
        <f t="shared" si="2"/>
        <v xml:space="preserve"> </v>
      </c>
      <c r="R41" s="786" t="str">
        <f t="shared" si="3"/>
        <v xml:space="preserve"> </v>
      </c>
      <c r="S41" s="786" t="str">
        <f t="shared" si="4"/>
        <v xml:space="preserve"> </v>
      </c>
      <c r="U41" s="684"/>
      <c r="V41" s="684"/>
      <c r="W41" s="684"/>
      <c r="X41" s="684"/>
      <c r="Y41" s="684"/>
      <c r="Z41" s="684"/>
      <c r="AA41" s="684"/>
      <c r="AB41" s="824"/>
      <c r="AC41" s="786" t="str">
        <f t="shared" si="5"/>
        <v xml:space="preserve"> </v>
      </c>
      <c r="AD41" s="786" t="str">
        <f t="shared" si="6"/>
        <v xml:space="preserve"> </v>
      </c>
      <c r="AF41" s="825">
        <v>1</v>
      </c>
      <c r="AG41" s="684"/>
      <c r="AH41" s="684"/>
      <c r="AI41" s="684"/>
      <c r="AJ41" s="684"/>
      <c r="AK41" s="684"/>
      <c r="AL41" s="684"/>
      <c r="AM41" s="684"/>
      <c r="AN41" s="684"/>
      <c r="AO41" s="684"/>
      <c r="AP41" s="826" t="str">
        <f t="shared" si="7"/>
        <v xml:space="preserve"> </v>
      </c>
      <c r="AQ41" s="786" t="str">
        <f t="shared" si="8"/>
        <v xml:space="preserve"> </v>
      </c>
    </row>
    <row r="42" spans="1:43" ht="18.75" x14ac:dyDescent="0.3">
      <c r="A42" s="827"/>
      <c r="B42" s="684"/>
      <c r="C42" s="823"/>
      <c r="D42" s="823"/>
      <c r="E42" s="823"/>
      <c r="F42" s="684"/>
      <c r="G42" s="823"/>
      <c r="H42" s="823"/>
      <c r="I42" s="684"/>
      <c r="J42" s="823"/>
      <c r="K42" s="823"/>
      <c r="L42" s="786" t="str">
        <f t="shared" si="1"/>
        <v xml:space="preserve"> </v>
      </c>
      <c r="M42" s="823"/>
      <c r="N42" s="823"/>
      <c r="O42" s="823"/>
      <c r="P42" s="823"/>
      <c r="Q42" s="786" t="str">
        <f t="shared" si="2"/>
        <v xml:space="preserve"> </v>
      </c>
      <c r="R42" s="786" t="str">
        <f t="shared" si="3"/>
        <v xml:space="preserve"> </v>
      </c>
      <c r="S42" s="786" t="str">
        <f t="shared" si="4"/>
        <v xml:space="preserve"> </v>
      </c>
      <c r="U42" s="684"/>
      <c r="V42" s="684"/>
      <c r="W42" s="684"/>
      <c r="X42" s="684"/>
      <c r="Y42" s="684"/>
      <c r="Z42" s="684"/>
      <c r="AA42" s="684"/>
      <c r="AB42" s="824"/>
      <c r="AC42" s="786" t="str">
        <f t="shared" si="5"/>
        <v xml:space="preserve"> </v>
      </c>
      <c r="AD42" s="786" t="str">
        <f t="shared" si="6"/>
        <v xml:space="preserve"> </v>
      </c>
      <c r="AF42" s="825">
        <v>1</v>
      </c>
      <c r="AG42" s="684"/>
      <c r="AH42" s="684"/>
      <c r="AI42" s="684"/>
      <c r="AJ42" s="684"/>
      <c r="AK42" s="684"/>
      <c r="AL42" s="684"/>
      <c r="AM42" s="684"/>
      <c r="AN42" s="684"/>
      <c r="AO42" s="684"/>
      <c r="AP42" s="826" t="str">
        <f t="shared" si="7"/>
        <v xml:space="preserve"> </v>
      </c>
      <c r="AQ42" s="786" t="str">
        <f t="shared" si="8"/>
        <v xml:space="preserve"> </v>
      </c>
    </row>
    <row r="43" spans="1:43" ht="18.75" x14ac:dyDescent="0.3">
      <c r="A43" s="827"/>
      <c r="B43" s="684"/>
      <c r="C43" s="823"/>
      <c r="D43" s="823"/>
      <c r="E43" s="823"/>
      <c r="F43" s="684"/>
      <c r="G43" s="823"/>
      <c r="H43" s="823"/>
      <c r="I43" s="684"/>
      <c r="J43" s="823"/>
      <c r="K43" s="823"/>
      <c r="L43" s="786" t="str">
        <f t="shared" si="1"/>
        <v xml:space="preserve"> </v>
      </c>
      <c r="M43" s="823"/>
      <c r="N43" s="823"/>
      <c r="O43" s="823"/>
      <c r="P43" s="823"/>
      <c r="Q43" s="786" t="str">
        <f t="shared" si="2"/>
        <v xml:space="preserve"> </v>
      </c>
      <c r="R43" s="786" t="str">
        <f t="shared" si="3"/>
        <v xml:space="preserve"> </v>
      </c>
      <c r="S43" s="786" t="str">
        <f t="shared" si="4"/>
        <v xml:space="preserve"> </v>
      </c>
      <c r="U43" s="684"/>
      <c r="V43" s="684"/>
      <c r="W43" s="684"/>
      <c r="X43" s="684"/>
      <c r="Y43" s="684"/>
      <c r="Z43" s="684"/>
      <c r="AA43" s="684"/>
      <c r="AB43" s="824"/>
      <c r="AC43" s="786" t="str">
        <f t="shared" si="5"/>
        <v xml:space="preserve"> </v>
      </c>
      <c r="AD43" s="786" t="str">
        <f t="shared" si="6"/>
        <v xml:space="preserve"> </v>
      </c>
      <c r="AF43" s="825">
        <v>1</v>
      </c>
      <c r="AG43" s="684"/>
      <c r="AH43" s="684"/>
      <c r="AI43" s="684"/>
      <c r="AJ43" s="684"/>
      <c r="AK43" s="684"/>
      <c r="AL43" s="684"/>
      <c r="AM43" s="684"/>
      <c r="AN43" s="684"/>
      <c r="AO43" s="684"/>
      <c r="AP43" s="826" t="str">
        <f t="shared" si="7"/>
        <v xml:space="preserve"> </v>
      </c>
      <c r="AQ43" s="786" t="str">
        <f t="shared" si="8"/>
        <v xml:space="preserve"> </v>
      </c>
    </row>
    <row r="44" spans="1:43" ht="18.75" x14ac:dyDescent="0.3">
      <c r="A44" s="827"/>
      <c r="B44" s="684"/>
      <c r="C44" s="823"/>
      <c r="D44" s="823"/>
      <c r="E44" s="823"/>
      <c r="F44" s="684"/>
      <c r="G44" s="823"/>
      <c r="H44" s="823"/>
      <c r="I44" s="684"/>
      <c r="J44" s="823"/>
      <c r="K44" s="823"/>
      <c r="L44" s="786" t="str">
        <f t="shared" si="1"/>
        <v xml:space="preserve"> </v>
      </c>
      <c r="M44" s="823"/>
      <c r="N44" s="823"/>
      <c r="O44" s="823"/>
      <c r="P44" s="823"/>
      <c r="Q44" s="786" t="str">
        <f t="shared" si="2"/>
        <v xml:space="preserve"> </v>
      </c>
      <c r="R44" s="786" t="str">
        <f t="shared" si="3"/>
        <v xml:space="preserve"> </v>
      </c>
      <c r="S44" s="786" t="str">
        <f t="shared" si="4"/>
        <v xml:space="preserve"> </v>
      </c>
      <c r="U44" s="684"/>
      <c r="V44" s="684"/>
      <c r="W44" s="684"/>
      <c r="X44" s="684"/>
      <c r="Y44" s="684"/>
      <c r="Z44" s="684"/>
      <c r="AA44" s="684"/>
      <c r="AB44" s="824"/>
      <c r="AC44" s="786" t="str">
        <f t="shared" si="5"/>
        <v xml:space="preserve"> </v>
      </c>
      <c r="AD44" s="786" t="str">
        <f t="shared" si="6"/>
        <v xml:space="preserve"> </v>
      </c>
      <c r="AF44" s="825">
        <v>1</v>
      </c>
      <c r="AG44" s="684"/>
      <c r="AH44" s="684"/>
      <c r="AI44" s="684"/>
      <c r="AJ44" s="684"/>
      <c r="AK44" s="684"/>
      <c r="AL44" s="684"/>
      <c r="AM44" s="684"/>
      <c r="AN44" s="684"/>
      <c r="AO44" s="684"/>
      <c r="AP44" s="826" t="str">
        <f t="shared" si="7"/>
        <v xml:space="preserve"> </v>
      </c>
      <c r="AQ44" s="786" t="str">
        <f t="shared" si="8"/>
        <v xml:space="preserve"> </v>
      </c>
    </row>
    <row r="45" spans="1:43" ht="18.75" x14ac:dyDescent="0.3">
      <c r="A45" s="827"/>
      <c r="B45" s="684"/>
      <c r="C45" s="823"/>
      <c r="D45" s="823"/>
      <c r="E45" s="823"/>
      <c r="F45" s="684"/>
      <c r="G45" s="823"/>
      <c r="H45" s="823"/>
      <c r="I45" s="684"/>
      <c r="J45" s="823"/>
      <c r="K45" s="823"/>
      <c r="L45" s="786" t="str">
        <f t="shared" si="1"/>
        <v xml:space="preserve"> </v>
      </c>
      <c r="M45" s="823"/>
      <c r="N45" s="823"/>
      <c r="O45" s="823"/>
      <c r="P45" s="823"/>
      <c r="Q45" s="786" t="str">
        <f t="shared" si="2"/>
        <v xml:space="preserve"> </v>
      </c>
      <c r="R45" s="786" t="str">
        <f t="shared" si="3"/>
        <v xml:space="preserve"> </v>
      </c>
      <c r="S45" s="786" t="str">
        <f t="shared" si="4"/>
        <v xml:space="preserve"> </v>
      </c>
      <c r="U45" s="684"/>
      <c r="V45" s="684"/>
      <c r="W45" s="684"/>
      <c r="X45" s="684"/>
      <c r="Y45" s="684"/>
      <c r="Z45" s="684"/>
      <c r="AA45" s="684"/>
      <c r="AB45" s="824"/>
      <c r="AC45" s="786" t="str">
        <f t="shared" si="5"/>
        <v xml:space="preserve"> </v>
      </c>
      <c r="AD45" s="786" t="str">
        <f t="shared" si="6"/>
        <v xml:space="preserve"> </v>
      </c>
      <c r="AF45" s="825">
        <v>1</v>
      </c>
      <c r="AG45" s="684"/>
      <c r="AH45" s="684"/>
      <c r="AI45" s="684"/>
      <c r="AJ45" s="684"/>
      <c r="AK45" s="684"/>
      <c r="AL45" s="684"/>
      <c r="AM45" s="684"/>
      <c r="AN45" s="684"/>
      <c r="AO45" s="684"/>
      <c r="AP45" s="826" t="str">
        <f t="shared" si="7"/>
        <v xml:space="preserve"> </v>
      </c>
      <c r="AQ45" s="786" t="str">
        <f t="shared" si="8"/>
        <v xml:space="preserve"> </v>
      </c>
    </row>
    <row r="46" spans="1:43" ht="18.75" x14ac:dyDescent="0.3">
      <c r="A46" s="827"/>
      <c r="B46" s="684"/>
      <c r="C46" s="823"/>
      <c r="D46" s="823"/>
      <c r="E46" s="823"/>
      <c r="F46" s="684"/>
      <c r="G46" s="823"/>
      <c r="H46" s="823"/>
      <c r="I46" s="684"/>
      <c r="J46" s="823"/>
      <c r="K46" s="823"/>
      <c r="L46" s="786" t="str">
        <f t="shared" si="1"/>
        <v xml:space="preserve"> </v>
      </c>
      <c r="M46" s="823"/>
      <c r="N46" s="823"/>
      <c r="O46" s="823"/>
      <c r="P46" s="823"/>
      <c r="Q46" s="786" t="str">
        <f t="shared" si="2"/>
        <v xml:space="preserve"> </v>
      </c>
      <c r="R46" s="786" t="str">
        <f t="shared" si="3"/>
        <v xml:space="preserve"> </v>
      </c>
      <c r="S46" s="786" t="str">
        <f t="shared" si="4"/>
        <v xml:space="preserve"> </v>
      </c>
      <c r="U46" s="684"/>
      <c r="V46" s="684"/>
      <c r="W46" s="684"/>
      <c r="X46" s="684"/>
      <c r="Y46" s="684"/>
      <c r="Z46" s="684"/>
      <c r="AA46" s="684"/>
      <c r="AB46" s="824"/>
      <c r="AC46" s="786" t="str">
        <f t="shared" si="5"/>
        <v xml:space="preserve"> </v>
      </c>
      <c r="AD46" s="786" t="str">
        <f t="shared" si="6"/>
        <v xml:space="preserve"> </v>
      </c>
      <c r="AF46" s="825">
        <v>1</v>
      </c>
      <c r="AG46" s="684"/>
      <c r="AH46" s="684"/>
      <c r="AI46" s="684"/>
      <c r="AJ46" s="684"/>
      <c r="AK46" s="684"/>
      <c r="AL46" s="684"/>
      <c r="AM46" s="684"/>
      <c r="AN46" s="684"/>
      <c r="AO46" s="684"/>
      <c r="AP46" s="826" t="str">
        <f t="shared" si="7"/>
        <v xml:space="preserve"> </v>
      </c>
      <c r="AQ46" s="786" t="str">
        <f t="shared" si="8"/>
        <v xml:space="preserve"> </v>
      </c>
    </row>
    <row r="47" spans="1:43" ht="18.75" x14ac:dyDescent="0.3">
      <c r="A47" s="827"/>
      <c r="B47" s="684"/>
      <c r="C47" s="823"/>
      <c r="D47" s="823"/>
      <c r="E47" s="823"/>
      <c r="F47" s="684"/>
      <c r="G47" s="823"/>
      <c r="H47" s="823"/>
      <c r="I47" s="684"/>
      <c r="J47" s="823"/>
      <c r="K47" s="823"/>
      <c r="L47" s="786" t="str">
        <f t="shared" si="1"/>
        <v xml:space="preserve"> </v>
      </c>
      <c r="M47" s="823"/>
      <c r="N47" s="823"/>
      <c r="O47" s="823"/>
      <c r="P47" s="823"/>
      <c r="Q47" s="786" t="str">
        <f t="shared" si="2"/>
        <v xml:space="preserve"> </v>
      </c>
      <c r="R47" s="786" t="str">
        <f t="shared" si="3"/>
        <v xml:space="preserve"> </v>
      </c>
      <c r="S47" s="786" t="str">
        <f t="shared" si="4"/>
        <v xml:space="preserve"> </v>
      </c>
      <c r="U47" s="684"/>
      <c r="V47" s="684"/>
      <c r="W47" s="684"/>
      <c r="X47" s="684"/>
      <c r="Y47" s="684"/>
      <c r="Z47" s="684"/>
      <c r="AA47" s="684"/>
      <c r="AB47" s="824"/>
      <c r="AC47" s="786" t="str">
        <f t="shared" si="5"/>
        <v xml:space="preserve"> </v>
      </c>
      <c r="AD47" s="786" t="str">
        <f t="shared" si="6"/>
        <v xml:space="preserve"> </v>
      </c>
      <c r="AF47" s="825">
        <v>1</v>
      </c>
      <c r="AG47" s="684"/>
      <c r="AH47" s="684"/>
      <c r="AI47" s="684"/>
      <c r="AJ47" s="684"/>
      <c r="AK47" s="684"/>
      <c r="AL47" s="684"/>
      <c r="AM47" s="684"/>
      <c r="AN47" s="684"/>
      <c r="AO47" s="684"/>
      <c r="AP47" s="826" t="str">
        <f t="shared" si="7"/>
        <v xml:space="preserve"> </v>
      </c>
      <c r="AQ47" s="786" t="str">
        <f t="shared" si="8"/>
        <v xml:space="preserve"> </v>
      </c>
    </row>
    <row r="48" spans="1:43" ht="18.75" x14ac:dyDescent="0.3">
      <c r="A48" s="827"/>
      <c r="B48" s="684"/>
      <c r="C48" s="823"/>
      <c r="D48" s="823"/>
      <c r="E48" s="823"/>
      <c r="F48" s="684"/>
      <c r="G48" s="823"/>
      <c r="H48" s="823"/>
      <c r="I48" s="684"/>
      <c r="J48" s="823"/>
      <c r="K48" s="823"/>
      <c r="L48" s="786" t="str">
        <f t="shared" si="1"/>
        <v xml:space="preserve"> </v>
      </c>
      <c r="M48" s="823"/>
      <c r="N48" s="823"/>
      <c r="O48" s="823"/>
      <c r="P48" s="823"/>
      <c r="Q48" s="786" t="str">
        <f t="shared" si="2"/>
        <v xml:space="preserve"> </v>
      </c>
      <c r="R48" s="786" t="str">
        <f t="shared" si="3"/>
        <v xml:space="preserve"> </v>
      </c>
      <c r="S48" s="786" t="str">
        <f t="shared" si="4"/>
        <v xml:space="preserve"> </v>
      </c>
      <c r="U48" s="684"/>
      <c r="V48" s="684"/>
      <c r="W48" s="684"/>
      <c r="X48" s="684"/>
      <c r="Y48" s="684"/>
      <c r="Z48" s="684"/>
      <c r="AA48" s="684"/>
      <c r="AB48" s="824"/>
      <c r="AC48" s="786" t="str">
        <f t="shared" si="5"/>
        <v xml:space="preserve"> </v>
      </c>
      <c r="AD48" s="786" t="str">
        <f t="shared" si="6"/>
        <v xml:space="preserve"> </v>
      </c>
      <c r="AF48" s="825">
        <v>1</v>
      </c>
      <c r="AG48" s="684"/>
      <c r="AH48" s="684"/>
      <c r="AI48" s="684"/>
      <c r="AJ48" s="684"/>
      <c r="AK48" s="684"/>
      <c r="AL48" s="684"/>
      <c r="AM48" s="684"/>
      <c r="AN48" s="684"/>
      <c r="AO48" s="684"/>
      <c r="AP48" s="826" t="str">
        <f t="shared" si="7"/>
        <v xml:space="preserve"> </v>
      </c>
      <c r="AQ48" s="786" t="str">
        <f t="shared" si="8"/>
        <v xml:space="preserve"> </v>
      </c>
    </row>
    <row r="49" spans="1:43" ht="18.75" x14ac:dyDescent="0.3">
      <c r="A49" s="827"/>
      <c r="B49" s="684"/>
      <c r="C49" s="823"/>
      <c r="D49" s="823"/>
      <c r="E49" s="823"/>
      <c r="F49" s="684"/>
      <c r="G49" s="823"/>
      <c r="H49" s="823"/>
      <c r="I49" s="684"/>
      <c r="J49" s="823"/>
      <c r="K49" s="823"/>
      <c r="L49" s="786" t="str">
        <f t="shared" si="1"/>
        <v xml:space="preserve"> </v>
      </c>
      <c r="M49" s="823"/>
      <c r="N49" s="823"/>
      <c r="O49" s="823"/>
      <c r="P49" s="823"/>
      <c r="Q49" s="786" t="str">
        <f t="shared" si="2"/>
        <v xml:space="preserve"> </v>
      </c>
      <c r="R49" s="786" t="str">
        <f t="shared" si="3"/>
        <v xml:space="preserve"> </v>
      </c>
      <c r="S49" s="786" t="str">
        <f t="shared" si="4"/>
        <v xml:space="preserve"> </v>
      </c>
      <c r="U49" s="684"/>
      <c r="V49" s="684"/>
      <c r="W49" s="684"/>
      <c r="X49" s="684"/>
      <c r="Y49" s="684"/>
      <c r="Z49" s="684"/>
      <c r="AA49" s="684"/>
      <c r="AB49" s="824"/>
      <c r="AC49" s="786" t="str">
        <f t="shared" si="5"/>
        <v xml:space="preserve"> </v>
      </c>
      <c r="AD49" s="786" t="str">
        <f t="shared" si="6"/>
        <v xml:space="preserve"> </v>
      </c>
      <c r="AF49" s="825">
        <v>1</v>
      </c>
      <c r="AG49" s="684"/>
      <c r="AH49" s="684"/>
      <c r="AI49" s="684"/>
      <c r="AJ49" s="684"/>
      <c r="AK49" s="684"/>
      <c r="AL49" s="684"/>
      <c r="AM49" s="684"/>
      <c r="AN49" s="684"/>
      <c r="AO49" s="684"/>
      <c r="AP49" s="826" t="str">
        <f t="shared" si="7"/>
        <v xml:space="preserve"> </v>
      </c>
      <c r="AQ49" s="786" t="str">
        <f t="shared" si="8"/>
        <v xml:space="preserve"> </v>
      </c>
    </row>
    <row r="50" spans="1:43" ht="18.75" x14ac:dyDescent="0.3">
      <c r="A50" s="827"/>
      <c r="B50" s="684"/>
      <c r="C50" s="823"/>
      <c r="D50" s="823"/>
      <c r="E50" s="823"/>
      <c r="F50" s="684"/>
      <c r="G50" s="823"/>
      <c r="H50" s="823"/>
      <c r="I50" s="684"/>
      <c r="J50" s="823"/>
      <c r="K50" s="823"/>
      <c r="L50" s="786" t="str">
        <f t="shared" si="1"/>
        <v xml:space="preserve"> </v>
      </c>
      <c r="M50" s="823"/>
      <c r="N50" s="823"/>
      <c r="O50" s="823"/>
      <c r="P50" s="823"/>
      <c r="Q50" s="786" t="str">
        <f t="shared" si="2"/>
        <v xml:space="preserve"> </v>
      </c>
      <c r="R50" s="786" t="str">
        <f t="shared" si="3"/>
        <v xml:space="preserve"> </v>
      </c>
      <c r="S50" s="786" t="str">
        <f t="shared" si="4"/>
        <v xml:space="preserve"> </v>
      </c>
      <c r="U50" s="684"/>
      <c r="V50" s="684"/>
      <c r="W50" s="684"/>
      <c r="X50" s="684"/>
      <c r="Y50" s="684"/>
      <c r="Z50" s="684"/>
      <c r="AA50" s="684"/>
      <c r="AB50" s="824"/>
      <c r="AC50" s="786" t="str">
        <f t="shared" si="5"/>
        <v xml:space="preserve"> </v>
      </c>
      <c r="AD50" s="786" t="str">
        <f t="shared" si="6"/>
        <v xml:space="preserve"> </v>
      </c>
      <c r="AF50" s="825">
        <v>1</v>
      </c>
      <c r="AG50" s="684"/>
      <c r="AH50" s="684"/>
      <c r="AI50" s="684"/>
      <c r="AJ50" s="684"/>
      <c r="AK50" s="684"/>
      <c r="AL50" s="684"/>
      <c r="AM50" s="684"/>
      <c r="AN50" s="684"/>
      <c r="AO50" s="684"/>
      <c r="AP50" s="826" t="str">
        <f t="shared" si="7"/>
        <v xml:space="preserve"> </v>
      </c>
      <c r="AQ50" s="786" t="str">
        <f t="shared" si="8"/>
        <v xml:space="preserve"> </v>
      </c>
    </row>
    <row r="51" spans="1:43" ht="18.75" x14ac:dyDescent="0.3">
      <c r="A51" s="827"/>
      <c r="B51" s="684"/>
      <c r="C51" s="823"/>
      <c r="D51" s="823"/>
      <c r="E51" s="823"/>
      <c r="F51" s="684"/>
      <c r="G51" s="823"/>
      <c r="H51" s="823"/>
      <c r="I51" s="684"/>
      <c r="J51" s="823"/>
      <c r="K51" s="823"/>
      <c r="L51" s="786" t="str">
        <f t="shared" si="1"/>
        <v xml:space="preserve"> </v>
      </c>
      <c r="M51" s="823"/>
      <c r="N51" s="823"/>
      <c r="O51" s="823"/>
      <c r="P51" s="823"/>
      <c r="Q51" s="786" t="str">
        <f t="shared" si="2"/>
        <v xml:space="preserve"> </v>
      </c>
      <c r="R51" s="786" t="str">
        <f t="shared" si="3"/>
        <v xml:space="preserve"> </v>
      </c>
      <c r="S51" s="786" t="str">
        <f t="shared" si="4"/>
        <v xml:space="preserve"> </v>
      </c>
      <c r="U51" s="684"/>
      <c r="V51" s="684"/>
      <c r="W51" s="684"/>
      <c r="X51" s="684"/>
      <c r="Y51" s="684"/>
      <c r="Z51" s="684"/>
      <c r="AA51" s="684"/>
      <c r="AB51" s="824"/>
      <c r="AC51" s="786" t="str">
        <f t="shared" si="5"/>
        <v xml:space="preserve"> </v>
      </c>
      <c r="AD51" s="786" t="str">
        <f t="shared" si="6"/>
        <v xml:space="preserve"> </v>
      </c>
      <c r="AF51" s="825">
        <v>1</v>
      </c>
      <c r="AG51" s="684"/>
      <c r="AH51" s="684"/>
      <c r="AI51" s="684"/>
      <c r="AJ51" s="684"/>
      <c r="AK51" s="684"/>
      <c r="AL51" s="684"/>
      <c r="AM51" s="684"/>
      <c r="AN51" s="684"/>
      <c r="AO51" s="684"/>
      <c r="AP51" s="826" t="str">
        <f t="shared" si="7"/>
        <v xml:space="preserve"> </v>
      </c>
      <c r="AQ51" s="786" t="str">
        <f t="shared" si="8"/>
        <v xml:space="preserve"> </v>
      </c>
    </row>
    <row r="52" spans="1:43" ht="18.75" x14ac:dyDescent="0.3">
      <c r="A52" s="827"/>
      <c r="B52" s="684"/>
      <c r="C52" s="823"/>
      <c r="D52" s="823"/>
      <c r="E52" s="823"/>
      <c r="F52" s="684"/>
      <c r="G52" s="823"/>
      <c r="H52" s="823"/>
      <c r="I52" s="684"/>
      <c r="J52" s="823"/>
      <c r="K52" s="823"/>
      <c r="L52" s="786" t="str">
        <f t="shared" si="1"/>
        <v xml:space="preserve"> </v>
      </c>
      <c r="M52" s="823"/>
      <c r="N52" s="823"/>
      <c r="O52" s="823"/>
      <c r="P52" s="823"/>
      <c r="Q52" s="786" t="str">
        <f t="shared" si="2"/>
        <v xml:space="preserve"> </v>
      </c>
      <c r="R52" s="786" t="str">
        <f t="shared" si="3"/>
        <v xml:space="preserve"> </v>
      </c>
      <c r="S52" s="786" t="str">
        <f t="shared" si="4"/>
        <v xml:space="preserve"> </v>
      </c>
      <c r="U52" s="684"/>
      <c r="V52" s="684"/>
      <c r="W52" s="684"/>
      <c r="X52" s="684"/>
      <c r="Y52" s="684"/>
      <c r="Z52" s="684"/>
      <c r="AA52" s="684"/>
      <c r="AB52" s="824"/>
      <c r="AC52" s="786" t="str">
        <f t="shared" si="5"/>
        <v xml:space="preserve"> </v>
      </c>
      <c r="AD52" s="786" t="str">
        <f t="shared" si="6"/>
        <v xml:space="preserve"> </v>
      </c>
      <c r="AF52" s="825">
        <v>1</v>
      </c>
      <c r="AG52" s="684"/>
      <c r="AH52" s="684"/>
      <c r="AI52" s="684"/>
      <c r="AJ52" s="684"/>
      <c r="AK52" s="684"/>
      <c r="AL52" s="684"/>
      <c r="AM52" s="684"/>
      <c r="AN52" s="684"/>
      <c r="AO52" s="684"/>
      <c r="AP52" s="826" t="str">
        <f t="shared" si="7"/>
        <v xml:space="preserve"> </v>
      </c>
      <c r="AQ52" s="786" t="str">
        <f t="shared" si="8"/>
        <v xml:space="preserve"> </v>
      </c>
    </row>
    <row r="53" spans="1:43" ht="18.75" x14ac:dyDescent="0.3">
      <c r="A53" s="827"/>
      <c r="B53" s="684"/>
      <c r="C53" s="823"/>
      <c r="D53" s="823"/>
      <c r="E53" s="823"/>
      <c r="F53" s="684"/>
      <c r="G53" s="823"/>
      <c r="H53" s="823"/>
      <c r="I53" s="684"/>
      <c r="J53" s="823"/>
      <c r="K53" s="823"/>
      <c r="L53" s="786" t="str">
        <f t="shared" si="1"/>
        <v xml:space="preserve"> </v>
      </c>
      <c r="M53" s="823"/>
      <c r="N53" s="823"/>
      <c r="O53" s="823"/>
      <c r="P53" s="823"/>
      <c r="Q53" s="786" t="str">
        <f t="shared" si="2"/>
        <v xml:space="preserve"> </v>
      </c>
      <c r="R53" s="786" t="str">
        <f t="shared" si="3"/>
        <v xml:space="preserve"> </v>
      </c>
      <c r="S53" s="786" t="str">
        <f t="shared" si="4"/>
        <v xml:space="preserve"> </v>
      </c>
      <c r="U53" s="684"/>
      <c r="V53" s="684"/>
      <c r="W53" s="684"/>
      <c r="X53" s="684"/>
      <c r="Y53" s="684"/>
      <c r="Z53" s="684"/>
      <c r="AA53" s="684"/>
      <c r="AB53" s="824"/>
      <c r="AC53" s="786" t="str">
        <f t="shared" si="5"/>
        <v xml:space="preserve"> </v>
      </c>
      <c r="AD53" s="786" t="str">
        <f t="shared" si="6"/>
        <v xml:space="preserve"> </v>
      </c>
      <c r="AF53" s="825">
        <v>1</v>
      </c>
      <c r="AG53" s="684"/>
      <c r="AH53" s="684"/>
      <c r="AI53" s="684"/>
      <c r="AJ53" s="684"/>
      <c r="AK53" s="684"/>
      <c r="AL53" s="684"/>
      <c r="AM53" s="684"/>
      <c r="AN53" s="684"/>
      <c r="AO53" s="684"/>
      <c r="AP53" s="826" t="str">
        <f t="shared" si="7"/>
        <v xml:space="preserve"> </v>
      </c>
      <c r="AQ53" s="786" t="str">
        <f t="shared" si="8"/>
        <v xml:space="preserve"> </v>
      </c>
    </row>
    <row r="54" spans="1:43" ht="18.75" x14ac:dyDescent="0.3">
      <c r="A54" s="827"/>
      <c r="B54" s="684"/>
      <c r="C54" s="823"/>
      <c r="D54" s="823"/>
      <c r="E54" s="823"/>
      <c r="F54" s="684"/>
      <c r="G54" s="823"/>
      <c r="H54" s="823"/>
      <c r="I54" s="684"/>
      <c r="J54" s="823"/>
      <c r="K54" s="823"/>
      <c r="L54" s="786" t="str">
        <f t="shared" si="1"/>
        <v xml:space="preserve"> </v>
      </c>
      <c r="M54" s="823"/>
      <c r="N54" s="823"/>
      <c r="O54" s="823"/>
      <c r="P54" s="823"/>
      <c r="Q54" s="786" t="str">
        <f t="shared" si="2"/>
        <v xml:space="preserve"> </v>
      </c>
      <c r="R54" s="786" t="str">
        <f t="shared" si="3"/>
        <v xml:space="preserve"> </v>
      </c>
      <c r="S54" s="786" t="str">
        <f t="shared" si="4"/>
        <v xml:space="preserve"> </v>
      </c>
      <c r="U54" s="684"/>
      <c r="V54" s="684"/>
      <c r="W54" s="684"/>
      <c r="X54" s="684"/>
      <c r="Y54" s="684"/>
      <c r="Z54" s="684"/>
      <c r="AA54" s="684"/>
      <c r="AB54" s="824"/>
      <c r="AC54" s="786" t="str">
        <f t="shared" si="5"/>
        <v xml:space="preserve"> </v>
      </c>
      <c r="AD54" s="786" t="str">
        <f t="shared" si="6"/>
        <v xml:space="preserve"> </v>
      </c>
      <c r="AF54" s="825">
        <v>1</v>
      </c>
      <c r="AG54" s="684"/>
      <c r="AH54" s="684"/>
      <c r="AI54" s="684"/>
      <c r="AJ54" s="684"/>
      <c r="AK54" s="684"/>
      <c r="AL54" s="684"/>
      <c r="AM54" s="684"/>
      <c r="AN54" s="684"/>
      <c r="AO54" s="684"/>
      <c r="AP54" s="826" t="str">
        <f t="shared" si="7"/>
        <v xml:space="preserve"> </v>
      </c>
      <c r="AQ54" s="786" t="str">
        <f t="shared" si="8"/>
        <v xml:space="preserve"> </v>
      </c>
    </row>
    <row r="55" spans="1:43" ht="18.75" x14ac:dyDescent="0.3">
      <c r="A55" s="827"/>
      <c r="B55" s="684"/>
      <c r="C55" s="823"/>
      <c r="D55" s="823"/>
      <c r="E55" s="823"/>
      <c r="F55" s="684"/>
      <c r="G55" s="823"/>
      <c r="H55" s="823"/>
      <c r="I55" s="684"/>
      <c r="J55" s="823"/>
      <c r="K55" s="823"/>
      <c r="L55" s="786" t="str">
        <f t="shared" si="1"/>
        <v xml:space="preserve"> </v>
      </c>
      <c r="M55" s="823"/>
      <c r="N55" s="823"/>
      <c r="O55" s="823"/>
      <c r="P55" s="823"/>
      <c r="Q55" s="786" t="str">
        <f t="shared" si="2"/>
        <v xml:space="preserve"> </v>
      </c>
      <c r="R55" s="786" t="str">
        <f t="shared" si="3"/>
        <v xml:space="preserve"> </v>
      </c>
      <c r="S55" s="786" t="str">
        <f t="shared" si="4"/>
        <v xml:space="preserve"> </v>
      </c>
      <c r="U55" s="684"/>
      <c r="V55" s="684"/>
      <c r="W55" s="684"/>
      <c r="X55" s="684"/>
      <c r="Y55" s="684"/>
      <c r="Z55" s="684"/>
      <c r="AA55" s="684"/>
      <c r="AB55" s="824"/>
      <c r="AC55" s="786" t="str">
        <f t="shared" si="5"/>
        <v xml:space="preserve"> </v>
      </c>
      <c r="AD55" s="786" t="str">
        <f t="shared" si="6"/>
        <v xml:space="preserve"> </v>
      </c>
      <c r="AF55" s="825">
        <v>1</v>
      </c>
      <c r="AG55" s="684"/>
      <c r="AH55" s="684"/>
      <c r="AI55" s="684"/>
      <c r="AJ55" s="684"/>
      <c r="AK55" s="684"/>
      <c r="AL55" s="684"/>
      <c r="AM55" s="684"/>
      <c r="AN55" s="684"/>
      <c r="AO55" s="684"/>
      <c r="AP55" s="826" t="str">
        <f t="shared" si="7"/>
        <v xml:space="preserve"> </v>
      </c>
      <c r="AQ55" s="786" t="str">
        <f t="shared" si="8"/>
        <v xml:space="preserve"> </v>
      </c>
    </row>
    <row r="56" spans="1:43" ht="18.75" x14ac:dyDescent="0.3">
      <c r="A56" s="827"/>
      <c r="B56" s="684"/>
      <c r="C56" s="823"/>
      <c r="D56" s="823"/>
      <c r="E56" s="823"/>
      <c r="F56" s="684"/>
      <c r="G56" s="823"/>
      <c r="H56" s="823"/>
      <c r="I56" s="684"/>
      <c r="J56" s="823"/>
      <c r="K56" s="823"/>
      <c r="L56" s="786" t="str">
        <f t="shared" si="1"/>
        <v xml:space="preserve"> </v>
      </c>
      <c r="M56" s="823"/>
      <c r="N56" s="823"/>
      <c r="O56" s="823"/>
      <c r="P56" s="823"/>
      <c r="Q56" s="786" t="str">
        <f t="shared" si="2"/>
        <v xml:space="preserve"> </v>
      </c>
      <c r="R56" s="786" t="str">
        <f t="shared" si="3"/>
        <v xml:space="preserve"> </v>
      </c>
      <c r="S56" s="786" t="str">
        <f t="shared" si="4"/>
        <v xml:space="preserve"> </v>
      </c>
      <c r="U56" s="684"/>
      <c r="V56" s="684"/>
      <c r="W56" s="684"/>
      <c r="X56" s="684"/>
      <c r="Y56" s="684"/>
      <c r="Z56" s="684"/>
      <c r="AA56" s="684"/>
      <c r="AB56" s="824"/>
      <c r="AC56" s="786" t="str">
        <f t="shared" si="5"/>
        <v xml:space="preserve"> </v>
      </c>
      <c r="AD56" s="786" t="str">
        <f t="shared" si="6"/>
        <v xml:space="preserve"> </v>
      </c>
      <c r="AF56" s="825">
        <v>1</v>
      </c>
      <c r="AG56" s="684"/>
      <c r="AH56" s="684"/>
      <c r="AI56" s="684"/>
      <c r="AJ56" s="684"/>
      <c r="AK56" s="684"/>
      <c r="AL56" s="684"/>
      <c r="AM56" s="684"/>
      <c r="AN56" s="684"/>
      <c r="AO56" s="684"/>
      <c r="AP56" s="826" t="str">
        <f t="shared" si="7"/>
        <v xml:space="preserve"> </v>
      </c>
      <c r="AQ56" s="786" t="str">
        <f t="shared" si="8"/>
        <v xml:space="preserve"> </v>
      </c>
    </row>
    <row r="57" spans="1:43" ht="18.75" x14ac:dyDescent="0.3">
      <c r="A57" s="827"/>
      <c r="B57" s="684"/>
      <c r="C57" s="823"/>
      <c r="D57" s="823"/>
      <c r="E57" s="823"/>
      <c r="F57" s="684"/>
      <c r="G57" s="823"/>
      <c r="H57" s="823"/>
      <c r="I57" s="684"/>
      <c r="J57" s="823"/>
      <c r="K57" s="823"/>
      <c r="L57" s="786" t="str">
        <f t="shared" si="1"/>
        <v xml:space="preserve"> </v>
      </c>
      <c r="M57" s="823"/>
      <c r="N57" s="823"/>
      <c r="O57" s="823"/>
      <c r="P57" s="823"/>
      <c r="Q57" s="786" t="str">
        <f t="shared" si="2"/>
        <v xml:space="preserve"> </v>
      </c>
      <c r="R57" s="786" t="str">
        <f t="shared" si="3"/>
        <v xml:space="preserve"> </v>
      </c>
      <c r="S57" s="786" t="str">
        <f t="shared" si="4"/>
        <v xml:space="preserve"> </v>
      </c>
      <c r="U57" s="684"/>
      <c r="V57" s="684"/>
      <c r="W57" s="684"/>
      <c r="X57" s="684"/>
      <c r="Y57" s="684"/>
      <c r="Z57" s="684"/>
      <c r="AA57" s="684"/>
      <c r="AB57" s="824"/>
      <c r="AC57" s="786" t="str">
        <f t="shared" si="5"/>
        <v xml:space="preserve"> </v>
      </c>
      <c r="AD57" s="786" t="str">
        <f t="shared" si="6"/>
        <v xml:space="preserve"> </v>
      </c>
      <c r="AF57" s="825">
        <v>1</v>
      </c>
      <c r="AG57" s="684"/>
      <c r="AH57" s="684"/>
      <c r="AI57" s="684"/>
      <c r="AJ57" s="684"/>
      <c r="AK57" s="684"/>
      <c r="AL57" s="684"/>
      <c r="AM57" s="684"/>
      <c r="AN57" s="684"/>
      <c r="AO57" s="684"/>
      <c r="AP57" s="826" t="str">
        <f t="shared" si="7"/>
        <v xml:space="preserve"> </v>
      </c>
      <c r="AQ57" s="786" t="str">
        <f t="shared" si="8"/>
        <v xml:space="preserve"> </v>
      </c>
    </row>
    <row r="58" spans="1:43" ht="18.75" x14ac:dyDescent="0.3">
      <c r="A58" s="827"/>
      <c r="B58" s="684"/>
      <c r="C58" s="823"/>
      <c r="D58" s="823"/>
      <c r="E58" s="823"/>
      <c r="F58" s="684"/>
      <c r="G58" s="823"/>
      <c r="H58" s="823"/>
      <c r="I58" s="684"/>
      <c r="J58" s="823"/>
      <c r="K58" s="823"/>
      <c r="L58" s="786" t="str">
        <f t="shared" si="1"/>
        <v xml:space="preserve"> </v>
      </c>
      <c r="M58" s="823"/>
      <c r="N58" s="823"/>
      <c r="O58" s="823"/>
      <c r="P58" s="823"/>
      <c r="Q58" s="786" t="str">
        <f t="shared" si="2"/>
        <v xml:space="preserve"> </v>
      </c>
      <c r="R58" s="786" t="str">
        <f t="shared" si="3"/>
        <v xml:space="preserve"> </v>
      </c>
      <c r="S58" s="786" t="str">
        <f t="shared" si="4"/>
        <v xml:space="preserve"> </v>
      </c>
      <c r="U58" s="684"/>
      <c r="V58" s="684"/>
      <c r="W58" s="684"/>
      <c r="X58" s="684"/>
      <c r="Y58" s="684"/>
      <c r="Z58" s="684"/>
      <c r="AA58" s="684"/>
      <c r="AB58" s="824"/>
      <c r="AC58" s="786" t="str">
        <f t="shared" si="5"/>
        <v xml:space="preserve"> </v>
      </c>
      <c r="AD58" s="786" t="str">
        <f t="shared" si="6"/>
        <v xml:space="preserve"> </v>
      </c>
      <c r="AF58" s="825">
        <v>1</v>
      </c>
      <c r="AG58" s="684"/>
      <c r="AH58" s="684"/>
      <c r="AI58" s="684"/>
      <c r="AJ58" s="684"/>
      <c r="AK58" s="684"/>
      <c r="AL58" s="684"/>
      <c r="AM58" s="684"/>
      <c r="AN58" s="684"/>
      <c r="AO58" s="684"/>
      <c r="AP58" s="826" t="str">
        <f t="shared" si="7"/>
        <v xml:space="preserve"> </v>
      </c>
      <c r="AQ58" s="786" t="str">
        <f t="shared" si="8"/>
        <v xml:space="preserve"> </v>
      </c>
    </row>
    <row r="59" spans="1:43" ht="18.75" x14ac:dyDescent="0.3">
      <c r="A59" s="827"/>
      <c r="B59" s="684"/>
      <c r="C59" s="823"/>
      <c r="D59" s="823"/>
      <c r="E59" s="823"/>
      <c r="F59" s="684"/>
      <c r="G59" s="823"/>
      <c r="H59" s="823"/>
      <c r="I59" s="684"/>
      <c r="J59" s="823"/>
      <c r="K59" s="823"/>
      <c r="L59" s="786" t="str">
        <f t="shared" si="1"/>
        <v xml:space="preserve"> </v>
      </c>
      <c r="M59" s="823"/>
      <c r="N59" s="823"/>
      <c r="O59" s="823"/>
      <c r="P59" s="823"/>
      <c r="Q59" s="786" t="str">
        <f t="shared" si="2"/>
        <v xml:space="preserve"> </v>
      </c>
      <c r="R59" s="786" t="str">
        <f t="shared" si="3"/>
        <v xml:space="preserve"> </v>
      </c>
      <c r="S59" s="786" t="str">
        <f t="shared" si="4"/>
        <v xml:space="preserve"> </v>
      </c>
      <c r="U59" s="684"/>
      <c r="V59" s="684"/>
      <c r="W59" s="684"/>
      <c r="X59" s="684"/>
      <c r="Y59" s="684"/>
      <c r="Z59" s="684"/>
      <c r="AA59" s="684"/>
      <c r="AB59" s="824"/>
      <c r="AC59" s="786" t="str">
        <f t="shared" si="5"/>
        <v xml:space="preserve"> </v>
      </c>
      <c r="AD59" s="786" t="str">
        <f t="shared" si="6"/>
        <v xml:space="preserve"> </v>
      </c>
      <c r="AF59" s="825">
        <v>1</v>
      </c>
      <c r="AG59" s="684"/>
      <c r="AH59" s="684"/>
      <c r="AI59" s="684"/>
      <c r="AJ59" s="684"/>
      <c r="AK59" s="684"/>
      <c r="AL59" s="684"/>
      <c r="AM59" s="684"/>
      <c r="AN59" s="684"/>
      <c r="AO59" s="684"/>
      <c r="AP59" s="826" t="str">
        <f t="shared" si="7"/>
        <v xml:space="preserve"> </v>
      </c>
      <c r="AQ59" s="786" t="str">
        <f t="shared" si="8"/>
        <v xml:space="preserve"> </v>
      </c>
    </row>
    <row r="60" spans="1:43" ht="18.75" x14ac:dyDescent="0.3">
      <c r="A60" s="827"/>
      <c r="B60" s="684"/>
      <c r="C60" s="823"/>
      <c r="D60" s="823"/>
      <c r="E60" s="823"/>
      <c r="F60" s="684"/>
      <c r="G60" s="823"/>
      <c r="H60" s="823"/>
      <c r="I60" s="684"/>
      <c r="J60" s="823"/>
      <c r="K60" s="823"/>
      <c r="L60" s="786" t="str">
        <f t="shared" si="1"/>
        <v xml:space="preserve"> </v>
      </c>
      <c r="M60" s="823"/>
      <c r="N60" s="823"/>
      <c r="O60" s="823"/>
      <c r="P60" s="823"/>
      <c r="Q60" s="786" t="str">
        <f t="shared" si="2"/>
        <v xml:space="preserve"> </v>
      </c>
      <c r="R60" s="786" t="str">
        <f t="shared" si="3"/>
        <v xml:space="preserve"> </v>
      </c>
      <c r="S60" s="786" t="str">
        <f t="shared" si="4"/>
        <v xml:space="preserve"> </v>
      </c>
      <c r="U60" s="684"/>
      <c r="V60" s="684"/>
      <c r="W60" s="684"/>
      <c r="X60" s="684"/>
      <c r="Y60" s="684"/>
      <c r="Z60" s="684"/>
      <c r="AA60" s="684"/>
      <c r="AB60" s="824"/>
      <c r="AC60" s="786" t="str">
        <f t="shared" si="5"/>
        <v xml:space="preserve"> </v>
      </c>
      <c r="AD60" s="786" t="str">
        <f t="shared" si="6"/>
        <v xml:space="preserve"> </v>
      </c>
      <c r="AF60" s="825">
        <v>1</v>
      </c>
      <c r="AG60" s="684"/>
      <c r="AH60" s="684"/>
      <c r="AI60" s="684"/>
      <c r="AJ60" s="684"/>
      <c r="AK60" s="684"/>
      <c r="AL60" s="684"/>
      <c r="AM60" s="684"/>
      <c r="AN60" s="684"/>
      <c r="AO60" s="684"/>
      <c r="AP60" s="826" t="str">
        <f t="shared" si="7"/>
        <v xml:space="preserve"> </v>
      </c>
      <c r="AQ60" s="786" t="str">
        <f t="shared" si="8"/>
        <v xml:space="preserve"> </v>
      </c>
    </row>
    <row r="61" spans="1:43" ht="18.75" x14ac:dyDescent="0.3">
      <c r="A61" s="827"/>
      <c r="B61" s="684"/>
      <c r="C61" s="823"/>
      <c r="D61" s="823"/>
      <c r="E61" s="823"/>
      <c r="F61" s="684"/>
      <c r="G61" s="823"/>
      <c r="H61" s="823"/>
      <c r="I61" s="684"/>
      <c r="J61" s="823"/>
      <c r="K61" s="823"/>
      <c r="L61" s="786" t="str">
        <f t="shared" si="1"/>
        <v xml:space="preserve"> </v>
      </c>
      <c r="M61" s="823"/>
      <c r="N61" s="823"/>
      <c r="O61" s="823"/>
      <c r="P61" s="823"/>
      <c r="Q61" s="786" t="str">
        <f t="shared" si="2"/>
        <v xml:space="preserve"> </v>
      </c>
      <c r="R61" s="786" t="str">
        <f t="shared" si="3"/>
        <v xml:space="preserve"> </v>
      </c>
      <c r="S61" s="786" t="str">
        <f t="shared" si="4"/>
        <v xml:space="preserve"> </v>
      </c>
      <c r="U61" s="684"/>
      <c r="V61" s="684"/>
      <c r="W61" s="684"/>
      <c r="X61" s="684"/>
      <c r="Y61" s="684"/>
      <c r="Z61" s="684"/>
      <c r="AA61" s="684"/>
      <c r="AB61" s="824"/>
      <c r="AC61" s="786" t="str">
        <f t="shared" si="5"/>
        <v xml:space="preserve"> </v>
      </c>
      <c r="AD61" s="786" t="str">
        <f t="shared" si="6"/>
        <v xml:space="preserve"> </v>
      </c>
      <c r="AF61" s="825">
        <v>1</v>
      </c>
      <c r="AG61" s="684"/>
      <c r="AH61" s="684"/>
      <c r="AI61" s="684"/>
      <c r="AJ61" s="684"/>
      <c r="AK61" s="684"/>
      <c r="AL61" s="684"/>
      <c r="AM61" s="684"/>
      <c r="AN61" s="684"/>
      <c r="AO61" s="684"/>
      <c r="AP61" s="826" t="str">
        <f t="shared" si="7"/>
        <v xml:space="preserve"> </v>
      </c>
      <c r="AQ61" s="786" t="str">
        <f t="shared" si="8"/>
        <v xml:space="preserve"> </v>
      </c>
    </row>
    <row r="62" spans="1:43" ht="18.75" x14ac:dyDescent="0.3">
      <c r="A62" s="827"/>
      <c r="B62" s="684"/>
      <c r="C62" s="823"/>
      <c r="D62" s="823"/>
      <c r="E62" s="823"/>
      <c r="F62" s="684"/>
      <c r="G62" s="823"/>
      <c r="H62" s="823"/>
      <c r="I62" s="684"/>
      <c r="J62" s="823"/>
      <c r="K62" s="823"/>
      <c r="L62" s="786" t="str">
        <f t="shared" si="1"/>
        <v xml:space="preserve"> </v>
      </c>
      <c r="M62" s="823"/>
      <c r="N62" s="823"/>
      <c r="O62" s="823"/>
      <c r="P62" s="823"/>
      <c r="Q62" s="786" t="str">
        <f t="shared" si="2"/>
        <v xml:space="preserve"> </v>
      </c>
      <c r="R62" s="786" t="str">
        <f t="shared" si="3"/>
        <v xml:space="preserve"> </v>
      </c>
      <c r="S62" s="786" t="str">
        <f t="shared" si="4"/>
        <v xml:space="preserve"> </v>
      </c>
      <c r="U62" s="684"/>
      <c r="V62" s="684"/>
      <c r="W62" s="684"/>
      <c r="X62" s="684"/>
      <c r="Y62" s="684"/>
      <c r="Z62" s="684"/>
      <c r="AA62" s="684"/>
      <c r="AB62" s="824"/>
      <c r="AC62" s="786" t="str">
        <f t="shared" si="5"/>
        <v xml:space="preserve"> </v>
      </c>
      <c r="AD62" s="786" t="str">
        <f t="shared" si="6"/>
        <v xml:space="preserve"> </v>
      </c>
      <c r="AF62" s="825">
        <v>1</v>
      </c>
      <c r="AG62" s="684"/>
      <c r="AH62" s="684"/>
      <c r="AI62" s="684"/>
      <c r="AJ62" s="684"/>
      <c r="AK62" s="684"/>
      <c r="AL62" s="684"/>
      <c r="AM62" s="684"/>
      <c r="AN62" s="684"/>
      <c r="AO62" s="684"/>
      <c r="AP62" s="826" t="str">
        <f t="shared" si="7"/>
        <v xml:space="preserve"> </v>
      </c>
      <c r="AQ62" s="786" t="str">
        <f t="shared" si="8"/>
        <v xml:space="preserve"> </v>
      </c>
    </row>
    <row r="63" spans="1:43" ht="18.75" x14ac:dyDescent="0.3">
      <c r="A63" s="827"/>
      <c r="B63" s="684"/>
      <c r="C63" s="823"/>
      <c r="D63" s="823"/>
      <c r="E63" s="823"/>
      <c r="F63" s="684"/>
      <c r="G63" s="823"/>
      <c r="H63" s="823"/>
      <c r="I63" s="684"/>
      <c r="J63" s="823"/>
      <c r="K63" s="823"/>
      <c r="L63" s="786" t="str">
        <f t="shared" si="1"/>
        <v xml:space="preserve"> </v>
      </c>
      <c r="M63" s="823"/>
      <c r="N63" s="823"/>
      <c r="O63" s="823"/>
      <c r="P63" s="823"/>
      <c r="Q63" s="786" t="str">
        <f t="shared" si="2"/>
        <v xml:space="preserve"> </v>
      </c>
      <c r="R63" s="786" t="str">
        <f t="shared" si="3"/>
        <v xml:space="preserve"> </v>
      </c>
      <c r="S63" s="786" t="str">
        <f t="shared" si="4"/>
        <v xml:space="preserve"> </v>
      </c>
      <c r="U63" s="684"/>
      <c r="V63" s="684"/>
      <c r="W63" s="684"/>
      <c r="X63" s="684"/>
      <c r="Y63" s="684"/>
      <c r="Z63" s="684"/>
      <c r="AA63" s="684"/>
      <c r="AB63" s="824"/>
      <c r="AC63" s="786" t="str">
        <f t="shared" si="5"/>
        <v xml:space="preserve"> </v>
      </c>
      <c r="AD63" s="786" t="str">
        <f t="shared" si="6"/>
        <v xml:space="preserve"> </v>
      </c>
      <c r="AF63" s="825">
        <v>1</v>
      </c>
      <c r="AG63" s="684"/>
      <c r="AH63" s="684"/>
      <c r="AI63" s="684"/>
      <c r="AJ63" s="684"/>
      <c r="AK63" s="684"/>
      <c r="AL63" s="684"/>
      <c r="AM63" s="684"/>
      <c r="AN63" s="684"/>
      <c r="AO63" s="684"/>
      <c r="AP63" s="826" t="str">
        <f t="shared" si="7"/>
        <v xml:space="preserve"> </v>
      </c>
      <c r="AQ63" s="786" t="str">
        <f t="shared" si="8"/>
        <v xml:space="preserve"> </v>
      </c>
    </row>
    <row r="64" spans="1:43" ht="18.75" x14ac:dyDescent="0.3">
      <c r="A64" s="827"/>
      <c r="B64" s="684"/>
      <c r="C64" s="823"/>
      <c r="D64" s="823"/>
      <c r="E64" s="823"/>
      <c r="F64" s="684"/>
      <c r="G64" s="823"/>
      <c r="H64" s="823"/>
      <c r="I64" s="684"/>
      <c r="J64" s="823"/>
      <c r="K64" s="823"/>
      <c r="L64" s="786" t="str">
        <f t="shared" si="1"/>
        <v xml:space="preserve"> </v>
      </c>
      <c r="M64" s="823"/>
      <c r="N64" s="823"/>
      <c r="O64" s="823"/>
      <c r="P64" s="823"/>
      <c r="Q64" s="786" t="str">
        <f t="shared" si="2"/>
        <v xml:space="preserve"> </v>
      </c>
      <c r="R64" s="786" t="str">
        <f t="shared" si="3"/>
        <v xml:space="preserve"> </v>
      </c>
      <c r="S64" s="786" t="str">
        <f t="shared" si="4"/>
        <v xml:space="preserve"> </v>
      </c>
      <c r="U64" s="684"/>
      <c r="V64" s="684"/>
      <c r="W64" s="684"/>
      <c r="X64" s="684"/>
      <c r="Y64" s="684"/>
      <c r="Z64" s="684"/>
      <c r="AA64" s="684"/>
      <c r="AB64" s="824"/>
      <c r="AC64" s="786" t="str">
        <f t="shared" si="5"/>
        <v xml:space="preserve"> </v>
      </c>
      <c r="AD64" s="786" t="str">
        <f t="shared" si="6"/>
        <v xml:space="preserve"> </v>
      </c>
      <c r="AF64" s="825">
        <v>1</v>
      </c>
      <c r="AG64" s="684"/>
      <c r="AH64" s="684"/>
      <c r="AI64" s="684"/>
      <c r="AJ64" s="684"/>
      <c r="AK64" s="684"/>
      <c r="AL64" s="684"/>
      <c r="AM64" s="684"/>
      <c r="AN64" s="684"/>
      <c r="AO64" s="684"/>
      <c r="AP64" s="826" t="str">
        <f t="shared" si="7"/>
        <v xml:space="preserve"> </v>
      </c>
      <c r="AQ64" s="786" t="str">
        <f t="shared" si="8"/>
        <v xml:space="preserve"> </v>
      </c>
    </row>
    <row r="65" spans="1:43" ht="18.75" x14ac:dyDescent="0.3">
      <c r="A65" s="827"/>
      <c r="B65" s="684"/>
      <c r="C65" s="823"/>
      <c r="D65" s="823"/>
      <c r="E65" s="823"/>
      <c r="F65" s="684"/>
      <c r="G65" s="823"/>
      <c r="H65" s="823"/>
      <c r="I65" s="684"/>
      <c r="J65" s="823"/>
      <c r="K65" s="823"/>
      <c r="L65" s="786" t="str">
        <f t="shared" si="1"/>
        <v xml:space="preserve"> </v>
      </c>
      <c r="M65" s="823"/>
      <c r="N65" s="823"/>
      <c r="O65" s="823"/>
      <c r="P65" s="823"/>
      <c r="Q65" s="786" t="str">
        <f t="shared" si="2"/>
        <v xml:space="preserve"> </v>
      </c>
      <c r="R65" s="786" t="str">
        <f t="shared" si="3"/>
        <v xml:space="preserve"> </v>
      </c>
      <c r="S65" s="786" t="str">
        <f t="shared" si="4"/>
        <v xml:space="preserve"> </v>
      </c>
      <c r="U65" s="684"/>
      <c r="V65" s="684"/>
      <c r="W65" s="684"/>
      <c r="X65" s="684"/>
      <c r="Y65" s="684"/>
      <c r="Z65" s="684"/>
      <c r="AA65" s="684"/>
      <c r="AB65" s="824"/>
      <c r="AC65" s="786" t="str">
        <f t="shared" si="5"/>
        <v xml:space="preserve"> </v>
      </c>
      <c r="AD65" s="786" t="str">
        <f t="shared" si="6"/>
        <v xml:space="preserve"> </v>
      </c>
      <c r="AF65" s="825">
        <v>1</v>
      </c>
      <c r="AG65" s="684"/>
      <c r="AH65" s="684"/>
      <c r="AI65" s="684"/>
      <c r="AJ65" s="684"/>
      <c r="AK65" s="684"/>
      <c r="AL65" s="684"/>
      <c r="AM65" s="684"/>
      <c r="AN65" s="684"/>
      <c r="AO65" s="684"/>
      <c r="AP65" s="826" t="str">
        <f t="shared" si="7"/>
        <v xml:space="preserve"> </v>
      </c>
      <c r="AQ65" s="786" t="str">
        <f t="shared" si="8"/>
        <v xml:space="preserve"> </v>
      </c>
    </row>
    <row r="66" spans="1:43" ht="18.75" x14ac:dyDescent="0.3">
      <c r="A66" s="827"/>
      <c r="B66" s="684"/>
      <c r="C66" s="823"/>
      <c r="D66" s="823"/>
      <c r="E66" s="823"/>
      <c r="F66" s="684"/>
      <c r="G66" s="823"/>
      <c r="H66" s="823"/>
      <c r="I66" s="684"/>
      <c r="J66" s="823"/>
      <c r="K66" s="823"/>
      <c r="L66" s="786" t="str">
        <f t="shared" si="1"/>
        <v xml:space="preserve"> </v>
      </c>
      <c r="M66" s="823"/>
      <c r="N66" s="823"/>
      <c r="O66" s="823"/>
      <c r="P66" s="823"/>
      <c r="Q66" s="786" t="str">
        <f t="shared" si="2"/>
        <v xml:space="preserve"> </v>
      </c>
      <c r="R66" s="786" t="str">
        <f t="shared" si="3"/>
        <v xml:space="preserve"> </v>
      </c>
      <c r="S66" s="786" t="str">
        <f t="shared" si="4"/>
        <v xml:space="preserve"> </v>
      </c>
      <c r="U66" s="684"/>
      <c r="V66" s="684"/>
      <c r="W66" s="684"/>
      <c r="X66" s="684"/>
      <c r="Y66" s="684"/>
      <c r="Z66" s="684"/>
      <c r="AA66" s="684"/>
      <c r="AB66" s="824"/>
      <c r="AC66" s="786" t="str">
        <f t="shared" si="5"/>
        <v xml:space="preserve"> </v>
      </c>
      <c r="AD66" s="786" t="str">
        <f t="shared" si="6"/>
        <v xml:space="preserve"> </v>
      </c>
      <c r="AF66" s="825">
        <v>1</v>
      </c>
      <c r="AG66" s="684"/>
      <c r="AH66" s="684"/>
      <c r="AI66" s="684"/>
      <c r="AJ66" s="684"/>
      <c r="AK66" s="684"/>
      <c r="AL66" s="684"/>
      <c r="AM66" s="684"/>
      <c r="AN66" s="684"/>
      <c r="AO66" s="684"/>
      <c r="AP66" s="826" t="str">
        <f t="shared" si="7"/>
        <v xml:space="preserve"> </v>
      </c>
      <c r="AQ66" s="786" t="str">
        <f t="shared" si="8"/>
        <v xml:space="preserve"> </v>
      </c>
    </row>
    <row r="67" spans="1:43" ht="18.75" x14ac:dyDescent="0.3">
      <c r="A67" s="827"/>
      <c r="B67" s="684"/>
      <c r="C67" s="823"/>
      <c r="D67" s="823"/>
      <c r="E67" s="823"/>
      <c r="F67" s="684"/>
      <c r="G67" s="823"/>
      <c r="H67" s="823"/>
      <c r="I67" s="684"/>
      <c r="J67" s="823"/>
      <c r="K67" s="823"/>
      <c r="L67" s="786" t="str">
        <f t="shared" si="1"/>
        <v xml:space="preserve"> </v>
      </c>
      <c r="M67" s="823"/>
      <c r="N67" s="823"/>
      <c r="O67" s="823"/>
      <c r="P67" s="823"/>
      <c r="Q67" s="786" t="str">
        <f t="shared" si="2"/>
        <v xml:space="preserve"> </v>
      </c>
      <c r="R67" s="786" t="str">
        <f t="shared" si="3"/>
        <v xml:space="preserve"> </v>
      </c>
      <c r="S67" s="786" t="str">
        <f t="shared" si="4"/>
        <v xml:space="preserve"> </v>
      </c>
      <c r="U67" s="684"/>
      <c r="V67" s="684"/>
      <c r="W67" s="684"/>
      <c r="X67" s="684"/>
      <c r="Y67" s="684"/>
      <c r="Z67" s="684"/>
      <c r="AA67" s="684"/>
      <c r="AB67" s="824"/>
      <c r="AC67" s="786" t="str">
        <f t="shared" si="5"/>
        <v xml:space="preserve"> </v>
      </c>
      <c r="AD67" s="786" t="str">
        <f t="shared" si="6"/>
        <v xml:space="preserve"> </v>
      </c>
      <c r="AF67" s="825">
        <v>1</v>
      </c>
      <c r="AG67" s="684"/>
      <c r="AH67" s="684"/>
      <c r="AI67" s="684"/>
      <c r="AJ67" s="684"/>
      <c r="AK67" s="684"/>
      <c r="AL67" s="684"/>
      <c r="AM67" s="684"/>
      <c r="AN67" s="684"/>
      <c r="AO67" s="684"/>
      <c r="AP67" s="826" t="str">
        <f t="shared" si="7"/>
        <v xml:space="preserve"> </v>
      </c>
      <c r="AQ67" s="786" t="str">
        <f t="shared" si="8"/>
        <v xml:space="preserve"> </v>
      </c>
    </row>
    <row r="68" spans="1:43" ht="18.75" x14ac:dyDescent="0.3">
      <c r="A68" s="827"/>
      <c r="B68" s="684"/>
      <c r="C68" s="823"/>
      <c r="D68" s="823"/>
      <c r="E68" s="823"/>
      <c r="F68" s="684"/>
      <c r="G68" s="823"/>
      <c r="H68" s="823"/>
      <c r="I68" s="684"/>
      <c r="J68" s="823"/>
      <c r="K68" s="823"/>
      <c r="L68" s="786" t="str">
        <f t="shared" si="1"/>
        <v xml:space="preserve"> </v>
      </c>
      <c r="M68" s="823"/>
      <c r="N68" s="823"/>
      <c r="O68" s="823"/>
      <c r="P68" s="823"/>
      <c r="Q68" s="786" t="str">
        <f t="shared" si="2"/>
        <v xml:space="preserve"> </v>
      </c>
      <c r="R68" s="786" t="str">
        <f t="shared" si="3"/>
        <v xml:space="preserve"> </v>
      </c>
      <c r="S68" s="786" t="str">
        <f t="shared" si="4"/>
        <v xml:space="preserve"> </v>
      </c>
      <c r="U68" s="684"/>
      <c r="V68" s="684"/>
      <c r="W68" s="684"/>
      <c r="X68" s="684"/>
      <c r="Y68" s="684"/>
      <c r="Z68" s="684"/>
      <c r="AA68" s="684"/>
      <c r="AB68" s="824"/>
      <c r="AC68" s="786" t="str">
        <f t="shared" si="5"/>
        <v xml:space="preserve"> </v>
      </c>
      <c r="AD68" s="786" t="str">
        <f t="shared" si="6"/>
        <v xml:space="preserve"> </v>
      </c>
      <c r="AF68" s="825">
        <v>1</v>
      </c>
      <c r="AG68" s="684"/>
      <c r="AH68" s="684"/>
      <c r="AI68" s="684"/>
      <c r="AJ68" s="684"/>
      <c r="AK68" s="684"/>
      <c r="AL68" s="684"/>
      <c r="AM68" s="684"/>
      <c r="AN68" s="684"/>
      <c r="AO68" s="684"/>
      <c r="AP68" s="826" t="str">
        <f t="shared" si="7"/>
        <v xml:space="preserve"> </v>
      </c>
      <c r="AQ68" s="786" t="str">
        <f t="shared" si="8"/>
        <v xml:space="preserve"> </v>
      </c>
    </row>
    <row r="69" spans="1:43" ht="18.75" x14ac:dyDescent="0.3">
      <c r="A69" s="827"/>
      <c r="B69" s="684"/>
      <c r="C69" s="823"/>
      <c r="D69" s="823"/>
      <c r="E69" s="823"/>
      <c r="F69" s="684"/>
      <c r="G69" s="823"/>
      <c r="H69" s="823"/>
      <c r="I69" s="684"/>
      <c r="J69" s="823"/>
      <c r="K69" s="823"/>
      <c r="L69" s="786" t="str">
        <f t="shared" si="1"/>
        <v xml:space="preserve"> </v>
      </c>
      <c r="M69" s="823"/>
      <c r="N69" s="823"/>
      <c r="O69" s="823"/>
      <c r="P69" s="823"/>
      <c r="Q69" s="786" t="str">
        <f t="shared" si="2"/>
        <v xml:space="preserve"> </v>
      </c>
      <c r="R69" s="786" t="str">
        <f t="shared" si="3"/>
        <v xml:space="preserve"> </v>
      </c>
      <c r="S69" s="786" t="str">
        <f t="shared" si="4"/>
        <v xml:space="preserve"> </v>
      </c>
      <c r="U69" s="684"/>
      <c r="V69" s="684"/>
      <c r="W69" s="684"/>
      <c r="X69" s="684"/>
      <c r="Y69" s="684"/>
      <c r="Z69" s="684"/>
      <c r="AA69" s="684"/>
      <c r="AB69" s="824"/>
      <c r="AC69" s="786" t="str">
        <f t="shared" si="5"/>
        <v xml:space="preserve"> </v>
      </c>
      <c r="AD69" s="786" t="str">
        <f t="shared" si="6"/>
        <v xml:space="preserve"> </v>
      </c>
      <c r="AF69" s="825">
        <v>1</v>
      </c>
      <c r="AG69" s="684"/>
      <c r="AH69" s="684"/>
      <c r="AI69" s="684"/>
      <c r="AJ69" s="684"/>
      <c r="AK69" s="684"/>
      <c r="AL69" s="684"/>
      <c r="AM69" s="684"/>
      <c r="AN69" s="684"/>
      <c r="AO69" s="684"/>
      <c r="AP69" s="826" t="str">
        <f t="shared" si="7"/>
        <v xml:space="preserve"> </v>
      </c>
      <c r="AQ69" s="786" t="str">
        <f t="shared" si="8"/>
        <v xml:space="preserve"> </v>
      </c>
    </row>
    <row r="70" spans="1:43" ht="18.75" x14ac:dyDescent="0.3">
      <c r="A70" s="827"/>
      <c r="B70" s="684"/>
      <c r="C70" s="823"/>
      <c r="D70" s="823"/>
      <c r="E70" s="823"/>
      <c r="F70" s="684"/>
      <c r="G70" s="823"/>
      <c r="H70" s="823"/>
      <c r="I70" s="684"/>
      <c r="J70" s="823"/>
      <c r="K70" s="823"/>
      <c r="L70" s="786" t="str">
        <f t="shared" si="1"/>
        <v xml:space="preserve"> </v>
      </c>
      <c r="M70" s="823"/>
      <c r="N70" s="823"/>
      <c r="O70" s="823"/>
      <c r="P70" s="823"/>
      <c r="Q70" s="786" t="str">
        <f t="shared" si="2"/>
        <v xml:space="preserve"> </v>
      </c>
      <c r="R70" s="786" t="str">
        <f t="shared" si="3"/>
        <v xml:space="preserve"> </v>
      </c>
      <c r="S70" s="786" t="str">
        <f t="shared" si="4"/>
        <v xml:space="preserve"> </v>
      </c>
      <c r="U70" s="684"/>
      <c r="V70" s="684"/>
      <c r="W70" s="684"/>
      <c r="X70" s="684"/>
      <c r="Y70" s="684"/>
      <c r="Z70" s="684"/>
      <c r="AA70" s="684"/>
      <c r="AB70" s="824"/>
      <c r="AC70" s="786" t="str">
        <f t="shared" si="5"/>
        <v xml:space="preserve"> </v>
      </c>
      <c r="AD70" s="786" t="str">
        <f t="shared" si="6"/>
        <v xml:space="preserve"> </v>
      </c>
      <c r="AF70" s="825">
        <v>1</v>
      </c>
      <c r="AG70" s="684"/>
      <c r="AH70" s="684"/>
      <c r="AI70" s="684"/>
      <c r="AJ70" s="684"/>
      <c r="AK70" s="684"/>
      <c r="AL70" s="684"/>
      <c r="AM70" s="684"/>
      <c r="AN70" s="684"/>
      <c r="AO70" s="684"/>
      <c r="AP70" s="826" t="str">
        <f t="shared" si="7"/>
        <v xml:space="preserve"> </v>
      </c>
      <c r="AQ70" s="786" t="str">
        <f t="shared" ref="AQ70" si="9">IFERROR(AP70/AH70," ")</f>
        <v xml:space="preserve"> </v>
      </c>
    </row>
    <row r="71" spans="1:43" ht="18.75" x14ac:dyDescent="0.3">
      <c r="A71" s="827"/>
      <c r="B71" s="684"/>
      <c r="C71" s="823"/>
      <c r="D71" s="823"/>
      <c r="E71" s="823"/>
      <c r="F71" s="684"/>
      <c r="G71" s="823"/>
      <c r="H71" s="823"/>
      <c r="I71" s="684"/>
      <c r="J71" s="823"/>
      <c r="K71" s="823"/>
      <c r="L71" s="786" t="str">
        <f t="shared" ref="L71:L134" si="10">IF(N71*K71&gt;0,N71*K71," ")</f>
        <v xml:space="preserve"> </v>
      </c>
      <c r="M71" s="823"/>
      <c r="N71" s="823"/>
      <c r="O71" s="823"/>
      <c r="P71" s="823"/>
      <c r="Q71" s="786" t="str">
        <f t="shared" ref="Q71:Q134" si="11">IFERROR(O71/L71," ")</f>
        <v xml:space="preserve"> </v>
      </c>
      <c r="R71" s="786" t="str">
        <f t="shared" ref="R71:R134" si="12">IFERROR(P71/L71," ")</f>
        <v xml:space="preserve"> </v>
      </c>
      <c r="S71" s="786" t="str">
        <f t="shared" ref="S71:S134" si="13">IFERROR((IFERROR(O71*0.187*10^3,0)+IFERROR(P71*0.86*10^3,0))/L71," ")</f>
        <v xml:space="preserve"> </v>
      </c>
      <c r="U71" s="684"/>
      <c r="V71" s="684"/>
      <c r="W71" s="684"/>
      <c r="X71" s="684"/>
      <c r="Y71" s="684"/>
      <c r="Z71" s="684"/>
      <c r="AA71" s="684"/>
      <c r="AB71" s="824"/>
      <c r="AC71" s="786" t="str">
        <f t="shared" ref="AC71:AC134" si="14">IF(AB71*0.187*10^-3&gt;0,AB71*0.187*10^-3," ")</f>
        <v xml:space="preserve"> </v>
      </c>
      <c r="AD71" s="786" t="str">
        <f t="shared" ref="AD71:AD134" si="15">IFERROR(AC71/V71," ")</f>
        <v xml:space="preserve"> </v>
      </c>
      <c r="AF71" s="825">
        <v>1</v>
      </c>
      <c r="AG71" s="684"/>
      <c r="AH71" s="684"/>
      <c r="AI71" s="684"/>
      <c r="AJ71" s="684"/>
      <c r="AK71" s="684"/>
      <c r="AL71" s="684"/>
      <c r="AM71" s="684"/>
      <c r="AN71" s="684"/>
      <c r="AO71" s="684"/>
      <c r="AP71" s="826" t="str">
        <f t="shared" ref="AP71:AP134" si="16">IF(AO71*0.187*10^-3&gt;0,AO71*0.187*10^-3," ")</f>
        <v xml:space="preserve"> </v>
      </c>
      <c r="AQ71" s="786" t="str">
        <f t="shared" ref="AQ71:AQ134" si="17">IFERROR(AP71/AH71," ")</f>
        <v xml:space="preserve"> </v>
      </c>
    </row>
    <row r="72" spans="1:43" ht="18.75" x14ac:dyDescent="0.3">
      <c r="A72" s="827"/>
      <c r="B72" s="684"/>
      <c r="C72" s="823"/>
      <c r="D72" s="823"/>
      <c r="E72" s="823"/>
      <c r="F72" s="684"/>
      <c r="G72" s="823"/>
      <c r="H72" s="823"/>
      <c r="I72" s="684"/>
      <c r="J72" s="823"/>
      <c r="K72" s="823"/>
      <c r="L72" s="786" t="str">
        <f t="shared" si="10"/>
        <v xml:space="preserve"> </v>
      </c>
      <c r="M72" s="823"/>
      <c r="N72" s="823"/>
      <c r="O72" s="823"/>
      <c r="P72" s="823"/>
      <c r="Q72" s="786" t="str">
        <f t="shared" si="11"/>
        <v xml:space="preserve"> </v>
      </c>
      <c r="R72" s="786" t="str">
        <f t="shared" si="12"/>
        <v xml:space="preserve"> </v>
      </c>
      <c r="S72" s="786" t="str">
        <f t="shared" si="13"/>
        <v xml:space="preserve"> </v>
      </c>
      <c r="U72" s="684"/>
      <c r="V72" s="684"/>
      <c r="W72" s="684"/>
      <c r="X72" s="684"/>
      <c r="Y72" s="684"/>
      <c r="Z72" s="684"/>
      <c r="AA72" s="684"/>
      <c r="AB72" s="824"/>
      <c r="AC72" s="786" t="str">
        <f t="shared" si="14"/>
        <v xml:space="preserve"> </v>
      </c>
      <c r="AD72" s="786" t="str">
        <f t="shared" si="15"/>
        <v xml:space="preserve"> </v>
      </c>
      <c r="AF72" s="825">
        <v>1</v>
      </c>
      <c r="AG72" s="684"/>
      <c r="AH72" s="684"/>
      <c r="AI72" s="684"/>
      <c r="AJ72" s="684"/>
      <c r="AK72" s="684"/>
      <c r="AL72" s="684"/>
      <c r="AM72" s="684"/>
      <c r="AN72" s="684"/>
      <c r="AO72" s="684"/>
      <c r="AP72" s="826" t="str">
        <f t="shared" si="16"/>
        <v xml:space="preserve"> </v>
      </c>
      <c r="AQ72" s="786" t="str">
        <f t="shared" si="17"/>
        <v xml:space="preserve"> </v>
      </c>
    </row>
    <row r="73" spans="1:43" ht="18.75" x14ac:dyDescent="0.3">
      <c r="A73" s="827"/>
      <c r="B73" s="684"/>
      <c r="C73" s="823"/>
      <c r="D73" s="823"/>
      <c r="E73" s="823"/>
      <c r="F73" s="684"/>
      <c r="G73" s="823"/>
      <c r="H73" s="823"/>
      <c r="I73" s="684"/>
      <c r="J73" s="823"/>
      <c r="K73" s="823"/>
      <c r="L73" s="786" t="str">
        <f t="shared" si="10"/>
        <v xml:space="preserve"> </v>
      </c>
      <c r="M73" s="823"/>
      <c r="N73" s="823"/>
      <c r="O73" s="823"/>
      <c r="P73" s="823"/>
      <c r="Q73" s="786" t="str">
        <f t="shared" si="11"/>
        <v xml:space="preserve"> </v>
      </c>
      <c r="R73" s="786" t="str">
        <f t="shared" si="12"/>
        <v xml:space="preserve"> </v>
      </c>
      <c r="S73" s="786" t="str">
        <f t="shared" si="13"/>
        <v xml:space="preserve"> </v>
      </c>
      <c r="U73" s="684"/>
      <c r="V73" s="684"/>
      <c r="W73" s="684"/>
      <c r="X73" s="684"/>
      <c r="Y73" s="684"/>
      <c r="Z73" s="684"/>
      <c r="AA73" s="684"/>
      <c r="AB73" s="824"/>
      <c r="AC73" s="786" t="str">
        <f t="shared" si="14"/>
        <v xml:space="preserve"> </v>
      </c>
      <c r="AD73" s="786" t="str">
        <f t="shared" si="15"/>
        <v xml:space="preserve"> </v>
      </c>
      <c r="AF73" s="825">
        <v>1</v>
      </c>
      <c r="AG73" s="684"/>
      <c r="AH73" s="684"/>
      <c r="AI73" s="684"/>
      <c r="AJ73" s="684"/>
      <c r="AK73" s="684"/>
      <c r="AL73" s="684"/>
      <c r="AM73" s="684"/>
      <c r="AN73" s="684"/>
      <c r="AO73" s="684"/>
      <c r="AP73" s="826" t="str">
        <f t="shared" si="16"/>
        <v xml:space="preserve"> </v>
      </c>
      <c r="AQ73" s="786" t="str">
        <f t="shared" si="17"/>
        <v xml:space="preserve"> </v>
      </c>
    </row>
    <row r="74" spans="1:43" ht="18.75" x14ac:dyDescent="0.3">
      <c r="A74" s="827"/>
      <c r="B74" s="684"/>
      <c r="C74" s="823"/>
      <c r="D74" s="823"/>
      <c r="E74" s="823"/>
      <c r="F74" s="684"/>
      <c r="G74" s="823"/>
      <c r="H74" s="823"/>
      <c r="I74" s="684"/>
      <c r="J74" s="823"/>
      <c r="K74" s="823"/>
      <c r="L74" s="786" t="str">
        <f t="shared" si="10"/>
        <v xml:space="preserve"> </v>
      </c>
      <c r="M74" s="823"/>
      <c r="N74" s="823"/>
      <c r="O74" s="823"/>
      <c r="P74" s="823"/>
      <c r="Q74" s="786" t="str">
        <f t="shared" si="11"/>
        <v xml:space="preserve"> </v>
      </c>
      <c r="R74" s="786" t="str">
        <f t="shared" si="12"/>
        <v xml:space="preserve"> </v>
      </c>
      <c r="S74" s="786" t="str">
        <f t="shared" si="13"/>
        <v xml:space="preserve"> </v>
      </c>
      <c r="U74" s="684"/>
      <c r="V74" s="684"/>
      <c r="W74" s="684"/>
      <c r="X74" s="684"/>
      <c r="Y74" s="684"/>
      <c r="Z74" s="684"/>
      <c r="AA74" s="684"/>
      <c r="AB74" s="824"/>
      <c r="AC74" s="786" t="str">
        <f t="shared" si="14"/>
        <v xml:space="preserve"> </v>
      </c>
      <c r="AD74" s="786" t="str">
        <f t="shared" si="15"/>
        <v xml:space="preserve"> </v>
      </c>
      <c r="AF74" s="825">
        <v>1</v>
      </c>
      <c r="AG74" s="684"/>
      <c r="AH74" s="684"/>
      <c r="AI74" s="684"/>
      <c r="AJ74" s="684"/>
      <c r="AK74" s="684"/>
      <c r="AL74" s="684"/>
      <c r="AM74" s="684"/>
      <c r="AN74" s="684"/>
      <c r="AO74" s="684"/>
      <c r="AP74" s="826" t="str">
        <f t="shared" si="16"/>
        <v xml:space="preserve"> </v>
      </c>
      <c r="AQ74" s="786" t="str">
        <f t="shared" si="17"/>
        <v xml:space="preserve"> </v>
      </c>
    </row>
    <row r="75" spans="1:43" ht="18.75" x14ac:dyDescent="0.3">
      <c r="A75" s="827"/>
      <c r="B75" s="684"/>
      <c r="C75" s="823"/>
      <c r="D75" s="823"/>
      <c r="E75" s="823"/>
      <c r="F75" s="684"/>
      <c r="G75" s="823"/>
      <c r="H75" s="823"/>
      <c r="I75" s="684"/>
      <c r="J75" s="823"/>
      <c r="K75" s="823"/>
      <c r="L75" s="786" t="str">
        <f t="shared" si="10"/>
        <v xml:space="preserve"> </v>
      </c>
      <c r="M75" s="823"/>
      <c r="N75" s="823"/>
      <c r="O75" s="823"/>
      <c r="P75" s="823"/>
      <c r="Q75" s="786" t="str">
        <f t="shared" si="11"/>
        <v xml:space="preserve"> </v>
      </c>
      <c r="R75" s="786" t="str">
        <f t="shared" si="12"/>
        <v xml:space="preserve"> </v>
      </c>
      <c r="S75" s="786" t="str">
        <f t="shared" si="13"/>
        <v xml:space="preserve"> </v>
      </c>
      <c r="U75" s="684"/>
      <c r="V75" s="684"/>
      <c r="W75" s="684"/>
      <c r="X75" s="684"/>
      <c r="Y75" s="684"/>
      <c r="Z75" s="684"/>
      <c r="AA75" s="684"/>
      <c r="AB75" s="824"/>
      <c r="AC75" s="786" t="str">
        <f t="shared" si="14"/>
        <v xml:space="preserve"> </v>
      </c>
      <c r="AD75" s="786" t="str">
        <f t="shared" si="15"/>
        <v xml:space="preserve"> </v>
      </c>
      <c r="AF75" s="825">
        <v>1</v>
      </c>
      <c r="AG75" s="684"/>
      <c r="AH75" s="684"/>
      <c r="AI75" s="684"/>
      <c r="AJ75" s="684"/>
      <c r="AK75" s="684"/>
      <c r="AL75" s="684"/>
      <c r="AM75" s="684"/>
      <c r="AN75" s="684"/>
      <c r="AO75" s="684"/>
      <c r="AP75" s="826" t="str">
        <f t="shared" si="16"/>
        <v xml:space="preserve"> </v>
      </c>
      <c r="AQ75" s="786" t="str">
        <f t="shared" si="17"/>
        <v xml:space="preserve"> </v>
      </c>
    </row>
    <row r="76" spans="1:43" ht="18.75" x14ac:dyDescent="0.3">
      <c r="A76" s="827"/>
      <c r="B76" s="684"/>
      <c r="C76" s="823"/>
      <c r="D76" s="823"/>
      <c r="E76" s="823"/>
      <c r="F76" s="684"/>
      <c r="G76" s="823"/>
      <c r="H76" s="823"/>
      <c r="I76" s="684"/>
      <c r="J76" s="823"/>
      <c r="K76" s="823"/>
      <c r="L76" s="786" t="str">
        <f t="shared" si="10"/>
        <v xml:space="preserve"> </v>
      </c>
      <c r="M76" s="823"/>
      <c r="N76" s="823"/>
      <c r="O76" s="823"/>
      <c r="P76" s="823"/>
      <c r="Q76" s="786" t="str">
        <f t="shared" si="11"/>
        <v xml:space="preserve"> </v>
      </c>
      <c r="R76" s="786" t="str">
        <f t="shared" si="12"/>
        <v xml:space="preserve"> </v>
      </c>
      <c r="S76" s="786" t="str">
        <f t="shared" si="13"/>
        <v xml:space="preserve"> </v>
      </c>
      <c r="U76" s="684"/>
      <c r="V76" s="684"/>
      <c r="W76" s="684"/>
      <c r="X76" s="684"/>
      <c r="Y76" s="684"/>
      <c r="Z76" s="684"/>
      <c r="AA76" s="684"/>
      <c r="AB76" s="824"/>
      <c r="AC76" s="786" t="str">
        <f t="shared" si="14"/>
        <v xml:space="preserve"> </v>
      </c>
      <c r="AD76" s="786" t="str">
        <f t="shared" si="15"/>
        <v xml:space="preserve"> </v>
      </c>
      <c r="AF76" s="825">
        <v>1</v>
      </c>
      <c r="AG76" s="684"/>
      <c r="AH76" s="684"/>
      <c r="AI76" s="684"/>
      <c r="AJ76" s="684"/>
      <c r="AK76" s="684"/>
      <c r="AL76" s="684"/>
      <c r="AM76" s="684"/>
      <c r="AN76" s="684"/>
      <c r="AO76" s="684"/>
      <c r="AP76" s="826" t="str">
        <f t="shared" si="16"/>
        <v xml:space="preserve"> </v>
      </c>
      <c r="AQ76" s="786" t="str">
        <f t="shared" si="17"/>
        <v xml:space="preserve"> </v>
      </c>
    </row>
    <row r="77" spans="1:43" ht="18.75" x14ac:dyDescent="0.3">
      <c r="A77" s="827"/>
      <c r="B77" s="684"/>
      <c r="C77" s="823"/>
      <c r="D77" s="823"/>
      <c r="E77" s="823"/>
      <c r="F77" s="684"/>
      <c r="G77" s="823"/>
      <c r="H77" s="823"/>
      <c r="I77" s="684"/>
      <c r="J77" s="823"/>
      <c r="K77" s="823"/>
      <c r="L77" s="786" t="str">
        <f t="shared" si="10"/>
        <v xml:space="preserve"> </v>
      </c>
      <c r="M77" s="823"/>
      <c r="N77" s="823"/>
      <c r="O77" s="823"/>
      <c r="P77" s="823"/>
      <c r="Q77" s="786" t="str">
        <f t="shared" si="11"/>
        <v xml:space="preserve"> </v>
      </c>
      <c r="R77" s="786" t="str">
        <f t="shared" si="12"/>
        <v xml:space="preserve"> </v>
      </c>
      <c r="S77" s="786" t="str">
        <f t="shared" si="13"/>
        <v xml:space="preserve"> </v>
      </c>
      <c r="U77" s="684"/>
      <c r="V77" s="684"/>
      <c r="W77" s="684"/>
      <c r="X77" s="684"/>
      <c r="Y77" s="684"/>
      <c r="Z77" s="684"/>
      <c r="AA77" s="684"/>
      <c r="AB77" s="824"/>
      <c r="AC77" s="786" t="str">
        <f t="shared" si="14"/>
        <v xml:space="preserve"> </v>
      </c>
      <c r="AD77" s="786" t="str">
        <f t="shared" si="15"/>
        <v xml:space="preserve"> </v>
      </c>
      <c r="AF77" s="825">
        <v>1</v>
      </c>
      <c r="AG77" s="684"/>
      <c r="AH77" s="684"/>
      <c r="AI77" s="684"/>
      <c r="AJ77" s="684"/>
      <c r="AK77" s="684"/>
      <c r="AL77" s="684"/>
      <c r="AM77" s="684"/>
      <c r="AN77" s="684"/>
      <c r="AO77" s="684"/>
      <c r="AP77" s="826" t="str">
        <f t="shared" si="16"/>
        <v xml:space="preserve"> </v>
      </c>
      <c r="AQ77" s="786" t="str">
        <f t="shared" si="17"/>
        <v xml:space="preserve"> </v>
      </c>
    </row>
    <row r="78" spans="1:43" ht="18.75" x14ac:dyDescent="0.3">
      <c r="A78" s="827"/>
      <c r="B78" s="684"/>
      <c r="C78" s="823"/>
      <c r="D78" s="823"/>
      <c r="E78" s="823"/>
      <c r="F78" s="684"/>
      <c r="G78" s="823"/>
      <c r="H78" s="823"/>
      <c r="I78" s="684"/>
      <c r="J78" s="823"/>
      <c r="K78" s="823"/>
      <c r="L78" s="786" t="str">
        <f t="shared" si="10"/>
        <v xml:space="preserve"> </v>
      </c>
      <c r="M78" s="823"/>
      <c r="N78" s="823"/>
      <c r="O78" s="823"/>
      <c r="P78" s="823"/>
      <c r="Q78" s="786" t="str">
        <f t="shared" si="11"/>
        <v xml:space="preserve"> </v>
      </c>
      <c r="R78" s="786" t="str">
        <f t="shared" si="12"/>
        <v xml:space="preserve"> </v>
      </c>
      <c r="S78" s="786" t="str">
        <f t="shared" si="13"/>
        <v xml:space="preserve"> </v>
      </c>
      <c r="U78" s="684"/>
      <c r="V78" s="684"/>
      <c r="W78" s="684"/>
      <c r="X78" s="684"/>
      <c r="Y78" s="684"/>
      <c r="Z78" s="684"/>
      <c r="AA78" s="684"/>
      <c r="AB78" s="824"/>
      <c r="AC78" s="786" t="str">
        <f t="shared" si="14"/>
        <v xml:space="preserve"> </v>
      </c>
      <c r="AD78" s="786" t="str">
        <f t="shared" si="15"/>
        <v xml:space="preserve"> </v>
      </c>
      <c r="AF78" s="825">
        <v>1</v>
      </c>
      <c r="AG78" s="684"/>
      <c r="AH78" s="684"/>
      <c r="AI78" s="684"/>
      <c r="AJ78" s="684"/>
      <c r="AK78" s="684"/>
      <c r="AL78" s="684"/>
      <c r="AM78" s="684"/>
      <c r="AN78" s="684"/>
      <c r="AO78" s="684"/>
      <c r="AP78" s="826" t="str">
        <f t="shared" si="16"/>
        <v xml:space="preserve"> </v>
      </c>
      <c r="AQ78" s="786" t="str">
        <f t="shared" si="17"/>
        <v xml:space="preserve"> </v>
      </c>
    </row>
    <row r="79" spans="1:43" ht="18.75" x14ac:dyDescent="0.3">
      <c r="A79" s="827"/>
      <c r="B79" s="684"/>
      <c r="C79" s="823"/>
      <c r="D79" s="823"/>
      <c r="E79" s="823"/>
      <c r="F79" s="684"/>
      <c r="G79" s="823"/>
      <c r="H79" s="823"/>
      <c r="I79" s="684"/>
      <c r="J79" s="823"/>
      <c r="K79" s="823"/>
      <c r="L79" s="786" t="str">
        <f t="shared" si="10"/>
        <v xml:space="preserve"> </v>
      </c>
      <c r="M79" s="823"/>
      <c r="N79" s="823"/>
      <c r="O79" s="823"/>
      <c r="P79" s="823"/>
      <c r="Q79" s="786" t="str">
        <f t="shared" si="11"/>
        <v xml:space="preserve"> </v>
      </c>
      <c r="R79" s="786" t="str">
        <f t="shared" si="12"/>
        <v xml:space="preserve"> </v>
      </c>
      <c r="S79" s="786" t="str">
        <f t="shared" si="13"/>
        <v xml:space="preserve"> </v>
      </c>
      <c r="U79" s="684"/>
      <c r="V79" s="684"/>
      <c r="W79" s="684"/>
      <c r="X79" s="684"/>
      <c r="Y79" s="684"/>
      <c r="Z79" s="684"/>
      <c r="AA79" s="684"/>
      <c r="AB79" s="824"/>
      <c r="AC79" s="786" t="str">
        <f t="shared" si="14"/>
        <v xml:space="preserve"> </v>
      </c>
      <c r="AD79" s="786" t="str">
        <f t="shared" si="15"/>
        <v xml:space="preserve"> </v>
      </c>
      <c r="AF79" s="825">
        <v>1</v>
      </c>
      <c r="AG79" s="684"/>
      <c r="AH79" s="684"/>
      <c r="AI79" s="684"/>
      <c r="AJ79" s="684"/>
      <c r="AK79" s="684"/>
      <c r="AL79" s="684"/>
      <c r="AM79" s="684"/>
      <c r="AN79" s="684"/>
      <c r="AO79" s="684"/>
      <c r="AP79" s="826" t="str">
        <f t="shared" si="16"/>
        <v xml:space="preserve"> </v>
      </c>
      <c r="AQ79" s="786" t="str">
        <f t="shared" si="17"/>
        <v xml:space="preserve"> </v>
      </c>
    </row>
    <row r="80" spans="1:43" ht="18.75" x14ac:dyDescent="0.3">
      <c r="A80" s="827"/>
      <c r="B80" s="684"/>
      <c r="C80" s="823"/>
      <c r="D80" s="823"/>
      <c r="E80" s="823"/>
      <c r="F80" s="684"/>
      <c r="G80" s="823"/>
      <c r="H80" s="823"/>
      <c r="I80" s="684"/>
      <c r="J80" s="823"/>
      <c r="K80" s="823"/>
      <c r="L80" s="786" t="str">
        <f t="shared" si="10"/>
        <v xml:space="preserve"> </v>
      </c>
      <c r="M80" s="823"/>
      <c r="N80" s="823"/>
      <c r="O80" s="823"/>
      <c r="P80" s="823"/>
      <c r="Q80" s="786" t="str">
        <f t="shared" si="11"/>
        <v xml:space="preserve"> </v>
      </c>
      <c r="R80" s="786" t="str">
        <f t="shared" si="12"/>
        <v xml:space="preserve"> </v>
      </c>
      <c r="S80" s="786" t="str">
        <f t="shared" si="13"/>
        <v xml:space="preserve"> </v>
      </c>
      <c r="U80" s="684"/>
      <c r="V80" s="684"/>
      <c r="W80" s="684"/>
      <c r="X80" s="684"/>
      <c r="Y80" s="684"/>
      <c r="Z80" s="684"/>
      <c r="AA80" s="684"/>
      <c r="AB80" s="824"/>
      <c r="AC80" s="786" t="str">
        <f t="shared" si="14"/>
        <v xml:space="preserve"> </v>
      </c>
      <c r="AD80" s="786" t="str">
        <f t="shared" si="15"/>
        <v xml:space="preserve"> </v>
      </c>
      <c r="AF80" s="825">
        <v>1</v>
      </c>
      <c r="AG80" s="684"/>
      <c r="AH80" s="684"/>
      <c r="AI80" s="684"/>
      <c r="AJ80" s="684"/>
      <c r="AK80" s="684"/>
      <c r="AL80" s="684"/>
      <c r="AM80" s="684"/>
      <c r="AN80" s="684"/>
      <c r="AO80" s="684"/>
      <c r="AP80" s="826" t="str">
        <f t="shared" si="16"/>
        <v xml:space="preserve"> </v>
      </c>
      <c r="AQ80" s="786" t="str">
        <f t="shared" si="17"/>
        <v xml:space="preserve"> </v>
      </c>
    </row>
    <row r="81" spans="1:43" ht="18.75" x14ac:dyDescent="0.3">
      <c r="A81" s="827"/>
      <c r="B81" s="684"/>
      <c r="C81" s="823"/>
      <c r="D81" s="823"/>
      <c r="E81" s="823"/>
      <c r="F81" s="684"/>
      <c r="G81" s="823"/>
      <c r="H81" s="823"/>
      <c r="I81" s="684"/>
      <c r="J81" s="823"/>
      <c r="K81" s="823"/>
      <c r="L81" s="786" t="str">
        <f t="shared" si="10"/>
        <v xml:space="preserve"> </v>
      </c>
      <c r="M81" s="823"/>
      <c r="N81" s="823"/>
      <c r="O81" s="823"/>
      <c r="P81" s="823"/>
      <c r="Q81" s="786" t="str">
        <f t="shared" si="11"/>
        <v xml:space="preserve"> </v>
      </c>
      <c r="R81" s="786" t="str">
        <f t="shared" si="12"/>
        <v xml:space="preserve"> </v>
      </c>
      <c r="S81" s="786" t="str">
        <f t="shared" si="13"/>
        <v xml:space="preserve"> </v>
      </c>
      <c r="U81" s="684"/>
      <c r="V81" s="684"/>
      <c r="W81" s="684"/>
      <c r="X81" s="684"/>
      <c r="Y81" s="684"/>
      <c r="Z81" s="684"/>
      <c r="AA81" s="684"/>
      <c r="AB81" s="824"/>
      <c r="AC81" s="786" t="str">
        <f t="shared" si="14"/>
        <v xml:space="preserve"> </v>
      </c>
      <c r="AD81" s="786" t="str">
        <f t="shared" si="15"/>
        <v xml:space="preserve"> </v>
      </c>
      <c r="AF81" s="825">
        <v>1</v>
      </c>
      <c r="AG81" s="684"/>
      <c r="AH81" s="684"/>
      <c r="AI81" s="684"/>
      <c r="AJ81" s="684"/>
      <c r="AK81" s="684"/>
      <c r="AL81" s="684"/>
      <c r="AM81" s="684"/>
      <c r="AN81" s="684"/>
      <c r="AO81" s="684"/>
      <c r="AP81" s="826" t="str">
        <f t="shared" si="16"/>
        <v xml:space="preserve"> </v>
      </c>
      <c r="AQ81" s="786" t="str">
        <f t="shared" si="17"/>
        <v xml:space="preserve"> </v>
      </c>
    </row>
    <row r="82" spans="1:43" ht="18.75" x14ac:dyDescent="0.3">
      <c r="A82" s="827"/>
      <c r="B82" s="684"/>
      <c r="C82" s="823"/>
      <c r="D82" s="823"/>
      <c r="E82" s="823"/>
      <c r="F82" s="684"/>
      <c r="G82" s="823"/>
      <c r="H82" s="823"/>
      <c r="I82" s="684"/>
      <c r="J82" s="823"/>
      <c r="K82" s="823"/>
      <c r="L82" s="786" t="str">
        <f t="shared" si="10"/>
        <v xml:space="preserve"> </v>
      </c>
      <c r="M82" s="823"/>
      <c r="N82" s="823"/>
      <c r="O82" s="823"/>
      <c r="P82" s="823"/>
      <c r="Q82" s="786" t="str">
        <f t="shared" si="11"/>
        <v xml:space="preserve"> </v>
      </c>
      <c r="R82" s="786" t="str">
        <f t="shared" si="12"/>
        <v xml:space="preserve"> </v>
      </c>
      <c r="S82" s="786" t="str">
        <f t="shared" si="13"/>
        <v xml:space="preserve"> </v>
      </c>
      <c r="U82" s="684"/>
      <c r="V82" s="684"/>
      <c r="W82" s="684"/>
      <c r="X82" s="684"/>
      <c r="Y82" s="684"/>
      <c r="Z82" s="684"/>
      <c r="AA82" s="684"/>
      <c r="AB82" s="824"/>
      <c r="AC82" s="786" t="str">
        <f t="shared" si="14"/>
        <v xml:space="preserve"> </v>
      </c>
      <c r="AD82" s="786" t="str">
        <f t="shared" si="15"/>
        <v xml:space="preserve"> </v>
      </c>
      <c r="AF82" s="825">
        <v>1</v>
      </c>
      <c r="AG82" s="684"/>
      <c r="AH82" s="684"/>
      <c r="AI82" s="684"/>
      <c r="AJ82" s="684"/>
      <c r="AK82" s="684"/>
      <c r="AL82" s="684"/>
      <c r="AM82" s="684"/>
      <c r="AN82" s="684"/>
      <c r="AO82" s="684"/>
      <c r="AP82" s="826" t="str">
        <f t="shared" si="16"/>
        <v xml:space="preserve"> </v>
      </c>
      <c r="AQ82" s="786" t="str">
        <f t="shared" si="17"/>
        <v xml:space="preserve"> </v>
      </c>
    </row>
    <row r="83" spans="1:43" ht="18.75" x14ac:dyDescent="0.3">
      <c r="A83" s="827"/>
      <c r="B83" s="684"/>
      <c r="C83" s="823"/>
      <c r="D83" s="823"/>
      <c r="E83" s="823"/>
      <c r="F83" s="684"/>
      <c r="G83" s="823"/>
      <c r="H83" s="823"/>
      <c r="I83" s="684"/>
      <c r="J83" s="823"/>
      <c r="K83" s="823"/>
      <c r="L83" s="786" t="str">
        <f t="shared" si="10"/>
        <v xml:space="preserve"> </v>
      </c>
      <c r="M83" s="823"/>
      <c r="N83" s="823"/>
      <c r="O83" s="823"/>
      <c r="P83" s="823"/>
      <c r="Q83" s="786" t="str">
        <f t="shared" si="11"/>
        <v xml:space="preserve"> </v>
      </c>
      <c r="R83" s="786" t="str">
        <f t="shared" si="12"/>
        <v xml:space="preserve"> </v>
      </c>
      <c r="S83" s="786" t="str">
        <f t="shared" si="13"/>
        <v xml:space="preserve"> </v>
      </c>
      <c r="U83" s="684"/>
      <c r="V83" s="684"/>
      <c r="W83" s="684"/>
      <c r="X83" s="684"/>
      <c r="Y83" s="684"/>
      <c r="Z83" s="684"/>
      <c r="AA83" s="684"/>
      <c r="AB83" s="824"/>
      <c r="AC83" s="786" t="str">
        <f t="shared" si="14"/>
        <v xml:space="preserve"> </v>
      </c>
      <c r="AD83" s="786" t="str">
        <f t="shared" si="15"/>
        <v xml:space="preserve"> </v>
      </c>
      <c r="AF83" s="825">
        <v>1</v>
      </c>
      <c r="AG83" s="684"/>
      <c r="AH83" s="684"/>
      <c r="AI83" s="684"/>
      <c r="AJ83" s="684"/>
      <c r="AK83" s="684"/>
      <c r="AL83" s="684"/>
      <c r="AM83" s="684"/>
      <c r="AN83" s="684"/>
      <c r="AO83" s="684"/>
      <c r="AP83" s="826" t="str">
        <f t="shared" si="16"/>
        <v xml:space="preserve"> </v>
      </c>
      <c r="AQ83" s="786" t="str">
        <f t="shared" si="17"/>
        <v xml:space="preserve"> </v>
      </c>
    </row>
    <row r="84" spans="1:43" ht="18.75" x14ac:dyDescent="0.3">
      <c r="A84" s="827"/>
      <c r="B84" s="684"/>
      <c r="C84" s="823"/>
      <c r="D84" s="823"/>
      <c r="E84" s="823"/>
      <c r="F84" s="684"/>
      <c r="G84" s="823"/>
      <c r="H84" s="823"/>
      <c r="I84" s="684"/>
      <c r="J84" s="823"/>
      <c r="K84" s="823"/>
      <c r="L84" s="786" t="str">
        <f t="shared" si="10"/>
        <v xml:space="preserve"> </v>
      </c>
      <c r="M84" s="823"/>
      <c r="N84" s="823"/>
      <c r="O84" s="823"/>
      <c r="P84" s="823"/>
      <c r="Q84" s="786" t="str">
        <f t="shared" si="11"/>
        <v xml:space="preserve"> </v>
      </c>
      <c r="R84" s="786" t="str">
        <f t="shared" si="12"/>
        <v xml:space="preserve"> </v>
      </c>
      <c r="S84" s="786" t="str">
        <f t="shared" si="13"/>
        <v xml:space="preserve"> </v>
      </c>
      <c r="U84" s="684"/>
      <c r="V84" s="684"/>
      <c r="W84" s="684"/>
      <c r="X84" s="684"/>
      <c r="Y84" s="684"/>
      <c r="Z84" s="684"/>
      <c r="AA84" s="684"/>
      <c r="AB84" s="824"/>
      <c r="AC84" s="786" t="str">
        <f t="shared" si="14"/>
        <v xml:space="preserve"> </v>
      </c>
      <c r="AD84" s="786" t="str">
        <f t="shared" si="15"/>
        <v xml:space="preserve"> </v>
      </c>
      <c r="AF84" s="825">
        <v>1</v>
      </c>
      <c r="AG84" s="684"/>
      <c r="AH84" s="684"/>
      <c r="AI84" s="684"/>
      <c r="AJ84" s="684"/>
      <c r="AK84" s="684"/>
      <c r="AL84" s="684"/>
      <c r="AM84" s="684"/>
      <c r="AN84" s="684"/>
      <c r="AO84" s="684"/>
      <c r="AP84" s="826" t="str">
        <f t="shared" si="16"/>
        <v xml:space="preserve"> </v>
      </c>
      <c r="AQ84" s="786" t="str">
        <f t="shared" si="17"/>
        <v xml:space="preserve"> </v>
      </c>
    </row>
    <row r="85" spans="1:43" ht="18.75" x14ac:dyDescent="0.3">
      <c r="A85" s="827"/>
      <c r="B85" s="684"/>
      <c r="C85" s="823"/>
      <c r="D85" s="823"/>
      <c r="E85" s="823"/>
      <c r="F85" s="684"/>
      <c r="G85" s="823"/>
      <c r="H85" s="823"/>
      <c r="I85" s="684"/>
      <c r="J85" s="823"/>
      <c r="K85" s="823"/>
      <c r="L85" s="786" t="str">
        <f t="shared" si="10"/>
        <v xml:space="preserve"> </v>
      </c>
      <c r="M85" s="823"/>
      <c r="N85" s="823"/>
      <c r="O85" s="823"/>
      <c r="P85" s="823"/>
      <c r="Q85" s="786" t="str">
        <f t="shared" si="11"/>
        <v xml:space="preserve"> </v>
      </c>
      <c r="R85" s="786" t="str">
        <f t="shared" si="12"/>
        <v xml:space="preserve"> </v>
      </c>
      <c r="S85" s="786" t="str">
        <f t="shared" si="13"/>
        <v xml:space="preserve"> </v>
      </c>
      <c r="U85" s="684"/>
      <c r="V85" s="684"/>
      <c r="W85" s="684"/>
      <c r="X85" s="684"/>
      <c r="Y85" s="684"/>
      <c r="Z85" s="684"/>
      <c r="AA85" s="684"/>
      <c r="AB85" s="824"/>
      <c r="AC85" s="786" t="str">
        <f t="shared" si="14"/>
        <v xml:space="preserve"> </v>
      </c>
      <c r="AD85" s="786" t="str">
        <f t="shared" si="15"/>
        <v xml:space="preserve"> </v>
      </c>
      <c r="AF85" s="825">
        <v>1</v>
      </c>
      <c r="AG85" s="684"/>
      <c r="AH85" s="684"/>
      <c r="AI85" s="684"/>
      <c r="AJ85" s="684"/>
      <c r="AK85" s="684"/>
      <c r="AL85" s="684"/>
      <c r="AM85" s="684"/>
      <c r="AN85" s="684"/>
      <c r="AO85" s="684"/>
      <c r="AP85" s="826" t="str">
        <f t="shared" si="16"/>
        <v xml:space="preserve"> </v>
      </c>
      <c r="AQ85" s="786" t="str">
        <f t="shared" si="17"/>
        <v xml:space="preserve"> </v>
      </c>
    </row>
    <row r="86" spans="1:43" ht="18.75" x14ac:dyDescent="0.3">
      <c r="A86" s="827"/>
      <c r="B86" s="684"/>
      <c r="C86" s="823"/>
      <c r="D86" s="823"/>
      <c r="E86" s="823"/>
      <c r="F86" s="684"/>
      <c r="G86" s="823"/>
      <c r="H86" s="823"/>
      <c r="I86" s="684"/>
      <c r="J86" s="823"/>
      <c r="K86" s="823"/>
      <c r="L86" s="786" t="str">
        <f t="shared" si="10"/>
        <v xml:space="preserve"> </v>
      </c>
      <c r="M86" s="823"/>
      <c r="N86" s="823"/>
      <c r="O86" s="823"/>
      <c r="P86" s="823"/>
      <c r="Q86" s="786" t="str">
        <f t="shared" si="11"/>
        <v xml:space="preserve"> </v>
      </c>
      <c r="R86" s="786" t="str">
        <f t="shared" si="12"/>
        <v xml:space="preserve"> </v>
      </c>
      <c r="S86" s="786" t="str">
        <f t="shared" si="13"/>
        <v xml:space="preserve"> </v>
      </c>
      <c r="U86" s="684"/>
      <c r="V86" s="684"/>
      <c r="W86" s="684"/>
      <c r="X86" s="684"/>
      <c r="Y86" s="684"/>
      <c r="Z86" s="684"/>
      <c r="AA86" s="684"/>
      <c r="AB86" s="824"/>
      <c r="AC86" s="786" t="str">
        <f t="shared" si="14"/>
        <v xml:space="preserve"> </v>
      </c>
      <c r="AD86" s="786" t="str">
        <f t="shared" si="15"/>
        <v xml:space="preserve"> </v>
      </c>
      <c r="AF86" s="825">
        <v>1</v>
      </c>
      <c r="AG86" s="684"/>
      <c r="AH86" s="684"/>
      <c r="AI86" s="684"/>
      <c r="AJ86" s="684"/>
      <c r="AK86" s="684"/>
      <c r="AL86" s="684"/>
      <c r="AM86" s="684"/>
      <c r="AN86" s="684"/>
      <c r="AO86" s="684"/>
      <c r="AP86" s="826" t="str">
        <f t="shared" si="16"/>
        <v xml:space="preserve"> </v>
      </c>
      <c r="AQ86" s="786" t="str">
        <f t="shared" si="17"/>
        <v xml:space="preserve"> </v>
      </c>
    </row>
    <row r="87" spans="1:43" ht="18.75" x14ac:dyDescent="0.3">
      <c r="A87" s="827"/>
      <c r="B87" s="684"/>
      <c r="C87" s="823"/>
      <c r="D87" s="823"/>
      <c r="E87" s="823"/>
      <c r="F87" s="684"/>
      <c r="G87" s="823"/>
      <c r="H87" s="823"/>
      <c r="I87" s="684"/>
      <c r="J87" s="823"/>
      <c r="K87" s="823"/>
      <c r="L87" s="786" t="str">
        <f t="shared" si="10"/>
        <v xml:space="preserve"> </v>
      </c>
      <c r="M87" s="823"/>
      <c r="N87" s="823"/>
      <c r="O87" s="823"/>
      <c r="P87" s="823"/>
      <c r="Q87" s="786" t="str">
        <f t="shared" si="11"/>
        <v xml:space="preserve"> </v>
      </c>
      <c r="R87" s="786" t="str">
        <f t="shared" si="12"/>
        <v xml:space="preserve"> </v>
      </c>
      <c r="S87" s="786" t="str">
        <f t="shared" si="13"/>
        <v xml:space="preserve"> </v>
      </c>
      <c r="U87" s="684"/>
      <c r="V87" s="684"/>
      <c r="W87" s="684"/>
      <c r="X87" s="684"/>
      <c r="Y87" s="684"/>
      <c r="Z87" s="684"/>
      <c r="AA87" s="684"/>
      <c r="AB87" s="824"/>
      <c r="AC87" s="786" t="str">
        <f t="shared" si="14"/>
        <v xml:space="preserve"> </v>
      </c>
      <c r="AD87" s="786" t="str">
        <f t="shared" si="15"/>
        <v xml:space="preserve"> </v>
      </c>
      <c r="AF87" s="825">
        <v>1</v>
      </c>
      <c r="AG87" s="684"/>
      <c r="AH87" s="684"/>
      <c r="AI87" s="684"/>
      <c r="AJ87" s="684"/>
      <c r="AK87" s="684"/>
      <c r="AL87" s="684"/>
      <c r="AM87" s="684"/>
      <c r="AN87" s="684"/>
      <c r="AO87" s="684"/>
      <c r="AP87" s="826" t="str">
        <f t="shared" si="16"/>
        <v xml:space="preserve"> </v>
      </c>
      <c r="AQ87" s="786" t="str">
        <f t="shared" si="17"/>
        <v xml:space="preserve"> </v>
      </c>
    </row>
    <row r="88" spans="1:43" ht="18.75" x14ac:dyDescent="0.3">
      <c r="A88" s="827"/>
      <c r="B88" s="684"/>
      <c r="C88" s="823"/>
      <c r="D88" s="823"/>
      <c r="E88" s="823"/>
      <c r="F88" s="684"/>
      <c r="G88" s="823"/>
      <c r="H88" s="823"/>
      <c r="I88" s="684"/>
      <c r="J88" s="823"/>
      <c r="K88" s="823"/>
      <c r="L88" s="786" t="str">
        <f t="shared" si="10"/>
        <v xml:space="preserve"> </v>
      </c>
      <c r="M88" s="823"/>
      <c r="N88" s="823"/>
      <c r="O88" s="823"/>
      <c r="P88" s="823"/>
      <c r="Q88" s="786" t="str">
        <f t="shared" si="11"/>
        <v xml:space="preserve"> </v>
      </c>
      <c r="R88" s="786" t="str">
        <f t="shared" si="12"/>
        <v xml:space="preserve"> </v>
      </c>
      <c r="S88" s="786" t="str">
        <f t="shared" si="13"/>
        <v xml:space="preserve"> </v>
      </c>
      <c r="U88" s="684"/>
      <c r="V88" s="684"/>
      <c r="W88" s="684"/>
      <c r="X88" s="684"/>
      <c r="Y88" s="684"/>
      <c r="Z88" s="684"/>
      <c r="AA88" s="684"/>
      <c r="AB88" s="824"/>
      <c r="AC88" s="786" t="str">
        <f t="shared" si="14"/>
        <v xml:space="preserve"> </v>
      </c>
      <c r="AD88" s="786" t="str">
        <f t="shared" si="15"/>
        <v xml:space="preserve"> </v>
      </c>
      <c r="AF88" s="825">
        <v>1</v>
      </c>
      <c r="AG88" s="684"/>
      <c r="AH88" s="684"/>
      <c r="AI88" s="684"/>
      <c r="AJ88" s="684"/>
      <c r="AK88" s="684"/>
      <c r="AL88" s="684"/>
      <c r="AM88" s="684"/>
      <c r="AN88" s="684"/>
      <c r="AO88" s="684"/>
      <c r="AP88" s="826" t="str">
        <f t="shared" si="16"/>
        <v xml:space="preserve"> </v>
      </c>
      <c r="AQ88" s="786" t="str">
        <f t="shared" si="17"/>
        <v xml:space="preserve"> </v>
      </c>
    </row>
    <row r="89" spans="1:43" ht="18.75" x14ac:dyDescent="0.3">
      <c r="A89" s="827"/>
      <c r="B89" s="684"/>
      <c r="C89" s="823"/>
      <c r="D89" s="823"/>
      <c r="E89" s="823"/>
      <c r="F89" s="684"/>
      <c r="G89" s="823"/>
      <c r="H89" s="823"/>
      <c r="I89" s="684"/>
      <c r="J89" s="823"/>
      <c r="K89" s="823"/>
      <c r="L89" s="786" t="str">
        <f t="shared" si="10"/>
        <v xml:space="preserve"> </v>
      </c>
      <c r="M89" s="823"/>
      <c r="N89" s="823"/>
      <c r="O89" s="823"/>
      <c r="P89" s="823"/>
      <c r="Q89" s="786" t="str">
        <f t="shared" si="11"/>
        <v xml:space="preserve"> </v>
      </c>
      <c r="R89" s="786" t="str">
        <f t="shared" si="12"/>
        <v xml:space="preserve"> </v>
      </c>
      <c r="S89" s="786" t="str">
        <f t="shared" si="13"/>
        <v xml:space="preserve"> </v>
      </c>
      <c r="U89" s="684"/>
      <c r="V89" s="684"/>
      <c r="W89" s="684"/>
      <c r="X89" s="684"/>
      <c r="Y89" s="684"/>
      <c r="Z89" s="684"/>
      <c r="AA89" s="684"/>
      <c r="AB89" s="824"/>
      <c r="AC89" s="786" t="str">
        <f t="shared" si="14"/>
        <v xml:space="preserve"> </v>
      </c>
      <c r="AD89" s="786" t="str">
        <f t="shared" si="15"/>
        <v xml:space="preserve"> </v>
      </c>
      <c r="AF89" s="825">
        <v>1</v>
      </c>
      <c r="AG89" s="684"/>
      <c r="AH89" s="684"/>
      <c r="AI89" s="684"/>
      <c r="AJ89" s="684"/>
      <c r="AK89" s="684"/>
      <c r="AL89" s="684"/>
      <c r="AM89" s="684"/>
      <c r="AN89" s="684"/>
      <c r="AO89" s="684"/>
      <c r="AP89" s="826" t="str">
        <f t="shared" si="16"/>
        <v xml:space="preserve"> </v>
      </c>
      <c r="AQ89" s="786" t="str">
        <f t="shared" si="17"/>
        <v xml:space="preserve"> </v>
      </c>
    </row>
    <row r="90" spans="1:43" ht="18.75" x14ac:dyDescent="0.3">
      <c r="A90" s="827"/>
      <c r="B90" s="684"/>
      <c r="C90" s="823"/>
      <c r="D90" s="823"/>
      <c r="E90" s="823"/>
      <c r="F90" s="684"/>
      <c r="G90" s="823"/>
      <c r="H90" s="823"/>
      <c r="I90" s="684"/>
      <c r="J90" s="823"/>
      <c r="K90" s="823"/>
      <c r="L90" s="786" t="str">
        <f t="shared" si="10"/>
        <v xml:space="preserve"> </v>
      </c>
      <c r="M90" s="823"/>
      <c r="N90" s="823"/>
      <c r="O90" s="823"/>
      <c r="P90" s="823"/>
      <c r="Q90" s="786" t="str">
        <f t="shared" si="11"/>
        <v xml:space="preserve"> </v>
      </c>
      <c r="R90" s="786" t="str">
        <f t="shared" si="12"/>
        <v xml:space="preserve"> </v>
      </c>
      <c r="S90" s="786" t="str">
        <f t="shared" si="13"/>
        <v xml:space="preserve"> </v>
      </c>
      <c r="U90" s="684"/>
      <c r="V90" s="684"/>
      <c r="W90" s="684"/>
      <c r="X90" s="684"/>
      <c r="Y90" s="684"/>
      <c r="Z90" s="684"/>
      <c r="AA90" s="684"/>
      <c r="AB90" s="824"/>
      <c r="AC90" s="786" t="str">
        <f t="shared" si="14"/>
        <v xml:space="preserve"> </v>
      </c>
      <c r="AD90" s="786" t="str">
        <f t="shared" si="15"/>
        <v xml:space="preserve"> </v>
      </c>
      <c r="AF90" s="825">
        <v>1</v>
      </c>
      <c r="AG90" s="684"/>
      <c r="AH90" s="684"/>
      <c r="AI90" s="684"/>
      <c r="AJ90" s="684"/>
      <c r="AK90" s="684"/>
      <c r="AL90" s="684"/>
      <c r="AM90" s="684"/>
      <c r="AN90" s="684"/>
      <c r="AO90" s="684"/>
      <c r="AP90" s="826" t="str">
        <f t="shared" si="16"/>
        <v xml:space="preserve"> </v>
      </c>
      <c r="AQ90" s="786" t="str">
        <f t="shared" si="17"/>
        <v xml:space="preserve"> </v>
      </c>
    </row>
    <row r="91" spans="1:43" ht="18.75" x14ac:dyDescent="0.3">
      <c r="A91" s="827"/>
      <c r="B91" s="684"/>
      <c r="C91" s="823"/>
      <c r="D91" s="823"/>
      <c r="E91" s="823"/>
      <c r="F91" s="684"/>
      <c r="G91" s="823"/>
      <c r="H91" s="823"/>
      <c r="I91" s="684"/>
      <c r="J91" s="823"/>
      <c r="K91" s="823"/>
      <c r="L91" s="786" t="str">
        <f t="shared" si="10"/>
        <v xml:space="preserve"> </v>
      </c>
      <c r="M91" s="823"/>
      <c r="N91" s="823"/>
      <c r="O91" s="823"/>
      <c r="P91" s="823"/>
      <c r="Q91" s="786" t="str">
        <f t="shared" si="11"/>
        <v xml:space="preserve"> </v>
      </c>
      <c r="R91" s="786" t="str">
        <f t="shared" si="12"/>
        <v xml:space="preserve"> </v>
      </c>
      <c r="S91" s="786" t="str">
        <f t="shared" si="13"/>
        <v xml:space="preserve"> </v>
      </c>
      <c r="U91" s="684"/>
      <c r="V91" s="684"/>
      <c r="W91" s="684"/>
      <c r="X91" s="684"/>
      <c r="Y91" s="684"/>
      <c r="Z91" s="684"/>
      <c r="AA91" s="684"/>
      <c r="AB91" s="824"/>
      <c r="AC91" s="786" t="str">
        <f t="shared" si="14"/>
        <v xml:space="preserve"> </v>
      </c>
      <c r="AD91" s="786" t="str">
        <f t="shared" si="15"/>
        <v xml:space="preserve"> </v>
      </c>
      <c r="AF91" s="825">
        <v>1</v>
      </c>
      <c r="AG91" s="684"/>
      <c r="AH91" s="684"/>
      <c r="AI91" s="684"/>
      <c r="AJ91" s="684"/>
      <c r="AK91" s="684"/>
      <c r="AL91" s="684"/>
      <c r="AM91" s="684"/>
      <c r="AN91" s="684"/>
      <c r="AO91" s="684"/>
      <c r="AP91" s="826" t="str">
        <f t="shared" si="16"/>
        <v xml:space="preserve"> </v>
      </c>
      <c r="AQ91" s="786" t="str">
        <f t="shared" si="17"/>
        <v xml:space="preserve"> </v>
      </c>
    </row>
    <row r="92" spans="1:43" ht="18.75" x14ac:dyDescent="0.3">
      <c r="A92" s="827"/>
      <c r="B92" s="684"/>
      <c r="C92" s="823"/>
      <c r="D92" s="823"/>
      <c r="E92" s="823"/>
      <c r="F92" s="684"/>
      <c r="G92" s="823"/>
      <c r="H92" s="823"/>
      <c r="I92" s="684"/>
      <c r="J92" s="823"/>
      <c r="K92" s="823"/>
      <c r="L92" s="786" t="str">
        <f t="shared" si="10"/>
        <v xml:space="preserve"> </v>
      </c>
      <c r="M92" s="823"/>
      <c r="N92" s="823"/>
      <c r="O92" s="823"/>
      <c r="P92" s="823"/>
      <c r="Q92" s="786" t="str">
        <f t="shared" si="11"/>
        <v xml:space="preserve"> </v>
      </c>
      <c r="R92" s="786" t="str">
        <f t="shared" si="12"/>
        <v xml:space="preserve"> </v>
      </c>
      <c r="S92" s="786" t="str">
        <f t="shared" si="13"/>
        <v xml:space="preserve"> </v>
      </c>
      <c r="U92" s="684"/>
      <c r="V92" s="684"/>
      <c r="W92" s="684"/>
      <c r="X92" s="684"/>
      <c r="Y92" s="684"/>
      <c r="Z92" s="684"/>
      <c r="AA92" s="684"/>
      <c r="AB92" s="824"/>
      <c r="AC92" s="786" t="str">
        <f t="shared" si="14"/>
        <v xml:space="preserve"> </v>
      </c>
      <c r="AD92" s="786" t="str">
        <f t="shared" si="15"/>
        <v xml:space="preserve"> </v>
      </c>
      <c r="AF92" s="825">
        <v>1</v>
      </c>
      <c r="AG92" s="684"/>
      <c r="AH92" s="684"/>
      <c r="AI92" s="684"/>
      <c r="AJ92" s="684"/>
      <c r="AK92" s="684"/>
      <c r="AL92" s="684"/>
      <c r="AM92" s="684"/>
      <c r="AN92" s="684"/>
      <c r="AO92" s="684"/>
      <c r="AP92" s="826" t="str">
        <f t="shared" si="16"/>
        <v xml:space="preserve"> </v>
      </c>
      <c r="AQ92" s="786" t="str">
        <f t="shared" si="17"/>
        <v xml:space="preserve"> </v>
      </c>
    </row>
    <row r="93" spans="1:43" ht="18.75" x14ac:dyDescent="0.3">
      <c r="A93" s="827"/>
      <c r="B93" s="684"/>
      <c r="C93" s="823"/>
      <c r="D93" s="823"/>
      <c r="E93" s="823"/>
      <c r="F93" s="684"/>
      <c r="G93" s="823"/>
      <c r="H93" s="823"/>
      <c r="I93" s="684"/>
      <c r="J93" s="823"/>
      <c r="K93" s="823"/>
      <c r="L93" s="786" t="str">
        <f t="shared" si="10"/>
        <v xml:space="preserve"> </v>
      </c>
      <c r="M93" s="823"/>
      <c r="N93" s="823"/>
      <c r="O93" s="823"/>
      <c r="P93" s="823"/>
      <c r="Q93" s="786" t="str">
        <f t="shared" si="11"/>
        <v xml:space="preserve"> </v>
      </c>
      <c r="R93" s="786" t="str">
        <f t="shared" si="12"/>
        <v xml:space="preserve"> </v>
      </c>
      <c r="S93" s="786" t="str">
        <f t="shared" si="13"/>
        <v xml:space="preserve"> </v>
      </c>
      <c r="U93" s="684"/>
      <c r="V93" s="684"/>
      <c r="W93" s="684"/>
      <c r="X93" s="684"/>
      <c r="Y93" s="684"/>
      <c r="Z93" s="684"/>
      <c r="AA93" s="684"/>
      <c r="AB93" s="824"/>
      <c r="AC93" s="786" t="str">
        <f t="shared" si="14"/>
        <v xml:space="preserve"> </v>
      </c>
      <c r="AD93" s="786" t="str">
        <f t="shared" si="15"/>
        <v xml:space="preserve"> </v>
      </c>
      <c r="AF93" s="825">
        <v>1</v>
      </c>
      <c r="AG93" s="684"/>
      <c r="AH93" s="684"/>
      <c r="AI93" s="684"/>
      <c r="AJ93" s="684"/>
      <c r="AK93" s="684"/>
      <c r="AL93" s="684"/>
      <c r="AM93" s="684"/>
      <c r="AN93" s="684"/>
      <c r="AO93" s="684"/>
      <c r="AP93" s="826" t="str">
        <f t="shared" si="16"/>
        <v xml:space="preserve"> </v>
      </c>
      <c r="AQ93" s="786" t="str">
        <f t="shared" si="17"/>
        <v xml:space="preserve"> </v>
      </c>
    </row>
    <row r="94" spans="1:43" ht="18.75" x14ac:dyDescent="0.3">
      <c r="A94" s="827"/>
      <c r="B94" s="684"/>
      <c r="C94" s="823"/>
      <c r="D94" s="823"/>
      <c r="E94" s="823"/>
      <c r="F94" s="684"/>
      <c r="G94" s="823"/>
      <c r="H94" s="823"/>
      <c r="I94" s="684"/>
      <c r="J94" s="823"/>
      <c r="K94" s="823"/>
      <c r="L94" s="786" t="str">
        <f t="shared" si="10"/>
        <v xml:space="preserve"> </v>
      </c>
      <c r="M94" s="823"/>
      <c r="N94" s="823"/>
      <c r="O94" s="823"/>
      <c r="P94" s="823"/>
      <c r="Q94" s="786" t="str">
        <f t="shared" si="11"/>
        <v xml:space="preserve"> </v>
      </c>
      <c r="R94" s="786" t="str">
        <f t="shared" si="12"/>
        <v xml:space="preserve"> </v>
      </c>
      <c r="S94" s="786" t="str">
        <f t="shared" si="13"/>
        <v xml:space="preserve"> </v>
      </c>
      <c r="U94" s="684"/>
      <c r="V94" s="684"/>
      <c r="W94" s="684"/>
      <c r="X94" s="684"/>
      <c r="Y94" s="684"/>
      <c r="Z94" s="684"/>
      <c r="AA94" s="684"/>
      <c r="AB94" s="824"/>
      <c r="AC94" s="786" t="str">
        <f t="shared" si="14"/>
        <v xml:space="preserve"> </v>
      </c>
      <c r="AD94" s="786" t="str">
        <f t="shared" si="15"/>
        <v xml:space="preserve"> </v>
      </c>
      <c r="AF94" s="825">
        <v>1</v>
      </c>
      <c r="AG94" s="684"/>
      <c r="AH94" s="684"/>
      <c r="AI94" s="684"/>
      <c r="AJ94" s="684"/>
      <c r="AK94" s="684"/>
      <c r="AL94" s="684"/>
      <c r="AM94" s="684"/>
      <c r="AN94" s="684"/>
      <c r="AO94" s="684"/>
      <c r="AP94" s="826" t="str">
        <f t="shared" si="16"/>
        <v xml:space="preserve"> </v>
      </c>
      <c r="AQ94" s="786" t="str">
        <f t="shared" si="17"/>
        <v xml:space="preserve"> </v>
      </c>
    </row>
    <row r="95" spans="1:43" ht="18.75" x14ac:dyDescent="0.3">
      <c r="A95" s="827"/>
      <c r="B95" s="684"/>
      <c r="C95" s="823"/>
      <c r="D95" s="823"/>
      <c r="E95" s="823"/>
      <c r="F95" s="684"/>
      <c r="G95" s="823"/>
      <c r="H95" s="823"/>
      <c r="I95" s="684"/>
      <c r="J95" s="823"/>
      <c r="K95" s="823"/>
      <c r="L95" s="786" t="str">
        <f t="shared" si="10"/>
        <v xml:space="preserve"> </v>
      </c>
      <c r="M95" s="823"/>
      <c r="N95" s="823"/>
      <c r="O95" s="823"/>
      <c r="P95" s="823"/>
      <c r="Q95" s="786" t="str">
        <f t="shared" si="11"/>
        <v xml:space="preserve"> </v>
      </c>
      <c r="R95" s="786" t="str">
        <f t="shared" si="12"/>
        <v xml:space="preserve"> </v>
      </c>
      <c r="S95" s="786" t="str">
        <f t="shared" si="13"/>
        <v xml:space="preserve"> </v>
      </c>
      <c r="U95" s="684"/>
      <c r="V95" s="684"/>
      <c r="W95" s="684"/>
      <c r="X95" s="684"/>
      <c r="Y95" s="684"/>
      <c r="Z95" s="684"/>
      <c r="AA95" s="684"/>
      <c r="AB95" s="824"/>
      <c r="AC95" s="786" t="str">
        <f t="shared" si="14"/>
        <v xml:space="preserve"> </v>
      </c>
      <c r="AD95" s="786" t="str">
        <f t="shared" si="15"/>
        <v xml:space="preserve"> </v>
      </c>
      <c r="AF95" s="825">
        <v>1</v>
      </c>
      <c r="AG95" s="684"/>
      <c r="AH95" s="684"/>
      <c r="AI95" s="684"/>
      <c r="AJ95" s="684"/>
      <c r="AK95" s="684"/>
      <c r="AL95" s="684"/>
      <c r="AM95" s="684"/>
      <c r="AN95" s="684"/>
      <c r="AO95" s="684"/>
      <c r="AP95" s="826" t="str">
        <f t="shared" si="16"/>
        <v xml:space="preserve"> </v>
      </c>
      <c r="AQ95" s="786" t="str">
        <f t="shared" si="17"/>
        <v xml:space="preserve"> </v>
      </c>
    </row>
    <row r="96" spans="1:43" ht="18.75" x14ac:dyDescent="0.3">
      <c r="A96" s="827"/>
      <c r="B96" s="684"/>
      <c r="C96" s="823"/>
      <c r="D96" s="823"/>
      <c r="E96" s="823"/>
      <c r="F96" s="684"/>
      <c r="G96" s="823"/>
      <c r="H96" s="823"/>
      <c r="I96" s="684"/>
      <c r="J96" s="823"/>
      <c r="K96" s="823"/>
      <c r="L96" s="786" t="str">
        <f t="shared" si="10"/>
        <v xml:space="preserve"> </v>
      </c>
      <c r="M96" s="823"/>
      <c r="N96" s="823"/>
      <c r="O96" s="823"/>
      <c r="P96" s="823"/>
      <c r="Q96" s="786" t="str">
        <f t="shared" si="11"/>
        <v xml:space="preserve"> </v>
      </c>
      <c r="R96" s="786" t="str">
        <f t="shared" si="12"/>
        <v xml:space="preserve"> </v>
      </c>
      <c r="S96" s="786" t="str">
        <f t="shared" si="13"/>
        <v xml:space="preserve"> </v>
      </c>
      <c r="U96" s="684"/>
      <c r="V96" s="684"/>
      <c r="W96" s="684"/>
      <c r="X96" s="684"/>
      <c r="Y96" s="684"/>
      <c r="Z96" s="684"/>
      <c r="AA96" s="684"/>
      <c r="AB96" s="824"/>
      <c r="AC96" s="786" t="str">
        <f t="shared" si="14"/>
        <v xml:space="preserve"> </v>
      </c>
      <c r="AD96" s="786" t="str">
        <f t="shared" si="15"/>
        <v xml:space="preserve"> </v>
      </c>
      <c r="AF96" s="825">
        <v>1</v>
      </c>
      <c r="AG96" s="684"/>
      <c r="AH96" s="684"/>
      <c r="AI96" s="684"/>
      <c r="AJ96" s="684"/>
      <c r="AK96" s="684"/>
      <c r="AL96" s="684"/>
      <c r="AM96" s="684"/>
      <c r="AN96" s="684"/>
      <c r="AO96" s="684"/>
      <c r="AP96" s="826" t="str">
        <f t="shared" si="16"/>
        <v xml:space="preserve"> </v>
      </c>
      <c r="AQ96" s="786" t="str">
        <f t="shared" si="17"/>
        <v xml:space="preserve"> </v>
      </c>
    </row>
    <row r="97" spans="1:43" ht="18.75" x14ac:dyDescent="0.3">
      <c r="A97" s="827"/>
      <c r="B97" s="684"/>
      <c r="C97" s="823"/>
      <c r="D97" s="823"/>
      <c r="E97" s="823"/>
      <c r="F97" s="684"/>
      <c r="G97" s="823"/>
      <c r="H97" s="823"/>
      <c r="I97" s="684"/>
      <c r="J97" s="823"/>
      <c r="K97" s="823"/>
      <c r="L97" s="786" t="str">
        <f t="shared" si="10"/>
        <v xml:space="preserve"> </v>
      </c>
      <c r="M97" s="823"/>
      <c r="N97" s="823"/>
      <c r="O97" s="823"/>
      <c r="P97" s="823"/>
      <c r="Q97" s="786" t="str">
        <f t="shared" si="11"/>
        <v xml:space="preserve"> </v>
      </c>
      <c r="R97" s="786" t="str">
        <f t="shared" si="12"/>
        <v xml:space="preserve"> </v>
      </c>
      <c r="S97" s="786" t="str">
        <f t="shared" si="13"/>
        <v xml:space="preserve"> </v>
      </c>
      <c r="U97" s="684"/>
      <c r="V97" s="684"/>
      <c r="W97" s="684"/>
      <c r="X97" s="684"/>
      <c r="Y97" s="684"/>
      <c r="Z97" s="684"/>
      <c r="AA97" s="684"/>
      <c r="AB97" s="824"/>
      <c r="AC97" s="786" t="str">
        <f t="shared" si="14"/>
        <v xml:space="preserve"> </v>
      </c>
      <c r="AD97" s="786" t="str">
        <f t="shared" si="15"/>
        <v xml:space="preserve"> </v>
      </c>
      <c r="AF97" s="825">
        <v>1</v>
      </c>
      <c r="AG97" s="684"/>
      <c r="AH97" s="684"/>
      <c r="AI97" s="684"/>
      <c r="AJ97" s="684"/>
      <c r="AK97" s="684"/>
      <c r="AL97" s="684"/>
      <c r="AM97" s="684"/>
      <c r="AN97" s="684"/>
      <c r="AO97" s="684"/>
      <c r="AP97" s="826" t="str">
        <f t="shared" si="16"/>
        <v xml:space="preserve"> </v>
      </c>
      <c r="AQ97" s="786" t="str">
        <f t="shared" si="17"/>
        <v xml:space="preserve"> </v>
      </c>
    </row>
    <row r="98" spans="1:43" ht="18.75" x14ac:dyDescent="0.3">
      <c r="A98" s="827"/>
      <c r="B98" s="684"/>
      <c r="C98" s="823"/>
      <c r="D98" s="823"/>
      <c r="E98" s="823"/>
      <c r="F98" s="684"/>
      <c r="G98" s="823"/>
      <c r="H98" s="823"/>
      <c r="I98" s="684"/>
      <c r="J98" s="823"/>
      <c r="K98" s="823"/>
      <c r="L98" s="786" t="str">
        <f t="shared" si="10"/>
        <v xml:space="preserve"> </v>
      </c>
      <c r="M98" s="823"/>
      <c r="N98" s="823"/>
      <c r="O98" s="823"/>
      <c r="P98" s="823"/>
      <c r="Q98" s="786" t="str">
        <f t="shared" si="11"/>
        <v xml:space="preserve"> </v>
      </c>
      <c r="R98" s="786" t="str">
        <f t="shared" si="12"/>
        <v xml:space="preserve"> </v>
      </c>
      <c r="S98" s="786" t="str">
        <f t="shared" si="13"/>
        <v xml:space="preserve"> </v>
      </c>
      <c r="U98" s="684"/>
      <c r="V98" s="684"/>
      <c r="W98" s="684"/>
      <c r="X98" s="684"/>
      <c r="Y98" s="684"/>
      <c r="Z98" s="684"/>
      <c r="AA98" s="684"/>
      <c r="AB98" s="824"/>
      <c r="AC98" s="786" t="str">
        <f t="shared" si="14"/>
        <v xml:space="preserve"> </v>
      </c>
      <c r="AD98" s="786" t="str">
        <f t="shared" si="15"/>
        <v xml:space="preserve"> </v>
      </c>
      <c r="AF98" s="825">
        <v>1</v>
      </c>
      <c r="AG98" s="684"/>
      <c r="AH98" s="684"/>
      <c r="AI98" s="684"/>
      <c r="AJ98" s="684"/>
      <c r="AK98" s="684"/>
      <c r="AL98" s="684"/>
      <c r="AM98" s="684"/>
      <c r="AN98" s="684"/>
      <c r="AO98" s="684"/>
      <c r="AP98" s="826" t="str">
        <f t="shared" si="16"/>
        <v xml:space="preserve"> </v>
      </c>
      <c r="AQ98" s="786" t="str">
        <f t="shared" si="17"/>
        <v xml:space="preserve"> </v>
      </c>
    </row>
    <row r="99" spans="1:43" ht="18.75" x14ac:dyDescent="0.3">
      <c r="A99" s="827"/>
      <c r="B99" s="684"/>
      <c r="C99" s="823"/>
      <c r="D99" s="823"/>
      <c r="E99" s="823"/>
      <c r="F99" s="684"/>
      <c r="G99" s="823"/>
      <c r="H99" s="823"/>
      <c r="I99" s="684"/>
      <c r="J99" s="823"/>
      <c r="K99" s="823"/>
      <c r="L99" s="786" t="str">
        <f t="shared" si="10"/>
        <v xml:space="preserve"> </v>
      </c>
      <c r="M99" s="823"/>
      <c r="N99" s="823"/>
      <c r="O99" s="823"/>
      <c r="P99" s="823"/>
      <c r="Q99" s="786" t="str">
        <f t="shared" si="11"/>
        <v xml:space="preserve"> </v>
      </c>
      <c r="R99" s="786" t="str">
        <f t="shared" si="12"/>
        <v xml:space="preserve"> </v>
      </c>
      <c r="S99" s="786" t="str">
        <f t="shared" si="13"/>
        <v xml:space="preserve"> </v>
      </c>
      <c r="U99" s="684"/>
      <c r="V99" s="684"/>
      <c r="W99" s="684"/>
      <c r="X99" s="684"/>
      <c r="Y99" s="684"/>
      <c r="Z99" s="684"/>
      <c r="AA99" s="684"/>
      <c r="AB99" s="824"/>
      <c r="AC99" s="786" t="str">
        <f t="shared" si="14"/>
        <v xml:space="preserve"> </v>
      </c>
      <c r="AD99" s="786" t="str">
        <f t="shared" si="15"/>
        <v xml:space="preserve"> </v>
      </c>
      <c r="AF99" s="825">
        <v>1</v>
      </c>
      <c r="AG99" s="684"/>
      <c r="AH99" s="684"/>
      <c r="AI99" s="684"/>
      <c r="AJ99" s="684"/>
      <c r="AK99" s="684"/>
      <c r="AL99" s="684"/>
      <c r="AM99" s="684"/>
      <c r="AN99" s="684"/>
      <c r="AO99" s="684"/>
      <c r="AP99" s="826" t="str">
        <f t="shared" si="16"/>
        <v xml:space="preserve"> </v>
      </c>
      <c r="AQ99" s="786" t="str">
        <f t="shared" si="17"/>
        <v xml:space="preserve"> </v>
      </c>
    </row>
    <row r="100" spans="1:43" ht="18.75" x14ac:dyDescent="0.3">
      <c r="A100" s="827"/>
      <c r="B100" s="684"/>
      <c r="C100" s="823"/>
      <c r="D100" s="823"/>
      <c r="E100" s="823"/>
      <c r="F100" s="684"/>
      <c r="G100" s="823"/>
      <c r="H100" s="823"/>
      <c r="I100" s="684"/>
      <c r="J100" s="823"/>
      <c r="K100" s="823"/>
      <c r="L100" s="786" t="str">
        <f t="shared" si="10"/>
        <v xml:space="preserve"> </v>
      </c>
      <c r="M100" s="823"/>
      <c r="N100" s="823"/>
      <c r="O100" s="823"/>
      <c r="P100" s="823"/>
      <c r="Q100" s="786" t="str">
        <f t="shared" si="11"/>
        <v xml:space="preserve"> </v>
      </c>
      <c r="R100" s="786" t="str">
        <f t="shared" si="12"/>
        <v xml:space="preserve"> </v>
      </c>
      <c r="S100" s="786" t="str">
        <f t="shared" si="13"/>
        <v xml:space="preserve"> </v>
      </c>
      <c r="U100" s="684"/>
      <c r="V100" s="684"/>
      <c r="W100" s="684"/>
      <c r="X100" s="684"/>
      <c r="Y100" s="684"/>
      <c r="Z100" s="684"/>
      <c r="AA100" s="684"/>
      <c r="AB100" s="824"/>
      <c r="AC100" s="786" t="str">
        <f t="shared" si="14"/>
        <v xml:space="preserve"> </v>
      </c>
      <c r="AD100" s="786" t="str">
        <f t="shared" si="15"/>
        <v xml:space="preserve"> </v>
      </c>
      <c r="AF100" s="825">
        <v>1</v>
      </c>
      <c r="AG100" s="684"/>
      <c r="AH100" s="684"/>
      <c r="AI100" s="684"/>
      <c r="AJ100" s="684"/>
      <c r="AK100" s="684"/>
      <c r="AL100" s="684"/>
      <c r="AM100" s="684"/>
      <c r="AN100" s="684"/>
      <c r="AO100" s="684"/>
      <c r="AP100" s="826" t="str">
        <f t="shared" si="16"/>
        <v xml:space="preserve"> </v>
      </c>
      <c r="AQ100" s="786" t="str">
        <f t="shared" si="17"/>
        <v xml:space="preserve"> </v>
      </c>
    </row>
    <row r="101" spans="1:43" ht="18.75" x14ac:dyDescent="0.3">
      <c r="A101" s="827"/>
      <c r="B101" s="684"/>
      <c r="C101" s="823"/>
      <c r="D101" s="823"/>
      <c r="E101" s="823"/>
      <c r="F101" s="684"/>
      <c r="G101" s="823"/>
      <c r="H101" s="823"/>
      <c r="I101" s="684"/>
      <c r="J101" s="823"/>
      <c r="K101" s="823"/>
      <c r="L101" s="786" t="str">
        <f t="shared" si="10"/>
        <v xml:space="preserve"> </v>
      </c>
      <c r="M101" s="823"/>
      <c r="N101" s="823"/>
      <c r="O101" s="823"/>
      <c r="P101" s="823"/>
      <c r="Q101" s="786" t="str">
        <f t="shared" si="11"/>
        <v xml:space="preserve"> </v>
      </c>
      <c r="R101" s="786" t="str">
        <f t="shared" si="12"/>
        <v xml:space="preserve"> </v>
      </c>
      <c r="S101" s="786" t="str">
        <f t="shared" si="13"/>
        <v xml:space="preserve"> </v>
      </c>
      <c r="U101" s="684"/>
      <c r="V101" s="684"/>
      <c r="W101" s="684"/>
      <c r="X101" s="684"/>
      <c r="Y101" s="684"/>
      <c r="Z101" s="684"/>
      <c r="AA101" s="684"/>
      <c r="AB101" s="824"/>
      <c r="AC101" s="786" t="str">
        <f t="shared" si="14"/>
        <v xml:space="preserve"> </v>
      </c>
      <c r="AD101" s="786" t="str">
        <f t="shared" si="15"/>
        <v xml:space="preserve"> </v>
      </c>
      <c r="AF101" s="825">
        <v>1</v>
      </c>
      <c r="AG101" s="684"/>
      <c r="AH101" s="684"/>
      <c r="AI101" s="684"/>
      <c r="AJ101" s="684"/>
      <c r="AK101" s="684"/>
      <c r="AL101" s="684"/>
      <c r="AM101" s="684"/>
      <c r="AN101" s="684"/>
      <c r="AO101" s="684"/>
      <c r="AP101" s="826" t="str">
        <f t="shared" si="16"/>
        <v xml:space="preserve"> </v>
      </c>
      <c r="AQ101" s="786" t="str">
        <f t="shared" si="17"/>
        <v xml:space="preserve"> </v>
      </c>
    </row>
    <row r="102" spans="1:43" ht="18.75" x14ac:dyDescent="0.3">
      <c r="A102" s="827"/>
      <c r="B102" s="684"/>
      <c r="C102" s="823"/>
      <c r="D102" s="823"/>
      <c r="E102" s="823"/>
      <c r="F102" s="684"/>
      <c r="G102" s="823"/>
      <c r="H102" s="823"/>
      <c r="I102" s="684"/>
      <c r="J102" s="823"/>
      <c r="K102" s="823"/>
      <c r="L102" s="786" t="str">
        <f t="shared" si="10"/>
        <v xml:space="preserve"> </v>
      </c>
      <c r="M102" s="823"/>
      <c r="N102" s="823"/>
      <c r="O102" s="823"/>
      <c r="P102" s="823"/>
      <c r="Q102" s="786" t="str">
        <f t="shared" si="11"/>
        <v xml:space="preserve"> </v>
      </c>
      <c r="R102" s="786" t="str">
        <f t="shared" si="12"/>
        <v xml:space="preserve"> </v>
      </c>
      <c r="S102" s="786" t="str">
        <f t="shared" si="13"/>
        <v xml:space="preserve"> </v>
      </c>
      <c r="U102" s="684"/>
      <c r="V102" s="684"/>
      <c r="W102" s="684"/>
      <c r="X102" s="684"/>
      <c r="Y102" s="684"/>
      <c r="Z102" s="684"/>
      <c r="AA102" s="684"/>
      <c r="AB102" s="824"/>
      <c r="AC102" s="786" t="str">
        <f t="shared" si="14"/>
        <v xml:space="preserve"> </v>
      </c>
      <c r="AD102" s="786" t="str">
        <f t="shared" si="15"/>
        <v xml:space="preserve"> </v>
      </c>
      <c r="AF102" s="825">
        <v>1</v>
      </c>
      <c r="AG102" s="684"/>
      <c r="AH102" s="684"/>
      <c r="AI102" s="684"/>
      <c r="AJ102" s="684"/>
      <c r="AK102" s="684"/>
      <c r="AL102" s="684"/>
      <c r="AM102" s="684"/>
      <c r="AN102" s="684"/>
      <c r="AO102" s="684"/>
      <c r="AP102" s="826" t="str">
        <f t="shared" si="16"/>
        <v xml:space="preserve"> </v>
      </c>
      <c r="AQ102" s="786" t="str">
        <f t="shared" si="17"/>
        <v xml:space="preserve"> </v>
      </c>
    </row>
    <row r="103" spans="1:43" ht="18.75" x14ac:dyDescent="0.3">
      <c r="A103" s="827"/>
      <c r="B103" s="684"/>
      <c r="C103" s="823"/>
      <c r="D103" s="823"/>
      <c r="E103" s="823"/>
      <c r="F103" s="684"/>
      <c r="G103" s="823"/>
      <c r="H103" s="823"/>
      <c r="I103" s="684"/>
      <c r="J103" s="823"/>
      <c r="K103" s="823"/>
      <c r="L103" s="786" t="str">
        <f t="shared" si="10"/>
        <v xml:space="preserve"> </v>
      </c>
      <c r="M103" s="823"/>
      <c r="N103" s="823"/>
      <c r="O103" s="823"/>
      <c r="P103" s="823"/>
      <c r="Q103" s="786" t="str">
        <f t="shared" si="11"/>
        <v xml:space="preserve"> </v>
      </c>
      <c r="R103" s="786" t="str">
        <f t="shared" si="12"/>
        <v xml:space="preserve"> </v>
      </c>
      <c r="S103" s="786" t="str">
        <f t="shared" si="13"/>
        <v xml:space="preserve"> </v>
      </c>
      <c r="U103" s="684"/>
      <c r="V103" s="684"/>
      <c r="W103" s="684"/>
      <c r="X103" s="684"/>
      <c r="Y103" s="684"/>
      <c r="Z103" s="684"/>
      <c r="AA103" s="684"/>
      <c r="AB103" s="824"/>
      <c r="AC103" s="786" t="str">
        <f t="shared" si="14"/>
        <v xml:space="preserve"> </v>
      </c>
      <c r="AD103" s="786" t="str">
        <f t="shared" si="15"/>
        <v xml:space="preserve"> </v>
      </c>
      <c r="AF103" s="825">
        <v>1</v>
      </c>
      <c r="AG103" s="684"/>
      <c r="AH103" s="684"/>
      <c r="AI103" s="684"/>
      <c r="AJ103" s="684"/>
      <c r="AK103" s="684"/>
      <c r="AL103" s="684"/>
      <c r="AM103" s="684"/>
      <c r="AN103" s="684"/>
      <c r="AO103" s="684"/>
      <c r="AP103" s="826" t="str">
        <f t="shared" si="16"/>
        <v xml:space="preserve"> </v>
      </c>
      <c r="AQ103" s="786" t="str">
        <f t="shared" si="17"/>
        <v xml:space="preserve"> </v>
      </c>
    </row>
    <row r="104" spans="1:43" ht="18.75" x14ac:dyDescent="0.3">
      <c r="A104" s="827"/>
      <c r="B104" s="684"/>
      <c r="C104" s="823"/>
      <c r="D104" s="823"/>
      <c r="E104" s="823"/>
      <c r="F104" s="684"/>
      <c r="G104" s="823"/>
      <c r="H104" s="823"/>
      <c r="I104" s="684"/>
      <c r="J104" s="823"/>
      <c r="K104" s="823"/>
      <c r="L104" s="786" t="str">
        <f t="shared" si="10"/>
        <v xml:space="preserve"> </v>
      </c>
      <c r="M104" s="823"/>
      <c r="N104" s="823"/>
      <c r="O104" s="823"/>
      <c r="P104" s="823"/>
      <c r="Q104" s="786" t="str">
        <f t="shared" si="11"/>
        <v xml:space="preserve"> </v>
      </c>
      <c r="R104" s="786" t="str">
        <f t="shared" si="12"/>
        <v xml:space="preserve"> </v>
      </c>
      <c r="S104" s="786" t="str">
        <f t="shared" si="13"/>
        <v xml:space="preserve"> </v>
      </c>
      <c r="U104" s="684"/>
      <c r="V104" s="684"/>
      <c r="W104" s="684"/>
      <c r="X104" s="684"/>
      <c r="Y104" s="684"/>
      <c r="Z104" s="684"/>
      <c r="AA104" s="684"/>
      <c r="AB104" s="824"/>
      <c r="AC104" s="786" t="str">
        <f t="shared" si="14"/>
        <v xml:space="preserve"> </v>
      </c>
      <c r="AD104" s="786" t="str">
        <f t="shared" si="15"/>
        <v xml:space="preserve"> </v>
      </c>
      <c r="AF104" s="825">
        <v>1</v>
      </c>
      <c r="AG104" s="684"/>
      <c r="AH104" s="684"/>
      <c r="AI104" s="684"/>
      <c r="AJ104" s="684"/>
      <c r="AK104" s="684"/>
      <c r="AL104" s="684"/>
      <c r="AM104" s="684"/>
      <c r="AN104" s="684"/>
      <c r="AO104" s="684"/>
      <c r="AP104" s="826" t="str">
        <f t="shared" si="16"/>
        <v xml:space="preserve"> </v>
      </c>
      <c r="AQ104" s="786" t="str">
        <f t="shared" si="17"/>
        <v xml:space="preserve"> </v>
      </c>
    </row>
    <row r="105" spans="1:43" ht="18.75" x14ac:dyDescent="0.3">
      <c r="A105" s="827"/>
      <c r="B105" s="684"/>
      <c r="C105" s="823"/>
      <c r="D105" s="823"/>
      <c r="E105" s="823"/>
      <c r="F105" s="684"/>
      <c r="G105" s="823"/>
      <c r="H105" s="823"/>
      <c r="I105" s="684"/>
      <c r="J105" s="823"/>
      <c r="K105" s="823"/>
      <c r="L105" s="786" t="str">
        <f t="shared" si="10"/>
        <v xml:space="preserve"> </v>
      </c>
      <c r="M105" s="823"/>
      <c r="N105" s="823"/>
      <c r="O105" s="823"/>
      <c r="P105" s="823"/>
      <c r="Q105" s="786" t="str">
        <f t="shared" si="11"/>
        <v xml:space="preserve"> </v>
      </c>
      <c r="R105" s="786" t="str">
        <f t="shared" si="12"/>
        <v xml:space="preserve"> </v>
      </c>
      <c r="S105" s="786" t="str">
        <f t="shared" si="13"/>
        <v xml:space="preserve"> </v>
      </c>
      <c r="U105" s="684"/>
      <c r="V105" s="684"/>
      <c r="W105" s="684"/>
      <c r="X105" s="684"/>
      <c r="Y105" s="684"/>
      <c r="Z105" s="684"/>
      <c r="AA105" s="684"/>
      <c r="AB105" s="824"/>
      <c r="AC105" s="786" t="str">
        <f t="shared" si="14"/>
        <v xml:space="preserve"> </v>
      </c>
      <c r="AD105" s="786" t="str">
        <f t="shared" si="15"/>
        <v xml:space="preserve"> </v>
      </c>
      <c r="AF105" s="825">
        <v>1</v>
      </c>
      <c r="AG105" s="684"/>
      <c r="AH105" s="684"/>
      <c r="AI105" s="684"/>
      <c r="AJ105" s="684"/>
      <c r="AK105" s="684"/>
      <c r="AL105" s="684"/>
      <c r="AM105" s="684"/>
      <c r="AN105" s="684"/>
      <c r="AO105" s="684"/>
      <c r="AP105" s="826" t="str">
        <f t="shared" si="16"/>
        <v xml:space="preserve"> </v>
      </c>
      <c r="AQ105" s="786" t="str">
        <f t="shared" si="17"/>
        <v xml:space="preserve"> </v>
      </c>
    </row>
    <row r="106" spans="1:43" ht="18.75" x14ac:dyDescent="0.3">
      <c r="A106" s="827"/>
      <c r="B106" s="684"/>
      <c r="C106" s="823"/>
      <c r="D106" s="823"/>
      <c r="E106" s="823"/>
      <c r="F106" s="684"/>
      <c r="G106" s="823"/>
      <c r="H106" s="823"/>
      <c r="I106" s="684"/>
      <c r="J106" s="823"/>
      <c r="K106" s="823"/>
      <c r="L106" s="786" t="str">
        <f t="shared" si="10"/>
        <v xml:space="preserve"> </v>
      </c>
      <c r="M106" s="823"/>
      <c r="N106" s="823"/>
      <c r="O106" s="823"/>
      <c r="P106" s="823"/>
      <c r="Q106" s="786" t="str">
        <f t="shared" si="11"/>
        <v xml:space="preserve"> </v>
      </c>
      <c r="R106" s="786" t="str">
        <f t="shared" si="12"/>
        <v xml:space="preserve"> </v>
      </c>
      <c r="S106" s="786" t="str">
        <f t="shared" si="13"/>
        <v xml:space="preserve"> </v>
      </c>
      <c r="U106" s="684"/>
      <c r="V106" s="684"/>
      <c r="W106" s="684"/>
      <c r="X106" s="684"/>
      <c r="Y106" s="684"/>
      <c r="Z106" s="684"/>
      <c r="AA106" s="684"/>
      <c r="AB106" s="824"/>
      <c r="AC106" s="786" t="str">
        <f t="shared" si="14"/>
        <v xml:space="preserve"> </v>
      </c>
      <c r="AD106" s="786" t="str">
        <f t="shared" si="15"/>
        <v xml:space="preserve"> </v>
      </c>
      <c r="AF106" s="825">
        <v>1</v>
      </c>
      <c r="AG106" s="684"/>
      <c r="AH106" s="684"/>
      <c r="AI106" s="684"/>
      <c r="AJ106" s="684"/>
      <c r="AK106" s="684"/>
      <c r="AL106" s="684"/>
      <c r="AM106" s="684"/>
      <c r="AN106" s="684"/>
      <c r="AO106" s="684"/>
      <c r="AP106" s="826" t="str">
        <f t="shared" si="16"/>
        <v xml:space="preserve"> </v>
      </c>
      <c r="AQ106" s="786" t="str">
        <f t="shared" si="17"/>
        <v xml:space="preserve"> </v>
      </c>
    </row>
    <row r="107" spans="1:43" ht="18.75" x14ac:dyDescent="0.3">
      <c r="A107" s="827"/>
      <c r="B107" s="684"/>
      <c r="C107" s="823"/>
      <c r="D107" s="823"/>
      <c r="E107" s="823"/>
      <c r="F107" s="684"/>
      <c r="G107" s="823"/>
      <c r="H107" s="823"/>
      <c r="I107" s="684"/>
      <c r="J107" s="823"/>
      <c r="K107" s="823"/>
      <c r="L107" s="786" t="str">
        <f t="shared" si="10"/>
        <v xml:space="preserve"> </v>
      </c>
      <c r="M107" s="823"/>
      <c r="N107" s="823"/>
      <c r="O107" s="823"/>
      <c r="P107" s="823"/>
      <c r="Q107" s="786" t="str">
        <f t="shared" si="11"/>
        <v xml:space="preserve"> </v>
      </c>
      <c r="R107" s="786" t="str">
        <f t="shared" si="12"/>
        <v xml:space="preserve"> </v>
      </c>
      <c r="S107" s="786" t="str">
        <f t="shared" si="13"/>
        <v xml:space="preserve"> </v>
      </c>
      <c r="U107" s="684"/>
      <c r="V107" s="684"/>
      <c r="W107" s="684"/>
      <c r="X107" s="684"/>
      <c r="Y107" s="684"/>
      <c r="Z107" s="684"/>
      <c r="AA107" s="684"/>
      <c r="AB107" s="824"/>
      <c r="AC107" s="786" t="str">
        <f t="shared" si="14"/>
        <v xml:space="preserve"> </v>
      </c>
      <c r="AD107" s="786" t="str">
        <f t="shared" si="15"/>
        <v xml:space="preserve"> </v>
      </c>
      <c r="AF107" s="825">
        <v>1</v>
      </c>
      <c r="AG107" s="684"/>
      <c r="AH107" s="684"/>
      <c r="AI107" s="684"/>
      <c r="AJ107" s="684"/>
      <c r="AK107" s="684"/>
      <c r="AL107" s="684"/>
      <c r="AM107" s="684"/>
      <c r="AN107" s="684"/>
      <c r="AO107" s="684"/>
      <c r="AP107" s="826" t="str">
        <f t="shared" si="16"/>
        <v xml:space="preserve"> </v>
      </c>
      <c r="AQ107" s="786" t="str">
        <f t="shared" si="17"/>
        <v xml:space="preserve"> </v>
      </c>
    </row>
    <row r="108" spans="1:43" ht="18.75" x14ac:dyDescent="0.3">
      <c r="A108" s="827"/>
      <c r="B108" s="684"/>
      <c r="C108" s="823"/>
      <c r="D108" s="823"/>
      <c r="E108" s="823"/>
      <c r="F108" s="684"/>
      <c r="G108" s="823"/>
      <c r="H108" s="823"/>
      <c r="I108" s="684"/>
      <c r="J108" s="823"/>
      <c r="K108" s="823"/>
      <c r="L108" s="786" t="str">
        <f t="shared" si="10"/>
        <v xml:space="preserve"> </v>
      </c>
      <c r="M108" s="823"/>
      <c r="N108" s="823"/>
      <c r="O108" s="823"/>
      <c r="P108" s="823"/>
      <c r="Q108" s="786" t="str">
        <f t="shared" si="11"/>
        <v xml:space="preserve"> </v>
      </c>
      <c r="R108" s="786" t="str">
        <f t="shared" si="12"/>
        <v xml:space="preserve"> </v>
      </c>
      <c r="S108" s="786" t="str">
        <f t="shared" si="13"/>
        <v xml:space="preserve"> </v>
      </c>
      <c r="U108" s="684"/>
      <c r="V108" s="684"/>
      <c r="W108" s="684"/>
      <c r="X108" s="684"/>
      <c r="Y108" s="684"/>
      <c r="Z108" s="684"/>
      <c r="AA108" s="684"/>
      <c r="AB108" s="824"/>
      <c r="AC108" s="786" t="str">
        <f t="shared" si="14"/>
        <v xml:space="preserve"> </v>
      </c>
      <c r="AD108" s="786" t="str">
        <f t="shared" si="15"/>
        <v xml:space="preserve"> </v>
      </c>
      <c r="AF108" s="825">
        <v>1</v>
      </c>
      <c r="AG108" s="684"/>
      <c r="AH108" s="684"/>
      <c r="AI108" s="684"/>
      <c r="AJ108" s="684"/>
      <c r="AK108" s="684"/>
      <c r="AL108" s="684"/>
      <c r="AM108" s="684"/>
      <c r="AN108" s="684"/>
      <c r="AO108" s="684"/>
      <c r="AP108" s="826" t="str">
        <f t="shared" si="16"/>
        <v xml:space="preserve"> </v>
      </c>
      <c r="AQ108" s="786" t="str">
        <f t="shared" si="17"/>
        <v xml:space="preserve"> </v>
      </c>
    </row>
    <row r="109" spans="1:43" ht="18.75" x14ac:dyDescent="0.3">
      <c r="A109" s="827"/>
      <c r="B109" s="684"/>
      <c r="C109" s="823"/>
      <c r="D109" s="823"/>
      <c r="E109" s="823"/>
      <c r="F109" s="684"/>
      <c r="G109" s="823"/>
      <c r="H109" s="823"/>
      <c r="I109" s="684"/>
      <c r="J109" s="823"/>
      <c r="K109" s="823"/>
      <c r="L109" s="786" t="str">
        <f t="shared" si="10"/>
        <v xml:space="preserve"> </v>
      </c>
      <c r="M109" s="823"/>
      <c r="N109" s="823"/>
      <c r="O109" s="823"/>
      <c r="P109" s="823"/>
      <c r="Q109" s="786" t="str">
        <f t="shared" si="11"/>
        <v xml:space="preserve"> </v>
      </c>
      <c r="R109" s="786" t="str">
        <f t="shared" si="12"/>
        <v xml:space="preserve"> </v>
      </c>
      <c r="S109" s="786" t="str">
        <f t="shared" si="13"/>
        <v xml:space="preserve"> </v>
      </c>
      <c r="U109" s="684"/>
      <c r="V109" s="684"/>
      <c r="W109" s="684"/>
      <c r="X109" s="684"/>
      <c r="Y109" s="684"/>
      <c r="Z109" s="684"/>
      <c r="AA109" s="684"/>
      <c r="AB109" s="824"/>
      <c r="AC109" s="786" t="str">
        <f t="shared" si="14"/>
        <v xml:space="preserve"> </v>
      </c>
      <c r="AD109" s="786" t="str">
        <f t="shared" si="15"/>
        <v xml:space="preserve"> </v>
      </c>
      <c r="AF109" s="825">
        <v>1</v>
      </c>
      <c r="AG109" s="684"/>
      <c r="AH109" s="684"/>
      <c r="AI109" s="684"/>
      <c r="AJ109" s="684"/>
      <c r="AK109" s="684"/>
      <c r="AL109" s="684"/>
      <c r="AM109" s="684"/>
      <c r="AN109" s="684"/>
      <c r="AO109" s="684"/>
      <c r="AP109" s="826" t="str">
        <f t="shared" si="16"/>
        <v xml:space="preserve"> </v>
      </c>
      <c r="AQ109" s="786" t="str">
        <f t="shared" si="17"/>
        <v xml:space="preserve"> </v>
      </c>
    </row>
    <row r="110" spans="1:43" ht="18.75" x14ac:dyDescent="0.3">
      <c r="A110" s="827"/>
      <c r="B110" s="684"/>
      <c r="C110" s="823"/>
      <c r="D110" s="823"/>
      <c r="E110" s="823"/>
      <c r="F110" s="684"/>
      <c r="G110" s="823"/>
      <c r="H110" s="823"/>
      <c r="I110" s="684"/>
      <c r="J110" s="823"/>
      <c r="K110" s="823"/>
      <c r="L110" s="786" t="str">
        <f t="shared" si="10"/>
        <v xml:space="preserve"> </v>
      </c>
      <c r="M110" s="823"/>
      <c r="N110" s="823"/>
      <c r="O110" s="823"/>
      <c r="P110" s="823"/>
      <c r="Q110" s="786" t="str">
        <f t="shared" si="11"/>
        <v xml:space="preserve"> </v>
      </c>
      <c r="R110" s="786" t="str">
        <f t="shared" si="12"/>
        <v xml:space="preserve"> </v>
      </c>
      <c r="S110" s="786" t="str">
        <f t="shared" si="13"/>
        <v xml:space="preserve"> </v>
      </c>
      <c r="U110" s="684"/>
      <c r="V110" s="684"/>
      <c r="W110" s="684"/>
      <c r="X110" s="684"/>
      <c r="Y110" s="684"/>
      <c r="Z110" s="684"/>
      <c r="AA110" s="684"/>
      <c r="AB110" s="824"/>
      <c r="AC110" s="786" t="str">
        <f t="shared" si="14"/>
        <v xml:space="preserve"> </v>
      </c>
      <c r="AD110" s="786" t="str">
        <f t="shared" si="15"/>
        <v xml:space="preserve"> </v>
      </c>
      <c r="AF110" s="825">
        <v>1</v>
      </c>
      <c r="AG110" s="684"/>
      <c r="AH110" s="684"/>
      <c r="AI110" s="684"/>
      <c r="AJ110" s="684"/>
      <c r="AK110" s="684"/>
      <c r="AL110" s="684"/>
      <c r="AM110" s="684"/>
      <c r="AN110" s="684"/>
      <c r="AO110" s="684"/>
      <c r="AP110" s="826" t="str">
        <f t="shared" si="16"/>
        <v xml:space="preserve"> </v>
      </c>
      <c r="AQ110" s="786" t="str">
        <f t="shared" si="17"/>
        <v xml:space="preserve"> </v>
      </c>
    </row>
    <row r="111" spans="1:43" ht="18.75" x14ac:dyDescent="0.3">
      <c r="A111" s="827"/>
      <c r="B111" s="684"/>
      <c r="C111" s="823"/>
      <c r="D111" s="823"/>
      <c r="E111" s="823"/>
      <c r="F111" s="684"/>
      <c r="G111" s="823"/>
      <c r="H111" s="823"/>
      <c r="I111" s="684"/>
      <c r="J111" s="823"/>
      <c r="K111" s="823"/>
      <c r="L111" s="786" t="str">
        <f t="shared" si="10"/>
        <v xml:space="preserve"> </v>
      </c>
      <c r="M111" s="823"/>
      <c r="N111" s="823"/>
      <c r="O111" s="823"/>
      <c r="P111" s="823"/>
      <c r="Q111" s="786" t="str">
        <f t="shared" si="11"/>
        <v xml:space="preserve"> </v>
      </c>
      <c r="R111" s="786" t="str">
        <f t="shared" si="12"/>
        <v xml:space="preserve"> </v>
      </c>
      <c r="S111" s="786" t="str">
        <f t="shared" si="13"/>
        <v xml:space="preserve"> </v>
      </c>
      <c r="U111" s="684"/>
      <c r="V111" s="684"/>
      <c r="W111" s="684"/>
      <c r="X111" s="684"/>
      <c r="Y111" s="684"/>
      <c r="Z111" s="684"/>
      <c r="AA111" s="684"/>
      <c r="AB111" s="824"/>
      <c r="AC111" s="786" t="str">
        <f t="shared" si="14"/>
        <v xml:space="preserve"> </v>
      </c>
      <c r="AD111" s="786" t="str">
        <f t="shared" si="15"/>
        <v xml:space="preserve"> </v>
      </c>
      <c r="AF111" s="825">
        <v>1</v>
      </c>
      <c r="AG111" s="684"/>
      <c r="AH111" s="684"/>
      <c r="AI111" s="684"/>
      <c r="AJ111" s="684"/>
      <c r="AK111" s="684"/>
      <c r="AL111" s="684"/>
      <c r="AM111" s="684"/>
      <c r="AN111" s="684"/>
      <c r="AO111" s="684"/>
      <c r="AP111" s="826" t="str">
        <f t="shared" si="16"/>
        <v xml:space="preserve"> </v>
      </c>
      <c r="AQ111" s="786" t="str">
        <f t="shared" si="17"/>
        <v xml:space="preserve"> </v>
      </c>
    </row>
    <row r="112" spans="1:43" ht="18.75" x14ac:dyDescent="0.3">
      <c r="A112" s="827"/>
      <c r="B112" s="684"/>
      <c r="C112" s="823"/>
      <c r="D112" s="823"/>
      <c r="E112" s="823"/>
      <c r="F112" s="684"/>
      <c r="G112" s="823"/>
      <c r="H112" s="823"/>
      <c r="I112" s="684"/>
      <c r="J112" s="823"/>
      <c r="K112" s="823"/>
      <c r="L112" s="786" t="str">
        <f t="shared" si="10"/>
        <v xml:space="preserve"> </v>
      </c>
      <c r="M112" s="823"/>
      <c r="N112" s="823"/>
      <c r="O112" s="823"/>
      <c r="P112" s="823"/>
      <c r="Q112" s="786" t="str">
        <f t="shared" si="11"/>
        <v xml:space="preserve"> </v>
      </c>
      <c r="R112" s="786" t="str">
        <f t="shared" si="12"/>
        <v xml:space="preserve"> </v>
      </c>
      <c r="S112" s="786" t="str">
        <f t="shared" si="13"/>
        <v xml:space="preserve"> </v>
      </c>
      <c r="U112" s="684"/>
      <c r="V112" s="684"/>
      <c r="W112" s="684"/>
      <c r="X112" s="684"/>
      <c r="Y112" s="684"/>
      <c r="Z112" s="684"/>
      <c r="AA112" s="684"/>
      <c r="AB112" s="824"/>
      <c r="AC112" s="786" t="str">
        <f t="shared" si="14"/>
        <v xml:space="preserve"> </v>
      </c>
      <c r="AD112" s="786" t="str">
        <f t="shared" si="15"/>
        <v xml:space="preserve"> </v>
      </c>
      <c r="AF112" s="825">
        <v>1</v>
      </c>
      <c r="AG112" s="684"/>
      <c r="AH112" s="684"/>
      <c r="AI112" s="684"/>
      <c r="AJ112" s="684"/>
      <c r="AK112" s="684"/>
      <c r="AL112" s="684"/>
      <c r="AM112" s="684"/>
      <c r="AN112" s="684"/>
      <c r="AO112" s="684"/>
      <c r="AP112" s="826" t="str">
        <f t="shared" si="16"/>
        <v xml:space="preserve"> </v>
      </c>
      <c r="AQ112" s="786" t="str">
        <f t="shared" si="17"/>
        <v xml:space="preserve"> </v>
      </c>
    </row>
    <row r="113" spans="1:43" ht="18.75" x14ac:dyDescent="0.3">
      <c r="A113" s="827"/>
      <c r="B113" s="684"/>
      <c r="C113" s="823"/>
      <c r="D113" s="823"/>
      <c r="E113" s="823"/>
      <c r="F113" s="684"/>
      <c r="G113" s="823"/>
      <c r="H113" s="823"/>
      <c r="I113" s="684"/>
      <c r="J113" s="823"/>
      <c r="K113" s="823"/>
      <c r="L113" s="786" t="str">
        <f t="shared" si="10"/>
        <v xml:space="preserve"> </v>
      </c>
      <c r="M113" s="823"/>
      <c r="N113" s="823"/>
      <c r="O113" s="823"/>
      <c r="P113" s="823"/>
      <c r="Q113" s="786" t="str">
        <f t="shared" si="11"/>
        <v xml:space="preserve"> </v>
      </c>
      <c r="R113" s="786" t="str">
        <f t="shared" si="12"/>
        <v xml:space="preserve"> </v>
      </c>
      <c r="S113" s="786" t="str">
        <f t="shared" si="13"/>
        <v xml:space="preserve"> </v>
      </c>
      <c r="U113" s="684"/>
      <c r="V113" s="684"/>
      <c r="W113" s="684"/>
      <c r="X113" s="684"/>
      <c r="Y113" s="684"/>
      <c r="Z113" s="684"/>
      <c r="AA113" s="684"/>
      <c r="AB113" s="824"/>
      <c r="AC113" s="786" t="str">
        <f t="shared" si="14"/>
        <v xml:space="preserve"> </v>
      </c>
      <c r="AD113" s="786" t="str">
        <f t="shared" si="15"/>
        <v xml:space="preserve"> </v>
      </c>
      <c r="AF113" s="825">
        <v>1</v>
      </c>
      <c r="AG113" s="684"/>
      <c r="AH113" s="684"/>
      <c r="AI113" s="684"/>
      <c r="AJ113" s="684"/>
      <c r="AK113" s="684"/>
      <c r="AL113" s="684"/>
      <c r="AM113" s="684"/>
      <c r="AN113" s="684"/>
      <c r="AO113" s="684"/>
      <c r="AP113" s="826" t="str">
        <f t="shared" si="16"/>
        <v xml:space="preserve"> </v>
      </c>
      <c r="AQ113" s="786" t="str">
        <f t="shared" si="17"/>
        <v xml:space="preserve"> </v>
      </c>
    </row>
    <row r="114" spans="1:43" ht="18.75" x14ac:dyDescent="0.3">
      <c r="A114" s="827"/>
      <c r="B114" s="684"/>
      <c r="C114" s="823"/>
      <c r="D114" s="823"/>
      <c r="E114" s="823"/>
      <c r="F114" s="684"/>
      <c r="G114" s="823"/>
      <c r="H114" s="823"/>
      <c r="I114" s="684"/>
      <c r="J114" s="823"/>
      <c r="K114" s="823"/>
      <c r="L114" s="786" t="str">
        <f t="shared" si="10"/>
        <v xml:space="preserve"> </v>
      </c>
      <c r="M114" s="823"/>
      <c r="N114" s="823"/>
      <c r="O114" s="823"/>
      <c r="P114" s="823"/>
      <c r="Q114" s="786" t="str">
        <f t="shared" si="11"/>
        <v xml:space="preserve"> </v>
      </c>
      <c r="R114" s="786" t="str">
        <f t="shared" si="12"/>
        <v xml:space="preserve"> </v>
      </c>
      <c r="S114" s="786" t="str">
        <f t="shared" si="13"/>
        <v xml:space="preserve"> </v>
      </c>
      <c r="U114" s="684"/>
      <c r="V114" s="684"/>
      <c r="W114" s="684"/>
      <c r="X114" s="684"/>
      <c r="Y114" s="684"/>
      <c r="Z114" s="684"/>
      <c r="AA114" s="684"/>
      <c r="AB114" s="824"/>
      <c r="AC114" s="786" t="str">
        <f t="shared" si="14"/>
        <v xml:space="preserve"> </v>
      </c>
      <c r="AD114" s="786" t="str">
        <f t="shared" si="15"/>
        <v xml:space="preserve"> </v>
      </c>
      <c r="AF114" s="825">
        <v>1</v>
      </c>
      <c r="AG114" s="684"/>
      <c r="AH114" s="684"/>
      <c r="AI114" s="684"/>
      <c r="AJ114" s="684"/>
      <c r="AK114" s="684"/>
      <c r="AL114" s="684"/>
      <c r="AM114" s="684"/>
      <c r="AN114" s="684"/>
      <c r="AO114" s="684"/>
      <c r="AP114" s="826" t="str">
        <f t="shared" si="16"/>
        <v xml:space="preserve"> </v>
      </c>
      <c r="AQ114" s="786" t="str">
        <f t="shared" si="17"/>
        <v xml:space="preserve"> </v>
      </c>
    </row>
    <row r="115" spans="1:43" ht="18.75" x14ac:dyDescent="0.3">
      <c r="A115" s="827"/>
      <c r="B115" s="684"/>
      <c r="C115" s="823"/>
      <c r="D115" s="823"/>
      <c r="E115" s="823"/>
      <c r="F115" s="684"/>
      <c r="G115" s="823"/>
      <c r="H115" s="823"/>
      <c r="I115" s="684"/>
      <c r="J115" s="823"/>
      <c r="K115" s="823"/>
      <c r="L115" s="786" t="str">
        <f t="shared" si="10"/>
        <v xml:space="preserve"> </v>
      </c>
      <c r="M115" s="823"/>
      <c r="N115" s="823"/>
      <c r="O115" s="823"/>
      <c r="P115" s="823"/>
      <c r="Q115" s="786" t="str">
        <f t="shared" si="11"/>
        <v xml:space="preserve"> </v>
      </c>
      <c r="R115" s="786" t="str">
        <f t="shared" si="12"/>
        <v xml:space="preserve"> </v>
      </c>
      <c r="S115" s="786" t="str">
        <f t="shared" si="13"/>
        <v xml:space="preserve"> </v>
      </c>
      <c r="U115" s="684"/>
      <c r="V115" s="684"/>
      <c r="W115" s="684"/>
      <c r="X115" s="684"/>
      <c r="Y115" s="684"/>
      <c r="Z115" s="684"/>
      <c r="AA115" s="684"/>
      <c r="AB115" s="824"/>
      <c r="AC115" s="786" t="str">
        <f t="shared" si="14"/>
        <v xml:space="preserve"> </v>
      </c>
      <c r="AD115" s="786" t="str">
        <f t="shared" si="15"/>
        <v xml:space="preserve"> </v>
      </c>
      <c r="AF115" s="825">
        <v>1</v>
      </c>
      <c r="AG115" s="684"/>
      <c r="AH115" s="684"/>
      <c r="AI115" s="684"/>
      <c r="AJ115" s="684"/>
      <c r="AK115" s="684"/>
      <c r="AL115" s="684"/>
      <c r="AM115" s="684"/>
      <c r="AN115" s="684"/>
      <c r="AO115" s="684"/>
      <c r="AP115" s="826" t="str">
        <f t="shared" si="16"/>
        <v xml:space="preserve"> </v>
      </c>
      <c r="AQ115" s="786" t="str">
        <f t="shared" si="17"/>
        <v xml:space="preserve"> </v>
      </c>
    </row>
    <row r="116" spans="1:43" ht="18.75" x14ac:dyDescent="0.3">
      <c r="A116" s="827"/>
      <c r="B116" s="684"/>
      <c r="C116" s="823"/>
      <c r="D116" s="823"/>
      <c r="E116" s="823"/>
      <c r="F116" s="684"/>
      <c r="G116" s="823"/>
      <c r="H116" s="823"/>
      <c r="I116" s="684"/>
      <c r="J116" s="823"/>
      <c r="K116" s="823"/>
      <c r="L116" s="786" t="str">
        <f t="shared" si="10"/>
        <v xml:space="preserve"> </v>
      </c>
      <c r="M116" s="823"/>
      <c r="N116" s="823"/>
      <c r="O116" s="823"/>
      <c r="P116" s="823"/>
      <c r="Q116" s="786" t="str">
        <f t="shared" si="11"/>
        <v xml:space="preserve"> </v>
      </c>
      <c r="R116" s="786" t="str">
        <f t="shared" si="12"/>
        <v xml:space="preserve"> </v>
      </c>
      <c r="S116" s="786" t="str">
        <f t="shared" si="13"/>
        <v xml:space="preserve"> </v>
      </c>
      <c r="U116" s="684"/>
      <c r="V116" s="684"/>
      <c r="W116" s="684"/>
      <c r="X116" s="684"/>
      <c r="Y116" s="684"/>
      <c r="Z116" s="684"/>
      <c r="AA116" s="684"/>
      <c r="AB116" s="824"/>
      <c r="AC116" s="786" t="str">
        <f t="shared" si="14"/>
        <v xml:space="preserve"> </v>
      </c>
      <c r="AD116" s="786" t="str">
        <f t="shared" si="15"/>
        <v xml:space="preserve"> </v>
      </c>
      <c r="AF116" s="825">
        <v>1</v>
      </c>
      <c r="AG116" s="684"/>
      <c r="AH116" s="684"/>
      <c r="AI116" s="684"/>
      <c r="AJ116" s="684"/>
      <c r="AK116" s="684"/>
      <c r="AL116" s="684"/>
      <c r="AM116" s="684"/>
      <c r="AN116" s="684"/>
      <c r="AO116" s="684"/>
      <c r="AP116" s="826" t="str">
        <f t="shared" si="16"/>
        <v xml:space="preserve"> </v>
      </c>
      <c r="AQ116" s="786" t="str">
        <f t="shared" si="17"/>
        <v xml:space="preserve"> </v>
      </c>
    </row>
    <row r="117" spans="1:43" ht="18.75" x14ac:dyDescent="0.3">
      <c r="A117" s="827"/>
      <c r="B117" s="684"/>
      <c r="C117" s="823"/>
      <c r="D117" s="823"/>
      <c r="E117" s="823"/>
      <c r="F117" s="684"/>
      <c r="G117" s="823"/>
      <c r="H117" s="823"/>
      <c r="I117" s="684"/>
      <c r="J117" s="823"/>
      <c r="K117" s="823"/>
      <c r="L117" s="786" t="str">
        <f t="shared" si="10"/>
        <v xml:space="preserve"> </v>
      </c>
      <c r="M117" s="823"/>
      <c r="N117" s="823"/>
      <c r="O117" s="823"/>
      <c r="P117" s="823"/>
      <c r="Q117" s="786" t="str">
        <f t="shared" si="11"/>
        <v xml:space="preserve"> </v>
      </c>
      <c r="R117" s="786" t="str">
        <f t="shared" si="12"/>
        <v xml:space="preserve"> </v>
      </c>
      <c r="S117" s="786" t="str">
        <f t="shared" si="13"/>
        <v xml:space="preserve"> </v>
      </c>
      <c r="U117" s="684"/>
      <c r="V117" s="684"/>
      <c r="W117" s="684"/>
      <c r="X117" s="684"/>
      <c r="Y117" s="684"/>
      <c r="Z117" s="684"/>
      <c r="AA117" s="684"/>
      <c r="AB117" s="824"/>
      <c r="AC117" s="786" t="str">
        <f t="shared" si="14"/>
        <v xml:space="preserve"> </v>
      </c>
      <c r="AD117" s="786" t="str">
        <f t="shared" si="15"/>
        <v xml:space="preserve"> </v>
      </c>
      <c r="AF117" s="825">
        <v>1</v>
      </c>
      <c r="AG117" s="684"/>
      <c r="AH117" s="684"/>
      <c r="AI117" s="684"/>
      <c r="AJ117" s="684"/>
      <c r="AK117" s="684"/>
      <c r="AL117" s="684"/>
      <c r="AM117" s="684"/>
      <c r="AN117" s="684"/>
      <c r="AO117" s="684"/>
      <c r="AP117" s="826" t="str">
        <f t="shared" si="16"/>
        <v xml:space="preserve"> </v>
      </c>
      <c r="AQ117" s="786" t="str">
        <f t="shared" si="17"/>
        <v xml:space="preserve"> </v>
      </c>
    </row>
    <row r="118" spans="1:43" ht="18.75" x14ac:dyDescent="0.3">
      <c r="A118" s="827"/>
      <c r="B118" s="684"/>
      <c r="C118" s="823"/>
      <c r="D118" s="823"/>
      <c r="E118" s="823"/>
      <c r="F118" s="684"/>
      <c r="G118" s="823"/>
      <c r="H118" s="823"/>
      <c r="I118" s="684"/>
      <c r="J118" s="823"/>
      <c r="K118" s="823"/>
      <c r="L118" s="786" t="str">
        <f t="shared" si="10"/>
        <v xml:space="preserve"> </v>
      </c>
      <c r="M118" s="823"/>
      <c r="N118" s="823"/>
      <c r="O118" s="823"/>
      <c r="P118" s="823"/>
      <c r="Q118" s="786" t="str">
        <f t="shared" si="11"/>
        <v xml:space="preserve"> </v>
      </c>
      <c r="R118" s="786" t="str">
        <f t="shared" si="12"/>
        <v xml:space="preserve"> </v>
      </c>
      <c r="S118" s="786" t="str">
        <f t="shared" si="13"/>
        <v xml:space="preserve"> </v>
      </c>
      <c r="U118" s="684"/>
      <c r="V118" s="684"/>
      <c r="W118" s="684"/>
      <c r="X118" s="684"/>
      <c r="Y118" s="684"/>
      <c r="Z118" s="684"/>
      <c r="AA118" s="684"/>
      <c r="AB118" s="824"/>
      <c r="AC118" s="786" t="str">
        <f t="shared" si="14"/>
        <v xml:space="preserve"> </v>
      </c>
      <c r="AD118" s="786" t="str">
        <f t="shared" si="15"/>
        <v xml:space="preserve"> </v>
      </c>
      <c r="AF118" s="825">
        <v>1</v>
      </c>
      <c r="AG118" s="684"/>
      <c r="AH118" s="684"/>
      <c r="AI118" s="684"/>
      <c r="AJ118" s="684"/>
      <c r="AK118" s="684"/>
      <c r="AL118" s="684"/>
      <c r="AM118" s="684"/>
      <c r="AN118" s="684"/>
      <c r="AO118" s="684"/>
      <c r="AP118" s="826" t="str">
        <f t="shared" si="16"/>
        <v xml:space="preserve"> </v>
      </c>
      <c r="AQ118" s="786" t="str">
        <f t="shared" si="17"/>
        <v xml:space="preserve"> </v>
      </c>
    </row>
    <row r="119" spans="1:43" ht="18.75" x14ac:dyDescent="0.3">
      <c r="A119" s="827"/>
      <c r="B119" s="684"/>
      <c r="C119" s="823"/>
      <c r="D119" s="823"/>
      <c r="E119" s="823"/>
      <c r="F119" s="684"/>
      <c r="G119" s="823"/>
      <c r="H119" s="823"/>
      <c r="I119" s="684"/>
      <c r="J119" s="823"/>
      <c r="K119" s="823"/>
      <c r="L119" s="786" t="str">
        <f t="shared" si="10"/>
        <v xml:space="preserve"> </v>
      </c>
      <c r="M119" s="823"/>
      <c r="N119" s="823"/>
      <c r="O119" s="823"/>
      <c r="P119" s="823"/>
      <c r="Q119" s="786" t="str">
        <f t="shared" si="11"/>
        <v xml:space="preserve"> </v>
      </c>
      <c r="R119" s="786" t="str">
        <f t="shared" si="12"/>
        <v xml:space="preserve"> </v>
      </c>
      <c r="S119" s="786" t="str">
        <f t="shared" si="13"/>
        <v xml:space="preserve"> </v>
      </c>
      <c r="U119" s="684"/>
      <c r="V119" s="684"/>
      <c r="W119" s="684"/>
      <c r="X119" s="684"/>
      <c r="Y119" s="684"/>
      <c r="Z119" s="684"/>
      <c r="AA119" s="684"/>
      <c r="AB119" s="824"/>
      <c r="AC119" s="786" t="str">
        <f t="shared" si="14"/>
        <v xml:space="preserve"> </v>
      </c>
      <c r="AD119" s="786" t="str">
        <f t="shared" si="15"/>
        <v xml:space="preserve"> </v>
      </c>
      <c r="AF119" s="825">
        <v>1</v>
      </c>
      <c r="AG119" s="684"/>
      <c r="AH119" s="684"/>
      <c r="AI119" s="684"/>
      <c r="AJ119" s="684"/>
      <c r="AK119" s="684"/>
      <c r="AL119" s="684"/>
      <c r="AM119" s="684"/>
      <c r="AN119" s="684"/>
      <c r="AO119" s="684"/>
      <c r="AP119" s="826" t="str">
        <f t="shared" si="16"/>
        <v xml:space="preserve"> </v>
      </c>
      <c r="AQ119" s="786" t="str">
        <f t="shared" si="17"/>
        <v xml:space="preserve"> </v>
      </c>
    </row>
    <row r="120" spans="1:43" ht="18.75" x14ac:dyDescent="0.3">
      <c r="A120" s="827"/>
      <c r="B120" s="684"/>
      <c r="C120" s="823"/>
      <c r="D120" s="823"/>
      <c r="E120" s="823"/>
      <c r="F120" s="684"/>
      <c r="G120" s="823"/>
      <c r="H120" s="823"/>
      <c r="I120" s="684"/>
      <c r="J120" s="823"/>
      <c r="K120" s="823"/>
      <c r="L120" s="786" t="str">
        <f t="shared" si="10"/>
        <v xml:space="preserve"> </v>
      </c>
      <c r="M120" s="823"/>
      <c r="N120" s="823"/>
      <c r="O120" s="823"/>
      <c r="P120" s="823"/>
      <c r="Q120" s="786" t="str">
        <f t="shared" si="11"/>
        <v xml:space="preserve"> </v>
      </c>
      <c r="R120" s="786" t="str">
        <f t="shared" si="12"/>
        <v xml:space="preserve"> </v>
      </c>
      <c r="S120" s="786" t="str">
        <f t="shared" si="13"/>
        <v xml:space="preserve"> </v>
      </c>
      <c r="U120" s="684"/>
      <c r="V120" s="684"/>
      <c r="W120" s="684"/>
      <c r="X120" s="684"/>
      <c r="Y120" s="684"/>
      <c r="Z120" s="684"/>
      <c r="AA120" s="684"/>
      <c r="AB120" s="824"/>
      <c r="AC120" s="786" t="str">
        <f t="shared" si="14"/>
        <v xml:space="preserve"> </v>
      </c>
      <c r="AD120" s="786" t="str">
        <f t="shared" si="15"/>
        <v xml:space="preserve"> </v>
      </c>
      <c r="AF120" s="825">
        <v>1</v>
      </c>
      <c r="AG120" s="684"/>
      <c r="AH120" s="684"/>
      <c r="AI120" s="684"/>
      <c r="AJ120" s="684"/>
      <c r="AK120" s="684"/>
      <c r="AL120" s="684"/>
      <c r="AM120" s="684"/>
      <c r="AN120" s="684"/>
      <c r="AO120" s="684"/>
      <c r="AP120" s="826" t="str">
        <f t="shared" si="16"/>
        <v xml:space="preserve"> </v>
      </c>
      <c r="AQ120" s="786" t="str">
        <f t="shared" si="17"/>
        <v xml:space="preserve"> </v>
      </c>
    </row>
    <row r="121" spans="1:43" ht="18.75" x14ac:dyDescent="0.3">
      <c r="A121" s="827"/>
      <c r="B121" s="684"/>
      <c r="C121" s="823"/>
      <c r="D121" s="823"/>
      <c r="E121" s="823"/>
      <c r="F121" s="684"/>
      <c r="G121" s="823"/>
      <c r="H121" s="823"/>
      <c r="I121" s="684"/>
      <c r="J121" s="823"/>
      <c r="K121" s="823"/>
      <c r="L121" s="786" t="str">
        <f t="shared" si="10"/>
        <v xml:space="preserve"> </v>
      </c>
      <c r="M121" s="823"/>
      <c r="N121" s="823"/>
      <c r="O121" s="823"/>
      <c r="P121" s="823"/>
      <c r="Q121" s="786" t="str">
        <f t="shared" si="11"/>
        <v xml:space="preserve"> </v>
      </c>
      <c r="R121" s="786" t="str">
        <f t="shared" si="12"/>
        <v xml:space="preserve"> </v>
      </c>
      <c r="S121" s="786" t="str">
        <f t="shared" si="13"/>
        <v xml:space="preserve"> </v>
      </c>
      <c r="U121" s="684"/>
      <c r="V121" s="684"/>
      <c r="W121" s="684"/>
      <c r="X121" s="684"/>
      <c r="Y121" s="684"/>
      <c r="Z121" s="684"/>
      <c r="AA121" s="684"/>
      <c r="AB121" s="824"/>
      <c r="AC121" s="786" t="str">
        <f t="shared" si="14"/>
        <v xml:space="preserve"> </v>
      </c>
      <c r="AD121" s="786" t="str">
        <f t="shared" si="15"/>
        <v xml:space="preserve"> </v>
      </c>
      <c r="AF121" s="825">
        <v>1</v>
      </c>
      <c r="AG121" s="684"/>
      <c r="AH121" s="684"/>
      <c r="AI121" s="684"/>
      <c r="AJ121" s="684"/>
      <c r="AK121" s="684"/>
      <c r="AL121" s="684"/>
      <c r="AM121" s="684"/>
      <c r="AN121" s="684"/>
      <c r="AO121" s="684"/>
      <c r="AP121" s="826" t="str">
        <f t="shared" si="16"/>
        <v xml:space="preserve"> </v>
      </c>
      <c r="AQ121" s="786" t="str">
        <f t="shared" si="17"/>
        <v xml:space="preserve"> </v>
      </c>
    </row>
    <row r="122" spans="1:43" ht="18.75" x14ac:dyDescent="0.3">
      <c r="A122" s="827"/>
      <c r="B122" s="684"/>
      <c r="C122" s="823"/>
      <c r="D122" s="823"/>
      <c r="E122" s="823"/>
      <c r="F122" s="684"/>
      <c r="G122" s="823"/>
      <c r="H122" s="823"/>
      <c r="I122" s="684"/>
      <c r="J122" s="823"/>
      <c r="K122" s="823"/>
      <c r="L122" s="786" t="str">
        <f t="shared" si="10"/>
        <v xml:space="preserve"> </v>
      </c>
      <c r="M122" s="823"/>
      <c r="N122" s="823"/>
      <c r="O122" s="823"/>
      <c r="P122" s="823"/>
      <c r="Q122" s="786" t="str">
        <f t="shared" si="11"/>
        <v xml:space="preserve"> </v>
      </c>
      <c r="R122" s="786" t="str">
        <f t="shared" si="12"/>
        <v xml:space="preserve"> </v>
      </c>
      <c r="S122" s="786" t="str">
        <f t="shared" si="13"/>
        <v xml:space="preserve"> </v>
      </c>
      <c r="U122" s="684"/>
      <c r="V122" s="684"/>
      <c r="W122" s="684"/>
      <c r="X122" s="684"/>
      <c r="Y122" s="684"/>
      <c r="Z122" s="684"/>
      <c r="AA122" s="684"/>
      <c r="AB122" s="824"/>
      <c r="AC122" s="786" t="str">
        <f t="shared" si="14"/>
        <v xml:space="preserve"> </v>
      </c>
      <c r="AD122" s="786" t="str">
        <f t="shared" si="15"/>
        <v xml:space="preserve"> </v>
      </c>
      <c r="AF122" s="825">
        <v>1</v>
      </c>
      <c r="AG122" s="684"/>
      <c r="AH122" s="684"/>
      <c r="AI122" s="684"/>
      <c r="AJ122" s="684"/>
      <c r="AK122" s="684"/>
      <c r="AL122" s="684"/>
      <c r="AM122" s="684"/>
      <c r="AN122" s="684"/>
      <c r="AO122" s="684"/>
      <c r="AP122" s="826" t="str">
        <f t="shared" si="16"/>
        <v xml:space="preserve"> </v>
      </c>
      <c r="AQ122" s="786" t="str">
        <f t="shared" si="17"/>
        <v xml:space="preserve"> </v>
      </c>
    </row>
    <row r="123" spans="1:43" ht="18.75" x14ac:dyDescent="0.3">
      <c r="A123" s="827"/>
      <c r="B123" s="684"/>
      <c r="C123" s="823"/>
      <c r="D123" s="823"/>
      <c r="E123" s="823"/>
      <c r="F123" s="684"/>
      <c r="G123" s="823"/>
      <c r="H123" s="823"/>
      <c r="I123" s="684"/>
      <c r="J123" s="823"/>
      <c r="K123" s="823"/>
      <c r="L123" s="786" t="str">
        <f t="shared" si="10"/>
        <v xml:space="preserve"> </v>
      </c>
      <c r="M123" s="823"/>
      <c r="N123" s="823"/>
      <c r="O123" s="823"/>
      <c r="P123" s="823"/>
      <c r="Q123" s="786" t="str">
        <f t="shared" si="11"/>
        <v xml:space="preserve"> </v>
      </c>
      <c r="R123" s="786" t="str">
        <f t="shared" si="12"/>
        <v xml:space="preserve"> </v>
      </c>
      <c r="S123" s="786" t="str">
        <f t="shared" si="13"/>
        <v xml:space="preserve"> </v>
      </c>
      <c r="U123" s="684"/>
      <c r="V123" s="684"/>
      <c r="W123" s="684"/>
      <c r="X123" s="684"/>
      <c r="Y123" s="684"/>
      <c r="Z123" s="684"/>
      <c r="AA123" s="684"/>
      <c r="AB123" s="824"/>
      <c r="AC123" s="786" t="str">
        <f t="shared" si="14"/>
        <v xml:space="preserve"> </v>
      </c>
      <c r="AD123" s="786" t="str">
        <f t="shared" si="15"/>
        <v xml:space="preserve"> </v>
      </c>
      <c r="AF123" s="825">
        <v>1</v>
      </c>
      <c r="AG123" s="684"/>
      <c r="AH123" s="684"/>
      <c r="AI123" s="684"/>
      <c r="AJ123" s="684"/>
      <c r="AK123" s="684"/>
      <c r="AL123" s="684"/>
      <c r="AM123" s="684"/>
      <c r="AN123" s="684"/>
      <c r="AO123" s="684"/>
      <c r="AP123" s="826" t="str">
        <f t="shared" si="16"/>
        <v xml:space="preserve"> </v>
      </c>
      <c r="AQ123" s="786" t="str">
        <f t="shared" si="17"/>
        <v xml:space="preserve"> </v>
      </c>
    </row>
    <row r="124" spans="1:43" ht="18.75" x14ac:dyDescent="0.3">
      <c r="A124" s="827"/>
      <c r="B124" s="684"/>
      <c r="C124" s="823"/>
      <c r="D124" s="823"/>
      <c r="E124" s="823"/>
      <c r="F124" s="684"/>
      <c r="G124" s="823"/>
      <c r="H124" s="823"/>
      <c r="I124" s="684"/>
      <c r="J124" s="823"/>
      <c r="K124" s="823"/>
      <c r="L124" s="786" t="str">
        <f t="shared" si="10"/>
        <v xml:space="preserve"> </v>
      </c>
      <c r="M124" s="823"/>
      <c r="N124" s="823"/>
      <c r="O124" s="823"/>
      <c r="P124" s="823"/>
      <c r="Q124" s="786" t="str">
        <f t="shared" si="11"/>
        <v xml:space="preserve"> </v>
      </c>
      <c r="R124" s="786" t="str">
        <f t="shared" si="12"/>
        <v xml:space="preserve"> </v>
      </c>
      <c r="S124" s="786" t="str">
        <f t="shared" si="13"/>
        <v xml:space="preserve"> </v>
      </c>
      <c r="U124" s="684"/>
      <c r="V124" s="684"/>
      <c r="W124" s="684"/>
      <c r="X124" s="684"/>
      <c r="Y124" s="684"/>
      <c r="Z124" s="684"/>
      <c r="AA124" s="684"/>
      <c r="AB124" s="824"/>
      <c r="AC124" s="786" t="str">
        <f t="shared" si="14"/>
        <v xml:space="preserve"> </v>
      </c>
      <c r="AD124" s="786" t="str">
        <f t="shared" si="15"/>
        <v xml:space="preserve"> </v>
      </c>
      <c r="AF124" s="825">
        <v>1</v>
      </c>
      <c r="AG124" s="684"/>
      <c r="AH124" s="684"/>
      <c r="AI124" s="684"/>
      <c r="AJ124" s="684"/>
      <c r="AK124" s="684"/>
      <c r="AL124" s="684"/>
      <c r="AM124" s="684"/>
      <c r="AN124" s="684"/>
      <c r="AO124" s="684"/>
      <c r="AP124" s="826" t="str">
        <f t="shared" si="16"/>
        <v xml:space="preserve"> </v>
      </c>
      <c r="AQ124" s="786" t="str">
        <f t="shared" si="17"/>
        <v xml:space="preserve"> </v>
      </c>
    </row>
    <row r="125" spans="1:43" ht="18.75" x14ac:dyDescent="0.3">
      <c r="A125" s="827"/>
      <c r="B125" s="684"/>
      <c r="C125" s="823"/>
      <c r="D125" s="823"/>
      <c r="E125" s="823"/>
      <c r="F125" s="684"/>
      <c r="G125" s="823"/>
      <c r="H125" s="823"/>
      <c r="I125" s="684"/>
      <c r="J125" s="823"/>
      <c r="K125" s="823"/>
      <c r="L125" s="786" t="str">
        <f t="shared" si="10"/>
        <v xml:space="preserve"> </v>
      </c>
      <c r="M125" s="823"/>
      <c r="N125" s="823"/>
      <c r="O125" s="823"/>
      <c r="P125" s="823"/>
      <c r="Q125" s="786" t="str">
        <f t="shared" si="11"/>
        <v xml:space="preserve"> </v>
      </c>
      <c r="R125" s="786" t="str">
        <f t="shared" si="12"/>
        <v xml:space="preserve"> </v>
      </c>
      <c r="S125" s="786" t="str">
        <f t="shared" si="13"/>
        <v xml:space="preserve"> </v>
      </c>
      <c r="U125" s="684"/>
      <c r="V125" s="684"/>
      <c r="W125" s="684"/>
      <c r="X125" s="684"/>
      <c r="Y125" s="684"/>
      <c r="Z125" s="684"/>
      <c r="AA125" s="684"/>
      <c r="AB125" s="824"/>
      <c r="AC125" s="786" t="str">
        <f t="shared" si="14"/>
        <v xml:space="preserve"> </v>
      </c>
      <c r="AD125" s="786" t="str">
        <f t="shared" si="15"/>
        <v xml:space="preserve"> </v>
      </c>
      <c r="AF125" s="825">
        <v>1</v>
      </c>
      <c r="AG125" s="684"/>
      <c r="AH125" s="684"/>
      <c r="AI125" s="684"/>
      <c r="AJ125" s="684"/>
      <c r="AK125" s="684"/>
      <c r="AL125" s="684"/>
      <c r="AM125" s="684"/>
      <c r="AN125" s="684"/>
      <c r="AO125" s="684"/>
      <c r="AP125" s="826" t="str">
        <f t="shared" si="16"/>
        <v xml:space="preserve"> </v>
      </c>
      <c r="AQ125" s="786" t="str">
        <f t="shared" si="17"/>
        <v xml:space="preserve"> </v>
      </c>
    </row>
    <row r="126" spans="1:43" ht="18.75" x14ac:dyDescent="0.3">
      <c r="A126" s="827"/>
      <c r="B126" s="684"/>
      <c r="C126" s="823"/>
      <c r="D126" s="823"/>
      <c r="E126" s="823"/>
      <c r="F126" s="684"/>
      <c r="G126" s="823"/>
      <c r="H126" s="823"/>
      <c r="I126" s="684"/>
      <c r="J126" s="823"/>
      <c r="K126" s="823"/>
      <c r="L126" s="786" t="str">
        <f t="shared" si="10"/>
        <v xml:space="preserve"> </v>
      </c>
      <c r="M126" s="823"/>
      <c r="N126" s="823"/>
      <c r="O126" s="823"/>
      <c r="P126" s="823"/>
      <c r="Q126" s="786" t="str">
        <f t="shared" si="11"/>
        <v xml:space="preserve"> </v>
      </c>
      <c r="R126" s="786" t="str">
        <f t="shared" si="12"/>
        <v xml:space="preserve"> </v>
      </c>
      <c r="S126" s="786" t="str">
        <f t="shared" si="13"/>
        <v xml:space="preserve"> </v>
      </c>
      <c r="U126" s="684"/>
      <c r="V126" s="684"/>
      <c r="W126" s="684"/>
      <c r="X126" s="684"/>
      <c r="Y126" s="684"/>
      <c r="Z126" s="684"/>
      <c r="AA126" s="684"/>
      <c r="AB126" s="824"/>
      <c r="AC126" s="786" t="str">
        <f t="shared" si="14"/>
        <v xml:space="preserve"> </v>
      </c>
      <c r="AD126" s="786" t="str">
        <f t="shared" si="15"/>
        <v xml:space="preserve"> </v>
      </c>
      <c r="AF126" s="825">
        <v>1</v>
      </c>
      <c r="AG126" s="684"/>
      <c r="AH126" s="684"/>
      <c r="AI126" s="684"/>
      <c r="AJ126" s="684"/>
      <c r="AK126" s="684"/>
      <c r="AL126" s="684"/>
      <c r="AM126" s="684"/>
      <c r="AN126" s="684"/>
      <c r="AO126" s="684"/>
      <c r="AP126" s="826" t="str">
        <f t="shared" si="16"/>
        <v xml:space="preserve"> </v>
      </c>
      <c r="AQ126" s="786" t="str">
        <f t="shared" si="17"/>
        <v xml:space="preserve"> </v>
      </c>
    </row>
    <row r="127" spans="1:43" ht="18.75" x14ac:dyDescent="0.3">
      <c r="A127" s="827"/>
      <c r="B127" s="684"/>
      <c r="C127" s="823"/>
      <c r="D127" s="823"/>
      <c r="E127" s="823"/>
      <c r="F127" s="684"/>
      <c r="G127" s="823"/>
      <c r="H127" s="823"/>
      <c r="I127" s="684"/>
      <c r="J127" s="823"/>
      <c r="K127" s="823"/>
      <c r="L127" s="786" t="str">
        <f t="shared" si="10"/>
        <v xml:space="preserve"> </v>
      </c>
      <c r="M127" s="823"/>
      <c r="N127" s="823"/>
      <c r="O127" s="823"/>
      <c r="P127" s="823"/>
      <c r="Q127" s="786" t="str">
        <f t="shared" si="11"/>
        <v xml:space="preserve"> </v>
      </c>
      <c r="R127" s="786" t="str">
        <f t="shared" si="12"/>
        <v xml:space="preserve"> </v>
      </c>
      <c r="S127" s="786" t="str">
        <f t="shared" si="13"/>
        <v xml:space="preserve"> </v>
      </c>
      <c r="U127" s="684"/>
      <c r="V127" s="684"/>
      <c r="W127" s="684"/>
      <c r="X127" s="684"/>
      <c r="Y127" s="684"/>
      <c r="Z127" s="684"/>
      <c r="AA127" s="684"/>
      <c r="AB127" s="824"/>
      <c r="AC127" s="786" t="str">
        <f t="shared" si="14"/>
        <v xml:space="preserve"> </v>
      </c>
      <c r="AD127" s="786" t="str">
        <f t="shared" si="15"/>
        <v xml:space="preserve"> </v>
      </c>
      <c r="AF127" s="825">
        <v>1</v>
      </c>
      <c r="AG127" s="684"/>
      <c r="AH127" s="684"/>
      <c r="AI127" s="684"/>
      <c r="AJ127" s="684"/>
      <c r="AK127" s="684"/>
      <c r="AL127" s="684"/>
      <c r="AM127" s="684"/>
      <c r="AN127" s="684"/>
      <c r="AO127" s="684"/>
      <c r="AP127" s="826" t="str">
        <f t="shared" si="16"/>
        <v xml:space="preserve"> </v>
      </c>
      <c r="AQ127" s="786" t="str">
        <f t="shared" si="17"/>
        <v xml:space="preserve"> </v>
      </c>
    </row>
    <row r="128" spans="1:43" ht="18.75" x14ac:dyDescent="0.3">
      <c r="A128" s="827"/>
      <c r="B128" s="684"/>
      <c r="C128" s="823"/>
      <c r="D128" s="823"/>
      <c r="E128" s="823"/>
      <c r="F128" s="684"/>
      <c r="G128" s="823"/>
      <c r="H128" s="823"/>
      <c r="I128" s="684"/>
      <c r="J128" s="823"/>
      <c r="K128" s="823"/>
      <c r="L128" s="786" t="str">
        <f t="shared" si="10"/>
        <v xml:space="preserve"> </v>
      </c>
      <c r="M128" s="823"/>
      <c r="N128" s="823"/>
      <c r="O128" s="823"/>
      <c r="P128" s="823"/>
      <c r="Q128" s="786" t="str">
        <f t="shared" si="11"/>
        <v xml:space="preserve"> </v>
      </c>
      <c r="R128" s="786" t="str">
        <f t="shared" si="12"/>
        <v xml:space="preserve"> </v>
      </c>
      <c r="S128" s="786" t="str">
        <f t="shared" si="13"/>
        <v xml:space="preserve"> </v>
      </c>
      <c r="U128" s="684"/>
      <c r="V128" s="684"/>
      <c r="W128" s="684"/>
      <c r="X128" s="684"/>
      <c r="Y128" s="684"/>
      <c r="Z128" s="684"/>
      <c r="AA128" s="684"/>
      <c r="AB128" s="824"/>
      <c r="AC128" s="786" t="str">
        <f t="shared" si="14"/>
        <v xml:space="preserve"> </v>
      </c>
      <c r="AD128" s="786" t="str">
        <f t="shared" si="15"/>
        <v xml:space="preserve"> </v>
      </c>
      <c r="AF128" s="825">
        <v>1</v>
      </c>
      <c r="AG128" s="684"/>
      <c r="AH128" s="684"/>
      <c r="AI128" s="684"/>
      <c r="AJ128" s="684"/>
      <c r="AK128" s="684"/>
      <c r="AL128" s="684"/>
      <c r="AM128" s="684"/>
      <c r="AN128" s="684"/>
      <c r="AO128" s="684"/>
      <c r="AP128" s="826" t="str">
        <f t="shared" si="16"/>
        <v xml:space="preserve"> </v>
      </c>
      <c r="AQ128" s="786" t="str">
        <f t="shared" si="17"/>
        <v xml:space="preserve"> </v>
      </c>
    </row>
    <row r="129" spans="1:43" ht="18.75" x14ac:dyDescent="0.3">
      <c r="A129" s="827"/>
      <c r="B129" s="684"/>
      <c r="C129" s="823"/>
      <c r="D129" s="823"/>
      <c r="E129" s="823"/>
      <c r="F129" s="684"/>
      <c r="G129" s="823"/>
      <c r="H129" s="823"/>
      <c r="I129" s="684"/>
      <c r="J129" s="823"/>
      <c r="K129" s="823"/>
      <c r="L129" s="786" t="str">
        <f t="shared" si="10"/>
        <v xml:space="preserve"> </v>
      </c>
      <c r="M129" s="823"/>
      <c r="N129" s="823"/>
      <c r="O129" s="823"/>
      <c r="P129" s="823"/>
      <c r="Q129" s="786" t="str">
        <f t="shared" si="11"/>
        <v xml:space="preserve"> </v>
      </c>
      <c r="R129" s="786" t="str">
        <f t="shared" si="12"/>
        <v xml:space="preserve"> </v>
      </c>
      <c r="S129" s="786" t="str">
        <f t="shared" si="13"/>
        <v xml:space="preserve"> </v>
      </c>
      <c r="U129" s="684"/>
      <c r="V129" s="684"/>
      <c r="W129" s="684"/>
      <c r="X129" s="684"/>
      <c r="Y129" s="684"/>
      <c r="Z129" s="684"/>
      <c r="AA129" s="684"/>
      <c r="AB129" s="824"/>
      <c r="AC129" s="786" t="str">
        <f t="shared" si="14"/>
        <v xml:space="preserve"> </v>
      </c>
      <c r="AD129" s="786" t="str">
        <f t="shared" si="15"/>
        <v xml:space="preserve"> </v>
      </c>
      <c r="AF129" s="825">
        <v>1</v>
      </c>
      <c r="AG129" s="684"/>
      <c r="AH129" s="684"/>
      <c r="AI129" s="684"/>
      <c r="AJ129" s="684"/>
      <c r="AK129" s="684"/>
      <c r="AL129" s="684"/>
      <c r="AM129" s="684"/>
      <c r="AN129" s="684"/>
      <c r="AO129" s="684"/>
      <c r="AP129" s="826" t="str">
        <f t="shared" si="16"/>
        <v xml:space="preserve"> </v>
      </c>
      <c r="AQ129" s="786" t="str">
        <f t="shared" si="17"/>
        <v xml:space="preserve"> </v>
      </c>
    </row>
    <row r="130" spans="1:43" ht="18.75" x14ac:dyDescent="0.3">
      <c r="A130" s="827"/>
      <c r="B130" s="684"/>
      <c r="C130" s="823"/>
      <c r="D130" s="823"/>
      <c r="E130" s="823"/>
      <c r="F130" s="684"/>
      <c r="G130" s="823"/>
      <c r="H130" s="823"/>
      <c r="I130" s="684"/>
      <c r="J130" s="823"/>
      <c r="K130" s="823"/>
      <c r="L130" s="786" t="str">
        <f t="shared" si="10"/>
        <v xml:space="preserve"> </v>
      </c>
      <c r="M130" s="823"/>
      <c r="N130" s="823"/>
      <c r="O130" s="823"/>
      <c r="P130" s="823"/>
      <c r="Q130" s="786" t="str">
        <f t="shared" si="11"/>
        <v xml:space="preserve"> </v>
      </c>
      <c r="R130" s="786" t="str">
        <f t="shared" si="12"/>
        <v xml:space="preserve"> </v>
      </c>
      <c r="S130" s="786" t="str">
        <f t="shared" si="13"/>
        <v xml:space="preserve"> </v>
      </c>
      <c r="U130" s="684"/>
      <c r="V130" s="684"/>
      <c r="W130" s="684"/>
      <c r="X130" s="684"/>
      <c r="Y130" s="684"/>
      <c r="Z130" s="684"/>
      <c r="AA130" s="684"/>
      <c r="AB130" s="824"/>
      <c r="AC130" s="786" t="str">
        <f t="shared" si="14"/>
        <v xml:space="preserve"> </v>
      </c>
      <c r="AD130" s="786" t="str">
        <f t="shared" si="15"/>
        <v xml:space="preserve"> </v>
      </c>
      <c r="AF130" s="825">
        <v>1</v>
      </c>
      <c r="AG130" s="684"/>
      <c r="AH130" s="684"/>
      <c r="AI130" s="684"/>
      <c r="AJ130" s="684"/>
      <c r="AK130" s="684"/>
      <c r="AL130" s="684"/>
      <c r="AM130" s="684"/>
      <c r="AN130" s="684"/>
      <c r="AO130" s="684"/>
      <c r="AP130" s="826" t="str">
        <f t="shared" si="16"/>
        <v xml:space="preserve"> </v>
      </c>
      <c r="AQ130" s="786" t="str">
        <f t="shared" si="17"/>
        <v xml:space="preserve"> </v>
      </c>
    </row>
    <row r="131" spans="1:43" ht="18.75" x14ac:dyDescent="0.3">
      <c r="A131" s="827"/>
      <c r="B131" s="684"/>
      <c r="C131" s="823"/>
      <c r="D131" s="823"/>
      <c r="E131" s="823"/>
      <c r="F131" s="684"/>
      <c r="G131" s="823"/>
      <c r="H131" s="823"/>
      <c r="I131" s="684"/>
      <c r="J131" s="823"/>
      <c r="K131" s="823"/>
      <c r="L131" s="786" t="str">
        <f t="shared" si="10"/>
        <v xml:space="preserve"> </v>
      </c>
      <c r="M131" s="823"/>
      <c r="N131" s="823"/>
      <c r="O131" s="823"/>
      <c r="P131" s="823"/>
      <c r="Q131" s="786" t="str">
        <f t="shared" si="11"/>
        <v xml:space="preserve"> </v>
      </c>
      <c r="R131" s="786" t="str">
        <f t="shared" si="12"/>
        <v xml:space="preserve"> </v>
      </c>
      <c r="S131" s="786" t="str">
        <f t="shared" si="13"/>
        <v xml:space="preserve"> </v>
      </c>
      <c r="U131" s="684"/>
      <c r="V131" s="684"/>
      <c r="W131" s="684"/>
      <c r="X131" s="684"/>
      <c r="Y131" s="684"/>
      <c r="Z131" s="684"/>
      <c r="AA131" s="684"/>
      <c r="AB131" s="824"/>
      <c r="AC131" s="786" t="str">
        <f t="shared" si="14"/>
        <v xml:space="preserve"> </v>
      </c>
      <c r="AD131" s="786" t="str">
        <f t="shared" si="15"/>
        <v xml:space="preserve"> </v>
      </c>
      <c r="AF131" s="825">
        <v>1</v>
      </c>
      <c r="AG131" s="684"/>
      <c r="AH131" s="684"/>
      <c r="AI131" s="684"/>
      <c r="AJ131" s="684"/>
      <c r="AK131" s="684"/>
      <c r="AL131" s="684"/>
      <c r="AM131" s="684"/>
      <c r="AN131" s="684"/>
      <c r="AO131" s="684"/>
      <c r="AP131" s="826" t="str">
        <f t="shared" si="16"/>
        <v xml:space="preserve"> </v>
      </c>
      <c r="AQ131" s="786" t="str">
        <f t="shared" si="17"/>
        <v xml:space="preserve"> </v>
      </c>
    </row>
    <row r="132" spans="1:43" ht="18.75" x14ac:dyDescent="0.3">
      <c r="A132" s="827"/>
      <c r="B132" s="684"/>
      <c r="C132" s="823"/>
      <c r="D132" s="823"/>
      <c r="E132" s="823"/>
      <c r="F132" s="684"/>
      <c r="G132" s="823"/>
      <c r="H132" s="823"/>
      <c r="I132" s="684"/>
      <c r="J132" s="823"/>
      <c r="K132" s="823"/>
      <c r="L132" s="786" t="str">
        <f t="shared" si="10"/>
        <v xml:space="preserve"> </v>
      </c>
      <c r="M132" s="823"/>
      <c r="N132" s="823"/>
      <c r="O132" s="823"/>
      <c r="P132" s="823"/>
      <c r="Q132" s="786" t="str">
        <f t="shared" si="11"/>
        <v xml:space="preserve"> </v>
      </c>
      <c r="R132" s="786" t="str">
        <f t="shared" si="12"/>
        <v xml:space="preserve"> </v>
      </c>
      <c r="S132" s="786" t="str">
        <f t="shared" si="13"/>
        <v xml:space="preserve"> </v>
      </c>
      <c r="U132" s="684"/>
      <c r="V132" s="684"/>
      <c r="W132" s="684"/>
      <c r="X132" s="684"/>
      <c r="Y132" s="684"/>
      <c r="Z132" s="684"/>
      <c r="AA132" s="684"/>
      <c r="AB132" s="824"/>
      <c r="AC132" s="786" t="str">
        <f t="shared" si="14"/>
        <v xml:space="preserve"> </v>
      </c>
      <c r="AD132" s="786" t="str">
        <f t="shared" si="15"/>
        <v xml:space="preserve"> </v>
      </c>
      <c r="AF132" s="825">
        <v>1</v>
      </c>
      <c r="AG132" s="684"/>
      <c r="AH132" s="684"/>
      <c r="AI132" s="684"/>
      <c r="AJ132" s="684"/>
      <c r="AK132" s="684"/>
      <c r="AL132" s="684"/>
      <c r="AM132" s="684"/>
      <c r="AN132" s="684"/>
      <c r="AO132" s="684"/>
      <c r="AP132" s="826" t="str">
        <f t="shared" si="16"/>
        <v xml:space="preserve"> </v>
      </c>
      <c r="AQ132" s="786" t="str">
        <f t="shared" si="17"/>
        <v xml:space="preserve"> </v>
      </c>
    </row>
    <row r="133" spans="1:43" ht="18.75" x14ac:dyDescent="0.3">
      <c r="A133" s="827"/>
      <c r="B133" s="684"/>
      <c r="C133" s="823"/>
      <c r="D133" s="823"/>
      <c r="E133" s="823"/>
      <c r="F133" s="684"/>
      <c r="G133" s="823"/>
      <c r="H133" s="823"/>
      <c r="I133" s="684"/>
      <c r="J133" s="823"/>
      <c r="K133" s="823"/>
      <c r="L133" s="786" t="str">
        <f t="shared" si="10"/>
        <v xml:space="preserve"> </v>
      </c>
      <c r="M133" s="823"/>
      <c r="N133" s="823"/>
      <c r="O133" s="823"/>
      <c r="P133" s="823"/>
      <c r="Q133" s="786" t="str">
        <f t="shared" si="11"/>
        <v xml:space="preserve"> </v>
      </c>
      <c r="R133" s="786" t="str">
        <f t="shared" si="12"/>
        <v xml:space="preserve"> </v>
      </c>
      <c r="S133" s="786" t="str">
        <f t="shared" si="13"/>
        <v xml:space="preserve"> </v>
      </c>
      <c r="U133" s="684"/>
      <c r="V133" s="684"/>
      <c r="W133" s="684"/>
      <c r="X133" s="684"/>
      <c r="Y133" s="684"/>
      <c r="Z133" s="684"/>
      <c r="AA133" s="684"/>
      <c r="AB133" s="824"/>
      <c r="AC133" s="786" t="str">
        <f t="shared" si="14"/>
        <v xml:space="preserve"> </v>
      </c>
      <c r="AD133" s="786" t="str">
        <f t="shared" si="15"/>
        <v xml:space="preserve"> </v>
      </c>
      <c r="AF133" s="825">
        <v>1</v>
      </c>
      <c r="AG133" s="684"/>
      <c r="AH133" s="684"/>
      <c r="AI133" s="684"/>
      <c r="AJ133" s="684"/>
      <c r="AK133" s="684"/>
      <c r="AL133" s="684"/>
      <c r="AM133" s="684"/>
      <c r="AN133" s="684"/>
      <c r="AO133" s="684"/>
      <c r="AP133" s="826" t="str">
        <f t="shared" si="16"/>
        <v xml:space="preserve"> </v>
      </c>
      <c r="AQ133" s="786" t="str">
        <f t="shared" si="17"/>
        <v xml:space="preserve"> </v>
      </c>
    </row>
    <row r="134" spans="1:43" ht="18.75" x14ac:dyDescent="0.3">
      <c r="A134" s="827"/>
      <c r="B134" s="684"/>
      <c r="C134" s="823"/>
      <c r="D134" s="823"/>
      <c r="E134" s="823"/>
      <c r="F134" s="684"/>
      <c r="G134" s="823"/>
      <c r="H134" s="823"/>
      <c r="I134" s="684"/>
      <c r="J134" s="823"/>
      <c r="K134" s="823"/>
      <c r="L134" s="786" t="str">
        <f t="shared" si="10"/>
        <v xml:space="preserve"> </v>
      </c>
      <c r="M134" s="823"/>
      <c r="N134" s="823"/>
      <c r="O134" s="823"/>
      <c r="P134" s="823"/>
      <c r="Q134" s="786" t="str">
        <f t="shared" si="11"/>
        <v xml:space="preserve"> </v>
      </c>
      <c r="R134" s="786" t="str">
        <f t="shared" si="12"/>
        <v xml:space="preserve"> </v>
      </c>
      <c r="S134" s="786" t="str">
        <f t="shared" si="13"/>
        <v xml:space="preserve"> </v>
      </c>
      <c r="U134" s="684"/>
      <c r="V134" s="684"/>
      <c r="W134" s="684"/>
      <c r="X134" s="684"/>
      <c r="Y134" s="684"/>
      <c r="Z134" s="684"/>
      <c r="AA134" s="684"/>
      <c r="AB134" s="824"/>
      <c r="AC134" s="786" t="str">
        <f t="shared" si="14"/>
        <v xml:space="preserve"> </v>
      </c>
      <c r="AD134" s="786" t="str">
        <f t="shared" si="15"/>
        <v xml:space="preserve"> </v>
      </c>
      <c r="AF134" s="825">
        <v>1</v>
      </c>
      <c r="AG134" s="684"/>
      <c r="AH134" s="684"/>
      <c r="AI134" s="684"/>
      <c r="AJ134" s="684"/>
      <c r="AK134" s="684"/>
      <c r="AL134" s="684"/>
      <c r="AM134" s="684"/>
      <c r="AN134" s="684"/>
      <c r="AO134" s="684"/>
      <c r="AP134" s="826" t="str">
        <f t="shared" si="16"/>
        <v xml:space="preserve"> </v>
      </c>
      <c r="AQ134" s="786" t="str">
        <f t="shared" si="17"/>
        <v xml:space="preserve"> </v>
      </c>
    </row>
    <row r="135" spans="1:43" ht="18.75" x14ac:dyDescent="0.3">
      <c r="A135" s="827"/>
      <c r="B135" s="684"/>
      <c r="C135" s="823"/>
      <c r="D135" s="823"/>
      <c r="E135" s="823"/>
      <c r="F135" s="684"/>
      <c r="G135" s="823"/>
      <c r="H135" s="823"/>
      <c r="I135" s="684"/>
      <c r="J135" s="823"/>
      <c r="K135" s="823"/>
      <c r="L135" s="786" t="str">
        <f t="shared" ref="L135:L198" si="18">IF(N135*K135&gt;0,N135*K135," ")</f>
        <v xml:space="preserve"> </v>
      </c>
      <c r="M135" s="823"/>
      <c r="N135" s="823"/>
      <c r="O135" s="823"/>
      <c r="P135" s="823"/>
      <c r="Q135" s="786" t="str">
        <f t="shared" ref="Q135:Q198" si="19">IFERROR(O135/L135," ")</f>
        <v xml:space="preserve"> </v>
      </c>
      <c r="R135" s="786" t="str">
        <f t="shared" ref="R135:R198" si="20">IFERROR(P135/L135," ")</f>
        <v xml:space="preserve"> </v>
      </c>
      <c r="S135" s="786" t="str">
        <f t="shared" ref="S135:S198" si="21">IFERROR((IFERROR(O135*0.187*10^3,0)+IFERROR(P135*0.86*10^3,0))/L135," ")</f>
        <v xml:space="preserve"> </v>
      </c>
      <c r="U135" s="684"/>
      <c r="V135" s="684"/>
      <c r="W135" s="684"/>
      <c r="X135" s="684"/>
      <c r="Y135" s="684"/>
      <c r="Z135" s="684"/>
      <c r="AA135" s="684"/>
      <c r="AB135" s="824"/>
      <c r="AC135" s="786" t="str">
        <f t="shared" ref="AC135:AC198" si="22">IF(AB135*0.187*10^-3&gt;0,AB135*0.187*10^-3," ")</f>
        <v xml:space="preserve"> </v>
      </c>
      <c r="AD135" s="786" t="str">
        <f t="shared" ref="AD135:AD198" si="23">IFERROR(AC135/V135," ")</f>
        <v xml:space="preserve"> </v>
      </c>
      <c r="AF135" s="825">
        <v>1</v>
      </c>
      <c r="AG135" s="684"/>
      <c r="AH135" s="684"/>
      <c r="AI135" s="684"/>
      <c r="AJ135" s="684"/>
      <c r="AK135" s="684"/>
      <c r="AL135" s="684"/>
      <c r="AM135" s="684"/>
      <c r="AN135" s="684"/>
      <c r="AO135" s="684"/>
      <c r="AP135" s="826" t="str">
        <f t="shared" ref="AP135:AP198" si="24">IF(AO135*0.187*10^-3&gt;0,AO135*0.187*10^-3," ")</f>
        <v xml:space="preserve"> </v>
      </c>
      <c r="AQ135" s="786" t="str">
        <f t="shared" ref="AQ135:AQ198" si="25">IFERROR(AP135/AH135," ")</f>
        <v xml:space="preserve"> </v>
      </c>
    </row>
    <row r="136" spans="1:43" ht="18.75" x14ac:dyDescent="0.3">
      <c r="A136" s="827"/>
      <c r="B136" s="684"/>
      <c r="C136" s="823"/>
      <c r="D136" s="823"/>
      <c r="E136" s="823"/>
      <c r="F136" s="684"/>
      <c r="G136" s="823"/>
      <c r="H136" s="823"/>
      <c r="I136" s="684"/>
      <c r="J136" s="823"/>
      <c r="K136" s="823"/>
      <c r="L136" s="786" t="str">
        <f t="shared" si="18"/>
        <v xml:space="preserve"> </v>
      </c>
      <c r="M136" s="823"/>
      <c r="N136" s="823"/>
      <c r="O136" s="823"/>
      <c r="P136" s="823"/>
      <c r="Q136" s="786" t="str">
        <f t="shared" si="19"/>
        <v xml:space="preserve"> </v>
      </c>
      <c r="R136" s="786" t="str">
        <f t="shared" si="20"/>
        <v xml:space="preserve"> </v>
      </c>
      <c r="S136" s="786" t="str">
        <f t="shared" si="21"/>
        <v xml:space="preserve"> </v>
      </c>
      <c r="U136" s="684"/>
      <c r="V136" s="684"/>
      <c r="W136" s="684"/>
      <c r="X136" s="684"/>
      <c r="Y136" s="684"/>
      <c r="Z136" s="684"/>
      <c r="AA136" s="684"/>
      <c r="AB136" s="824"/>
      <c r="AC136" s="786" t="str">
        <f t="shared" si="22"/>
        <v xml:space="preserve"> </v>
      </c>
      <c r="AD136" s="786" t="str">
        <f t="shared" si="23"/>
        <v xml:space="preserve"> </v>
      </c>
      <c r="AF136" s="825">
        <v>1</v>
      </c>
      <c r="AG136" s="684"/>
      <c r="AH136" s="684"/>
      <c r="AI136" s="684"/>
      <c r="AJ136" s="684"/>
      <c r="AK136" s="684"/>
      <c r="AL136" s="684"/>
      <c r="AM136" s="684"/>
      <c r="AN136" s="684"/>
      <c r="AO136" s="684"/>
      <c r="AP136" s="826" t="str">
        <f t="shared" si="24"/>
        <v xml:space="preserve"> </v>
      </c>
      <c r="AQ136" s="786" t="str">
        <f t="shared" si="25"/>
        <v xml:space="preserve"> </v>
      </c>
    </row>
    <row r="137" spans="1:43" ht="18.75" x14ac:dyDescent="0.3">
      <c r="A137" s="827"/>
      <c r="B137" s="684"/>
      <c r="C137" s="823"/>
      <c r="D137" s="823"/>
      <c r="E137" s="823"/>
      <c r="F137" s="684"/>
      <c r="G137" s="823"/>
      <c r="H137" s="823"/>
      <c r="I137" s="684"/>
      <c r="J137" s="823"/>
      <c r="K137" s="823"/>
      <c r="L137" s="786" t="str">
        <f t="shared" si="18"/>
        <v xml:space="preserve"> </v>
      </c>
      <c r="M137" s="823"/>
      <c r="N137" s="823"/>
      <c r="O137" s="823"/>
      <c r="P137" s="823"/>
      <c r="Q137" s="786" t="str">
        <f t="shared" si="19"/>
        <v xml:space="preserve"> </v>
      </c>
      <c r="R137" s="786" t="str">
        <f t="shared" si="20"/>
        <v xml:space="preserve"> </v>
      </c>
      <c r="S137" s="786" t="str">
        <f t="shared" si="21"/>
        <v xml:space="preserve"> </v>
      </c>
      <c r="U137" s="684"/>
      <c r="V137" s="684"/>
      <c r="W137" s="684"/>
      <c r="X137" s="684"/>
      <c r="Y137" s="684"/>
      <c r="Z137" s="684"/>
      <c r="AA137" s="684"/>
      <c r="AB137" s="824"/>
      <c r="AC137" s="786" t="str">
        <f t="shared" si="22"/>
        <v xml:space="preserve"> </v>
      </c>
      <c r="AD137" s="786" t="str">
        <f t="shared" si="23"/>
        <v xml:space="preserve"> </v>
      </c>
      <c r="AF137" s="825">
        <v>1</v>
      </c>
      <c r="AG137" s="684"/>
      <c r="AH137" s="684"/>
      <c r="AI137" s="684"/>
      <c r="AJ137" s="684"/>
      <c r="AK137" s="684"/>
      <c r="AL137" s="684"/>
      <c r="AM137" s="684"/>
      <c r="AN137" s="684"/>
      <c r="AO137" s="684"/>
      <c r="AP137" s="826" t="str">
        <f t="shared" si="24"/>
        <v xml:space="preserve"> </v>
      </c>
      <c r="AQ137" s="786" t="str">
        <f t="shared" si="25"/>
        <v xml:space="preserve"> </v>
      </c>
    </row>
    <row r="138" spans="1:43" ht="18.75" x14ac:dyDescent="0.3">
      <c r="A138" s="827"/>
      <c r="B138" s="684"/>
      <c r="C138" s="823"/>
      <c r="D138" s="823"/>
      <c r="E138" s="823"/>
      <c r="F138" s="684"/>
      <c r="G138" s="823"/>
      <c r="H138" s="823"/>
      <c r="I138" s="684"/>
      <c r="J138" s="823"/>
      <c r="K138" s="823"/>
      <c r="L138" s="786" t="str">
        <f t="shared" si="18"/>
        <v xml:space="preserve"> </v>
      </c>
      <c r="M138" s="823"/>
      <c r="N138" s="823"/>
      <c r="O138" s="823"/>
      <c r="P138" s="823"/>
      <c r="Q138" s="786" t="str">
        <f t="shared" si="19"/>
        <v xml:space="preserve"> </v>
      </c>
      <c r="R138" s="786" t="str">
        <f t="shared" si="20"/>
        <v xml:space="preserve"> </v>
      </c>
      <c r="S138" s="786" t="str">
        <f t="shared" si="21"/>
        <v xml:space="preserve"> </v>
      </c>
      <c r="U138" s="684"/>
      <c r="V138" s="684"/>
      <c r="W138" s="684"/>
      <c r="X138" s="684"/>
      <c r="Y138" s="684"/>
      <c r="Z138" s="684"/>
      <c r="AA138" s="684"/>
      <c r="AB138" s="824"/>
      <c r="AC138" s="786" t="str">
        <f t="shared" si="22"/>
        <v xml:space="preserve"> </v>
      </c>
      <c r="AD138" s="786" t="str">
        <f t="shared" si="23"/>
        <v xml:space="preserve"> </v>
      </c>
      <c r="AF138" s="825">
        <v>1</v>
      </c>
      <c r="AG138" s="684"/>
      <c r="AH138" s="684"/>
      <c r="AI138" s="684"/>
      <c r="AJ138" s="684"/>
      <c r="AK138" s="684"/>
      <c r="AL138" s="684"/>
      <c r="AM138" s="684"/>
      <c r="AN138" s="684"/>
      <c r="AO138" s="684"/>
      <c r="AP138" s="826" t="str">
        <f t="shared" si="24"/>
        <v xml:space="preserve"> </v>
      </c>
      <c r="AQ138" s="786" t="str">
        <f t="shared" si="25"/>
        <v xml:space="preserve"> </v>
      </c>
    </row>
    <row r="139" spans="1:43" ht="18.75" x14ac:dyDescent="0.3">
      <c r="A139" s="827"/>
      <c r="B139" s="684"/>
      <c r="C139" s="823"/>
      <c r="D139" s="823"/>
      <c r="E139" s="823"/>
      <c r="F139" s="684"/>
      <c r="G139" s="823"/>
      <c r="H139" s="823"/>
      <c r="I139" s="684"/>
      <c r="J139" s="823"/>
      <c r="K139" s="823"/>
      <c r="L139" s="786" t="str">
        <f t="shared" si="18"/>
        <v xml:space="preserve"> </v>
      </c>
      <c r="M139" s="823"/>
      <c r="N139" s="823"/>
      <c r="O139" s="823"/>
      <c r="P139" s="823"/>
      <c r="Q139" s="786" t="str">
        <f t="shared" si="19"/>
        <v xml:space="preserve"> </v>
      </c>
      <c r="R139" s="786" t="str">
        <f t="shared" si="20"/>
        <v xml:space="preserve"> </v>
      </c>
      <c r="S139" s="786" t="str">
        <f t="shared" si="21"/>
        <v xml:space="preserve"> </v>
      </c>
      <c r="U139" s="684"/>
      <c r="V139" s="684"/>
      <c r="W139" s="684"/>
      <c r="X139" s="684"/>
      <c r="Y139" s="684"/>
      <c r="Z139" s="684"/>
      <c r="AA139" s="684"/>
      <c r="AB139" s="824"/>
      <c r="AC139" s="786" t="str">
        <f t="shared" si="22"/>
        <v xml:space="preserve"> </v>
      </c>
      <c r="AD139" s="786" t="str">
        <f t="shared" si="23"/>
        <v xml:space="preserve"> </v>
      </c>
      <c r="AF139" s="825">
        <v>1</v>
      </c>
      <c r="AG139" s="684"/>
      <c r="AH139" s="684"/>
      <c r="AI139" s="684"/>
      <c r="AJ139" s="684"/>
      <c r="AK139" s="684"/>
      <c r="AL139" s="684"/>
      <c r="AM139" s="684"/>
      <c r="AN139" s="684"/>
      <c r="AO139" s="684"/>
      <c r="AP139" s="826" t="str">
        <f t="shared" si="24"/>
        <v xml:space="preserve"> </v>
      </c>
      <c r="AQ139" s="786" t="str">
        <f t="shared" si="25"/>
        <v xml:space="preserve"> </v>
      </c>
    </row>
    <row r="140" spans="1:43" ht="18.75" x14ac:dyDescent="0.3">
      <c r="A140" s="827"/>
      <c r="B140" s="684"/>
      <c r="C140" s="823"/>
      <c r="D140" s="823"/>
      <c r="E140" s="823"/>
      <c r="F140" s="684"/>
      <c r="G140" s="823"/>
      <c r="H140" s="823"/>
      <c r="I140" s="684"/>
      <c r="J140" s="823"/>
      <c r="K140" s="823"/>
      <c r="L140" s="786" t="str">
        <f t="shared" si="18"/>
        <v xml:space="preserve"> </v>
      </c>
      <c r="M140" s="823"/>
      <c r="N140" s="823"/>
      <c r="O140" s="823"/>
      <c r="P140" s="823"/>
      <c r="Q140" s="786" t="str">
        <f t="shared" si="19"/>
        <v xml:space="preserve"> </v>
      </c>
      <c r="R140" s="786" t="str">
        <f t="shared" si="20"/>
        <v xml:space="preserve"> </v>
      </c>
      <c r="S140" s="786" t="str">
        <f t="shared" si="21"/>
        <v xml:space="preserve"> </v>
      </c>
      <c r="U140" s="684"/>
      <c r="V140" s="684"/>
      <c r="W140" s="684"/>
      <c r="X140" s="684"/>
      <c r="Y140" s="684"/>
      <c r="Z140" s="684"/>
      <c r="AA140" s="684"/>
      <c r="AB140" s="824"/>
      <c r="AC140" s="786" t="str">
        <f t="shared" si="22"/>
        <v xml:space="preserve"> </v>
      </c>
      <c r="AD140" s="786" t="str">
        <f t="shared" si="23"/>
        <v xml:space="preserve"> </v>
      </c>
      <c r="AF140" s="825">
        <v>1</v>
      </c>
      <c r="AG140" s="684"/>
      <c r="AH140" s="684"/>
      <c r="AI140" s="684"/>
      <c r="AJ140" s="684"/>
      <c r="AK140" s="684"/>
      <c r="AL140" s="684"/>
      <c r="AM140" s="684"/>
      <c r="AN140" s="684"/>
      <c r="AO140" s="684"/>
      <c r="AP140" s="826" t="str">
        <f t="shared" si="24"/>
        <v xml:space="preserve"> </v>
      </c>
      <c r="AQ140" s="786" t="str">
        <f t="shared" si="25"/>
        <v xml:space="preserve"> </v>
      </c>
    </row>
    <row r="141" spans="1:43" ht="18.75" x14ac:dyDescent="0.3">
      <c r="A141" s="827"/>
      <c r="B141" s="684"/>
      <c r="C141" s="823"/>
      <c r="D141" s="823"/>
      <c r="E141" s="823"/>
      <c r="F141" s="684"/>
      <c r="G141" s="823"/>
      <c r="H141" s="823"/>
      <c r="I141" s="684"/>
      <c r="J141" s="823"/>
      <c r="K141" s="823"/>
      <c r="L141" s="786" t="str">
        <f t="shared" si="18"/>
        <v xml:space="preserve"> </v>
      </c>
      <c r="M141" s="823"/>
      <c r="N141" s="823"/>
      <c r="O141" s="823"/>
      <c r="P141" s="823"/>
      <c r="Q141" s="786" t="str">
        <f t="shared" si="19"/>
        <v xml:space="preserve"> </v>
      </c>
      <c r="R141" s="786" t="str">
        <f t="shared" si="20"/>
        <v xml:space="preserve"> </v>
      </c>
      <c r="S141" s="786" t="str">
        <f t="shared" si="21"/>
        <v xml:space="preserve"> </v>
      </c>
      <c r="U141" s="684"/>
      <c r="V141" s="684"/>
      <c r="W141" s="684"/>
      <c r="X141" s="684"/>
      <c r="Y141" s="684"/>
      <c r="Z141" s="684"/>
      <c r="AA141" s="684"/>
      <c r="AB141" s="824"/>
      <c r="AC141" s="786" t="str">
        <f t="shared" si="22"/>
        <v xml:space="preserve"> </v>
      </c>
      <c r="AD141" s="786" t="str">
        <f t="shared" si="23"/>
        <v xml:space="preserve"> </v>
      </c>
      <c r="AF141" s="825">
        <v>1</v>
      </c>
      <c r="AG141" s="684"/>
      <c r="AH141" s="684"/>
      <c r="AI141" s="684"/>
      <c r="AJ141" s="684"/>
      <c r="AK141" s="684"/>
      <c r="AL141" s="684"/>
      <c r="AM141" s="684"/>
      <c r="AN141" s="684"/>
      <c r="AO141" s="684"/>
      <c r="AP141" s="826" t="str">
        <f t="shared" si="24"/>
        <v xml:space="preserve"> </v>
      </c>
      <c r="AQ141" s="786" t="str">
        <f t="shared" si="25"/>
        <v xml:space="preserve"> </v>
      </c>
    </row>
    <row r="142" spans="1:43" ht="18.75" x14ac:dyDescent="0.3">
      <c r="A142" s="827"/>
      <c r="B142" s="684"/>
      <c r="C142" s="823"/>
      <c r="D142" s="823"/>
      <c r="E142" s="823"/>
      <c r="F142" s="684"/>
      <c r="G142" s="823"/>
      <c r="H142" s="823"/>
      <c r="I142" s="684"/>
      <c r="J142" s="823"/>
      <c r="K142" s="823"/>
      <c r="L142" s="786" t="str">
        <f t="shared" si="18"/>
        <v xml:space="preserve"> </v>
      </c>
      <c r="M142" s="823"/>
      <c r="N142" s="823"/>
      <c r="O142" s="823"/>
      <c r="P142" s="823"/>
      <c r="Q142" s="786" t="str">
        <f t="shared" si="19"/>
        <v xml:space="preserve"> </v>
      </c>
      <c r="R142" s="786" t="str">
        <f t="shared" si="20"/>
        <v xml:space="preserve"> </v>
      </c>
      <c r="S142" s="786" t="str">
        <f t="shared" si="21"/>
        <v xml:space="preserve"> </v>
      </c>
      <c r="U142" s="684"/>
      <c r="V142" s="684"/>
      <c r="W142" s="684"/>
      <c r="X142" s="684"/>
      <c r="Y142" s="684"/>
      <c r="Z142" s="684"/>
      <c r="AA142" s="684"/>
      <c r="AB142" s="824"/>
      <c r="AC142" s="786" t="str">
        <f t="shared" si="22"/>
        <v xml:space="preserve"> </v>
      </c>
      <c r="AD142" s="786" t="str">
        <f t="shared" si="23"/>
        <v xml:space="preserve"> </v>
      </c>
      <c r="AF142" s="825">
        <v>1</v>
      </c>
      <c r="AG142" s="684"/>
      <c r="AH142" s="684"/>
      <c r="AI142" s="684"/>
      <c r="AJ142" s="684"/>
      <c r="AK142" s="684"/>
      <c r="AL142" s="684"/>
      <c r="AM142" s="684"/>
      <c r="AN142" s="684"/>
      <c r="AO142" s="684"/>
      <c r="AP142" s="826" t="str">
        <f t="shared" si="24"/>
        <v xml:space="preserve"> </v>
      </c>
      <c r="AQ142" s="786" t="str">
        <f t="shared" si="25"/>
        <v xml:space="preserve"> </v>
      </c>
    </row>
    <row r="143" spans="1:43" ht="18.75" x14ac:dyDescent="0.3">
      <c r="A143" s="827"/>
      <c r="B143" s="684"/>
      <c r="C143" s="823"/>
      <c r="D143" s="823"/>
      <c r="E143" s="823"/>
      <c r="F143" s="684"/>
      <c r="G143" s="823"/>
      <c r="H143" s="823"/>
      <c r="I143" s="684"/>
      <c r="J143" s="823"/>
      <c r="K143" s="823"/>
      <c r="L143" s="786" t="str">
        <f t="shared" si="18"/>
        <v xml:space="preserve"> </v>
      </c>
      <c r="M143" s="823"/>
      <c r="N143" s="823"/>
      <c r="O143" s="823"/>
      <c r="P143" s="823"/>
      <c r="Q143" s="786" t="str">
        <f t="shared" si="19"/>
        <v xml:space="preserve"> </v>
      </c>
      <c r="R143" s="786" t="str">
        <f t="shared" si="20"/>
        <v xml:space="preserve"> </v>
      </c>
      <c r="S143" s="786" t="str">
        <f t="shared" si="21"/>
        <v xml:space="preserve"> </v>
      </c>
      <c r="U143" s="684"/>
      <c r="V143" s="684"/>
      <c r="W143" s="684"/>
      <c r="X143" s="684"/>
      <c r="Y143" s="684"/>
      <c r="Z143" s="684"/>
      <c r="AA143" s="684"/>
      <c r="AB143" s="824"/>
      <c r="AC143" s="786" t="str">
        <f t="shared" si="22"/>
        <v xml:space="preserve"> </v>
      </c>
      <c r="AD143" s="786" t="str">
        <f t="shared" si="23"/>
        <v xml:space="preserve"> </v>
      </c>
      <c r="AF143" s="825">
        <v>1</v>
      </c>
      <c r="AG143" s="684"/>
      <c r="AH143" s="684"/>
      <c r="AI143" s="684"/>
      <c r="AJ143" s="684"/>
      <c r="AK143" s="684"/>
      <c r="AL143" s="684"/>
      <c r="AM143" s="684"/>
      <c r="AN143" s="684"/>
      <c r="AO143" s="684"/>
      <c r="AP143" s="826" t="str">
        <f t="shared" si="24"/>
        <v xml:space="preserve"> </v>
      </c>
      <c r="AQ143" s="786" t="str">
        <f t="shared" si="25"/>
        <v xml:space="preserve"> </v>
      </c>
    </row>
    <row r="144" spans="1:43" ht="18.75" x14ac:dyDescent="0.3">
      <c r="A144" s="827"/>
      <c r="B144" s="684"/>
      <c r="C144" s="823"/>
      <c r="D144" s="823"/>
      <c r="E144" s="823"/>
      <c r="F144" s="684"/>
      <c r="G144" s="823"/>
      <c r="H144" s="823"/>
      <c r="I144" s="684"/>
      <c r="J144" s="823"/>
      <c r="K144" s="823"/>
      <c r="L144" s="786" t="str">
        <f t="shared" si="18"/>
        <v xml:space="preserve"> </v>
      </c>
      <c r="M144" s="823"/>
      <c r="N144" s="823"/>
      <c r="O144" s="823"/>
      <c r="P144" s="823"/>
      <c r="Q144" s="786" t="str">
        <f t="shared" si="19"/>
        <v xml:space="preserve"> </v>
      </c>
      <c r="R144" s="786" t="str">
        <f t="shared" si="20"/>
        <v xml:space="preserve"> </v>
      </c>
      <c r="S144" s="786" t="str">
        <f t="shared" si="21"/>
        <v xml:space="preserve"> </v>
      </c>
      <c r="U144" s="684"/>
      <c r="V144" s="684"/>
      <c r="W144" s="684"/>
      <c r="X144" s="684"/>
      <c r="Y144" s="684"/>
      <c r="Z144" s="684"/>
      <c r="AA144" s="684"/>
      <c r="AB144" s="824"/>
      <c r="AC144" s="786" t="str">
        <f t="shared" si="22"/>
        <v xml:space="preserve"> </v>
      </c>
      <c r="AD144" s="786" t="str">
        <f t="shared" si="23"/>
        <v xml:space="preserve"> </v>
      </c>
      <c r="AF144" s="825">
        <v>1</v>
      </c>
      <c r="AG144" s="684"/>
      <c r="AH144" s="684"/>
      <c r="AI144" s="684"/>
      <c r="AJ144" s="684"/>
      <c r="AK144" s="684"/>
      <c r="AL144" s="684"/>
      <c r="AM144" s="684"/>
      <c r="AN144" s="684"/>
      <c r="AO144" s="684"/>
      <c r="AP144" s="826" t="str">
        <f t="shared" si="24"/>
        <v xml:space="preserve"> </v>
      </c>
      <c r="AQ144" s="786" t="str">
        <f t="shared" si="25"/>
        <v xml:space="preserve"> </v>
      </c>
    </row>
    <row r="145" spans="1:43" ht="18.75" x14ac:dyDescent="0.3">
      <c r="A145" s="827"/>
      <c r="B145" s="684"/>
      <c r="C145" s="823"/>
      <c r="D145" s="823"/>
      <c r="E145" s="823"/>
      <c r="F145" s="684"/>
      <c r="G145" s="823"/>
      <c r="H145" s="823"/>
      <c r="I145" s="684"/>
      <c r="J145" s="823"/>
      <c r="K145" s="823"/>
      <c r="L145" s="786" t="str">
        <f t="shared" si="18"/>
        <v xml:space="preserve"> </v>
      </c>
      <c r="M145" s="823"/>
      <c r="N145" s="823"/>
      <c r="O145" s="823"/>
      <c r="P145" s="823"/>
      <c r="Q145" s="786" t="str">
        <f t="shared" si="19"/>
        <v xml:space="preserve"> </v>
      </c>
      <c r="R145" s="786" t="str">
        <f t="shared" si="20"/>
        <v xml:space="preserve"> </v>
      </c>
      <c r="S145" s="786" t="str">
        <f t="shared" si="21"/>
        <v xml:space="preserve"> </v>
      </c>
      <c r="U145" s="684"/>
      <c r="V145" s="684"/>
      <c r="W145" s="684"/>
      <c r="X145" s="684"/>
      <c r="Y145" s="684"/>
      <c r="Z145" s="684"/>
      <c r="AA145" s="684"/>
      <c r="AB145" s="824"/>
      <c r="AC145" s="786" t="str">
        <f t="shared" si="22"/>
        <v xml:space="preserve"> </v>
      </c>
      <c r="AD145" s="786" t="str">
        <f t="shared" si="23"/>
        <v xml:space="preserve"> </v>
      </c>
      <c r="AF145" s="825">
        <v>1</v>
      </c>
      <c r="AG145" s="684"/>
      <c r="AH145" s="684"/>
      <c r="AI145" s="684"/>
      <c r="AJ145" s="684"/>
      <c r="AK145" s="684"/>
      <c r="AL145" s="684"/>
      <c r="AM145" s="684"/>
      <c r="AN145" s="684"/>
      <c r="AO145" s="684"/>
      <c r="AP145" s="826" t="str">
        <f t="shared" si="24"/>
        <v xml:space="preserve"> </v>
      </c>
      <c r="AQ145" s="786" t="str">
        <f t="shared" si="25"/>
        <v xml:space="preserve"> </v>
      </c>
    </row>
    <row r="146" spans="1:43" ht="18.75" x14ac:dyDescent="0.3">
      <c r="A146" s="827"/>
      <c r="B146" s="684"/>
      <c r="C146" s="823"/>
      <c r="D146" s="823"/>
      <c r="E146" s="823"/>
      <c r="F146" s="684"/>
      <c r="G146" s="823"/>
      <c r="H146" s="823"/>
      <c r="I146" s="684"/>
      <c r="J146" s="823"/>
      <c r="K146" s="823"/>
      <c r="L146" s="786" t="str">
        <f t="shared" si="18"/>
        <v xml:space="preserve"> </v>
      </c>
      <c r="M146" s="823"/>
      <c r="N146" s="823"/>
      <c r="O146" s="823"/>
      <c r="P146" s="823"/>
      <c r="Q146" s="786" t="str">
        <f t="shared" si="19"/>
        <v xml:space="preserve"> </v>
      </c>
      <c r="R146" s="786" t="str">
        <f t="shared" si="20"/>
        <v xml:space="preserve"> </v>
      </c>
      <c r="S146" s="786" t="str">
        <f t="shared" si="21"/>
        <v xml:space="preserve"> </v>
      </c>
      <c r="U146" s="684"/>
      <c r="V146" s="684"/>
      <c r="W146" s="684"/>
      <c r="X146" s="684"/>
      <c r="Y146" s="684"/>
      <c r="Z146" s="684"/>
      <c r="AA146" s="684"/>
      <c r="AB146" s="824"/>
      <c r="AC146" s="786" t="str">
        <f t="shared" si="22"/>
        <v xml:space="preserve"> </v>
      </c>
      <c r="AD146" s="786" t="str">
        <f t="shared" si="23"/>
        <v xml:space="preserve"> </v>
      </c>
      <c r="AF146" s="825">
        <v>1</v>
      </c>
      <c r="AG146" s="684"/>
      <c r="AH146" s="684"/>
      <c r="AI146" s="684"/>
      <c r="AJ146" s="684"/>
      <c r="AK146" s="684"/>
      <c r="AL146" s="684"/>
      <c r="AM146" s="684"/>
      <c r="AN146" s="684"/>
      <c r="AO146" s="684"/>
      <c r="AP146" s="826" t="str">
        <f t="shared" si="24"/>
        <v xml:space="preserve"> </v>
      </c>
      <c r="AQ146" s="786" t="str">
        <f t="shared" si="25"/>
        <v xml:space="preserve"> </v>
      </c>
    </row>
    <row r="147" spans="1:43" ht="18.75" x14ac:dyDescent="0.3">
      <c r="A147" s="827"/>
      <c r="B147" s="684"/>
      <c r="C147" s="823"/>
      <c r="D147" s="823"/>
      <c r="E147" s="823"/>
      <c r="F147" s="684"/>
      <c r="G147" s="823"/>
      <c r="H147" s="823"/>
      <c r="I147" s="684"/>
      <c r="J147" s="823"/>
      <c r="K147" s="823"/>
      <c r="L147" s="786" t="str">
        <f t="shared" si="18"/>
        <v xml:space="preserve"> </v>
      </c>
      <c r="M147" s="823"/>
      <c r="N147" s="823"/>
      <c r="O147" s="823"/>
      <c r="P147" s="823"/>
      <c r="Q147" s="786" t="str">
        <f t="shared" si="19"/>
        <v xml:space="preserve"> </v>
      </c>
      <c r="R147" s="786" t="str">
        <f t="shared" si="20"/>
        <v xml:space="preserve"> </v>
      </c>
      <c r="S147" s="786" t="str">
        <f t="shared" si="21"/>
        <v xml:space="preserve"> </v>
      </c>
      <c r="U147" s="684"/>
      <c r="V147" s="684"/>
      <c r="W147" s="684"/>
      <c r="X147" s="684"/>
      <c r="Y147" s="684"/>
      <c r="Z147" s="684"/>
      <c r="AA147" s="684"/>
      <c r="AB147" s="824"/>
      <c r="AC147" s="786" t="str">
        <f t="shared" si="22"/>
        <v xml:space="preserve"> </v>
      </c>
      <c r="AD147" s="786" t="str">
        <f t="shared" si="23"/>
        <v xml:space="preserve"> </v>
      </c>
      <c r="AF147" s="825">
        <v>1</v>
      </c>
      <c r="AG147" s="684"/>
      <c r="AH147" s="684"/>
      <c r="AI147" s="684"/>
      <c r="AJ147" s="684"/>
      <c r="AK147" s="684"/>
      <c r="AL147" s="684"/>
      <c r="AM147" s="684"/>
      <c r="AN147" s="684"/>
      <c r="AO147" s="684"/>
      <c r="AP147" s="826" t="str">
        <f t="shared" si="24"/>
        <v xml:space="preserve"> </v>
      </c>
      <c r="AQ147" s="786" t="str">
        <f t="shared" si="25"/>
        <v xml:space="preserve"> </v>
      </c>
    </row>
    <row r="148" spans="1:43" ht="18.75" x14ac:dyDescent="0.3">
      <c r="A148" s="827"/>
      <c r="B148" s="684"/>
      <c r="C148" s="823"/>
      <c r="D148" s="823"/>
      <c r="E148" s="823"/>
      <c r="F148" s="684"/>
      <c r="G148" s="823"/>
      <c r="H148" s="823"/>
      <c r="I148" s="684"/>
      <c r="J148" s="823"/>
      <c r="K148" s="823"/>
      <c r="L148" s="786" t="str">
        <f t="shared" si="18"/>
        <v xml:space="preserve"> </v>
      </c>
      <c r="M148" s="823"/>
      <c r="N148" s="823"/>
      <c r="O148" s="823"/>
      <c r="P148" s="823"/>
      <c r="Q148" s="786" t="str">
        <f t="shared" si="19"/>
        <v xml:space="preserve"> </v>
      </c>
      <c r="R148" s="786" t="str">
        <f t="shared" si="20"/>
        <v xml:space="preserve"> </v>
      </c>
      <c r="S148" s="786" t="str">
        <f t="shared" si="21"/>
        <v xml:space="preserve"> </v>
      </c>
      <c r="U148" s="684"/>
      <c r="V148" s="684"/>
      <c r="W148" s="684"/>
      <c r="X148" s="684"/>
      <c r="Y148" s="684"/>
      <c r="Z148" s="684"/>
      <c r="AA148" s="684"/>
      <c r="AB148" s="824"/>
      <c r="AC148" s="786" t="str">
        <f t="shared" si="22"/>
        <v xml:space="preserve"> </v>
      </c>
      <c r="AD148" s="786" t="str">
        <f t="shared" si="23"/>
        <v xml:space="preserve"> </v>
      </c>
      <c r="AF148" s="825">
        <v>1</v>
      </c>
      <c r="AG148" s="684"/>
      <c r="AH148" s="684"/>
      <c r="AI148" s="684"/>
      <c r="AJ148" s="684"/>
      <c r="AK148" s="684"/>
      <c r="AL148" s="684"/>
      <c r="AM148" s="684"/>
      <c r="AN148" s="684"/>
      <c r="AO148" s="684"/>
      <c r="AP148" s="826" t="str">
        <f t="shared" si="24"/>
        <v xml:space="preserve"> </v>
      </c>
      <c r="AQ148" s="786" t="str">
        <f t="shared" si="25"/>
        <v xml:space="preserve"> </v>
      </c>
    </row>
    <row r="149" spans="1:43" ht="18.75" x14ac:dyDescent="0.3">
      <c r="A149" s="827"/>
      <c r="B149" s="684"/>
      <c r="C149" s="823"/>
      <c r="D149" s="823"/>
      <c r="E149" s="823"/>
      <c r="F149" s="684"/>
      <c r="G149" s="823"/>
      <c r="H149" s="823"/>
      <c r="I149" s="684"/>
      <c r="J149" s="823"/>
      <c r="K149" s="823"/>
      <c r="L149" s="786" t="str">
        <f t="shared" si="18"/>
        <v xml:space="preserve"> </v>
      </c>
      <c r="M149" s="823"/>
      <c r="N149" s="823"/>
      <c r="O149" s="823"/>
      <c r="P149" s="823"/>
      <c r="Q149" s="786" t="str">
        <f t="shared" si="19"/>
        <v xml:space="preserve"> </v>
      </c>
      <c r="R149" s="786" t="str">
        <f t="shared" si="20"/>
        <v xml:space="preserve"> </v>
      </c>
      <c r="S149" s="786" t="str">
        <f t="shared" si="21"/>
        <v xml:space="preserve"> </v>
      </c>
      <c r="U149" s="684"/>
      <c r="V149" s="684"/>
      <c r="W149" s="684"/>
      <c r="X149" s="684"/>
      <c r="Y149" s="684"/>
      <c r="Z149" s="684"/>
      <c r="AA149" s="684"/>
      <c r="AB149" s="824"/>
      <c r="AC149" s="786" t="str">
        <f t="shared" si="22"/>
        <v xml:space="preserve"> </v>
      </c>
      <c r="AD149" s="786" t="str">
        <f t="shared" si="23"/>
        <v xml:space="preserve"> </v>
      </c>
      <c r="AF149" s="825">
        <v>1</v>
      </c>
      <c r="AG149" s="684"/>
      <c r="AH149" s="684"/>
      <c r="AI149" s="684"/>
      <c r="AJ149" s="684"/>
      <c r="AK149" s="684"/>
      <c r="AL149" s="684"/>
      <c r="AM149" s="684"/>
      <c r="AN149" s="684"/>
      <c r="AO149" s="684"/>
      <c r="AP149" s="826" t="str">
        <f t="shared" si="24"/>
        <v xml:space="preserve"> </v>
      </c>
      <c r="AQ149" s="786" t="str">
        <f t="shared" si="25"/>
        <v xml:space="preserve"> </v>
      </c>
    </row>
    <row r="150" spans="1:43" ht="18.75" x14ac:dyDescent="0.3">
      <c r="A150" s="827"/>
      <c r="B150" s="684"/>
      <c r="C150" s="823"/>
      <c r="D150" s="823"/>
      <c r="E150" s="823"/>
      <c r="F150" s="684"/>
      <c r="G150" s="823"/>
      <c r="H150" s="823"/>
      <c r="I150" s="684"/>
      <c r="J150" s="823"/>
      <c r="K150" s="823"/>
      <c r="L150" s="786" t="str">
        <f t="shared" si="18"/>
        <v xml:space="preserve"> </v>
      </c>
      <c r="M150" s="823"/>
      <c r="N150" s="823"/>
      <c r="O150" s="823"/>
      <c r="P150" s="823"/>
      <c r="Q150" s="786" t="str">
        <f t="shared" si="19"/>
        <v xml:space="preserve"> </v>
      </c>
      <c r="R150" s="786" t="str">
        <f t="shared" si="20"/>
        <v xml:space="preserve"> </v>
      </c>
      <c r="S150" s="786" t="str">
        <f t="shared" si="21"/>
        <v xml:space="preserve"> </v>
      </c>
      <c r="U150" s="684"/>
      <c r="V150" s="684"/>
      <c r="W150" s="684"/>
      <c r="X150" s="684"/>
      <c r="Y150" s="684"/>
      <c r="Z150" s="684"/>
      <c r="AA150" s="684"/>
      <c r="AB150" s="824"/>
      <c r="AC150" s="786" t="str">
        <f t="shared" si="22"/>
        <v xml:space="preserve"> </v>
      </c>
      <c r="AD150" s="786" t="str">
        <f t="shared" si="23"/>
        <v xml:space="preserve"> </v>
      </c>
      <c r="AF150" s="825">
        <v>1</v>
      </c>
      <c r="AG150" s="684"/>
      <c r="AH150" s="684"/>
      <c r="AI150" s="684"/>
      <c r="AJ150" s="684"/>
      <c r="AK150" s="684"/>
      <c r="AL150" s="684"/>
      <c r="AM150" s="684"/>
      <c r="AN150" s="684"/>
      <c r="AO150" s="684"/>
      <c r="AP150" s="826" t="str">
        <f t="shared" si="24"/>
        <v xml:space="preserve"> </v>
      </c>
      <c r="AQ150" s="786" t="str">
        <f t="shared" si="25"/>
        <v xml:space="preserve"> </v>
      </c>
    </row>
    <row r="151" spans="1:43" ht="18.75" x14ac:dyDescent="0.3">
      <c r="A151" s="827"/>
      <c r="B151" s="684"/>
      <c r="C151" s="823"/>
      <c r="D151" s="823"/>
      <c r="E151" s="823"/>
      <c r="F151" s="684"/>
      <c r="G151" s="823"/>
      <c r="H151" s="823"/>
      <c r="I151" s="684"/>
      <c r="J151" s="823"/>
      <c r="K151" s="823"/>
      <c r="L151" s="786" t="str">
        <f t="shared" si="18"/>
        <v xml:space="preserve"> </v>
      </c>
      <c r="M151" s="823"/>
      <c r="N151" s="823"/>
      <c r="O151" s="823"/>
      <c r="P151" s="823"/>
      <c r="Q151" s="786" t="str">
        <f t="shared" si="19"/>
        <v xml:space="preserve"> </v>
      </c>
      <c r="R151" s="786" t="str">
        <f t="shared" si="20"/>
        <v xml:space="preserve"> </v>
      </c>
      <c r="S151" s="786" t="str">
        <f t="shared" si="21"/>
        <v xml:space="preserve"> </v>
      </c>
      <c r="U151" s="684"/>
      <c r="V151" s="684"/>
      <c r="W151" s="684"/>
      <c r="X151" s="684"/>
      <c r="Y151" s="684"/>
      <c r="Z151" s="684"/>
      <c r="AA151" s="684"/>
      <c r="AB151" s="824"/>
      <c r="AC151" s="786" t="str">
        <f t="shared" si="22"/>
        <v xml:space="preserve"> </v>
      </c>
      <c r="AD151" s="786" t="str">
        <f t="shared" si="23"/>
        <v xml:space="preserve"> </v>
      </c>
      <c r="AF151" s="825">
        <v>1</v>
      </c>
      <c r="AG151" s="684"/>
      <c r="AH151" s="684"/>
      <c r="AI151" s="684"/>
      <c r="AJ151" s="684"/>
      <c r="AK151" s="684"/>
      <c r="AL151" s="684"/>
      <c r="AM151" s="684"/>
      <c r="AN151" s="684"/>
      <c r="AO151" s="684"/>
      <c r="AP151" s="826" t="str">
        <f t="shared" si="24"/>
        <v xml:space="preserve"> </v>
      </c>
      <c r="AQ151" s="786" t="str">
        <f t="shared" si="25"/>
        <v xml:space="preserve"> </v>
      </c>
    </row>
    <row r="152" spans="1:43" ht="18.75" x14ac:dyDescent="0.3">
      <c r="A152" s="827"/>
      <c r="B152" s="684"/>
      <c r="C152" s="823"/>
      <c r="D152" s="823"/>
      <c r="E152" s="823"/>
      <c r="F152" s="684"/>
      <c r="G152" s="823"/>
      <c r="H152" s="823"/>
      <c r="I152" s="684"/>
      <c r="J152" s="823"/>
      <c r="K152" s="823"/>
      <c r="L152" s="786" t="str">
        <f t="shared" si="18"/>
        <v xml:space="preserve"> </v>
      </c>
      <c r="M152" s="823"/>
      <c r="N152" s="823"/>
      <c r="O152" s="823"/>
      <c r="P152" s="823"/>
      <c r="Q152" s="786" t="str">
        <f t="shared" si="19"/>
        <v xml:space="preserve"> </v>
      </c>
      <c r="R152" s="786" t="str">
        <f t="shared" si="20"/>
        <v xml:space="preserve"> </v>
      </c>
      <c r="S152" s="786" t="str">
        <f t="shared" si="21"/>
        <v xml:space="preserve"> </v>
      </c>
      <c r="U152" s="684"/>
      <c r="V152" s="684"/>
      <c r="W152" s="684"/>
      <c r="X152" s="684"/>
      <c r="Y152" s="684"/>
      <c r="Z152" s="684"/>
      <c r="AA152" s="684"/>
      <c r="AB152" s="824"/>
      <c r="AC152" s="786" t="str">
        <f t="shared" si="22"/>
        <v xml:space="preserve"> </v>
      </c>
      <c r="AD152" s="786" t="str">
        <f t="shared" si="23"/>
        <v xml:space="preserve"> </v>
      </c>
      <c r="AF152" s="825">
        <v>1</v>
      </c>
      <c r="AG152" s="684"/>
      <c r="AH152" s="684"/>
      <c r="AI152" s="684"/>
      <c r="AJ152" s="684"/>
      <c r="AK152" s="684"/>
      <c r="AL152" s="684"/>
      <c r="AM152" s="684"/>
      <c r="AN152" s="684"/>
      <c r="AO152" s="684"/>
      <c r="AP152" s="826" t="str">
        <f t="shared" si="24"/>
        <v xml:space="preserve"> </v>
      </c>
      <c r="AQ152" s="786" t="str">
        <f t="shared" si="25"/>
        <v xml:space="preserve"> </v>
      </c>
    </row>
    <row r="153" spans="1:43" ht="18.75" x14ac:dyDescent="0.3">
      <c r="A153" s="827"/>
      <c r="B153" s="684"/>
      <c r="C153" s="823"/>
      <c r="D153" s="823"/>
      <c r="E153" s="823"/>
      <c r="F153" s="684"/>
      <c r="G153" s="823"/>
      <c r="H153" s="823"/>
      <c r="I153" s="684"/>
      <c r="J153" s="823"/>
      <c r="K153" s="823"/>
      <c r="L153" s="786" t="str">
        <f t="shared" si="18"/>
        <v xml:space="preserve"> </v>
      </c>
      <c r="M153" s="823"/>
      <c r="N153" s="823"/>
      <c r="O153" s="823"/>
      <c r="P153" s="823"/>
      <c r="Q153" s="786" t="str">
        <f t="shared" si="19"/>
        <v xml:space="preserve"> </v>
      </c>
      <c r="R153" s="786" t="str">
        <f t="shared" si="20"/>
        <v xml:space="preserve"> </v>
      </c>
      <c r="S153" s="786" t="str">
        <f t="shared" si="21"/>
        <v xml:space="preserve"> </v>
      </c>
      <c r="U153" s="684"/>
      <c r="V153" s="684"/>
      <c r="W153" s="684"/>
      <c r="X153" s="684"/>
      <c r="Y153" s="684"/>
      <c r="Z153" s="684"/>
      <c r="AA153" s="684"/>
      <c r="AB153" s="824"/>
      <c r="AC153" s="786" t="str">
        <f t="shared" si="22"/>
        <v xml:space="preserve"> </v>
      </c>
      <c r="AD153" s="786" t="str">
        <f t="shared" si="23"/>
        <v xml:space="preserve"> </v>
      </c>
      <c r="AF153" s="825">
        <v>1</v>
      </c>
      <c r="AG153" s="684"/>
      <c r="AH153" s="684"/>
      <c r="AI153" s="684"/>
      <c r="AJ153" s="684"/>
      <c r="AK153" s="684"/>
      <c r="AL153" s="684"/>
      <c r="AM153" s="684"/>
      <c r="AN153" s="684"/>
      <c r="AO153" s="684"/>
      <c r="AP153" s="826" t="str">
        <f t="shared" si="24"/>
        <v xml:space="preserve"> </v>
      </c>
      <c r="AQ153" s="786" t="str">
        <f t="shared" si="25"/>
        <v xml:space="preserve"> </v>
      </c>
    </row>
    <row r="154" spans="1:43" ht="18.75" x14ac:dyDescent="0.3">
      <c r="A154" s="827"/>
      <c r="B154" s="684"/>
      <c r="C154" s="823"/>
      <c r="D154" s="823"/>
      <c r="E154" s="823"/>
      <c r="F154" s="684"/>
      <c r="G154" s="823"/>
      <c r="H154" s="823"/>
      <c r="I154" s="684"/>
      <c r="J154" s="823"/>
      <c r="K154" s="823"/>
      <c r="L154" s="786" t="str">
        <f t="shared" si="18"/>
        <v xml:space="preserve"> </v>
      </c>
      <c r="M154" s="823"/>
      <c r="N154" s="823"/>
      <c r="O154" s="823"/>
      <c r="P154" s="823"/>
      <c r="Q154" s="786" t="str">
        <f t="shared" si="19"/>
        <v xml:space="preserve"> </v>
      </c>
      <c r="R154" s="786" t="str">
        <f t="shared" si="20"/>
        <v xml:space="preserve"> </v>
      </c>
      <c r="S154" s="786" t="str">
        <f t="shared" si="21"/>
        <v xml:space="preserve"> </v>
      </c>
      <c r="U154" s="684"/>
      <c r="V154" s="684"/>
      <c r="W154" s="684"/>
      <c r="X154" s="684"/>
      <c r="Y154" s="684"/>
      <c r="Z154" s="684"/>
      <c r="AA154" s="684"/>
      <c r="AB154" s="824"/>
      <c r="AC154" s="786" t="str">
        <f t="shared" si="22"/>
        <v xml:space="preserve"> </v>
      </c>
      <c r="AD154" s="786" t="str">
        <f t="shared" si="23"/>
        <v xml:space="preserve"> </v>
      </c>
      <c r="AF154" s="825">
        <v>1</v>
      </c>
      <c r="AG154" s="684"/>
      <c r="AH154" s="684"/>
      <c r="AI154" s="684"/>
      <c r="AJ154" s="684"/>
      <c r="AK154" s="684"/>
      <c r="AL154" s="684"/>
      <c r="AM154" s="684"/>
      <c r="AN154" s="684"/>
      <c r="AO154" s="684"/>
      <c r="AP154" s="826" t="str">
        <f t="shared" si="24"/>
        <v xml:space="preserve"> </v>
      </c>
      <c r="AQ154" s="786" t="str">
        <f t="shared" si="25"/>
        <v xml:space="preserve"> </v>
      </c>
    </row>
    <row r="155" spans="1:43" ht="18.75" x14ac:dyDescent="0.3">
      <c r="A155" s="827"/>
      <c r="B155" s="684"/>
      <c r="C155" s="823"/>
      <c r="D155" s="823"/>
      <c r="E155" s="823"/>
      <c r="F155" s="684"/>
      <c r="G155" s="823"/>
      <c r="H155" s="823"/>
      <c r="I155" s="684"/>
      <c r="J155" s="823"/>
      <c r="K155" s="823"/>
      <c r="L155" s="786" t="str">
        <f t="shared" si="18"/>
        <v xml:space="preserve"> </v>
      </c>
      <c r="M155" s="823"/>
      <c r="N155" s="823"/>
      <c r="O155" s="823"/>
      <c r="P155" s="823"/>
      <c r="Q155" s="786" t="str">
        <f t="shared" si="19"/>
        <v xml:space="preserve"> </v>
      </c>
      <c r="R155" s="786" t="str">
        <f t="shared" si="20"/>
        <v xml:space="preserve"> </v>
      </c>
      <c r="S155" s="786" t="str">
        <f t="shared" si="21"/>
        <v xml:space="preserve"> </v>
      </c>
      <c r="U155" s="684"/>
      <c r="V155" s="684"/>
      <c r="W155" s="684"/>
      <c r="X155" s="684"/>
      <c r="Y155" s="684"/>
      <c r="Z155" s="684"/>
      <c r="AA155" s="684"/>
      <c r="AB155" s="824"/>
      <c r="AC155" s="786" t="str">
        <f t="shared" si="22"/>
        <v xml:space="preserve"> </v>
      </c>
      <c r="AD155" s="786" t="str">
        <f t="shared" si="23"/>
        <v xml:space="preserve"> </v>
      </c>
      <c r="AF155" s="825">
        <v>1</v>
      </c>
      <c r="AG155" s="684"/>
      <c r="AH155" s="684"/>
      <c r="AI155" s="684"/>
      <c r="AJ155" s="684"/>
      <c r="AK155" s="684"/>
      <c r="AL155" s="684"/>
      <c r="AM155" s="684"/>
      <c r="AN155" s="684"/>
      <c r="AO155" s="684"/>
      <c r="AP155" s="826" t="str">
        <f t="shared" si="24"/>
        <v xml:space="preserve"> </v>
      </c>
      <c r="AQ155" s="786" t="str">
        <f t="shared" si="25"/>
        <v xml:space="preserve"> </v>
      </c>
    </row>
    <row r="156" spans="1:43" ht="18.75" x14ac:dyDescent="0.3">
      <c r="A156" s="827"/>
      <c r="B156" s="684"/>
      <c r="C156" s="823"/>
      <c r="D156" s="823"/>
      <c r="E156" s="823"/>
      <c r="F156" s="684"/>
      <c r="G156" s="823"/>
      <c r="H156" s="823"/>
      <c r="I156" s="684"/>
      <c r="J156" s="823"/>
      <c r="K156" s="823"/>
      <c r="L156" s="786" t="str">
        <f t="shared" si="18"/>
        <v xml:space="preserve"> </v>
      </c>
      <c r="M156" s="823"/>
      <c r="N156" s="823"/>
      <c r="O156" s="823"/>
      <c r="P156" s="823"/>
      <c r="Q156" s="786" t="str">
        <f t="shared" si="19"/>
        <v xml:space="preserve"> </v>
      </c>
      <c r="R156" s="786" t="str">
        <f t="shared" si="20"/>
        <v xml:space="preserve"> </v>
      </c>
      <c r="S156" s="786" t="str">
        <f t="shared" si="21"/>
        <v xml:space="preserve"> </v>
      </c>
      <c r="U156" s="684"/>
      <c r="V156" s="684"/>
      <c r="W156" s="684"/>
      <c r="X156" s="684"/>
      <c r="Y156" s="684"/>
      <c r="Z156" s="684"/>
      <c r="AA156" s="684"/>
      <c r="AB156" s="824"/>
      <c r="AC156" s="786" t="str">
        <f t="shared" si="22"/>
        <v xml:space="preserve"> </v>
      </c>
      <c r="AD156" s="786" t="str">
        <f t="shared" si="23"/>
        <v xml:space="preserve"> </v>
      </c>
      <c r="AF156" s="825">
        <v>1</v>
      </c>
      <c r="AG156" s="684"/>
      <c r="AH156" s="684"/>
      <c r="AI156" s="684"/>
      <c r="AJ156" s="684"/>
      <c r="AK156" s="684"/>
      <c r="AL156" s="684"/>
      <c r="AM156" s="684"/>
      <c r="AN156" s="684"/>
      <c r="AO156" s="684"/>
      <c r="AP156" s="826" t="str">
        <f t="shared" si="24"/>
        <v xml:space="preserve"> </v>
      </c>
      <c r="AQ156" s="786" t="str">
        <f t="shared" si="25"/>
        <v xml:space="preserve"> </v>
      </c>
    </row>
    <row r="157" spans="1:43" ht="18.75" x14ac:dyDescent="0.3">
      <c r="A157" s="827"/>
      <c r="B157" s="684"/>
      <c r="C157" s="823"/>
      <c r="D157" s="823"/>
      <c r="E157" s="823"/>
      <c r="F157" s="684"/>
      <c r="G157" s="823"/>
      <c r="H157" s="823"/>
      <c r="I157" s="684"/>
      <c r="J157" s="823"/>
      <c r="K157" s="823"/>
      <c r="L157" s="786" t="str">
        <f t="shared" si="18"/>
        <v xml:space="preserve"> </v>
      </c>
      <c r="M157" s="823"/>
      <c r="N157" s="823"/>
      <c r="O157" s="823"/>
      <c r="P157" s="823"/>
      <c r="Q157" s="786" t="str">
        <f t="shared" si="19"/>
        <v xml:space="preserve"> </v>
      </c>
      <c r="R157" s="786" t="str">
        <f t="shared" si="20"/>
        <v xml:space="preserve"> </v>
      </c>
      <c r="S157" s="786" t="str">
        <f t="shared" si="21"/>
        <v xml:space="preserve"> </v>
      </c>
      <c r="U157" s="684"/>
      <c r="V157" s="684"/>
      <c r="W157" s="684"/>
      <c r="X157" s="684"/>
      <c r="Y157" s="684"/>
      <c r="Z157" s="684"/>
      <c r="AA157" s="684"/>
      <c r="AB157" s="824"/>
      <c r="AC157" s="786" t="str">
        <f t="shared" si="22"/>
        <v xml:space="preserve"> </v>
      </c>
      <c r="AD157" s="786" t="str">
        <f t="shared" si="23"/>
        <v xml:space="preserve"> </v>
      </c>
      <c r="AF157" s="825">
        <v>1</v>
      </c>
      <c r="AG157" s="684"/>
      <c r="AH157" s="684"/>
      <c r="AI157" s="684"/>
      <c r="AJ157" s="684"/>
      <c r="AK157" s="684"/>
      <c r="AL157" s="684"/>
      <c r="AM157" s="684"/>
      <c r="AN157" s="684"/>
      <c r="AO157" s="684"/>
      <c r="AP157" s="826" t="str">
        <f t="shared" si="24"/>
        <v xml:space="preserve"> </v>
      </c>
      <c r="AQ157" s="786" t="str">
        <f t="shared" si="25"/>
        <v xml:space="preserve"> </v>
      </c>
    </row>
    <row r="158" spans="1:43" ht="18.75" x14ac:dyDescent="0.3">
      <c r="A158" s="827"/>
      <c r="B158" s="684"/>
      <c r="C158" s="823"/>
      <c r="D158" s="823"/>
      <c r="E158" s="823"/>
      <c r="F158" s="684"/>
      <c r="G158" s="823"/>
      <c r="H158" s="823"/>
      <c r="I158" s="684"/>
      <c r="J158" s="823"/>
      <c r="K158" s="823"/>
      <c r="L158" s="786" t="str">
        <f t="shared" si="18"/>
        <v xml:space="preserve"> </v>
      </c>
      <c r="M158" s="823"/>
      <c r="N158" s="823"/>
      <c r="O158" s="823"/>
      <c r="P158" s="823"/>
      <c r="Q158" s="786" t="str">
        <f t="shared" si="19"/>
        <v xml:space="preserve"> </v>
      </c>
      <c r="R158" s="786" t="str">
        <f t="shared" si="20"/>
        <v xml:space="preserve"> </v>
      </c>
      <c r="S158" s="786" t="str">
        <f t="shared" si="21"/>
        <v xml:space="preserve"> </v>
      </c>
      <c r="U158" s="684"/>
      <c r="V158" s="684"/>
      <c r="W158" s="684"/>
      <c r="X158" s="684"/>
      <c r="Y158" s="684"/>
      <c r="Z158" s="684"/>
      <c r="AA158" s="684"/>
      <c r="AB158" s="824"/>
      <c r="AC158" s="786" t="str">
        <f t="shared" si="22"/>
        <v xml:space="preserve"> </v>
      </c>
      <c r="AD158" s="786" t="str">
        <f t="shared" si="23"/>
        <v xml:space="preserve"> </v>
      </c>
      <c r="AF158" s="825">
        <v>1</v>
      </c>
      <c r="AG158" s="684"/>
      <c r="AH158" s="684"/>
      <c r="AI158" s="684"/>
      <c r="AJ158" s="684"/>
      <c r="AK158" s="684"/>
      <c r="AL158" s="684"/>
      <c r="AM158" s="684"/>
      <c r="AN158" s="684"/>
      <c r="AO158" s="684"/>
      <c r="AP158" s="826" t="str">
        <f t="shared" si="24"/>
        <v xml:space="preserve"> </v>
      </c>
      <c r="AQ158" s="786" t="str">
        <f t="shared" si="25"/>
        <v xml:space="preserve"> </v>
      </c>
    </row>
    <row r="159" spans="1:43" ht="18.75" x14ac:dyDescent="0.3">
      <c r="A159" s="827"/>
      <c r="B159" s="684"/>
      <c r="C159" s="823"/>
      <c r="D159" s="823"/>
      <c r="E159" s="823"/>
      <c r="F159" s="684"/>
      <c r="G159" s="823"/>
      <c r="H159" s="823"/>
      <c r="I159" s="684"/>
      <c r="J159" s="823"/>
      <c r="K159" s="823"/>
      <c r="L159" s="786" t="str">
        <f t="shared" si="18"/>
        <v xml:space="preserve"> </v>
      </c>
      <c r="M159" s="823"/>
      <c r="N159" s="823"/>
      <c r="O159" s="823"/>
      <c r="P159" s="823"/>
      <c r="Q159" s="786" t="str">
        <f t="shared" si="19"/>
        <v xml:space="preserve"> </v>
      </c>
      <c r="R159" s="786" t="str">
        <f t="shared" si="20"/>
        <v xml:space="preserve"> </v>
      </c>
      <c r="S159" s="786" t="str">
        <f t="shared" si="21"/>
        <v xml:space="preserve"> </v>
      </c>
      <c r="U159" s="684"/>
      <c r="V159" s="684"/>
      <c r="W159" s="684"/>
      <c r="X159" s="684"/>
      <c r="Y159" s="684"/>
      <c r="Z159" s="684"/>
      <c r="AA159" s="684"/>
      <c r="AB159" s="824"/>
      <c r="AC159" s="786" t="str">
        <f t="shared" si="22"/>
        <v xml:space="preserve"> </v>
      </c>
      <c r="AD159" s="786" t="str">
        <f t="shared" si="23"/>
        <v xml:space="preserve"> </v>
      </c>
      <c r="AF159" s="825">
        <v>1</v>
      </c>
      <c r="AG159" s="684"/>
      <c r="AH159" s="684"/>
      <c r="AI159" s="684"/>
      <c r="AJ159" s="684"/>
      <c r="AK159" s="684"/>
      <c r="AL159" s="684"/>
      <c r="AM159" s="684"/>
      <c r="AN159" s="684"/>
      <c r="AO159" s="684"/>
      <c r="AP159" s="826" t="str">
        <f t="shared" si="24"/>
        <v xml:space="preserve"> </v>
      </c>
      <c r="AQ159" s="786" t="str">
        <f t="shared" si="25"/>
        <v xml:space="preserve"> </v>
      </c>
    </row>
    <row r="160" spans="1:43" ht="18.75" x14ac:dyDescent="0.3">
      <c r="A160" s="827"/>
      <c r="B160" s="684"/>
      <c r="C160" s="823"/>
      <c r="D160" s="823"/>
      <c r="E160" s="823"/>
      <c r="F160" s="684"/>
      <c r="G160" s="823"/>
      <c r="H160" s="823"/>
      <c r="I160" s="684"/>
      <c r="J160" s="823"/>
      <c r="K160" s="823"/>
      <c r="L160" s="786" t="str">
        <f t="shared" si="18"/>
        <v xml:space="preserve"> </v>
      </c>
      <c r="M160" s="823"/>
      <c r="N160" s="823"/>
      <c r="O160" s="823"/>
      <c r="P160" s="823"/>
      <c r="Q160" s="786" t="str">
        <f t="shared" si="19"/>
        <v xml:space="preserve"> </v>
      </c>
      <c r="R160" s="786" t="str">
        <f t="shared" si="20"/>
        <v xml:space="preserve"> </v>
      </c>
      <c r="S160" s="786" t="str">
        <f t="shared" si="21"/>
        <v xml:space="preserve"> </v>
      </c>
      <c r="U160" s="684"/>
      <c r="V160" s="684"/>
      <c r="W160" s="684"/>
      <c r="X160" s="684"/>
      <c r="Y160" s="684"/>
      <c r="Z160" s="684"/>
      <c r="AA160" s="684"/>
      <c r="AB160" s="824"/>
      <c r="AC160" s="786" t="str">
        <f t="shared" si="22"/>
        <v xml:space="preserve"> </v>
      </c>
      <c r="AD160" s="786" t="str">
        <f t="shared" si="23"/>
        <v xml:space="preserve"> </v>
      </c>
      <c r="AF160" s="825">
        <v>1</v>
      </c>
      <c r="AG160" s="684"/>
      <c r="AH160" s="684"/>
      <c r="AI160" s="684"/>
      <c r="AJ160" s="684"/>
      <c r="AK160" s="684"/>
      <c r="AL160" s="684"/>
      <c r="AM160" s="684"/>
      <c r="AN160" s="684"/>
      <c r="AO160" s="684"/>
      <c r="AP160" s="826" t="str">
        <f t="shared" si="24"/>
        <v xml:space="preserve"> </v>
      </c>
      <c r="AQ160" s="786" t="str">
        <f t="shared" si="25"/>
        <v xml:space="preserve"> </v>
      </c>
    </row>
    <row r="161" spans="1:43" ht="18.75" x14ac:dyDescent="0.3">
      <c r="A161" s="827"/>
      <c r="B161" s="684"/>
      <c r="C161" s="823"/>
      <c r="D161" s="823"/>
      <c r="E161" s="823"/>
      <c r="F161" s="684"/>
      <c r="G161" s="823"/>
      <c r="H161" s="823"/>
      <c r="I161" s="684"/>
      <c r="J161" s="823"/>
      <c r="K161" s="823"/>
      <c r="L161" s="786" t="str">
        <f t="shared" si="18"/>
        <v xml:space="preserve"> </v>
      </c>
      <c r="M161" s="823"/>
      <c r="N161" s="823"/>
      <c r="O161" s="823"/>
      <c r="P161" s="823"/>
      <c r="Q161" s="786" t="str">
        <f t="shared" si="19"/>
        <v xml:space="preserve"> </v>
      </c>
      <c r="R161" s="786" t="str">
        <f t="shared" si="20"/>
        <v xml:space="preserve"> </v>
      </c>
      <c r="S161" s="786" t="str">
        <f t="shared" si="21"/>
        <v xml:space="preserve"> </v>
      </c>
      <c r="U161" s="684"/>
      <c r="V161" s="684"/>
      <c r="W161" s="684"/>
      <c r="X161" s="684"/>
      <c r="Y161" s="684"/>
      <c r="Z161" s="684"/>
      <c r="AA161" s="684"/>
      <c r="AB161" s="824"/>
      <c r="AC161" s="786" t="str">
        <f t="shared" si="22"/>
        <v xml:space="preserve"> </v>
      </c>
      <c r="AD161" s="786" t="str">
        <f t="shared" si="23"/>
        <v xml:space="preserve"> </v>
      </c>
      <c r="AF161" s="825">
        <v>1</v>
      </c>
      <c r="AG161" s="684"/>
      <c r="AH161" s="684"/>
      <c r="AI161" s="684"/>
      <c r="AJ161" s="684"/>
      <c r="AK161" s="684"/>
      <c r="AL161" s="684"/>
      <c r="AM161" s="684"/>
      <c r="AN161" s="684"/>
      <c r="AO161" s="684"/>
      <c r="AP161" s="826" t="str">
        <f t="shared" si="24"/>
        <v xml:space="preserve"> </v>
      </c>
      <c r="AQ161" s="786" t="str">
        <f t="shared" si="25"/>
        <v xml:space="preserve"> </v>
      </c>
    </row>
    <row r="162" spans="1:43" ht="18.75" x14ac:dyDescent="0.3">
      <c r="A162" s="827"/>
      <c r="B162" s="684"/>
      <c r="C162" s="823"/>
      <c r="D162" s="823"/>
      <c r="E162" s="823"/>
      <c r="F162" s="684"/>
      <c r="G162" s="823"/>
      <c r="H162" s="823"/>
      <c r="I162" s="684"/>
      <c r="J162" s="823"/>
      <c r="K162" s="823"/>
      <c r="L162" s="786" t="str">
        <f t="shared" si="18"/>
        <v xml:space="preserve"> </v>
      </c>
      <c r="M162" s="823"/>
      <c r="N162" s="823"/>
      <c r="O162" s="823"/>
      <c r="P162" s="823"/>
      <c r="Q162" s="786" t="str">
        <f t="shared" si="19"/>
        <v xml:space="preserve"> </v>
      </c>
      <c r="R162" s="786" t="str">
        <f t="shared" si="20"/>
        <v xml:space="preserve"> </v>
      </c>
      <c r="S162" s="786" t="str">
        <f t="shared" si="21"/>
        <v xml:space="preserve"> </v>
      </c>
      <c r="U162" s="684"/>
      <c r="V162" s="684"/>
      <c r="W162" s="684"/>
      <c r="X162" s="684"/>
      <c r="Y162" s="684"/>
      <c r="Z162" s="684"/>
      <c r="AA162" s="684"/>
      <c r="AB162" s="824"/>
      <c r="AC162" s="786" t="str">
        <f t="shared" si="22"/>
        <v xml:space="preserve"> </v>
      </c>
      <c r="AD162" s="786" t="str">
        <f t="shared" si="23"/>
        <v xml:space="preserve"> </v>
      </c>
      <c r="AF162" s="825">
        <v>1</v>
      </c>
      <c r="AG162" s="684"/>
      <c r="AH162" s="684"/>
      <c r="AI162" s="684"/>
      <c r="AJ162" s="684"/>
      <c r="AK162" s="684"/>
      <c r="AL162" s="684"/>
      <c r="AM162" s="684"/>
      <c r="AN162" s="684"/>
      <c r="AO162" s="684"/>
      <c r="AP162" s="826" t="str">
        <f t="shared" si="24"/>
        <v xml:space="preserve"> </v>
      </c>
      <c r="AQ162" s="786" t="str">
        <f t="shared" si="25"/>
        <v xml:space="preserve"> </v>
      </c>
    </row>
    <row r="163" spans="1:43" ht="18.75" x14ac:dyDescent="0.3">
      <c r="A163" s="827"/>
      <c r="B163" s="684"/>
      <c r="C163" s="823"/>
      <c r="D163" s="823"/>
      <c r="E163" s="823"/>
      <c r="F163" s="684"/>
      <c r="G163" s="823"/>
      <c r="H163" s="823"/>
      <c r="I163" s="684"/>
      <c r="J163" s="823"/>
      <c r="K163" s="823"/>
      <c r="L163" s="786" t="str">
        <f t="shared" si="18"/>
        <v xml:space="preserve"> </v>
      </c>
      <c r="M163" s="823"/>
      <c r="N163" s="823"/>
      <c r="O163" s="823"/>
      <c r="P163" s="823"/>
      <c r="Q163" s="786" t="str">
        <f t="shared" si="19"/>
        <v xml:space="preserve"> </v>
      </c>
      <c r="R163" s="786" t="str">
        <f t="shared" si="20"/>
        <v xml:space="preserve"> </v>
      </c>
      <c r="S163" s="786" t="str">
        <f t="shared" si="21"/>
        <v xml:space="preserve"> </v>
      </c>
      <c r="U163" s="684"/>
      <c r="V163" s="684"/>
      <c r="W163" s="684"/>
      <c r="X163" s="684"/>
      <c r="Y163" s="684"/>
      <c r="Z163" s="684"/>
      <c r="AA163" s="684"/>
      <c r="AB163" s="824"/>
      <c r="AC163" s="786" t="str">
        <f t="shared" si="22"/>
        <v xml:space="preserve"> </v>
      </c>
      <c r="AD163" s="786" t="str">
        <f t="shared" si="23"/>
        <v xml:space="preserve"> </v>
      </c>
      <c r="AF163" s="825">
        <v>1</v>
      </c>
      <c r="AG163" s="684"/>
      <c r="AH163" s="684"/>
      <c r="AI163" s="684"/>
      <c r="AJ163" s="684"/>
      <c r="AK163" s="684"/>
      <c r="AL163" s="684"/>
      <c r="AM163" s="684"/>
      <c r="AN163" s="684"/>
      <c r="AO163" s="684"/>
      <c r="AP163" s="826" t="str">
        <f t="shared" si="24"/>
        <v xml:space="preserve"> </v>
      </c>
      <c r="AQ163" s="786" t="str">
        <f t="shared" si="25"/>
        <v xml:space="preserve"> </v>
      </c>
    </row>
    <row r="164" spans="1:43" ht="18.75" x14ac:dyDescent="0.3">
      <c r="A164" s="827"/>
      <c r="B164" s="684"/>
      <c r="C164" s="823"/>
      <c r="D164" s="823"/>
      <c r="E164" s="823"/>
      <c r="F164" s="684"/>
      <c r="G164" s="823"/>
      <c r="H164" s="823"/>
      <c r="I164" s="684"/>
      <c r="J164" s="823"/>
      <c r="K164" s="823"/>
      <c r="L164" s="786" t="str">
        <f t="shared" si="18"/>
        <v xml:space="preserve"> </v>
      </c>
      <c r="M164" s="823"/>
      <c r="N164" s="823"/>
      <c r="O164" s="823"/>
      <c r="P164" s="823"/>
      <c r="Q164" s="786" t="str">
        <f t="shared" si="19"/>
        <v xml:space="preserve"> </v>
      </c>
      <c r="R164" s="786" t="str">
        <f t="shared" si="20"/>
        <v xml:space="preserve"> </v>
      </c>
      <c r="S164" s="786" t="str">
        <f t="shared" si="21"/>
        <v xml:space="preserve"> </v>
      </c>
      <c r="U164" s="684"/>
      <c r="V164" s="684"/>
      <c r="W164" s="684"/>
      <c r="X164" s="684"/>
      <c r="Y164" s="684"/>
      <c r="Z164" s="684"/>
      <c r="AA164" s="684"/>
      <c r="AB164" s="824"/>
      <c r="AC164" s="786" t="str">
        <f t="shared" si="22"/>
        <v xml:space="preserve"> </v>
      </c>
      <c r="AD164" s="786" t="str">
        <f t="shared" si="23"/>
        <v xml:space="preserve"> </v>
      </c>
      <c r="AF164" s="825">
        <v>1</v>
      </c>
      <c r="AG164" s="684"/>
      <c r="AH164" s="684"/>
      <c r="AI164" s="684"/>
      <c r="AJ164" s="684"/>
      <c r="AK164" s="684"/>
      <c r="AL164" s="684"/>
      <c r="AM164" s="684"/>
      <c r="AN164" s="684"/>
      <c r="AO164" s="684"/>
      <c r="AP164" s="826" t="str">
        <f t="shared" si="24"/>
        <v xml:space="preserve"> </v>
      </c>
      <c r="AQ164" s="786" t="str">
        <f t="shared" si="25"/>
        <v xml:space="preserve"> </v>
      </c>
    </row>
    <row r="165" spans="1:43" ht="18.75" x14ac:dyDescent="0.3">
      <c r="A165" s="827"/>
      <c r="B165" s="684"/>
      <c r="C165" s="823"/>
      <c r="D165" s="823"/>
      <c r="E165" s="823"/>
      <c r="F165" s="684"/>
      <c r="G165" s="823"/>
      <c r="H165" s="823"/>
      <c r="I165" s="684"/>
      <c r="J165" s="823"/>
      <c r="K165" s="823"/>
      <c r="L165" s="786" t="str">
        <f t="shared" si="18"/>
        <v xml:space="preserve"> </v>
      </c>
      <c r="M165" s="823"/>
      <c r="N165" s="823"/>
      <c r="O165" s="823"/>
      <c r="P165" s="823"/>
      <c r="Q165" s="786" t="str">
        <f t="shared" si="19"/>
        <v xml:space="preserve"> </v>
      </c>
      <c r="R165" s="786" t="str">
        <f t="shared" si="20"/>
        <v xml:space="preserve"> </v>
      </c>
      <c r="S165" s="786" t="str">
        <f t="shared" si="21"/>
        <v xml:space="preserve"> </v>
      </c>
      <c r="U165" s="684"/>
      <c r="V165" s="684"/>
      <c r="W165" s="684"/>
      <c r="X165" s="684"/>
      <c r="Y165" s="684"/>
      <c r="Z165" s="684"/>
      <c r="AA165" s="684"/>
      <c r="AB165" s="824"/>
      <c r="AC165" s="786" t="str">
        <f t="shared" si="22"/>
        <v xml:space="preserve"> </v>
      </c>
      <c r="AD165" s="786" t="str">
        <f t="shared" si="23"/>
        <v xml:space="preserve"> </v>
      </c>
      <c r="AF165" s="825">
        <v>1</v>
      </c>
      <c r="AG165" s="684"/>
      <c r="AH165" s="684"/>
      <c r="AI165" s="684"/>
      <c r="AJ165" s="684"/>
      <c r="AK165" s="684"/>
      <c r="AL165" s="684"/>
      <c r="AM165" s="684"/>
      <c r="AN165" s="684"/>
      <c r="AO165" s="684"/>
      <c r="AP165" s="826" t="str">
        <f t="shared" si="24"/>
        <v xml:space="preserve"> </v>
      </c>
      <c r="AQ165" s="786" t="str">
        <f t="shared" si="25"/>
        <v xml:space="preserve"> </v>
      </c>
    </row>
    <row r="166" spans="1:43" ht="18.75" x14ac:dyDescent="0.3">
      <c r="A166" s="827"/>
      <c r="B166" s="684"/>
      <c r="C166" s="823"/>
      <c r="D166" s="823"/>
      <c r="E166" s="823"/>
      <c r="F166" s="684"/>
      <c r="G166" s="823"/>
      <c r="H166" s="823"/>
      <c r="I166" s="684"/>
      <c r="J166" s="823"/>
      <c r="K166" s="823"/>
      <c r="L166" s="786" t="str">
        <f t="shared" si="18"/>
        <v xml:space="preserve"> </v>
      </c>
      <c r="M166" s="823"/>
      <c r="N166" s="823"/>
      <c r="O166" s="823"/>
      <c r="P166" s="823"/>
      <c r="Q166" s="786" t="str">
        <f t="shared" si="19"/>
        <v xml:space="preserve"> </v>
      </c>
      <c r="R166" s="786" t="str">
        <f t="shared" si="20"/>
        <v xml:space="preserve"> </v>
      </c>
      <c r="S166" s="786" t="str">
        <f t="shared" si="21"/>
        <v xml:space="preserve"> </v>
      </c>
      <c r="U166" s="684"/>
      <c r="V166" s="684"/>
      <c r="W166" s="684"/>
      <c r="X166" s="684"/>
      <c r="Y166" s="684"/>
      <c r="Z166" s="684"/>
      <c r="AA166" s="684"/>
      <c r="AB166" s="824"/>
      <c r="AC166" s="786" t="str">
        <f t="shared" si="22"/>
        <v xml:space="preserve"> </v>
      </c>
      <c r="AD166" s="786" t="str">
        <f t="shared" si="23"/>
        <v xml:space="preserve"> </v>
      </c>
      <c r="AF166" s="825">
        <v>1</v>
      </c>
      <c r="AG166" s="684"/>
      <c r="AH166" s="684"/>
      <c r="AI166" s="684"/>
      <c r="AJ166" s="684"/>
      <c r="AK166" s="684"/>
      <c r="AL166" s="684"/>
      <c r="AM166" s="684"/>
      <c r="AN166" s="684"/>
      <c r="AO166" s="684"/>
      <c r="AP166" s="826" t="str">
        <f t="shared" si="24"/>
        <v xml:space="preserve"> </v>
      </c>
      <c r="AQ166" s="786" t="str">
        <f t="shared" si="25"/>
        <v xml:space="preserve"> </v>
      </c>
    </row>
    <row r="167" spans="1:43" ht="18.75" x14ac:dyDescent="0.3">
      <c r="A167" s="827"/>
      <c r="B167" s="684"/>
      <c r="C167" s="823"/>
      <c r="D167" s="823"/>
      <c r="E167" s="823"/>
      <c r="F167" s="684"/>
      <c r="G167" s="823"/>
      <c r="H167" s="823"/>
      <c r="I167" s="684"/>
      <c r="J167" s="823"/>
      <c r="K167" s="823"/>
      <c r="L167" s="786" t="str">
        <f t="shared" si="18"/>
        <v xml:space="preserve"> </v>
      </c>
      <c r="M167" s="823"/>
      <c r="N167" s="823"/>
      <c r="O167" s="823"/>
      <c r="P167" s="823"/>
      <c r="Q167" s="786" t="str">
        <f t="shared" si="19"/>
        <v xml:space="preserve"> </v>
      </c>
      <c r="R167" s="786" t="str">
        <f t="shared" si="20"/>
        <v xml:space="preserve"> </v>
      </c>
      <c r="S167" s="786" t="str">
        <f t="shared" si="21"/>
        <v xml:space="preserve"> </v>
      </c>
      <c r="U167" s="684"/>
      <c r="V167" s="684"/>
      <c r="W167" s="684"/>
      <c r="X167" s="684"/>
      <c r="Y167" s="684"/>
      <c r="Z167" s="684"/>
      <c r="AA167" s="684"/>
      <c r="AB167" s="824"/>
      <c r="AC167" s="786" t="str">
        <f t="shared" si="22"/>
        <v xml:space="preserve"> </v>
      </c>
      <c r="AD167" s="786" t="str">
        <f t="shared" si="23"/>
        <v xml:space="preserve"> </v>
      </c>
      <c r="AF167" s="825">
        <v>1</v>
      </c>
      <c r="AG167" s="684"/>
      <c r="AH167" s="684"/>
      <c r="AI167" s="684"/>
      <c r="AJ167" s="684"/>
      <c r="AK167" s="684"/>
      <c r="AL167" s="684"/>
      <c r="AM167" s="684"/>
      <c r="AN167" s="684"/>
      <c r="AO167" s="684"/>
      <c r="AP167" s="826" t="str">
        <f t="shared" si="24"/>
        <v xml:space="preserve"> </v>
      </c>
      <c r="AQ167" s="786" t="str">
        <f t="shared" si="25"/>
        <v xml:space="preserve"> </v>
      </c>
    </row>
    <row r="168" spans="1:43" ht="18.75" x14ac:dyDescent="0.3">
      <c r="A168" s="827"/>
      <c r="B168" s="684"/>
      <c r="C168" s="823"/>
      <c r="D168" s="823"/>
      <c r="E168" s="823"/>
      <c r="F168" s="684"/>
      <c r="G168" s="823"/>
      <c r="H168" s="823"/>
      <c r="I168" s="684"/>
      <c r="J168" s="823"/>
      <c r="K168" s="823"/>
      <c r="L168" s="786" t="str">
        <f t="shared" si="18"/>
        <v xml:space="preserve"> </v>
      </c>
      <c r="M168" s="823"/>
      <c r="N168" s="823"/>
      <c r="O168" s="823"/>
      <c r="P168" s="823"/>
      <c r="Q168" s="786" t="str">
        <f t="shared" si="19"/>
        <v xml:space="preserve"> </v>
      </c>
      <c r="R168" s="786" t="str">
        <f t="shared" si="20"/>
        <v xml:space="preserve"> </v>
      </c>
      <c r="S168" s="786" t="str">
        <f t="shared" si="21"/>
        <v xml:space="preserve"> </v>
      </c>
      <c r="U168" s="684"/>
      <c r="V168" s="684"/>
      <c r="W168" s="684"/>
      <c r="X168" s="684"/>
      <c r="Y168" s="684"/>
      <c r="Z168" s="684"/>
      <c r="AA168" s="684"/>
      <c r="AB168" s="824"/>
      <c r="AC168" s="786" t="str">
        <f t="shared" si="22"/>
        <v xml:space="preserve"> </v>
      </c>
      <c r="AD168" s="786" t="str">
        <f t="shared" si="23"/>
        <v xml:space="preserve"> </v>
      </c>
      <c r="AF168" s="825">
        <v>1</v>
      </c>
      <c r="AG168" s="684"/>
      <c r="AH168" s="684"/>
      <c r="AI168" s="684"/>
      <c r="AJ168" s="684"/>
      <c r="AK168" s="684"/>
      <c r="AL168" s="684"/>
      <c r="AM168" s="684"/>
      <c r="AN168" s="684"/>
      <c r="AO168" s="684"/>
      <c r="AP168" s="826" t="str">
        <f t="shared" si="24"/>
        <v xml:space="preserve"> </v>
      </c>
      <c r="AQ168" s="786" t="str">
        <f t="shared" si="25"/>
        <v xml:space="preserve"> </v>
      </c>
    </row>
    <row r="169" spans="1:43" ht="18.75" x14ac:dyDescent="0.3">
      <c r="A169" s="827"/>
      <c r="B169" s="684"/>
      <c r="C169" s="823"/>
      <c r="D169" s="823"/>
      <c r="E169" s="823"/>
      <c r="F169" s="684"/>
      <c r="G169" s="823"/>
      <c r="H169" s="823"/>
      <c r="I169" s="684"/>
      <c r="J169" s="823"/>
      <c r="K169" s="823"/>
      <c r="L169" s="786" t="str">
        <f t="shared" si="18"/>
        <v xml:space="preserve"> </v>
      </c>
      <c r="M169" s="823"/>
      <c r="N169" s="823"/>
      <c r="O169" s="823"/>
      <c r="P169" s="823"/>
      <c r="Q169" s="786" t="str">
        <f t="shared" si="19"/>
        <v xml:space="preserve"> </v>
      </c>
      <c r="R169" s="786" t="str">
        <f t="shared" si="20"/>
        <v xml:space="preserve"> </v>
      </c>
      <c r="S169" s="786" t="str">
        <f t="shared" si="21"/>
        <v xml:space="preserve"> </v>
      </c>
      <c r="U169" s="684"/>
      <c r="V169" s="684"/>
      <c r="W169" s="684"/>
      <c r="X169" s="684"/>
      <c r="Y169" s="684"/>
      <c r="Z169" s="684"/>
      <c r="AA169" s="684"/>
      <c r="AB169" s="824"/>
      <c r="AC169" s="786" t="str">
        <f t="shared" si="22"/>
        <v xml:space="preserve"> </v>
      </c>
      <c r="AD169" s="786" t="str">
        <f t="shared" si="23"/>
        <v xml:space="preserve"> </v>
      </c>
      <c r="AF169" s="825">
        <v>1</v>
      </c>
      <c r="AG169" s="684"/>
      <c r="AH169" s="684"/>
      <c r="AI169" s="684"/>
      <c r="AJ169" s="684"/>
      <c r="AK169" s="684"/>
      <c r="AL169" s="684"/>
      <c r="AM169" s="684"/>
      <c r="AN169" s="684"/>
      <c r="AO169" s="684"/>
      <c r="AP169" s="826" t="str">
        <f t="shared" si="24"/>
        <v xml:space="preserve"> </v>
      </c>
      <c r="AQ169" s="786" t="str">
        <f t="shared" si="25"/>
        <v xml:space="preserve"> </v>
      </c>
    </row>
    <row r="170" spans="1:43" ht="18.75" x14ac:dyDescent="0.3">
      <c r="A170" s="827"/>
      <c r="B170" s="684"/>
      <c r="C170" s="823"/>
      <c r="D170" s="823"/>
      <c r="E170" s="823"/>
      <c r="F170" s="684"/>
      <c r="G170" s="823"/>
      <c r="H170" s="823"/>
      <c r="I170" s="684"/>
      <c r="J170" s="823"/>
      <c r="K170" s="823"/>
      <c r="L170" s="786" t="str">
        <f t="shared" si="18"/>
        <v xml:space="preserve"> </v>
      </c>
      <c r="M170" s="823"/>
      <c r="N170" s="823"/>
      <c r="O170" s="823"/>
      <c r="P170" s="823"/>
      <c r="Q170" s="786" t="str">
        <f t="shared" si="19"/>
        <v xml:space="preserve"> </v>
      </c>
      <c r="R170" s="786" t="str">
        <f t="shared" si="20"/>
        <v xml:space="preserve"> </v>
      </c>
      <c r="S170" s="786" t="str">
        <f t="shared" si="21"/>
        <v xml:space="preserve"> </v>
      </c>
      <c r="U170" s="684"/>
      <c r="V170" s="684"/>
      <c r="W170" s="684"/>
      <c r="X170" s="684"/>
      <c r="Y170" s="684"/>
      <c r="Z170" s="684"/>
      <c r="AA170" s="684"/>
      <c r="AB170" s="824"/>
      <c r="AC170" s="786" t="str">
        <f t="shared" si="22"/>
        <v xml:space="preserve"> </v>
      </c>
      <c r="AD170" s="786" t="str">
        <f t="shared" si="23"/>
        <v xml:space="preserve"> </v>
      </c>
      <c r="AF170" s="825">
        <v>1</v>
      </c>
      <c r="AG170" s="684"/>
      <c r="AH170" s="684"/>
      <c r="AI170" s="684"/>
      <c r="AJ170" s="684"/>
      <c r="AK170" s="684"/>
      <c r="AL170" s="684"/>
      <c r="AM170" s="684"/>
      <c r="AN170" s="684"/>
      <c r="AO170" s="684"/>
      <c r="AP170" s="826" t="str">
        <f t="shared" si="24"/>
        <v xml:space="preserve"> </v>
      </c>
      <c r="AQ170" s="786" t="str">
        <f t="shared" si="25"/>
        <v xml:space="preserve"> </v>
      </c>
    </row>
    <row r="171" spans="1:43" ht="18.75" x14ac:dyDescent="0.3">
      <c r="A171" s="827"/>
      <c r="B171" s="684"/>
      <c r="C171" s="823"/>
      <c r="D171" s="823"/>
      <c r="E171" s="823"/>
      <c r="F171" s="684"/>
      <c r="G171" s="823"/>
      <c r="H171" s="823"/>
      <c r="I171" s="684"/>
      <c r="J171" s="823"/>
      <c r="K171" s="823"/>
      <c r="L171" s="786" t="str">
        <f t="shared" si="18"/>
        <v xml:space="preserve"> </v>
      </c>
      <c r="M171" s="823"/>
      <c r="N171" s="823"/>
      <c r="O171" s="823"/>
      <c r="P171" s="823"/>
      <c r="Q171" s="786" t="str">
        <f t="shared" si="19"/>
        <v xml:space="preserve"> </v>
      </c>
      <c r="R171" s="786" t="str">
        <f t="shared" si="20"/>
        <v xml:space="preserve"> </v>
      </c>
      <c r="S171" s="786" t="str">
        <f t="shared" si="21"/>
        <v xml:space="preserve"> </v>
      </c>
      <c r="U171" s="684"/>
      <c r="V171" s="684"/>
      <c r="W171" s="684"/>
      <c r="X171" s="684"/>
      <c r="Y171" s="684"/>
      <c r="Z171" s="684"/>
      <c r="AA171" s="684"/>
      <c r="AB171" s="824"/>
      <c r="AC171" s="786" t="str">
        <f t="shared" si="22"/>
        <v xml:space="preserve"> </v>
      </c>
      <c r="AD171" s="786" t="str">
        <f t="shared" si="23"/>
        <v xml:space="preserve"> </v>
      </c>
      <c r="AF171" s="825">
        <v>1</v>
      </c>
      <c r="AG171" s="684"/>
      <c r="AH171" s="684"/>
      <c r="AI171" s="684"/>
      <c r="AJ171" s="684"/>
      <c r="AK171" s="684"/>
      <c r="AL171" s="684"/>
      <c r="AM171" s="684"/>
      <c r="AN171" s="684"/>
      <c r="AO171" s="684"/>
      <c r="AP171" s="826" t="str">
        <f t="shared" si="24"/>
        <v xml:space="preserve"> </v>
      </c>
      <c r="AQ171" s="786" t="str">
        <f t="shared" si="25"/>
        <v xml:space="preserve"> </v>
      </c>
    </row>
    <row r="172" spans="1:43" ht="18.75" x14ac:dyDescent="0.3">
      <c r="A172" s="827"/>
      <c r="B172" s="684"/>
      <c r="C172" s="823"/>
      <c r="D172" s="823"/>
      <c r="E172" s="823"/>
      <c r="F172" s="684"/>
      <c r="G172" s="823"/>
      <c r="H172" s="823"/>
      <c r="I172" s="684"/>
      <c r="J172" s="823"/>
      <c r="K172" s="823"/>
      <c r="L172" s="786" t="str">
        <f t="shared" si="18"/>
        <v xml:space="preserve"> </v>
      </c>
      <c r="M172" s="823"/>
      <c r="N172" s="823"/>
      <c r="O172" s="823"/>
      <c r="P172" s="823"/>
      <c r="Q172" s="786" t="str">
        <f t="shared" si="19"/>
        <v xml:space="preserve"> </v>
      </c>
      <c r="R172" s="786" t="str">
        <f t="shared" si="20"/>
        <v xml:space="preserve"> </v>
      </c>
      <c r="S172" s="786" t="str">
        <f t="shared" si="21"/>
        <v xml:space="preserve"> </v>
      </c>
      <c r="U172" s="684"/>
      <c r="V172" s="684"/>
      <c r="W172" s="684"/>
      <c r="X172" s="684"/>
      <c r="Y172" s="684"/>
      <c r="Z172" s="684"/>
      <c r="AA172" s="684"/>
      <c r="AB172" s="824"/>
      <c r="AC172" s="786" t="str">
        <f t="shared" si="22"/>
        <v xml:space="preserve"> </v>
      </c>
      <c r="AD172" s="786" t="str">
        <f t="shared" si="23"/>
        <v xml:space="preserve"> </v>
      </c>
      <c r="AF172" s="825">
        <v>1</v>
      </c>
      <c r="AG172" s="684"/>
      <c r="AH172" s="684"/>
      <c r="AI172" s="684"/>
      <c r="AJ172" s="684"/>
      <c r="AK172" s="684"/>
      <c r="AL172" s="684"/>
      <c r="AM172" s="684"/>
      <c r="AN172" s="684"/>
      <c r="AO172" s="684"/>
      <c r="AP172" s="826" t="str">
        <f t="shared" si="24"/>
        <v xml:space="preserve"> </v>
      </c>
      <c r="AQ172" s="786" t="str">
        <f t="shared" si="25"/>
        <v xml:space="preserve"> </v>
      </c>
    </row>
    <row r="173" spans="1:43" ht="18.75" x14ac:dyDescent="0.3">
      <c r="A173" s="827"/>
      <c r="B173" s="684"/>
      <c r="C173" s="823"/>
      <c r="D173" s="823"/>
      <c r="E173" s="823"/>
      <c r="F173" s="684"/>
      <c r="G173" s="823"/>
      <c r="H173" s="823"/>
      <c r="I173" s="684"/>
      <c r="J173" s="823"/>
      <c r="K173" s="823"/>
      <c r="L173" s="786" t="str">
        <f t="shared" si="18"/>
        <v xml:space="preserve"> </v>
      </c>
      <c r="M173" s="823"/>
      <c r="N173" s="823"/>
      <c r="O173" s="823"/>
      <c r="P173" s="823"/>
      <c r="Q173" s="786" t="str">
        <f t="shared" si="19"/>
        <v xml:space="preserve"> </v>
      </c>
      <c r="R173" s="786" t="str">
        <f t="shared" si="20"/>
        <v xml:space="preserve"> </v>
      </c>
      <c r="S173" s="786" t="str">
        <f t="shared" si="21"/>
        <v xml:space="preserve"> </v>
      </c>
      <c r="U173" s="684"/>
      <c r="V173" s="684"/>
      <c r="W173" s="684"/>
      <c r="X173" s="684"/>
      <c r="Y173" s="684"/>
      <c r="Z173" s="684"/>
      <c r="AA173" s="684"/>
      <c r="AB173" s="824"/>
      <c r="AC173" s="786" t="str">
        <f t="shared" si="22"/>
        <v xml:space="preserve"> </v>
      </c>
      <c r="AD173" s="786" t="str">
        <f t="shared" si="23"/>
        <v xml:space="preserve"> </v>
      </c>
      <c r="AF173" s="825">
        <v>1</v>
      </c>
      <c r="AG173" s="684"/>
      <c r="AH173" s="684"/>
      <c r="AI173" s="684"/>
      <c r="AJ173" s="684"/>
      <c r="AK173" s="684"/>
      <c r="AL173" s="684"/>
      <c r="AM173" s="684"/>
      <c r="AN173" s="684"/>
      <c r="AO173" s="684"/>
      <c r="AP173" s="826" t="str">
        <f t="shared" si="24"/>
        <v xml:space="preserve"> </v>
      </c>
      <c r="AQ173" s="786" t="str">
        <f t="shared" si="25"/>
        <v xml:space="preserve"> </v>
      </c>
    </row>
    <row r="174" spans="1:43" ht="18.75" x14ac:dyDescent="0.3">
      <c r="A174" s="827"/>
      <c r="B174" s="684"/>
      <c r="C174" s="823"/>
      <c r="D174" s="823"/>
      <c r="E174" s="823"/>
      <c r="F174" s="684"/>
      <c r="G174" s="823"/>
      <c r="H174" s="823"/>
      <c r="I174" s="684"/>
      <c r="J174" s="823"/>
      <c r="K174" s="823"/>
      <c r="L174" s="786" t="str">
        <f t="shared" si="18"/>
        <v xml:space="preserve"> </v>
      </c>
      <c r="M174" s="823"/>
      <c r="N174" s="823"/>
      <c r="O174" s="823"/>
      <c r="P174" s="823"/>
      <c r="Q174" s="786" t="str">
        <f t="shared" si="19"/>
        <v xml:space="preserve"> </v>
      </c>
      <c r="R174" s="786" t="str">
        <f t="shared" si="20"/>
        <v xml:space="preserve"> </v>
      </c>
      <c r="S174" s="786" t="str">
        <f t="shared" si="21"/>
        <v xml:space="preserve"> </v>
      </c>
      <c r="U174" s="684"/>
      <c r="V174" s="684"/>
      <c r="W174" s="684"/>
      <c r="X174" s="684"/>
      <c r="Y174" s="684"/>
      <c r="Z174" s="684"/>
      <c r="AA174" s="684"/>
      <c r="AB174" s="824"/>
      <c r="AC174" s="786" t="str">
        <f t="shared" si="22"/>
        <v xml:space="preserve"> </v>
      </c>
      <c r="AD174" s="786" t="str">
        <f t="shared" si="23"/>
        <v xml:space="preserve"> </v>
      </c>
      <c r="AF174" s="825">
        <v>1</v>
      </c>
      <c r="AG174" s="684"/>
      <c r="AH174" s="684"/>
      <c r="AI174" s="684"/>
      <c r="AJ174" s="684"/>
      <c r="AK174" s="684"/>
      <c r="AL174" s="684"/>
      <c r="AM174" s="684"/>
      <c r="AN174" s="684"/>
      <c r="AO174" s="684"/>
      <c r="AP174" s="826" t="str">
        <f t="shared" si="24"/>
        <v xml:space="preserve"> </v>
      </c>
      <c r="AQ174" s="786" t="str">
        <f t="shared" si="25"/>
        <v xml:space="preserve"> </v>
      </c>
    </row>
    <row r="175" spans="1:43" ht="18.75" x14ac:dyDescent="0.3">
      <c r="A175" s="827"/>
      <c r="B175" s="684"/>
      <c r="C175" s="823"/>
      <c r="D175" s="823"/>
      <c r="E175" s="823"/>
      <c r="F175" s="684"/>
      <c r="G175" s="823"/>
      <c r="H175" s="823"/>
      <c r="I175" s="684"/>
      <c r="J175" s="823"/>
      <c r="K175" s="823"/>
      <c r="L175" s="786" t="str">
        <f t="shared" si="18"/>
        <v xml:space="preserve"> </v>
      </c>
      <c r="M175" s="823"/>
      <c r="N175" s="823"/>
      <c r="O175" s="823"/>
      <c r="P175" s="823"/>
      <c r="Q175" s="786" t="str">
        <f t="shared" si="19"/>
        <v xml:space="preserve"> </v>
      </c>
      <c r="R175" s="786" t="str">
        <f t="shared" si="20"/>
        <v xml:space="preserve"> </v>
      </c>
      <c r="S175" s="786" t="str">
        <f t="shared" si="21"/>
        <v xml:space="preserve"> </v>
      </c>
      <c r="U175" s="684"/>
      <c r="V175" s="684"/>
      <c r="W175" s="684"/>
      <c r="X175" s="684"/>
      <c r="Y175" s="684"/>
      <c r="Z175" s="684"/>
      <c r="AA175" s="684"/>
      <c r="AB175" s="824"/>
      <c r="AC175" s="786" t="str">
        <f t="shared" si="22"/>
        <v xml:space="preserve"> </v>
      </c>
      <c r="AD175" s="786" t="str">
        <f t="shared" si="23"/>
        <v xml:space="preserve"> </v>
      </c>
      <c r="AF175" s="825">
        <v>1</v>
      </c>
      <c r="AG175" s="684"/>
      <c r="AH175" s="684"/>
      <c r="AI175" s="684"/>
      <c r="AJ175" s="684"/>
      <c r="AK175" s="684"/>
      <c r="AL175" s="684"/>
      <c r="AM175" s="684"/>
      <c r="AN175" s="684"/>
      <c r="AO175" s="684"/>
      <c r="AP175" s="826" t="str">
        <f t="shared" si="24"/>
        <v xml:space="preserve"> </v>
      </c>
      <c r="AQ175" s="786" t="str">
        <f t="shared" si="25"/>
        <v xml:space="preserve"> </v>
      </c>
    </row>
    <row r="176" spans="1:43" ht="18.75" x14ac:dyDescent="0.3">
      <c r="A176" s="827"/>
      <c r="B176" s="684"/>
      <c r="C176" s="823"/>
      <c r="D176" s="823"/>
      <c r="E176" s="823"/>
      <c r="F176" s="684"/>
      <c r="G176" s="823"/>
      <c r="H176" s="823"/>
      <c r="I176" s="684"/>
      <c r="J176" s="823"/>
      <c r="K176" s="823"/>
      <c r="L176" s="786" t="str">
        <f t="shared" si="18"/>
        <v xml:space="preserve"> </v>
      </c>
      <c r="M176" s="823"/>
      <c r="N176" s="823"/>
      <c r="O176" s="823"/>
      <c r="P176" s="823"/>
      <c r="Q176" s="786" t="str">
        <f t="shared" si="19"/>
        <v xml:space="preserve"> </v>
      </c>
      <c r="R176" s="786" t="str">
        <f t="shared" si="20"/>
        <v xml:space="preserve"> </v>
      </c>
      <c r="S176" s="786" t="str">
        <f t="shared" si="21"/>
        <v xml:space="preserve"> </v>
      </c>
      <c r="U176" s="684"/>
      <c r="V176" s="684"/>
      <c r="W176" s="684"/>
      <c r="X176" s="684"/>
      <c r="Y176" s="684"/>
      <c r="Z176" s="684"/>
      <c r="AA176" s="684"/>
      <c r="AB176" s="824"/>
      <c r="AC176" s="786" t="str">
        <f t="shared" si="22"/>
        <v xml:space="preserve"> </v>
      </c>
      <c r="AD176" s="786" t="str">
        <f t="shared" si="23"/>
        <v xml:space="preserve"> </v>
      </c>
      <c r="AF176" s="825">
        <v>1</v>
      </c>
      <c r="AG176" s="684"/>
      <c r="AH176" s="684"/>
      <c r="AI176" s="684"/>
      <c r="AJ176" s="684"/>
      <c r="AK176" s="684"/>
      <c r="AL176" s="684"/>
      <c r="AM176" s="684"/>
      <c r="AN176" s="684"/>
      <c r="AO176" s="684"/>
      <c r="AP176" s="826" t="str">
        <f t="shared" si="24"/>
        <v xml:space="preserve"> </v>
      </c>
      <c r="AQ176" s="786" t="str">
        <f t="shared" si="25"/>
        <v xml:space="preserve"> </v>
      </c>
    </row>
    <row r="177" spans="1:43" ht="18.75" x14ac:dyDescent="0.3">
      <c r="A177" s="827"/>
      <c r="B177" s="684"/>
      <c r="C177" s="823"/>
      <c r="D177" s="823"/>
      <c r="E177" s="823"/>
      <c r="F177" s="684"/>
      <c r="G177" s="823"/>
      <c r="H177" s="823"/>
      <c r="I177" s="684"/>
      <c r="J177" s="823"/>
      <c r="K177" s="823"/>
      <c r="L177" s="786" t="str">
        <f t="shared" si="18"/>
        <v xml:space="preserve"> </v>
      </c>
      <c r="M177" s="823"/>
      <c r="N177" s="823"/>
      <c r="O177" s="823"/>
      <c r="P177" s="823"/>
      <c r="Q177" s="786" t="str">
        <f t="shared" si="19"/>
        <v xml:space="preserve"> </v>
      </c>
      <c r="R177" s="786" t="str">
        <f t="shared" si="20"/>
        <v xml:space="preserve"> </v>
      </c>
      <c r="S177" s="786" t="str">
        <f t="shared" si="21"/>
        <v xml:space="preserve"> </v>
      </c>
      <c r="U177" s="684"/>
      <c r="V177" s="684"/>
      <c r="W177" s="684"/>
      <c r="X177" s="684"/>
      <c r="Y177" s="684"/>
      <c r="Z177" s="684"/>
      <c r="AA177" s="684"/>
      <c r="AB177" s="824"/>
      <c r="AC177" s="786" t="str">
        <f t="shared" si="22"/>
        <v xml:space="preserve"> </v>
      </c>
      <c r="AD177" s="786" t="str">
        <f t="shared" si="23"/>
        <v xml:space="preserve"> </v>
      </c>
      <c r="AF177" s="825">
        <v>1</v>
      </c>
      <c r="AG177" s="684"/>
      <c r="AH177" s="684"/>
      <c r="AI177" s="684"/>
      <c r="AJ177" s="684"/>
      <c r="AK177" s="684"/>
      <c r="AL177" s="684"/>
      <c r="AM177" s="684"/>
      <c r="AN177" s="684"/>
      <c r="AO177" s="684"/>
      <c r="AP177" s="826" t="str">
        <f t="shared" si="24"/>
        <v xml:space="preserve"> </v>
      </c>
      <c r="AQ177" s="786" t="str">
        <f t="shared" si="25"/>
        <v xml:space="preserve"> </v>
      </c>
    </row>
    <row r="178" spans="1:43" ht="18.75" x14ac:dyDescent="0.3">
      <c r="A178" s="827"/>
      <c r="B178" s="684"/>
      <c r="C178" s="823"/>
      <c r="D178" s="823"/>
      <c r="E178" s="823"/>
      <c r="F178" s="684"/>
      <c r="G178" s="823"/>
      <c r="H178" s="823"/>
      <c r="I178" s="684"/>
      <c r="J178" s="823"/>
      <c r="K178" s="823"/>
      <c r="L178" s="786" t="str">
        <f t="shared" si="18"/>
        <v xml:space="preserve"> </v>
      </c>
      <c r="M178" s="823"/>
      <c r="N178" s="823"/>
      <c r="O178" s="823"/>
      <c r="P178" s="823"/>
      <c r="Q178" s="786" t="str">
        <f t="shared" si="19"/>
        <v xml:space="preserve"> </v>
      </c>
      <c r="R178" s="786" t="str">
        <f t="shared" si="20"/>
        <v xml:space="preserve"> </v>
      </c>
      <c r="S178" s="786" t="str">
        <f t="shared" si="21"/>
        <v xml:space="preserve"> </v>
      </c>
      <c r="U178" s="684"/>
      <c r="V178" s="684"/>
      <c r="W178" s="684"/>
      <c r="X178" s="684"/>
      <c r="Y178" s="684"/>
      <c r="Z178" s="684"/>
      <c r="AA178" s="684"/>
      <c r="AB178" s="824"/>
      <c r="AC178" s="786" t="str">
        <f t="shared" si="22"/>
        <v xml:space="preserve"> </v>
      </c>
      <c r="AD178" s="786" t="str">
        <f t="shared" si="23"/>
        <v xml:space="preserve"> </v>
      </c>
      <c r="AF178" s="825">
        <v>1</v>
      </c>
      <c r="AG178" s="684"/>
      <c r="AH178" s="684"/>
      <c r="AI178" s="684"/>
      <c r="AJ178" s="684"/>
      <c r="AK178" s="684"/>
      <c r="AL178" s="684"/>
      <c r="AM178" s="684"/>
      <c r="AN178" s="684"/>
      <c r="AO178" s="684"/>
      <c r="AP178" s="826" t="str">
        <f t="shared" si="24"/>
        <v xml:space="preserve"> </v>
      </c>
      <c r="AQ178" s="786" t="str">
        <f t="shared" si="25"/>
        <v xml:space="preserve"> </v>
      </c>
    </row>
    <row r="179" spans="1:43" ht="18.75" x14ac:dyDescent="0.3">
      <c r="A179" s="827"/>
      <c r="B179" s="684"/>
      <c r="C179" s="823"/>
      <c r="D179" s="823"/>
      <c r="E179" s="823"/>
      <c r="F179" s="684"/>
      <c r="G179" s="823"/>
      <c r="H179" s="823"/>
      <c r="I179" s="684"/>
      <c r="J179" s="823"/>
      <c r="K179" s="823"/>
      <c r="L179" s="786" t="str">
        <f t="shared" si="18"/>
        <v xml:space="preserve"> </v>
      </c>
      <c r="M179" s="823"/>
      <c r="N179" s="823"/>
      <c r="O179" s="823"/>
      <c r="P179" s="823"/>
      <c r="Q179" s="786" t="str">
        <f t="shared" si="19"/>
        <v xml:space="preserve"> </v>
      </c>
      <c r="R179" s="786" t="str">
        <f t="shared" si="20"/>
        <v xml:space="preserve"> </v>
      </c>
      <c r="S179" s="786" t="str">
        <f t="shared" si="21"/>
        <v xml:space="preserve"> </v>
      </c>
      <c r="U179" s="684"/>
      <c r="V179" s="684"/>
      <c r="W179" s="684"/>
      <c r="X179" s="684"/>
      <c r="Y179" s="684"/>
      <c r="Z179" s="684"/>
      <c r="AA179" s="684"/>
      <c r="AB179" s="824"/>
      <c r="AC179" s="786" t="str">
        <f t="shared" si="22"/>
        <v xml:space="preserve"> </v>
      </c>
      <c r="AD179" s="786" t="str">
        <f t="shared" si="23"/>
        <v xml:space="preserve"> </v>
      </c>
      <c r="AF179" s="825">
        <v>1</v>
      </c>
      <c r="AG179" s="684"/>
      <c r="AH179" s="684"/>
      <c r="AI179" s="684"/>
      <c r="AJ179" s="684"/>
      <c r="AK179" s="684"/>
      <c r="AL179" s="684"/>
      <c r="AM179" s="684"/>
      <c r="AN179" s="684"/>
      <c r="AO179" s="684"/>
      <c r="AP179" s="826" t="str">
        <f t="shared" si="24"/>
        <v xml:space="preserve"> </v>
      </c>
      <c r="AQ179" s="786" t="str">
        <f t="shared" si="25"/>
        <v xml:space="preserve"> </v>
      </c>
    </row>
    <row r="180" spans="1:43" ht="18.75" x14ac:dyDescent="0.3">
      <c r="A180" s="827"/>
      <c r="B180" s="684"/>
      <c r="C180" s="823"/>
      <c r="D180" s="823"/>
      <c r="E180" s="823"/>
      <c r="F180" s="684"/>
      <c r="G180" s="823"/>
      <c r="H180" s="823"/>
      <c r="I180" s="684"/>
      <c r="J180" s="823"/>
      <c r="K180" s="823"/>
      <c r="L180" s="786" t="str">
        <f t="shared" si="18"/>
        <v xml:space="preserve"> </v>
      </c>
      <c r="M180" s="823"/>
      <c r="N180" s="823"/>
      <c r="O180" s="823"/>
      <c r="P180" s="823"/>
      <c r="Q180" s="786" t="str">
        <f t="shared" si="19"/>
        <v xml:space="preserve"> </v>
      </c>
      <c r="R180" s="786" t="str">
        <f t="shared" si="20"/>
        <v xml:space="preserve"> </v>
      </c>
      <c r="S180" s="786" t="str">
        <f t="shared" si="21"/>
        <v xml:space="preserve"> </v>
      </c>
      <c r="U180" s="684"/>
      <c r="V180" s="684"/>
      <c r="W180" s="684"/>
      <c r="X180" s="684"/>
      <c r="Y180" s="684"/>
      <c r="Z180" s="684"/>
      <c r="AA180" s="684"/>
      <c r="AB180" s="824"/>
      <c r="AC180" s="786" t="str">
        <f t="shared" si="22"/>
        <v xml:space="preserve"> </v>
      </c>
      <c r="AD180" s="786" t="str">
        <f t="shared" si="23"/>
        <v xml:space="preserve"> </v>
      </c>
      <c r="AF180" s="825">
        <v>1</v>
      </c>
      <c r="AG180" s="684"/>
      <c r="AH180" s="684"/>
      <c r="AI180" s="684"/>
      <c r="AJ180" s="684"/>
      <c r="AK180" s="684"/>
      <c r="AL180" s="684"/>
      <c r="AM180" s="684"/>
      <c r="AN180" s="684"/>
      <c r="AO180" s="684"/>
      <c r="AP180" s="826" t="str">
        <f t="shared" si="24"/>
        <v xml:space="preserve"> </v>
      </c>
      <c r="AQ180" s="786" t="str">
        <f t="shared" si="25"/>
        <v xml:space="preserve"> </v>
      </c>
    </row>
    <row r="181" spans="1:43" ht="18.75" x14ac:dyDescent="0.3">
      <c r="A181" s="827"/>
      <c r="B181" s="684"/>
      <c r="C181" s="823"/>
      <c r="D181" s="823"/>
      <c r="E181" s="823"/>
      <c r="F181" s="684"/>
      <c r="G181" s="823"/>
      <c r="H181" s="823"/>
      <c r="I181" s="684"/>
      <c r="J181" s="823"/>
      <c r="K181" s="823"/>
      <c r="L181" s="786" t="str">
        <f t="shared" si="18"/>
        <v xml:space="preserve"> </v>
      </c>
      <c r="M181" s="823"/>
      <c r="N181" s="823"/>
      <c r="O181" s="823"/>
      <c r="P181" s="823"/>
      <c r="Q181" s="786" t="str">
        <f t="shared" si="19"/>
        <v xml:space="preserve"> </v>
      </c>
      <c r="R181" s="786" t="str">
        <f t="shared" si="20"/>
        <v xml:space="preserve"> </v>
      </c>
      <c r="S181" s="786" t="str">
        <f t="shared" si="21"/>
        <v xml:space="preserve"> </v>
      </c>
      <c r="U181" s="684"/>
      <c r="V181" s="684"/>
      <c r="W181" s="684"/>
      <c r="X181" s="684"/>
      <c r="Y181" s="684"/>
      <c r="Z181" s="684"/>
      <c r="AA181" s="684"/>
      <c r="AB181" s="824"/>
      <c r="AC181" s="786" t="str">
        <f t="shared" si="22"/>
        <v xml:space="preserve"> </v>
      </c>
      <c r="AD181" s="786" t="str">
        <f t="shared" si="23"/>
        <v xml:space="preserve"> </v>
      </c>
      <c r="AF181" s="825">
        <v>1</v>
      </c>
      <c r="AG181" s="684"/>
      <c r="AH181" s="684"/>
      <c r="AI181" s="684"/>
      <c r="AJ181" s="684"/>
      <c r="AK181" s="684"/>
      <c r="AL181" s="684"/>
      <c r="AM181" s="684"/>
      <c r="AN181" s="684"/>
      <c r="AO181" s="684"/>
      <c r="AP181" s="826" t="str">
        <f t="shared" si="24"/>
        <v xml:space="preserve"> </v>
      </c>
      <c r="AQ181" s="786" t="str">
        <f t="shared" si="25"/>
        <v xml:space="preserve"> </v>
      </c>
    </row>
    <row r="182" spans="1:43" ht="18.75" x14ac:dyDescent="0.3">
      <c r="A182" s="827"/>
      <c r="B182" s="684"/>
      <c r="C182" s="823"/>
      <c r="D182" s="823"/>
      <c r="E182" s="823"/>
      <c r="F182" s="684"/>
      <c r="G182" s="823"/>
      <c r="H182" s="823"/>
      <c r="I182" s="684"/>
      <c r="J182" s="823"/>
      <c r="K182" s="823"/>
      <c r="L182" s="786" t="str">
        <f t="shared" si="18"/>
        <v xml:space="preserve"> </v>
      </c>
      <c r="M182" s="823"/>
      <c r="N182" s="823"/>
      <c r="O182" s="823"/>
      <c r="P182" s="823"/>
      <c r="Q182" s="786" t="str">
        <f t="shared" si="19"/>
        <v xml:space="preserve"> </v>
      </c>
      <c r="R182" s="786" t="str">
        <f t="shared" si="20"/>
        <v xml:space="preserve"> </v>
      </c>
      <c r="S182" s="786" t="str">
        <f t="shared" si="21"/>
        <v xml:space="preserve"> </v>
      </c>
      <c r="U182" s="684"/>
      <c r="V182" s="684"/>
      <c r="W182" s="684"/>
      <c r="X182" s="684"/>
      <c r="Y182" s="684"/>
      <c r="Z182" s="684"/>
      <c r="AA182" s="684"/>
      <c r="AB182" s="824"/>
      <c r="AC182" s="786" t="str">
        <f t="shared" si="22"/>
        <v xml:space="preserve"> </v>
      </c>
      <c r="AD182" s="786" t="str">
        <f t="shared" si="23"/>
        <v xml:space="preserve"> </v>
      </c>
      <c r="AF182" s="825">
        <v>1</v>
      </c>
      <c r="AG182" s="684"/>
      <c r="AH182" s="684"/>
      <c r="AI182" s="684"/>
      <c r="AJ182" s="684"/>
      <c r="AK182" s="684"/>
      <c r="AL182" s="684"/>
      <c r="AM182" s="684"/>
      <c r="AN182" s="684"/>
      <c r="AO182" s="684"/>
      <c r="AP182" s="826" t="str">
        <f t="shared" si="24"/>
        <v xml:space="preserve"> </v>
      </c>
      <c r="AQ182" s="786" t="str">
        <f t="shared" si="25"/>
        <v xml:space="preserve"> </v>
      </c>
    </row>
    <row r="183" spans="1:43" ht="18.75" x14ac:dyDescent="0.3">
      <c r="A183" s="827"/>
      <c r="B183" s="684"/>
      <c r="C183" s="823"/>
      <c r="D183" s="823"/>
      <c r="E183" s="823"/>
      <c r="F183" s="684"/>
      <c r="G183" s="823"/>
      <c r="H183" s="823"/>
      <c r="I183" s="684"/>
      <c r="J183" s="823"/>
      <c r="K183" s="823"/>
      <c r="L183" s="786" t="str">
        <f t="shared" si="18"/>
        <v xml:space="preserve"> </v>
      </c>
      <c r="M183" s="823"/>
      <c r="N183" s="823"/>
      <c r="O183" s="823"/>
      <c r="P183" s="823"/>
      <c r="Q183" s="786" t="str">
        <f t="shared" si="19"/>
        <v xml:space="preserve"> </v>
      </c>
      <c r="R183" s="786" t="str">
        <f t="shared" si="20"/>
        <v xml:space="preserve"> </v>
      </c>
      <c r="S183" s="786" t="str">
        <f t="shared" si="21"/>
        <v xml:space="preserve"> </v>
      </c>
      <c r="U183" s="684"/>
      <c r="V183" s="684"/>
      <c r="W183" s="684"/>
      <c r="X183" s="684"/>
      <c r="Y183" s="684"/>
      <c r="Z183" s="684"/>
      <c r="AA183" s="684"/>
      <c r="AB183" s="824"/>
      <c r="AC183" s="786" t="str">
        <f t="shared" si="22"/>
        <v xml:space="preserve"> </v>
      </c>
      <c r="AD183" s="786" t="str">
        <f t="shared" si="23"/>
        <v xml:space="preserve"> </v>
      </c>
      <c r="AF183" s="825">
        <v>1</v>
      </c>
      <c r="AG183" s="684"/>
      <c r="AH183" s="684"/>
      <c r="AI183" s="684"/>
      <c r="AJ183" s="684"/>
      <c r="AK183" s="684"/>
      <c r="AL183" s="684"/>
      <c r="AM183" s="684"/>
      <c r="AN183" s="684"/>
      <c r="AO183" s="684"/>
      <c r="AP183" s="826" t="str">
        <f t="shared" si="24"/>
        <v xml:space="preserve"> </v>
      </c>
      <c r="AQ183" s="786" t="str">
        <f t="shared" si="25"/>
        <v xml:space="preserve"> </v>
      </c>
    </row>
    <row r="184" spans="1:43" ht="18.75" x14ac:dyDescent="0.3">
      <c r="A184" s="827"/>
      <c r="B184" s="684"/>
      <c r="C184" s="823"/>
      <c r="D184" s="823"/>
      <c r="E184" s="823"/>
      <c r="F184" s="684"/>
      <c r="G184" s="823"/>
      <c r="H184" s="823"/>
      <c r="I184" s="684"/>
      <c r="J184" s="823"/>
      <c r="K184" s="823"/>
      <c r="L184" s="786" t="str">
        <f t="shared" si="18"/>
        <v xml:space="preserve"> </v>
      </c>
      <c r="M184" s="823"/>
      <c r="N184" s="823"/>
      <c r="O184" s="823"/>
      <c r="P184" s="823"/>
      <c r="Q184" s="786" t="str">
        <f t="shared" si="19"/>
        <v xml:space="preserve"> </v>
      </c>
      <c r="R184" s="786" t="str">
        <f t="shared" si="20"/>
        <v xml:space="preserve"> </v>
      </c>
      <c r="S184" s="786" t="str">
        <f t="shared" si="21"/>
        <v xml:space="preserve"> </v>
      </c>
      <c r="U184" s="684"/>
      <c r="V184" s="684"/>
      <c r="W184" s="684"/>
      <c r="X184" s="684"/>
      <c r="Y184" s="684"/>
      <c r="Z184" s="684"/>
      <c r="AA184" s="684"/>
      <c r="AB184" s="824"/>
      <c r="AC184" s="786" t="str">
        <f t="shared" si="22"/>
        <v xml:space="preserve"> </v>
      </c>
      <c r="AD184" s="786" t="str">
        <f t="shared" si="23"/>
        <v xml:space="preserve"> </v>
      </c>
      <c r="AF184" s="825">
        <v>1</v>
      </c>
      <c r="AG184" s="684"/>
      <c r="AH184" s="684"/>
      <c r="AI184" s="684"/>
      <c r="AJ184" s="684"/>
      <c r="AK184" s="684"/>
      <c r="AL184" s="684"/>
      <c r="AM184" s="684"/>
      <c r="AN184" s="684"/>
      <c r="AO184" s="684"/>
      <c r="AP184" s="826" t="str">
        <f t="shared" si="24"/>
        <v xml:space="preserve"> </v>
      </c>
      <c r="AQ184" s="786" t="str">
        <f t="shared" si="25"/>
        <v xml:space="preserve"> </v>
      </c>
    </row>
    <row r="185" spans="1:43" ht="18.75" x14ac:dyDescent="0.3">
      <c r="A185" s="827"/>
      <c r="B185" s="684"/>
      <c r="C185" s="823"/>
      <c r="D185" s="823"/>
      <c r="E185" s="823"/>
      <c r="F185" s="684"/>
      <c r="G185" s="823"/>
      <c r="H185" s="823"/>
      <c r="I185" s="684"/>
      <c r="J185" s="823"/>
      <c r="K185" s="823"/>
      <c r="L185" s="786" t="str">
        <f t="shared" si="18"/>
        <v xml:space="preserve"> </v>
      </c>
      <c r="M185" s="823"/>
      <c r="N185" s="823"/>
      <c r="O185" s="823"/>
      <c r="P185" s="823"/>
      <c r="Q185" s="786" t="str">
        <f t="shared" si="19"/>
        <v xml:space="preserve"> </v>
      </c>
      <c r="R185" s="786" t="str">
        <f t="shared" si="20"/>
        <v xml:space="preserve"> </v>
      </c>
      <c r="S185" s="786" t="str">
        <f t="shared" si="21"/>
        <v xml:space="preserve"> </v>
      </c>
      <c r="U185" s="684"/>
      <c r="V185" s="684"/>
      <c r="W185" s="684"/>
      <c r="X185" s="684"/>
      <c r="Y185" s="684"/>
      <c r="Z185" s="684"/>
      <c r="AA185" s="684"/>
      <c r="AB185" s="824"/>
      <c r="AC185" s="786" t="str">
        <f t="shared" si="22"/>
        <v xml:space="preserve"> </v>
      </c>
      <c r="AD185" s="786" t="str">
        <f t="shared" si="23"/>
        <v xml:space="preserve"> </v>
      </c>
      <c r="AF185" s="825">
        <v>1</v>
      </c>
      <c r="AG185" s="684"/>
      <c r="AH185" s="684"/>
      <c r="AI185" s="684"/>
      <c r="AJ185" s="684"/>
      <c r="AK185" s="684"/>
      <c r="AL185" s="684"/>
      <c r="AM185" s="684"/>
      <c r="AN185" s="684"/>
      <c r="AO185" s="684"/>
      <c r="AP185" s="826" t="str">
        <f t="shared" si="24"/>
        <v xml:space="preserve"> </v>
      </c>
      <c r="AQ185" s="786" t="str">
        <f t="shared" si="25"/>
        <v xml:space="preserve"> </v>
      </c>
    </row>
    <row r="186" spans="1:43" ht="18.75" x14ac:dyDescent="0.3">
      <c r="A186" s="827"/>
      <c r="B186" s="684"/>
      <c r="C186" s="823"/>
      <c r="D186" s="823"/>
      <c r="E186" s="823"/>
      <c r="F186" s="684"/>
      <c r="G186" s="823"/>
      <c r="H186" s="823"/>
      <c r="I186" s="684"/>
      <c r="J186" s="823"/>
      <c r="K186" s="823"/>
      <c r="L186" s="786" t="str">
        <f t="shared" si="18"/>
        <v xml:space="preserve"> </v>
      </c>
      <c r="M186" s="823"/>
      <c r="N186" s="823"/>
      <c r="O186" s="823"/>
      <c r="P186" s="823"/>
      <c r="Q186" s="786" t="str">
        <f t="shared" si="19"/>
        <v xml:space="preserve"> </v>
      </c>
      <c r="R186" s="786" t="str">
        <f t="shared" si="20"/>
        <v xml:space="preserve"> </v>
      </c>
      <c r="S186" s="786" t="str">
        <f t="shared" si="21"/>
        <v xml:space="preserve"> </v>
      </c>
      <c r="U186" s="684"/>
      <c r="V186" s="684"/>
      <c r="W186" s="684"/>
      <c r="X186" s="684"/>
      <c r="Y186" s="684"/>
      <c r="Z186" s="684"/>
      <c r="AA186" s="684"/>
      <c r="AB186" s="824"/>
      <c r="AC186" s="786" t="str">
        <f t="shared" si="22"/>
        <v xml:space="preserve"> </v>
      </c>
      <c r="AD186" s="786" t="str">
        <f t="shared" si="23"/>
        <v xml:space="preserve"> </v>
      </c>
      <c r="AF186" s="825">
        <v>1</v>
      </c>
      <c r="AG186" s="684"/>
      <c r="AH186" s="684"/>
      <c r="AI186" s="684"/>
      <c r="AJ186" s="684"/>
      <c r="AK186" s="684"/>
      <c r="AL186" s="684"/>
      <c r="AM186" s="684"/>
      <c r="AN186" s="684"/>
      <c r="AO186" s="684"/>
      <c r="AP186" s="826" t="str">
        <f t="shared" si="24"/>
        <v xml:space="preserve"> </v>
      </c>
      <c r="AQ186" s="786" t="str">
        <f t="shared" si="25"/>
        <v xml:space="preserve"> </v>
      </c>
    </row>
    <row r="187" spans="1:43" ht="18.75" x14ac:dyDescent="0.3">
      <c r="A187" s="827"/>
      <c r="B187" s="684"/>
      <c r="C187" s="823"/>
      <c r="D187" s="823"/>
      <c r="E187" s="823"/>
      <c r="F187" s="684"/>
      <c r="G187" s="823"/>
      <c r="H187" s="823"/>
      <c r="I187" s="684"/>
      <c r="J187" s="823"/>
      <c r="K187" s="823"/>
      <c r="L187" s="786" t="str">
        <f t="shared" si="18"/>
        <v xml:space="preserve"> </v>
      </c>
      <c r="M187" s="823"/>
      <c r="N187" s="823"/>
      <c r="O187" s="823"/>
      <c r="P187" s="823"/>
      <c r="Q187" s="786" t="str">
        <f t="shared" si="19"/>
        <v xml:space="preserve"> </v>
      </c>
      <c r="R187" s="786" t="str">
        <f t="shared" si="20"/>
        <v xml:space="preserve"> </v>
      </c>
      <c r="S187" s="786" t="str">
        <f t="shared" si="21"/>
        <v xml:space="preserve"> </v>
      </c>
      <c r="U187" s="684"/>
      <c r="V187" s="684"/>
      <c r="W187" s="684"/>
      <c r="X187" s="684"/>
      <c r="Y187" s="684"/>
      <c r="Z187" s="684"/>
      <c r="AA187" s="684"/>
      <c r="AB187" s="824"/>
      <c r="AC187" s="786" t="str">
        <f t="shared" si="22"/>
        <v xml:space="preserve"> </v>
      </c>
      <c r="AD187" s="786" t="str">
        <f t="shared" si="23"/>
        <v xml:space="preserve"> </v>
      </c>
      <c r="AF187" s="825">
        <v>1</v>
      </c>
      <c r="AG187" s="684"/>
      <c r="AH187" s="684"/>
      <c r="AI187" s="684"/>
      <c r="AJ187" s="684"/>
      <c r="AK187" s="684"/>
      <c r="AL187" s="684"/>
      <c r="AM187" s="684"/>
      <c r="AN187" s="684"/>
      <c r="AO187" s="684"/>
      <c r="AP187" s="826" t="str">
        <f t="shared" si="24"/>
        <v xml:space="preserve"> </v>
      </c>
      <c r="AQ187" s="786" t="str">
        <f t="shared" si="25"/>
        <v xml:space="preserve"> </v>
      </c>
    </row>
    <row r="188" spans="1:43" ht="18.75" x14ac:dyDescent="0.3">
      <c r="A188" s="827"/>
      <c r="B188" s="684"/>
      <c r="C188" s="823"/>
      <c r="D188" s="823"/>
      <c r="E188" s="823"/>
      <c r="F188" s="684"/>
      <c r="G188" s="823"/>
      <c r="H188" s="823"/>
      <c r="I188" s="684"/>
      <c r="J188" s="823"/>
      <c r="K188" s="823"/>
      <c r="L188" s="786" t="str">
        <f t="shared" si="18"/>
        <v xml:space="preserve"> </v>
      </c>
      <c r="M188" s="823"/>
      <c r="N188" s="823"/>
      <c r="O188" s="823"/>
      <c r="P188" s="823"/>
      <c r="Q188" s="786" t="str">
        <f t="shared" si="19"/>
        <v xml:space="preserve"> </v>
      </c>
      <c r="R188" s="786" t="str">
        <f t="shared" si="20"/>
        <v xml:space="preserve"> </v>
      </c>
      <c r="S188" s="786" t="str">
        <f t="shared" si="21"/>
        <v xml:space="preserve"> </v>
      </c>
      <c r="U188" s="684"/>
      <c r="V188" s="684"/>
      <c r="W188" s="684"/>
      <c r="X188" s="684"/>
      <c r="Y188" s="684"/>
      <c r="Z188" s="684"/>
      <c r="AA188" s="684"/>
      <c r="AB188" s="824"/>
      <c r="AC188" s="786" t="str">
        <f t="shared" si="22"/>
        <v xml:space="preserve"> </v>
      </c>
      <c r="AD188" s="786" t="str">
        <f t="shared" si="23"/>
        <v xml:space="preserve"> </v>
      </c>
      <c r="AF188" s="825">
        <v>1</v>
      </c>
      <c r="AG188" s="684"/>
      <c r="AH188" s="684"/>
      <c r="AI188" s="684"/>
      <c r="AJ188" s="684"/>
      <c r="AK188" s="684"/>
      <c r="AL188" s="684"/>
      <c r="AM188" s="684"/>
      <c r="AN188" s="684"/>
      <c r="AO188" s="684"/>
      <c r="AP188" s="826" t="str">
        <f t="shared" si="24"/>
        <v xml:space="preserve"> </v>
      </c>
      <c r="AQ188" s="786" t="str">
        <f t="shared" si="25"/>
        <v xml:space="preserve"> </v>
      </c>
    </row>
    <row r="189" spans="1:43" ht="18.75" x14ac:dyDescent="0.3">
      <c r="A189" s="827"/>
      <c r="B189" s="684"/>
      <c r="C189" s="823"/>
      <c r="D189" s="823"/>
      <c r="E189" s="823"/>
      <c r="F189" s="684"/>
      <c r="G189" s="823"/>
      <c r="H189" s="823"/>
      <c r="I189" s="684"/>
      <c r="J189" s="823"/>
      <c r="K189" s="823"/>
      <c r="L189" s="786" t="str">
        <f t="shared" si="18"/>
        <v xml:space="preserve"> </v>
      </c>
      <c r="M189" s="823"/>
      <c r="N189" s="823"/>
      <c r="O189" s="823"/>
      <c r="P189" s="823"/>
      <c r="Q189" s="786" t="str">
        <f t="shared" si="19"/>
        <v xml:space="preserve"> </v>
      </c>
      <c r="R189" s="786" t="str">
        <f t="shared" si="20"/>
        <v xml:space="preserve"> </v>
      </c>
      <c r="S189" s="786" t="str">
        <f t="shared" si="21"/>
        <v xml:space="preserve"> </v>
      </c>
      <c r="U189" s="684"/>
      <c r="V189" s="684"/>
      <c r="W189" s="684"/>
      <c r="X189" s="684"/>
      <c r="Y189" s="684"/>
      <c r="Z189" s="684"/>
      <c r="AA189" s="684"/>
      <c r="AB189" s="824"/>
      <c r="AC189" s="786" t="str">
        <f t="shared" si="22"/>
        <v xml:space="preserve"> </v>
      </c>
      <c r="AD189" s="786" t="str">
        <f t="shared" si="23"/>
        <v xml:space="preserve"> </v>
      </c>
      <c r="AF189" s="825">
        <v>1</v>
      </c>
      <c r="AG189" s="684"/>
      <c r="AH189" s="684"/>
      <c r="AI189" s="684"/>
      <c r="AJ189" s="684"/>
      <c r="AK189" s="684"/>
      <c r="AL189" s="684"/>
      <c r="AM189" s="684"/>
      <c r="AN189" s="684"/>
      <c r="AO189" s="684"/>
      <c r="AP189" s="826" t="str">
        <f t="shared" si="24"/>
        <v xml:space="preserve"> </v>
      </c>
      <c r="AQ189" s="786" t="str">
        <f t="shared" si="25"/>
        <v xml:space="preserve"> </v>
      </c>
    </row>
    <row r="190" spans="1:43" ht="18.75" x14ac:dyDescent="0.3">
      <c r="A190" s="827"/>
      <c r="B190" s="684"/>
      <c r="C190" s="823"/>
      <c r="D190" s="823"/>
      <c r="E190" s="823"/>
      <c r="F190" s="684"/>
      <c r="G190" s="823"/>
      <c r="H190" s="823"/>
      <c r="I190" s="684"/>
      <c r="J190" s="823"/>
      <c r="K190" s="823"/>
      <c r="L190" s="786" t="str">
        <f t="shared" si="18"/>
        <v xml:space="preserve"> </v>
      </c>
      <c r="M190" s="823"/>
      <c r="N190" s="823"/>
      <c r="O190" s="823"/>
      <c r="P190" s="823"/>
      <c r="Q190" s="786" t="str">
        <f t="shared" si="19"/>
        <v xml:space="preserve"> </v>
      </c>
      <c r="R190" s="786" t="str">
        <f t="shared" si="20"/>
        <v xml:space="preserve"> </v>
      </c>
      <c r="S190" s="786" t="str">
        <f t="shared" si="21"/>
        <v xml:space="preserve"> </v>
      </c>
      <c r="U190" s="684"/>
      <c r="V190" s="684"/>
      <c r="W190" s="684"/>
      <c r="X190" s="684"/>
      <c r="Y190" s="684"/>
      <c r="Z190" s="684"/>
      <c r="AA190" s="684"/>
      <c r="AB190" s="824"/>
      <c r="AC190" s="786" t="str">
        <f t="shared" si="22"/>
        <v xml:space="preserve"> </v>
      </c>
      <c r="AD190" s="786" t="str">
        <f t="shared" si="23"/>
        <v xml:space="preserve"> </v>
      </c>
      <c r="AF190" s="825">
        <v>1</v>
      </c>
      <c r="AG190" s="684"/>
      <c r="AH190" s="684"/>
      <c r="AI190" s="684"/>
      <c r="AJ190" s="684"/>
      <c r="AK190" s="684"/>
      <c r="AL190" s="684"/>
      <c r="AM190" s="684"/>
      <c r="AN190" s="684"/>
      <c r="AO190" s="684"/>
      <c r="AP190" s="826" t="str">
        <f t="shared" si="24"/>
        <v xml:space="preserve"> </v>
      </c>
      <c r="AQ190" s="786" t="str">
        <f t="shared" si="25"/>
        <v xml:space="preserve"> </v>
      </c>
    </row>
    <row r="191" spans="1:43" ht="18.75" x14ac:dyDescent="0.3">
      <c r="A191" s="827"/>
      <c r="B191" s="684"/>
      <c r="C191" s="823"/>
      <c r="D191" s="823"/>
      <c r="E191" s="823"/>
      <c r="F191" s="684"/>
      <c r="G191" s="823"/>
      <c r="H191" s="823"/>
      <c r="I191" s="684"/>
      <c r="J191" s="823"/>
      <c r="K191" s="823"/>
      <c r="L191" s="786" t="str">
        <f t="shared" si="18"/>
        <v xml:space="preserve"> </v>
      </c>
      <c r="M191" s="823"/>
      <c r="N191" s="823"/>
      <c r="O191" s="823"/>
      <c r="P191" s="823"/>
      <c r="Q191" s="786" t="str">
        <f t="shared" si="19"/>
        <v xml:space="preserve"> </v>
      </c>
      <c r="R191" s="786" t="str">
        <f t="shared" si="20"/>
        <v xml:space="preserve"> </v>
      </c>
      <c r="S191" s="786" t="str">
        <f t="shared" si="21"/>
        <v xml:space="preserve"> </v>
      </c>
      <c r="U191" s="684"/>
      <c r="V191" s="684"/>
      <c r="W191" s="684"/>
      <c r="X191" s="684"/>
      <c r="Y191" s="684"/>
      <c r="Z191" s="684"/>
      <c r="AA191" s="684"/>
      <c r="AB191" s="824"/>
      <c r="AC191" s="786" t="str">
        <f t="shared" si="22"/>
        <v xml:space="preserve"> </v>
      </c>
      <c r="AD191" s="786" t="str">
        <f t="shared" si="23"/>
        <v xml:space="preserve"> </v>
      </c>
      <c r="AF191" s="825">
        <v>1</v>
      </c>
      <c r="AG191" s="684"/>
      <c r="AH191" s="684"/>
      <c r="AI191" s="684"/>
      <c r="AJ191" s="684"/>
      <c r="AK191" s="684"/>
      <c r="AL191" s="684"/>
      <c r="AM191" s="684"/>
      <c r="AN191" s="684"/>
      <c r="AO191" s="684"/>
      <c r="AP191" s="826" t="str">
        <f t="shared" si="24"/>
        <v xml:space="preserve"> </v>
      </c>
      <c r="AQ191" s="786" t="str">
        <f t="shared" si="25"/>
        <v xml:space="preserve"> </v>
      </c>
    </row>
    <row r="192" spans="1:43" ht="18.75" x14ac:dyDescent="0.3">
      <c r="A192" s="827"/>
      <c r="B192" s="684"/>
      <c r="C192" s="823"/>
      <c r="D192" s="823"/>
      <c r="E192" s="823"/>
      <c r="F192" s="684"/>
      <c r="G192" s="823"/>
      <c r="H192" s="823"/>
      <c r="I192" s="684"/>
      <c r="J192" s="823"/>
      <c r="K192" s="823"/>
      <c r="L192" s="786" t="str">
        <f t="shared" si="18"/>
        <v xml:space="preserve"> </v>
      </c>
      <c r="M192" s="823"/>
      <c r="N192" s="823"/>
      <c r="O192" s="823"/>
      <c r="P192" s="823"/>
      <c r="Q192" s="786" t="str">
        <f t="shared" si="19"/>
        <v xml:space="preserve"> </v>
      </c>
      <c r="R192" s="786" t="str">
        <f t="shared" si="20"/>
        <v xml:space="preserve"> </v>
      </c>
      <c r="S192" s="786" t="str">
        <f t="shared" si="21"/>
        <v xml:space="preserve"> </v>
      </c>
      <c r="U192" s="684"/>
      <c r="V192" s="684"/>
      <c r="W192" s="684"/>
      <c r="X192" s="684"/>
      <c r="Y192" s="684"/>
      <c r="Z192" s="684"/>
      <c r="AA192" s="684"/>
      <c r="AB192" s="824"/>
      <c r="AC192" s="786" t="str">
        <f t="shared" si="22"/>
        <v xml:space="preserve"> </v>
      </c>
      <c r="AD192" s="786" t="str">
        <f t="shared" si="23"/>
        <v xml:space="preserve"> </v>
      </c>
      <c r="AF192" s="825">
        <v>1</v>
      </c>
      <c r="AG192" s="684"/>
      <c r="AH192" s="684"/>
      <c r="AI192" s="684"/>
      <c r="AJ192" s="684"/>
      <c r="AK192" s="684"/>
      <c r="AL192" s="684"/>
      <c r="AM192" s="684"/>
      <c r="AN192" s="684"/>
      <c r="AO192" s="684"/>
      <c r="AP192" s="826" t="str">
        <f t="shared" si="24"/>
        <v xml:space="preserve"> </v>
      </c>
      <c r="AQ192" s="786" t="str">
        <f t="shared" si="25"/>
        <v xml:space="preserve"> </v>
      </c>
    </row>
    <row r="193" spans="1:43" ht="18.75" x14ac:dyDescent="0.3">
      <c r="A193" s="827"/>
      <c r="B193" s="684"/>
      <c r="C193" s="823"/>
      <c r="D193" s="823"/>
      <c r="E193" s="823"/>
      <c r="F193" s="684"/>
      <c r="G193" s="823"/>
      <c r="H193" s="823"/>
      <c r="I193" s="684"/>
      <c r="J193" s="823"/>
      <c r="K193" s="823"/>
      <c r="L193" s="786" t="str">
        <f t="shared" si="18"/>
        <v xml:space="preserve"> </v>
      </c>
      <c r="M193" s="823"/>
      <c r="N193" s="823"/>
      <c r="O193" s="823"/>
      <c r="P193" s="823"/>
      <c r="Q193" s="786" t="str">
        <f t="shared" si="19"/>
        <v xml:space="preserve"> </v>
      </c>
      <c r="R193" s="786" t="str">
        <f t="shared" si="20"/>
        <v xml:space="preserve"> </v>
      </c>
      <c r="S193" s="786" t="str">
        <f t="shared" si="21"/>
        <v xml:space="preserve"> </v>
      </c>
      <c r="U193" s="684"/>
      <c r="V193" s="684"/>
      <c r="W193" s="684"/>
      <c r="X193" s="684"/>
      <c r="Y193" s="684"/>
      <c r="Z193" s="684"/>
      <c r="AA193" s="684"/>
      <c r="AB193" s="824"/>
      <c r="AC193" s="786" t="str">
        <f t="shared" si="22"/>
        <v xml:space="preserve"> </v>
      </c>
      <c r="AD193" s="786" t="str">
        <f t="shared" si="23"/>
        <v xml:space="preserve"> </v>
      </c>
      <c r="AF193" s="825">
        <v>1</v>
      </c>
      <c r="AG193" s="684"/>
      <c r="AH193" s="684"/>
      <c r="AI193" s="684"/>
      <c r="AJ193" s="684"/>
      <c r="AK193" s="684"/>
      <c r="AL193" s="684"/>
      <c r="AM193" s="684"/>
      <c r="AN193" s="684"/>
      <c r="AO193" s="684"/>
      <c r="AP193" s="826" t="str">
        <f t="shared" si="24"/>
        <v xml:space="preserve"> </v>
      </c>
      <c r="AQ193" s="786" t="str">
        <f t="shared" si="25"/>
        <v xml:space="preserve"> </v>
      </c>
    </row>
    <row r="194" spans="1:43" ht="18.75" x14ac:dyDescent="0.3">
      <c r="A194" s="827"/>
      <c r="B194" s="684"/>
      <c r="C194" s="823"/>
      <c r="D194" s="823"/>
      <c r="E194" s="823"/>
      <c r="F194" s="684"/>
      <c r="G194" s="823"/>
      <c r="H194" s="823"/>
      <c r="I194" s="684"/>
      <c r="J194" s="823"/>
      <c r="K194" s="823"/>
      <c r="L194" s="786" t="str">
        <f t="shared" si="18"/>
        <v xml:space="preserve"> </v>
      </c>
      <c r="M194" s="823"/>
      <c r="N194" s="823"/>
      <c r="O194" s="823"/>
      <c r="P194" s="823"/>
      <c r="Q194" s="786" t="str">
        <f t="shared" si="19"/>
        <v xml:space="preserve"> </v>
      </c>
      <c r="R194" s="786" t="str">
        <f t="shared" si="20"/>
        <v xml:space="preserve"> </v>
      </c>
      <c r="S194" s="786" t="str">
        <f t="shared" si="21"/>
        <v xml:space="preserve"> </v>
      </c>
      <c r="U194" s="684"/>
      <c r="V194" s="684"/>
      <c r="W194" s="684"/>
      <c r="X194" s="684"/>
      <c r="Y194" s="684"/>
      <c r="Z194" s="684"/>
      <c r="AA194" s="684"/>
      <c r="AB194" s="824"/>
      <c r="AC194" s="786" t="str">
        <f t="shared" si="22"/>
        <v xml:space="preserve"> </v>
      </c>
      <c r="AD194" s="786" t="str">
        <f t="shared" si="23"/>
        <v xml:space="preserve"> </v>
      </c>
      <c r="AF194" s="825">
        <v>1</v>
      </c>
      <c r="AG194" s="684"/>
      <c r="AH194" s="684"/>
      <c r="AI194" s="684"/>
      <c r="AJ194" s="684"/>
      <c r="AK194" s="684"/>
      <c r="AL194" s="684"/>
      <c r="AM194" s="684"/>
      <c r="AN194" s="684"/>
      <c r="AO194" s="684"/>
      <c r="AP194" s="826" t="str">
        <f t="shared" si="24"/>
        <v xml:space="preserve"> </v>
      </c>
      <c r="AQ194" s="786" t="str">
        <f t="shared" si="25"/>
        <v xml:space="preserve"> </v>
      </c>
    </row>
    <row r="195" spans="1:43" ht="18.75" x14ac:dyDescent="0.3">
      <c r="A195" s="827"/>
      <c r="B195" s="684"/>
      <c r="C195" s="823"/>
      <c r="D195" s="823"/>
      <c r="E195" s="823"/>
      <c r="F195" s="684"/>
      <c r="G195" s="823"/>
      <c r="H195" s="823"/>
      <c r="I195" s="684"/>
      <c r="J195" s="823"/>
      <c r="K195" s="823"/>
      <c r="L195" s="786" t="str">
        <f t="shared" si="18"/>
        <v xml:space="preserve"> </v>
      </c>
      <c r="M195" s="823"/>
      <c r="N195" s="823"/>
      <c r="O195" s="823"/>
      <c r="P195" s="823"/>
      <c r="Q195" s="786" t="str">
        <f t="shared" si="19"/>
        <v xml:space="preserve"> </v>
      </c>
      <c r="R195" s="786" t="str">
        <f t="shared" si="20"/>
        <v xml:space="preserve"> </v>
      </c>
      <c r="S195" s="786" t="str">
        <f t="shared" si="21"/>
        <v xml:space="preserve"> </v>
      </c>
      <c r="U195" s="684"/>
      <c r="V195" s="684"/>
      <c r="W195" s="684"/>
      <c r="X195" s="684"/>
      <c r="Y195" s="684"/>
      <c r="Z195" s="684"/>
      <c r="AA195" s="684"/>
      <c r="AB195" s="824"/>
      <c r="AC195" s="786" t="str">
        <f t="shared" si="22"/>
        <v xml:space="preserve"> </v>
      </c>
      <c r="AD195" s="786" t="str">
        <f t="shared" si="23"/>
        <v xml:space="preserve"> </v>
      </c>
      <c r="AF195" s="825">
        <v>1</v>
      </c>
      <c r="AG195" s="684"/>
      <c r="AH195" s="684"/>
      <c r="AI195" s="684"/>
      <c r="AJ195" s="684"/>
      <c r="AK195" s="684"/>
      <c r="AL195" s="684"/>
      <c r="AM195" s="684"/>
      <c r="AN195" s="684"/>
      <c r="AO195" s="684"/>
      <c r="AP195" s="826" t="str">
        <f t="shared" si="24"/>
        <v xml:space="preserve"> </v>
      </c>
      <c r="AQ195" s="786" t="str">
        <f t="shared" si="25"/>
        <v xml:space="preserve"> </v>
      </c>
    </row>
    <row r="196" spans="1:43" ht="18.75" x14ac:dyDescent="0.3">
      <c r="A196" s="827"/>
      <c r="B196" s="684"/>
      <c r="C196" s="823"/>
      <c r="D196" s="823"/>
      <c r="E196" s="823"/>
      <c r="F196" s="684"/>
      <c r="G196" s="823"/>
      <c r="H196" s="823"/>
      <c r="I196" s="684"/>
      <c r="J196" s="823"/>
      <c r="K196" s="823"/>
      <c r="L196" s="786" t="str">
        <f t="shared" si="18"/>
        <v xml:space="preserve"> </v>
      </c>
      <c r="M196" s="823"/>
      <c r="N196" s="823"/>
      <c r="O196" s="823"/>
      <c r="P196" s="823"/>
      <c r="Q196" s="786" t="str">
        <f t="shared" si="19"/>
        <v xml:space="preserve"> </v>
      </c>
      <c r="R196" s="786" t="str">
        <f t="shared" si="20"/>
        <v xml:space="preserve"> </v>
      </c>
      <c r="S196" s="786" t="str">
        <f t="shared" si="21"/>
        <v xml:space="preserve"> </v>
      </c>
      <c r="U196" s="684"/>
      <c r="V196" s="684"/>
      <c r="W196" s="684"/>
      <c r="X196" s="684"/>
      <c r="Y196" s="684"/>
      <c r="Z196" s="684"/>
      <c r="AA196" s="684"/>
      <c r="AB196" s="824"/>
      <c r="AC196" s="786" t="str">
        <f t="shared" si="22"/>
        <v xml:space="preserve"> </v>
      </c>
      <c r="AD196" s="786" t="str">
        <f t="shared" si="23"/>
        <v xml:space="preserve"> </v>
      </c>
      <c r="AF196" s="825">
        <v>1</v>
      </c>
      <c r="AG196" s="684"/>
      <c r="AH196" s="684"/>
      <c r="AI196" s="684"/>
      <c r="AJ196" s="684"/>
      <c r="AK196" s="684"/>
      <c r="AL196" s="684"/>
      <c r="AM196" s="684"/>
      <c r="AN196" s="684"/>
      <c r="AO196" s="684"/>
      <c r="AP196" s="826" t="str">
        <f t="shared" si="24"/>
        <v xml:space="preserve"> </v>
      </c>
      <c r="AQ196" s="786" t="str">
        <f t="shared" si="25"/>
        <v xml:space="preserve"> </v>
      </c>
    </row>
    <row r="197" spans="1:43" ht="18.75" x14ac:dyDescent="0.3">
      <c r="A197" s="827"/>
      <c r="B197" s="684"/>
      <c r="C197" s="823"/>
      <c r="D197" s="823"/>
      <c r="E197" s="823"/>
      <c r="F197" s="684"/>
      <c r="G197" s="823"/>
      <c r="H197" s="823"/>
      <c r="I197" s="684"/>
      <c r="J197" s="823"/>
      <c r="K197" s="823"/>
      <c r="L197" s="786" t="str">
        <f t="shared" si="18"/>
        <v xml:space="preserve"> </v>
      </c>
      <c r="M197" s="823"/>
      <c r="N197" s="823"/>
      <c r="O197" s="823"/>
      <c r="P197" s="823"/>
      <c r="Q197" s="786" t="str">
        <f t="shared" si="19"/>
        <v xml:space="preserve"> </v>
      </c>
      <c r="R197" s="786" t="str">
        <f t="shared" si="20"/>
        <v xml:space="preserve"> </v>
      </c>
      <c r="S197" s="786" t="str">
        <f t="shared" si="21"/>
        <v xml:space="preserve"> </v>
      </c>
      <c r="U197" s="684"/>
      <c r="V197" s="684"/>
      <c r="W197" s="684"/>
      <c r="X197" s="684"/>
      <c r="Y197" s="684"/>
      <c r="Z197" s="684"/>
      <c r="AA197" s="684"/>
      <c r="AB197" s="824"/>
      <c r="AC197" s="786" t="str">
        <f t="shared" si="22"/>
        <v xml:space="preserve"> </v>
      </c>
      <c r="AD197" s="786" t="str">
        <f t="shared" si="23"/>
        <v xml:space="preserve"> </v>
      </c>
      <c r="AF197" s="825">
        <v>1</v>
      </c>
      <c r="AG197" s="684"/>
      <c r="AH197" s="684"/>
      <c r="AI197" s="684"/>
      <c r="AJ197" s="684"/>
      <c r="AK197" s="684"/>
      <c r="AL197" s="684"/>
      <c r="AM197" s="684"/>
      <c r="AN197" s="684"/>
      <c r="AO197" s="684"/>
      <c r="AP197" s="826" t="str">
        <f t="shared" si="24"/>
        <v xml:space="preserve"> </v>
      </c>
      <c r="AQ197" s="786" t="str">
        <f t="shared" si="25"/>
        <v xml:space="preserve"> </v>
      </c>
    </row>
    <row r="198" spans="1:43" ht="18.75" x14ac:dyDescent="0.3">
      <c r="A198" s="827"/>
      <c r="B198" s="684"/>
      <c r="C198" s="823"/>
      <c r="D198" s="823"/>
      <c r="E198" s="823"/>
      <c r="F198" s="684"/>
      <c r="G198" s="823"/>
      <c r="H198" s="823"/>
      <c r="I198" s="684"/>
      <c r="J198" s="823"/>
      <c r="K198" s="823"/>
      <c r="L198" s="786" t="str">
        <f t="shared" si="18"/>
        <v xml:space="preserve"> </v>
      </c>
      <c r="M198" s="823"/>
      <c r="N198" s="823"/>
      <c r="O198" s="823"/>
      <c r="P198" s="823"/>
      <c r="Q198" s="786" t="str">
        <f t="shared" si="19"/>
        <v xml:space="preserve"> </v>
      </c>
      <c r="R198" s="786" t="str">
        <f t="shared" si="20"/>
        <v xml:space="preserve"> </v>
      </c>
      <c r="S198" s="786" t="str">
        <f t="shared" si="21"/>
        <v xml:space="preserve"> </v>
      </c>
      <c r="U198" s="684"/>
      <c r="V198" s="684"/>
      <c r="W198" s="684"/>
      <c r="X198" s="684"/>
      <c r="Y198" s="684"/>
      <c r="Z198" s="684"/>
      <c r="AA198" s="684"/>
      <c r="AB198" s="824"/>
      <c r="AC198" s="786" t="str">
        <f t="shared" si="22"/>
        <v xml:space="preserve"> </v>
      </c>
      <c r="AD198" s="786" t="str">
        <f t="shared" si="23"/>
        <v xml:space="preserve"> </v>
      </c>
      <c r="AF198" s="825">
        <v>1</v>
      </c>
      <c r="AG198" s="684"/>
      <c r="AH198" s="684"/>
      <c r="AI198" s="684"/>
      <c r="AJ198" s="684"/>
      <c r="AK198" s="684"/>
      <c r="AL198" s="684"/>
      <c r="AM198" s="684"/>
      <c r="AN198" s="684"/>
      <c r="AO198" s="684"/>
      <c r="AP198" s="826" t="str">
        <f t="shared" si="24"/>
        <v xml:space="preserve"> </v>
      </c>
      <c r="AQ198" s="786" t="str">
        <f t="shared" si="25"/>
        <v xml:space="preserve"> </v>
      </c>
    </row>
    <row r="199" spans="1:43" ht="18.75" x14ac:dyDescent="0.3">
      <c r="A199" s="827"/>
      <c r="B199" s="684"/>
      <c r="C199" s="823"/>
      <c r="D199" s="823"/>
      <c r="E199" s="823"/>
      <c r="F199" s="684"/>
      <c r="G199" s="823"/>
      <c r="H199" s="823"/>
      <c r="I199" s="684"/>
      <c r="J199" s="823"/>
      <c r="K199" s="823"/>
      <c r="L199" s="786" t="str">
        <f t="shared" ref="L199:L262" si="26">IF(N199*K199&gt;0,N199*K199," ")</f>
        <v xml:space="preserve"> </v>
      </c>
      <c r="M199" s="823"/>
      <c r="N199" s="823"/>
      <c r="O199" s="823"/>
      <c r="P199" s="823"/>
      <c r="Q199" s="786" t="str">
        <f t="shared" ref="Q199:Q262" si="27">IFERROR(O199/L199," ")</f>
        <v xml:space="preserve"> </v>
      </c>
      <c r="R199" s="786" t="str">
        <f t="shared" ref="R199:R262" si="28">IFERROR(P199/L199," ")</f>
        <v xml:space="preserve"> </v>
      </c>
      <c r="S199" s="786" t="str">
        <f t="shared" ref="S199:S262" si="29">IFERROR((IFERROR(O199*0.187*10^3,0)+IFERROR(P199*0.86*10^3,0))/L199," ")</f>
        <v xml:space="preserve"> </v>
      </c>
      <c r="U199" s="684"/>
      <c r="V199" s="684"/>
      <c r="W199" s="684"/>
      <c r="X199" s="684"/>
      <c r="Y199" s="684"/>
      <c r="Z199" s="684"/>
      <c r="AA199" s="684"/>
      <c r="AB199" s="824"/>
      <c r="AC199" s="786" t="str">
        <f t="shared" ref="AC199:AC262" si="30">IF(AB199*0.187*10^-3&gt;0,AB199*0.187*10^-3," ")</f>
        <v xml:space="preserve"> </v>
      </c>
      <c r="AD199" s="786" t="str">
        <f t="shared" ref="AD199:AD262" si="31">IFERROR(AC199/V199," ")</f>
        <v xml:space="preserve"> </v>
      </c>
      <c r="AF199" s="825">
        <v>1</v>
      </c>
      <c r="AG199" s="684"/>
      <c r="AH199" s="684"/>
      <c r="AI199" s="684"/>
      <c r="AJ199" s="684"/>
      <c r="AK199" s="684"/>
      <c r="AL199" s="684"/>
      <c r="AM199" s="684"/>
      <c r="AN199" s="684"/>
      <c r="AO199" s="684"/>
      <c r="AP199" s="826" t="str">
        <f t="shared" ref="AP199:AP262" si="32">IF(AO199*0.187*10^-3&gt;0,AO199*0.187*10^-3," ")</f>
        <v xml:space="preserve"> </v>
      </c>
      <c r="AQ199" s="786" t="str">
        <f t="shared" ref="AQ199:AQ262" si="33">IFERROR(AP199/AH199," ")</f>
        <v xml:space="preserve"> </v>
      </c>
    </row>
    <row r="200" spans="1:43" ht="18.75" x14ac:dyDescent="0.3">
      <c r="A200" s="827"/>
      <c r="B200" s="684"/>
      <c r="C200" s="823"/>
      <c r="D200" s="823"/>
      <c r="E200" s="823"/>
      <c r="F200" s="684"/>
      <c r="G200" s="823"/>
      <c r="H200" s="823"/>
      <c r="I200" s="684"/>
      <c r="J200" s="823"/>
      <c r="K200" s="823"/>
      <c r="L200" s="786" t="str">
        <f t="shared" si="26"/>
        <v xml:space="preserve"> </v>
      </c>
      <c r="M200" s="823"/>
      <c r="N200" s="823"/>
      <c r="O200" s="823"/>
      <c r="P200" s="823"/>
      <c r="Q200" s="786" t="str">
        <f t="shared" si="27"/>
        <v xml:space="preserve"> </v>
      </c>
      <c r="R200" s="786" t="str">
        <f t="shared" si="28"/>
        <v xml:space="preserve"> </v>
      </c>
      <c r="S200" s="786" t="str">
        <f t="shared" si="29"/>
        <v xml:space="preserve"> </v>
      </c>
      <c r="U200" s="684"/>
      <c r="V200" s="684"/>
      <c r="W200" s="684"/>
      <c r="X200" s="684"/>
      <c r="Y200" s="684"/>
      <c r="Z200" s="684"/>
      <c r="AA200" s="684"/>
      <c r="AB200" s="824"/>
      <c r="AC200" s="786" t="str">
        <f t="shared" si="30"/>
        <v xml:space="preserve"> </v>
      </c>
      <c r="AD200" s="786" t="str">
        <f t="shared" si="31"/>
        <v xml:space="preserve"> </v>
      </c>
      <c r="AF200" s="825">
        <v>1</v>
      </c>
      <c r="AG200" s="684"/>
      <c r="AH200" s="684"/>
      <c r="AI200" s="684"/>
      <c r="AJ200" s="684"/>
      <c r="AK200" s="684"/>
      <c r="AL200" s="684"/>
      <c r="AM200" s="684"/>
      <c r="AN200" s="684"/>
      <c r="AO200" s="684"/>
      <c r="AP200" s="826" t="str">
        <f t="shared" si="32"/>
        <v xml:space="preserve"> </v>
      </c>
      <c r="AQ200" s="786" t="str">
        <f t="shared" si="33"/>
        <v xml:space="preserve"> </v>
      </c>
    </row>
    <row r="201" spans="1:43" ht="18.75" x14ac:dyDescent="0.3">
      <c r="A201" s="827"/>
      <c r="B201" s="684"/>
      <c r="C201" s="823"/>
      <c r="D201" s="823"/>
      <c r="E201" s="823"/>
      <c r="F201" s="684"/>
      <c r="G201" s="823"/>
      <c r="H201" s="823"/>
      <c r="I201" s="684"/>
      <c r="J201" s="823"/>
      <c r="K201" s="823"/>
      <c r="L201" s="786" t="str">
        <f t="shared" si="26"/>
        <v xml:space="preserve"> </v>
      </c>
      <c r="M201" s="823"/>
      <c r="N201" s="823"/>
      <c r="O201" s="823"/>
      <c r="P201" s="823"/>
      <c r="Q201" s="786" t="str">
        <f t="shared" si="27"/>
        <v xml:space="preserve"> </v>
      </c>
      <c r="R201" s="786" t="str">
        <f t="shared" si="28"/>
        <v xml:space="preserve"> </v>
      </c>
      <c r="S201" s="786" t="str">
        <f t="shared" si="29"/>
        <v xml:space="preserve"> </v>
      </c>
      <c r="U201" s="684"/>
      <c r="V201" s="684"/>
      <c r="W201" s="684"/>
      <c r="X201" s="684"/>
      <c r="Y201" s="684"/>
      <c r="Z201" s="684"/>
      <c r="AA201" s="684"/>
      <c r="AB201" s="824"/>
      <c r="AC201" s="786" t="str">
        <f t="shared" si="30"/>
        <v xml:space="preserve"> </v>
      </c>
      <c r="AD201" s="786" t="str">
        <f t="shared" si="31"/>
        <v xml:space="preserve"> </v>
      </c>
      <c r="AF201" s="825">
        <v>1</v>
      </c>
      <c r="AG201" s="684"/>
      <c r="AH201" s="684"/>
      <c r="AI201" s="684"/>
      <c r="AJ201" s="684"/>
      <c r="AK201" s="684"/>
      <c r="AL201" s="684"/>
      <c r="AM201" s="684"/>
      <c r="AN201" s="684"/>
      <c r="AO201" s="684"/>
      <c r="AP201" s="826" t="str">
        <f t="shared" si="32"/>
        <v xml:space="preserve"> </v>
      </c>
      <c r="AQ201" s="786" t="str">
        <f t="shared" si="33"/>
        <v xml:space="preserve"> </v>
      </c>
    </row>
    <row r="202" spans="1:43" ht="18.75" x14ac:dyDescent="0.3">
      <c r="A202" s="827"/>
      <c r="B202" s="684"/>
      <c r="C202" s="823"/>
      <c r="D202" s="823"/>
      <c r="E202" s="823"/>
      <c r="F202" s="684"/>
      <c r="G202" s="823"/>
      <c r="H202" s="823"/>
      <c r="I202" s="684"/>
      <c r="J202" s="823"/>
      <c r="K202" s="823"/>
      <c r="L202" s="786" t="str">
        <f t="shared" si="26"/>
        <v xml:space="preserve"> </v>
      </c>
      <c r="M202" s="823"/>
      <c r="N202" s="823"/>
      <c r="O202" s="823"/>
      <c r="P202" s="823"/>
      <c r="Q202" s="786" t="str">
        <f t="shared" si="27"/>
        <v xml:space="preserve"> </v>
      </c>
      <c r="R202" s="786" t="str">
        <f t="shared" si="28"/>
        <v xml:space="preserve"> </v>
      </c>
      <c r="S202" s="786" t="str">
        <f t="shared" si="29"/>
        <v xml:space="preserve"> </v>
      </c>
      <c r="U202" s="684"/>
      <c r="V202" s="684"/>
      <c r="W202" s="684"/>
      <c r="X202" s="684"/>
      <c r="Y202" s="684"/>
      <c r="Z202" s="684"/>
      <c r="AA202" s="684"/>
      <c r="AB202" s="824"/>
      <c r="AC202" s="786" t="str">
        <f t="shared" si="30"/>
        <v xml:space="preserve"> </v>
      </c>
      <c r="AD202" s="786" t="str">
        <f t="shared" si="31"/>
        <v xml:space="preserve"> </v>
      </c>
      <c r="AF202" s="825">
        <v>1</v>
      </c>
      <c r="AG202" s="684"/>
      <c r="AH202" s="684"/>
      <c r="AI202" s="684"/>
      <c r="AJ202" s="684"/>
      <c r="AK202" s="684"/>
      <c r="AL202" s="684"/>
      <c r="AM202" s="684"/>
      <c r="AN202" s="684"/>
      <c r="AO202" s="684"/>
      <c r="AP202" s="826" t="str">
        <f t="shared" si="32"/>
        <v xml:space="preserve"> </v>
      </c>
      <c r="AQ202" s="786" t="str">
        <f t="shared" si="33"/>
        <v xml:space="preserve"> </v>
      </c>
    </row>
    <row r="203" spans="1:43" ht="18.75" x14ac:dyDescent="0.3">
      <c r="A203" s="827"/>
      <c r="B203" s="684"/>
      <c r="C203" s="823"/>
      <c r="D203" s="823"/>
      <c r="E203" s="823"/>
      <c r="F203" s="684"/>
      <c r="G203" s="823"/>
      <c r="H203" s="823"/>
      <c r="I203" s="684"/>
      <c r="J203" s="823"/>
      <c r="K203" s="823"/>
      <c r="L203" s="786" t="str">
        <f t="shared" si="26"/>
        <v xml:space="preserve"> </v>
      </c>
      <c r="M203" s="823"/>
      <c r="N203" s="823"/>
      <c r="O203" s="823"/>
      <c r="P203" s="823"/>
      <c r="Q203" s="786" t="str">
        <f t="shared" si="27"/>
        <v xml:space="preserve"> </v>
      </c>
      <c r="R203" s="786" t="str">
        <f t="shared" si="28"/>
        <v xml:space="preserve"> </v>
      </c>
      <c r="S203" s="786" t="str">
        <f t="shared" si="29"/>
        <v xml:space="preserve"> </v>
      </c>
      <c r="U203" s="684"/>
      <c r="V203" s="684"/>
      <c r="W203" s="684"/>
      <c r="X203" s="684"/>
      <c r="Y203" s="684"/>
      <c r="Z203" s="684"/>
      <c r="AA203" s="684"/>
      <c r="AB203" s="824"/>
      <c r="AC203" s="786" t="str">
        <f t="shared" si="30"/>
        <v xml:space="preserve"> </v>
      </c>
      <c r="AD203" s="786" t="str">
        <f t="shared" si="31"/>
        <v xml:space="preserve"> </v>
      </c>
      <c r="AF203" s="825">
        <v>1</v>
      </c>
      <c r="AG203" s="684"/>
      <c r="AH203" s="684"/>
      <c r="AI203" s="684"/>
      <c r="AJ203" s="684"/>
      <c r="AK203" s="684"/>
      <c r="AL203" s="684"/>
      <c r="AM203" s="684"/>
      <c r="AN203" s="684"/>
      <c r="AO203" s="684"/>
      <c r="AP203" s="826" t="str">
        <f t="shared" si="32"/>
        <v xml:space="preserve"> </v>
      </c>
      <c r="AQ203" s="786" t="str">
        <f t="shared" si="33"/>
        <v xml:space="preserve"> </v>
      </c>
    </row>
    <row r="204" spans="1:43" ht="18.75" x14ac:dyDescent="0.3">
      <c r="A204" s="827"/>
      <c r="B204" s="684"/>
      <c r="C204" s="823"/>
      <c r="D204" s="823"/>
      <c r="E204" s="823"/>
      <c r="F204" s="684"/>
      <c r="G204" s="823"/>
      <c r="H204" s="823"/>
      <c r="I204" s="684"/>
      <c r="J204" s="823"/>
      <c r="K204" s="823"/>
      <c r="L204" s="786" t="str">
        <f t="shared" si="26"/>
        <v xml:space="preserve"> </v>
      </c>
      <c r="M204" s="823"/>
      <c r="N204" s="823"/>
      <c r="O204" s="823"/>
      <c r="P204" s="823"/>
      <c r="Q204" s="786" t="str">
        <f t="shared" si="27"/>
        <v xml:space="preserve"> </v>
      </c>
      <c r="R204" s="786" t="str">
        <f t="shared" si="28"/>
        <v xml:space="preserve"> </v>
      </c>
      <c r="S204" s="786" t="str">
        <f t="shared" si="29"/>
        <v xml:space="preserve"> </v>
      </c>
      <c r="U204" s="684"/>
      <c r="V204" s="684"/>
      <c r="W204" s="684"/>
      <c r="X204" s="684"/>
      <c r="Y204" s="684"/>
      <c r="Z204" s="684"/>
      <c r="AA204" s="684"/>
      <c r="AB204" s="824"/>
      <c r="AC204" s="786" t="str">
        <f t="shared" si="30"/>
        <v xml:space="preserve"> </v>
      </c>
      <c r="AD204" s="786" t="str">
        <f t="shared" si="31"/>
        <v xml:space="preserve"> </v>
      </c>
      <c r="AF204" s="825">
        <v>1</v>
      </c>
      <c r="AG204" s="684"/>
      <c r="AH204" s="684"/>
      <c r="AI204" s="684"/>
      <c r="AJ204" s="684"/>
      <c r="AK204" s="684"/>
      <c r="AL204" s="684"/>
      <c r="AM204" s="684"/>
      <c r="AN204" s="684"/>
      <c r="AO204" s="684"/>
      <c r="AP204" s="826" t="str">
        <f t="shared" si="32"/>
        <v xml:space="preserve"> </v>
      </c>
      <c r="AQ204" s="786" t="str">
        <f t="shared" si="33"/>
        <v xml:space="preserve"> </v>
      </c>
    </row>
    <row r="205" spans="1:43" ht="18.75" x14ac:dyDescent="0.3">
      <c r="A205" s="827"/>
      <c r="B205" s="684"/>
      <c r="C205" s="823"/>
      <c r="D205" s="823"/>
      <c r="E205" s="823"/>
      <c r="F205" s="684"/>
      <c r="G205" s="823"/>
      <c r="H205" s="823"/>
      <c r="I205" s="684"/>
      <c r="J205" s="823"/>
      <c r="K205" s="823"/>
      <c r="L205" s="786" t="str">
        <f t="shared" si="26"/>
        <v xml:space="preserve"> </v>
      </c>
      <c r="M205" s="823"/>
      <c r="N205" s="823"/>
      <c r="O205" s="823"/>
      <c r="P205" s="823"/>
      <c r="Q205" s="786" t="str">
        <f t="shared" si="27"/>
        <v xml:space="preserve"> </v>
      </c>
      <c r="R205" s="786" t="str">
        <f t="shared" si="28"/>
        <v xml:space="preserve"> </v>
      </c>
      <c r="S205" s="786" t="str">
        <f t="shared" si="29"/>
        <v xml:space="preserve"> </v>
      </c>
      <c r="U205" s="684"/>
      <c r="V205" s="684"/>
      <c r="W205" s="684"/>
      <c r="X205" s="684"/>
      <c r="Y205" s="684"/>
      <c r="Z205" s="684"/>
      <c r="AA205" s="684"/>
      <c r="AB205" s="824"/>
      <c r="AC205" s="786" t="str">
        <f t="shared" si="30"/>
        <v xml:space="preserve"> </v>
      </c>
      <c r="AD205" s="786" t="str">
        <f t="shared" si="31"/>
        <v xml:space="preserve"> </v>
      </c>
      <c r="AF205" s="825">
        <v>1</v>
      </c>
      <c r="AG205" s="684"/>
      <c r="AH205" s="684"/>
      <c r="AI205" s="684"/>
      <c r="AJ205" s="684"/>
      <c r="AK205" s="684"/>
      <c r="AL205" s="684"/>
      <c r="AM205" s="684"/>
      <c r="AN205" s="684"/>
      <c r="AO205" s="684"/>
      <c r="AP205" s="826" t="str">
        <f t="shared" si="32"/>
        <v xml:space="preserve"> </v>
      </c>
      <c r="AQ205" s="786" t="str">
        <f t="shared" si="33"/>
        <v xml:space="preserve"> </v>
      </c>
    </row>
    <row r="206" spans="1:43" ht="18.75" x14ac:dyDescent="0.3">
      <c r="A206" s="827"/>
      <c r="B206" s="684"/>
      <c r="C206" s="823"/>
      <c r="D206" s="823"/>
      <c r="E206" s="823"/>
      <c r="F206" s="684"/>
      <c r="G206" s="823"/>
      <c r="H206" s="823"/>
      <c r="I206" s="684"/>
      <c r="J206" s="823"/>
      <c r="K206" s="823"/>
      <c r="L206" s="786" t="str">
        <f t="shared" si="26"/>
        <v xml:space="preserve"> </v>
      </c>
      <c r="M206" s="823"/>
      <c r="N206" s="823"/>
      <c r="O206" s="823"/>
      <c r="P206" s="823"/>
      <c r="Q206" s="786" t="str">
        <f t="shared" si="27"/>
        <v xml:space="preserve"> </v>
      </c>
      <c r="R206" s="786" t="str">
        <f t="shared" si="28"/>
        <v xml:space="preserve"> </v>
      </c>
      <c r="S206" s="786" t="str">
        <f t="shared" si="29"/>
        <v xml:space="preserve"> </v>
      </c>
      <c r="U206" s="684"/>
      <c r="V206" s="684"/>
      <c r="W206" s="684"/>
      <c r="X206" s="684"/>
      <c r="Y206" s="684"/>
      <c r="Z206" s="684"/>
      <c r="AA206" s="684"/>
      <c r="AB206" s="824"/>
      <c r="AC206" s="786" t="str">
        <f t="shared" si="30"/>
        <v xml:space="preserve"> </v>
      </c>
      <c r="AD206" s="786" t="str">
        <f t="shared" si="31"/>
        <v xml:space="preserve"> </v>
      </c>
      <c r="AF206" s="825">
        <v>1</v>
      </c>
      <c r="AG206" s="684"/>
      <c r="AH206" s="684"/>
      <c r="AI206" s="684"/>
      <c r="AJ206" s="684"/>
      <c r="AK206" s="684"/>
      <c r="AL206" s="684"/>
      <c r="AM206" s="684"/>
      <c r="AN206" s="684"/>
      <c r="AO206" s="684"/>
      <c r="AP206" s="826" t="str">
        <f t="shared" si="32"/>
        <v xml:space="preserve"> </v>
      </c>
      <c r="AQ206" s="786" t="str">
        <f t="shared" si="33"/>
        <v xml:space="preserve"> </v>
      </c>
    </row>
    <row r="207" spans="1:43" ht="18.75" x14ac:dyDescent="0.3">
      <c r="A207" s="827"/>
      <c r="B207" s="684"/>
      <c r="C207" s="823"/>
      <c r="D207" s="823"/>
      <c r="E207" s="823"/>
      <c r="F207" s="684"/>
      <c r="G207" s="823"/>
      <c r="H207" s="823"/>
      <c r="I207" s="684"/>
      <c r="J207" s="823"/>
      <c r="K207" s="823"/>
      <c r="L207" s="786" t="str">
        <f t="shared" si="26"/>
        <v xml:space="preserve"> </v>
      </c>
      <c r="M207" s="823"/>
      <c r="N207" s="823"/>
      <c r="O207" s="823"/>
      <c r="P207" s="823"/>
      <c r="Q207" s="786" t="str">
        <f t="shared" si="27"/>
        <v xml:space="preserve"> </v>
      </c>
      <c r="R207" s="786" t="str">
        <f t="shared" si="28"/>
        <v xml:space="preserve"> </v>
      </c>
      <c r="S207" s="786" t="str">
        <f t="shared" si="29"/>
        <v xml:space="preserve"> </v>
      </c>
      <c r="U207" s="684"/>
      <c r="V207" s="684"/>
      <c r="W207" s="684"/>
      <c r="X207" s="684"/>
      <c r="Y207" s="684"/>
      <c r="Z207" s="684"/>
      <c r="AA207" s="684"/>
      <c r="AB207" s="824"/>
      <c r="AC207" s="786" t="str">
        <f t="shared" si="30"/>
        <v xml:space="preserve"> </v>
      </c>
      <c r="AD207" s="786" t="str">
        <f t="shared" si="31"/>
        <v xml:space="preserve"> </v>
      </c>
      <c r="AF207" s="825">
        <v>1</v>
      </c>
      <c r="AG207" s="684"/>
      <c r="AH207" s="684"/>
      <c r="AI207" s="684"/>
      <c r="AJ207" s="684"/>
      <c r="AK207" s="684"/>
      <c r="AL207" s="684"/>
      <c r="AM207" s="684"/>
      <c r="AN207" s="684"/>
      <c r="AO207" s="684"/>
      <c r="AP207" s="826" t="str">
        <f t="shared" si="32"/>
        <v xml:space="preserve"> </v>
      </c>
      <c r="AQ207" s="786" t="str">
        <f t="shared" si="33"/>
        <v xml:space="preserve"> </v>
      </c>
    </row>
    <row r="208" spans="1:43" ht="18.75" x14ac:dyDescent="0.3">
      <c r="A208" s="827"/>
      <c r="B208" s="684"/>
      <c r="C208" s="823"/>
      <c r="D208" s="823"/>
      <c r="E208" s="823"/>
      <c r="F208" s="684"/>
      <c r="G208" s="823"/>
      <c r="H208" s="823"/>
      <c r="I208" s="684"/>
      <c r="J208" s="823"/>
      <c r="K208" s="823"/>
      <c r="L208" s="786" t="str">
        <f t="shared" si="26"/>
        <v xml:space="preserve"> </v>
      </c>
      <c r="M208" s="823"/>
      <c r="N208" s="823"/>
      <c r="O208" s="823"/>
      <c r="P208" s="823"/>
      <c r="Q208" s="786" t="str">
        <f t="shared" si="27"/>
        <v xml:space="preserve"> </v>
      </c>
      <c r="R208" s="786" t="str">
        <f t="shared" si="28"/>
        <v xml:space="preserve"> </v>
      </c>
      <c r="S208" s="786" t="str">
        <f t="shared" si="29"/>
        <v xml:space="preserve"> </v>
      </c>
      <c r="U208" s="684"/>
      <c r="V208" s="684"/>
      <c r="W208" s="684"/>
      <c r="X208" s="684"/>
      <c r="Y208" s="684"/>
      <c r="Z208" s="684"/>
      <c r="AA208" s="684"/>
      <c r="AB208" s="824"/>
      <c r="AC208" s="786" t="str">
        <f t="shared" si="30"/>
        <v xml:space="preserve"> </v>
      </c>
      <c r="AD208" s="786" t="str">
        <f t="shared" si="31"/>
        <v xml:space="preserve"> </v>
      </c>
      <c r="AF208" s="825">
        <v>1</v>
      </c>
      <c r="AG208" s="684"/>
      <c r="AH208" s="684"/>
      <c r="AI208" s="684"/>
      <c r="AJ208" s="684"/>
      <c r="AK208" s="684"/>
      <c r="AL208" s="684"/>
      <c r="AM208" s="684"/>
      <c r="AN208" s="684"/>
      <c r="AO208" s="684"/>
      <c r="AP208" s="826" t="str">
        <f t="shared" si="32"/>
        <v xml:space="preserve"> </v>
      </c>
      <c r="AQ208" s="786" t="str">
        <f t="shared" si="33"/>
        <v xml:space="preserve"> </v>
      </c>
    </row>
    <row r="209" spans="1:43" ht="18.75" x14ac:dyDescent="0.3">
      <c r="A209" s="827"/>
      <c r="B209" s="684"/>
      <c r="C209" s="823"/>
      <c r="D209" s="823"/>
      <c r="E209" s="823"/>
      <c r="F209" s="684"/>
      <c r="G209" s="823"/>
      <c r="H209" s="823"/>
      <c r="I209" s="684"/>
      <c r="J209" s="823"/>
      <c r="K209" s="823"/>
      <c r="L209" s="786" t="str">
        <f t="shared" si="26"/>
        <v xml:space="preserve"> </v>
      </c>
      <c r="M209" s="823"/>
      <c r="N209" s="823"/>
      <c r="O209" s="823"/>
      <c r="P209" s="823"/>
      <c r="Q209" s="786" t="str">
        <f t="shared" si="27"/>
        <v xml:space="preserve"> </v>
      </c>
      <c r="R209" s="786" t="str">
        <f t="shared" si="28"/>
        <v xml:space="preserve"> </v>
      </c>
      <c r="S209" s="786" t="str">
        <f t="shared" si="29"/>
        <v xml:space="preserve"> </v>
      </c>
      <c r="U209" s="684"/>
      <c r="V209" s="684"/>
      <c r="W209" s="684"/>
      <c r="X209" s="684"/>
      <c r="Y209" s="684"/>
      <c r="Z209" s="684"/>
      <c r="AA209" s="684"/>
      <c r="AB209" s="824"/>
      <c r="AC209" s="786" t="str">
        <f t="shared" si="30"/>
        <v xml:space="preserve"> </v>
      </c>
      <c r="AD209" s="786" t="str">
        <f t="shared" si="31"/>
        <v xml:space="preserve"> </v>
      </c>
      <c r="AF209" s="825">
        <v>1</v>
      </c>
      <c r="AG209" s="684"/>
      <c r="AH209" s="684"/>
      <c r="AI209" s="684"/>
      <c r="AJ209" s="684"/>
      <c r="AK209" s="684"/>
      <c r="AL209" s="684"/>
      <c r="AM209" s="684"/>
      <c r="AN209" s="684"/>
      <c r="AO209" s="684"/>
      <c r="AP209" s="826" t="str">
        <f t="shared" si="32"/>
        <v xml:space="preserve"> </v>
      </c>
      <c r="AQ209" s="786" t="str">
        <f t="shared" si="33"/>
        <v xml:space="preserve"> </v>
      </c>
    </row>
    <row r="210" spans="1:43" ht="18.75" x14ac:dyDescent="0.3">
      <c r="A210" s="827"/>
      <c r="B210" s="684"/>
      <c r="C210" s="823"/>
      <c r="D210" s="823"/>
      <c r="E210" s="823"/>
      <c r="F210" s="684"/>
      <c r="G210" s="823"/>
      <c r="H210" s="823"/>
      <c r="I210" s="684"/>
      <c r="J210" s="823"/>
      <c r="K210" s="823"/>
      <c r="L210" s="786" t="str">
        <f t="shared" si="26"/>
        <v xml:space="preserve"> </v>
      </c>
      <c r="M210" s="823"/>
      <c r="N210" s="823"/>
      <c r="O210" s="823"/>
      <c r="P210" s="823"/>
      <c r="Q210" s="786" t="str">
        <f t="shared" si="27"/>
        <v xml:space="preserve"> </v>
      </c>
      <c r="R210" s="786" t="str">
        <f t="shared" si="28"/>
        <v xml:space="preserve"> </v>
      </c>
      <c r="S210" s="786" t="str">
        <f t="shared" si="29"/>
        <v xml:space="preserve"> </v>
      </c>
      <c r="U210" s="684"/>
      <c r="V210" s="684"/>
      <c r="W210" s="684"/>
      <c r="X210" s="684"/>
      <c r="Y210" s="684"/>
      <c r="Z210" s="684"/>
      <c r="AA210" s="684"/>
      <c r="AB210" s="824"/>
      <c r="AC210" s="786" t="str">
        <f t="shared" si="30"/>
        <v xml:space="preserve"> </v>
      </c>
      <c r="AD210" s="786" t="str">
        <f t="shared" si="31"/>
        <v xml:space="preserve"> </v>
      </c>
      <c r="AF210" s="825">
        <v>1</v>
      </c>
      <c r="AG210" s="684"/>
      <c r="AH210" s="684"/>
      <c r="AI210" s="684"/>
      <c r="AJ210" s="684"/>
      <c r="AK210" s="684"/>
      <c r="AL210" s="684"/>
      <c r="AM210" s="684"/>
      <c r="AN210" s="684"/>
      <c r="AO210" s="684"/>
      <c r="AP210" s="826" t="str">
        <f t="shared" si="32"/>
        <v xml:space="preserve"> </v>
      </c>
      <c r="AQ210" s="786" t="str">
        <f t="shared" si="33"/>
        <v xml:space="preserve"> </v>
      </c>
    </row>
    <row r="211" spans="1:43" ht="18.75" x14ac:dyDescent="0.3">
      <c r="A211" s="827"/>
      <c r="B211" s="684"/>
      <c r="C211" s="823"/>
      <c r="D211" s="823"/>
      <c r="E211" s="823"/>
      <c r="F211" s="684"/>
      <c r="G211" s="823"/>
      <c r="H211" s="823"/>
      <c r="I211" s="684"/>
      <c r="J211" s="823"/>
      <c r="K211" s="823"/>
      <c r="L211" s="786" t="str">
        <f t="shared" si="26"/>
        <v xml:space="preserve"> </v>
      </c>
      <c r="M211" s="823"/>
      <c r="N211" s="823"/>
      <c r="O211" s="823"/>
      <c r="P211" s="823"/>
      <c r="Q211" s="786" t="str">
        <f t="shared" si="27"/>
        <v xml:space="preserve"> </v>
      </c>
      <c r="R211" s="786" t="str">
        <f t="shared" si="28"/>
        <v xml:space="preserve"> </v>
      </c>
      <c r="S211" s="786" t="str">
        <f t="shared" si="29"/>
        <v xml:space="preserve"> </v>
      </c>
      <c r="U211" s="684"/>
      <c r="V211" s="684"/>
      <c r="W211" s="684"/>
      <c r="X211" s="684"/>
      <c r="Y211" s="684"/>
      <c r="Z211" s="684"/>
      <c r="AA211" s="684"/>
      <c r="AB211" s="824"/>
      <c r="AC211" s="786" t="str">
        <f t="shared" si="30"/>
        <v xml:space="preserve"> </v>
      </c>
      <c r="AD211" s="786" t="str">
        <f t="shared" si="31"/>
        <v xml:space="preserve"> </v>
      </c>
      <c r="AF211" s="825">
        <v>1</v>
      </c>
      <c r="AG211" s="684"/>
      <c r="AH211" s="684"/>
      <c r="AI211" s="684"/>
      <c r="AJ211" s="684"/>
      <c r="AK211" s="684"/>
      <c r="AL211" s="684"/>
      <c r="AM211" s="684"/>
      <c r="AN211" s="684"/>
      <c r="AO211" s="684"/>
      <c r="AP211" s="826" t="str">
        <f t="shared" si="32"/>
        <v xml:space="preserve"> </v>
      </c>
      <c r="AQ211" s="786" t="str">
        <f t="shared" si="33"/>
        <v xml:space="preserve"> </v>
      </c>
    </row>
    <row r="212" spans="1:43" ht="18.75" x14ac:dyDescent="0.3">
      <c r="A212" s="827"/>
      <c r="B212" s="684"/>
      <c r="C212" s="823"/>
      <c r="D212" s="823"/>
      <c r="E212" s="823"/>
      <c r="F212" s="684"/>
      <c r="G212" s="823"/>
      <c r="H212" s="823"/>
      <c r="I212" s="684"/>
      <c r="J212" s="823"/>
      <c r="K212" s="823"/>
      <c r="L212" s="786" t="str">
        <f t="shared" si="26"/>
        <v xml:space="preserve"> </v>
      </c>
      <c r="M212" s="823"/>
      <c r="N212" s="823"/>
      <c r="O212" s="823"/>
      <c r="P212" s="823"/>
      <c r="Q212" s="786" t="str">
        <f t="shared" si="27"/>
        <v xml:space="preserve"> </v>
      </c>
      <c r="R212" s="786" t="str">
        <f t="shared" si="28"/>
        <v xml:space="preserve"> </v>
      </c>
      <c r="S212" s="786" t="str">
        <f t="shared" si="29"/>
        <v xml:space="preserve"> </v>
      </c>
      <c r="U212" s="684"/>
      <c r="V212" s="684"/>
      <c r="W212" s="684"/>
      <c r="X212" s="684"/>
      <c r="Y212" s="684"/>
      <c r="Z212" s="684"/>
      <c r="AA212" s="684"/>
      <c r="AB212" s="824"/>
      <c r="AC212" s="786" t="str">
        <f t="shared" si="30"/>
        <v xml:space="preserve"> </v>
      </c>
      <c r="AD212" s="786" t="str">
        <f t="shared" si="31"/>
        <v xml:space="preserve"> </v>
      </c>
      <c r="AF212" s="825">
        <v>1</v>
      </c>
      <c r="AG212" s="684"/>
      <c r="AH212" s="684"/>
      <c r="AI212" s="684"/>
      <c r="AJ212" s="684"/>
      <c r="AK212" s="684"/>
      <c r="AL212" s="684"/>
      <c r="AM212" s="684"/>
      <c r="AN212" s="684"/>
      <c r="AO212" s="684"/>
      <c r="AP212" s="826" t="str">
        <f t="shared" si="32"/>
        <v xml:space="preserve"> </v>
      </c>
      <c r="AQ212" s="786" t="str">
        <f t="shared" si="33"/>
        <v xml:space="preserve"> </v>
      </c>
    </row>
    <row r="213" spans="1:43" ht="18.75" x14ac:dyDescent="0.3">
      <c r="A213" s="827"/>
      <c r="B213" s="684"/>
      <c r="C213" s="823"/>
      <c r="D213" s="823"/>
      <c r="E213" s="823"/>
      <c r="F213" s="684"/>
      <c r="G213" s="823"/>
      <c r="H213" s="823"/>
      <c r="I213" s="684"/>
      <c r="J213" s="823"/>
      <c r="K213" s="823"/>
      <c r="L213" s="786" t="str">
        <f t="shared" si="26"/>
        <v xml:space="preserve"> </v>
      </c>
      <c r="M213" s="823"/>
      <c r="N213" s="823"/>
      <c r="O213" s="823"/>
      <c r="P213" s="823"/>
      <c r="Q213" s="786" t="str">
        <f t="shared" si="27"/>
        <v xml:space="preserve"> </v>
      </c>
      <c r="R213" s="786" t="str">
        <f t="shared" si="28"/>
        <v xml:space="preserve"> </v>
      </c>
      <c r="S213" s="786" t="str">
        <f t="shared" si="29"/>
        <v xml:space="preserve"> </v>
      </c>
      <c r="U213" s="684"/>
      <c r="V213" s="684"/>
      <c r="W213" s="684"/>
      <c r="X213" s="684"/>
      <c r="Y213" s="684"/>
      <c r="Z213" s="684"/>
      <c r="AA213" s="684"/>
      <c r="AB213" s="824"/>
      <c r="AC213" s="786" t="str">
        <f t="shared" si="30"/>
        <v xml:space="preserve"> </v>
      </c>
      <c r="AD213" s="786" t="str">
        <f t="shared" si="31"/>
        <v xml:space="preserve"> </v>
      </c>
      <c r="AF213" s="825">
        <v>1</v>
      </c>
      <c r="AG213" s="684"/>
      <c r="AH213" s="684"/>
      <c r="AI213" s="684"/>
      <c r="AJ213" s="684"/>
      <c r="AK213" s="684"/>
      <c r="AL213" s="684"/>
      <c r="AM213" s="684"/>
      <c r="AN213" s="684"/>
      <c r="AO213" s="684"/>
      <c r="AP213" s="826" t="str">
        <f t="shared" si="32"/>
        <v xml:space="preserve"> </v>
      </c>
      <c r="AQ213" s="786" t="str">
        <f t="shared" si="33"/>
        <v xml:space="preserve"> </v>
      </c>
    </row>
    <row r="214" spans="1:43" ht="18.75" x14ac:dyDescent="0.3">
      <c r="A214" s="827"/>
      <c r="B214" s="684"/>
      <c r="C214" s="823"/>
      <c r="D214" s="823"/>
      <c r="E214" s="823"/>
      <c r="F214" s="684"/>
      <c r="G214" s="823"/>
      <c r="H214" s="823"/>
      <c r="I214" s="684"/>
      <c r="J214" s="823"/>
      <c r="K214" s="823"/>
      <c r="L214" s="786" t="str">
        <f t="shared" si="26"/>
        <v xml:space="preserve"> </v>
      </c>
      <c r="M214" s="823"/>
      <c r="N214" s="823"/>
      <c r="O214" s="823"/>
      <c r="P214" s="823"/>
      <c r="Q214" s="786" t="str">
        <f t="shared" si="27"/>
        <v xml:space="preserve"> </v>
      </c>
      <c r="R214" s="786" t="str">
        <f t="shared" si="28"/>
        <v xml:space="preserve"> </v>
      </c>
      <c r="S214" s="786" t="str">
        <f t="shared" si="29"/>
        <v xml:space="preserve"> </v>
      </c>
      <c r="U214" s="684"/>
      <c r="V214" s="684"/>
      <c r="W214" s="684"/>
      <c r="X214" s="684"/>
      <c r="Y214" s="684"/>
      <c r="Z214" s="684"/>
      <c r="AA214" s="684"/>
      <c r="AB214" s="824"/>
      <c r="AC214" s="786" t="str">
        <f t="shared" si="30"/>
        <v xml:space="preserve"> </v>
      </c>
      <c r="AD214" s="786" t="str">
        <f t="shared" si="31"/>
        <v xml:space="preserve"> </v>
      </c>
      <c r="AF214" s="825">
        <v>1</v>
      </c>
      <c r="AG214" s="684"/>
      <c r="AH214" s="684"/>
      <c r="AI214" s="684"/>
      <c r="AJ214" s="684"/>
      <c r="AK214" s="684"/>
      <c r="AL214" s="684"/>
      <c r="AM214" s="684"/>
      <c r="AN214" s="684"/>
      <c r="AO214" s="684"/>
      <c r="AP214" s="826" t="str">
        <f t="shared" si="32"/>
        <v xml:space="preserve"> </v>
      </c>
      <c r="AQ214" s="786" t="str">
        <f t="shared" si="33"/>
        <v xml:space="preserve"> </v>
      </c>
    </row>
    <row r="215" spans="1:43" ht="18.75" x14ac:dyDescent="0.3">
      <c r="A215" s="827"/>
      <c r="B215" s="684"/>
      <c r="C215" s="823"/>
      <c r="D215" s="823"/>
      <c r="E215" s="823"/>
      <c r="F215" s="684"/>
      <c r="G215" s="823"/>
      <c r="H215" s="823"/>
      <c r="I215" s="684"/>
      <c r="J215" s="823"/>
      <c r="K215" s="823"/>
      <c r="L215" s="786" t="str">
        <f t="shared" si="26"/>
        <v xml:space="preserve"> </v>
      </c>
      <c r="M215" s="823"/>
      <c r="N215" s="823"/>
      <c r="O215" s="823"/>
      <c r="P215" s="823"/>
      <c r="Q215" s="786" t="str">
        <f t="shared" si="27"/>
        <v xml:space="preserve"> </v>
      </c>
      <c r="R215" s="786" t="str">
        <f t="shared" si="28"/>
        <v xml:space="preserve"> </v>
      </c>
      <c r="S215" s="786" t="str">
        <f t="shared" si="29"/>
        <v xml:space="preserve"> </v>
      </c>
      <c r="U215" s="684"/>
      <c r="V215" s="684"/>
      <c r="W215" s="684"/>
      <c r="X215" s="684"/>
      <c r="Y215" s="684"/>
      <c r="Z215" s="684"/>
      <c r="AA215" s="684"/>
      <c r="AB215" s="824"/>
      <c r="AC215" s="786" t="str">
        <f t="shared" si="30"/>
        <v xml:space="preserve"> </v>
      </c>
      <c r="AD215" s="786" t="str">
        <f t="shared" si="31"/>
        <v xml:space="preserve"> </v>
      </c>
      <c r="AF215" s="825">
        <v>1</v>
      </c>
      <c r="AG215" s="684"/>
      <c r="AH215" s="684"/>
      <c r="AI215" s="684"/>
      <c r="AJ215" s="684"/>
      <c r="AK215" s="684"/>
      <c r="AL215" s="684"/>
      <c r="AM215" s="684"/>
      <c r="AN215" s="684"/>
      <c r="AO215" s="684"/>
      <c r="AP215" s="826" t="str">
        <f t="shared" si="32"/>
        <v xml:space="preserve"> </v>
      </c>
      <c r="AQ215" s="786" t="str">
        <f t="shared" si="33"/>
        <v xml:space="preserve"> </v>
      </c>
    </row>
    <row r="216" spans="1:43" ht="18.75" x14ac:dyDescent="0.3">
      <c r="A216" s="827"/>
      <c r="B216" s="684"/>
      <c r="C216" s="823"/>
      <c r="D216" s="823"/>
      <c r="E216" s="823"/>
      <c r="F216" s="684"/>
      <c r="G216" s="823"/>
      <c r="H216" s="823"/>
      <c r="I216" s="684"/>
      <c r="J216" s="823"/>
      <c r="K216" s="823"/>
      <c r="L216" s="786" t="str">
        <f t="shared" si="26"/>
        <v xml:space="preserve"> </v>
      </c>
      <c r="M216" s="823"/>
      <c r="N216" s="823"/>
      <c r="O216" s="823"/>
      <c r="P216" s="823"/>
      <c r="Q216" s="786" t="str">
        <f t="shared" si="27"/>
        <v xml:space="preserve"> </v>
      </c>
      <c r="R216" s="786" t="str">
        <f t="shared" si="28"/>
        <v xml:space="preserve"> </v>
      </c>
      <c r="S216" s="786" t="str">
        <f t="shared" si="29"/>
        <v xml:space="preserve"> </v>
      </c>
      <c r="U216" s="684"/>
      <c r="V216" s="684"/>
      <c r="W216" s="684"/>
      <c r="X216" s="684"/>
      <c r="Y216" s="684"/>
      <c r="Z216" s="684"/>
      <c r="AA216" s="684"/>
      <c r="AB216" s="824"/>
      <c r="AC216" s="786" t="str">
        <f t="shared" si="30"/>
        <v xml:space="preserve"> </v>
      </c>
      <c r="AD216" s="786" t="str">
        <f t="shared" si="31"/>
        <v xml:space="preserve"> </v>
      </c>
      <c r="AF216" s="825">
        <v>1</v>
      </c>
      <c r="AG216" s="684"/>
      <c r="AH216" s="684"/>
      <c r="AI216" s="684"/>
      <c r="AJ216" s="684"/>
      <c r="AK216" s="684"/>
      <c r="AL216" s="684"/>
      <c r="AM216" s="684"/>
      <c r="AN216" s="684"/>
      <c r="AO216" s="684"/>
      <c r="AP216" s="826" t="str">
        <f t="shared" si="32"/>
        <v xml:space="preserve"> </v>
      </c>
      <c r="AQ216" s="786" t="str">
        <f t="shared" si="33"/>
        <v xml:space="preserve"> </v>
      </c>
    </row>
    <row r="217" spans="1:43" ht="18.75" x14ac:dyDescent="0.3">
      <c r="A217" s="827"/>
      <c r="B217" s="684"/>
      <c r="C217" s="823"/>
      <c r="D217" s="823"/>
      <c r="E217" s="823"/>
      <c r="F217" s="684"/>
      <c r="G217" s="823"/>
      <c r="H217" s="823"/>
      <c r="I217" s="684"/>
      <c r="J217" s="823"/>
      <c r="K217" s="823"/>
      <c r="L217" s="786" t="str">
        <f t="shared" si="26"/>
        <v xml:space="preserve"> </v>
      </c>
      <c r="M217" s="823"/>
      <c r="N217" s="823"/>
      <c r="O217" s="823"/>
      <c r="P217" s="823"/>
      <c r="Q217" s="786" t="str">
        <f t="shared" si="27"/>
        <v xml:space="preserve"> </v>
      </c>
      <c r="R217" s="786" t="str">
        <f t="shared" si="28"/>
        <v xml:space="preserve"> </v>
      </c>
      <c r="S217" s="786" t="str">
        <f t="shared" si="29"/>
        <v xml:space="preserve"> </v>
      </c>
      <c r="U217" s="684"/>
      <c r="V217" s="684"/>
      <c r="W217" s="684"/>
      <c r="X217" s="684"/>
      <c r="Y217" s="684"/>
      <c r="Z217" s="684"/>
      <c r="AA217" s="684"/>
      <c r="AB217" s="824"/>
      <c r="AC217" s="786" t="str">
        <f t="shared" si="30"/>
        <v xml:space="preserve"> </v>
      </c>
      <c r="AD217" s="786" t="str">
        <f t="shared" si="31"/>
        <v xml:space="preserve"> </v>
      </c>
      <c r="AF217" s="825">
        <v>1</v>
      </c>
      <c r="AG217" s="684"/>
      <c r="AH217" s="684"/>
      <c r="AI217" s="684"/>
      <c r="AJ217" s="684"/>
      <c r="AK217" s="684"/>
      <c r="AL217" s="684"/>
      <c r="AM217" s="684"/>
      <c r="AN217" s="684"/>
      <c r="AO217" s="684"/>
      <c r="AP217" s="826" t="str">
        <f t="shared" si="32"/>
        <v xml:space="preserve"> </v>
      </c>
      <c r="AQ217" s="786" t="str">
        <f t="shared" si="33"/>
        <v xml:space="preserve"> </v>
      </c>
    </row>
    <row r="218" spans="1:43" ht="18.75" x14ac:dyDescent="0.3">
      <c r="A218" s="827"/>
      <c r="B218" s="684"/>
      <c r="C218" s="823"/>
      <c r="D218" s="823"/>
      <c r="E218" s="823"/>
      <c r="F218" s="684"/>
      <c r="G218" s="823"/>
      <c r="H218" s="823"/>
      <c r="I218" s="684"/>
      <c r="J218" s="823"/>
      <c r="K218" s="823"/>
      <c r="L218" s="786" t="str">
        <f t="shared" si="26"/>
        <v xml:space="preserve"> </v>
      </c>
      <c r="M218" s="823"/>
      <c r="N218" s="823"/>
      <c r="O218" s="823"/>
      <c r="P218" s="823"/>
      <c r="Q218" s="786" t="str">
        <f t="shared" si="27"/>
        <v xml:space="preserve"> </v>
      </c>
      <c r="R218" s="786" t="str">
        <f t="shared" si="28"/>
        <v xml:space="preserve"> </v>
      </c>
      <c r="S218" s="786" t="str">
        <f t="shared" si="29"/>
        <v xml:space="preserve"> </v>
      </c>
      <c r="U218" s="684"/>
      <c r="V218" s="684"/>
      <c r="W218" s="684"/>
      <c r="X218" s="684"/>
      <c r="Y218" s="684"/>
      <c r="Z218" s="684"/>
      <c r="AA218" s="684"/>
      <c r="AB218" s="824"/>
      <c r="AC218" s="786" t="str">
        <f t="shared" si="30"/>
        <v xml:space="preserve"> </v>
      </c>
      <c r="AD218" s="786" t="str">
        <f t="shared" si="31"/>
        <v xml:space="preserve"> </v>
      </c>
      <c r="AF218" s="825">
        <v>1</v>
      </c>
      <c r="AG218" s="684"/>
      <c r="AH218" s="684"/>
      <c r="AI218" s="684"/>
      <c r="AJ218" s="684"/>
      <c r="AK218" s="684"/>
      <c r="AL218" s="684"/>
      <c r="AM218" s="684"/>
      <c r="AN218" s="684"/>
      <c r="AO218" s="684"/>
      <c r="AP218" s="826" t="str">
        <f t="shared" si="32"/>
        <v xml:space="preserve"> </v>
      </c>
      <c r="AQ218" s="786" t="str">
        <f t="shared" si="33"/>
        <v xml:space="preserve"> </v>
      </c>
    </row>
    <row r="219" spans="1:43" ht="18.75" x14ac:dyDescent="0.3">
      <c r="A219" s="827"/>
      <c r="B219" s="684"/>
      <c r="C219" s="823"/>
      <c r="D219" s="823"/>
      <c r="E219" s="823"/>
      <c r="F219" s="684"/>
      <c r="G219" s="823"/>
      <c r="H219" s="823"/>
      <c r="I219" s="684"/>
      <c r="J219" s="823"/>
      <c r="K219" s="823"/>
      <c r="L219" s="786" t="str">
        <f t="shared" si="26"/>
        <v xml:space="preserve"> </v>
      </c>
      <c r="M219" s="823"/>
      <c r="N219" s="823"/>
      <c r="O219" s="823"/>
      <c r="P219" s="823"/>
      <c r="Q219" s="786" t="str">
        <f t="shared" si="27"/>
        <v xml:space="preserve"> </v>
      </c>
      <c r="R219" s="786" t="str">
        <f t="shared" si="28"/>
        <v xml:space="preserve"> </v>
      </c>
      <c r="S219" s="786" t="str">
        <f t="shared" si="29"/>
        <v xml:space="preserve"> </v>
      </c>
      <c r="U219" s="684"/>
      <c r="V219" s="684"/>
      <c r="W219" s="684"/>
      <c r="X219" s="684"/>
      <c r="Y219" s="684"/>
      <c r="Z219" s="684"/>
      <c r="AA219" s="684"/>
      <c r="AB219" s="824"/>
      <c r="AC219" s="786" t="str">
        <f t="shared" si="30"/>
        <v xml:space="preserve"> </v>
      </c>
      <c r="AD219" s="786" t="str">
        <f t="shared" si="31"/>
        <v xml:space="preserve"> </v>
      </c>
      <c r="AF219" s="825">
        <v>1</v>
      </c>
      <c r="AG219" s="684"/>
      <c r="AH219" s="684"/>
      <c r="AI219" s="684"/>
      <c r="AJ219" s="684"/>
      <c r="AK219" s="684"/>
      <c r="AL219" s="684"/>
      <c r="AM219" s="684"/>
      <c r="AN219" s="684"/>
      <c r="AO219" s="684"/>
      <c r="AP219" s="826" t="str">
        <f t="shared" si="32"/>
        <v xml:space="preserve"> </v>
      </c>
      <c r="AQ219" s="786" t="str">
        <f t="shared" si="33"/>
        <v xml:space="preserve"> </v>
      </c>
    </row>
    <row r="220" spans="1:43" ht="18.75" x14ac:dyDescent="0.3">
      <c r="A220" s="827"/>
      <c r="B220" s="684"/>
      <c r="C220" s="823"/>
      <c r="D220" s="823"/>
      <c r="E220" s="823"/>
      <c r="F220" s="684"/>
      <c r="G220" s="823"/>
      <c r="H220" s="823"/>
      <c r="I220" s="684"/>
      <c r="J220" s="823"/>
      <c r="K220" s="823"/>
      <c r="L220" s="786" t="str">
        <f t="shared" si="26"/>
        <v xml:space="preserve"> </v>
      </c>
      <c r="M220" s="823"/>
      <c r="N220" s="823"/>
      <c r="O220" s="823"/>
      <c r="P220" s="823"/>
      <c r="Q220" s="786" t="str">
        <f t="shared" si="27"/>
        <v xml:space="preserve"> </v>
      </c>
      <c r="R220" s="786" t="str">
        <f t="shared" si="28"/>
        <v xml:space="preserve"> </v>
      </c>
      <c r="S220" s="786" t="str">
        <f t="shared" si="29"/>
        <v xml:space="preserve"> </v>
      </c>
      <c r="U220" s="684"/>
      <c r="V220" s="684"/>
      <c r="W220" s="684"/>
      <c r="X220" s="684"/>
      <c r="Y220" s="684"/>
      <c r="Z220" s="684"/>
      <c r="AA220" s="684"/>
      <c r="AB220" s="824"/>
      <c r="AC220" s="786" t="str">
        <f t="shared" si="30"/>
        <v xml:space="preserve"> </v>
      </c>
      <c r="AD220" s="786" t="str">
        <f t="shared" si="31"/>
        <v xml:space="preserve"> </v>
      </c>
      <c r="AF220" s="825">
        <v>1</v>
      </c>
      <c r="AG220" s="684"/>
      <c r="AH220" s="684"/>
      <c r="AI220" s="684"/>
      <c r="AJ220" s="684"/>
      <c r="AK220" s="684"/>
      <c r="AL220" s="684"/>
      <c r="AM220" s="684"/>
      <c r="AN220" s="684"/>
      <c r="AO220" s="684"/>
      <c r="AP220" s="826" t="str">
        <f t="shared" si="32"/>
        <v xml:space="preserve"> </v>
      </c>
      <c r="AQ220" s="786" t="str">
        <f t="shared" si="33"/>
        <v xml:space="preserve"> </v>
      </c>
    </row>
    <row r="221" spans="1:43" ht="18.75" x14ac:dyDescent="0.3">
      <c r="A221" s="827"/>
      <c r="B221" s="684"/>
      <c r="C221" s="823"/>
      <c r="D221" s="823"/>
      <c r="E221" s="823"/>
      <c r="F221" s="684"/>
      <c r="G221" s="823"/>
      <c r="H221" s="823"/>
      <c r="I221" s="684"/>
      <c r="J221" s="823"/>
      <c r="K221" s="823"/>
      <c r="L221" s="786" t="str">
        <f t="shared" si="26"/>
        <v xml:space="preserve"> </v>
      </c>
      <c r="M221" s="823"/>
      <c r="N221" s="823"/>
      <c r="O221" s="823"/>
      <c r="P221" s="823"/>
      <c r="Q221" s="786" t="str">
        <f t="shared" si="27"/>
        <v xml:space="preserve"> </v>
      </c>
      <c r="R221" s="786" t="str">
        <f t="shared" si="28"/>
        <v xml:space="preserve"> </v>
      </c>
      <c r="S221" s="786" t="str">
        <f t="shared" si="29"/>
        <v xml:space="preserve"> </v>
      </c>
      <c r="U221" s="684"/>
      <c r="V221" s="684"/>
      <c r="W221" s="684"/>
      <c r="X221" s="684"/>
      <c r="Y221" s="684"/>
      <c r="Z221" s="684"/>
      <c r="AA221" s="684"/>
      <c r="AB221" s="824"/>
      <c r="AC221" s="786" t="str">
        <f t="shared" si="30"/>
        <v xml:space="preserve"> </v>
      </c>
      <c r="AD221" s="786" t="str">
        <f t="shared" si="31"/>
        <v xml:space="preserve"> </v>
      </c>
      <c r="AF221" s="825">
        <v>1</v>
      </c>
      <c r="AG221" s="684"/>
      <c r="AH221" s="684"/>
      <c r="AI221" s="684"/>
      <c r="AJ221" s="684"/>
      <c r="AK221" s="684"/>
      <c r="AL221" s="684"/>
      <c r="AM221" s="684"/>
      <c r="AN221" s="684"/>
      <c r="AO221" s="684"/>
      <c r="AP221" s="826" t="str">
        <f t="shared" si="32"/>
        <v xml:space="preserve"> </v>
      </c>
      <c r="AQ221" s="786" t="str">
        <f t="shared" si="33"/>
        <v xml:space="preserve"> </v>
      </c>
    </row>
    <row r="222" spans="1:43" ht="18.75" x14ac:dyDescent="0.3">
      <c r="A222" s="827"/>
      <c r="B222" s="684"/>
      <c r="C222" s="823"/>
      <c r="D222" s="823"/>
      <c r="E222" s="823"/>
      <c r="F222" s="684"/>
      <c r="G222" s="823"/>
      <c r="H222" s="823"/>
      <c r="I222" s="684"/>
      <c r="J222" s="823"/>
      <c r="K222" s="823"/>
      <c r="L222" s="786" t="str">
        <f t="shared" si="26"/>
        <v xml:space="preserve"> </v>
      </c>
      <c r="M222" s="823"/>
      <c r="N222" s="823"/>
      <c r="O222" s="823"/>
      <c r="P222" s="823"/>
      <c r="Q222" s="786" t="str">
        <f t="shared" si="27"/>
        <v xml:space="preserve"> </v>
      </c>
      <c r="R222" s="786" t="str">
        <f t="shared" si="28"/>
        <v xml:space="preserve"> </v>
      </c>
      <c r="S222" s="786" t="str">
        <f t="shared" si="29"/>
        <v xml:space="preserve"> </v>
      </c>
      <c r="U222" s="684"/>
      <c r="V222" s="684"/>
      <c r="W222" s="684"/>
      <c r="X222" s="684"/>
      <c r="Y222" s="684"/>
      <c r="Z222" s="684"/>
      <c r="AA222" s="684"/>
      <c r="AB222" s="824"/>
      <c r="AC222" s="786" t="str">
        <f t="shared" si="30"/>
        <v xml:space="preserve"> </v>
      </c>
      <c r="AD222" s="786" t="str">
        <f t="shared" si="31"/>
        <v xml:space="preserve"> </v>
      </c>
      <c r="AF222" s="825">
        <v>1</v>
      </c>
      <c r="AG222" s="684"/>
      <c r="AH222" s="684"/>
      <c r="AI222" s="684"/>
      <c r="AJ222" s="684"/>
      <c r="AK222" s="684"/>
      <c r="AL222" s="684"/>
      <c r="AM222" s="684"/>
      <c r="AN222" s="684"/>
      <c r="AO222" s="684"/>
      <c r="AP222" s="826" t="str">
        <f t="shared" si="32"/>
        <v xml:space="preserve"> </v>
      </c>
      <c r="AQ222" s="786" t="str">
        <f t="shared" si="33"/>
        <v xml:space="preserve"> </v>
      </c>
    </row>
    <row r="223" spans="1:43" ht="18.75" x14ac:dyDescent="0.3">
      <c r="A223" s="827"/>
      <c r="B223" s="684"/>
      <c r="C223" s="823"/>
      <c r="D223" s="823"/>
      <c r="E223" s="823"/>
      <c r="F223" s="684"/>
      <c r="G223" s="823"/>
      <c r="H223" s="823"/>
      <c r="I223" s="684"/>
      <c r="J223" s="823"/>
      <c r="K223" s="823"/>
      <c r="L223" s="786" t="str">
        <f t="shared" si="26"/>
        <v xml:space="preserve"> </v>
      </c>
      <c r="M223" s="823"/>
      <c r="N223" s="823"/>
      <c r="O223" s="823"/>
      <c r="P223" s="823"/>
      <c r="Q223" s="786" t="str">
        <f t="shared" si="27"/>
        <v xml:space="preserve"> </v>
      </c>
      <c r="R223" s="786" t="str">
        <f t="shared" si="28"/>
        <v xml:space="preserve"> </v>
      </c>
      <c r="S223" s="786" t="str">
        <f t="shared" si="29"/>
        <v xml:space="preserve"> </v>
      </c>
      <c r="U223" s="684"/>
      <c r="V223" s="684"/>
      <c r="W223" s="684"/>
      <c r="X223" s="684"/>
      <c r="Y223" s="684"/>
      <c r="Z223" s="684"/>
      <c r="AA223" s="684"/>
      <c r="AB223" s="824"/>
      <c r="AC223" s="786" t="str">
        <f t="shared" si="30"/>
        <v xml:space="preserve"> </v>
      </c>
      <c r="AD223" s="786" t="str">
        <f t="shared" si="31"/>
        <v xml:space="preserve"> </v>
      </c>
      <c r="AF223" s="825">
        <v>1</v>
      </c>
      <c r="AG223" s="684"/>
      <c r="AH223" s="684"/>
      <c r="AI223" s="684"/>
      <c r="AJ223" s="684"/>
      <c r="AK223" s="684"/>
      <c r="AL223" s="684"/>
      <c r="AM223" s="684"/>
      <c r="AN223" s="684"/>
      <c r="AO223" s="684"/>
      <c r="AP223" s="826" t="str">
        <f t="shared" si="32"/>
        <v xml:space="preserve"> </v>
      </c>
      <c r="AQ223" s="786" t="str">
        <f t="shared" si="33"/>
        <v xml:space="preserve"> </v>
      </c>
    </row>
    <row r="224" spans="1:43" ht="18.75" x14ac:dyDescent="0.3">
      <c r="A224" s="827"/>
      <c r="B224" s="684"/>
      <c r="C224" s="823"/>
      <c r="D224" s="823"/>
      <c r="E224" s="823"/>
      <c r="F224" s="684"/>
      <c r="G224" s="823"/>
      <c r="H224" s="823"/>
      <c r="I224" s="684"/>
      <c r="J224" s="823"/>
      <c r="K224" s="823"/>
      <c r="L224" s="786" t="str">
        <f t="shared" si="26"/>
        <v xml:space="preserve"> </v>
      </c>
      <c r="M224" s="823"/>
      <c r="N224" s="823"/>
      <c r="O224" s="823"/>
      <c r="P224" s="823"/>
      <c r="Q224" s="786" t="str">
        <f t="shared" si="27"/>
        <v xml:space="preserve"> </v>
      </c>
      <c r="R224" s="786" t="str">
        <f t="shared" si="28"/>
        <v xml:space="preserve"> </v>
      </c>
      <c r="S224" s="786" t="str">
        <f t="shared" si="29"/>
        <v xml:space="preserve"> </v>
      </c>
      <c r="U224" s="684"/>
      <c r="V224" s="684"/>
      <c r="W224" s="684"/>
      <c r="X224" s="684"/>
      <c r="Y224" s="684"/>
      <c r="Z224" s="684"/>
      <c r="AA224" s="684"/>
      <c r="AB224" s="824"/>
      <c r="AC224" s="786" t="str">
        <f t="shared" si="30"/>
        <v xml:space="preserve"> </v>
      </c>
      <c r="AD224" s="786" t="str">
        <f t="shared" si="31"/>
        <v xml:space="preserve"> </v>
      </c>
      <c r="AF224" s="825">
        <v>1</v>
      </c>
      <c r="AG224" s="684"/>
      <c r="AH224" s="684"/>
      <c r="AI224" s="684"/>
      <c r="AJ224" s="684"/>
      <c r="AK224" s="684"/>
      <c r="AL224" s="684"/>
      <c r="AM224" s="684"/>
      <c r="AN224" s="684"/>
      <c r="AO224" s="684"/>
      <c r="AP224" s="826" t="str">
        <f t="shared" si="32"/>
        <v xml:space="preserve"> </v>
      </c>
      <c r="AQ224" s="786" t="str">
        <f t="shared" si="33"/>
        <v xml:space="preserve"> </v>
      </c>
    </row>
    <row r="225" spans="1:43" ht="18.75" x14ac:dyDescent="0.3">
      <c r="A225" s="827"/>
      <c r="B225" s="684"/>
      <c r="C225" s="823"/>
      <c r="D225" s="823"/>
      <c r="E225" s="823"/>
      <c r="F225" s="684"/>
      <c r="G225" s="823"/>
      <c r="H225" s="823"/>
      <c r="I225" s="684"/>
      <c r="J225" s="823"/>
      <c r="K225" s="823"/>
      <c r="L225" s="786" t="str">
        <f t="shared" si="26"/>
        <v xml:space="preserve"> </v>
      </c>
      <c r="M225" s="823"/>
      <c r="N225" s="823"/>
      <c r="O225" s="823"/>
      <c r="P225" s="823"/>
      <c r="Q225" s="786" t="str">
        <f t="shared" si="27"/>
        <v xml:space="preserve"> </v>
      </c>
      <c r="R225" s="786" t="str">
        <f t="shared" si="28"/>
        <v xml:space="preserve"> </v>
      </c>
      <c r="S225" s="786" t="str">
        <f t="shared" si="29"/>
        <v xml:space="preserve"> </v>
      </c>
      <c r="U225" s="684"/>
      <c r="V225" s="684"/>
      <c r="W225" s="684"/>
      <c r="X225" s="684"/>
      <c r="Y225" s="684"/>
      <c r="Z225" s="684"/>
      <c r="AA225" s="684"/>
      <c r="AB225" s="824"/>
      <c r="AC225" s="786" t="str">
        <f t="shared" si="30"/>
        <v xml:space="preserve"> </v>
      </c>
      <c r="AD225" s="786" t="str">
        <f t="shared" si="31"/>
        <v xml:space="preserve"> </v>
      </c>
      <c r="AF225" s="825">
        <v>1</v>
      </c>
      <c r="AG225" s="684"/>
      <c r="AH225" s="684"/>
      <c r="AI225" s="684"/>
      <c r="AJ225" s="684"/>
      <c r="AK225" s="684"/>
      <c r="AL225" s="684"/>
      <c r="AM225" s="684"/>
      <c r="AN225" s="684"/>
      <c r="AO225" s="684"/>
      <c r="AP225" s="826" t="str">
        <f t="shared" si="32"/>
        <v xml:space="preserve"> </v>
      </c>
      <c r="AQ225" s="786" t="str">
        <f t="shared" si="33"/>
        <v xml:space="preserve"> </v>
      </c>
    </row>
    <row r="226" spans="1:43" ht="18.75" x14ac:dyDescent="0.3">
      <c r="A226" s="827"/>
      <c r="B226" s="684"/>
      <c r="C226" s="823"/>
      <c r="D226" s="823"/>
      <c r="E226" s="823"/>
      <c r="F226" s="684"/>
      <c r="G226" s="823"/>
      <c r="H226" s="823"/>
      <c r="I226" s="684"/>
      <c r="J226" s="823"/>
      <c r="K226" s="823"/>
      <c r="L226" s="786" t="str">
        <f t="shared" si="26"/>
        <v xml:space="preserve"> </v>
      </c>
      <c r="M226" s="823"/>
      <c r="N226" s="823"/>
      <c r="O226" s="823"/>
      <c r="P226" s="823"/>
      <c r="Q226" s="786" t="str">
        <f t="shared" si="27"/>
        <v xml:space="preserve"> </v>
      </c>
      <c r="R226" s="786" t="str">
        <f t="shared" si="28"/>
        <v xml:space="preserve"> </v>
      </c>
      <c r="S226" s="786" t="str">
        <f t="shared" si="29"/>
        <v xml:space="preserve"> </v>
      </c>
      <c r="U226" s="684"/>
      <c r="V226" s="684"/>
      <c r="W226" s="684"/>
      <c r="X226" s="684"/>
      <c r="Y226" s="684"/>
      <c r="Z226" s="684"/>
      <c r="AA226" s="684"/>
      <c r="AB226" s="824"/>
      <c r="AC226" s="786" t="str">
        <f t="shared" si="30"/>
        <v xml:space="preserve"> </v>
      </c>
      <c r="AD226" s="786" t="str">
        <f t="shared" si="31"/>
        <v xml:space="preserve"> </v>
      </c>
      <c r="AF226" s="825">
        <v>1</v>
      </c>
      <c r="AG226" s="684"/>
      <c r="AH226" s="684"/>
      <c r="AI226" s="684"/>
      <c r="AJ226" s="684"/>
      <c r="AK226" s="684"/>
      <c r="AL226" s="684"/>
      <c r="AM226" s="684"/>
      <c r="AN226" s="684"/>
      <c r="AO226" s="684"/>
      <c r="AP226" s="826" t="str">
        <f t="shared" si="32"/>
        <v xml:space="preserve"> </v>
      </c>
      <c r="AQ226" s="786" t="str">
        <f t="shared" si="33"/>
        <v xml:space="preserve"> </v>
      </c>
    </row>
    <row r="227" spans="1:43" ht="18.75" x14ac:dyDescent="0.3">
      <c r="A227" s="827"/>
      <c r="B227" s="684"/>
      <c r="C227" s="823"/>
      <c r="D227" s="823"/>
      <c r="E227" s="823"/>
      <c r="F227" s="684"/>
      <c r="G227" s="823"/>
      <c r="H227" s="823"/>
      <c r="I227" s="684"/>
      <c r="J227" s="823"/>
      <c r="K227" s="823"/>
      <c r="L227" s="786" t="str">
        <f t="shared" si="26"/>
        <v xml:space="preserve"> </v>
      </c>
      <c r="M227" s="823"/>
      <c r="N227" s="823"/>
      <c r="O227" s="823"/>
      <c r="P227" s="823"/>
      <c r="Q227" s="786" t="str">
        <f t="shared" si="27"/>
        <v xml:space="preserve"> </v>
      </c>
      <c r="R227" s="786" t="str">
        <f t="shared" si="28"/>
        <v xml:space="preserve"> </v>
      </c>
      <c r="S227" s="786" t="str">
        <f t="shared" si="29"/>
        <v xml:space="preserve"> </v>
      </c>
      <c r="U227" s="684"/>
      <c r="V227" s="684"/>
      <c r="W227" s="684"/>
      <c r="X227" s="684"/>
      <c r="Y227" s="684"/>
      <c r="Z227" s="684"/>
      <c r="AA227" s="684"/>
      <c r="AB227" s="824"/>
      <c r="AC227" s="786" t="str">
        <f t="shared" si="30"/>
        <v xml:space="preserve"> </v>
      </c>
      <c r="AD227" s="786" t="str">
        <f t="shared" si="31"/>
        <v xml:space="preserve"> </v>
      </c>
      <c r="AF227" s="825">
        <v>1</v>
      </c>
      <c r="AG227" s="684"/>
      <c r="AH227" s="684"/>
      <c r="AI227" s="684"/>
      <c r="AJ227" s="684"/>
      <c r="AK227" s="684"/>
      <c r="AL227" s="684"/>
      <c r="AM227" s="684"/>
      <c r="AN227" s="684"/>
      <c r="AO227" s="684"/>
      <c r="AP227" s="826" t="str">
        <f t="shared" si="32"/>
        <v xml:space="preserve"> </v>
      </c>
      <c r="AQ227" s="786" t="str">
        <f t="shared" si="33"/>
        <v xml:space="preserve"> </v>
      </c>
    </row>
    <row r="228" spans="1:43" ht="18.75" x14ac:dyDescent="0.3">
      <c r="A228" s="827"/>
      <c r="B228" s="684"/>
      <c r="C228" s="823"/>
      <c r="D228" s="823"/>
      <c r="E228" s="823"/>
      <c r="F228" s="684"/>
      <c r="G228" s="823"/>
      <c r="H228" s="823"/>
      <c r="I228" s="684"/>
      <c r="J228" s="823"/>
      <c r="K228" s="823"/>
      <c r="L228" s="786" t="str">
        <f t="shared" si="26"/>
        <v xml:space="preserve"> </v>
      </c>
      <c r="M228" s="823"/>
      <c r="N228" s="823"/>
      <c r="O228" s="823"/>
      <c r="P228" s="823"/>
      <c r="Q228" s="786" t="str">
        <f t="shared" si="27"/>
        <v xml:space="preserve"> </v>
      </c>
      <c r="R228" s="786" t="str">
        <f t="shared" si="28"/>
        <v xml:space="preserve"> </v>
      </c>
      <c r="S228" s="786" t="str">
        <f t="shared" si="29"/>
        <v xml:space="preserve"> </v>
      </c>
      <c r="U228" s="684"/>
      <c r="V228" s="684"/>
      <c r="W228" s="684"/>
      <c r="X228" s="684"/>
      <c r="Y228" s="684"/>
      <c r="Z228" s="684"/>
      <c r="AA228" s="684"/>
      <c r="AB228" s="824"/>
      <c r="AC228" s="786" t="str">
        <f t="shared" si="30"/>
        <v xml:space="preserve"> </v>
      </c>
      <c r="AD228" s="786" t="str">
        <f t="shared" si="31"/>
        <v xml:space="preserve"> </v>
      </c>
      <c r="AF228" s="825">
        <v>1</v>
      </c>
      <c r="AG228" s="684"/>
      <c r="AH228" s="684"/>
      <c r="AI228" s="684"/>
      <c r="AJ228" s="684"/>
      <c r="AK228" s="684"/>
      <c r="AL228" s="684"/>
      <c r="AM228" s="684"/>
      <c r="AN228" s="684"/>
      <c r="AO228" s="684"/>
      <c r="AP228" s="826" t="str">
        <f t="shared" si="32"/>
        <v xml:space="preserve"> </v>
      </c>
      <c r="AQ228" s="786" t="str">
        <f t="shared" si="33"/>
        <v xml:space="preserve"> </v>
      </c>
    </row>
    <row r="229" spans="1:43" ht="18.75" x14ac:dyDescent="0.3">
      <c r="A229" s="827"/>
      <c r="B229" s="684"/>
      <c r="C229" s="823"/>
      <c r="D229" s="823"/>
      <c r="E229" s="823"/>
      <c r="F229" s="684"/>
      <c r="G229" s="823"/>
      <c r="H229" s="823"/>
      <c r="I229" s="684"/>
      <c r="J229" s="823"/>
      <c r="K229" s="823"/>
      <c r="L229" s="786" t="str">
        <f t="shared" si="26"/>
        <v xml:space="preserve"> </v>
      </c>
      <c r="M229" s="823"/>
      <c r="N229" s="823"/>
      <c r="O229" s="823"/>
      <c r="P229" s="823"/>
      <c r="Q229" s="786" t="str">
        <f t="shared" si="27"/>
        <v xml:space="preserve"> </v>
      </c>
      <c r="R229" s="786" t="str">
        <f t="shared" si="28"/>
        <v xml:space="preserve"> </v>
      </c>
      <c r="S229" s="786" t="str">
        <f t="shared" si="29"/>
        <v xml:space="preserve"> </v>
      </c>
      <c r="U229" s="684"/>
      <c r="V229" s="684"/>
      <c r="W229" s="684"/>
      <c r="X229" s="684"/>
      <c r="Y229" s="684"/>
      <c r="Z229" s="684"/>
      <c r="AA229" s="684"/>
      <c r="AB229" s="824"/>
      <c r="AC229" s="786" t="str">
        <f t="shared" si="30"/>
        <v xml:space="preserve"> </v>
      </c>
      <c r="AD229" s="786" t="str">
        <f t="shared" si="31"/>
        <v xml:space="preserve"> </v>
      </c>
      <c r="AF229" s="825">
        <v>1</v>
      </c>
      <c r="AG229" s="684"/>
      <c r="AH229" s="684"/>
      <c r="AI229" s="684"/>
      <c r="AJ229" s="684"/>
      <c r="AK229" s="684"/>
      <c r="AL229" s="684"/>
      <c r="AM229" s="684"/>
      <c r="AN229" s="684"/>
      <c r="AO229" s="684"/>
      <c r="AP229" s="826" t="str">
        <f t="shared" si="32"/>
        <v xml:space="preserve"> </v>
      </c>
      <c r="AQ229" s="786" t="str">
        <f t="shared" si="33"/>
        <v xml:space="preserve"> </v>
      </c>
    </row>
    <row r="230" spans="1:43" ht="18.75" x14ac:dyDescent="0.3">
      <c r="A230" s="827"/>
      <c r="B230" s="684"/>
      <c r="C230" s="823"/>
      <c r="D230" s="823"/>
      <c r="E230" s="823"/>
      <c r="F230" s="684"/>
      <c r="G230" s="823"/>
      <c r="H230" s="823"/>
      <c r="I230" s="684"/>
      <c r="J230" s="823"/>
      <c r="K230" s="823"/>
      <c r="L230" s="786" t="str">
        <f t="shared" si="26"/>
        <v xml:space="preserve"> </v>
      </c>
      <c r="M230" s="823"/>
      <c r="N230" s="823"/>
      <c r="O230" s="823"/>
      <c r="P230" s="823"/>
      <c r="Q230" s="786" t="str">
        <f t="shared" si="27"/>
        <v xml:space="preserve"> </v>
      </c>
      <c r="R230" s="786" t="str">
        <f t="shared" si="28"/>
        <v xml:space="preserve"> </v>
      </c>
      <c r="S230" s="786" t="str">
        <f t="shared" si="29"/>
        <v xml:space="preserve"> </v>
      </c>
      <c r="U230" s="684"/>
      <c r="V230" s="684"/>
      <c r="W230" s="684"/>
      <c r="X230" s="684"/>
      <c r="Y230" s="684"/>
      <c r="Z230" s="684"/>
      <c r="AA230" s="684"/>
      <c r="AB230" s="824"/>
      <c r="AC230" s="786" t="str">
        <f t="shared" si="30"/>
        <v xml:space="preserve"> </v>
      </c>
      <c r="AD230" s="786" t="str">
        <f t="shared" si="31"/>
        <v xml:space="preserve"> </v>
      </c>
      <c r="AF230" s="825">
        <v>1</v>
      </c>
      <c r="AG230" s="684"/>
      <c r="AH230" s="684"/>
      <c r="AI230" s="684"/>
      <c r="AJ230" s="684"/>
      <c r="AK230" s="684"/>
      <c r="AL230" s="684"/>
      <c r="AM230" s="684"/>
      <c r="AN230" s="684"/>
      <c r="AO230" s="684"/>
      <c r="AP230" s="826" t="str">
        <f t="shared" si="32"/>
        <v xml:space="preserve"> </v>
      </c>
      <c r="AQ230" s="786" t="str">
        <f t="shared" si="33"/>
        <v xml:space="preserve"> </v>
      </c>
    </row>
    <row r="231" spans="1:43" ht="18.75" x14ac:dyDescent="0.3">
      <c r="A231" s="827"/>
      <c r="B231" s="684"/>
      <c r="C231" s="823"/>
      <c r="D231" s="823"/>
      <c r="E231" s="823"/>
      <c r="F231" s="684"/>
      <c r="G231" s="823"/>
      <c r="H231" s="823"/>
      <c r="I231" s="684"/>
      <c r="J231" s="823"/>
      <c r="K231" s="823"/>
      <c r="L231" s="786" t="str">
        <f t="shared" si="26"/>
        <v xml:space="preserve"> </v>
      </c>
      <c r="M231" s="823"/>
      <c r="N231" s="823"/>
      <c r="O231" s="823"/>
      <c r="P231" s="823"/>
      <c r="Q231" s="786" t="str">
        <f t="shared" si="27"/>
        <v xml:space="preserve"> </v>
      </c>
      <c r="R231" s="786" t="str">
        <f t="shared" si="28"/>
        <v xml:space="preserve"> </v>
      </c>
      <c r="S231" s="786" t="str">
        <f t="shared" si="29"/>
        <v xml:space="preserve"> </v>
      </c>
      <c r="U231" s="684"/>
      <c r="V231" s="684"/>
      <c r="W231" s="684"/>
      <c r="X231" s="684"/>
      <c r="Y231" s="684"/>
      <c r="Z231" s="684"/>
      <c r="AA231" s="684"/>
      <c r="AB231" s="824"/>
      <c r="AC231" s="786" t="str">
        <f t="shared" si="30"/>
        <v xml:space="preserve"> </v>
      </c>
      <c r="AD231" s="786" t="str">
        <f t="shared" si="31"/>
        <v xml:space="preserve"> </v>
      </c>
      <c r="AF231" s="825">
        <v>1</v>
      </c>
      <c r="AG231" s="684"/>
      <c r="AH231" s="684"/>
      <c r="AI231" s="684"/>
      <c r="AJ231" s="684"/>
      <c r="AK231" s="684"/>
      <c r="AL231" s="684"/>
      <c r="AM231" s="684"/>
      <c r="AN231" s="684"/>
      <c r="AO231" s="684"/>
      <c r="AP231" s="826" t="str">
        <f t="shared" si="32"/>
        <v xml:space="preserve"> </v>
      </c>
      <c r="AQ231" s="786" t="str">
        <f t="shared" si="33"/>
        <v xml:space="preserve"> </v>
      </c>
    </row>
    <row r="232" spans="1:43" ht="18.75" x14ac:dyDescent="0.3">
      <c r="A232" s="827"/>
      <c r="B232" s="684"/>
      <c r="C232" s="823"/>
      <c r="D232" s="823"/>
      <c r="E232" s="823"/>
      <c r="F232" s="684"/>
      <c r="G232" s="823"/>
      <c r="H232" s="823"/>
      <c r="I232" s="684"/>
      <c r="J232" s="823"/>
      <c r="K232" s="823"/>
      <c r="L232" s="786" t="str">
        <f t="shared" si="26"/>
        <v xml:space="preserve"> </v>
      </c>
      <c r="M232" s="823"/>
      <c r="N232" s="823"/>
      <c r="O232" s="823"/>
      <c r="P232" s="823"/>
      <c r="Q232" s="786" t="str">
        <f t="shared" si="27"/>
        <v xml:space="preserve"> </v>
      </c>
      <c r="R232" s="786" t="str">
        <f t="shared" si="28"/>
        <v xml:space="preserve"> </v>
      </c>
      <c r="S232" s="786" t="str">
        <f t="shared" si="29"/>
        <v xml:space="preserve"> </v>
      </c>
      <c r="U232" s="684"/>
      <c r="V232" s="684"/>
      <c r="W232" s="684"/>
      <c r="X232" s="684"/>
      <c r="Y232" s="684"/>
      <c r="Z232" s="684"/>
      <c r="AA232" s="684"/>
      <c r="AB232" s="824"/>
      <c r="AC232" s="786" t="str">
        <f t="shared" si="30"/>
        <v xml:space="preserve"> </v>
      </c>
      <c r="AD232" s="786" t="str">
        <f t="shared" si="31"/>
        <v xml:space="preserve"> </v>
      </c>
      <c r="AF232" s="825">
        <v>1</v>
      </c>
      <c r="AG232" s="684"/>
      <c r="AH232" s="684"/>
      <c r="AI232" s="684"/>
      <c r="AJ232" s="684"/>
      <c r="AK232" s="684"/>
      <c r="AL232" s="684"/>
      <c r="AM232" s="684"/>
      <c r="AN232" s="684"/>
      <c r="AO232" s="684"/>
      <c r="AP232" s="826" t="str">
        <f t="shared" si="32"/>
        <v xml:space="preserve"> </v>
      </c>
      <c r="AQ232" s="786" t="str">
        <f t="shared" si="33"/>
        <v xml:space="preserve"> </v>
      </c>
    </row>
    <row r="233" spans="1:43" ht="18.75" x14ac:dyDescent="0.3">
      <c r="A233" s="827"/>
      <c r="B233" s="684"/>
      <c r="C233" s="823"/>
      <c r="D233" s="823"/>
      <c r="E233" s="823"/>
      <c r="F233" s="684"/>
      <c r="G233" s="823"/>
      <c r="H233" s="823"/>
      <c r="I233" s="684"/>
      <c r="J233" s="823"/>
      <c r="K233" s="823"/>
      <c r="L233" s="786" t="str">
        <f t="shared" si="26"/>
        <v xml:space="preserve"> </v>
      </c>
      <c r="M233" s="823"/>
      <c r="N233" s="823"/>
      <c r="O233" s="823"/>
      <c r="P233" s="823"/>
      <c r="Q233" s="786" t="str">
        <f t="shared" si="27"/>
        <v xml:space="preserve"> </v>
      </c>
      <c r="R233" s="786" t="str">
        <f t="shared" si="28"/>
        <v xml:space="preserve"> </v>
      </c>
      <c r="S233" s="786" t="str">
        <f t="shared" si="29"/>
        <v xml:space="preserve"> </v>
      </c>
      <c r="U233" s="684"/>
      <c r="V233" s="684"/>
      <c r="W233" s="684"/>
      <c r="X233" s="684"/>
      <c r="Y233" s="684"/>
      <c r="Z233" s="684"/>
      <c r="AA233" s="684"/>
      <c r="AB233" s="824"/>
      <c r="AC233" s="786" t="str">
        <f t="shared" si="30"/>
        <v xml:space="preserve"> </v>
      </c>
      <c r="AD233" s="786" t="str">
        <f t="shared" si="31"/>
        <v xml:space="preserve"> </v>
      </c>
      <c r="AF233" s="825">
        <v>1</v>
      </c>
      <c r="AG233" s="684"/>
      <c r="AH233" s="684"/>
      <c r="AI233" s="684"/>
      <c r="AJ233" s="684"/>
      <c r="AK233" s="684"/>
      <c r="AL233" s="684"/>
      <c r="AM233" s="684"/>
      <c r="AN233" s="684"/>
      <c r="AO233" s="684"/>
      <c r="AP233" s="826" t="str">
        <f t="shared" si="32"/>
        <v xml:space="preserve"> </v>
      </c>
      <c r="AQ233" s="786" t="str">
        <f t="shared" si="33"/>
        <v xml:space="preserve"> </v>
      </c>
    </row>
    <row r="234" spans="1:43" ht="18.75" x14ac:dyDescent="0.3">
      <c r="A234" s="827"/>
      <c r="B234" s="684"/>
      <c r="C234" s="823"/>
      <c r="D234" s="823"/>
      <c r="E234" s="823"/>
      <c r="F234" s="684"/>
      <c r="G234" s="823"/>
      <c r="H234" s="823"/>
      <c r="I234" s="684"/>
      <c r="J234" s="823"/>
      <c r="K234" s="823"/>
      <c r="L234" s="786" t="str">
        <f t="shared" si="26"/>
        <v xml:space="preserve"> </v>
      </c>
      <c r="M234" s="823"/>
      <c r="N234" s="823"/>
      <c r="O234" s="823"/>
      <c r="P234" s="823"/>
      <c r="Q234" s="786" t="str">
        <f t="shared" si="27"/>
        <v xml:space="preserve"> </v>
      </c>
      <c r="R234" s="786" t="str">
        <f t="shared" si="28"/>
        <v xml:space="preserve"> </v>
      </c>
      <c r="S234" s="786" t="str">
        <f t="shared" si="29"/>
        <v xml:space="preserve"> </v>
      </c>
      <c r="U234" s="684"/>
      <c r="V234" s="684"/>
      <c r="W234" s="684"/>
      <c r="X234" s="684"/>
      <c r="Y234" s="684"/>
      <c r="Z234" s="684"/>
      <c r="AA234" s="684"/>
      <c r="AB234" s="824"/>
      <c r="AC234" s="786" t="str">
        <f t="shared" si="30"/>
        <v xml:space="preserve"> </v>
      </c>
      <c r="AD234" s="786" t="str">
        <f t="shared" si="31"/>
        <v xml:space="preserve"> </v>
      </c>
      <c r="AF234" s="825">
        <v>1</v>
      </c>
      <c r="AG234" s="684"/>
      <c r="AH234" s="684"/>
      <c r="AI234" s="684"/>
      <c r="AJ234" s="684"/>
      <c r="AK234" s="684"/>
      <c r="AL234" s="684"/>
      <c r="AM234" s="684"/>
      <c r="AN234" s="684"/>
      <c r="AO234" s="684"/>
      <c r="AP234" s="826" t="str">
        <f t="shared" si="32"/>
        <v xml:space="preserve"> </v>
      </c>
      <c r="AQ234" s="786" t="str">
        <f t="shared" si="33"/>
        <v xml:space="preserve"> </v>
      </c>
    </row>
    <row r="235" spans="1:43" ht="18.75" x14ac:dyDescent="0.3">
      <c r="A235" s="827"/>
      <c r="B235" s="684"/>
      <c r="C235" s="823"/>
      <c r="D235" s="823"/>
      <c r="E235" s="823"/>
      <c r="F235" s="684"/>
      <c r="G235" s="823"/>
      <c r="H235" s="823"/>
      <c r="I235" s="684"/>
      <c r="J235" s="823"/>
      <c r="K235" s="823"/>
      <c r="L235" s="786" t="str">
        <f t="shared" si="26"/>
        <v xml:space="preserve"> </v>
      </c>
      <c r="M235" s="823"/>
      <c r="N235" s="823"/>
      <c r="O235" s="823"/>
      <c r="P235" s="823"/>
      <c r="Q235" s="786" t="str">
        <f t="shared" si="27"/>
        <v xml:space="preserve"> </v>
      </c>
      <c r="R235" s="786" t="str">
        <f t="shared" si="28"/>
        <v xml:space="preserve"> </v>
      </c>
      <c r="S235" s="786" t="str">
        <f t="shared" si="29"/>
        <v xml:space="preserve"> </v>
      </c>
      <c r="U235" s="684"/>
      <c r="V235" s="684"/>
      <c r="W235" s="684"/>
      <c r="X235" s="684"/>
      <c r="Y235" s="684"/>
      <c r="Z235" s="684"/>
      <c r="AA235" s="684"/>
      <c r="AB235" s="824"/>
      <c r="AC235" s="786" t="str">
        <f t="shared" si="30"/>
        <v xml:space="preserve"> </v>
      </c>
      <c r="AD235" s="786" t="str">
        <f t="shared" si="31"/>
        <v xml:space="preserve"> </v>
      </c>
      <c r="AF235" s="825">
        <v>1</v>
      </c>
      <c r="AG235" s="684"/>
      <c r="AH235" s="684"/>
      <c r="AI235" s="684"/>
      <c r="AJ235" s="684"/>
      <c r="AK235" s="684"/>
      <c r="AL235" s="684"/>
      <c r="AM235" s="684"/>
      <c r="AN235" s="684"/>
      <c r="AO235" s="684"/>
      <c r="AP235" s="826" t="str">
        <f t="shared" si="32"/>
        <v xml:space="preserve"> </v>
      </c>
      <c r="AQ235" s="786" t="str">
        <f t="shared" si="33"/>
        <v xml:space="preserve"> </v>
      </c>
    </row>
    <row r="236" spans="1:43" ht="18.75" x14ac:dyDescent="0.3">
      <c r="A236" s="827"/>
      <c r="B236" s="684"/>
      <c r="C236" s="823"/>
      <c r="D236" s="823"/>
      <c r="E236" s="823"/>
      <c r="F236" s="684"/>
      <c r="G236" s="823"/>
      <c r="H236" s="823"/>
      <c r="I236" s="684"/>
      <c r="J236" s="823"/>
      <c r="K236" s="823"/>
      <c r="L236" s="786" t="str">
        <f t="shared" si="26"/>
        <v xml:space="preserve"> </v>
      </c>
      <c r="M236" s="823"/>
      <c r="N236" s="823"/>
      <c r="O236" s="823"/>
      <c r="P236" s="823"/>
      <c r="Q236" s="786" t="str">
        <f t="shared" si="27"/>
        <v xml:space="preserve"> </v>
      </c>
      <c r="R236" s="786" t="str">
        <f t="shared" si="28"/>
        <v xml:space="preserve"> </v>
      </c>
      <c r="S236" s="786" t="str">
        <f t="shared" si="29"/>
        <v xml:space="preserve"> </v>
      </c>
      <c r="U236" s="684"/>
      <c r="V236" s="684"/>
      <c r="W236" s="684"/>
      <c r="X236" s="684"/>
      <c r="Y236" s="684"/>
      <c r="Z236" s="684"/>
      <c r="AA236" s="684"/>
      <c r="AB236" s="824"/>
      <c r="AC236" s="786" t="str">
        <f t="shared" si="30"/>
        <v xml:space="preserve"> </v>
      </c>
      <c r="AD236" s="786" t="str">
        <f t="shared" si="31"/>
        <v xml:space="preserve"> </v>
      </c>
      <c r="AF236" s="825">
        <v>1</v>
      </c>
      <c r="AG236" s="684"/>
      <c r="AH236" s="684"/>
      <c r="AI236" s="684"/>
      <c r="AJ236" s="684"/>
      <c r="AK236" s="684"/>
      <c r="AL236" s="684"/>
      <c r="AM236" s="684"/>
      <c r="AN236" s="684"/>
      <c r="AO236" s="684"/>
      <c r="AP236" s="826" t="str">
        <f t="shared" si="32"/>
        <v xml:space="preserve"> </v>
      </c>
      <c r="AQ236" s="786" t="str">
        <f t="shared" si="33"/>
        <v xml:space="preserve"> </v>
      </c>
    </row>
    <row r="237" spans="1:43" ht="18.75" x14ac:dyDescent="0.3">
      <c r="A237" s="827"/>
      <c r="B237" s="684"/>
      <c r="C237" s="823"/>
      <c r="D237" s="823"/>
      <c r="E237" s="823"/>
      <c r="F237" s="684"/>
      <c r="G237" s="823"/>
      <c r="H237" s="823"/>
      <c r="I237" s="684"/>
      <c r="J237" s="823"/>
      <c r="K237" s="823"/>
      <c r="L237" s="786" t="str">
        <f t="shared" si="26"/>
        <v xml:space="preserve"> </v>
      </c>
      <c r="M237" s="823"/>
      <c r="N237" s="823"/>
      <c r="O237" s="823"/>
      <c r="P237" s="823"/>
      <c r="Q237" s="786" t="str">
        <f t="shared" si="27"/>
        <v xml:space="preserve"> </v>
      </c>
      <c r="R237" s="786" t="str">
        <f t="shared" si="28"/>
        <v xml:space="preserve"> </v>
      </c>
      <c r="S237" s="786" t="str">
        <f t="shared" si="29"/>
        <v xml:space="preserve"> </v>
      </c>
      <c r="U237" s="684"/>
      <c r="V237" s="684"/>
      <c r="W237" s="684"/>
      <c r="X237" s="684"/>
      <c r="Y237" s="684"/>
      <c r="Z237" s="684"/>
      <c r="AA237" s="684"/>
      <c r="AB237" s="824"/>
      <c r="AC237" s="786" t="str">
        <f t="shared" si="30"/>
        <v xml:space="preserve"> </v>
      </c>
      <c r="AD237" s="786" t="str">
        <f t="shared" si="31"/>
        <v xml:space="preserve"> </v>
      </c>
      <c r="AF237" s="825">
        <v>1</v>
      </c>
      <c r="AG237" s="684"/>
      <c r="AH237" s="684"/>
      <c r="AI237" s="684"/>
      <c r="AJ237" s="684"/>
      <c r="AK237" s="684"/>
      <c r="AL237" s="684"/>
      <c r="AM237" s="684"/>
      <c r="AN237" s="684"/>
      <c r="AO237" s="684"/>
      <c r="AP237" s="826" t="str">
        <f t="shared" si="32"/>
        <v xml:space="preserve"> </v>
      </c>
      <c r="AQ237" s="786" t="str">
        <f t="shared" si="33"/>
        <v xml:space="preserve"> </v>
      </c>
    </row>
    <row r="238" spans="1:43" ht="18.75" x14ac:dyDescent="0.3">
      <c r="A238" s="827"/>
      <c r="B238" s="684"/>
      <c r="C238" s="823"/>
      <c r="D238" s="823"/>
      <c r="E238" s="823"/>
      <c r="F238" s="684"/>
      <c r="G238" s="823"/>
      <c r="H238" s="823"/>
      <c r="I238" s="684"/>
      <c r="J238" s="823"/>
      <c r="K238" s="823"/>
      <c r="L238" s="786" t="str">
        <f t="shared" si="26"/>
        <v xml:space="preserve"> </v>
      </c>
      <c r="M238" s="823"/>
      <c r="N238" s="823"/>
      <c r="O238" s="823"/>
      <c r="P238" s="823"/>
      <c r="Q238" s="786" t="str">
        <f t="shared" si="27"/>
        <v xml:space="preserve"> </v>
      </c>
      <c r="R238" s="786" t="str">
        <f t="shared" si="28"/>
        <v xml:space="preserve"> </v>
      </c>
      <c r="S238" s="786" t="str">
        <f t="shared" si="29"/>
        <v xml:space="preserve"> </v>
      </c>
      <c r="U238" s="684"/>
      <c r="V238" s="684"/>
      <c r="W238" s="684"/>
      <c r="X238" s="684"/>
      <c r="Y238" s="684"/>
      <c r="Z238" s="684"/>
      <c r="AA238" s="684"/>
      <c r="AB238" s="824"/>
      <c r="AC238" s="786" t="str">
        <f t="shared" si="30"/>
        <v xml:space="preserve"> </v>
      </c>
      <c r="AD238" s="786" t="str">
        <f t="shared" si="31"/>
        <v xml:space="preserve"> </v>
      </c>
      <c r="AF238" s="825">
        <v>1</v>
      </c>
      <c r="AG238" s="684"/>
      <c r="AH238" s="684"/>
      <c r="AI238" s="684"/>
      <c r="AJ238" s="684"/>
      <c r="AK238" s="684"/>
      <c r="AL238" s="684"/>
      <c r="AM238" s="684"/>
      <c r="AN238" s="684"/>
      <c r="AO238" s="684"/>
      <c r="AP238" s="826" t="str">
        <f t="shared" si="32"/>
        <v xml:space="preserve"> </v>
      </c>
      <c r="AQ238" s="786" t="str">
        <f t="shared" si="33"/>
        <v xml:space="preserve"> </v>
      </c>
    </row>
    <row r="239" spans="1:43" ht="18.75" x14ac:dyDescent="0.3">
      <c r="A239" s="827"/>
      <c r="B239" s="684"/>
      <c r="C239" s="823"/>
      <c r="D239" s="823"/>
      <c r="E239" s="823"/>
      <c r="F239" s="684"/>
      <c r="G239" s="823"/>
      <c r="H239" s="823"/>
      <c r="I239" s="684"/>
      <c r="J239" s="823"/>
      <c r="K239" s="823"/>
      <c r="L239" s="786" t="str">
        <f t="shared" si="26"/>
        <v xml:space="preserve"> </v>
      </c>
      <c r="M239" s="823"/>
      <c r="N239" s="823"/>
      <c r="O239" s="823"/>
      <c r="P239" s="823"/>
      <c r="Q239" s="786" t="str">
        <f t="shared" si="27"/>
        <v xml:space="preserve"> </v>
      </c>
      <c r="R239" s="786" t="str">
        <f t="shared" si="28"/>
        <v xml:space="preserve"> </v>
      </c>
      <c r="S239" s="786" t="str">
        <f t="shared" si="29"/>
        <v xml:space="preserve"> </v>
      </c>
      <c r="U239" s="684"/>
      <c r="V239" s="684"/>
      <c r="W239" s="684"/>
      <c r="X239" s="684"/>
      <c r="Y239" s="684"/>
      <c r="Z239" s="684"/>
      <c r="AA239" s="684"/>
      <c r="AB239" s="824"/>
      <c r="AC239" s="786" t="str">
        <f t="shared" si="30"/>
        <v xml:space="preserve"> </v>
      </c>
      <c r="AD239" s="786" t="str">
        <f t="shared" si="31"/>
        <v xml:space="preserve"> </v>
      </c>
      <c r="AF239" s="825">
        <v>1</v>
      </c>
      <c r="AG239" s="684"/>
      <c r="AH239" s="684"/>
      <c r="AI239" s="684"/>
      <c r="AJ239" s="684"/>
      <c r="AK239" s="684"/>
      <c r="AL239" s="684"/>
      <c r="AM239" s="684"/>
      <c r="AN239" s="684"/>
      <c r="AO239" s="684"/>
      <c r="AP239" s="826" t="str">
        <f t="shared" si="32"/>
        <v xml:space="preserve"> </v>
      </c>
      <c r="AQ239" s="786" t="str">
        <f t="shared" si="33"/>
        <v xml:space="preserve"> </v>
      </c>
    </row>
    <row r="240" spans="1:43" ht="18.75" x14ac:dyDescent="0.3">
      <c r="A240" s="827"/>
      <c r="B240" s="684"/>
      <c r="C240" s="823"/>
      <c r="D240" s="823"/>
      <c r="E240" s="823"/>
      <c r="F240" s="684"/>
      <c r="G240" s="823"/>
      <c r="H240" s="823"/>
      <c r="I240" s="684"/>
      <c r="J240" s="823"/>
      <c r="K240" s="823"/>
      <c r="L240" s="786" t="str">
        <f t="shared" si="26"/>
        <v xml:space="preserve"> </v>
      </c>
      <c r="M240" s="823"/>
      <c r="N240" s="823"/>
      <c r="O240" s="823"/>
      <c r="P240" s="823"/>
      <c r="Q240" s="786" t="str">
        <f t="shared" si="27"/>
        <v xml:space="preserve"> </v>
      </c>
      <c r="R240" s="786" t="str">
        <f t="shared" si="28"/>
        <v xml:space="preserve"> </v>
      </c>
      <c r="S240" s="786" t="str">
        <f t="shared" si="29"/>
        <v xml:space="preserve"> </v>
      </c>
      <c r="U240" s="684"/>
      <c r="V240" s="684"/>
      <c r="W240" s="684"/>
      <c r="X240" s="684"/>
      <c r="Y240" s="684"/>
      <c r="Z240" s="684"/>
      <c r="AA240" s="684"/>
      <c r="AB240" s="824"/>
      <c r="AC240" s="786" t="str">
        <f t="shared" si="30"/>
        <v xml:space="preserve"> </v>
      </c>
      <c r="AD240" s="786" t="str">
        <f t="shared" si="31"/>
        <v xml:space="preserve"> </v>
      </c>
      <c r="AF240" s="825">
        <v>1</v>
      </c>
      <c r="AG240" s="684"/>
      <c r="AH240" s="684"/>
      <c r="AI240" s="684"/>
      <c r="AJ240" s="684"/>
      <c r="AK240" s="684"/>
      <c r="AL240" s="684"/>
      <c r="AM240" s="684"/>
      <c r="AN240" s="684"/>
      <c r="AO240" s="684"/>
      <c r="AP240" s="826" t="str">
        <f t="shared" si="32"/>
        <v xml:space="preserve"> </v>
      </c>
      <c r="AQ240" s="786" t="str">
        <f t="shared" si="33"/>
        <v xml:space="preserve"> </v>
      </c>
    </row>
    <row r="241" spans="1:43" ht="18.75" x14ac:dyDescent="0.3">
      <c r="A241" s="827"/>
      <c r="B241" s="684"/>
      <c r="C241" s="823"/>
      <c r="D241" s="823"/>
      <c r="E241" s="823"/>
      <c r="F241" s="684"/>
      <c r="G241" s="823"/>
      <c r="H241" s="823"/>
      <c r="I241" s="684"/>
      <c r="J241" s="823"/>
      <c r="K241" s="823"/>
      <c r="L241" s="786" t="str">
        <f t="shared" si="26"/>
        <v xml:space="preserve"> </v>
      </c>
      <c r="M241" s="823"/>
      <c r="N241" s="823"/>
      <c r="O241" s="823"/>
      <c r="P241" s="823"/>
      <c r="Q241" s="786" t="str">
        <f t="shared" si="27"/>
        <v xml:space="preserve"> </v>
      </c>
      <c r="R241" s="786" t="str">
        <f t="shared" si="28"/>
        <v xml:space="preserve"> </v>
      </c>
      <c r="S241" s="786" t="str">
        <f t="shared" si="29"/>
        <v xml:space="preserve"> </v>
      </c>
      <c r="U241" s="684"/>
      <c r="V241" s="684"/>
      <c r="W241" s="684"/>
      <c r="X241" s="684"/>
      <c r="Y241" s="684"/>
      <c r="Z241" s="684"/>
      <c r="AA241" s="684"/>
      <c r="AB241" s="824"/>
      <c r="AC241" s="786" t="str">
        <f t="shared" si="30"/>
        <v xml:space="preserve"> </v>
      </c>
      <c r="AD241" s="786" t="str">
        <f t="shared" si="31"/>
        <v xml:space="preserve"> </v>
      </c>
      <c r="AF241" s="825">
        <v>1</v>
      </c>
      <c r="AG241" s="684"/>
      <c r="AH241" s="684"/>
      <c r="AI241" s="684"/>
      <c r="AJ241" s="684"/>
      <c r="AK241" s="684"/>
      <c r="AL241" s="684"/>
      <c r="AM241" s="684"/>
      <c r="AN241" s="684"/>
      <c r="AO241" s="684"/>
      <c r="AP241" s="826" t="str">
        <f t="shared" si="32"/>
        <v xml:space="preserve"> </v>
      </c>
      <c r="AQ241" s="786" t="str">
        <f t="shared" si="33"/>
        <v xml:space="preserve"> </v>
      </c>
    </row>
    <row r="242" spans="1:43" ht="18.75" x14ac:dyDescent="0.3">
      <c r="A242" s="827"/>
      <c r="B242" s="684"/>
      <c r="C242" s="823"/>
      <c r="D242" s="823"/>
      <c r="E242" s="823"/>
      <c r="F242" s="684"/>
      <c r="G242" s="823"/>
      <c r="H242" s="823"/>
      <c r="I242" s="684"/>
      <c r="J242" s="823"/>
      <c r="K242" s="823"/>
      <c r="L242" s="786" t="str">
        <f t="shared" si="26"/>
        <v xml:space="preserve"> </v>
      </c>
      <c r="M242" s="823"/>
      <c r="N242" s="823"/>
      <c r="O242" s="823"/>
      <c r="P242" s="823"/>
      <c r="Q242" s="786" t="str">
        <f t="shared" si="27"/>
        <v xml:space="preserve"> </v>
      </c>
      <c r="R242" s="786" t="str">
        <f t="shared" si="28"/>
        <v xml:space="preserve"> </v>
      </c>
      <c r="S242" s="786" t="str">
        <f t="shared" si="29"/>
        <v xml:space="preserve"> </v>
      </c>
      <c r="U242" s="684"/>
      <c r="V242" s="684"/>
      <c r="W242" s="684"/>
      <c r="X242" s="684"/>
      <c r="Y242" s="684"/>
      <c r="Z242" s="684"/>
      <c r="AA242" s="684"/>
      <c r="AB242" s="824"/>
      <c r="AC242" s="786" t="str">
        <f t="shared" si="30"/>
        <v xml:space="preserve"> </v>
      </c>
      <c r="AD242" s="786" t="str">
        <f t="shared" si="31"/>
        <v xml:space="preserve"> </v>
      </c>
      <c r="AF242" s="825">
        <v>1</v>
      </c>
      <c r="AG242" s="684"/>
      <c r="AH242" s="684"/>
      <c r="AI242" s="684"/>
      <c r="AJ242" s="684"/>
      <c r="AK242" s="684"/>
      <c r="AL242" s="684"/>
      <c r="AM242" s="684"/>
      <c r="AN242" s="684"/>
      <c r="AO242" s="684"/>
      <c r="AP242" s="826" t="str">
        <f t="shared" si="32"/>
        <v xml:space="preserve"> </v>
      </c>
      <c r="AQ242" s="786" t="str">
        <f t="shared" si="33"/>
        <v xml:space="preserve"> </v>
      </c>
    </row>
    <row r="243" spans="1:43" ht="18.75" x14ac:dyDescent="0.3">
      <c r="A243" s="827"/>
      <c r="B243" s="684"/>
      <c r="C243" s="823"/>
      <c r="D243" s="823"/>
      <c r="E243" s="823"/>
      <c r="F243" s="684"/>
      <c r="G243" s="823"/>
      <c r="H243" s="823"/>
      <c r="I243" s="684"/>
      <c r="J243" s="823"/>
      <c r="K243" s="823"/>
      <c r="L243" s="786" t="str">
        <f t="shared" si="26"/>
        <v xml:space="preserve"> </v>
      </c>
      <c r="M243" s="823"/>
      <c r="N243" s="823"/>
      <c r="O243" s="823"/>
      <c r="P243" s="823"/>
      <c r="Q243" s="786" t="str">
        <f t="shared" si="27"/>
        <v xml:space="preserve"> </v>
      </c>
      <c r="R243" s="786" t="str">
        <f t="shared" si="28"/>
        <v xml:space="preserve"> </v>
      </c>
      <c r="S243" s="786" t="str">
        <f t="shared" si="29"/>
        <v xml:space="preserve"> </v>
      </c>
      <c r="U243" s="684"/>
      <c r="V243" s="684"/>
      <c r="W243" s="684"/>
      <c r="X243" s="684"/>
      <c r="Y243" s="684"/>
      <c r="Z243" s="684"/>
      <c r="AA243" s="684"/>
      <c r="AB243" s="824"/>
      <c r="AC243" s="786" t="str">
        <f t="shared" si="30"/>
        <v xml:space="preserve"> </v>
      </c>
      <c r="AD243" s="786" t="str">
        <f t="shared" si="31"/>
        <v xml:space="preserve"> </v>
      </c>
      <c r="AF243" s="825">
        <v>1</v>
      </c>
      <c r="AG243" s="684"/>
      <c r="AH243" s="684"/>
      <c r="AI243" s="684"/>
      <c r="AJ243" s="684"/>
      <c r="AK243" s="684"/>
      <c r="AL243" s="684"/>
      <c r="AM243" s="684"/>
      <c r="AN243" s="684"/>
      <c r="AO243" s="684"/>
      <c r="AP243" s="826" t="str">
        <f t="shared" si="32"/>
        <v xml:space="preserve"> </v>
      </c>
      <c r="AQ243" s="786" t="str">
        <f t="shared" si="33"/>
        <v xml:space="preserve"> </v>
      </c>
    </row>
    <row r="244" spans="1:43" ht="18.75" x14ac:dyDescent="0.3">
      <c r="A244" s="827"/>
      <c r="B244" s="684"/>
      <c r="C244" s="823"/>
      <c r="D244" s="823"/>
      <c r="E244" s="823"/>
      <c r="F244" s="684"/>
      <c r="G244" s="823"/>
      <c r="H244" s="823"/>
      <c r="I244" s="684"/>
      <c r="J244" s="823"/>
      <c r="K244" s="823"/>
      <c r="L244" s="786" t="str">
        <f t="shared" si="26"/>
        <v xml:space="preserve"> </v>
      </c>
      <c r="M244" s="823"/>
      <c r="N244" s="823"/>
      <c r="O244" s="823"/>
      <c r="P244" s="823"/>
      <c r="Q244" s="786" t="str">
        <f t="shared" si="27"/>
        <v xml:space="preserve"> </v>
      </c>
      <c r="R244" s="786" t="str">
        <f t="shared" si="28"/>
        <v xml:space="preserve"> </v>
      </c>
      <c r="S244" s="786" t="str">
        <f t="shared" si="29"/>
        <v xml:space="preserve"> </v>
      </c>
      <c r="U244" s="684"/>
      <c r="V244" s="684"/>
      <c r="W244" s="684"/>
      <c r="X244" s="684"/>
      <c r="Y244" s="684"/>
      <c r="Z244" s="684"/>
      <c r="AA244" s="684"/>
      <c r="AB244" s="824"/>
      <c r="AC244" s="786" t="str">
        <f t="shared" si="30"/>
        <v xml:space="preserve"> </v>
      </c>
      <c r="AD244" s="786" t="str">
        <f t="shared" si="31"/>
        <v xml:space="preserve"> </v>
      </c>
      <c r="AF244" s="825">
        <v>1</v>
      </c>
      <c r="AG244" s="684"/>
      <c r="AH244" s="684"/>
      <c r="AI244" s="684"/>
      <c r="AJ244" s="684"/>
      <c r="AK244" s="684"/>
      <c r="AL244" s="684"/>
      <c r="AM244" s="684"/>
      <c r="AN244" s="684"/>
      <c r="AO244" s="684"/>
      <c r="AP244" s="826" t="str">
        <f t="shared" si="32"/>
        <v xml:space="preserve"> </v>
      </c>
      <c r="AQ244" s="786" t="str">
        <f t="shared" si="33"/>
        <v xml:space="preserve"> </v>
      </c>
    </row>
    <row r="245" spans="1:43" ht="18.75" x14ac:dyDescent="0.3">
      <c r="A245" s="827"/>
      <c r="B245" s="684"/>
      <c r="C245" s="823"/>
      <c r="D245" s="823"/>
      <c r="E245" s="823"/>
      <c r="F245" s="684"/>
      <c r="G245" s="823"/>
      <c r="H245" s="823"/>
      <c r="I245" s="684"/>
      <c r="J245" s="823"/>
      <c r="K245" s="823"/>
      <c r="L245" s="786" t="str">
        <f t="shared" si="26"/>
        <v xml:space="preserve"> </v>
      </c>
      <c r="M245" s="823"/>
      <c r="N245" s="823"/>
      <c r="O245" s="823"/>
      <c r="P245" s="823"/>
      <c r="Q245" s="786" t="str">
        <f t="shared" si="27"/>
        <v xml:space="preserve"> </v>
      </c>
      <c r="R245" s="786" t="str">
        <f t="shared" si="28"/>
        <v xml:space="preserve"> </v>
      </c>
      <c r="S245" s="786" t="str">
        <f t="shared" si="29"/>
        <v xml:space="preserve"> </v>
      </c>
      <c r="U245" s="684"/>
      <c r="V245" s="684"/>
      <c r="W245" s="684"/>
      <c r="X245" s="684"/>
      <c r="Y245" s="684"/>
      <c r="Z245" s="684"/>
      <c r="AA245" s="684"/>
      <c r="AB245" s="824"/>
      <c r="AC245" s="786" t="str">
        <f t="shared" si="30"/>
        <v xml:space="preserve"> </v>
      </c>
      <c r="AD245" s="786" t="str">
        <f t="shared" si="31"/>
        <v xml:space="preserve"> </v>
      </c>
      <c r="AF245" s="825">
        <v>1</v>
      </c>
      <c r="AG245" s="684"/>
      <c r="AH245" s="684"/>
      <c r="AI245" s="684"/>
      <c r="AJ245" s="684"/>
      <c r="AK245" s="684"/>
      <c r="AL245" s="684"/>
      <c r="AM245" s="684"/>
      <c r="AN245" s="684"/>
      <c r="AO245" s="684"/>
      <c r="AP245" s="826" t="str">
        <f t="shared" si="32"/>
        <v xml:space="preserve"> </v>
      </c>
      <c r="AQ245" s="786" t="str">
        <f t="shared" si="33"/>
        <v xml:space="preserve"> </v>
      </c>
    </row>
    <row r="246" spans="1:43" ht="18.75" x14ac:dyDescent="0.3">
      <c r="A246" s="827"/>
      <c r="B246" s="684"/>
      <c r="C246" s="823"/>
      <c r="D246" s="823"/>
      <c r="E246" s="823"/>
      <c r="F246" s="684"/>
      <c r="G246" s="823"/>
      <c r="H246" s="823"/>
      <c r="I246" s="684"/>
      <c r="J246" s="823"/>
      <c r="K246" s="823"/>
      <c r="L246" s="786" t="str">
        <f t="shared" si="26"/>
        <v xml:space="preserve"> </v>
      </c>
      <c r="M246" s="823"/>
      <c r="N246" s="823"/>
      <c r="O246" s="823"/>
      <c r="P246" s="823"/>
      <c r="Q246" s="786" t="str">
        <f t="shared" si="27"/>
        <v xml:space="preserve"> </v>
      </c>
      <c r="R246" s="786" t="str">
        <f t="shared" si="28"/>
        <v xml:space="preserve"> </v>
      </c>
      <c r="S246" s="786" t="str">
        <f t="shared" si="29"/>
        <v xml:space="preserve"> </v>
      </c>
      <c r="U246" s="684"/>
      <c r="V246" s="684"/>
      <c r="W246" s="684"/>
      <c r="X246" s="684"/>
      <c r="Y246" s="684"/>
      <c r="Z246" s="684"/>
      <c r="AA246" s="684"/>
      <c r="AB246" s="824"/>
      <c r="AC246" s="786" t="str">
        <f t="shared" si="30"/>
        <v xml:space="preserve"> </v>
      </c>
      <c r="AD246" s="786" t="str">
        <f t="shared" si="31"/>
        <v xml:space="preserve"> </v>
      </c>
      <c r="AF246" s="825">
        <v>1</v>
      </c>
      <c r="AG246" s="684"/>
      <c r="AH246" s="684"/>
      <c r="AI246" s="684"/>
      <c r="AJ246" s="684"/>
      <c r="AK246" s="684"/>
      <c r="AL246" s="684"/>
      <c r="AM246" s="684"/>
      <c r="AN246" s="684"/>
      <c r="AO246" s="684"/>
      <c r="AP246" s="826" t="str">
        <f t="shared" si="32"/>
        <v xml:space="preserve"> </v>
      </c>
      <c r="AQ246" s="786" t="str">
        <f t="shared" si="33"/>
        <v xml:space="preserve"> </v>
      </c>
    </row>
    <row r="247" spans="1:43" ht="18.75" x14ac:dyDescent="0.3">
      <c r="A247" s="827"/>
      <c r="B247" s="684"/>
      <c r="C247" s="823"/>
      <c r="D247" s="823"/>
      <c r="E247" s="823"/>
      <c r="F247" s="684"/>
      <c r="G247" s="823"/>
      <c r="H247" s="823"/>
      <c r="I247" s="684"/>
      <c r="J247" s="823"/>
      <c r="K247" s="823"/>
      <c r="L247" s="786" t="str">
        <f t="shared" si="26"/>
        <v xml:space="preserve"> </v>
      </c>
      <c r="M247" s="823"/>
      <c r="N247" s="823"/>
      <c r="O247" s="823"/>
      <c r="P247" s="823"/>
      <c r="Q247" s="786" t="str">
        <f t="shared" si="27"/>
        <v xml:space="preserve"> </v>
      </c>
      <c r="R247" s="786" t="str">
        <f t="shared" si="28"/>
        <v xml:space="preserve"> </v>
      </c>
      <c r="S247" s="786" t="str">
        <f t="shared" si="29"/>
        <v xml:space="preserve"> </v>
      </c>
      <c r="U247" s="684"/>
      <c r="V247" s="684"/>
      <c r="W247" s="684"/>
      <c r="X247" s="684"/>
      <c r="Y247" s="684"/>
      <c r="Z247" s="684"/>
      <c r="AA247" s="684"/>
      <c r="AB247" s="824"/>
      <c r="AC247" s="786" t="str">
        <f t="shared" si="30"/>
        <v xml:space="preserve"> </v>
      </c>
      <c r="AD247" s="786" t="str">
        <f t="shared" si="31"/>
        <v xml:space="preserve"> </v>
      </c>
      <c r="AF247" s="825">
        <v>1</v>
      </c>
      <c r="AG247" s="684"/>
      <c r="AH247" s="684"/>
      <c r="AI247" s="684"/>
      <c r="AJ247" s="684"/>
      <c r="AK247" s="684"/>
      <c r="AL247" s="684"/>
      <c r="AM247" s="684"/>
      <c r="AN247" s="684"/>
      <c r="AO247" s="684"/>
      <c r="AP247" s="826" t="str">
        <f t="shared" si="32"/>
        <v xml:space="preserve"> </v>
      </c>
      <c r="AQ247" s="786" t="str">
        <f t="shared" si="33"/>
        <v xml:space="preserve"> </v>
      </c>
    </row>
    <row r="248" spans="1:43" ht="18.75" x14ac:dyDescent="0.3">
      <c r="A248" s="827"/>
      <c r="B248" s="684"/>
      <c r="C248" s="823"/>
      <c r="D248" s="823"/>
      <c r="E248" s="823"/>
      <c r="F248" s="684"/>
      <c r="G248" s="823"/>
      <c r="H248" s="823"/>
      <c r="I248" s="684"/>
      <c r="J248" s="823"/>
      <c r="K248" s="823"/>
      <c r="L248" s="786" t="str">
        <f t="shared" si="26"/>
        <v xml:space="preserve"> </v>
      </c>
      <c r="M248" s="823"/>
      <c r="N248" s="823"/>
      <c r="O248" s="823"/>
      <c r="P248" s="823"/>
      <c r="Q248" s="786" t="str">
        <f t="shared" si="27"/>
        <v xml:space="preserve"> </v>
      </c>
      <c r="R248" s="786" t="str">
        <f t="shared" si="28"/>
        <v xml:space="preserve"> </v>
      </c>
      <c r="S248" s="786" t="str">
        <f t="shared" si="29"/>
        <v xml:space="preserve"> </v>
      </c>
      <c r="U248" s="684"/>
      <c r="V248" s="684"/>
      <c r="W248" s="684"/>
      <c r="X248" s="684"/>
      <c r="Y248" s="684"/>
      <c r="Z248" s="684"/>
      <c r="AA248" s="684"/>
      <c r="AB248" s="824"/>
      <c r="AC248" s="786" t="str">
        <f t="shared" si="30"/>
        <v xml:space="preserve"> </v>
      </c>
      <c r="AD248" s="786" t="str">
        <f t="shared" si="31"/>
        <v xml:space="preserve"> </v>
      </c>
      <c r="AF248" s="825">
        <v>1</v>
      </c>
      <c r="AG248" s="684"/>
      <c r="AH248" s="684"/>
      <c r="AI248" s="684"/>
      <c r="AJ248" s="684"/>
      <c r="AK248" s="684"/>
      <c r="AL248" s="684"/>
      <c r="AM248" s="684"/>
      <c r="AN248" s="684"/>
      <c r="AO248" s="684"/>
      <c r="AP248" s="826" t="str">
        <f t="shared" si="32"/>
        <v xml:space="preserve"> </v>
      </c>
      <c r="AQ248" s="786" t="str">
        <f t="shared" si="33"/>
        <v xml:space="preserve"> </v>
      </c>
    </row>
    <row r="249" spans="1:43" ht="18.75" x14ac:dyDescent="0.3">
      <c r="A249" s="827"/>
      <c r="B249" s="684"/>
      <c r="C249" s="823"/>
      <c r="D249" s="823"/>
      <c r="E249" s="823"/>
      <c r="F249" s="684"/>
      <c r="G249" s="823"/>
      <c r="H249" s="823"/>
      <c r="I249" s="684"/>
      <c r="J249" s="823"/>
      <c r="K249" s="823"/>
      <c r="L249" s="786" t="str">
        <f t="shared" si="26"/>
        <v xml:space="preserve"> </v>
      </c>
      <c r="M249" s="823"/>
      <c r="N249" s="823"/>
      <c r="O249" s="823"/>
      <c r="P249" s="823"/>
      <c r="Q249" s="786" t="str">
        <f t="shared" si="27"/>
        <v xml:space="preserve"> </v>
      </c>
      <c r="R249" s="786" t="str">
        <f t="shared" si="28"/>
        <v xml:space="preserve"> </v>
      </c>
      <c r="S249" s="786" t="str">
        <f t="shared" si="29"/>
        <v xml:space="preserve"> </v>
      </c>
      <c r="U249" s="684"/>
      <c r="V249" s="684"/>
      <c r="W249" s="684"/>
      <c r="X249" s="684"/>
      <c r="Y249" s="684"/>
      <c r="Z249" s="684"/>
      <c r="AA249" s="684"/>
      <c r="AB249" s="824"/>
      <c r="AC249" s="786" t="str">
        <f t="shared" si="30"/>
        <v xml:space="preserve"> </v>
      </c>
      <c r="AD249" s="786" t="str">
        <f t="shared" si="31"/>
        <v xml:space="preserve"> </v>
      </c>
      <c r="AF249" s="825">
        <v>1</v>
      </c>
      <c r="AG249" s="684"/>
      <c r="AH249" s="684"/>
      <c r="AI249" s="684"/>
      <c r="AJ249" s="684"/>
      <c r="AK249" s="684"/>
      <c r="AL249" s="684"/>
      <c r="AM249" s="684"/>
      <c r="AN249" s="684"/>
      <c r="AO249" s="684"/>
      <c r="AP249" s="826" t="str">
        <f t="shared" si="32"/>
        <v xml:space="preserve"> </v>
      </c>
      <c r="AQ249" s="786" t="str">
        <f t="shared" si="33"/>
        <v xml:space="preserve"> </v>
      </c>
    </row>
    <row r="250" spans="1:43" ht="18.75" x14ac:dyDescent="0.3">
      <c r="A250" s="827"/>
      <c r="B250" s="684"/>
      <c r="C250" s="823"/>
      <c r="D250" s="823"/>
      <c r="E250" s="823"/>
      <c r="F250" s="684"/>
      <c r="G250" s="823"/>
      <c r="H250" s="823"/>
      <c r="I250" s="684"/>
      <c r="J250" s="823"/>
      <c r="K250" s="823"/>
      <c r="L250" s="786" t="str">
        <f t="shared" si="26"/>
        <v xml:space="preserve"> </v>
      </c>
      <c r="M250" s="823"/>
      <c r="N250" s="823"/>
      <c r="O250" s="823"/>
      <c r="P250" s="823"/>
      <c r="Q250" s="786" t="str">
        <f t="shared" si="27"/>
        <v xml:space="preserve"> </v>
      </c>
      <c r="R250" s="786" t="str">
        <f t="shared" si="28"/>
        <v xml:space="preserve"> </v>
      </c>
      <c r="S250" s="786" t="str">
        <f t="shared" si="29"/>
        <v xml:space="preserve"> </v>
      </c>
      <c r="U250" s="684"/>
      <c r="V250" s="684"/>
      <c r="W250" s="684"/>
      <c r="X250" s="684"/>
      <c r="Y250" s="684"/>
      <c r="Z250" s="684"/>
      <c r="AA250" s="684"/>
      <c r="AB250" s="824"/>
      <c r="AC250" s="786" t="str">
        <f t="shared" si="30"/>
        <v xml:space="preserve"> </v>
      </c>
      <c r="AD250" s="786" t="str">
        <f t="shared" si="31"/>
        <v xml:space="preserve"> </v>
      </c>
      <c r="AF250" s="825">
        <v>1</v>
      </c>
      <c r="AG250" s="684"/>
      <c r="AH250" s="684"/>
      <c r="AI250" s="684"/>
      <c r="AJ250" s="684"/>
      <c r="AK250" s="684"/>
      <c r="AL250" s="684"/>
      <c r="AM250" s="684"/>
      <c r="AN250" s="684"/>
      <c r="AO250" s="684"/>
      <c r="AP250" s="826" t="str">
        <f t="shared" si="32"/>
        <v xml:space="preserve"> </v>
      </c>
      <c r="AQ250" s="786" t="str">
        <f t="shared" si="33"/>
        <v xml:space="preserve"> </v>
      </c>
    </row>
    <row r="251" spans="1:43" ht="18.75" x14ac:dyDescent="0.3">
      <c r="A251" s="827"/>
      <c r="B251" s="684"/>
      <c r="C251" s="823"/>
      <c r="D251" s="823"/>
      <c r="E251" s="823"/>
      <c r="F251" s="684"/>
      <c r="G251" s="823"/>
      <c r="H251" s="823"/>
      <c r="I251" s="684"/>
      <c r="J251" s="823"/>
      <c r="K251" s="823"/>
      <c r="L251" s="786" t="str">
        <f t="shared" si="26"/>
        <v xml:space="preserve"> </v>
      </c>
      <c r="M251" s="823"/>
      <c r="N251" s="823"/>
      <c r="O251" s="823"/>
      <c r="P251" s="823"/>
      <c r="Q251" s="786" t="str">
        <f t="shared" si="27"/>
        <v xml:space="preserve"> </v>
      </c>
      <c r="R251" s="786" t="str">
        <f t="shared" si="28"/>
        <v xml:space="preserve"> </v>
      </c>
      <c r="S251" s="786" t="str">
        <f t="shared" si="29"/>
        <v xml:space="preserve"> </v>
      </c>
      <c r="U251" s="684"/>
      <c r="V251" s="684"/>
      <c r="W251" s="684"/>
      <c r="X251" s="684"/>
      <c r="Y251" s="684"/>
      <c r="Z251" s="684"/>
      <c r="AA251" s="684"/>
      <c r="AB251" s="824"/>
      <c r="AC251" s="786" t="str">
        <f t="shared" si="30"/>
        <v xml:space="preserve"> </v>
      </c>
      <c r="AD251" s="786" t="str">
        <f t="shared" si="31"/>
        <v xml:space="preserve"> </v>
      </c>
      <c r="AF251" s="825">
        <v>1</v>
      </c>
      <c r="AG251" s="684"/>
      <c r="AH251" s="684"/>
      <c r="AI251" s="684"/>
      <c r="AJ251" s="684"/>
      <c r="AK251" s="684"/>
      <c r="AL251" s="684"/>
      <c r="AM251" s="684"/>
      <c r="AN251" s="684"/>
      <c r="AO251" s="684"/>
      <c r="AP251" s="826" t="str">
        <f t="shared" si="32"/>
        <v xml:space="preserve"> </v>
      </c>
      <c r="AQ251" s="786" t="str">
        <f t="shared" si="33"/>
        <v xml:space="preserve"> </v>
      </c>
    </row>
    <row r="252" spans="1:43" ht="18.75" x14ac:dyDescent="0.3">
      <c r="A252" s="827"/>
      <c r="B252" s="684"/>
      <c r="C252" s="823"/>
      <c r="D252" s="823"/>
      <c r="E252" s="823"/>
      <c r="F252" s="684"/>
      <c r="G252" s="823"/>
      <c r="H252" s="823"/>
      <c r="I252" s="684"/>
      <c r="J252" s="823"/>
      <c r="K252" s="823"/>
      <c r="L252" s="786" t="str">
        <f t="shared" si="26"/>
        <v xml:space="preserve"> </v>
      </c>
      <c r="M252" s="823"/>
      <c r="N252" s="823"/>
      <c r="O252" s="823"/>
      <c r="P252" s="823"/>
      <c r="Q252" s="786" t="str">
        <f t="shared" si="27"/>
        <v xml:space="preserve"> </v>
      </c>
      <c r="R252" s="786" t="str">
        <f t="shared" si="28"/>
        <v xml:space="preserve"> </v>
      </c>
      <c r="S252" s="786" t="str">
        <f t="shared" si="29"/>
        <v xml:space="preserve"> </v>
      </c>
      <c r="U252" s="684"/>
      <c r="V252" s="684"/>
      <c r="W252" s="684"/>
      <c r="X252" s="684"/>
      <c r="Y252" s="684"/>
      <c r="Z252" s="684"/>
      <c r="AA252" s="684"/>
      <c r="AB252" s="824"/>
      <c r="AC252" s="786" t="str">
        <f t="shared" si="30"/>
        <v xml:space="preserve"> </v>
      </c>
      <c r="AD252" s="786" t="str">
        <f t="shared" si="31"/>
        <v xml:space="preserve"> </v>
      </c>
      <c r="AF252" s="825">
        <v>1</v>
      </c>
      <c r="AG252" s="684"/>
      <c r="AH252" s="684"/>
      <c r="AI252" s="684"/>
      <c r="AJ252" s="684"/>
      <c r="AK252" s="684"/>
      <c r="AL252" s="684"/>
      <c r="AM252" s="684"/>
      <c r="AN252" s="684"/>
      <c r="AO252" s="684"/>
      <c r="AP252" s="826" t="str">
        <f t="shared" si="32"/>
        <v xml:space="preserve"> </v>
      </c>
      <c r="AQ252" s="786" t="str">
        <f t="shared" si="33"/>
        <v xml:space="preserve"> </v>
      </c>
    </row>
    <row r="253" spans="1:43" ht="18.75" x14ac:dyDescent="0.3">
      <c r="A253" s="827"/>
      <c r="B253" s="684"/>
      <c r="C253" s="823"/>
      <c r="D253" s="823"/>
      <c r="E253" s="823"/>
      <c r="F253" s="684"/>
      <c r="G253" s="823"/>
      <c r="H253" s="823"/>
      <c r="I253" s="684"/>
      <c r="J253" s="823"/>
      <c r="K253" s="823"/>
      <c r="L253" s="786" t="str">
        <f t="shared" si="26"/>
        <v xml:space="preserve"> </v>
      </c>
      <c r="M253" s="823"/>
      <c r="N253" s="823"/>
      <c r="O253" s="823"/>
      <c r="P253" s="823"/>
      <c r="Q253" s="786" t="str">
        <f t="shared" si="27"/>
        <v xml:space="preserve"> </v>
      </c>
      <c r="R253" s="786" t="str">
        <f t="shared" si="28"/>
        <v xml:space="preserve"> </v>
      </c>
      <c r="S253" s="786" t="str">
        <f t="shared" si="29"/>
        <v xml:space="preserve"> </v>
      </c>
      <c r="U253" s="684"/>
      <c r="V253" s="684"/>
      <c r="W253" s="684"/>
      <c r="X253" s="684"/>
      <c r="Y253" s="684"/>
      <c r="Z253" s="684"/>
      <c r="AA253" s="684"/>
      <c r="AB253" s="824"/>
      <c r="AC253" s="786" t="str">
        <f t="shared" si="30"/>
        <v xml:space="preserve"> </v>
      </c>
      <c r="AD253" s="786" t="str">
        <f t="shared" si="31"/>
        <v xml:space="preserve"> </v>
      </c>
      <c r="AF253" s="825">
        <v>1</v>
      </c>
      <c r="AG253" s="684"/>
      <c r="AH253" s="684"/>
      <c r="AI253" s="684"/>
      <c r="AJ253" s="684"/>
      <c r="AK253" s="684"/>
      <c r="AL253" s="684"/>
      <c r="AM253" s="684"/>
      <c r="AN253" s="684"/>
      <c r="AO253" s="684"/>
      <c r="AP253" s="826" t="str">
        <f t="shared" si="32"/>
        <v xml:space="preserve"> </v>
      </c>
      <c r="AQ253" s="786" t="str">
        <f t="shared" si="33"/>
        <v xml:space="preserve"> </v>
      </c>
    </row>
    <row r="254" spans="1:43" ht="18.75" x14ac:dyDescent="0.3">
      <c r="A254" s="827"/>
      <c r="B254" s="684"/>
      <c r="C254" s="823"/>
      <c r="D254" s="823"/>
      <c r="E254" s="823"/>
      <c r="F254" s="684"/>
      <c r="G254" s="823"/>
      <c r="H254" s="823"/>
      <c r="I254" s="684"/>
      <c r="J254" s="823"/>
      <c r="K254" s="823"/>
      <c r="L254" s="786" t="str">
        <f t="shared" si="26"/>
        <v xml:space="preserve"> </v>
      </c>
      <c r="M254" s="823"/>
      <c r="N254" s="823"/>
      <c r="O254" s="823"/>
      <c r="P254" s="823"/>
      <c r="Q254" s="786" t="str">
        <f t="shared" si="27"/>
        <v xml:space="preserve"> </v>
      </c>
      <c r="R254" s="786" t="str">
        <f t="shared" si="28"/>
        <v xml:space="preserve"> </v>
      </c>
      <c r="S254" s="786" t="str">
        <f t="shared" si="29"/>
        <v xml:space="preserve"> </v>
      </c>
      <c r="U254" s="684"/>
      <c r="V254" s="684"/>
      <c r="W254" s="684"/>
      <c r="X254" s="684"/>
      <c r="Y254" s="684"/>
      <c r="Z254" s="684"/>
      <c r="AA254" s="684"/>
      <c r="AB254" s="824"/>
      <c r="AC254" s="786" t="str">
        <f t="shared" si="30"/>
        <v xml:space="preserve"> </v>
      </c>
      <c r="AD254" s="786" t="str">
        <f t="shared" si="31"/>
        <v xml:space="preserve"> </v>
      </c>
      <c r="AF254" s="825">
        <v>1</v>
      </c>
      <c r="AG254" s="684"/>
      <c r="AH254" s="684"/>
      <c r="AI254" s="684"/>
      <c r="AJ254" s="684"/>
      <c r="AK254" s="684"/>
      <c r="AL254" s="684"/>
      <c r="AM254" s="684"/>
      <c r="AN254" s="684"/>
      <c r="AO254" s="684"/>
      <c r="AP254" s="826" t="str">
        <f t="shared" si="32"/>
        <v xml:space="preserve"> </v>
      </c>
      <c r="AQ254" s="786" t="str">
        <f t="shared" si="33"/>
        <v xml:space="preserve"> </v>
      </c>
    </row>
    <row r="255" spans="1:43" ht="18.75" x14ac:dyDescent="0.3">
      <c r="A255" s="827"/>
      <c r="B255" s="684"/>
      <c r="C255" s="823"/>
      <c r="D255" s="823"/>
      <c r="E255" s="823"/>
      <c r="F255" s="684"/>
      <c r="G255" s="823"/>
      <c r="H255" s="823"/>
      <c r="I255" s="684"/>
      <c r="J255" s="823"/>
      <c r="K255" s="823"/>
      <c r="L255" s="786" t="str">
        <f t="shared" si="26"/>
        <v xml:space="preserve"> </v>
      </c>
      <c r="M255" s="823"/>
      <c r="N255" s="823"/>
      <c r="O255" s="823"/>
      <c r="P255" s="823"/>
      <c r="Q255" s="786" t="str">
        <f t="shared" si="27"/>
        <v xml:space="preserve"> </v>
      </c>
      <c r="R255" s="786" t="str">
        <f t="shared" si="28"/>
        <v xml:space="preserve"> </v>
      </c>
      <c r="S255" s="786" t="str">
        <f t="shared" si="29"/>
        <v xml:space="preserve"> </v>
      </c>
      <c r="U255" s="684"/>
      <c r="V255" s="684"/>
      <c r="W255" s="684"/>
      <c r="X255" s="684"/>
      <c r="Y255" s="684"/>
      <c r="Z255" s="684"/>
      <c r="AA255" s="684"/>
      <c r="AB255" s="824"/>
      <c r="AC255" s="786" t="str">
        <f t="shared" si="30"/>
        <v xml:space="preserve"> </v>
      </c>
      <c r="AD255" s="786" t="str">
        <f t="shared" si="31"/>
        <v xml:space="preserve"> </v>
      </c>
      <c r="AF255" s="825">
        <v>1</v>
      </c>
      <c r="AG255" s="684"/>
      <c r="AH255" s="684"/>
      <c r="AI255" s="684"/>
      <c r="AJ255" s="684"/>
      <c r="AK255" s="684"/>
      <c r="AL255" s="684"/>
      <c r="AM255" s="684"/>
      <c r="AN255" s="684"/>
      <c r="AO255" s="684"/>
      <c r="AP255" s="826" t="str">
        <f t="shared" si="32"/>
        <v xml:space="preserve"> </v>
      </c>
      <c r="AQ255" s="786" t="str">
        <f t="shared" si="33"/>
        <v xml:space="preserve"> </v>
      </c>
    </row>
    <row r="256" spans="1:43" ht="18.75" x14ac:dyDescent="0.3">
      <c r="A256" s="827"/>
      <c r="B256" s="684"/>
      <c r="C256" s="823"/>
      <c r="D256" s="823"/>
      <c r="E256" s="823"/>
      <c r="F256" s="684"/>
      <c r="G256" s="823"/>
      <c r="H256" s="823"/>
      <c r="I256" s="684"/>
      <c r="J256" s="823"/>
      <c r="K256" s="823"/>
      <c r="L256" s="786" t="str">
        <f t="shared" si="26"/>
        <v xml:space="preserve"> </v>
      </c>
      <c r="M256" s="823"/>
      <c r="N256" s="823"/>
      <c r="O256" s="823"/>
      <c r="P256" s="823"/>
      <c r="Q256" s="786" t="str">
        <f t="shared" si="27"/>
        <v xml:space="preserve"> </v>
      </c>
      <c r="R256" s="786" t="str">
        <f t="shared" si="28"/>
        <v xml:space="preserve"> </v>
      </c>
      <c r="S256" s="786" t="str">
        <f t="shared" si="29"/>
        <v xml:space="preserve"> </v>
      </c>
      <c r="U256" s="684"/>
      <c r="V256" s="684"/>
      <c r="W256" s="684"/>
      <c r="X256" s="684"/>
      <c r="Y256" s="684"/>
      <c r="Z256" s="684"/>
      <c r="AA256" s="684"/>
      <c r="AB256" s="824"/>
      <c r="AC256" s="786" t="str">
        <f t="shared" si="30"/>
        <v xml:space="preserve"> </v>
      </c>
      <c r="AD256" s="786" t="str">
        <f t="shared" si="31"/>
        <v xml:space="preserve"> </v>
      </c>
      <c r="AF256" s="825">
        <v>1</v>
      </c>
      <c r="AG256" s="684"/>
      <c r="AH256" s="684"/>
      <c r="AI256" s="684"/>
      <c r="AJ256" s="684"/>
      <c r="AK256" s="684"/>
      <c r="AL256" s="684"/>
      <c r="AM256" s="684"/>
      <c r="AN256" s="684"/>
      <c r="AO256" s="684"/>
      <c r="AP256" s="826" t="str">
        <f t="shared" si="32"/>
        <v xml:space="preserve"> </v>
      </c>
      <c r="AQ256" s="786" t="str">
        <f t="shared" si="33"/>
        <v xml:space="preserve"> </v>
      </c>
    </row>
    <row r="257" spans="1:43" ht="18.75" x14ac:dyDescent="0.3">
      <c r="A257" s="827"/>
      <c r="B257" s="684"/>
      <c r="C257" s="823"/>
      <c r="D257" s="823"/>
      <c r="E257" s="823"/>
      <c r="F257" s="684"/>
      <c r="G257" s="823"/>
      <c r="H257" s="823"/>
      <c r="I257" s="684"/>
      <c r="J257" s="823"/>
      <c r="K257" s="823"/>
      <c r="L257" s="786" t="str">
        <f t="shared" si="26"/>
        <v xml:space="preserve"> </v>
      </c>
      <c r="M257" s="823"/>
      <c r="N257" s="823"/>
      <c r="O257" s="823"/>
      <c r="P257" s="823"/>
      <c r="Q257" s="786" t="str">
        <f t="shared" si="27"/>
        <v xml:space="preserve"> </v>
      </c>
      <c r="R257" s="786" t="str">
        <f t="shared" si="28"/>
        <v xml:space="preserve"> </v>
      </c>
      <c r="S257" s="786" t="str">
        <f t="shared" si="29"/>
        <v xml:space="preserve"> </v>
      </c>
      <c r="U257" s="684"/>
      <c r="V257" s="684"/>
      <c r="W257" s="684"/>
      <c r="X257" s="684"/>
      <c r="Y257" s="684"/>
      <c r="Z257" s="684"/>
      <c r="AA257" s="684"/>
      <c r="AB257" s="824"/>
      <c r="AC257" s="786" t="str">
        <f t="shared" si="30"/>
        <v xml:space="preserve"> </v>
      </c>
      <c r="AD257" s="786" t="str">
        <f t="shared" si="31"/>
        <v xml:space="preserve"> </v>
      </c>
      <c r="AF257" s="825">
        <v>1</v>
      </c>
      <c r="AG257" s="684"/>
      <c r="AH257" s="684"/>
      <c r="AI257" s="684"/>
      <c r="AJ257" s="684"/>
      <c r="AK257" s="684"/>
      <c r="AL257" s="684"/>
      <c r="AM257" s="684"/>
      <c r="AN257" s="684"/>
      <c r="AO257" s="684"/>
      <c r="AP257" s="826" t="str">
        <f t="shared" si="32"/>
        <v xml:space="preserve"> </v>
      </c>
      <c r="AQ257" s="786" t="str">
        <f t="shared" si="33"/>
        <v xml:space="preserve"> </v>
      </c>
    </row>
    <row r="258" spans="1:43" ht="18.75" x14ac:dyDescent="0.3">
      <c r="A258" s="827"/>
      <c r="B258" s="684"/>
      <c r="C258" s="823"/>
      <c r="D258" s="823"/>
      <c r="E258" s="823"/>
      <c r="F258" s="684"/>
      <c r="G258" s="823"/>
      <c r="H258" s="823"/>
      <c r="I258" s="684"/>
      <c r="J258" s="823"/>
      <c r="K258" s="823"/>
      <c r="L258" s="786" t="str">
        <f t="shared" si="26"/>
        <v xml:space="preserve"> </v>
      </c>
      <c r="M258" s="823"/>
      <c r="N258" s="823"/>
      <c r="O258" s="823"/>
      <c r="P258" s="823"/>
      <c r="Q258" s="786" t="str">
        <f t="shared" si="27"/>
        <v xml:space="preserve"> </v>
      </c>
      <c r="R258" s="786" t="str">
        <f t="shared" si="28"/>
        <v xml:space="preserve"> </v>
      </c>
      <c r="S258" s="786" t="str">
        <f t="shared" si="29"/>
        <v xml:space="preserve"> </v>
      </c>
      <c r="U258" s="684"/>
      <c r="V258" s="684"/>
      <c r="W258" s="684"/>
      <c r="X258" s="684"/>
      <c r="Y258" s="684"/>
      <c r="Z258" s="684"/>
      <c r="AA258" s="684"/>
      <c r="AB258" s="824"/>
      <c r="AC258" s="786" t="str">
        <f t="shared" si="30"/>
        <v xml:space="preserve"> </v>
      </c>
      <c r="AD258" s="786" t="str">
        <f t="shared" si="31"/>
        <v xml:space="preserve"> </v>
      </c>
      <c r="AF258" s="825">
        <v>1</v>
      </c>
      <c r="AG258" s="684"/>
      <c r="AH258" s="684"/>
      <c r="AI258" s="684"/>
      <c r="AJ258" s="684"/>
      <c r="AK258" s="684"/>
      <c r="AL258" s="684"/>
      <c r="AM258" s="684"/>
      <c r="AN258" s="684"/>
      <c r="AO258" s="684"/>
      <c r="AP258" s="826" t="str">
        <f t="shared" si="32"/>
        <v xml:space="preserve"> </v>
      </c>
      <c r="AQ258" s="786" t="str">
        <f t="shared" si="33"/>
        <v xml:space="preserve"> </v>
      </c>
    </row>
    <row r="259" spans="1:43" ht="18.75" x14ac:dyDescent="0.3">
      <c r="A259" s="827"/>
      <c r="B259" s="684"/>
      <c r="C259" s="823"/>
      <c r="D259" s="823"/>
      <c r="E259" s="823"/>
      <c r="F259" s="684"/>
      <c r="G259" s="823"/>
      <c r="H259" s="823"/>
      <c r="I259" s="684"/>
      <c r="J259" s="823"/>
      <c r="K259" s="823"/>
      <c r="L259" s="786" t="str">
        <f t="shared" si="26"/>
        <v xml:space="preserve"> </v>
      </c>
      <c r="M259" s="823"/>
      <c r="N259" s="823"/>
      <c r="O259" s="823"/>
      <c r="P259" s="823"/>
      <c r="Q259" s="786" t="str">
        <f t="shared" si="27"/>
        <v xml:space="preserve"> </v>
      </c>
      <c r="R259" s="786" t="str">
        <f t="shared" si="28"/>
        <v xml:space="preserve"> </v>
      </c>
      <c r="S259" s="786" t="str">
        <f t="shared" si="29"/>
        <v xml:space="preserve"> </v>
      </c>
      <c r="U259" s="684"/>
      <c r="V259" s="684"/>
      <c r="W259" s="684"/>
      <c r="X259" s="684"/>
      <c r="Y259" s="684"/>
      <c r="Z259" s="684"/>
      <c r="AA259" s="684"/>
      <c r="AB259" s="824"/>
      <c r="AC259" s="786" t="str">
        <f t="shared" si="30"/>
        <v xml:space="preserve"> </v>
      </c>
      <c r="AD259" s="786" t="str">
        <f t="shared" si="31"/>
        <v xml:space="preserve"> </v>
      </c>
      <c r="AF259" s="825">
        <v>1</v>
      </c>
      <c r="AG259" s="684"/>
      <c r="AH259" s="684"/>
      <c r="AI259" s="684"/>
      <c r="AJ259" s="684"/>
      <c r="AK259" s="684"/>
      <c r="AL259" s="684"/>
      <c r="AM259" s="684"/>
      <c r="AN259" s="684"/>
      <c r="AO259" s="684"/>
      <c r="AP259" s="826" t="str">
        <f t="shared" si="32"/>
        <v xml:space="preserve"> </v>
      </c>
      <c r="AQ259" s="786" t="str">
        <f t="shared" si="33"/>
        <v xml:space="preserve"> </v>
      </c>
    </row>
    <row r="260" spans="1:43" ht="18.75" x14ac:dyDescent="0.3">
      <c r="A260" s="827"/>
      <c r="B260" s="684"/>
      <c r="C260" s="823"/>
      <c r="D260" s="823"/>
      <c r="E260" s="823"/>
      <c r="F260" s="684"/>
      <c r="G260" s="823"/>
      <c r="H260" s="823"/>
      <c r="I260" s="684"/>
      <c r="J260" s="823"/>
      <c r="K260" s="823"/>
      <c r="L260" s="786" t="str">
        <f t="shared" si="26"/>
        <v xml:space="preserve"> </v>
      </c>
      <c r="M260" s="823"/>
      <c r="N260" s="823"/>
      <c r="O260" s="823"/>
      <c r="P260" s="823"/>
      <c r="Q260" s="786" t="str">
        <f t="shared" si="27"/>
        <v xml:space="preserve"> </v>
      </c>
      <c r="R260" s="786" t="str">
        <f t="shared" si="28"/>
        <v xml:space="preserve"> </v>
      </c>
      <c r="S260" s="786" t="str">
        <f t="shared" si="29"/>
        <v xml:space="preserve"> </v>
      </c>
      <c r="U260" s="684"/>
      <c r="V260" s="684"/>
      <c r="W260" s="684"/>
      <c r="X260" s="684"/>
      <c r="Y260" s="684"/>
      <c r="Z260" s="684"/>
      <c r="AA260" s="684"/>
      <c r="AB260" s="824"/>
      <c r="AC260" s="786" t="str">
        <f t="shared" si="30"/>
        <v xml:space="preserve"> </v>
      </c>
      <c r="AD260" s="786" t="str">
        <f t="shared" si="31"/>
        <v xml:space="preserve"> </v>
      </c>
      <c r="AF260" s="825">
        <v>1</v>
      </c>
      <c r="AG260" s="684"/>
      <c r="AH260" s="684"/>
      <c r="AI260" s="684"/>
      <c r="AJ260" s="684"/>
      <c r="AK260" s="684"/>
      <c r="AL260" s="684"/>
      <c r="AM260" s="684"/>
      <c r="AN260" s="684"/>
      <c r="AO260" s="684"/>
      <c r="AP260" s="826" t="str">
        <f t="shared" si="32"/>
        <v xml:space="preserve"> </v>
      </c>
      <c r="AQ260" s="786" t="str">
        <f t="shared" si="33"/>
        <v xml:space="preserve"> </v>
      </c>
    </row>
    <row r="261" spans="1:43" ht="18.75" x14ac:dyDescent="0.3">
      <c r="A261" s="827"/>
      <c r="B261" s="684"/>
      <c r="C261" s="823"/>
      <c r="D261" s="823"/>
      <c r="E261" s="823"/>
      <c r="F261" s="684"/>
      <c r="G261" s="823"/>
      <c r="H261" s="823"/>
      <c r="I261" s="684"/>
      <c r="J261" s="823"/>
      <c r="K261" s="823"/>
      <c r="L261" s="786" t="str">
        <f t="shared" si="26"/>
        <v xml:space="preserve"> </v>
      </c>
      <c r="M261" s="823"/>
      <c r="N261" s="823"/>
      <c r="O261" s="823"/>
      <c r="P261" s="823"/>
      <c r="Q261" s="786" t="str">
        <f t="shared" si="27"/>
        <v xml:space="preserve"> </v>
      </c>
      <c r="R261" s="786" t="str">
        <f t="shared" si="28"/>
        <v xml:space="preserve"> </v>
      </c>
      <c r="S261" s="786" t="str">
        <f t="shared" si="29"/>
        <v xml:space="preserve"> </v>
      </c>
      <c r="U261" s="684"/>
      <c r="V261" s="684"/>
      <c r="W261" s="684"/>
      <c r="X261" s="684"/>
      <c r="Y261" s="684"/>
      <c r="Z261" s="684"/>
      <c r="AA261" s="684"/>
      <c r="AB261" s="824"/>
      <c r="AC261" s="786" t="str">
        <f t="shared" si="30"/>
        <v xml:space="preserve"> </v>
      </c>
      <c r="AD261" s="786" t="str">
        <f t="shared" si="31"/>
        <v xml:space="preserve"> </v>
      </c>
      <c r="AF261" s="825">
        <v>1</v>
      </c>
      <c r="AG261" s="684"/>
      <c r="AH261" s="684"/>
      <c r="AI261" s="684"/>
      <c r="AJ261" s="684"/>
      <c r="AK261" s="684"/>
      <c r="AL261" s="684"/>
      <c r="AM261" s="684"/>
      <c r="AN261" s="684"/>
      <c r="AO261" s="684"/>
      <c r="AP261" s="826" t="str">
        <f t="shared" si="32"/>
        <v xml:space="preserve"> </v>
      </c>
      <c r="AQ261" s="786" t="str">
        <f t="shared" si="33"/>
        <v xml:space="preserve"> </v>
      </c>
    </row>
    <row r="262" spans="1:43" ht="18.75" x14ac:dyDescent="0.3">
      <c r="A262" s="827"/>
      <c r="B262" s="684"/>
      <c r="C262" s="823"/>
      <c r="D262" s="823"/>
      <c r="E262" s="823"/>
      <c r="F262" s="684"/>
      <c r="G262" s="823"/>
      <c r="H262" s="823"/>
      <c r="I262" s="684"/>
      <c r="J262" s="823"/>
      <c r="K262" s="823"/>
      <c r="L262" s="786" t="str">
        <f t="shared" si="26"/>
        <v xml:space="preserve"> </v>
      </c>
      <c r="M262" s="823"/>
      <c r="N262" s="823"/>
      <c r="O262" s="823"/>
      <c r="P262" s="823"/>
      <c r="Q262" s="786" t="str">
        <f t="shared" si="27"/>
        <v xml:space="preserve"> </v>
      </c>
      <c r="R262" s="786" t="str">
        <f t="shared" si="28"/>
        <v xml:space="preserve"> </v>
      </c>
      <c r="S262" s="786" t="str">
        <f t="shared" si="29"/>
        <v xml:space="preserve"> </v>
      </c>
      <c r="U262" s="684"/>
      <c r="V262" s="684"/>
      <c r="W262" s="684"/>
      <c r="X262" s="684"/>
      <c r="Y262" s="684"/>
      <c r="Z262" s="684"/>
      <c r="AA262" s="684"/>
      <c r="AB262" s="824"/>
      <c r="AC262" s="786" t="str">
        <f t="shared" si="30"/>
        <v xml:space="preserve"> </v>
      </c>
      <c r="AD262" s="786" t="str">
        <f t="shared" si="31"/>
        <v xml:space="preserve"> </v>
      </c>
      <c r="AF262" s="825">
        <v>1</v>
      </c>
      <c r="AG262" s="684"/>
      <c r="AH262" s="684"/>
      <c r="AI262" s="684"/>
      <c r="AJ262" s="684"/>
      <c r="AK262" s="684"/>
      <c r="AL262" s="684"/>
      <c r="AM262" s="684"/>
      <c r="AN262" s="684"/>
      <c r="AO262" s="684"/>
      <c r="AP262" s="826" t="str">
        <f t="shared" si="32"/>
        <v xml:space="preserve"> </v>
      </c>
      <c r="AQ262" s="786" t="str">
        <f t="shared" si="33"/>
        <v xml:space="preserve"> </v>
      </c>
    </row>
    <row r="263" spans="1:43" ht="18.75" x14ac:dyDescent="0.3">
      <c r="A263" s="827"/>
      <c r="B263" s="684"/>
      <c r="C263" s="823"/>
      <c r="D263" s="823"/>
      <c r="E263" s="823"/>
      <c r="F263" s="684"/>
      <c r="G263" s="823"/>
      <c r="H263" s="823"/>
      <c r="I263" s="684"/>
      <c r="J263" s="823"/>
      <c r="K263" s="823"/>
      <c r="L263" s="786" t="str">
        <f t="shared" ref="L263:L326" si="34">IF(N263*K263&gt;0,N263*K263," ")</f>
        <v xml:space="preserve"> </v>
      </c>
      <c r="M263" s="823"/>
      <c r="N263" s="823"/>
      <c r="O263" s="823"/>
      <c r="P263" s="823"/>
      <c r="Q263" s="786" t="str">
        <f t="shared" ref="Q263:Q326" si="35">IFERROR(O263/L263," ")</f>
        <v xml:space="preserve"> </v>
      </c>
      <c r="R263" s="786" t="str">
        <f t="shared" ref="R263:R326" si="36">IFERROR(P263/L263," ")</f>
        <v xml:space="preserve"> </v>
      </c>
      <c r="S263" s="786" t="str">
        <f t="shared" ref="S263:S326" si="37">IFERROR((IFERROR(O263*0.187*10^3,0)+IFERROR(P263*0.86*10^3,0))/L263," ")</f>
        <v xml:space="preserve"> </v>
      </c>
      <c r="U263" s="684"/>
      <c r="V263" s="684"/>
      <c r="W263" s="684"/>
      <c r="X263" s="684"/>
      <c r="Y263" s="684"/>
      <c r="Z263" s="684"/>
      <c r="AA263" s="684"/>
      <c r="AB263" s="824"/>
      <c r="AC263" s="786" t="str">
        <f t="shared" ref="AC263:AC326" si="38">IF(AB263*0.187*10^-3&gt;0,AB263*0.187*10^-3," ")</f>
        <v xml:space="preserve"> </v>
      </c>
      <c r="AD263" s="786" t="str">
        <f t="shared" ref="AD263:AD326" si="39">IFERROR(AC263/V263," ")</f>
        <v xml:space="preserve"> </v>
      </c>
      <c r="AF263" s="825">
        <v>1</v>
      </c>
      <c r="AG263" s="684"/>
      <c r="AH263" s="684"/>
      <c r="AI263" s="684"/>
      <c r="AJ263" s="684"/>
      <c r="AK263" s="684"/>
      <c r="AL263" s="684"/>
      <c r="AM263" s="684"/>
      <c r="AN263" s="684"/>
      <c r="AO263" s="684"/>
      <c r="AP263" s="826" t="str">
        <f t="shared" ref="AP263:AP326" si="40">IF(AO263*0.187*10^-3&gt;0,AO263*0.187*10^-3," ")</f>
        <v xml:space="preserve"> </v>
      </c>
      <c r="AQ263" s="786" t="str">
        <f t="shared" ref="AQ263:AQ326" si="41">IFERROR(AP263/AH263," ")</f>
        <v xml:space="preserve"> </v>
      </c>
    </row>
    <row r="264" spans="1:43" ht="18.75" x14ac:dyDescent="0.3">
      <c r="A264" s="827"/>
      <c r="B264" s="684"/>
      <c r="C264" s="823"/>
      <c r="D264" s="823"/>
      <c r="E264" s="823"/>
      <c r="F264" s="684"/>
      <c r="G264" s="823"/>
      <c r="H264" s="823"/>
      <c r="I264" s="684"/>
      <c r="J264" s="823"/>
      <c r="K264" s="823"/>
      <c r="L264" s="786" t="str">
        <f t="shared" si="34"/>
        <v xml:space="preserve"> </v>
      </c>
      <c r="M264" s="823"/>
      <c r="N264" s="823"/>
      <c r="O264" s="823"/>
      <c r="P264" s="823"/>
      <c r="Q264" s="786" t="str">
        <f t="shared" si="35"/>
        <v xml:space="preserve"> </v>
      </c>
      <c r="R264" s="786" t="str">
        <f t="shared" si="36"/>
        <v xml:space="preserve"> </v>
      </c>
      <c r="S264" s="786" t="str">
        <f t="shared" si="37"/>
        <v xml:space="preserve"> </v>
      </c>
      <c r="U264" s="684"/>
      <c r="V264" s="684"/>
      <c r="W264" s="684"/>
      <c r="X264" s="684"/>
      <c r="Y264" s="684"/>
      <c r="Z264" s="684"/>
      <c r="AA264" s="684"/>
      <c r="AB264" s="824"/>
      <c r="AC264" s="786" t="str">
        <f t="shared" si="38"/>
        <v xml:space="preserve"> </v>
      </c>
      <c r="AD264" s="786" t="str">
        <f t="shared" si="39"/>
        <v xml:space="preserve"> </v>
      </c>
      <c r="AF264" s="825">
        <v>1</v>
      </c>
      <c r="AG264" s="684"/>
      <c r="AH264" s="684"/>
      <c r="AI264" s="684"/>
      <c r="AJ264" s="684"/>
      <c r="AK264" s="684"/>
      <c r="AL264" s="684"/>
      <c r="AM264" s="684"/>
      <c r="AN264" s="684"/>
      <c r="AO264" s="684"/>
      <c r="AP264" s="826" t="str">
        <f t="shared" si="40"/>
        <v xml:space="preserve"> </v>
      </c>
      <c r="AQ264" s="786" t="str">
        <f t="shared" si="41"/>
        <v xml:space="preserve"> </v>
      </c>
    </row>
    <row r="265" spans="1:43" ht="18.75" x14ac:dyDescent="0.3">
      <c r="A265" s="827"/>
      <c r="B265" s="684"/>
      <c r="C265" s="823"/>
      <c r="D265" s="823"/>
      <c r="E265" s="823"/>
      <c r="F265" s="684"/>
      <c r="G265" s="823"/>
      <c r="H265" s="823"/>
      <c r="I265" s="684"/>
      <c r="J265" s="823"/>
      <c r="K265" s="823"/>
      <c r="L265" s="786" t="str">
        <f t="shared" si="34"/>
        <v xml:space="preserve"> </v>
      </c>
      <c r="M265" s="823"/>
      <c r="N265" s="823"/>
      <c r="O265" s="823"/>
      <c r="P265" s="823"/>
      <c r="Q265" s="786" t="str">
        <f t="shared" si="35"/>
        <v xml:space="preserve"> </v>
      </c>
      <c r="R265" s="786" t="str">
        <f t="shared" si="36"/>
        <v xml:space="preserve"> </v>
      </c>
      <c r="S265" s="786" t="str">
        <f t="shared" si="37"/>
        <v xml:space="preserve"> </v>
      </c>
      <c r="U265" s="684"/>
      <c r="V265" s="684"/>
      <c r="W265" s="684"/>
      <c r="X265" s="684"/>
      <c r="Y265" s="684"/>
      <c r="Z265" s="684"/>
      <c r="AA265" s="684"/>
      <c r="AB265" s="824"/>
      <c r="AC265" s="786" t="str">
        <f t="shared" si="38"/>
        <v xml:space="preserve"> </v>
      </c>
      <c r="AD265" s="786" t="str">
        <f t="shared" si="39"/>
        <v xml:space="preserve"> </v>
      </c>
      <c r="AF265" s="825">
        <v>1</v>
      </c>
      <c r="AG265" s="684"/>
      <c r="AH265" s="684"/>
      <c r="AI265" s="684"/>
      <c r="AJ265" s="684"/>
      <c r="AK265" s="684"/>
      <c r="AL265" s="684"/>
      <c r="AM265" s="684"/>
      <c r="AN265" s="684"/>
      <c r="AO265" s="684"/>
      <c r="AP265" s="826" t="str">
        <f t="shared" si="40"/>
        <v xml:space="preserve"> </v>
      </c>
      <c r="AQ265" s="786" t="str">
        <f t="shared" si="41"/>
        <v xml:space="preserve"> </v>
      </c>
    </row>
    <row r="266" spans="1:43" ht="18.75" x14ac:dyDescent="0.3">
      <c r="A266" s="827"/>
      <c r="B266" s="684"/>
      <c r="C266" s="823"/>
      <c r="D266" s="823"/>
      <c r="E266" s="823"/>
      <c r="F266" s="684"/>
      <c r="G266" s="823"/>
      <c r="H266" s="823"/>
      <c r="I266" s="684"/>
      <c r="J266" s="823"/>
      <c r="K266" s="823"/>
      <c r="L266" s="786" t="str">
        <f t="shared" si="34"/>
        <v xml:space="preserve"> </v>
      </c>
      <c r="M266" s="823"/>
      <c r="N266" s="823"/>
      <c r="O266" s="823"/>
      <c r="P266" s="823"/>
      <c r="Q266" s="786" t="str">
        <f t="shared" si="35"/>
        <v xml:space="preserve"> </v>
      </c>
      <c r="R266" s="786" t="str">
        <f t="shared" si="36"/>
        <v xml:space="preserve"> </v>
      </c>
      <c r="S266" s="786" t="str">
        <f t="shared" si="37"/>
        <v xml:space="preserve"> </v>
      </c>
      <c r="U266" s="684"/>
      <c r="V266" s="684"/>
      <c r="W266" s="684"/>
      <c r="X266" s="684"/>
      <c r="Y266" s="684"/>
      <c r="Z266" s="684"/>
      <c r="AA266" s="684"/>
      <c r="AB266" s="824"/>
      <c r="AC266" s="786" t="str">
        <f t="shared" si="38"/>
        <v xml:space="preserve"> </v>
      </c>
      <c r="AD266" s="786" t="str">
        <f t="shared" si="39"/>
        <v xml:space="preserve"> </v>
      </c>
      <c r="AF266" s="825">
        <v>1</v>
      </c>
      <c r="AG266" s="684"/>
      <c r="AH266" s="684"/>
      <c r="AI266" s="684"/>
      <c r="AJ266" s="684"/>
      <c r="AK266" s="684"/>
      <c r="AL266" s="684"/>
      <c r="AM266" s="684"/>
      <c r="AN266" s="684"/>
      <c r="AO266" s="684"/>
      <c r="AP266" s="826" t="str">
        <f t="shared" si="40"/>
        <v xml:space="preserve"> </v>
      </c>
      <c r="AQ266" s="786" t="str">
        <f t="shared" si="41"/>
        <v xml:space="preserve"> </v>
      </c>
    </row>
    <row r="267" spans="1:43" ht="18.75" x14ac:dyDescent="0.3">
      <c r="A267" s="827"/>
      <c r="B267" s="684"/>
      <c r="C267" s="823"/>
      <c r="D267" s="823"/>
      <c r="E267" s="823"/>
      <c r="F267" s="684"/>
      <c r="G267" s="823"/>
      <c r="H267" s="823"/>
      <c r="I267" s="684"/>
      <c r="J267" s="823"/>
      <c r="K267" s="823"/>
      <c r="L267" s="786" t="str">
        <f t="shared" si="34"/>
        <v xml:space="preserve"> </v>
      </c>
      <c r="M267" s="823"/>
      <c r="N267" s="823"/>
      <c r="O267" s="823"/>
      <c r="P267" s="823"/>
      <c r="Q267" s="786" t="str">
        <f t="shared" si="35"/>
        <v xml:space="preserve"> </v>
      </c>
      <c r="R267" s="786" t="str">
        <f t="shared" si="36"/>
        <v xml:space="preserve"> </v>
      </c>
      <c r="S267" s="786" t="str">
        <f t="shared" si="37"/>
        <v xml:space="preserve"> </v>
      </c>
      <c r="U267" s="684"/>
      <c r="V267" s="684"/>
      <c r="W267" s="684"/>
      <c r="X267" s="684"/>
      <c r="Y267" s="684"/>
      <c r="Z267" s="684"/>
      <c r="AA267" s="684"/>
      <c r="AB267" s="824"/>
      <c r="AC267" s="786" t="str">
        <f t="shared" si="38"/>
        <v xml:space="preserve"> </v>
      </c>
      <c r="AD267" s="786" t="str">
        <f t="shared" si="39"/>
        <v xml:space="preserve"> </v>
      </c>
      <c r="AF267" s="825">
        <v>1</v>
      </c>
      <c r="AG267" s="684"/>
      <c r="AH267" s="684"/>
      <c r="AI267" s="684"/>
      <c r="AJ267" s="684"/>
      <c r="AK267" s="684"/>
      <c r="AL267" s="684"/>
      <c r="AM267" s="684"/>
      <c r="AN267" s="684"/>
      <c r="AO267" s="684"/>
      <c r="AP267" s="826" t="str">
        <f t="shared" si="40"/>
        <v xml:space="preserve"> </v>
      </c>
      <c r="AQ267" s="786" t="str">
        <f t="shared" si="41"/>
        <v xml:space="preserve"> </v>
      </c>
    </row>
    <row r="268" spans="1:43" ht="18.75" x14ac:dyDescent="0.3">
      <c r="A268" s="827"/>
      <c r="B268" s="684"/>
      <c r="C268" s="823"/>
      <c r="D268" s="823"/>
      <c r="E268" s="823"/>
      <c r="F268" s="684"/>
      <c r="G268" s="823"/>
      <c r="H268" s="823"/>
      <c r="I268" s="684"/>
      <c r="J268" s="823"/>
      <c r="K268" s="823"/>
      <c r="L268" s="786" t="str">
        <f t="shared" si="34"/>
        <v xml:space="preserve"> </v>
      </c>
      <c r="M268" s="823"/>
      <c r="N268" s="823"/>
      <c r="O268" s="823"/>
      <c r="P268" s="823"/>
      <c r="Q268" s="786" t="str">
        <f t="shared" si="35"/>
        <v xml:space="preserve"> </v>
      </c>
      <c r="R268" s="786" t="str">
        <f t="shared" si="36"/>
        <v xml:space="preserve"> </v>
      </c>
      <c r="S268" s="786" t="str">
        <f t="shared" si="37"/>
        <v xml:space="preserve"> </v>
      </c>
      <c r="U268" s="684"/>
      <c r="V268" s="684"/>
      <c r="W268" s="684"/>
      <c r="X268" s="684"/>
      <c r="Y268" s="684"/>
      <c r="Z268" s="684"/>
      <c r="AA268" s="684"/>
      <c r="AB268" s="824"/>
      <c r="AC268" s="786" t="str">
        <f t="shared" si="38"/>
        <v xml:space="preserve"> </v>
      </c>
      <c r="AD268" s="786" t="str">
        <f t="shared" si="39"/>
        <v xml:space="preserve"> </v>
      </c>
      <c r="AF268" s="825">
        <v>1</v>
      </c>
      <c r="AG268" s="684"/>
      <c r="AH268" s="684"/>
      <c r="AI268" s="684"/>
      <c r="AJ268" s="684"/>
      <c r="AK268" s="684"/>
      <c r="AL268" s="684"/>
      <c r="AM268" s="684"/>
      <c r="AN268" s="684"/>
      <c r="AO268" s="684"/>
      <c r="AP268" s="826" t="str">
        <f t="shared" si="40"/>
        <v xml:space="preserve"> </v>
      </c>
      <c r="AQ268" s="786" t="str">
        <f t="shared" si="41"/>
        <v xml:space="preserve"> </v>
      </c>
    </row>
    <row r="269" spans="1:43" ht="18.75" x14ac:dyDescent="0.3">
      <c r="A269" s="827"/>
      <c r="B269" s="684"/>
      <c r="C269" s="823"/>
      <c r="D269" s="823"/>
      <c r="E269" s="823"/>
      <c r="F269" s="684"/>
      <c r="G269" s="823"/>
      <c r="H269" s="823"/>
      <c r="I269" s="684"/>
      <c r="J269" s="823"/>
      <c r="K269" s="823"/>
      <c r="L269" s="786" t="str">
        <f t="shared" si="34"/>
        <v xml:space="preserve"> </v>
      </c>
      <c r="M269" s="823"/>
      <c r="N269" s="823"/>
      <c r="O269" s="823"/>
      <c r="P269" s="823"/>
      <c r="Q269" s="786" t="str">
        <f t="shared" si="35"/>
        <v xml:space="preserve"> </v>
      </c>
      <c r="R269" s="786" t="str">
        <f t="shared" si="36"/>
        <v xml:space="preserve"> </v>
      </c>
      <c r="S269" s="786" t="str">
        <f t="shared" si="37"/>
        <v xml:space="preserve"> </v>
      </c>
      <c r="U269" s="684"/>
      <c r="V269" s="684"/>
      <c r="W269" s="684"/>
      <c r="X269" s="684"/>
      <c r="Y269" s="684"/>
      <c r="Z269" s="684"/>
      <c r="AA269" s="684"/>
      <c r="AB269" s="824"/>
      <c r="AC269" s="786" t="str">
        <f t="shared" si="38"/>
        <v xml:space="preserve"> </v>
      </c>
      <c r="AD269" s="786" t="str">
        <f t="shared" si="39"/>
        <v xml:space="preserve"> </v>
      </c>
      <c r="AF269" s="825">
        <v>1</v>
      </c>
      <c r="AG269" s="684"/>
      <c r="AH269" s="684"/>
      <c r="AI269" s="684"/>
      <c r="AJ269" s="684"/>
      <c r="AK269" s="684"/>
      <c r="AL269" s="684"/>
      <c r="AM269" s="684"/>
      <c r="AN269" s="684"/>
      <c r="AO269" s="684"/>
      <c r="AP269" s="826" t="str">
        <f t="shared" si="40"/>
        <v xml:space="preserve"> </v>
      </c>
      <c r="AQ269" s="786" t="str">
        <f t="shared" si="41"/>
        <v xml:space="preserve"> </v>
      </c>
    </row>
    <row r="270" spans="1:43" ht="18.75" x14ac:dyDescent="0.3">
      <c r="A270" s="827"/>
      <c r="B270" s="684"/>
      <c r="C270" s="823"/>
      <c r="D270" s="823"/>
      <c r="E270" s="823"/>
      <c r="F270" s="684"/>
      <c r="G270" s="823"/>
      <c r="H270" s="823"/>
      <c r="I270" s="684"/>
      <c r="J270" s="823"/>
      <c r="K270" s="823"/>
      <c r="L270" s="786" t="str">
        <f t="shared" si="34"/>
        <v xml:space="preserve"> </v>
      </c>
      <c r="M270" s="823"/>
      <c r="N270" s="823"/>
      <c r="O270" s="823"/>
      <c r="P270" s="823"/>
      <c r="Q270" s="786" t="str">
        <f t="shared" si="35"/>
        <v xml:space="preserve"> </v>
      </c>
      <c r="R270" s="786" t="str">
        <f t="shared" si="36"/>
        <v xml:space="preserve"> </v>
      </c>
      <c r="S270" s="786" t="str">
        <f t="shared" si="37"/>
        <v xml:space="preserve"> </v>
      </c>
      <c r="U270" s="684"/>
      <c r="V270" s="684"/>
      <c r="W270" s="684"/>
      <c r="X270" s="684"/>
      <c r="Y270" s="684"/>
      <c r="Z270" s="684"/>
      <c r="AA270" s="684"/>
      <c r="AB270" s="824"/>
      <c r="AC270" s="786" t="str">
        <f t="shared" si="38"/>
        <v xml:space="preserve"> </v>
      </c>
      <c r="AD270" s="786" t="str">
        <f t="shared" si="39"/>
        <v xml:space="preserve"> </v>
      </c>
      <c r="AF270" s="825">
        <v>1</v>
      </c>
      <c r="AG270" s="684"/>
      <c r="AH270" s="684"/>
      <c r="AI270" s="684"/>
      <c r="AJ270" s="684"/>
      <c r="AK270" s="684"/>
      <c r="AL270" s="684"/>
      <c r="AM270" s="684"/>
      <c r="AN270" s="684"/>
      <c r="AO270" s="684"/>
      <c r="AP270" s="826" t="str">
        <f t="shared" si="40"/>
        <v xml:space="preserve"> </v>
      </c>
      <c r="AQ270" s="786" t="str">
        <f t="shared" si="41"/>
        <v xml:space="preserve"> </v>
      </c>
    </row>
    <row r="271" spans="1:43" ht="18.75" x14ac:dyDescent="0.3">
      <c r="A271" s="827"/>
      <c r="B271" s="684"/>
      <c r="C271" s="823"/>
      <c r="D271" s="823"/>
      <c r="E271" s="823"/>
      <c r="F271" s="684"/>
      <c r="G271" s="823"/>
      <c r="H271" s="823"/>
      <c r="I271" s="684"/>
      <c r="J271" s="823"/>
      <c r="K271" s="823"/>
      <c r="L271" s="786" t="str">
        <f t="shared" si="34"/>
        <v xml:space="preserve"> </v>
      </c>
      <c r="M271" s="823"/>
      <c r="N271" s="823"/>
      <c r="O271" s="823"/>
      <c r="P271" s="823"/>
      <c r="Q271" s="786" t="str">
        <f t="shared" si="35"/>
        <v xml:space="preserve"> </v>
      </c>
      <c r="R271" s="786" t="str">
        <f t="shared" si="36"/>
        <v xml:space="preserve"> </v>
      </c>
      <c r="S271" s="786" t="str">
        <f t="shared" si="37"/>
        <v xml:space="preserve"> </v>
      </c>
      <c r="U271" s="684"/>
      <c r="V271" s="684"/>
      <c r="W271" s="684"/>
      <c r="X271" s="684"/>
      <c r="Y271" s="684"/>
      <c r="Z271" s="684"/>
      <c r="AA271" s="684"/>
      <c r="AB271" s="824"/>
      <c r="AC271" s="786" t="str">
        <f t="shared" si="38"/>
        <v xml:space="preserve"> </v>
      </c>
      <c r="AD271" s="786" t="str">
        <f t="shared" si="39"/>
        <v xml:space="preserve"> </v>
      </c>
      <c r="AF271" s="825">
        <v>1</v>
      </c>
      <c r="AG271" s="684"/>
      <c r="AH271" s="684"/>
      <c r="AI271" s="684"/>
      <c r="AJ271" s="684"/>
      <c r="AK271" s="684"/>
      <c r="AL271" s="684"/>
      <c r="AM271" s="684"/>
      <c r="AN271" s="684"/>
      <c r="AO271" s="684"/>
      <c r="AP271" s="826" t="str">
        <f t="shared" si="40"/>
        <v xml:space="preserve"> </v>
      </c>
      <c r="AQ271" s="786" t="str">
        <f t="shared" si="41"/>
        <v xml:space="preserve"> </v>
      </c>
    </row>
    <row r="272" spans="1:43" ht="18.75" x14ac:dyDescent="0.3">
      <c r="A272" s="827"/>
      <c r="B272" s="684"/>
      <c r="C272" s="823"/>
      <c r="D272" s="823"/>
      <c r="E272" s="823"/>
      <c r="F272" s="684"/>
      <c r="G272" s="823"/>
      <c r="H272" s="823"/>
      <c r="I272" s="684"/>
      <c r="J272" s="823"/>
      <c r="K272" s="823"/>
      <c r="L272" s="786" t="str">
        <f t="shared" si="34"/>
        <v xml:space="preserve"> </v>
      </c>
      <c r="M272" s="823"/>
      <c r="N272" s="823"/>
      <c r="O272" s="823"/>
      <c r="P272" s="823"/>
      <c r="Q272" s="786" t="str">
        <f t="shared" si="35"/>
        <v xml:space="preserve"> </v>
      </c>
      <c r="R272" s="786" t="str">
        <f t="shared" si="36"/>
        <v xml:space="preserve"> </v>
      </c>
      <c r="S272" s="786" t="str">
        <f t="shared" si="37"/>
        <v xml:space="preserve"> </v>
      </c>
      <c r="U272" s="684"/>
      <c r="V272" s="684"/>
      <c r="W272" s="684"/>
      <c r="X272" s="684"/>
      <c r="Y272" s="684"/>
      <c r="Z272" s="684"/>
      <c r="AA272" s="684"/>
      <c r="AB272" s="824"/>
      <c r="AC272" s="786" t="str">
        <f t="shared" si="38"/>
        <v xml:space="preserve"> </v>
      </c>
      <c r="AD272" s="786" t="str">
        <f t="shared" si="39"/>
        <v xml:space="preserve"> </v>
      </c>
      <c r="AF272" s="825">
        <v>1</v>
      </c>
      <c r="AG272" s="684"/>
      <c r="AH272" s="684"/>
      <c r="AI272" s="684"/>
      <c r="AJ272" s="684"/>
      <c r="AK272" s="684"/>
      <c r="AL272" s="684"/>
      <c r="AM272" s="684"/>
      <c r="AN272" s="684"/>
      <c r="AO272" s="684"/>
      <c r="AP272" s="826" t="str">
        <f t="shared" si="40"/>
        <v xml:space="preserve"> </v>
      </c>
      <c r="AQ272" s="786" t="str">
        <f t="shared" si="41"/>
        <v xml:space="preserve"> </v>
      </c>
    </row>
    <row r="273" spans="1:43" ht="18.75" x14ac:dyDescent="0.3">
      <c r="A273" s="827"/>
      <c r="B273" s="684"/>
      <c r="C273" s="823"/>
      <c r="D273" s="823"/>
      <c r="E273" s="823"/>
      <c r="F273" s="684"/>
      <c r="G273" s="823"/>
      <c r="H273" s="823"/>
      <c r="I273" s="684"/>
      <c r="J273" s="823"/>
      <c r="K273" s="823"/>
      <c r="L273" s="786" t="str">
        <f t="shared" si="34"/>
        <v xml:space="preserve"> </v>
      </c>
      <c r="M273" s="823"/>
      <c r="N273" s="823"/>
      <c r="O273" s="823"/>
      <c r="P273" s="823"/>
      <c r="Q273" s="786" t="str">
        <f t="shared" si="35"/>
        <v xml:space="preserve"> </v>
      </c>
      <c r="R273" s="786" t="str">
        <f t="shared" si="36"/>
        <v xml:space="preserve"> </v>
      </c>
      <c r="S273" s="786" t="str">
        <f t="shared" si="37"/>
        <v xml:space="preserve"> </v>
      </c>
      <c r="U273" s="684"/>
      <c r="V273" s="684"/>
      <c r="W273" s="684"/>
      <c r="X273" s="684"/>
      <c r="Y273" s="684"/>
      <c r="Z273" s="684"/>
      <c r="AA273" s="684"/>
      <c r="AB273" s="824"/>
      <c r="AC273" s="786" t="str">
        <f t="shared" si="38"/>
        <v xml:space="preserve"> </v>
      </c>
      <c r="AD273" s="786" t="str">
        <f t="shared" si="39"/>
        <v xml:space="preserve"> </v>
      </c>
      <c r="AF273" s="825">
        <v>1</v>
      </c>
      <c r="AG273" s="684"/>
      <c r="AH273" s="684"/>
      <c r="AI273" s="684"/>
      <c r="AJ273" s="684"/>
      <c r="AK273" s="684"/>
      <c r="AL273" s="684"/>
      <c r="AM273" s="684"/>
      <c r="AN273" s="684"/>
      <c r="AO273" s="684"/>
      <c r="AP273" s="826" t="str">
        <f t="shared" si="40"/>
        <v xml:space="preserve"> </v>
      </c>
      <c r="AQ273" s="786" t="str">
        <f t="shared" si="41"/>
        <v xml:space="preserve"> </v>
      </c>
    </row>
    <row r="274" spans="1:43" ht="18.75" x14ac:dyDescent="0.3">
      <c r="A274" s="827"/>
      <c r="B274" s="684"/>
      <c r="C274" s="823"/>
      <c r="D274" s="823"/>
      <c r="E274" s="823"/>
      <c r="F274" s="684"/>
      <c r="G274" s="823"/>
      <c r="H274" s="823"/>
      <c r="I274" s="684"/>
      <c r="J274" s="823"/>
      <c r="K274" s="823"/>
      <c r="L274" s="786" t="str">
        <f t="shared" si="34"/>
        <v xml:space="preserve"> </v>
      </c>
      <c r="M274" s="823"/>
      <c r="N274" s="823"/>
      <c r="O274" s="823"/>
      <c r="P274" s="823"/>
      <c r="Q274" s="786" t="str">
        <f t="shared" si="35"/>
        <v xml:space="preserve"> </v>
      </c>
      <c r="R274" s="786" t="str">
        <f t="shared" si="36"/>
        <v xml:space="preserve"> </v>
      </c>
      <c r="S274" s="786" t="str">
        <f t="shared" si="37"/>
        <v xml:space="preserve"> </v>
      </c>
      <c r="U274" s="684"/>
      <c r="V274" s="684"/>
      <c r="W274" s="684"/>
      <c r="X274" s="684"/>
      <c r="Y274" s="684"/>
      <c r="Z274" s="684"/>
      <c r="AA274" s="684"/>
      <c r="AB274" s="824"/>
      <c r="AC274" s="786" t="str">
        <f t="shared" si="38"/>
        <v xml:space="preserve"> </v>
      </c>
      <c r="AD274" s="786" t="str">
        <f t="shared" si="39"/>
        <v xml:space="preserve"> </v>
      </c>
      <c r="AF274" s="825">
        <v>1</v>
      </c>
      <c r="AG274" s="684"/>
      <c r="AH274" s="684"/>
      <c r="AI274" s="684"/>
      <c r="AJ274" s="684"/>
      <c r="AK274" s="684"/>
      <c r="AL274" s="684"/>
      <c r="AM274" s="684"/>
      <c r="AN274" s="684"/>
      <c r="AO274" s="684"/>
      <c r="AP274" s="826" t="str">
        <f t="shared" si="40"/>
        <v xml:space="preserve"> </v>
      </c>
      <c r="AQ274" s="786" t="str">
        <f t="shared" si="41"/>
        <v xml:space="preserve"> </v>
      </c>
    </row>
    <row r="275" spans="1:43" ht="18.75" x14ac:dyDescent="0.3">
      <c r="A275" s="827"/>
      <c r="B275" s="684"/>
      <c r="C275" s="823"/>
      <c r="D275" s="823"/>
      <c r="E275" s="823"/>
      <c r="F275" s="684"/>
      <c r="G275" s="823"/>
      <c r="H275" s="823"/>
      <c r="I275" s="684"/>
      <c r="J275" s="823"/>
      <c r="K275" s="823"/>
      <c r="L275" s="786" t="str">
        <f t="shared" si="34"/>
        <v xml:space="preserve"> </v>
      </c>
      <c r="M275" s="823"/>
      <c r="N275" s="823"/>
      <c r="O275" s="823"/>
      <c r="P275" s="823"/>
      <c r="Q275" s="786" t="str">
        <f t="shared" si="35"/>
        <v xml:space="preserve"> </v>
      </c>
      <c r="R275" s="786" t="str">
        <f t="shared" si="36"/>
        <v xml:space="preserve"> </v>
      </c>
      <c r="S275" s="786" t="str">
        <f t="shared" si="37"/>
        <v xml:space="preserve"> </v>
      </c>
      <c r="U275" s="684"/>
      <c r="V275" s="684"/>
      <c r="W275" s="684"/>
      <c r="X275" s="684"/>
      <c r="Y275" s="684"/>
      <c r="Z275" s="684"/>
      <c r="AA275" s="684"/>
      <c r="AB275" s="824"/>
      <c r="AC275" s="786" t="str">
        <f t="shared" si="38"/>
        <v xml:space="preserve"> </v>
      </c>
      <c r="AD275" s="786" t="str">
        <f t="shared" si="39"/>
        <v xml:space="preserve"> </v>
      </c>
      <c r="AF275" s="825">
        <v>1</v>
      </c>
      <c r="AG275" s="684"/>
      <c r="AH275" s="684"/>
      <c r="AI275" s="684"/>
      <c r="AJ275" s="684"/>
      <c r="AK275" s="684"/>
      <c r="AL275" s="684"/>
      <c r="AM275" s="684"/>
      <c r="AN275" s="684"/>
      <c r="AO275" s="684"/>
      <c r="AP275" s="826" t="str">
        <f t="shared" si="40"/>
        <v xml:space="preserve"> </v>
      </c>
      <c r="AQ275" s="786" t="str">
        <f t="shared" si="41"/>
        <v xml:space="preserve"> </v>
      </c>
    </row>
    <row r="276" spans="1:43" ht="18.75" x14ac:dyDescent="0.3">
      <c r="A276" s="827"/>
      <c r="B276" s="684"/>
      <c r="C276" s="823"/>
      <c r="D276" s="823"/>
      <c r="E276" s="823"/>
      <c r="F276" s="684"/>
      <c r="G276" s="823"/>
      <c r="H276" s="823"/>
      <c r="I276" s="684"/>
      <c r="J276" s="823"/>
      <c r="K276" s="823"/>
      <c r="L276" s="786" t="str">
        <f t="shared" si="34"/>
        <v xml:space="preserve"> </v>
      </c>
      <c r="M276" s="823"/>
      <c r="N276" s="823"/>
      <c r="O276" s="823"/>
      <c r="P276" s="823"/>
      <c r="Q276" s="786" t="str">
        <f t="shared" si="35"/>
        <v xml:space="preserve"> </v>
      </c>
      <c r="R276" s="786" t="str">
        <f t="shared" si="36"/>
        <v xml:space="preserve"> </v>
      </c>
      <c r="S276" s="786" t="str">
        <f t="shared" si="37"/>
        <v xml:space="preserve"> </v>
      </c>
      <c r="U276" s="684"/>
      <c r="V276" s="684"/>
      <c r="W276" s="684"/>
      <c r="X276" s="684"/>
      <c r="Y276" s="684"/>
      <c r="Z276" s="684"/>
      <c r="AA276" s="684"/>
      <c r="AB276" s="824"/>
      <c r="AC276" s="786" t="str">
        <f t="shared" si="38"/>
        <v xml:space="preserve"> </v>
      </c>
      <c r="AD276" s="786" t="str">
        <f t="shared" si="39"/>
        <v xml:space="preserve"> </v>
      </c>
      <c r="AF276" s="825">
        <v>1</v>
      </c>
      <c r="AG276" s="684"/>
      <c r="AH276" s="684"/>
      <c r="AI276" s="684"/>
      <c r="AJ276" s="684"/>
      <c r="AK276" s="684"/>
      <c r="AL276" s="684"/>
      <c r="AM276" s="684"/>
      <c r="AN276" s="684"/>
      <c r="AO276" s="684"/>
      <c r="AP276" s="826" t="str">
        <f t="shared" si="40"/>
        <v xml:space="preserve"> </v>
      </c>
      <c r="AQ276" s="786" t="str">
        <f t="shared" si="41"/>
        <v xml:space="preserve"> </v>
      </c>
    </row>
    <row r="277" spans="1:43" ht="18.75" x14ac:dyDescent="0.3">
      <c r="A277" s="827"/>
      <c r="B277" s="684"/>
      <c r="C277" s="823"/>
      <c r="D277" s="823"/>
      <c r="E277" s="823"/>
      <c r="F277" s="684"/>
      <c r="G277" s="823"/>
      <c r="H277" s="823"/>
      <c r="I277" s="684"/>
      <c r="J277" s="823"/>
      <c r="K277" s="823"/>
      <c r="L277" s="786" t="str">
        <f t="shared" si="34"/>
        <v xml:space="preserve"> </v>
      </c>
      <c r="M277" s="823"/>
      <c r="N277" s="823"/>
      <c r="O277" s="823"/>
      <c r="P277" s="823"/>
      <c r="Q277" s="786" t="str">
        <f t="shared" si="35"/>
        <v xml:space="preserve"> </v>
      </c>
      <c r="R277" s="786" t="str">
        <f t="shared" si="36"/>
        <v xml:space="preserve"> </v>
      </c>
      <c r="S277" s="786" t="str">
        <f t="shared" si="37"/>
        <v xml:space="preserve"> </v>
      </c>
      <c r="U277" s="684"/>
      <c r="V277" s="684"/>
      <c r="W277" s="684"/>
      <c r="X277" s="684"/>
      <c r="Y277" s="684"/>
      <c r="Z277" s="684"/>
      <c r="AA277" s="684"/>
      <c r="AB277" s="824"/>
      <c r="AC277" s="786" t="str">
        <f t="shared" si="38"/>
        <v xml:space="preserve"> </v>
      </c>
      <c r="AD277" s="786" t="str">
        <f t="shared" si="39"/>
        <v xml:space="preserve"> </v>
      </c>
      <c r="AF277" s="825">
        <v>1</v>
      </c>
      <c r="AG277" s="684"/>
      <c r="AH277" s="684"/>
      <c r="AI277" s="684"/>
      <c r="AJ277" s="684"/>
      <c r="AK277" s="684"/>
      <c r="AL277" s="684"/>
      <c r="AM277" s="684"/>
      <c r="AN277" s="684"/>
      <c r="AO277" s="684"/>
      <c r="AP277" s="826" t="str">
        <f t="shared" si="40"/>
        <v xml:space="preserve"> </v>
      </c>
      <c r="AQ277" s="786" t="str">
        <f t="shared" si="41"/>
        <v xml:space="preserve"> </v>
      </c>
    </row>
    <row r="278" spans="1:43" ht="18.75" x14ac:dyDescent="0.3">
      <c r="A278" s="827"/>
      <c r="B278" s="684"/>
      <c r="C278" s="823"/>
      <c r="D278" s="823"/>
      <c r="E278" s="823"/>
      <c r="F278" s="684"/>
      <c r="G278" s="823"/>
      <c r="H278" s="823"/>
      <c r="I278" s="684"/>
      <c r="J278" s="823"/>
      <c r="K278" s="823"/>
      <c r="L278" s="786" t="str">
        <f t="shared" si="34"/>
        <v xml:space="preserve"> </v>
      </c>
      <c r="M278" s="823"/>
      <c r="N278" s="823"/>
      <c r="O278" s="823"/>
      <c r="P278" s="823"/>
      <c r="Q278" s="786" t="str">
        <f t="shared" si="35"/>
        <v xml:space="preserve"> </v>
      </c>
      <c r="R278" s="786" t="str">
        <f t="shared" si="36"/>
        <v xml:space="preserve"> </v>
      </c>
      <c r="S278" s="786" t="str">
        <f t="shared" si="37"/>
        <v xml:space="preserve"> </v>
      </c>
      <c r="U278" s="684"/>
      <c r="V278" s="684"/>
      <c r="W278" s="684"/>
      <c r="X278" s="684"/>
      <c r="Y278" s="684"/>
      <c r="Z278" s="684"/>
      <c r="AA278" s="684"/>
      <c r="AB278" s="824"/>
      <c r="AC278" s="786" t="str">
        <f t="shared" si="38"/>
        <v xml:space="preserve"> </v>
      </c>
      <c r="AD278" s="786" t="str">
        <f t="shared" si="39"/>
        <v xml:space="preserve"> </v>
      </c>
      <c r="AF278" s="825">
        <v>1</v>
      </c>
      <c r="AG278" s="684"/>
      <c r="AH278" s="684"/>
      <c r="AI278" s="684"/>
      <c r="AJ278" s="684"/>
      <c r="AK278" s="684"/>
      <c r="AL278" s="684"/>
      <c r="AM278" s="684"/>
      <c r="AN278" s="684"/>
      <c r="AO278" s="684"/>
      <c r="AP278" s="826" t="str">
        <f t="shared" si="40"/>
        <v xml:space="preserve"> </v>
      </c>
      <c r="AQ278" s="786" t="str">
        <f t="shared" si="41"/>
        <v xml:space="preserve"> </v>
      </c>
    </row>
    <row r="279" spans="1:43" ht="18.75" x14ac:dyDescent="0.3">
      <c r="A279" s="827"/>
      <c r="B279" s="684"/>
      <c r="C279" s="823"/>
      <c r="D279" s="823"/>
      <c r="E279" s="823"/>
      <c r="F279" s="684"/>
      <c r="G279" s="823"/>
      <c r="H279" s="823"/>
      <c r="I279" s="684"/>
      <c r="J279" s="823"/>
      <c r="K279" s="823"/>
      <c r="L279" s="786" t="str">
        <f t="shared" si="34"/>
        <v xml:space="preserve"> </v>
      </c>
      <c r="M279" s="823"/>
      <c r="N279" s="823"/>
      <c r="O279" s="823"/>
      <c r="P279" s="823"/>
      <c r="Q279" s="786" t="str">
        <f t="shared" si="35"/>
        <v xml:space="preserve"> </v>
      </c>
      <c r="R279" s="786" t="str">
        <f t="shared" si="36"/>
        <v xml:space="preserve"> </v>
      </c>
      <c r="S279" s="786" t="str">
        <f t="shared" si="37"/>
        <v xml:space="preserve"> </v>
      </c>
      <c r="U279" s="684"/>
      <c r="V279" s="684"/>
      <c r="W279" s="684"/>
      <c r="X279" s="684"/>
      <c r="Y279" s="684"/>
      <c r="Z279" s="684"/>
      <c r="AA279" s="684"/>
      <c r="AB279" s="824"/>
      <c r="AC279" s="786" t="str">
        <f t="shared" si="38"/>
        <v xml:space="preserve"> </v>
      </c>
      <c r="AD279" s="786" t="str">
        <f t="shared" si="39"/>
        <v xml:space="preserve"> </v>
      </c>
      <c r="AF279" s="825">
        <v>1</v>
      </c>
      <c r="AG279" s="684"/>
      <c r="AH279" s="684"/>
      <c r="AI279" s="684"/>
      <c r="AJ279" s="684"/>
      <c r="AK279" s="684"/>
      <c r="AL279" s="684"/>
      <c r="AM279" s="684"/>
      <c r="AN279" s="684"/>
      <c r="AO279" s="684"/>
      <c r="AP279" s="826" t="str">
        <f t="shared" si="40"/>
        <v xml:space="preserve"> </v>
      </c>
      <c r="AQ279" s="786" t="str">
        <f t="shared" si="41"/>
        <v xml:space="preserve"> </v>
      </c>
    </row>
    <row r="280" spans="1:43" ht="18.75" x14ac:dyDescent="0.3">
      <c r="A280" s="827"/>
      <c r="B280" s="684"/>
      <c r="C280" s="823"/>
      <c r="D280" s="823"/>
      <c r="E280" s="823"/>
      <c r="F280" s="684"/>
      <c r="G280" s="823"/>
      <c r="H280" s="823"/>
      <c r="I280" s="684"/>
      <c r="J280" s="823"/>
      <c r="K280" s="823"/>
      <c r="L280" s="786" t="str">
        <f t="shared" si="34"/>
        <v xml:space="preserve"> </v>
      </c>
      <c r="M280" s="823"/>
      <c r="N280" s="823"/>
      <c r="O280" s="823"/>
      <c r="P280" s="823"/>
      <c r="Q280" s="786" t="str">
        <f t="shared" si="35"/>
        <v xml:space="preserve"> </v>
      </c>
      <c r="R280" s="786" t="str">
        <f t="shared" si="36"/>
        <v xml:space="preserve"> </v>
      </c>
      <c r="S280" s="786" t="str">
        <f t="shared" si="37"/>
        <v xml:space="preserve"> </v>
      </c>
      <c r="U280" s="684"/>
      <c r="V280" s="684"/>
      <c r="W280" s="684"/>
      <c r="X280" s="684"/>
      <c r="Y280" s="684"/>
      <c r="Z280" s="684"/>
      <c r="AA280" s="684"/>
      <c r="AB280" s="824"/>
      <c r="AC280" s="786" t="str">
        <f t="shared" si="38"/>
        <v xml:space="preserve"> </v>
      </c>
      <c r="AD280" s="786" t="str">
        <f t="shared" si="39"/>
        <v xml:space="preserve"> </v>
      </c>
      <c r="AF280" s="825">
        <v>1</v>
      </c>
      <c r="AG280" s="684"/>
      <c r="AH280" s="684"/>
      <c r="AI280" s="684"/>
      <c r="AJ280" s="684"/>
      <c r="AK280" s="684"/>
      <c r="AL280" s="684"/>
      <c r="AM280" s="684"/>
      <c r="AN280" s="684"/>
      <c r="AO280" s="684"/>
      <c r="AP280" s="826" t="str">
        <f t="shared" si="40"/>
        <v xml:space="preserve"> </v>
      </c>
      <c r="AQ280" s="786" t="str">
        <f t="shared" si="41"/>
        <v xml:space="preserve"> </v>
      </c>
    </row>
    <row r="281" spans="1:43" ht="18.75" x14ac:dyDescent="0.3">
      <c r="A281" s="827"/>
      <c r="B281" s="684"/>
      <c r="C281" s="823"/>
      <c r="D281" s="823"/>
      <c r="E281" s="823"/>
      <c r="F281" s="684"/>
      <c r="G281" s="823"/>
      <c r="H281" s="823"/>
      <c r="I281" s="684"/>
      <c r="J281" s="823"/>
      <c r="K281" s="823"/>
      <c r="L281" s="786" t="str">
        <f t="shared" si="34"/>
        <v xml:space="preserve"> </v>
      </c>
      <c r="M281" s="823"/>
      <c r="N281" s="823"/>
      <c r="O281" s="823"/>
      <c r="P281" s="823"/>
      <c r="Q281" s="786" t="str">
        <f t="shared" si="35"/>
        <v xml:space="preserve"> </v>
      </c>
      <c r="R281" s="786" t="str">
        <f t="shared" si="36"/>
        <v xml:space="preserve"> </v>
      </c>
      <c r="S281" s="786" t="str">
        <f t="shared" si="37"/>
        <v xml:space="preserve"> </v>
      </c>
      <c r="U281" s="684"/>
      <c r="V281" s="684"/>
      <c r="W281" s="684"/>
      <c r="X281" s="684"/>
      <c r="Y281" s="684"/>
      <c r="Z281" s="684"/>
      <c r="AA281" s="684"/>
      <c r="AB281" s="824"/>
      <c r="AC281" s="786" t="str">
        <f t="shared" si="38"/>
        <v xml:space="preserve"> </v>
      </c>
      <c r="AD281" s="786" t="str">
        <f t="shared" si="39"/>
        <v xml:space="preserve"> </v>
      </c>
      <c r="AF281" s="825">
        <v>1</v>
      </c>
      <c r="AG281" s="684"/>
      <c r="AH281" s="684"/>
      <c r="AI281" s="684"/>
      <c r="AJ281" s="684"/>
      <c r="AK281" s="684"/>
      <c r="AL281" s="684"/>
      <c r="AM281" s="684"/>
      <c r="AN281" s="684"/>
      <c r="AO281" s="684"/>
      <c r="AP281" s="826" t="str">
        <f t="shared" si="40"/>
        <v xml:space="preserve"> </v>
      </c>
      <c r="AQ281" s="786" t="str">
        <f t="shared" si="41"/>
        <v xml:space="preserve"> </v>
      </c>
    </row>
    <row r="282" spans="1:43" ht="18.75" x14ac:dyDescent="0.3">
      <c r="A282" s="827"/>
      <c r="B282" s="684"/>
      <c r="C282" s="823"/>
      <c r="D282" s="823"/>
      <c r="E282" s="823"/>
      <c r="F282" s="684"/>
      <c r="G282" s="823"/>
      <c r="H282" s="823"/>
      <c r="I282" s="684"/>
      <c r="J282" s="823"/>
      <c r="K282" s="823"/>
      <c r="L282" s="786" t="str">
        <f t="shared" si="34"/>
        <v xml:space="preserve"> </v>
      </c>
      <c r="M282" s="823"/>
      <c r="N282" s="823"/>
      <c r="O282" s="823"/>
      <c r="P282" s="823"/>
      <c r="Q282" s="786" t="str">
        <f t="shared" si="35"/>
        <v xml:space="preserve"> </v>
      </c>
      <c r="R282" s="786" t="str">
        <f t="shared" si="36"/>
        <v xml:space="preserve"> </v>
      </c>
      <c r="S282" s="786" t="str">
        <f t="shared" si="37"/>
        <v xml:space="preserve"> </v>
      </c>
      <c r="U282" s="684"/>
      <c r="V282" s="684"/>
      <c r="W282" s="684"/>
      <c r="X282" s="684"/>
      <c r="Y282" s="684"/>
      <c r="Z282" s="684"/>
      <c r="AA282" s="684"/>
      <c r="AB282" s="824"/>
      <c r="AC282" s="786" t="str">
        <f t="shared" si="38"/>
        <v xml:space="preserve"> </v>
      </c>
      <c r="AD282" s="786" t="str">
        <f t="shared" si="39"/>
        <v xml:space="preserve"> </v>
      </c>
      <c r="AF282" s="825">
        <v>1</v>
      </c>
      <c r="AG282" s="684"/>
      <c r="AH282" s="684"/>
      <c r="AI282" s="684"/>
      <c r="AJ282" s="684"/>
      <c r="AK282" s="684"/>
      <c r="AL282" s="684"/>
      <c r="AM282" s="684"/>
      <c r="AN282" s="684"/>
      <c r="AO282" s="684"/>
      <c r="AP282" s="826" t="str">
        <f t="shared" si="40"/>
        <v xml:space="preserve"> </v>
      </c>
      <c r="AQ282" s="786" t="str">
        <f t="shared" si="41"/>
        <v xml:space="preserve"> </v>
      </c>
    </row>
    <row r="283" spans="1:43" ht="18.75" x14ac:dyDescent="0.3">
      <c r="A283" s="827"/>
      <c r="B283" s="684"/>
      <c r="C283" s="823"/>
      <c r="D283" s="823"/>
      <c r="E283" s="823"/>
      <c r="F283" s="684"/>
      <c r="G283" s="823"/>
      <c r="H283" s="823"/>
      <c r="I283" s="684"/>
      <c r="J283" s="823"/>
      <c r="K283" s="823"/>
      <c r="L283" s="786" t="str">
        <f t="shared" si="34"/>
        <v xml:space="preserve"> </v>
      </c>
      <c r="M283" s="823"/>
      <c r="N283" s="823"/>
      <c r="O283" s="823"/>
      <c r="P283" s="823"/>
      <c r="Q283" s="786" t="str">
        <f t="shared" si="35"/>
        <v xml:space="preserve"> </v>
      </c>
      <c r="R283" s="786" t="str">
        <f t="shared" si="36"/>
        <v xml:space="preserve"> </v>
      </c>
      <c r="S283" s="786" t="str">
        <f t="shared" si="37"/>
        <v xml:space="preserve"> </v>
      </c>
      <c r="U283" s="684"/>
      <c r="V283" s="684"/>
      <c r="W283" s="684"/>
      <c r="X283" s="684"/>
      <c r="Y283" s="684"/>
      <c r="Z283" s="684"/>
      <c r="AA283" s="684"/>
      <c r="AB283" s="824"/>
      <c r="AC283" s="786" t="str">
        <f t="shared" si="38"/>
        <v xml:space="preserve"> </v>
      </c>
      <c r="AD283" s="786" t="str">
        <f t="shared" si="39"/>
        <v xml:space="preserve"> </v>
      </c>
      <c r="AF283" s="825">
        <v>1</v>
      </c>
      <c r="AG283" s="684"/>
      <c r="AH283" s="684"/>
      <c r="AI283" s="684"/>
      <c r="AJ283" s="684"/>
      <c r="AK283" s="684"/>
      <c r="AL283" s="684"/>
      <c r="AM283" s="684"/>
      <c r="AN283" s="684"/>
      <c r="AO283" s="684"/>
      <c r="AP283" s="826" t="str">
        <f t="shared" si="40"/>
        <v xml:space="preserve"> </v>
      </c>
      <c r="AQ283" s="786" t="str">
        <f t="shared" si="41"/>
        <v xml:space="preserve"> </v>
      </c>
    </row>
    <row r="284" spans="1:43" ht="18.75" x14ac:dyDescent="0.3">
      <c r="A284" s="827"/>
      <c r="B284" s="684"/>
      <c r="C284" s="823"/>
      <c r="D284" s="823"/>
      <c r="E284" s="823"/>
      <c r="F284" s="684"/>
      <c r="G284" s="823"/>
      <c r="H284" s="823"/>
      <c r="I284" s="684"/>
      <c r="J284" s="823"/>
      <c r="K284" s="823"/>
      <c r="L284" s="786" t="str">
        <f t="shared" si="34"/>
        <v xml:space="preserve"> </v>
      </c>
      <c r="M284" s="823"/>
      <c r="N284" s="823"/>
      <c r="O284" s="823"/>
      <c r="P284" s="823"/>
      <c r="Q284" s="786" t="str">
        <f t="shared" si="35"/>
        <v xml:space="preserve"> </v>
      </c>
      <c r="R284" s="786" t="str">
        <f t="shared" si="36"/>
        <v xml:space="preserve"> </v>
      </c>
      <c r="S284" s="786" t="str">
        <f t="shared" si="37"/>
        <v xml:space="preserve"> </v>
      </c>
      <c r="U284" s="684"/>
      <c r="V284" s="684"/>
      <c r="W284" s="684"/>
      <c r="X284" s="684"/>
      <c r="Y284" s="684"/>
      <c r="Z284" s="684"/>
      <c r="AA284" s="684"/>
      <c r="AB284" s="824"/>
      <c r="AC284" s="786" t="str">
        <f t="shared" si="38"/>
        <v xml:space="preserve"> </v>
      </c>
      <c r="AD284" s="786" t="str">
        <f t="shared" si="39"/>
        <v xml:space="preserve"> </v>
      </c>
      <c r="AF284" s="825">
        <v>1</v>
      </c>
      <c r="AG284" s="684"/>
      <c r="AH284" s="684"/>
      <c r="AI284" s="684"/>
      <c r="AJ284" s="684"/>
      <c r="AK284" s="684"/>
      <c r="AL284" s="684"/>
      <c r="AM284" s="684"/>
      <c r="AN284" s="684"/>
      <c r="AO284" s="684"/>
      <c r="AP284" s="826" t="str">
        <f t="shared" si="40"/>
        <v xml:space="preserve"> </v>
      </c>
      <c r="AQ284" s="786" t="str">
        <f t="shared" si="41"/>
        <v xml:space="preserve"> </v>
      </c>
    </row>
    <row r="285" spans="1:43" ht="18.75" x14ac:dyDescent="0.3">
      <c r="A285" s="827"/>
      <c r="B285" s="684"/>
      <c r="C285" s="823"/>
      <c r="D285" s="823"/>
      <c r="E285" s="823"/>
      <c r="F285" s="684"/>
      <c r="G285" s="823"/>
      <c r="H285" s="823"/>
      <c r="I285" s="684"/>
      <c r="J285" s="823"/>
      <c r="K285" s="823"/>
      <c r="L285" s="786" t="str">
        <f t="shared" si="34"/>
        <v xml:space="preserve"> </v>
      </c>
      <c r="M285" s="823"/>
      <c r="N285" s="823"/>
      <c r="O285" s="823"/>
      <c r="P285" s="823"/>
      <c r="Q285" s="786" t="str">
        <f t="shared" si="35"/>
        <v xml:space="preserve"> </v>
      </c>
      <c r="R285" s="786" t="str">
        <f t="shared" si="36"/>
        <v xml:space="preserve"> </v>
      </c>
      <c r="S285" s="786" t="str">
        <f t="shared" si="37"/>
        <v xml:space="preserve"> </v>
      </c>
      <c r="U285" s="684"/>
      <c r="V285" s="684"/>
      <c r="W285" s="684"/>
      <c r="X285" s="684"/>
      <c r="Y285" s="684"/>
      <c r="Z285" s="684"/>
      <c r="AA285" s="684"/>
      <c r="AB285" s="824"/>
      <c r="AC285" s="786" t="str">
        <f t="shared" si="38"/>
        <v xml:space="preserve"> </v>
      </c>
      <c r="AD285" s="786" t="str">
        <f t="shared" si="39"/>
        <v xml:space="preserve"> </v>
      </c>
      <c r="AF285" s="825">
        <v>1</v>
      </c>
      <c r="AG285" s="684"/>
      <c r="AH285" s="684"/>
      <c r="AI285" s="684"/>
      <c r="AJ285" s="684"/>
      <c r="AK285" s="684"/>
      <c r="AL285" s="684"/>
      <c r="AM285" s="684"/>
      <c r="AN285" s="684"/>
      <c r="AO285" s="684"/>
      <c r="AP285" s="826" t="str">
        <f t="shared" si="40"/>
        <v xml:space="preserve"> </v>
      </c>
      <c r="AQ285" s="786" t="str">
        <f t="shared" si="41"/>
        <v xml:space="preserve"> </v>
      </c>
    </row>
    <row r="286" spans="1:43" ht="18.75" x14ac:dyDescent="0.3">
      <c r="A286" s="827"/>
      <c r="B286" s="684"/>
      <c r="C286" s="823"/>
      <c r="D286" s="823"/>
      <c r="E286" s="823"/>
      <c r="F286" s="684"/>
      <c r="G286" s="823"/>
      <c r="H286" s="823"/>
      <c r="I286" s="684"/>
      <c r="J286" s="823"/>
      <c r="K286" s="823"/>
      <c r="L286" s="786" t="str">
        <f t="shared" si="34"/>
        <v xml:space="preserve"> </v>
      </c>
      <c r="M286" s="823"/>
      <c r="N286" s="823"/>
      <c r="O286" s="823"/>
      <c r="P286" s="823"/>
      <c r="Q286" s="786" t="str">
        <f t="shared" si="35"/>
        <v xml:space="preserve"> </v>
      </c>
      <c r="R286" s="786" t="str">
        <f t="shared" si="36"/>
        <v xml:space="preserve"> </v>
      </c>
      <c r="S286" s="786" t="str">
        <f t="shared" si="37"/>
        <v xml:space="preserve"> </v>
      </c>
      <c r="U286" s="684"/>
      <c r="V286" s="684"/>
      <c r="W286" s="684"/>
      <c r="X286" s="684"/>
      <c r="Y286" s="684"/>
      <c r="Z286" s="684"/>
      <c r="AA286" s="684"/>
      <c r="AB286" s="824"/>
      <c r="AC286" s="786" t="str">
        <f t="shared" si="38"/>
        <v xml:space="preserve"> </v>
      </c>
      <c r="AD286" s="786" t="str">
        <f t="shared" si="39"/>
        <v xml:space="preserve"> </v>
      </c>
      <c r="AF286" s="825">
        <v>1</v>
      </c>
      <c r="AG286" s="684"/>
      <c r="AH286" s="684"/>
      <c r="AI286" s="684"/>
      <c r="AJ286" s="684"/>
      <c r="AK286" s="684"/>
      <c r="AL286" s="684"/>
      <c r="AM286" s="684"/>
      <c r="AN286" s="684"/>
      <c r="AO286" s="684"/>
      <c r="AP286" s="826" t="str">
        <f t="shared" si="40"/>
        <v xml:space="preserve"> </v>
      </c>
      <c r="AQ286" s="786" t="str">
        <f t="shared" si="41"/>
        <v xml:space="preserve"> </v>
      </c>
    </row>
    <row r="287" spans="1:43" ht="18.75" x14ac:dyDescent="0.3">
      <c r="A287" s="827"/>
      <c r="B287" s="684"/>
      <c r="C287" s="823"/>
      <c r="D287" s="823"/>
      <c r="E287" s="823"/>
      <c r="F287" s="684"/>
      <c r="G287" s="823"/>
      <c r="H287" s="823"/>
      <c r="I287" s="684"/>
      <c r="J287" s="823"/>
      <c r="K287" s="823"/>
      <c r="L287" s="786" t="str">
        <f t="shared" si="34"/>
        <v xml:space="preserve"> </v>
      </c>
      <c r="M287" s="823"/>
      <c r="N287" s="823"/>
      <c r="O287" s="823"/>
      <c r="P287" s="823"/>
      <c r="Q287" s="786" t="str">
        <f t="shared" si="35"/>
        <v xml:space="preserve"> </v>
      </c>
      <c r="R287" s="786" t="str">
        <f t="shared" si="36"/>
        <v xml:space="preserve"> </v>
      </c>
      <c r="S287" s="786" t="str">
        <f t="shared" si="37"/>
        <v xml:space="preserve"> </v>
      </c>
      <c r="U287" s="684"/>
      <c r="V287" s="684"/>
      <c r="W287" s="684"/>
      <c r="X287" s="684"/>
      <c r="Y287" s="684"/>
      <c r="Z287" s="684"/>
      <c r="AA287" s="684"/>
      <c r="AB287" s="824"/>
      <c r="AC287" s="786" t="str">
        <f t="shared" si="38"/>
        <v xml:space="preserve"> </v>
      </c>
      <c r="AD287" s="786" t="str">
        <f t="shared" si="39"/>
        <v xml:space="preserve"> </v>
      </c>
      <c r="AF287" s="825">
        <v>1</v>
      </c>
      <c r="AG287" s="684"/>
      <c r="AH287" s="684"/>
      <c r="AI287" s="684"/>
      <c r="AJ287" s="684"/>
      <c r="AK287" s="684"/>
      <c r="AL287" s="684"/>
      <c r="AM287" s="684"/>
      <c r="AN287" s="684"/>
      <c r="AO287" s="684"/>
      <c r="AP287" s="826" t="str">
        <f t="shared" si="40"/>
        <v xml:space="preserve"> </v>
      </c>
      <c r="AQ287" s="786" t="str">
        <f t="shared" si="41"/>
        <v xml:space="preserve"> </v>
      </c>
    </row>
    <row r="288" spans="1:43" ht="18.75" x14ac:dyDescent="0.3">
      <c r="A288" s="827"/>
      <c r="B288" s="684"/>
      <c r="C288" s="823"/>
      <c r="D288" s="823"/>
      <c r="E288" s="823"/>
      <c r="F288" s="684"/>
      <c r="G288" s="823"/>
      <c r="H288" s="823"/>
      <c r="I288" s="684"/>
      <c r="J288" s="823"/>
      <c r="K288" s="823"/>
      <c r="L288" s="786" t="str">
        <f t="shared" si="34"/>
        <v xml:space="preserve"> </v>
      </c>
      <c r="M288" s="823"/>
      <c r="N288" s="823"/>
      <c r="O288" s="823"/>
      <c r="P288" s="823"/>
      <c r="Q288" s="786" t="str">
        <f t="shared" si="35"/>
        <v xml:space="preserve"> </v>
      </c>
      <c r="R288" s="786" t="str">
        <f t="shared" si="36"/>
        <v xml:space="preserve"> </v>
      </c>
      <c r="S288" s="786" t="str">
        <f t="shared" si="37"/>
        <v xml:space="preserve"> </v>
      </c>
      <c r="U288" s="684"/>
      <c r="V288" s="684"/>
      <c r="W288" s="684"/>
      <c r="X288" s="684"/>
      <c r="Y288" s="684"/>
      <c r="Z288" s="684"/>
      <c r="AA288" s="684"/>
      <c r="AB288" s="824"/>
      <c r="AC288" s="786" t="str">
        <f t="shared" si="38"/>
        <v xml:space="preserve"> </v>
      </c>
      <c r="AD288" s="786" t="str">
        <f t="shared" si="39"/>
        <v xml:space="preserve"> </v>
      </c>
      <c r="AF288" s="825">
        <v>1</v>
      </c>
      <c r="AG288" s="684"/>
      <c r="AH288" s="684"/>
      <c r="AI288" s="684"/>
      <c r="AJ288" s="684"/>
      <c r="AK288" s="684"/>
      <c r="AL288" s="684"/>
      <c r="AM288" s="684"/>
      <c r="AN288" s="684"/>
      <c r="AO288" s="684"/>
      <c r="AP288" s="826" t="str">
        <f t="shared" si="40"/>
        <v xml:space="preserve"> </v>
      </c>
      <c r="AQ288" s="786" t="str">
        <f t="shared" si="41"/>
        <v xml:space="preserve"> </v>
      </c>
    </row>
    <row r="289" spans="1:43" ht="18.75" x14ac:dyDescent="0.3">
      <c r="A289" s="827"/>
      <c r="B289" s="684"/>
      <c r="C289" s="823"/>
      <c r="D289" s="823"/>
      <c r="E289" s="823"/>
      <c r="F289" s="684"/>
      <c r="G289" s="823"/>
      <c r="H289" s="823"/>
      <c r="I289" s="684"/>
      <c r="J289" s="823"/>
      <c r="K289" s="823"/>
      <c r="L289" s="786" t="str">
        <f t="shared" si="34"/>
        <v xml:space="preserve"> </v>
      </c>
      <c r="M289" s="823"/>
      <c r="N289" s="823"/>
      <c r="O289" s="823"/>
      <c r="P289" s="823"/>
      <c r="Q289" s="786" t="str">
        <f t="shared" si="35"/>
        <v xml:space="preserve"> </v>
      </c>
      <c r="R289" s="786" t="str">
        <f t="shared" si="36"/>
        <v xml:space="preserve"> </v>
      </c>
      <c r="S289" s="786" t="str">
        <f t="shared" si="37"/>
        <v xml:space="preserve"> </v>
      </c>
      <c r="U289" s="684"/>
      <c r="V289" s="684"/>
      <c r="W289" s="684"/>
      <c r="X289" s="684"/>
      <c r="Y289" s="684"/>
      <c r="Z289" s="684"/>
      <c r="AA289" s="684"/>
      <c r="AB289" s="824"/>
      <c r="AC289" s="786" t="str">
        <f t="shared" si="38"/>
        <v xml:space="preserve"> </v>
      </c>
      <c r="AD289" s="786" t="str">
        <f t="shared" si="39"/>
        <v xml:space="preserve"> </v>
      </c>
      <c r="AF289" s="825">
        <v>1</v>
      </c>
      <c r="AG289" s="684"/>
      <c r="AH289" s="684"/>
      <c r="AI289" s="684"/>
      <c r="AJ289" s="684"/>
      <c r="AK289" s="684"/>
      <c r="AL289" s="684"/>
      <c r="AM289" s="684"/>
      <c r="AN289" s="684"/>
      <c r="AO289" s="684"/>
      <c r="AP289" s="826" t="str">
        <f t="shared" si="40"/>
        <v xml:space="preserve"> </v>
      </c>
      <c r="AQ289" s="786" t="str">
        <f t="shared" si="41"/>
        <v xml:space="preserve"> </v>
      </c>
    </row>
    <row r="290" spans="1:43" ht="18.75" x14ac:dyDescent="0.3">
      <c r="A290" s="827"/>
      <c r="B290" s="684"/>
      <c r="C290" s="823"/>
      <c r="D290" s="823"/>
      <c r="E290" s="823"/>
      <c r="F290" s="684"/>
      <c r="G290" s="823"/>
      <c r="H290" s="823"/>
      <c r="I290" s="684"/>
      <c r="J290" s="823"/>
      <c r="K290" s="823"/>
      <c r="L290" s="786" t="str">
        <f t="shared" si="34"/>
        <v xml:space="preserve"> </v>
      </c>
      <c r="M290" s="823"/>
      <c r="N290" s="823"/>
      <c r="O290" s="823"/>
      <c r="P290" s="823"/>
      <c r="Q290" s="786" t="str">
        <f t="shared" si="35"/>
        <v xml:space="preserve"> </v>
      </c>
      <c r="R290" s="786" t="str">
        <f t="shared" si="36"/>
        <v xml:space="preserve"> </v>
      </c>
      <c r="S290" s="786" t="str">
        <f t="shared" si="37"/>
        <v xml:space="preserve"> </v>
      </c>
      <c r="U290" s="684"/>
      <c r="V290" s="684"/>
      <c r="W290" s="684"/>
      <c r="X290" s="684"/>
      <c r="Y290" s="684"/>
      <c r="Z290" s="684"/>
      <c r="AA290" s="684"/>
      <c r="AB290" s="824"/>
      <c r="AC290" s="786" t="str">
        <f t="shared" si="38"/>
        <v xml:space="preserve"> </v>
      </c>
      <c r="AD290" s="786" t="str">
        <f t="shared" si="39"/>
        <v xml:space="preserve"> </v>
      </c>
      <c r="AF290" s="825">
        <v>1</v>
      </c>
      <c r="AG290" s="684"/>
      <c r="AH290" s="684"/>
      <c r="AI290" s="684"/>
      <c r="AJ290" s="684"/>
      <c r="AK290" s="684"/>
      <c r="AL290" s="684"/>
      <c r="AM290" s="684"/>
      <c r="AN290" s="684"/>
      <c r="AO290" s="684"/>
      <c r="AP290" s="826" t="str">
        <f t="shared" si="40"/>
        <v xml:space="preserve"> </v>
      </c>
      <c r="AQ290" s="786" t="str">
        <f t="shared" si="41"/>
        <v xml:space="preserve"> </v>
      </c>
    </row>
    <row r="291" spans="1:43" ht="18.75" x14ac:dyDescent="0.3">
      <c r="A291" s="827"/>
      <c r="B291" s="684"/>
      <c r="C291" s="823"/>
      <c r="D291" s="823"/>
      <c r="E291" s="823"/>
      <c r="F291" s="684"/>
      <c r="G291" s="823"/>
      <c r="H291" s="823"/>
      <c r="I291" s="684"/>
      <c r="J291" s="823"/>
      <c r="K291" s="823"/>
      <c r="L291" s="786" t="str">
        <f t="shared" si="34"/>
        <v xml:space="preserve"> </v>
      </c>
      <c r="M291" s="823"/>
      <c r="N291" s="823"/>
      <c r="O291" s="823"/>
      <c r="P291" s="823"/>
      <c r="Q291" s="786" t="str">
        <f t="shared" si="35"/>
        <v xml:space="preserve"> </v>
      </c>
      <c r="R291" s="786" t="str">
        <f t="shared" si="36"/>
        <v xml:space="preserve"> </v>
      </c>
      <c r="S291" s="786" t="str">
        <f t="shared" si="37"/>
        <v xml:space="preserve"> </v>
      </c>
      <c r="U291" s="684"/>
      <c r="V291" s="684"/>
      <c r="W291" s="684"/>
      <c r="X291" s="684"/>
      <c r="Y291" s="684"/>
      <c r="Z291" s="684"/>
      <c r="AA291" s="684"/>
      <c r="AB291" s="824"/>
      <c r="AC291" s="786" t="str">
        <f t="shared" si="38"/>
        <v xml:space="preserve"> </v>
      </c>
      <c r="AD291" s="786" t="str">
        <f t="shared" si="39"/>
        <v xml:space="preserve"> </v>
      </c>
      <c r="AF291" s="825">
        <v>1</v>
      </c>
      <c r="AG291" s="684"/>
      <c r="AH291" s="684"/>
      <c r="AI291" s="684"/>
      <c r="AJ291" s="684"/>
      <c r="AK291" s="684"/>
      <c r="AL291" s="684"/>
      <c r="AM291" s="684"/>
      <c r="AN291" s="684"/>
      <c r="AO291" s="684"/>
      <c r="AP291" s="826" t="str">
        <f t="shared" si="40"/>
        <v xml:space="preserve"> </v>
      </c>
      <c r="AQ291" s="786" t="str">
        <f t="shared" si="41"/>
        <v xml:space="preserve"> </v>
      </c>
    </row>
    <row r="292" spans="1:43" ht="18.75" x14ac:dyDescent="0.3">
      <c r="A292" s="827"/>
      <c r="B292" s="684"/>
      <c r="C292" s="823"/>
      <c r="D292" s="823"/>
      <c r="E292" s="823"/>
      <c r="F292" s="684"/>
      <c r="G292" s="823"/>
      <c r="H292" s="823"/>
      <c r="I292" s="684"/>
      <c r="J292" s="823"/>
      <c r="K292" s="823"/>
      <c r="L292" s="786" t="str">
        <f t="shared" si="34"/>
        <v xml:space="preserve"> </v>
      </c>
      <c r="M292" s="823"/>
      <c r="N292" s="823"/>
      <c r="O292" s="823"/>
      <c r="P292" s="823"/>
      <c r="Q292" s="786" t="str">
        <f t="shared" si="35"/>
        <v xml:space="preserve"> </v>
      </c>
      <c r="R292" s="786" t="str">
        <f t="shared" si="36"/>
        <v xml:space="preserve"> </v>
      </c>
      <c r="S292" s="786" t="str">
        <f t="shared" si="37"/>
        <v xml:space="preserve"> </v>
      </c>
      <c r="U292" s="684"/>
      <c r="V292" s="684"/>
      <c r="W292" s="684"/>
      <c r="X292" s="684"/>
      <c r="Y292" s="684"/>
      <c r="Z292" s="684"/>
      <c r="AA292" s="684"/>
      <c r="AB292" s="824"/>
      <c r="AC292" s="786" t="str">
        <f t="shared" si="38"/>
        <v xml:space="preserve"> </v>
      </c>
      <c r="AD292" s="786" t="str">
        <f t="shared" si="39"/>
        <v xml:space="preserve"> </v>
      </c>
      <c r="AF292" s="825">
        <v>1</v>
      </c>
      <c r="AG292" s="684"/>
      <c r="AH292" s="684"/>
      <c r="AI292" s="684"/>
      <c r="AJ292" s="684"/>
      <c r="AK292" s="684"/>
      <c r="AL292" s="684"/>
      <c r="AM292" s="684"/>
      <c r="AN292" s="684"/>
      <c r="AO292" s="684"/>
      <c r="AP292" s="826" t="str">
        <f t="shared" si="40"/>
        <v xml:space="preserve"> </v>
      </c>
      <c r="AQ292" s="786" t="str">
        <f t="shared" si="41"/>
        <v xml:space="preserve"> </v>
      </c>
    </row>
    <row r="293" spans="1:43" ht="18.75" x14ac:dyDescent="0.3">
      <c r="A293" s="827"/>
      <c r="B293" s="684"/>
      <c r="C293" s="823"/>
      <c r="D293" s="823"/>
      <c r="E293" s="823"/>
      <c r="F293" s="684"/>
      <c r="G293" s="823"/>
      <c r="H293" s="823"/>
      <c r="I293" s="684"/>
      <c r="J293" s="823"/>
      <c r="K293" s="823"/>
      <c r="L293" s="786" t="str">
        <f t="shared" si="34"/>
        <v xml:space="preserve"> </v>
      </c>
      <c r="M293" s="823"/>
      <c r="N293" s="823"/>
      <c r="O293" s="823"/>
      <c r="P293" s="823"/>
      <c r="Q293" s="786" t="str">
        <f t="shared" si="35"/>
        <v xml:space="preserve"> </v>
      </c>
      <c r="R293" s="786" t="str">
        <f t="shared" si="36"/>
        <v xml:space="preserve"> </v>
      </c>
      <c r="S293" s="786" t="str">
        <f t="shared" si="37"/>
        <v xml:space="preserve"> </v>
      </c>
      <c r="U293" s="684"/>
      <c r="V293" s="684"/>
      <c r="W293" s="684"/>
      <c r="X293" s="684"/>
      <c r="Y293" s="684"/>
      <c r="Z293" s="684"/>
      <c r="AA293" s="684"/>
      <c r="AB293" s="824"/>
      <c r="AC293" s="786" t="str">
        <f t="shared" si="38"/>
        <v xml:space="preserve"> </v>
      </c>
      <c r="AD293" s="786" t="str">
        <f t="shared" si="39"/>
        <v xml:space="preserve"> </v>
      </c>
      <c r="AF293" s="825">
        <v>1</v>
      </c>
      <c r="AG293" s="684"/>
      <c r="AH293" s="684"/>
      <c r="AI293" s="684"/>
      <c r="AJ293" s="684"/>
      <c r="AK293" s="684"/>
      <c r="AL293" s="684"/>
      <c r="AM293" s="684"/>
      <c r="AN293" s="684"/>
      <c r="AO293" s="684"/>
      <c r="AP293" s="826" t="str">
        <f t="shared" si="40"/>
        <v xml:space="preserve"> </v>
      </c>
      <c r="AQ293" s="786" t="str">
        <f t="shared" si="41"/>
        <v xml:space="preserve"> </v>
      </c>
    </row>
    <row r="294" spans="1:43" ht="18.75" x14ac:dyDescent="0.3">
      <c r="A294" s="827"/>
      <c r="B294" s="684"/>
      <c r="C294" s="823"/>
      <c r="D294" s="823"/>
      <c r="E294" s="823"/>
      <c r="F294" s="684"/>
      <c r="G294" s="823"/>
      <c r="H294" s="823"/>
      <c r="I294" s="684"/>
      <c r="J294" s="823"/>
      <c r="K294" s="823"/>
      <c r="L294" s="786" t="str">
        <f t="shared" si="34"/>
        <v xml:space="preserve"> </v>
      </c>
      <c r="M294" s="823"/>
      <c r="N294" s="823"/>
      <c r="O294" s="823"/>
      <c r="P294" s="823"/>
      <c r="Q294" s="786" t="str">
        <f t="shared" si="35"/>
        <v xml:space="preserve"> </v>
      </c>
      <c r="R294" s="786" t="str">
        <f t="shared" si="36"/>
        <v xml:space="preserve"> </v>
      </c>
      <c r="S294" s="786" t="str">
        <f t="shared" si="37"/>
        <v xml:space="preserve"> </v>
      </c>
      <c r="U294" s="684"/>
      <c r="V294" s="684"/>
      <c r="W294" s="684"/>
      <c r="X294" s="684"/>
      <c r="Y294" s="684"/>
      <c r="Z294" s="684"/>
      <c r="AA294" s="684"/>
      <c r="AB294" s="824"/>
      <c r="AC294" s="786" t="str">
        <f t="shared" si="38"/>
        <v xml:space="preserve"> </v>
      </c>
      <c r="AD294" s="786" t="str">
        <f t="shared" si="39"/>
        <v xml:space="preserve"> </v>
      </c>
      <c r="AF294" s="825">
        <v>1</v>
      </c>
      <c r="AG294" s="684"/>
      <c r="AH294" s="684"/>
      <c r="AI294" s="684"/>
      <c r="AJ294" s="684"/>
      <c r="AK294" s="684"/>
      <c r="AL294" s="684"/>
      <c r="AM294" s="684"/>
      <c r="AN294" s="684"/>
      <c r="AO294" s="684"/>
      <c r="AP294" s="826" t="str">
        <f t="shared" si="40"/>
        <v xml:space="preserve"> </v>
      </c>
      <c r="AQ294" s="786" t="str">
        <f t="shared" si="41"/>
        <v xml:space="preserve"> </v>
      </c>
    </row>
    <row r="295" spans="1:43" ht="18.75" x14ac:dyDescent="0.3">
      <c r="A295" s="827"/>
      <c r="B295" s="684"/>
      <c r="C295" s="823"/>
      <c r="D295" s="823"/>
      <c r="E295" s="823"/>
      <c r="F295" s="684"/>
      <c r="G295" s="823"/>
      <c r="H295" s="823"/>
      <c r="I295" s="684"/>
      <c r="J295" s="823"/>
      <c r="K295" s="823"/>
      <c r="L295" s="786" t="str">
        <f t="shared" si="34"/>
        <v xml:space="preserve"> </v>
      </c>
      <c r="M295" s="823"/>
      <c r="N295" s="823"/>
      <c r="O295" s="823"/>
      <c r="P295" s="823"/>
      <c r="Q295" s="786" t="str">
        <f t="shared" si="35"/>
        <v xml:space="preserve"> </v>
      </c>
      <c r="R295" s="786" t="str">
        <f t="shared" si="36"/>
        <v xml:space="preserve"> </v>
      </c>
      <c r="S295" s="786" t="str">
        <f t="shared" si="37"/>
        <v xml:space="preserve"> </v>
      </c>
      <c r="U295" s="684"/>
      <c r="V295" s="684"/>
      <c r="W295" s="684"/>
      <c r="X295" s="684"/>
      <c r="Y295" s="684"/>
      <c r="Z295" s="684"/>
      <c r="AA295" s="684"/>
      <c r="AB295" s="824"/>
      <c r="AC295" s="786" t="str">
        <f t="shared" si="38"/>
        <v xml:space="preserve"> </v>
      </c>
      <c r="AD295" s="786" t="str">
        <f t="shared" si="39"/>
        <v xml:space="preserve"> </v>
      </c>
      <c r="AF295" s="825">
        <v>1</v>
      </c>
      <c r="AG295" s="684"/>
      <c r="AH295" s="684"/>
      <c r="AI295" s="684"/>
      <c r="AJ295" s="684"/>
      <c r="AK295" s="684"/>
      <c r="AL295" s="684"/>
      <c r="AM295" s="684"/>
      <c r="AN295" s="684"/>
      <c r="AO295" s="684"/>
      <c r="AP295" s="826" t="str">
        <f t="shared" si="40"/>
        <v xml:space="preserve"> </v>
      </c>
      <c r="AQ295" s="786" t="str">
        <f t="shared" si="41"/>
        <v xml:space="preserve"> </v>
      </c>
    </row>
    <row r="296" spans="1:43" ht="18.75" x14ac:dyDescent="0.3">
      <c r="A296" s="827"/>
      <c r="B296" s="684"/>
      <c r="C296" s="823"/>
      <c r="D296" s="823"/>
      <c r="E296" s="823"/>
      <c r="F296" s="684"/>
      <c r="G296" s="823"/>
      <c r="H296" s="823"/>
      <c r="I296" s="684"/>
      <c r="J296" s="823"/>
      <c r="K296" s="823"/>
      <c r="L296" s="786" t="str">
        <f t="shared" si="34"/>
        <v xml:space="preserve"> </v>
      </c>
      <c r="M296" s="823"/>
      <c r="N296" s="823"/>
      <c r="O296" s="823"/>
      <c r="P296" s="823"/>
      <c r="Q296" s="786" t="str">
        <f t="shared" si="35"/>
        <v xml:space="preserve"> </v>
      </c>
      <c r="R296" s="786" t="str">
        <f t="shared" si="36"/>
        <v xml:space="preserve"> </v>
      </c>
      <c r="S296" s="786" t="str">
        <f t="shared" si="37"/>
        <v xml:space="preserve"> </v>
      </c>
      <c r="U296" s="684"/>
      <c r="V296" s="684"/>
      <c r="W296" s="684"/>
      <c r="X296" s="684"/>
      <c r="Y296" s="684"/>
      <c r="Z296" s="684"/>
      <c r="AA296" s="684"/>
      <c r="AB296" s="824"/>
      <c r="AC296" s="786" t="str">
        <f t="shared" si="38"/>
        <v xml:space="preserve"> </v>
      </c>
      <c r="AD296" s="786" t="str">
        <f t="shared" si="39"/>
        <v xml:space="preserve"> </v>
      </c>
      <c r="AF296" s="825">
        <v>1</v>
      </c>
      <c r="AG296" s="684"/>
      <c r="AH296" s="684"/>
      <c r="AI296" s="684"/>
      <c r="AJ296" s="684"/>
      <c r="AK296" s="684"/>
      <c r="AL296" s="684"/>
      <c r="AM296" s="684"/>
      <c r="AN296" s="684"/>
      <c r="AO296" s="684"/>
      <c r="AP296" s="826" t="str">
        <f t="shared" si="40"/>
        <v xml:space="preserve"> </v>
      </c>
      <c r="AQ296" s="786" t="str">
        <f t="shared" si="41"/>
        <v xml:space="preserve"> </v>
      </c>
    </row>
    <row r="297" spans="1:43" ht="18.75" x14ac:dyDescent="0.3">
      <c r="A297" s="827"/>
      <c r="B297" s="684"/>
      <c r="C297" s="823"/>
      <c r="D297" s="823"/>
      <c r="E297" s="823"/>
      <c r="F297" s="684"/>
      <c r="G297" s="823"/>
      <c r="H297" s="823"/>
      <c r="I297" s="684"/>
      <c r="J297" s="823"/>
      <c r="K297" s="823"/>
      <c r="L297" s="786" t="str">
        <f t="shared" si="34"/>
        <v xml:space="preserve"> </v>
      </c>
      <c r="M297" s="823"/>
      <c r="N297" s="823"/>
      <c r="O297" s="823"/>
      <c r="P297" s="823"/>
      <c r="Q297" s="786" t="str">
        <f t="shared" si="35"/>
        <v xml:space="preserve"> </v>
      </c>
      <c r="R297" s="786" t="str">
        <f t="shared" si="36"/>
        <v xml:space="preserve"> </v>
      </c>
      <c r="S297" s="786" t="str">
        <f t="shared" si="37"/>
        <v xml:space="preserve"> </v>
      </c>
      <c r="U297" s="684"/>
      <c r="V297" s="684"/>
      <c r="W297" s="684"/>
      <c r="X297" s="684"/>
      <c r="Y297" s="684"/>
      <c r="Z297" s="684"/>
      <c r="AA297" s="684"/>
      <c r="AB297" s="824"/>
      <c r="AC297" s="786" t="str">
        <f t="shared" si="38"/>
        <v xml:space="preserve"> </v>
      </c>
      <c r="AD297" s="786" t="str">
        <f t="shared" si="39"/>
        <v xml:space="preserve"> </v>
      </c>
      <c r="AF297" s="825">
        <v>1</v>
      </c>
      <c r="AG297" s="684"/>
      <c r="AH297" s="684"/>
      <c r="AI297" s="684"/>
      <c r="AJ297" s="684"/>
      <c r="AK297" s="684"/>
      <c r="AL297" s="684"/>
      <c r="AM297" s="684"/>
      <c r="AN297" s="684"/>
      <c r="AO297" s="684"/>
      <c r="AP297" s="826" t="str">
        <f t="shared" si="40"/>
        <v xml:space="preserve"> </v>
      </c>
      <c r="AQ297" s="786" t="str">
        <f t="shared" si="41"/>
        <v xml:space="preserve"> </v>
      </c>
    </row>
    <row r="298" spans="1:43" ht="18.75" x14ac:dyDescent="0.3">
      <c r="A298" s="827"/>
      <c r="B298" s="684"/>
      <c r="C298" s="823"/>
      <c r="D298" s="823"/>
      <c r="E298" s="823"/>
      <c r="F298" s="684"/>
      <c r="G298" s="823"/>
      <c r="H298" s="823"/>
      <c r="I298" s="684"/>
      <c r="J298" s="823"/>
      <c r="K298" s="823"/>
      <c r="L298" s="786" t="str">
        <f t="shared" si="34"/>
        <v xml:space="preserve"> </v>
      </c>
      <c r="M298" s="823"/>
      <c r="N298" s="823"/>
      <c r="O298" s="823"/>
      <c r="P298" s="823"/>
      <c r="Q298" s="786" t="str">
        <f t="shared" si="35"/>
        <v xml:space="preserve"> </v>
      </c>
      <c r="R298" s="786" t="str">
        <f t="shared" si="36"/>
        <v xml:space="preserve"> </v>
      </c>
      <c r="S298" s="786" t="str">
        <f t="shared" si="37"/>
        <v xml:space="preserve"> </v>
      </c>
      <c r="U298" s="684"/>
      <c r="V298" s="684"/>
      <c r="W298" s="684"/>
      <c r="X298" s="684"/>
      <c r="Y298" s="684"/>
      <c r="Z298" s="684"/>
      <c r="AA298" s="684"/>
      <c r="AB298" s="824"/>
      <c r="AC298" s="786" t="str">
        <f t="shared" si="38"/>
        <v xml:space="preserve"> </v>
      </c>
      <c r="AD298" s="786" t="str">
        <f t="shared" si="39"/>
        <v xml:space="preserve"> </v>
      </c>
      <c r="AF298" s="825">
        <v>1</v>
      </c>
      <c r="AG298" s="684"/>
      <c r="AH298" s="684"/>
      <c r="AI298" s="684"/>
      <c r="AJ298" s="684"/>
      <c r="AK298" s="684"/>
      <c r="AL298" s="684"/>
      <c r="AM298" s="684"/>
      <c r="AN298" s="684"/>
      <c r="AO298" s="684"/>
      <c r="AP298" s="826" t="str">
        <f t="shared" si="40"/>
        <v xml:space="preserve"> </v>
      </c>
      <c r="AQ298" s="786" t="str">
        <f t="shared" si="41"/>
        <v xml:space="preserve"> </v>
      </c>
    </row>
    <row r="299" spans="1:43" ht="18.75" x14ac:dyDescent="0.3">
      <c r="A299" s="827"/>
      <c r="B299" s="684"/>
      <c r="C299" s="823"/>
      <c r="D299" s="823"/>
      <c r="E299" s="823"/>
      <c r="F299" s="684"/>
      <c r="G299" s="823"/>
      <c r="H299" s="823"/>
      <c r="I299" s="684"/>
      <c r="J299" s="823"/>
      <c r="K299" s="823"/>
      <c r="L299" s="786" t="str">
        <f t="shared" si="34"/>
        <v xml:space="preserve"> </v>
      </c>
      <c r="M299" s="823"/>
      <c r="N299" s="823"/>
      <c r="O299" s="823"/>
      <c r="P299" s="823"/>
      <c r="Q299" s="786" t="str">
        <f t="shared" si="35"/>
        <v xml:space="preserve"> </v>
      </c>
      <c r="R299" s="786" t="str">
        <f t="shared" si="36"/>
        <v xml:space="preserve"> </v>
      </c>
      <c r="S299" s="786" t="str">
        <f t="shared" si="37"/>
        <v xml:space="preserve"> </v>
      </c>
      <c r="U299" s="684"/>
      <c r="V299" s="684"/>
      <c r="W299" s="684"/>
      <c r="X299" s="684"/>
      <c r="Y299" s="684"/>
      <c r="Z299" s="684"/>
      <c r="AA299" s="684"/>
      <c r="AB299" s="824"/>
      <c r="AC299" s="786" t="str">
        <f t="shared" si="38"/>
        <v xml:space="preserve"> </v>
      </c>
      <c r="AD299" s="786" t="str">
        <f t="shared" si="39"/>
        <v xml:space="preserve"> </v>
      </c>
      <c r="AF299" s="825">
        <v>1</v>
      </c>
      <c r="AG299" s="684"/>
      <c r="AH299" s="684"/>
      <c r="AI299" s="684"/>
      <c r="AJ299" s="684"/>
      <c r="AK299" s="684"/>
      <c r="AL299" s="684"/>
      <c r="AM299" s="684"/>
      <c r="AN299" s="684"/>
      <c r="AO299" s="684"/>
      <c r="AP299" s="826" t="str">
        <f t="shared" si="40"/>
        <v xml:space="preserve"> </v>
      </c>
      <c r="AQ299" s="786" t="str">
        <f t="shared" si="41"/>
        <v xml:space="preserve"> </v>
      </c>
    </row>
    <row r="300" spans="1:43" ht="18.75" x14ac:dyDescent="0.3">
      <c r="A300" s="827"/>
      <c r="B300" s="684"/>
      <c r="C300" s="823"/>
      <c r="D300" s="823"/>
      <c r="E300" s="823"/>
      <c r="F300" s="684"/>
      <c r="G300" s="823"/>
      <c r="H300" s="823"/>
      <c r="I300" s="684"/>
      <c r="J300" s="823"/>
      <c r="K300" s="823"/>
      <c r="L300" s="786" t="str">
        <f t="shared" si="34"/>
        <v xml:space="preserve"> </v>
      </c>
      <c r="M300" s="823"/>
      <c r="N300" s="823"/>
      <c r="O300" s="823"/>
      <c r="P300" s="823"/>
      <c r="Q300" s="786" t="str">
        <f t="shared" si="35"/>
        <v xml:space="preserve"> </v>
      </c>
      <c r="R300" s="786" t="str">
        <f t="shared" si="36"/>
        <v xml:space="preserve"> </v>
      </c>
      <c r="S300" s="786" t="str">
        <f t="shared" si="37"/>
        <v xml:space="preserve"> </v>
      </c>
      <c r="U300" s="684"/>
      <c r="V300" s="684"/>
      <c r="W300" s="684"/>
      <c r="X300" s="684"/>
      <c r="Y300" s="684"/>
      <c r="Z300" s="684"/>
      <c r="AA300" s="684"/>
      <c r="AB300" s="824"/>
      <c r="AC300" s="786" t="str">
        <f t="shared" si="38"/>
        <v xml:space="preserve"> </v>
      </c>
      <c r="AD300" s="786" t="str">
        <f t="shared" si="39"/>
        <v xml:space="preserve"> </v>
      </c>
      <c r="AF300" s="825">
        <v>1</v>
      </c>
      <c r="AG300" s="684"/>
      <c r="AH300" s="684"/>
      <c r="AI300" s="684"/>
      <c r="AJ300" s="684"/>
      <c r="AK300" s="684"/>
      <c r="AL300" s="684"/>
      <c r="AM300" s="684"/>
      <c r="AN300" s="684"/>
      <c r="AO300" s="684"/>
      <c r="AP300" s="826" t="str">
        <f t="shared" si="40"/>
        <v xml:space="preserve"> </v>
      </c>
      <c r="AQ300" s="786" t="str">
        <f t="shared" si="41"/>
        <v xml:space="preserve"> </v>
      </c>
    </row>
    <row r="301" spans="1:43" ht="18.75" x14ac:dyDescent="0.3">
      <c r="A301" s="827"/>
      <c r="B301" s="684"/>
      <c r="C301" s="823"/>
      <c r="D301" s="823"/>
      <c r="E301" s="823"/>
      <c r="F301" s="684"/>
      <c r="G301" s="823"/>
      <c r="H301" s="823"/>
      <c r="I301" s="684"/>
      <c r="J301" s="823"/>
      <c r="K301" s="823"/>
      <c r="L301" s="786" t="str">
        <f t="shared" si="34"/>
        <v xml:space="preserve"> </v>
      </c>
      <c r="M301" s="823"/>
      <c r="N301" s="823"/>
      <c r="O301" s="823"/>
      <c r="P301" s="823"/>
      <c r="Q301" s="786" t="str">
        <f t="shared" si="35"/>
        <v xml:space="preserve"> </v>
      </c>
      <c r="R301" s="786" t="str">
        <f t="shared" si="36"/>
        <v xml:space="preserve"> </v>
      </c>
      <c r="S301" s="786" t="str">
        <f t="shared" si="37"/>
        <v xml:space="preserve"> </v>
      </c>
      <c r="U301" s="684"/>
      <c r="V301" s="684"/>
      <c r="W301" s="684"/>
      <c r="X301" s="684"/>
      <c r="Y301" s="684"/>
      <c r="Z301" s="684"/>
      <c r="AA301" s="684"/>
      <c r="AB301" s="824"/>
      <c r="AC301" s="786" t="str">
        <f t="shared" si="38"/>
        <v xml:space="preserve"> </v>
      </c>
      <c r="AD301" s="786" t="str">
        <f t="shared" si="39"/>
        <v xml:space="preserve"> </v>
      </c>
      <c r="AF301" s="825">
        <v>1</v>
      </c>
      <c r="AG301" s="684"/>
      <c r="AH301" s="684"/>
      <c r="AI301" s="684"/>
      <c r="AJ301" s="684"/>
      <c r="AK301" s="684"/>
      <c r="AL301" s="684"/>
      <c r="AM301" s="684"/>
      <c r="AN301" s="684"/>
      <c r="AO301" s="684"/>
      <c r="AP301" s="826" t="str">
        <f t="shared" si="40"/>
        <v xml:space="preserve"> </v>
      </c>
      <c r="AQ301" s="786" t="str">
        <f t="shared" si="41"/>
        <v xml:space="preserve"> </v>
      </c>
    </row>
    <row r="302" spans="1:43" ht="18.75" x14ac:dyDescent="0.3">
      <c r="A302" s="827"/>
      <c r="B302" s="684"/>
      <c r="C302" s="823"/>
      <c r="D302" s="823"/>
      <c r="E302" s="823"/>
      <c r="F302" s="684"/>
      <c r="G302" s="823"/>
      <c r="H302" s="823"/>
      <c r="I302" s="684"/>
      <c r="J302" s="823"/>
      <c r="K302" s="823"/>
      <c r="L302" s="786" t="str">
        <f t="shared" si="34"/>
        <v xml:space="preserve"> </v>
      </c>
      <c r="M302" s="823"/>
      <c r="N302" s="823"/>
      <c r="O302" s="823"/>
      <c r="P302" s="823"/>
      <c r="Q302" s="786" t="str">
        <f t="shared" si="35"/>
        <v xml:space="preserve"> </v>
      </c>
      <c r="R302" s="786" t="str">
        <f t="shared" si="36"/>
        <v xml:space="preserve"> </v>
      </c>
      <c r="S302" s="786" t="str">
        <f t="shared" si="37"/>
        <v xml:space="preserve"> </v>
      </c>
      <c r="U302" s="684"/>
      <c r="V302" s="684"/>
      <c r="W302" s="684"/>
      <c r="X302" s="684"/>
      <c r="Y302" s="684"/>
      <c r="Z302" s="684"/>
      <c r="AA302" s="684"/>
      <c r="AB302" s="824"/>
      <c r="AC302" s="786" t="str">
        <f t="shared" si="38"/>
        <v xml:space="preserve"> </v>
      </c>
      <c r="AD302" s="786" t="str">
        <f t="shared" si="39"/>
        <v xml:space="preserve"> </v>
      </c>
      <c r="AF302" s="825">
        <v>1</v>
      </c>
      <c r="AG302" s="684"/>
      <c r="AH302" s="684"/>
      <c r="AI302" s="684"/>
      <c r="AJ302" s="684"/>
      <c r="AK302" s="684"/>
      <c r="AL302" s="684"/>
      <c r="AM302" s="684"/>
      <c r="AN302" s="684"/>
      <c r="AO302" s="684"/>
      <c r="AP302" s="826" t="str">
        <f t="shared" si="40"/>
        <v xml:space="preserve"> </v>
      </c>
      <c r="AQ302" s="786" t="str">
        <f t="shared" si="41"/>
        <v xml:space="preserve"> </v>
      </c>
    </row>
    <row r="303" spans="1:43" ht="18.75" x14ac:dyDescent="0.3">
      <c r="A303" s="827"/>
      <c r="B303" s="684"/>
      <c r="C303" s="823"/>
      <c r="D303" s="823"/>
      <c r="E303" s="823"/>
      <c r="F303" s="684"/>
      <c r="G303" s="823"/>
      <c r="H303" s="823"/>
      <c r="I303" s="684"/>
      <c r="J303" s="823"/>
      <c r="K303" s="823"/>
      <c r="L303" s="786" t="str">
        <f t="shared" si="34"/>
        <v xml:space="preserve"> </v>
      </c>
      <c r="M303" s="823"/>
      <c r="N303" s="823"/>
      <c r="O303" s="823"/>
      <c r="P303" s="823"/>
      <c r="Q303" s="786" t="str">
        <f t="shared" si="35"/>
        <v xml:space="preserve"> </v>
      </c>
      <c r="R303" s="786" t="str">
        <f t="shared" si="36"/>
        <v xml:space="preserve"> </v>
      </c>
      <c r="S303" s="786" t="str">
        <f t="shared" si="37"/>
        <v xml:space="preserve"> </v>
      </c>
      <c r="U303" s="684"/>
      <c r="V303" s="684"/>
      <c r="W303" s="684"/>
      <c r="X303" s="684"/>
      <c r="Y303" s="684"/>
      <c r="Z303" s="684"/>
      <c r="AA303" s="684"/>
      <c r="AB303" s="824"/>
      <c r="AC303" s="786" t="str">
        <f t="shared" si="38"/>
        <v xml:space="preserve"> </v>
      </c>
      <c r="AD303" s="786" t="str">
        <f t="shared" si="39"/>
        <v xml:space="preserve"> </v>
      </c>
      <c r="AF303" s="825">
        <v>1</v>
      </c>
      <c r="AG303" s="684"/>
      <c r="AH303" s="684"/>
      <c r="AI303" s="684"/>
      <c r="AJ303" s="684"/>
      <c r="AK303" s="684"/>
      <c r="AL303" s="684"/>
      <c r="AM303" s="684"/>
      <c r="AN303" s="684"/>
      <c r="AO303" s="684"/>
      <c r="AP303" s="826" t="str">
        <f t="shared" si="40"/>
        <v xml:space="preserve"> </v>
      </c>
      <c r="AQ303" s="786" t="str">
        <f t="shared" si="41"/>
        <v xml:space="preserve"> </v>
      </c>
    </row>
    <row r="304" spans="1:43" ht="18.75" x14ac:dyDescent="0.3">
      <c r="A304" s="827"/>
      <c r="B304" s="684"/>
      <c r="C304" s="823"/>
      <c r="D304" s="823"/>
      <c r="E304" s="823"/>
      <c r="F304" s="684"/>
      <c r="G304" s="823"/>
      <c r="H304" s="823"/>
      <c r="I304" s="684"/>
      <c r="J304" s="823"/>
      <c r="K304" s="823"/>
      <c r="L304" s="786" t="str">
        <f t="shared" si="34"/>
        <v xml:space="preserve"> </v>
      </c>
      <c r="M304" s="823"/>
      <c r="N304" s="823"/>
      <c r="O304" s="823"/>
      <c r="P304" s="823"/>
      <c r="Q304" s="786" t="str">
        <f t="shared" si="35"/>
        <v xml:space="preserve"> </v>
      </c>
      <c r="R304" s="786" t="str">
        <f t="shared" si="36"/>
        <v xml:space="preserve"> </v>
      </c>
      <c r="S304" s="786" t="str">
        <f t="shared" si="37"/>
        <v xml:space="preserve"> </v>
      </c>
      <c r="U304" s="684"/>
      <c r="V304" s="684"/>
      <c r="W304" s="684"/>
      <c r="X304" s="684"/>
      <c r="Y304" s="684"/>
      <c r="Z304" s="684"/>
      <c r="AA304" s="684"/>
      <c r="AB304" s="824"/>
      <c r="AC304" s="786" t="str">
        <f t="shared" si="38"/>
        <v xml:space="preserve"> </v>
      </c>
      <c r="AD304" s="786" t="str">
        <f t="shared" si="39"/>
        <v xml:space="preserve"> </v>
      </c>
      <c r="AF304" s="825">
        <v>1</v>
      </c>
      <c r="AG304" s="684"/>
      <c r="AH304" s="684"/>
      <c r="AI304" s="684"/>
      <c r="AJ304" s="684"/>
      <c r="AK304" s="684"/>
      <c r="AL304" s="684"/>
      <c r="AM304" s="684"/>
      <c r="AN304" s="684"/>
      <c r="AO304" s="684"/>
      <c r="AP304" s="826" t="str">
        <f t="shared" si="40"/>
        <v xml:space="preserve"> </v>
      </c>
      <c r="AQ304" s="786" t="str">
        <f t="shared" si="41"/>
        <v xml:space="preserve"> </v>
      </c>
    </row>
    <row r="305" spans="1:43" ht="18.75" x14ac:dyDescent="0.3">
      <c r="A305" s="827"/>
      <c r="B305" s="684"/>
      <c r="C305" s="823"/>
      <c r="D305" s="823"/>
      <c r="E305" s="823"/>
      <c r="F305" s="684"/>
      <c r="G305" s="823"/>
      <c r="H305" s="823"/>
      <c r="I305" s="684"/>
      <c r="J305" s="823"/>
      <c r="K305" s="823"/>
      <c r="L305" s="786" t="str">
        <f t="shared" si="34"/>
        <v xml:space="preserve"> </v>
      </c>
      <c r="M305" s="823"/>
      <c r="N305" s="823"/>
      <c r="O305" s="823"/>
      <c r="P305" s="823"/>
      <c r="Q305" s="786" t="str">
        <f t="shared" si="35"/>
        <v xml:space="preserve"> </v>
      </c>
      <c r="R305" s="786" t="str">
        <f t="shared" si="36"/>
        <v xml:space="preserve"> </v>
      </c>
      <c r="S305" s="786" t="str">
        <f t="shared" si="37"/>
        <v xml:space="preserve"> </v>
      </c>
      <c r="U305" s="684"/>
      <c r="V305" s="684"/>
      <c r="W305" s="684"/>
      <c r="X305" s="684"/>
      <c r="Y305" s="684"/>
      <c r="Z305" s="684"/>
      <c r="AA305" s="684"/>
      <c r="AB305" s="824"/>
      <c r="AC305" s="786" t="str">
        <f t="shared" si="38"/>
        <v xml:space="preserve"> </v>
      </c>
      <c r="AD305" s="786" t="str">
        <f t="shared" si="39"/>
        <v xml:space="preserve"> </v>
      </c>
      <c r="AF305" s="825">
        <v>1</v>
      </c>
      <c r="AG305" s="684"/>
      <c r="AH305" s="684"/>
      <c r="AI305" s="684"/>
      <c r="AJ305" s="684"/>
      <c r="AK305" s="684"/>
      <c r="AL305" s="684"/>
      <c r="AM305" s="684"/>
      <c r="AN305" s="684"/>
      <c r="AO305" s="684"/>
      <c r="AP305" s="826" t="str">
        <f t="shared" si="40"/>
        <v xml:space="preserve"> </v>
      </c>
      <c r="AQ305" s="786" t="str">
        <f t="shared" si="41"/>
        <v xml:space="preserve"> </v>
      </c>
    </row>
    <row r="306" spans="1:43" ht="18.75" x14ac:dyDescent="0.3">
      <c r="A306" s="827"/>
      <c r="B306" s="684"/>
      <c r="C306" s="823"/>
      <c r="D306" s="823"/>
      <c r="E306" s="823"/>
      <c r="F306" s="684"/>
      <c r="G306" s="823"/>
      <c r="H306" s="823"/>
      <c r="I306" s="684"/>
      <c r="J306" s="823"/>
      <c r="K306" s="823"/>
      <c r="L306" s="786" t="str">
        <f t="shared" si="34"/>
        <v xml:space="preserve"> </v>
      </c>
      <c r="M306" s="823"/>
      <c r="N306" s="823"/>
      <c r="O306" s="823"/>
      <c r="P306" s="823"/>
      <c r="Q306" s="786" t="str">
        <f t="shared" si="35"/>
        <v xml:space="preserve"> </v>
      </c>
      <c r="R306" s="786" t="str">
        <f t="shared" si="36"/>
        <v xml:space="preserve"> </v>
      </c>
      <c r="S306" s="786" t="str">
        <f t="shared" si="37"/>
        <v xml:space="preserve"> </v>
      </c>
      <c r="U306" s="684"/>
      <c r="V306" s="684"/>
      <c r="W306" s="684"/>
      <c r="X306" s="684"/>
      <c r="Y306" s="684"/>
      <c r="Z306" s="684"/>
      <c r="AA306" s="684"/>
      <c r="AB306" s="824"/>
      <c r="AC306" s="786" t="str">
        <f t="shared" si="38"/>
        <v xml:space="preserve"> </v>
      </c>
      <c r="AD306" s="786" t="str">
        <f t="shared" si="39"/>
        <v xml:space="preserve"> </v>
      </c>
      <c r="AF306" s="825">
        <v>1</v>
      </c>
      <c r="AG306" s="684"/>
      <c r="AH306" s="684"/>
      <c r="AI306" s="684"/>
      <c r="AJ306" s="684"/>
      <c r="AK306" s="684"/>
      <c r="AL306" s="684"/>
      <c r="AM306" s="684"/>
      <c r="AN306" s="684"/>
      <c r="AO306" s="684"/>
      <c r="AP306" s="826" t="str">
        <f t="shared" si="40"/>
        <v xml:space="preserve"> </v>
      </c>
      <c r="AQ306" s="786" t="str">
        <f t="shared" si="41"/>
        <v xml:space="preserve"> </v>
      </c>
    </row>
    <row r="307" spans="1:43" ht="18.75" x14ac:dyDescent="0.3">
      <c r="A307" s="827"/>
      <c r="B307" s="684"/>
      <c r="C307" s="823"/>
      <c r="D307" s="823"/>
      <c r="E307" s="823"/>
      <c r="F307" s="684"/>
      <c r="G307" s="823"/>
      <c r="H307" s="823"/>
      <c r="I307" s="684"/>
      <c r="J307" s="823"/>
      <c r="K307" s="823"/>
      <c r="L307" s="786" t="str">
        <f t="shared" si="34"/>
        <v xml:space="preserve"> </v>
      </c>
      <c r="M307" s="823"/>
      <c r="N307" s="823"/>
      <c r="O307" s="823"/>
      <c r="P307" s="823"/>
      <c r="Q307" s="786" t="str">
        <f t="shared" si="35"/>
        <v xml:space="preserve"> </v>
      </c>
      <c r="R307" s="786" t="str">
        <f t="shared" si="36"/>
        <v xml:space="preserve"> </v>
      </c>
      <c r="S307" s="786" t="str">
        <f t="shared" si="37"/>
        <v xml:space="preserve"> </v>
      </c>
      <c r="U307" s="684"/>
      <c r="V307" s="684"/>
      <c r="W307" s="684"/>
      <c r="X307" s="684"/>
      <c r="Y307" s="684"/>
      <c r="Z307" s="684"/>
      <c r="AA307" s="684"/>
      <c r="AB307" s="824"/>
      <c r="AC307" s="786" t="str">
        <f t="shared" si="38"/>
        <v xml:space="preserve"> </v>
      </c>
      <c r="AD307" s="786" t="str">
        <f t="shared" si="39"/>
        <v xml:space="preserve"> </v>
      </c>
      <c r="AF307" s="825">
        <v>1</v>
      </c>
      <c r="AG307" s="684"/>
      <c r="AH307" s="684"/>
      <c r="AI307" s="684"/>
      <c r="AJ307" s="684"/>
      <c r="AK307" s="684"/>
      <c r="AL307" s="684"/>
      <c r="AM307" s="684"/>
      <c r="AN307" s="684"/>
      <c r="AO307" s="684"/>
      <c r="AP307" s="826" t="str">
        <f t="shared" si="40"/>
        <v xml:space="preserve"> </v>
      </c>
      <c r="AQ307" s="786" t="str">
        <f t="shared" si="41"/>
        <v xml:space="preserve"> </v>
      </c>
    </row>
    <row r="308" spans="1:43" ht="18.75" x14ac:dyDescent="0.3">
      <c r="A308" s="827"/>
      <c r="B308" s="684"/>
      <c r="C308" s="823"/>
      <c r="D308" s="823"/>
      <c r="E308" s="823"/>
      <c r="F308" s="684"/>
      <c r="G308" s="823"/>
      <c r="H308" s="823"/>
      <c r="I308" s="684"/>
      <c r="J308" s="823"/>
      <c r="K308" s="823"/>
      <c r="L308" s="786" t="str">
        <f t="shared" si="34"/>
        <v xml:space="preserve"> </v>
      </c>
      <c r="M308" s="823"/>
      <c r="N308" s="823"/>
      <c r="O308" s="823"/>
      <c r="P308" s="823"/>
      <c r="Q308" s="786" t="str">
        <f t="shared" si="35"/>
        <v xml:space="preserve"> </v>
      </c>
      <c r="R308" s="786" t="str">
        <f t="shared" si="36"/>
        <v xml:space="preserve"> </v>
      </c>
      <c r="S308" s="786" t="str">
        <f t="shared" si="37"/>
        <v xml:space="preserve"> </v>
      </c>
      <c r="U308" s="684"/>
      <c r="V308" s="684"/>
      <c r="W308" s="684"/>
      <c r="X308" s="684"/>
      <c r="Y308" s="684"/>
      <c r="Z308" s="684"/>
      <c r="AA308" s="684"/>
      <c r="AB308" s="824"/>
      <c r="AC308" s="786" t="str">
        <f t="shared" si="38"/>
        <v xml:space="preserve"> </v>
      </c>
      <c r="AD308" s="786" t="str">
        <f t="shared" si="39"/>
        <v xml:space="preserve"> </v>
      </c>
      <c r="AF308" s="825">
        <v>1</v>
      </c>
      <c r="AG308" s="684"/>
      <c r="AH308" s="684"/>
      <c r="AI308" s="684"/>
      <c r="AJ308" s="684"/>
      <c r="AK308" s="684"/>
      <c r="AL308" s="684"/>
      <c r="AM308" s="684"/>
      <c r="AN308" s="684"/>
      <c r="AO308" s="684"/>
      <c r="AP308" s="826" t="str">
        <f t="shared" si="40"/>
        <v xml:space="preserve"> </v>
      </c>
      <c r="AQ308" s="786" t="str">
        <f t="shared" si="41"/>
        <v xml:space="preserve"> </v>
      </c>
    </row>
    <row r="309" spans="1:43" ht="18.75" x14ac:dyDescent="0.3">
      <c r="A309" s="827"/>
      <c r="B309" s="684"/>
      <c r="C309" s="823"/>
      <c r="D309" s="823"/>
      <c r="E309" s="823"/>
      <c r="F309" s="684"/>
      <c r="G309" s="823"/>
      <c r="H309" s="823"/>
      <c r="I309" s="684"/>
      <c r="J309" s="823"/>
      <c r="K309" s="823"/>
      <c r="L309" s="786" t="str">
        <f t="shared" si="34"/>
        <v xml:space="preserve"> </v>
      </c>
      <c r="M309" s="823"/>
      <c r="N309" s="823"/>
      <c r="O309" s="823"/>
      <c r="P309" s="823"/>
      <c r="Q309" s="786" t="str">
        <f t="shared" si="35"/>
        <v xml:space="preserve"> </v>
      </c>
      <c r="R309" s="786" t="str">
        <f t="shared" si="36"/>
        <v xml:space="preserve"> </v>
      </c>
      <c r="S309" s="786" t="str">
        <f t="shared" si="37"/>
        <v xml:space="preserve"> </v>
      </c>
      <c r="U309" s="684"/>
      <c r="V309" s="684"/>
      <c r="W309" s="684"/>
      <c r="X309" s="684"/>
      <c r="Y309" s="684"/>
      <c r="Z309" s="684"/>
      <c r="AA309" s="684"/>
      <c r="AB309" s="824"/>
      <c r="AC309" s="786" t="str">
        <f t="shared" si="38"/>
        <v xml:space="preserve"> </v>
      </c>
      <c r="AD309" s="786" t="str">
        <f t="shared" si="39"/>
        <v xml:space="preserve"> </v>
      </c>
      <c r="AF309" s="825">
        <v>1</v>
      </c>
      <c r="AG309" s="684"/>
      <c r="AH309" s="684"/>
      <c r="AI309" s="684"/>
      <c r="AJ309" s="684"/>
      <c r="AK309" s="684"/>
      <c r="AL309" s="684"/>
      <c r="AM309" s="684"/>
      <c r="AN309" s="684"/>
      <c r="AO309" s="684"/>
      <c r="AP309" s="826" t="str">
        <f t="shared" si="40"/>
        <v xml:space="preserve"> </v>
      </c>
      <c r="AQ309" s="786" t="str">
        <f t="shared" si="41"/>
        <v xml:space="preserve"> </v>
      </c>
    </row>
    <row r="310" spans="1:43" ht="18.75" x14ac:dyDescent="0.3">
      <c r="A310" s="827"/>
      <c r="B310" s="684"/>
      <c r="C310" s="823"/>
      <c r="D310" s="823"/>
      <c r="E310" s="823"/>
      <c r="F310" s="684"/>
      <c r="G310" s="823"/>
      <c r="H310" s="823"/>
      <c r="I310" s="684"/>
      <c r="J310" s="823"/>
      <c r="K310" s="823"/>
      <c r="L310" s="786" t="str">
        <f t="shared" si="34"/>
        <v xml:space="preserve"> </v>
      </c>
      <c r="M310" s="823"/>
      <c r="N310" s="823"/>
      <c r="O310" s="823"/>
      <c r="P310" s="823"/>
      <c r="Q310" s="786" t="str">
        <f t="shared" si="35"/>
        <v xml:space="preserve"> </v>
      </c>
      <c r="R310" s="786" t="str">
        <f t="shared" si="36"/>
        <v xml:space="preserve"> </v>
      </c>
      <c r="S310" s="786" t="str">
        <f t="shared" si="37"/>
        <v xml:space="preserve"> </v>
      </c>
      <c r="U310" s="684"/>
      <c r="V310" s="684"/>
      <c r="W310" s="684"/>
      <c r="X310" s="684"/>
      <c r="Y310" s="684"/>
      <c r="Z310" s="684"/>
      <c r="AA310" s="684"/>
      <c r="AB310" s="824"/>
      <c r="AC310" s="786" t="str">
        <f t="shared" si="38"/>
        <v xml:space="preserve"> </v>
      </c>
      <c r="AD310" s="786" t="str">
        <f t="shared" si="39"/>
        <v xml:space="preserve"> </v>
      </c>
      <c r="AF310" s="825">
        <v>1</v>
      </c>
      <c r="AG310" s="684"/>
      <c r="AH310" s="684"/>
      <c r="AI310" s="684"/>
      <c r="AJ310" s="684"/>
      <c r="AK310" s="684"/>
      <c r="AL310" s="684"/>
      <c r="AM310" s="684"/>
      <c r="AN310" s="684"/>
      <c r="AO310" s="684"/>
      <c r="AP310" s="826" t="str">
        <f t="shared" si="40"/>
        <v xml:space="preserve"> </v>
      </c>
      <c r="AQ310" s="786" t="str">
        <f t="shared" si="41"/>
        <v xml:space="preserve"> </v>
      </c>
    </row>
    <row r="311" spans="1:43" ht="18.75" x14ac:dyDescent="0.3">
      <c r="A311" s="827"/>
      <c r="B311" s="684"/>
      <c r="C311" s="823"/>
      <c r="D311" s="823"/>
      <c r="E311" s="823"/>
      <c r="F311" s="684"/>
      <c r="G311" s="823"/>
      <c r="H311" s="823"/>
      <c r="I311" s="684"/>
      <c r="J311" s="823"/>
      <c r="K311" s="823"/>
      <c r="L311" s="786" t="str">
        <f t="shared" si="34"/>
        <v xml:space="preserve"> </v>
      </c>
      <c r="M311" s="823"/>
      <c r="N311" s="823"/>
      <c r="O311" s="823"/>
      <c r="P311" s="823"/>
      <c r="Q311" s="786" t="str">
        <f t="shared" si="35"/>
        <v xml:space="preserve"> </v>
      </c>
      <c r="R311" s="786" t="str">
        <f t="shared" si="36"/>
        <v xml:space="preserve"> </v>
      </c>
      <c r="S311" s="786" t="str">
        <f t="shared" si="37"/>
        <v xml:space="preserve"> </v>
      </c>
      <c r="U311" s="684"/>
      <c r="V311" s="684"/>
      <c r="W311" s="684"/>
      <c r="X311" s="684"/>
      <c r="Y311" s="684"/>
      <c r="Z311" s="684"/>
      <c r="AA311" s="684"/>
      <c r="AB311" s="824"/>
      <c r="AC311" s="786" t="str">
        <f t="shared" si="38"/>
        <v xml:space="preserve"> </v>
      </c>
      <c r="AD311" s="786" t="str">
        <f t="shared" si="39"/>
        <v xml:space="preserve"> </v>
      </c>
      <c r="AF311" s="825">
        <v>1</v>
      </c>
      <c r="AG311" s="684"/>
      <c r="AH311" s="684"/>
      <c r="AI311" s="684"/>
      <c r="AJ311" s="684"/>
      <c r="AK311" s="684"/>
      <c r="AL311" s="684"/>
      <c r="AM311" s="684"/>
      <c r="AN311" s="684"/>
      <c r="AO311" s="684"/>
      <c r="AP311" s="826" t="str">
        <f t="shared" si="40"/>
        <v xml:space="preserve"> </v>
      </c>
      <c r="AQ311" s="786" t="str">
        <f t="shared" si="41"/>
        <v xml:space="preserve"> </v>
      </c>
    </row>
    <row r="312" spans="1:43" ht="18.75" x14ac:dyDescent="0.3">
      <c r="A312" s="827"/>
      <c r="B312" s="684"/>
      <c r="C312" s="823"/>
      <c r="D312" s="823"/>
      <c r="E312" s="823"/>
      <c r="F312" s="684"/>
      <c r="G312" s="823"/>
      <c r="H312" s="823"/>
      <c r="I312" s="684"/>
      <c r="J312" s="823"/>
      <c r="K312" s="823"/>
      <c r="L312" s="786" t="str">
        <f t="shared" si="34"/>
        <v xml:space="preserve"> </v>
      </c>
      <c r="M312" s="823"/>
      <c r="N312" s="823"/>
      <c r="O312" s="823"/>
      <c r="P312" s="823"/>
      <c r="Q312" s="786" t="str">
        <f t="shared" si="35"/>
        <v xml:space="preserve"> </v>
      </c>
      <c r="R312" s="786" t="str">
        <f t="shared" si="36"/>
        <v xml:space="preserve"> </v>
      </c>
      <c r="S312" s="786" t="str">
        <f t="shared" si="37"/>
        <v xml:space="preserve"> </v>
      </c>
      <c r="U312" s="684"/>
      <c r="V312" s="684"/>
      <c r="W312" s="684"/>
      <c r="X312" s="684"/>
      <c r="Y312" s="684"/>
      <c r="Z312" s="684"/>
      <c r="AA312" s="684"/>
      <c r="AB312" s="824"/>
      <c r="AC312" s="786" t="str">
        <f t="shared" si="38"/>
        <v xml:space="preserve"> </v>
      </c>
      <c r="AD312" s="786" t="str">
        <f t="shared" si="39"/>
        <v xml:space="preserve"> </v>
      </c>
      <c r="AF312" s="825">
        <v>1</v>
      </c>
      <c r="AG312" s="684"/>
      <c r="AH312" s="684"/>
      <c r="AI312" s="684"/>
      <c r="AJ312" s="684"/>
      <c r="AK312" s="684"/>
      <c r="AL312" s="684"/>
      <c r="AM312" s="684"/>
      <c r="AN312" s="684"/>
      <c r="AO312" s="684"/>
      <c r="AP312" s="826" t="str">
        <f t="shared" si="40"/>
        <v xml:space="preserve"> </v>
      </c>
      <c r="AQ312" s="786" t="str">
        <f t="shared" si="41"/>
        <v xml:space="preserve"> </v>
      </c>
    </row>
    <row r="313" spans="1:43" ht="18.75" x14ac:dyDescent="0.3">
      <c r="A313" s="827"/>
      <c r="B313" s="684"/>
      <c r="C313" s="823"/>
      <c r="D313" s="823"/>
      <c r="E313" s="823"/>
      <c r="F313" s="684"/>
      <c r="G313" s="823"/>
      <c r="H313" s="823"/>
      <c r="I313" s="684"/>
      <c r="J313" s="823"/>
      <c r="K313" s="823"/>
      <c r="L313" s="786" t="str">
        <f t="shared" si="34"/>
        <v xml:space="preserve"> </v>
      </c>
      <c r="M313" s="823"/>
      <c r="N313" s="823"/>
      <c r="O313" s="823"/>
      <c r="P313" s="823"/>
      <c r="Q313" s="786" t="str">
        <f t="shared" si="35"/>
        <v xml:space="preserve"> </v>
      </c>
      <c r="R313" s="786" t="str">
        <f t="shared" si="36"/>
        <v xml:space="preserve"> </v>
      </c>
      <c r="S313" s="786" t="str">
        <f t="shared" si="37"/>
        <v xml:space="preserve"> </v>
      </c>
      <c r="U313" s="684"/>
      <c r="V313" s="684"/>
      <c r="W313" s="684"/>
      <c r="X313" s="684"/>
      <c r="Y313" s="684"/>
      <c r="Z313" s="684"/>
      <c r="AA313" s="684"/>
      <c r="AB313" s="824"/>
      <c r="AC313" s="786" t="str">
        <f t="shared" si="38"/>
        <v xml:space="preserve"> </v>
      </c>
      <c r="AD313" s="786" t="str">
        <f t="shared" si="39"/>
        <v xml:space="preserve"> </v>
      </c>
      <c r="AF313" s="825">
        <v>1</v>
      </c>
      <c r="AG313" s="684"/>
      <c r="AH313" s="684"/>
      <c r="AI313" s="684"/>
      <c r="AJ313" s="684"/>
      <c r="AK313" s="684"/>
      <c r="AL313" s="684"/>
      <c r="AM313" s="684"/>
      <c r="AN313" s="684"/>
      <c r="AO313" s="684"/>
      <c r="AP313" s="826" t="str">
        <f t="shared" si="40"/>
        <v xml:space="preserve"> </v>
      </c>
      <c r="AQ313" s="786" t="str">
        <f t="shared" si="41"/>
        <v xml:space="preserve"> </v>
      </c>
    </row>
    <row r="314" spans="1:43" ht="18.75" x14ac:dyDescent="0.3">
      <c r="A314" s="827"/>
      <c r="B314" s="684"/>
      <c r="C314" s="823"/>
      <c r="D314" s="823"/>
      <c r="E314" s="823"/>
      <c r="F314" s="684"/>
      <c r="G314" s="823"/>
      <c r="H314" s="823"/>
      <c r="I314" s="684"/>
      <c r="J314" s="823"/>
      <c r="K314" s="823"/>
      <c r="L314" s="786" t="str">
        <f t="shared" si="34"/>
        <v xml:space="preserve"> </v>
      </c>
      <c r="M314" s="823"/>
      <c r="N314" s="823"/>
      <c r="O314" s="823"/>
      <c r="P314" s="823"/>
      <c r="Q314" s="786" t="str">
        <f t="shared" si="35"/>
        <v xml:space="preserve"> </v>
      </c>
      <c r="R314" s="786" t="str">
        <f t="shared" si="36"/>
        <v xml:space="preserve"> </v>
      </c>
      <c r="S314" s="786" t="str">
        <f t="shared" si="37"/>
        <v xml:space="preserve"> </v>
      </c>
      <c r="U314" s="684"/>
      <c r="V314" s="684"/>
      <c r="W314" s="684"/>
      <c r="X314" s="684"/>
      <c r="Y314" s="684"/>
      <c r="Z314" s="684"/>
      <c r="AA314" s="684"/>
      <c r="AB314" s="824"/>
      <c r="AC314" s="786" t="str">
        <f t="shared" si="38"/>
        <v xml:space="preserve"> </v>
      </c>
      <c r="AD314" s="786" t="str">
        <f t="shared" si="39"/>
        <v xml:space="preserve"> </v>
      </c>
      <c r="AF314" s="825">
        <v>1</v>
      </c>
      <c r="AG314" s="684"/>
      <c r="AH314" s="684"/>
      <c r="AI314" s="684"/>
      <c r="AJ314" s="684"/>
      <c r="AK314" s="684"/>
      <c r="AL314" s="684"/>
      <c r="AM314" s="684"/>
      <c r="AN314" s="684"/>
      <c r="AO314" s="684"/>
      <c r="AP314" s="826" t="str">
        <f t="shared" si="40"/>
        <v xml:space="preserve"> </v>
      </c>
      <c r="AQ314" s="786" t="str">
        <f t="shared" si="41"/>
        <v xml:space="preserve"> </v>
      </c>
    </row>
    <row r="315" spans="1:43" ht="18.75" x14ac:dyDescent="0.3">
      <c r="A315" s="827"/>
      <c r="B315" s="684"/>
      <c r="C315" s="823"/>
      <c r="D315" s="823"/>
      <c r="E315" s="823"/>
      <c r="F315" s="684"/>
      <c r="G315" s="823"/>
      <c r="H315" s="823"/>
      <c r="I315" s="684"/>
      <c r="J315" s="823"/>
      <c r="K315" s="823"/>
      <c r="L315" s="786" t="str">
        <f t="shared" si="34"/>
        <v xml:space="preserve"> </v>
      </c>
      <c r="M315" s="823"/>
      <c r="N315" s="823"/>
      <c r="O315" s="823"/>
      <c r="P315" s="823"/>
      <c r="Q315" s="786" t="str">
        <f t="shared" si="35"/>
        <v xml:space="preserve"> </v>
      </c>
      <c r="R315" s="786" t="str">
        <f t="shared" si="36"/>
        <v xml:space="preserve"> </v>
      </c>
      <c r="S315" s="786" t="str">
        <f t="shared" si="37"/>
        <v xml:space="preserve"> </v>
      </c>
      <c r="U315" s="684"/>
      <c r="V315" s="684"/>
      <c r="W315" s="684"/>
      <c r="X315" s="684"/>
      <c r="Y315" s="684"/>
      <c r="Z315" s="684"/>
      <c r="AA315" s="684"/>
      <c r="AB315" s="824"/>
      <c r="AC315" s="786" t="str">
        <f t="shared" si="38"/>
        <v xml:space="preserve"> </v>
      </c>
      <c r="AD315" s="786" t="str">
        <f t="shared" si="39"/>
        <v xml:space="preserve"> </v>
      </c>
      <c r="AF315" s="825">
        <v>1</v>
      </c>
      <c r="AG315" s="684"/>
      <c r="AH315" s="684"/>
      <c r="AI315" s="684"/>
      <c r="AJ315" s="684"/>
      <c r="AK315" s="684"/>
      <c r="AL315" s="684"/>
      <c r="AM315" s="684"/>
      <c r="AN315" s="684"/>
      <c r="AO315" s="684"/>
      <c r="AP315" s="826" t="str">
        <f t="shared" si="40"/>
        <v xml:space="preserve"> </v>
      </c>
      <c r="AQ315" s="786" t="str">
        <f t="shared" si="41"/>
        <v xml:space="preserve"> </v>
      </c>
    </row>
    <row r="316" spans="1:43" ht="18.75" x14ac:dyDescent="0.3">
      <c r="A316" s="827"/>
      <c r="B316" s="684"/>
      <c r="C316" s="823"/>
      <c r="D316" s="823"/>
      <c r="E316" s="823"/>
      <c r="F316" s="684"/>
      <c r="G316" s="823"/>
      <c r="H316" s="823"/>
      <c r="I316" s="684"/>
      <c r="J316" s="823"/>
      <c r="K316" s="823"/>
      <c r="L316" s="786" t="str">
        <f t="shared" si="34"/>
        <v xml:space="preserve"> </v>
      </c>
      <c r="M316" s="823"/>
      <c r="N316" s="823"/>
      <c r="O316" s="823"/>
      <c r="P316" s="823"/>
      <c r="Q316" s="786" t="str">
        <f t="shared" si="35"/>
        <v xml:space="preserve"> </v>
      </c>
      <c r="R316" s="786" t="str">
        <f t="shared" si="36"/>
        <v xml:space="preserve"> </v>
      </c>
      <c r="S316" s="786" t="str">
        <f t="shared" si="37"/>
        <v xml:space="preserve"> </v>
      </c>
      <c r="U316" s="684"/>
      <c r="V316" s="684"/>
      <c r="W316" s="684"/>
      <c r="X316" s="684"/>
      <c r="Y316" s="684"/>
      <c r="Z316" s="684"/>
      <c r="AA316" s="684"/>
      <c r="AB316" s="824"/>
      <c r="AC316" s="786" t="str">
        <f t="shared" si="38"/>
        <v xml:space="preserve"> </v>
      </c>
      <c r="AD316" s="786" t="str">
        <f t="shared" si="39"/>
        <v xml:space="preserve"> </v>
      </c>
      <c r="AF316" s="825">
        <v>1</v>
      </c>
      <c r="AG316" s="684"/>
      <c r="AH316" s="684"/>
      <c r="AI316" s="684"/>
      <c r="AJ316" s="684"/>
      <c r="AK316" s="684"/>
      <c r="AL316" s="684"/>
      <c r="AM316" s="684"/>
      <c r="AN316" s="684"/>
      <c r="AO316" s="684"/>
      <c r="AP316" s="826" t="str">
        <f t="shared" si="40"/>
        <v xml:space="preserve"> </v>
      </c>
      <c r="AQ316" s="786" t="str">
        <f t="shared" si="41"/>
        <v xml:space="preserve"> </v>
      </c>
    </row>
    <row r="317" spans="1:43" ht="18.75" x14ac:dyDescent="0.3">
      <c r="A317" s="827"/>
      <c r="B317" s="684"/>
      <c r="C317" s="823"/>
      <c r="D317" s="823"/>
      <c r="E317" s="823"/>
      <c r="F317" s="684"/>
      <c r="G317" s="823"/>
      <c r="H317" s="823"/>
      <c r="I317" s="684"/>
      <c r="J317" s="823"/>
      <c r="K317" s="823"/>
      <c r="L317" s="786" t="str">
        <f t="shared" si="34"/>
        <v xml:space="preserve"> </v>
      </c>
      <c r="M317" s="823"/>
      <c r="N317" s="823"/>
      <c r="O317" s="823"/>
      <c r="P317" s="823"/>
      <c r="Q317" s="786" t="str">
        <f t="shared" si="35"/>
        <v xml:space="preserve"> </v>
      </c>
      <c r="R317" s="786" t="str">
        <f t="shared" si="36"/>
        <v xml:space="preserve"> </v>
      </c>
      <c r="S317" s="786" t="str">
        <f t="shared" si="37"/>
        <v xml:space="preserve"> </v>
      </c>
      <c r="U317" s="684"/>
      <c r="V317" s="684"/>
      <c r="W317" s="684"/>
      <c r="X317" s="684"/>
      <c r="Y317" s="684"/>
      <c r="Z317" s="684"/>
      <c r="AA317" s="684"/>
      <c r="AB317" s="824"/>
      <c r="AC317" s="786" t="str">
        <f t="shared" si="38"/>
        <v xml:space="preserve"> </v>
      </c>
      <c r="AD317" s="786" t="str">
        <f t="shared" si="39"/>
        <v xml:space="preserve"> </v>
      </c>
      <c r="AF317" s="825">
        <v>1</v>
      </c>
      <c r="AG317" s="684"/>
      <c r="AH317" s="684"/>
      <c r="AI317" s="684"/>
      <c r="AJ317" s="684"/>
      <c r="AK317" s="684"/>
      <c r="AL317" s="684"/>
      <c r="AM317" s="684"/>
      <c r="AN317" s="684"/>
      <c r="AO317" s="684"/>
      <c r="AP317" s="826" t="str">
        <f t="shared" si="40"/>
        <v xml:space="preserve"> </v>
      </c>
      <c r="AQ317" s="786" t="str">
        <f t="shared" si="41"/>
        <v xml:space="preserve"> </v>
      </c>
    </row>
    <row r="318" spans="1:43" ht="18.75" x14ac:dyDescent="0.3">
      <c r="A318" s="827"/>
      <c r="B318" s="684"/>
      <c r="C318" s="823"/>
      <c r="D318" s="823"/>
      <c r="E318" s="823"/>
      <c r="F318" s="684"/>
      <c r="G318" s="823"/>
      <c r="H318" s="823"/>
      <c r="I318" s="684"/>
      <c r="J318" s="823"/>
      <c r="K318" s="823"/>
      <c r="L318" s="786" t="str">
        <f t="shared" si="34"/>
        <v xml:space="preserve"> </v>
      </c>
      <c r="M318" s="823"/>
      <c r="N318" s="823"/>
      <c r="O318" s="823"/>
      <c r="P318" s="823"/>
      <c r="Q318" s="786" t="str">
        <f t="shared" si="35"/>
        <v xml:space="preserve"> </v>
      </c>
      <c r="R318" s="786" t="str">
        <f t="shared" si="36"/>
        <v xml:space="preserve"> </v>
      </c>
      <c r="S318" s="786" t="str">
        <f t="shared" si="37"/>
        <v xml:space="preserve"> </v>
      </c>
      <c r="U318" s="684"/>
      <c r="V318" s="684"/>
      <c r="W318" s="684"/>
      <c r="X318" s="684"/>
      <c r="Y318" s="684"/>
      <c r="Z318" s="684"/>
      <c r="AA318" s="684"/>
      <c r="AB318" s="824"/>
      <c r="AC318" s="786" t="str">
        <f t="shared" si="38"/>
        <v xml:space="preserve"> </v>
      </c>
      <c r="AD318" s="786" t="str">
        <f t="shared" si="39"/>
        <v xml:space="preserve"> </v>
      </c>
      <c r="AF318" s="825">
        <v>1</v>
      </c>
      <c r="AG318" s="684"/>
      <c r="AH318" s="684"/>
      <c r="AI318" s="684"/>
      <c r="AJ318" s="684"/>
      <c r="AK318" s="684"/>
      <c r="AL318" s="684"/>
      <c r="AM318" s="684"/>
      <c r="AN318" s="684"/>
      <c r="AO318" s="684"/>
      <c r="AP318" s="826" t="str">
        <f t="shared" si="40"/>
        <v xml:space="preserve"> </v>
      </c>
      <c r="AQ318" s="786" t="str">
        <f t="shared" si="41"/>
        <v xml:space="preserve"> </v>
      </c>
    </row>
    <row r="319" spans="1:43" ht="18.75" x14ac:dyDescent="0.3">
      <c r="A319" s="827"/>
      <c r="B319" s="684"/>
      <c r="C319" s="823"/>
      <c r="D319" s="823"/>
      <c r="E319" s="823"/>
      <c r="F319" s="684"/>
      <c r="G319" s="823"/>
      <c r="H319" s="823"/>
      <c r="I319" s="684"/>
      <c r="J319" s="823"/>
      <c r="K319" s="823"/>
      <c r="L319" s="786" t="str">
        <f t="shared" si="34"/>
        <v xml:space="preserve"> </v>
      </c>
      <c r="M319" s="823"/>
      <c r="N319" s="823"/>
      <c r="O319" s="823"/>
      <c r="P319" s="823"/>
      <c r="Q319" s="786" t="str">
        <f t="shared" si="35"/>
        <v xml:space="preserve"> </v>
      </c>
      <c r="R319" s="786" t="str">
        <f t="shared" si="36"/>
        <v xml:space="preserve"> </v>
      </c>
      <c r="S319" s="786" t="str">
        <f t="shared" si="37"/>
        <v xml:space="preserve"> </v>
      </c>
      <c r="U319" s="684"/>
      <c r="V319" s="684"/>
      <c r="W319" s="684"/>
      <c r="X319" s="684"/>
      <c r="Y319" s="684"/>
      <c r="Z319" s="684"/>
      <c r="AA319" s="684"/>
      <c r="AB319" s="824"/>
      <c r="AC319" s="786" t="str">
        <f t="shared" si="38"/>
        <v xml:space="preserve"> </v>
      </c>
      <c r="AD319" s="786" t="str">
        <f t="shared" si="39"/>
        <v xml:space="preserve"> </v>
      </c>
      <c r="AF319" s="825">
        <v>1</v>
      </c>
      <c r="AG319" s="684"/>
      <c r="AH319" s="684"/>
      <c r="AI319" s="684"/>
      <c r="AJ319" s="684"/>
      <c r="AK319" s="684"/>
      <c r="AL319" s="684"/>
      <c r="AM319" s="684"/>
      <c r="AN319" s="684"/>
      <c r="AO319" s="684"/>
      <c r="AP319" s="826" t="str">
        <f t="shared" si="40"/>
        <v xml:space="preserve"> </v>
      </c>
      <c r="AQ319" s="786" t="str">
        <f t="shared" si="41"/>
        <v xml:space="preserve"> </v>
      </c>
    </row>
    <row r="320" spans="1:43" ht="18.75" x14ac:dyDescent="0.3">
      <c r="A320" s="827"/>
      <c r="B320" s="684"/>
      <c r="C320" s="823"/>
      <c r="D320" s="823"/>
      <c r="E320" s="823"/>
      <c r="F320" s="684"/>
      <c r="G320" s="823"/>
      <c r="H320" s="823"/>
      <c r="I320" s="684"/>
      <c r="J320" s="823"/>
      <c r="K320" s="823"/>
      <c r="L320" s="786" t="str">
        <f t="shared" si="34"/>
        <v xml:space="preserve"> </v>
      </c>
      <c r="M320" s="823"/>
      <c r="N320" s="823"/>
      <c r="O320" s="823"/>
      <c r="P320" s="823"/>
      <c r="Q320" s="786" t="str">
        <f t="shared" si="35"/>
        <v xml:space="preserve"> </v>
      </c>
      <c r="R320" s="786" t="str">
        <f t="shared" si="36"/>
        <v xml:space="preserve"> </v>
      </c>
      <c r="S320" s="786" t="str">
        <f t="shared" si="37"/>
        <v xml:space="preserve"> </v>
      </c>
      <c r="U320" s="684"/>
      <c r="V320" s="684"/>
      <c r="W320" s="684"/>
      <c r="X320" s="684"/>
      <c r="Y320" s="684"/>
      <c r="Z320" s="684"/>
      <c r="AA320" s="684"/>
      <c r="AB320" s="824"/>
      <c r="AC320" s="786" t="str">
        <f t="shared" si="38"/>
        <v xml:space="preserve"> </v>
      </c>
      <c r="AD320" s="786" t="str">
        <f t="shared" si="39"/>
        <v xml:space="preserve"> </v>
      </c>
      <c r="AF320" s="825">
        <v>1</v>
      </c>
      <c r="AG320" s="684"/>
      <c r="AH320" s="684"/>
      <c r="AI320" s="684"/>
      <c r="AJ320" s="684"/>
      <c r="AK320" s="684"/>
      <c r="AL320" s="684"/>
      <c r="AM320" s="684"/>
      <c r="AN320" s="684"/>
      <c r="AO320" s="684"/>
      <c r="AP320" s="826" t="str">
        <f t="shared" si="40"/>
        <v xml:space="preserve"> </v>
      </c>
      <c r="AQ320" s="786" t="str">
        <f t="shared" si="41"/>
        <v xml:space="preserve"> </v>
      </c>
    </row>
    <row r="321" spans="1:43" ht="18.75" x14ac:dyDescent="0.3">
      <c r="A321" s="827"/>
      <c r="B321" s="684"/>
      <c r="C321" s="823"/>
      <c r="D321" s="823"/>
      <c r="E321" s="823"/>
      <c r="F321" s="684"/>
      <c r="G321" s="823"/>
      <c r="H321" s="823"/>
      <c r="I321" s="684"/>
      <c r="J321" s="823"/>
      <c r="K321" s="823"/>
      <c r="L321" s="786" t="str">
        <f t="shared" si="34"/>
        <v xml:space="preserve"> </v>
      </c>
      <c r="M321" s="823"/>
      <c r="N321" s="823"/>
      <c r="O321" s="823"/>
      <c r="P321" s="823"/>
      <c r="Q321" s="786" t="str">
        <f t="shared" si="35"/>
        <v xml:space="preserve"> </v>
      </c>
      <c r="R321" s="786" t="str">
        <f t="shared" si="36"/>
        <v xml:space="preserve"> </v>
      </c>
      <c r="S321" s="786" t="str">
        <f t="shared" si="37"/>
        <v xml:space="preserve"> </v>
      </c>
      <c r="U321" s="684"/>
      <c r="V321" s="684"/>
      <c r="W321" s="684"/>
      <c r="X321" s="684"/>
      <c r="Y321" s="684"/>
      <c r="Z321" s="684"/>
      <c r="AA321" s="684"/>
      <c r="AB321" s="824"/>
      <c r="AC321" s="786" t="str">
        <f t="shared" si="38"/>
        <v xml:space="preserve"> </v>
      </c>
      <c r="AD321" s="786" t="str">
        <f t="shared" si="39"/>
        <v xml:space="preserve"> </v>
      </c>
      <c r="AF321" s="825">
        <v>1</v>
      </c>
      <c r="AG321" s="684"/>
      <c r="AH321" s="684"/>
      <c r="AI321" s="684"/>
      <c r="AJ321" s="684"/>
      <c r="AK321" s="684"/>
      <c r="AL321" s="684"/>
      <c r="AM321" s="684"/>
      <c r="AN321" s="684"/>
      <c r="AO321" s="684"/>
      <c r="AP321" s="826" t="str">
        <f t="shared" si="40"/>
        <v xml:space="preserve"> </v>
      </c>
      <c r="AQ321" s="786" t="str">
        <f t="shared" si="41"/>
        <v xml:space="preserve"> </v>
      </c>
    </row>
    <row r="322" spans="1:43" ht="18.75" x14ac:dyDescent="0.3">
      <c r="A322" s="827"/>
      <c r="B322" s="684"/>
      <c r="C322" s="823"/>
      <c r="D322" s="823"/>
      <c r="E322" s="823"/>
      <c r="F322" s="684"/>
      <c r="G322" s="823"/>
      <c r="H322" s="823"/>
      <c r="I322" s="684"/>
      <c r="J322" s="823"/>
      <c r="K322" s="823"/>
      <c r="L322" s="786" t="str">
        <f t="shared" si="34"/>
        <v xml:space="preserve"> </v>
      </c>
      <c r="M322" s="823"/>
      <c r="N322" s="823"/>
      <c r="O322" s="823"/>
      <c r="P322" s="823"/>
      <c r="Q322" s="786" t="str">
        <f t="shared" si="35"/>
        <v xml:space="preserve"> </v>
      </c>
      <c r="R322" s="786" t="str">
        <f t="shared" si="36"/>
        <v xml:space="preserve"> </v>
      </c>
      <c r="S322" s="786" t="str">
        <f t="shared" si="37"/>
        <v xml:space="preserve"> </v>
      </c>
      <c r="U322" s="684"/>
      <c r="V322" s="684"/>
      <c r="W322" s="684"/>
      <c r="X322" s="684"/>
      <c r="Y322" s="684"/>
      <c r="Z322" s="684"/>
      <c r="AA322" s="684"/>
      <c r="AB322" s="824"/>
      <c r="AC322" s="786" t="str">
        <f t="shared" si="38"/>
        <v xml:space="preserve"> </v>
      </c>
      <c r="AD322" s="786" t="str">
        <f t="shared" si="39"/>
        <v xml:space="preserve"> </v>
      </c>
      <c r="AF322" s="825">
        <v>1</v>
      </c>
      <c r="AG322" s="684"/>
      <c r="AH322" s="684"/>
      <c r="AI322" s="684"/>
      <c r="AJ322" s="684"/>
      <c r="AK322" s="684"/>
      <c r="AL322" s="684"/>
      <c r="AM322" s="684"/>
      <c r="AN322" s="684"/>
      <c r="AO322" s="684"/>
      <c r="AP322" s="826" t="str">
        <f t="shared" si="40"/>
        <v xml:space="preserve"> </v>
      </c>
      <c r="AQ322" s="786" t="str">
        <f t="shared" si="41"/>
        <v xml:space="preserve"> </v>
      </c>
    </row>
    <row r="323" spans="1:43" ht="18.75" x14ac:dyDescent="0.3">
      <c r="A323" s="827"/>
      <c r="B323" s="684"/>
      <c r="C323" s="823"/>
      <c r="D323" s="823"/>
      <c r="E323" s="823"/>
      <c r="F323" s="684"/>
      <c r="G323" s="823"/>
      <c r="H323" s="823"/>
      <c r="I323" s="684"/>
      <c r="J323" s="823"/>
      <c r="K323" s="823"/>
      <c r="L323" s="786" t="str">
        <f t="shared" si="34"/>
        <v xml:space="preserve"> </v>
      </c>
      <c r="M323" s="823"/>
      <c r="N323" s="823"/>
      <c r="O323" s="823"/>
      <c r="P323" s="823"/>
      <c r="Q323" s="786" t="str">
        <f t="shared" si="35"/>
        <v xml:space="preserve"> </v>
      </c>
      <c r="R323" s="786" t="str">
        <f t="shared" si="36"/>
        <v xml:space="preserve"> </v>
      </c>
      <c r="S323" s="786" t="str">
        <f t="shared" si="37"/>
        <v xml:space="preserve"> </v>
      </c>
      <c r="U323" s="684"/>
      <c r="V323" s="684"/>
      <c r="W323" s="684"/>
      <c r="X323" s="684"/>
      <c r="Y323" s="684"/>
      <c r="Z323" s="684"/>
      <c r="AA323" s="684"/>
      <c r="AB323" s="824"/>
      <c r="AC323" s="786" t="str">
        <f t="shared" si="38"/>
        <v xml:space="preserve"> </v>
      </c>
      <c r="AD323" s="786" t="str">
        <f t="shared" si="39"/>
        <v xml:space="preserve"> </v>
      </c>
      <c r="AF323" s="825">
        <v>1</v>
      </c>
      <c r="AG323" s="684"/>
      <c r="AH323" s="684"/>
      <c r="AI323" s="684"/>
      <c r="AJ323" s="684"/>
      <c r="AK323" s="684"/>
      <c r="AL323" s="684"/>
      <c r="AM323" s="684"/>
      <c r="AN323" s="684"/>
      <c r="AO323" s="684"/>
      <c r="AP323" s="826" t="str">
        <f t="shared" si="40"/>
        <v xml:space="preserve"> </v>
      </c>
      <c r="AQ323" s="786" t="str">
        <f t="shared" si="41"/>
        <v xml:space="preserve"> </v>
      </c>
    </row>
    <row r="324" spans="1:43" ht="18.75" x14ac:dyDescent="0.3">
      <c r="A324" s="827"/>
      <c r="B324" s="684"/>
      <c r="C324" s="823"/>
      <c r="D324" s="823"/>
      <c r="E324" s="823"/>
      <c r="F324" s="684"/>
      <c r="G324" s="823"/>
      <c r="H324" s="823"/>
      <c r="I324" s="684"/>
      <c r="J324" s="823"/>
      <c r="K324" s="823"/>
      <c r="L324" s="786" t="str">
        <f t="shared" si="34"/>
        <v xml:space="preserve"> </v>
      </c>
      <c r="M324" s="823"/>
      <c r="N324" s="823"/>
      <c r="O324" s="823"/>
      <c r="P324" s="823"/>
      <c r="Q324" s="786" t="str">
        <f t="shared" si="35"/>
        <v xml:space="preserve"> </v>
      </c>
      <c r="R324" s="786" t="str">
        <f t="shared" si="36"/>
        <v xml:space="preserve"> </v>
      </c>
      <c r="S324" s="786" t="str">
        <f t="shared" si="37"/>
        <v xml:space="preserve"> </v>
      </c>
      <c r="U324" s="684"/>
      <c r="V324" s="684"/>
      <c r="W324" s="684"/>
      <c r="X324" s="684"/>
      <c r="Y324" s="684"/>
      <c r="Z324" s="684"/>
      <c r="AA324" s="684"/>
      <c r="AB324" s="824"/>
      <c r="AC324" s="786" t="str">
        <f t="shared" si="38"/>
        <v xml:space="preserve"> </v>
      </c>
      <c r="AD324" s="786" t="str">
        <f t="shared" si="39"/>
        <v xml:space="preserve"> </v>
      </c>
      <c r="AF324" s="825">
        <v>1</v>
      </c>
      <c r="AG324" s="684"/>
      <c r="AH324" s="684"/>
      <c r="AI324" s="684"/>
      <c r="AJ324" s="684"/>
      <c r="AK324" s="684"/>
      <c r="AL324" s="684"/>
      <c r="AM324" s="684"/>
      <c r="AN324" s="684"/>
      <c r="AO324" s="684"/>
      <c r="AP324" s="826" t="str">
        <f t="shared" si="40"/>
        <v xml:space="preserve"> </v>
      </c>
      <c r="AQ324" s="786" t="str">
        <f t="shared" si="41"/>
        <v xml:space="preserve"> </v>
      </c>
    </row>
    <row r="325" spans="1:43" ht="18.75" x14ac:dyDescent="0.3">
      <c r="A325" s="827"/>
      <c r="B325" s="684"/>
      <c r="C325" s="823"/>
      <c r="D325" s="823"/>
      <c r="E325" s="823"/>
      <c r="F325" s="684"/>
      <c r="G325" s="823"/>
      <c r="H325" s="823"/>
      <c r="I325" s="684"/>
      <c r="J325" s="823"/>
      <c r="K325" s="823"/>
      <c r="L325" s="786" t="str">
        <f t="shared" si="34"/>
        <v xml:space="preserve"> </v>
      </c>
      <c r="M325" s="823"/>
      <c r="N325" s="823"/>
      <c r="O325" s="823"/>
      <c r="P325" s="823"/>
      <c r="Q325" s="786" t="str">
        <f t="shared" si="35"/>
        <v xml:space="preserve"> </v>
      </c>
      <c r="R325" s="786" t="str">
        <f t="shared" si="36"/>
        <v xml:space="preserve"> </v>
      </c>
      <c r="S325" s="786" t="str">
        <f t="shared" si="37"/>
        <v xml:space="preserve"> </v>
      </c>
      <c r="U325" s="684"/>
      <c r="V325" s="684"/>
      <c r="W325" s="684"/>
      <c r="X325" s="684"/>
      <c r="Y325" s="684"/>
      <c r="Z325" s="684"/>
      <c r="AA325" s="684"/>
      <c r="AB325" s="824"/>
      <c r="AC325" s="786" t="str">
        <f t="shared" si="38"/>
        <v xml:space="preserve"> </v>
      </c>
      <c r="AD325" s="786" t="str">
        <f t="shared" si="39"/>
        <v xml:space="preserve"> </v>
      </c>
      <c r="AF325" s="825">
        <v>1</v>
      </c>
      <c r="AG325" s="684"/>
      <c r="AH325" s="684"/>
      <c r="AI325" s="684"/>
      <c r="AJ325" s="684"/>
      <c r="AK325" s="684"/>
      <c r="AL325" s="684"/>
      <c r="AM325" s="684"/>
      <c r="AN325" s="684"/>
      <c r="AO325" s="684"/>
      <c r="AP325" s="826" t="str">
        <f t="shared" si="40"/>
        <v xml:space="preserve"> </v>
      </c>
      <c r="AQ325" s="786" t="str">
        <f t="shared" si="41"/>
        <v xml:space="preserve"> </v>
      </c>
    </row>
    <row r="326" spans="1:43" ht="18.75" x14ac:dyDescent="0.3">
      <c r="A326" s="827"/>
      <c r="B326" s="684"/>
      <c r="C326" s="823"/>
      <c r="D326" s="823"/>
      <c r="E326" s="823"/>
      <c r="F326" s="684"/>
      <c r="G326" s="823"/>
      <c r="H326" s="823"/>
      <c r="I326" s="684"/>
      <c r="J326" s="823"/>
      <c r="K326" s="823"/>
      <c r="L326" s="786" t="str">
        <f t="shared" si="34"/>
        <v xml:space="preserve"> </v>
      </c>
      <c r="M326" s="823"/>
      <c r="N326" s="823"/>
      <c r="O326" s="823"/>
      <c r="P326" s="823"/>
      <c r="Q326" s="786" t="str">
        <f t="shared" si="35"/>
        <v xml:space="preserve"> </v>
      </c>
      <c r="R326" s="786" t="str">
        <f t="shared" si="36"/>
        <v xml:space="preserve"> </v>
      </c>
      <c r="S326" s="786" t="str">
        <f t="shared" si="37"/>
        <v xml:space="preserve"> </v>
      </c>
      <c r="U326" s="684"/>
      <c r="V326" s="684"/>
      <c r="W326" s="684"/>
      <c r="X326" s="684"/>
      <c r="Y326" s="684"/>
      <c r="Z326" s="684"/>
      <c r="AA326" s="684"/>
      <c r="AB326" s="824"/>
      <c r="AC326" s="786" t="str">
        <f t="shared" si="38"/>
        <v xml:space="preserve"> </v>
      </c>
      <c r="AD326" s="786" t="str">
        <f t="shared" si="39"/>
        <v xml:space="preserve"> </v>
      </c>
      <c r="AF326" s="825">
        <v>1</v>
      </c>
      <c r="AG326" s="684"/>
      <c r="AH326" s="684"/>
      <c r="AI326" s="684"/>
      <c r="AJ326" s="684"/>
      <c r="AK326" s="684"/>
      <c r="AL326" s="684"/>
      <c r="AM326" s="684"/>
      <c r="AN326" s="684"/>
      <c r="AO326" s="684"/>
      <c r="AP326" s="826" t="str">
        <f t="shared" si="40"/>
        <v xml:space="preserve"> </v>
      </c>
      <c r="AQ326" s="786" t="str">
        <f t="shared" si="41"/>
        <v xml:space="preserve"> </v>
      </c>
    </row>
    <row r="327" spans="1:43" ht="18.75" x14ac:dyDescent="0.3">
      <c r="A327" s="827"/>
      <c r="B327" s="684"/>
      <c r="C327" s="823"/>
      <c r="D327" s="823"/>
      <c r="E327" s="823"/>
      <c r="F327" s="684"/>
      <c r="G327" s="823"/>
      <c r="H327" s="823"/>
      <c r="I327" s="684"/>
      <c r="J327" s="823"/>
      <c r="K327" s="823"/>
      <c r="L327" s="786" t="str">
        <f t="shared" ref="L327:L390" si="42">IF(N327*K327&gt;0,N327*K327," ")</f>
        <v xml:space="preserve"> </v>
      </c>
      <c r="M327" s="823"/>
      <c r="N327" s="823"/>
      <c r="O327" s="823"/>
      <c r="P327" s="823"/>
      <c r="Q327" s="786" t="str">
        <f t="shared" ref="Q327:Q390" si="43">IFERROR(O327/L327," ")</f>
        <v xml:space="preserve"> </v>
      </c>
      <c r="R327" s="786" t="str">
        <f t="shared" ref="R327:R390" si="44">IFERROR(P327/L327," ")</f>
        <v xml:space="preserve"> </v>
      </c>
      <c r="S327" s="786" t="str">
        <f t="shared" ref="S327:S390" si="45">IFERROR((IFERROR(O327*0.187*10^3,0)+IFERROR(P327*0.86*10^3,0))/L327," ")</f>
        <v xml:space="preserve"> </v>
      </c>
      <c r="U327" s="684"/>
      <c r="V327" s="684"/>
      <c r="W327" s="684"/>
      <c r="X327" s="684"/>
      <c r="Y327" s="684"/>
      <c r="Z327" s="684"/>
      <c r="AA327" s="684"/>
      <c r="AB327" s="824"/>
      <c r="AC327" s="786" t="str">
        <f t="shared" ref="AC327:AC390" si="46">IF(AB327*0.187*10^-3&gt;0,AB327*0.187*10^-3," ")</f>
        <v xml:space="preserve"> </v>
      </c>
      <c r="AD327" s="786" t="str">
        <f t="shared" ref="AD327:AD390" si="47">IFERROR(AC327/V327," ")</f>
        <v xml:space="preserve"> </v>
      </c>
      <c r="AF327" s="825">
        <v>1</v>
      </c>
      <c r="AG327" s="684"/>
      <c r="AH327" s="684"/>
      <c r="AI327" s="684"/>
      <c r="AJ327" s="684"/>
      <c r="AK327" s="684"/>
      <c r="AL327" s="684"/>
      <c r="AM327" s="684"/>
      <c r="AN327" s="684"/>
      <c r="AO327" s="684"/>
      <c r="AP327" s="826" t="str">
        <f t="shared" ref="AP327:AP390" si="48">IF(AO327*0.187*10^-3&gt;0,AO327*0.187*10^-3," ")</f>
        <v xml:space="preserve"> </v>
      </c>
      <c r="AQ327" s="786" t="str">
        <f t="shared" ref="AQ327:AQ358" si="49">IFERROR(AP327/AH327," ")</f>
        <v xml:space="preserve"> </v>
      </c>
    </row>
    <row r="328" spans="1:43" ht="18.75" x14ac:dyDescent="0.3">
      <c r="A328" s="827"/>
      <c r="B328" s="684"/>
      <c r="C328" s="823"/>
      <c r="D328" s="823"/>
      <c r="E328" s="823"/>
      <c r="F328" s="684"/>
      <c r="G328" s="823"/>
      <c r="H328" s="823"/>
      <c r="I328" s="684"/>
      <c r="J328" s="823"/>
      <c r="K328" s="823"/>
      <c r="L328" s="786" t="str">
        <f t="shared" si="42"/>
        <v xml:space="preserve"> </v>
      </c>
      <c r="M328" s="823"/>
      <c r="N328" s="823"/>
      <c r="O328" s="823"/>
      <c r="P328" s="823"/>
      <c r="Q328" s="786" t="str">
        <f t="shared" si="43"/>
        <v xml:space="preserve"> </v>
      </c>
      <c r="R328" s="786" t="str">
        <f t="shared" si="44"/>
        <v xml:space="preserve"> </v>
      </c>
      <c r="S328" s="786" t="str">
        <f t="shared" si="45"/>
        <v xml:space="preserve"> </v>
      </c>
      <c r="U328" s="684"/>
      <c r="V328" s="684"/>
      <c r="W328" s="684"/>
      <c r="X328" s="684"/>
      <c r="Y328" s="684"/>
      <c r="Z328" s="684"/>
      <c r="AA328" s="684"/>
      <c r="AB328" s="824"/>
      <c r="AC328" s="786" t="str">
        <f t="shared" si="46"/>
        <v xml:space="preserve"> </v>
      </c>
      <c r="AD328" s="786" t="str">
        <f t="shared" si="47"/>
        <v xml:space="preserve"> </v>
      </c>
      <c r="AF328" s="825">
        <v>1</v>
      </c>
      <c r="AG328" s="684"/>
      <c r="AH328" s="684"/>
      <c r="AI328" s="684"/>
      <c r="AJ328" s="684"/>
      <c r="AK328" s="684"/>
      <c r="AL328" s="684"/>
      <c r="AM328" s="684"/>
      <c r="AN328" s="684"/>
      <c r="AO328" s="684"/>
      <c r="AP328" s="826" t="str">
        <f t="shared" si="48"/>
        <v xml:space="preserve"> </v>
      </c>
      <c r="AQ328" s="786" t="str">
        <f t="shared" si="49"/>
        <v xml:space="preserve"> </v>
      </c>
    </row>
    <row r="329" spans="1:43" ht="18.75" x14ac:dyDescent="0.3">
      <c r="A329" s="827"/>
      <c r="B329" s="684"/>
      <c r="C329" s="823"/>
      <c r="D329" s="823"/>
      <c r="E329" s="823"/>
      <c r="F329" s="684"/>
      <c r="G329" s="823"/>
      <c r="H329" s="823"/>
      <c r="I329" s="684"/>
      <c r="J329" s="823"/>
      <c r="K329" s="823"/>
      <c r="L329" s="786" t="str">
        <f t="shared" si="42"/>
        <v xml:space="preserve"> </v>
      </c>
      <c r="M329" s="823"/>
      <c r="N329" s="823"/>
      <c r="O329" s="823"/>
      <c r="P329" s="823"/>
      <c r="Q329" s="786" t="str">
        <f t="shared" si="43"/>
        <v xml:space="preserve"> </v>
      </c>
      <c r="R329" s="786" t="str">
        <f t="shared" si="44"/>
        <v xml:space="preserve"> </v>
      </c>
      <c r="S329" s="786" t="str">
        <f t="shared" si="45"/>
        <v xml:space="preserve"> </v>
      </c>
      <c r="U329" s="684"/>
      <c r="V329" s="684"/>
      <c r="W329" s="684"/>
      <c r="X329" s="684"/>
      <c r="Y329" s="684"/>
      <c r="Z329" s="684"/>
      <c r="AA329" s="684"/>
      <c r="AB329" s="824"/>
      <c r="AC329" s="786" t="str">
        <f t="shared" si="46"/>
        <v xml:space="preserve"> </v>
      </c>
      <c r="AD329" s="786" t="str">
        <f t="shared" si="47"/>
        <v xml:space="preserve"> </v>
      </c>
      <c r="AF329" s="825">
        <v>1</v>
      </c>
      <c r="AG329" s="684"/>
      <c r="AH329" s="684"/>
      <c r="AI329" s="684"/>
      <c r="AJ329" s="684"/>
      <c r="AK329" s="684"/>
      <c r="AL329" s="684"/>
      <c r="AM329" s="684"/>
      <c r="AN329" s="684"/>
      <c r="AO329" s="684"/>
      <c r="AP329" s="826" t="str">
        <f t="shared" si="48"/>
        <v xml:space="preserve"> </v>
      </c>
      <c r="AQ329" s="786" t="str">
        <f t="shared" si="49"/>
        <v xml:space="preserve"> </v>
      </c>
    </row>
    <row r="330" spans="1:43" ht="18.75" x14ac:dyDescent="0.3">
      <c r="A330" s="827"/>
      <c r="B330" s="684"/>
      <c r="C330" s="823"/>
      <c r="D330" s="823"/>
      <c r="E330" s="823"/>
      <c r="F330" s="684"/>
      <c r="G330" s="823"/>
      <c r="H330" s="823"/>
      <c r="I330" s="684"/>
      <c r="J330" s="823"/>
      <c r="K330" s="823"/>
      <c r="L330" s="786" t="str">
        <f t="shared" si="42"/>
        <v xml:space="preserve"> </v>
      </c>
      <c r="M330" s="823"/>
      <c r="N330" s="823"/>
      <c r="O330" s="823"/>
      <c r="P330" s="823"/>
      <c r="Q330" s="786" t="str">
        <f t="shared" si="43"/>
        <v xml:space="preserve"> </v>
      </c>
      <c r="R330" s="786" t="str">
        <f t="shared" si="44"/>
        <v xml:space="preserve"> </v>
      </c>
      <c r="S330" s="786" t="str">
        <f t="shared" si="45"/>
        <v xml:space="preserve"> </v>
      </c>
      <c r="U330" s="684"/>
      <c r="V330" s="684"/>
      <c r="W330" s="684"/>
      <c r="X330" s="684"/>
      <c r="Y330" s="684"/>
      <c r="Z330" s="684"/>
      <c r="AA330" s="684"/>
      <c r="AB330" s="824"/>
      <c r="AC330" s="786" t="str">
        <f t="shared" si="46"/>
        <v xml:space="preserve"> </v>
      </c>
      <c r="AD330" s="786" t="str">
        <f t="shared" si="47"/>
        <v xml:space="preserve"> </v>
      </c>
      <c r="AF330" s="825">
        <v>1</v>
      </c>
      <c r="AG330" s="684"/>
      <c r="AH330" s="684"/>
      <c r="AI330" s="684"/>
      <c r="AJ330" s="684"/>
      <c r="AK330" s="684"/>
      <c r="AL330" s="684"/>
      <c r="AM330" s="684"/>
      <c r="AN330" s="684"/>
      <c r="AO330" s="684"/>
      <c r="AP330" s="826" t="str">
        <f t="shared" si="48"/>
        <v xml:space="preserve"> </v>
      </c>
      <c r="AQ330" s="786" t="str">
        <f t="shared" si="49"/>
        <v xml:space="preserve"> </v>
      </c>
    </row>
    <row r="331" spans="1:43" ht="18.75" x14ac:dyDescent="0.3">
      <c r="A331" s="827"/>
      <c r="B331" s="684"/>
      <c r="C331" s="823"/>
      <c r="D331" s="823"/>
      <c r="E331" s="823"/>
      <c r="F331" s="684"/>
      <c r="G331" s="823"/>
      <c r="H331" s="823"/>
      <c r="I331" s="684"/>
      <c r="J331" s="823"/>
      <c r="K331" s="823"/>
      <c r="L331" s="786" t="str">
        <f t="shared" si="42"/>
        <v xml:space="preserve"> </v>
      </c>
      <c r="M331" s="823"/>
      <c r="N331" s="823"/>
      <c r="O331" s="823"/>
      <c r="P331" s="823"/>
      <c r="Q331" s="786" t="str">
        <f t="shared" si="43"/>
        <v xml:space="preserve"> </v>
      </c>
      <c r="R331" s="786" t="str">
        <f t="shared" si="44"/>
        <v xml:space="preserve"> </v>
      </c>
      <c r="S331" s="786" t="str">
        <f t="shared" si="45"/>
        <v xml:space="preserve"> </v>
      </c>
      <c r="U331" s="684"/>
      <c r="V331" s="684"/>
      <c r="W331" s="684"/>
      <c r="X331" s="684"/>
      <c r="Y331" s="684"/>
      <c r="Z331" s="684"/>
      <c r="AA331" s="684"/>
      <c r="AB331" s="824"/>
      <c r="AC331" s="786" t="str">
        <f t="shared" si="46"/>
        <v xml:space="preserve"> </v>
      </c>
      <c r="AD331" s="786" t="str">
        <f t="shared" si="47"/>
        <v xml:space="preserve"> </v>
      </c>
      <c r="AF331" s="825">
        <v>1</v>
      </c>
      <c r="AG331" s="684"/>
      <c r="AH331" s="684"/>
      <c r="AI331" s="684"/>
      <c r="AJ331" s="684"/>
      <c r="AK331" s="684"/>
      <c r="AL331" s="684"/>
      <c r="AM331" s="684"/>
      <c r="AN331" s="684"/>
      <c r="AO331" s="684"/>
      <c r="AP331" s="826" t="str">
        <f t="shared" si="48"/>
        <v xml:space="preserve"> </v>
      </c>
      <c r="AQ331" s="786" t="str">
        <f t="shared" si="49"/>
        <v xml:space="preserve"> </v>
      </c>
    </row>
    <row r="332" spans="1:43" ht="18.75" x14ac:dyDescent="0.3">
      <c r="A332" s="827"/>
      <c r="B332" s="684"/>
      <c r="C332" s="823"/>
      <c r="D332" s="823"/>
      <c r="E332" s="823"/>
      <c r="F332" s="684"/>
      <c r="G332" s="823"/>
      <c r="H332" s="823"/>
      <c r="I332" s="684"/>
      <c r="J332" s="823"/>
      <c r="K332" s="823"/>
      <c r="L332" s="786" t="str">
        <f t="shared" si="42"/>
        <v xml:space="preserve"> </v>
      </c>
      <c r="M332" s="823"/>
      <c r="N332" s="823"/>
      <c r="O332" s="823"/>
      <c r="P332" s="823"/>
      <c r="Q332" s="786" t="str">
        <f t="shared" si="43"/>
        <v xml:space="preserve"> </v>
      </c>
      <c r="R332" s="786" t="str">
        <f t="shared" si="44"/>
        <v xml:space="preserve"> </v>
      </c>
      <c r="S332" s="786" t="str">
        <f t="shared" si="45"/>
        <v xml:space="preserve"> </v>
      </c>
      <c r="U332" s="684"/>
      <c r="V332" s="684"/>
      <c r="W332" s="684"/>
      <c r="X332" s="684"/>
      <c r="Y332" s="684"/>
      <c r="Z332" s="684"/>
      <c r="AA332" s="684"/>
      <c r="AB332" s="824"/>
      <c r="AC332" s="786" t="str">
        <f t="shared" si="46"/>
        <v xml:space="preserve"> </v>
      </c>
      <c r="AD332" s="786" t="str">
        <f t="shared" si="47"/>
        <v xml:space="preserve"> </v>
      </c>
      <c r="AF332" s="825">
        <v>1</v>
      </c>
      <c r="AG332" s="684"/>
      <c r="AH332" s="684"/>
      <c r="AI332" s="684"/>
      <c r="AJ332" s="684"/>
      <c r="AK332" s="684"/>
      <c r="AL332" s="684"/>
      <c r="AM332" s="684"/>
      <c r="AN332" s="684"/>
      <c r="AO332" s="684"/>
      <c r="AP332" s="826" t="str">
        <f t="shared" si="48"/>
        <v xml:space="preserve"> </v>
      </c>
      <c r="AQ332" s="786" t="str">
        <f t="shared" si="49"/>
        <v xml:space="preserve"> </v>
      </c>
    </row>
    <row r="333" spans="1:43" ht="18.75" x14ac:dyDescent="0.3">
      <c r="A333" s="827"/>
      <c r="B333" s="684"/>
      <c r="C333" s="823"/>
      <c r="D333" s="823"/>
      <c r="E333" s="823"/>
      <c r="F333" s="684"/>
      <c r="G333" s="823"/>
      <c r="H333" s="823"/>
      <c r="I333" s="684"/>
      <c r="J333" s="823"/>
      <c r="K333" s="823"/>
      <c r="L333" s="786" t="str">
        <f t="shared" si="42"/>
        <v xml:space="preserve"> </v>
      </c>
      <c r="M333" s="823"/>
      <c r="N333" s="823"/>
      <c r="O333" s="823"/>
      <c r="P333" s="823"/>
      <c r="Q333" s="786" t="str">
        <f t="shared" si="43"/>
        <v xml:space="preserve"> </v>
      </c>
      <c r="R333" s="786" t="str">
        <f t="shared" si="44"/>
        <v xml:space="preserve"> </v>
      </c>
      <c r="S333" s="786" t="str">
        <f t="shared" si="45"/>
        <v xml:space="preserve"> </v>
      </c>
      <c r="U333" s="684"/>
      <c r="V333" s="684"/>
      <c r="W333" s="684"/>
      <c r="X333" s="684"/>
      <c r="Y333" s="684"/>
      <c r="Z333" s="684"/>
      <c r="AA333" s="684"/>
      <c r="AB333" s="824"/>
      <c r="AC333" s="786" t="str">
        <f t="shared" si="46"/>
        <v xml:space="preserve"> </v>
      </c>
      <c r="AD333" s="786" t="str">
        <f t="shared" si="47"/>
        <v xml:space="preserve"> </v>
      </c>
      <c r="AF333" s="825">
        <v>1</v>
      </c>
      <c r="AG333" s="684"/>
      <c r="AH333" s="684"/>
      <c r="AI333" s="684"/>
      <c r="AJ333" s="684"/>
      <c r="AK333" s="684"/>
      <c r="AL333" s="684"/>
      <c r="AM333" s="684"/>
      <c r="AN333" s="684"/>
      <c r="AO333" s="684"/>
      <c r="AP333" s="826" t="str">
        <f t="shared" si="48"/>
        <v xml:space="preserve"> </v>
      </c>
      <c r="AQ333" s="786" t="str">
        <f t="shared" si="49"/>
        <v xml:space="preserve"> </v>
      </c>
    </row>
    <row r="334" spans="1:43" ht="18.75" x14ac:dyDescent="0.3">
      <c r="A334" s="827"/>
      <c r="B334" s="684"/>
      <c r="C334" s="823"/>
      <c r="D334" s="823"/>
      <c r="E334" s="823"/>
      <c r="F334" s="684"/>
      <c r="G334" s="823"/>
      <c r="H334" s="823"/>
      <c r="I334" s="684"/>
      <c r="J334" s="823"/>
      <c r="K334" s="823"/>
      <c r="L334" s="786" t="str">
        <f t="shared" si="42"/>
        <v xml:space="preserve"> </v>
      </c>
      <c r="M334" s="823"/>
      <c r="N334" s="823"/>
      <c r="O334" s="823"/>
      <c r="P334" s="823"/>
      <c r="Q334" s="786" t="str">
        <f t="shared" si="43"/>
        <v xml:space="preserve"> </v>
      </c>
      <c r="R334" s="786" t="str">
        <f t="shared" si="44"/>
        <v xml:space="preserve"> </v>
      </c>
      <c r="S334" s="786" t="str">
        <f t="shared" si="45"/>
        <v xml:space="preserve"> </v>
      </c>
      <c r="U334" s="684"/>
      <c r="V334" s="684"/>
      <c r="W334" s="684"/>
      <c r="X334" s="684"/>
      <c r="Y334" s="684"/>
      <c r="Z334" s="684"/>
      <c r="AA334" s="684"/>
      <c r="AB334" s="824"/>
      <c r="AC334" s="786" t="str">
        <f t="shared" si="46"/>
        <v xml:space="preserve"> </v>
      </c>
      <c r="AD334" s="786" t="str">
        <f t="shared" si="47"/>
        <v xml:space="preserve"> </v>
      </c>
      <c r="AF334" s="825">
        <v>1</v>
      </c>
      <c r="AG334" s="684"/>
      <c r="AH334" s="684"/>
      <c r="AI334" s="684"/>
      <c r="AJ334" s="684"/>
      <c r="AK334" s="684"/>
      <c r="AL334" s="684"/>
      <c r="AM334" s="684"/>
      <c r="AN334" s="684"/>
      <c r="AO334" s="684"/>
      <c r="AP334" s="826" t="str">
        <f t="shared" si="48"/>
        <v xml:space="preserve"> </v>
      </c>
      <c r="AQ334" s="786" t="str">
        <f t="shared" si="49"/>
        <v xml:space="preserve"> </v>
      </c>
    </row>
    <row r="335" spans="1:43" ht="18.75" x14ac:dyDescent="0.3">
      <c r="A335" s="827"/>
      <c r="B335" s="684"/>
      <c r="C335" s="823"/>
      <c r="D335" s="823"/>
      <c r="E335" s="823"/>
      <c r="F335" s="684"/>
      <c r="G335" s="823"/>
      <c r="H335" s="823"/>
      <c r="I335" s="684"/>
      <c r="J335" s="823"/>
      <c r="K335" s="823"/>
      <c r="L335" s="786" t="str">
        <f t="shared" si="42"/>
        <v xml:space="preserve"> </v>
      </c>
      <c r="M335" s="823"/>
      <c r="N335" s="823"/>
      <c r="O335" s="823"/>
      <c r="P335" s="823"/>
      <c r="Q335" s="786" t="str">
        <f t="shared" si="43"/>
        <v xml:space="preserve"> </v>
      </c>
      <c r="R335" s="786" t="str">
        <f t="shared" si="44"/>
        <v xml:space="preserve"> </v>
      </c>
      <c r="S335" s="786" t="str">
        <f t="shared" si="45"/>
        <v xml:space="preserve"> </v>
      </c>
      <c r="U335" s="684"/>
      <c r="V335" s="684"/>
      <c r="W335" s="684"/>
      <c r="X335" s="684"/>
      <c r="Y335" s="684"/>
      <c r="Z335" s="684"/>
      <c r="AA335" s="684"/>
      <c r="AB335" s="824"/>
      <c r="AC335" s="786" t="str">
        <f t="shared" si="46"/>
        <v xml:space="preserve"> </v>
      </c>
      <c r="AD335" s="786" t="str">
        <f t="shared" si="47"/>
        <v xml:space="preserve"> </v>
      </c>
      <c r="AF335" s="825">
        <v>1</v>
      </c>
      <c r="AG335" s="684"/>
      <c r="AH335" s="684"/>
      <c r="AI335" s="684"/>
      <c r="AJ335" s="684"/>
      <c r="AK335" s="684"/>
      <c r="AL335" s="684"/>
      <c r="AM335" s="684"/>
      <c r="AN335" s="684"/>
      <c r="AO335" s="684"/>
      <c r="AP335" s="826" t="str">
        <f t="shared" si="48"/>
        <v xml:space="preserve"> </v>
      </c>
      <c r="AQ335" s="786" t="str">
        <f t="shared" si="49"/>
        <v xml:space="preserve"> </v>
      </c>
    </row>
    <row r="336" spans="1:43" ht="18.75" x14ac:dyDescent="0.3">
      <c r="A336" s="827"/>
      <c r="B336" s="684"/>
      <c r="C336" s="823"/>
      <c r="D336" s="823"/>
      <c r="E336" s="823"/>
      <c r="F336" s="684"/>
      <c r="G336" s="823"/>
      <c r="H336" s="823"/>
      <c r="I336" s="684"/>
      <c r="J336" s="823"/>
      <c r="K336" s="823"/>
      <c r="L336" s="786" t="str">
        <f t="shared" si="42"/>
        <v xml:space="preserve"> </v>
      </c>
      <c r="M336" s="823"/>
      <c r="N336" s="823"/>
      <c r="O336" s="823"/>
      <c r="P336" s="823"/>
      <c r="Q336" s="786" t="str">
        <f t="shared" si="43"/>
        <v xml:space="preserve"> </v>
      </c>
      <c r="R336" s="786" t="str">
        <f t="shared" si="44"/>
        <v xml:space="preserve"> </v>
      </c>
      <c r="S336" s="786" t="str">
        <f t="shared" si="45"/>
        <v xml:space="preserve"> </v>
      </c>
      <c r="U336" s="684"/>
      <c r="V336" s="684"/>
      <c r="W336" s="684"/>
      <c r="X336" s="684"/>
      <c r="Y336" s="684"/>
      <c r="Z336" s="684"/>
      <c r="AA336" s="684"/>
      <c r="AB336" s="824"/>
      <c r="AC336" s="786" t="str">
        <f t="shared" si="46"/>
        <v xml:space="preserve"> </v>
      </c>
      <c r="AD336" s="786" t="str">
        <f t="shared" si="47"/>
        <v xml:space="preserve"> </v>
      </c>
      <c r="AF336" s="825">
        <v>1</v>
      </c>
      <c r="AG336" s="684"/>
      <c r="AH336" s="684"/>
      <c r="AI336" s="684"/>
      <c r="AJ336" s="684"/>
      <c r="AK336" s="684"/>
      <c r="AL336" s="684"/>
      <c r="AM336" s="684"/>
      <c r="AN336" s="684"/>
      <c r="AO336" s="684"/>
      <c r="AP336" s="826" t="str">
        <f t="shared" si="48"/>
        <v xml:space="preserve"> </v>
      </c>
      <c r="AQ336" s="786" t="str">
        <f t="shared" si="49"/>
        <v xml:space="preserve"> </v>
      </c>
    </row>
    <row r="337" spans="1:43" ht="18.75" x14ac:dyDescent="0.3">
      <c r="A337" s="827"/>
      <c r="B337" s="684"/>
      <c r="C337" s="823"/>
      <c r="D337" s="823"/>
      <c r="E337" s="823"/>
      <c r="F337" s="684"/>
      <c r="G337" s="823"/>
      <c r="H337" s="823"/>
      <c r="I337" s="684"/>
      <c r="J337" s="823"/>
      <c r="K337" s="823"/>
      <c r="L337" s="786" t="str">
        <f t="shared" si="42"/>
        <v xml:space="preserve"> </v>
      </c>
      <c r="M337" s="823"/>
      <c r="N337" s="823"/>
      <c r="O337" s="823"/>
      <c r="P337" s="823"/>
      <c r="Q337" s="786" t="str">
        <f t="shared" si="43"/>
        <v xml:space="preserve"> </v>
      </c>
      <c r="R337" s="786" t="str">
        <f t="shared" si="44"/>
        <v xml:space="preserve"> </v>
      </c>
      <c r="S337" s="786" t="str">
        <f t="shared" si="45"/>
        <v xml:space="preserve"> </v>
      </c>
      <c r="U337" s="684"/>
      <c r="V337" s="684"/>
      <c r="W337" s="684"/>
      <c r="X337" s="684"/>
      <c r="Y337" s="684"/>
      <c r="Z337" s="684"/>
      <c r="AA337" s="684"/>
      <c r="AB337" s="824"/>
      <c r="AC337" s="786" t="str">
        <f t="shared" si="46"/>
        <v xml:space="preserve"> </v>
      </c>
      <c r="AD337" s="786" t="str">
        <f t="shared" si="47"/>
        <v xml:space="preserve"> </v>
      </c>
      <c r="AF337" s="825">
        <v>1</v>
      </c>
      <c r="AG337" s="684"/>
      <c r="AH337" s="684"/>
      <c r="AI337" s="684"/>
      <c r="AJ337" s="684"/>
      <c r="AK337" s="684"/>
      <c r="AL337" s="684"/>
      <c r="AM337" s="684"/>
      <c r="AN337" s="684"/>
      <c r="AO337" s="684"/>
      <c r="AP337" s="826" t="str">
        <f t="shared" si="48"/>
        <v xml:space="preserve"> </v>
      </c>
      <c r="AQ337" s="786" t="str">
        <f t="shared" si="49"/>
        <v xml:space="preserve"> </v>
      </c>
    </row>
    <row r="338" spans="1:43" ht="18.75" x14ac:dyDescent="0.3">
      <c r="A338" s="827"/>
      <c r="B338" s="684"/>
      <c r="C338" s="823"/>
      <c r="D338" s="823"/>
      <c r="E338" s="823"/>
      <c r="F338" s="684"/>
      <c r="G338" s="823"/>
      <c r="H338" s="823"/>
      <c r="I338" s="684"/>
      <c r="J338" s="823"/>
      <c r="K338" s="823"/>
      <c r="L338" s="786" t="str">
        <f t="shared" si="42"/>
        <v xml:space="preserve"> </v>
      </c>
      <c r="M338" s="823"/>
      <c r="N338" s="823"/>
      <c r="O338" s="823"/>
      <c r="P338" s="823"/>
      <c r="Q338" s="786" t="str">
        <f t="shared" si="43"/>
        <v xml:space="preserve"> </v>
      </c>
      <c r="R338" s="786" t="str">
        <f t="shared" si="44"/>
        <v xml:space="preserve"> </v>
      </c>
      <c r="S338" s="786" t="str">
        <f t="shared" si="45"/>
        <v xml:space="preserve"> </v>
      </c>
      <c r="U338" s="684"/>
      <c r="V338" s="684"/>
      <c r="W338" s="684"/>
      <c r="X338" s="684"/>
      <c r="Y338" s="684"/>
      <c r="Z338" s="684"/>
      <c r="AA338" s="684"/>
      <c r="AB338" s="824"/>
      <c r="AC338" s="786" t="str">
        <f t="shared" si="46"/>
        <v xml:space="preserve"> </v>
      </c>
      <c r="AD338" s="786" t="str">
        <f t="shared" si="47"/>
        <v xml:space="preserve"> </v>
      </c>
      <c r="AF338" s="825">
        <v>1</v>
      </c>
      <c r="AG338" s="684"/>
      <c r="AH338" s="684"/>
      <c r="AI338" s="684"/>
      <c r="AJ338" s="684"/>
      <c r="AK338" s="684"/>
      <c r="AL338" s="684"/>
      <c r="AM338" s="684"/>
      <c r="AN338" s="684"/>
      <c r="AO338" s="684"/>
      <c r="AP338" s="826" t="str">
        <f t="shared" si="48"/>
        <v xml:space="preserve"> </v>
      </c>
      <c r="AQ338" s="786" t="str">
        <f t="shared" si="49"/>
        <v xml:space="preserve"> </v>
      </c>
    </row>
    <row r="339" spans="1:43" ht="18.75" x14ac:dyDescent="0.3">
      <c r="A339" s="827"/>
      <c r="B339" s="684"/>
      <c r="C339" s="823"/>
      <c r="D339" s="823"/>
      <c r="E339" s="823"/>
      <c r="F339" s="684"/>
      <c r="G339" s="823"/>
      <c r="H339" s="823"/>
      <c r="I339" s="684"/>
      <c r="J339" s="823"/>
      <c r="K339" s="823"/>
      <c r="L339" s="786" t="str">
        <f t="shared" si="42"/>
        <v xml:space="preserve"> </v>
      </c>
      <c r="M339" s="823"/>
      <c r="N339" s="823"/>
      <c r="O339" s="823"/>
      <c r="P339" s="823"/>
      <c r="Q339" s="786" t="str">
        <f t="shared" si="43"/>
        <v xml:space="preserve"> </v>
      </c>
      <c r="R339" s="786" t="str">
        <f t="shared" si="44"/>
        <v xml:space="preserve"> </v>
      </c>
      <c r="S339" s="786" t="str">
        <f t="shared" si="45"/>
        <v xml:space="preserve"> </v>
      </c>
      <c r="U339" s="684"/>
      <c r="V339" s="684"/>
      <c r="W339" s="684"/>
      <c r="X339" s="684"/>
      <c r="Y339" s="684"/>
      <c r="Z339" s="684"/>
      <c r="AA339" s="684"/>
      <c r="AB339" s="824"/>
      <c r="AC339" s="786" t="str">
        <f t="shared" si="46"/>
        <v xml:space="preserve"> </v>
      </c>
      <c r="AD339" s="786" t="str">
        <f t="shared" si="47"/>
        <v xml:space="preserve"> </v>
      </c>
      <c r="AF339" s="825">
        <v>1</v>
      </c>
      <c r="AG339" s="684"/>
      <c r="AH339" s="684"/>
      <c r="AI339" s="684"/>
      <c r="AJ339" s="684"/>
      <c r="AK339" s="684"/>
      <c r="AL339" s="684"/>
      <c r="AM339" s="684"/>
      <c r="AN339" s="684"/>
      <c r="AO339" s="684"/>
      <c r="AP339" s="826" t="str">
        <f t="shared" si="48"/>
        <v xml:space="preserve"> </v>
      </c>
      <c r="AQ339" s="786" t="str">
        <f t="shared" si="49"/>
        <v xml:space="preserve"> </v>
      </c>
    </row>
    <row r="340" spans="1:43" ht="18.75" x14ac:dyDescent="0.3">
      <c r="A340" s="827"/>
      <c r="B340" s="684"/>
      <c r="C340" s="823"/>
      <c r="D340" s="823"/>
      <c r="E340" s="823"/>
      <c r="F340" s="684"/>
      <c r="G340" s="823"/>
      <c r="H340" s="823"/>
      <c r="I340" s="684"/>
      <c r="J340" s="823"/>
      <c r="K340" s="823"/>
      <c r="L340" s="786" t="str">
        <f t="shared" si="42"/>
        <v xml:space="preserve"> </v>
      </c>
      <c r="M340" s="823"/>
      <c r="N340" s="823"/>
      <c r="O340" s="823"/>
      <c r="P340" s="823"/>
      <c r="Q340" s="786" t="str">
        <f t="shared" si="43"/>
        <v xml:space="preserve"> </v>
      </c>
      <c r="R340" s="786" t="str">
        <f t="shared" si="44"/>
        <v xml:space="preserve"> </v>
      </c>
      <c r="S340" s="786" t="str">
        <f t="shared" si="45"/>
        <v xml:space="preserve"> </v>
      </c>
      <c r="U340" s="684"/>
      <c r="V340" s="684"/>
      <c r="W340" s="684"/>
      <c r="X340" s="684"/>
      <c r="Y340" s="684"/>
      <c r="Z340" s="684"/>
      <c r="AA340" s="684"/>
      <c r="AB340" s="824"/>
      <c r="AC340" s="786" t="str">
        <f t="shared" si="46"/>
        <v xml:space="preserve"> </v>
      </c>
      <c r="AD340" s="786" t="str">
        <f t="shared" si="47"/>
        <v xml:space="preserve"> </v>
      </c>
      <c r="AF340" s="825">
        <v>1</v>
      </c>
      <c r="AG340" s="684"/>
      <c r="AH340" s="684"/>
      <c r="AI340" s="684"/>
      <c r="AJ340" s="684"/>
      <c r="AK340" s="684"/>
      <c r="AL340" s="684"/>
      <c r="AM340" s="684"/>
      <c r="AN340" s="684"/>
      <c r="AO340" s="684"/>
      <c r="AP340" s="826" t="str">
        <f t="shared" si="48"/>
        <v xml:space="preserve"> </v>
      </c>
      <c r="AQ340" s="786" t="str">
        <f t="shared" si="49"/>
        <v xml:space="preserve"> </v>
      </c>
    </row>
    <row r="341" spans="1:43" ht="18.75" x14ac:dyDescent="0.3">
      <c r="A341" s="827"/>
      <c r="B341" s="684"/>
      <c r="C341" s="823"/>
      <c r="D341" s="823"/>
      <c r="E341" s="823"/>
      <c r="F341" s="684"/>
      <c r="G341" s="823"/>
      <c r="H341" s="823"/>
      <c r="I341" s="684"/>
      <c r="J341" s="823"/>
      <c r="K341" s="823"/>
      <c r="L341" s="786" t="str">
        <f t="shared" si="42"/>
        <v xml:space="preserve"> </v>
      </c>
      <c r="M341" s="823"/>
      <c r="N341" s="823"/>
      <c r="O341" s="823"/>
      <c r="P341" s="823"/>
      <c r="Q341" s="786" t="str">
        <f t="shared" si="43"/>
        <v xml:space="preserve"> </v>
      </c>
      <c r="R341" s="786" t="str">
        <f t="shared" si="44"/>
        <v xml:space="preserve"> </v>
      </c>
      <c r="S341" s="786" t="str">
        <f t="shared" si="45"/>
        <v xml:space="preserve"> </v>
      </c>
      <c r="U341" s="684"/>
      <c r="V341" s="684"/>
      <c r="W341" s="684"/>
      <c r="X341" s="684"/>
      <c r="Y341" s="684"/>
      <c r="Z341" s="684"/>
      <c r="AA341" s="684"/>
      <c r="AB341" s="824"/>
      <c r="AC341" s="786" t="str">
        <f t="shared" si="46"/>
        <v xml:space="preserve"> </v>
      </c>
      <c r="AD341" s="786" t="str">
        <f t="shared" si="47"/>
        <v xml:space="preserve"> </v>
      </c>
      <c r="AF341" s="825">
        <v>1</v>
      </c>
      <c r="AG341" s="684"/>
      <c r="AH341" s="684"/>
      <c r="AI341" s="684"/>
      <c r="AJ341" s="684"/>
      <c r="AK341" s="684"/>
      <c r="AL341" s="684"/>
      <c r="AM341" s="684"/>
      <c r="AN341" s="684"/>
      <c r="AO341" s="684"/>
      <c r="AP341" s="826" t="str">
        <f t="shared" si="48"/>
        <v xml:space="preserve"> </v>
      </c>
      <c r="AQ341" s="786" t="str">
        <f t="shared" si="49"/>
        <v xml:space="preserve"> </v>
      </c>
    </row>
    <row r="342" spans="1:43" ht="18.75" x14ac:dyDescent="0.3">
      <c r="A342" s="827"/>
      <c r="B342" s="684"/>
      <c r="C342" s="823"/>
      <c r="D342" s="823"/>
      <c r="E342" s="823"/>
      <c r="F342" s="684"/>
      <c r="G342" s="823"/>
      <c r="H342" s="823"/>
      <c r="I342" s="684"/>
      <c r="J342" s="823"/>
      <c r="K342" s="823"/>
      <c r="L342" s="786" t="str">
        <f t="shared" si="42"/>
        <v xml:space="preserve"> </v>
      </c>
      <c r="M342" s="823"/>
      <c r="N342" s="823"/>
      <c r="O342" s="823"/>
      <c r="P342" s="823"/>
      <c r="Q342" s="786" t="str">
        <f t="shared" si="43"/>
        <v xml:space="preserve"> </v>
      </c>
      <c r="R342" s="786" t="str">
        <f t="shared" si="44"/>
        <v xml:space="preserve"> </v>
      </c>
      <c r="S342" s="786" t="str">
        <f t="shared" si="45"/>
        <v xml:space="preserve"> </v>
      </c>
      <c r="U342" s="684"/>
      <c r="V342" s="684"/>
      <c r="W342" s="684"/>
      <c r="X342" s="684"/>
      <c r="Y342" s="684"/>
      <c r="Z342" s="684"/>
      <c r="AA342" s="684"/>
      <c r="AB342" s="824"/>
      <c r="AC342" s="786" t="str">
        <f t="shared" si="46"/>
        <v xml:space="preserve"> </v>
      </c>
      <c r="AD342" s="786" t="str">
        <f t="shared" si="47"/>
        <v xml:space="preserve"> </v>
      </c>
      <c r="AF342" s="825">
        <v>1</v>
      </c>
      <c r="AG342" s="684"/>
      <c r="AH342" s="684"/>
      <c r="AI342" s="684"/>
      <c r="AJ342" s="684"/>
      <c r="AK342" s="684"/>
      <c r="AL342" s="684"/>
      <c r="AM342" s="684"/>
      <c r="AN342" s="684"/>
      <c r="AO342" s="684"/>
      <c r="AP342" s="826" t="str">
        <f t="shared" si="48"/>
        <v xml:space="preserve"> </v>
      </c>
      <c r="AQ342" s="786" t="str">
        <f t="shared" si="49"/>
        <v xml:space="preserve"> </v>
      </c>
    </row>
    <row r="343" spans="1:43" ht="18.75" x14ac:dyDescent="0.3">
      <c r="A343" s="827"/>
      <c r="B343" s="684"/>
      <c r="C343" s="823"/>
      <c r="D343" s="823"/>
      <c r="E343" s="823"/>
      <c r="F343" s="684"/>
      <c r="G343" s="823"/>
      <c r="H343" s="823"/>
      <c r="I343" s="684"/>
      <c r="J343" s="823"/>
      <c r="K343" s="823"/>
      <c r="L343" s="786" t="str">
        <f t="shared" si="42"/>
        <v xml:space="preserve"> </v>
      </c>
      <c r="M343" s="823"/>
      <c r="N343" s="823"/>
      <c r="O343" s="823"/>
      <c r="P343" s="823"/>
      <c r="Q343" s="786" t="str">
        <f t="shared" si="43"/>
        <v xml:space="preserve"> </v>
      </c>
      <c r="R343" s="786" t="str">
        <f t="shared" si="44"/>
        <v xml:space="preserve"> </v>
      </c>
      <c r="S343" s="786" t="str">
        <f t="shared" si="45"/>
        <v xml:space="preserve"> </v>
      </c>
      <c r="U343" s="684"/>
      <c r="V343" s="684"/>
      <c r="W343" s="684"/>
      <c r="X343" s="684"/>
      <c r="Y343" s="684"/>
      <c r="Z343" s="684"/>
      <c r="AA343" s="684"/>
      <c r="AB343" s="824"/>
      <c r="AC343" s="786" t="str">
        <f t="shared" si="46"/>
        <v xml:space="preserve"> </v>
      </c>
      <c r="AD343" s="786" t="str">
        <f t="shared" si="47"/>
        <v xml:space="preserve"> </v>
      </c>
      <c r="AF343" s="825">
        <v>1</v>
      </c>
      <c r="AG343" s="684"/>
      <c r="AH343" s="684"/>
      <c r="AI343" s="684"/>
      <c r="AJ343" s="684"/>
      <c r="AK343" s="684"/>
      <c r="AL343" s="684"/>
      <c r="AM343" s="684"/>
      <c r="AN343" s="684"/>
      <c r="AO343" s="684"/>
      <c r="AP343" s="826" t="str">
        <f t="shared" si="48"/>
        <v xml:space="preserve"> </v>
      </c>
      <c r="AQ343" s="786" t="str">
        <f t="shared" si="49"/>
        <v xml:space="preserve"> </v>
      </c>
    </row>
    <row r="344" spans="1:43" ht="18.75" x14ac:dyDescent="0.3">
      <c r="A344" s="827"/>
      <c r="B344" s="684"/>
      <c r="C344" s="823"/>
      <c r="D344" s="823"/>
      <c r="E344" s="823"/>
      <c r="F344" s="684"/>
      <c r="G344" s="823"/>
      <c r="H344" s="823"/>
      <c r="I344" s="684"/>
      <c r="J344" s="823"/>
      <c r="K344" s="823"/>
      <c r="L344" s="786" t="str">
        <f t="shared" si="42"/>
        <v xml:space="preserve"> </v>
      </c>
      <c r="M344" s="823"/>
      <c r="N344" s="823"/>
      <c r="O344" s="823"/>
      <c r="P344" s="823"/>
      <c r="Q344" s="786" t="str">
        <f t="shared" si="43"/>
        <v xml:space="preserve"> </v>
      </c>
      <c r="R344" s="786" t="str">
        <f t="shared" si="44"/>
        <v xml:space="preserve"> </v>
      </c>
      <c r="S344" s="786" t="str">
        <f t="shared" si="45"/>
        <v xml:space="preserve"> </v>
      </c>
      <c r="U344" s="684"/>
      <c r="V344" s="684"/>
      <c r="W344" s="684"/>
      <c r="X344" s="684"/>
      <c r="Y344" s="684"/>
      <c r="Z344" s="684"/>
      <c r="AA344" s="684"/>
      <c r="AB344" s="824"/>
      <c r="AC344" s="786" t="str">
        <f t="shared" si="46"/>
        <v xml:space="preserve"> </v>
      </c>
      <c r="AD344" s="786" t="str">
        <f t="shared" si="47"/>
        <v xml:space="preserve"> </v>
      </c>
      <c r="AF344" s="825">
        <v>1</v>
      </c>
      <c r="AG344" s="684"/>
      <c r="AH344" s="684"/>
      <c r="AI344" s="684"/>
      <c r="AJ344" s="684"/>
      <c r="AK344" s="684"/>
      <c r="AL344" s="684"/>
      <c r="AM344" s="684"/>
      <c r="AN344" s="684"/>
      <c r="AO344" s="684"/>
      <c r="AP344" s="826" t="str">
        <f t="shared" si="48"/>
        <v xml:space="preserve"> </v>
      </c>
      <c r="AQ344" s="786" t="str">
        <f t="shared" si="49"/>
        <v xml:space="preserve"> </v>
      </c>
    </row>
    <row r="345" spans="1:43" ht="18.75" x14ac:dyDescent="0.3">
      <c r="A345" s="827"/>
      <c r="B345" s="684"/>
      <c r="C345" s="823"/>
      <c r="D345" s="823"/>
      <c r="E345" s="823"/>
      <c r="F345" s="684"/>
      <c r="G345" s="823"/>
      <c r="H345" s="823"/>
      <c r="I345" s="684"/>
      <c r="J345" s="823"/>
      <c r="K345" s="823"/>
      <c r="L345" s="786" t="str">
        <f t="shared" si="42"/>
        <v xml:space="preserve"> </v>
      </c>
      <c r="M345" s="823"/>
      <c r="N345" s="823"/>
      <c r="O345" s="823"/>
      <c r="P345" s="823"/>
      <c r="Q345" s="786" t="str">
        <f t="shared" si="43"/>
        <v xml:space="preserve"> </v>
      </c>
      <c r="R345" s="786" t="str">
        <f t="shared" si="44"/>
        <v xml:space="preserve"> </v>
      </c>
      <c r="S345" s="786" t="str">
        <f t="shared" si="45"/>
        <v xml:space="preserve"> </v>
      </c>
      <c r="U345" s="684"/>
      <c r="V345" s="684"/>
      <c r="W345" s="684"/>
      <c r="X345" s="684"/>
      <c r="Y345" s="684"/>
      <c r="Z345" s="684"/>
      <c r="AA345" s="684"/>
      <c r="AB345" s="824"/>
      <c r="AC345" s="786" t="str">
        <f t="shared" si="46"/>
        <v xml:space="preserve"> </v>
      </c>
      <c r="AD345" s="786" t="str">
        <f t="shared" si="47"/>
        <v xml:space="preserve"> </v>
      </c>
      <c r="AF345" s="825">
        <v>1</v>
      </c>
      <c r="AG345" s="684"/>
      <c r="AH345" s="684"/>
      <c r="AI345" s="684"/>
      <c r="AJ345" s="684"/>
      <c r="AK345" s="684"/>
      <c r="AL345" s="684"/>
      <c r="AM345" s="684"/>
      <c r="AN345" s="684"/>
      <c r="AO345" s="684"/>
      <c r="AP345" s="826" t="str">
        <f t="shared" si="48"/>
        <v xml:space="preserve"> </v>
      </c>
      <c r="AQ345" s="786" t="str">
        <f t="shared" si="49"/>
        <v xml:space="preserve"> </v>
      </c>
    </row>
    <row r="346" spans="1:43" ht="18.75" x14ac:dyDescent="0.3">
      <c r="A346" s="827"/>
      <c r="B346" s="684"/>
      <c r="C346" s="823"/>
      <c r="D346" s="823"/>
      <c r="E346" s="823"/>
      <c r="F346" s="684"/>
      <c r="G346" s="823"/>
      <c r="H346" s="823"/>
      <c r="I346" s="684"/>
      <c r="J346" s="823"/>
      <c r="K346" s="823"/>
      <c r="L346" s="786" t="str">
        <f t="shared" si="42"/>
        <v xml:space="preserve"> </v>
      </c>
      <c r="M346" s="823"/>
      <c r="N346" s="823"/>
      <c r="O346" s="823"/>
      <c r="P346" s="823"/>
      <c r="Q346" s="786" t="str">
        <f t="shared" si="43"/>
        <v xml:space="preserve"> </v>
      </c>
      <c r="R346" s="786" t="str">
        <f t="shared" si="44"/>
        <v xml:space="preserve"> </v>
      </c>
      <c r="S346" s="786" t="str">
        <f t="shared" si="45"/>
        <v xml:space="preserve"> </v>
      </c>
      <c r="U346" s="684"/>
      <c r="V346" s="684"/>
      <c r="W346" s="684"/>
      <c r="X346" s="684"/>
      <c r="Y346" s="684"/>
      <c r="Z346" s="684"/>
      <c r="AA346" s="684"/>
      <c r="AB346" s="824"/>
      <c r="AC346" s="786" t="str">
        <f t="shared" si="46"/>
        <v xml:space="preserve"> </v>
      </c>
      <c r="AD346" s="786" t="str">
        <f t="shared" si="47"/>
        <v xml:space="preserve"> </v>
      </c>
      <c r="AF346" s="825">
        <v>1</v>
      </c>
      <c r="AG346" s="684"/>
      <c r="AH346" s="684"/>
      <c r="AI346" s="684"/>
      <c r="AJ346" s="684"/>
      <c r="AK346" s="684"/>
      <c r="AL346" s="684"/>
      <c r="AM346" s="684"/>
      <c r="AN346" s="684"/>
      <c r="AO346" s="684"/>
      <c r="AP346" s="826" t="str">
        <f t="shared" si="48"/>
        <v xml:space="preserve"> </v>
      </c>
      <c r="AQ346" s="786" t="str">
        <f t="shared" si="49"/>
        <v xml:space="preserve"> </v>
      </c>
    </row>
    <row r="347" spans="1:43" ht="18.75" x14ac:dyDescent="0.3">
      <c r="A347" s="827"/>
      <c r="B347" s="684"/>
      <c r="C347" s="823"/>
      <c r="D347" s="823"/>
      <c r="E347" s="823"/>
      <c r="F347" s="684"/>
      <c r="G347" s="823"/>
      <c r="H347" s="823"/>
      <c r="I347" s="684"/>
      <c r="J347" s="823"/>
      <c r="K347" s="823"/>
      <c r="L347" s="786" t="str">
        <f t="shared" si="42"/>
        <v xml:space="preserve"> </v>
      </c>
      <c r="M347" s="823"/>
      <c r="N347" s="823"/>
      <c r="O347" s="823"/>
      <c r="P347" s="823"/>
      <c r="Q347" s="786" t="str">
        <f t="shared" si="43"/>
        <v xml:space="preserve"> </v>
      </c>
      <c r="R347" s="786" t="str">
        <f t="shared" si="44"/>
        <v xml:space="preserve"> </v>
      </c>
      <c r="S347" s="786" t="str">
        <f t="shared" si="45"/>
        <v xml:space="preserve"> </v>
      </c>
      <c r="U347" s="684"/>
      <c r="V347" s="684"/>
      <c r="W347" s="684"/>
      <c r="X347" s="684"/>
      <c r="Y347" s="684"/>
      <c r="Z347" s="684"/>
      <c r="AA347" s="684"/>
      <c r="AB347" s="824"/>
      <c r="AC347" s="786" t="str">
        <f t="shared" si="46"/>
        <v xml:space="preserve"> </v>
      </c>
      <c r="AD347" s="786" t="str">
        <f t="shared" si="47"/>
        <v xml:space="preserve"> </v>
      </c>
      <c r="AF347" s="825">
        <v>1</v>
      </c>
      <c r="AG347" s="684"/>
      <c r="AH347" s="684"/>
      <c r="AI347" s="684"/>
      <c r="AJ347" s="684"/>
      <c r="AK347" s="684"/>
      <c r="AL347" s="684"/>
      <c r="AM347" s="684"/>
      <c r="AN347" s="684"/>
      <c r="AO347" s="684"/>
      <c r="AP347" s="826" t="str">
        <f t="shared" si="48"/>
        <v xml:space="preserve"> </v>
      </c>
      <c r="AQ347" s="786" t="str">
        <f t="shared" si="49"/>
        <v xml:space="preserve"> </v>
      </c>
    </row>
    <row r="348" spans="1:43" ht="18.75" x14ac:dyDescent="0.3">
      <c r="A348" s="827"/>
      <c r="B348" s="684"/>
      <c r="C348" s="823"/>
      <c r="D348" s="823"/>
      <c r="E348" s="823"/>
      <c r="F348" s="684"/>
      <c r="G348" s="823"/>
      <c r="H348" s="823"/>
      <c r="I348" s="684"/>
      <c r="J348" s="823"/>
      <c r="K348" s="823"/>
      <c r="L348" s="786" t="str">
        <f t="shared" si="42"/>
        <v xml:space="preserve"> </v>
      </c>
      <c r="M348" s="823"/>
      <c r="N348" s="823"/>
      <c r="O348" s="823"/>
      <c r="P348" s="823"/>
      <c r="Q348" s="786" t="str">
        <f t="shared" si="43"/>
        <v xml:space="preserve"> </v>
      </c>
      <c r="R348" s="786" t="str">
        <f t="shared" si="44"/>
        <v xml:space="preserve"> </v>
      </c>
      <c r="S348" s="786" t="str">
        <f t="shared" si="45"/>
        <v xml:space="preserve"> </v>
      </c>
      <c r="U348" s="684"/>
      <c r="V348" s="684"/>
      <c r="W348" s="684"/>
      <c r="X348" s="684"/>
      <c r="Y348" s="684"/>
      <c r="Z348" s="684"/>
      <c r="AA348" s="684"/>
      <c r="AB348" s="824"/>
      <c r="AC348" s="786" t="str">
        <f t="shared" si="46"/>
        <v xml:space="preserve"> </v>
      </c>
      <c r="AD348" s="786" t="str">
        <f t="shared" si="47"/>
        <v xml:space="preserve"> </v>
      </c>
      <c r="AF348" s="825">
        <v>1</v>
      </c>
      <c r="AG348" s="684"/>
      <c r="AH348" s="684"/>
      <c r="AI348" s="684"/>
      <c r="AJ348" s="684"/>
      <c r="AK348" s="684"/>
      <c r="AL348" s="684"/>
      <c r="AM348" s="684"/>
      <c r="AN348" s="684"/>
      <c r="AO348" s="684"/>
      <c r="AP348" s="826" t="str">
        <f t="shared" si="48"/>
        <v xml:space="preserve"> </v>
      </c>
      <c r="AQ348" s="786" t="str">
        <f t="shared" si="49"/>
        <v xml:space="preserve"> </v>
      </c>
    </row>
    <row r="349" spans="1:43" ht="18.75" x14ac:dyDescent="0.3">
      <c r="A349" s="827"/>
      <c r="B349" s="684"/>
      <c r="C349" s="823"/>
      <c r="D349" s="823"/>
      <c r="E349" s="823"/>
      <c r="F349" s="684"/>
      <c r="G349" s="823"/>
      <c r="H349" s="823"/>
      <c r="I349" s="684"/>
      <c r="J349" s="823"/>
      <c r="K349" s="823"/>
      <c r="L349" s="786" t="str">
        <f t="shared" si="42"/>
        <v xml:space="preserve"> </v>
      </c>
      <c r="M349" s="823"/>
      <c r="N349" s="823"/>
      <c r="O349" s="823"/>
      <c r="P349" s="823"/>
      <c r="Q349" s="786" t="str">
        <f t="shared" si="43"/>
        <v xml:space="preserve"> </v>
      </c>
      <c r="R349" s="786" t="str">
        <f t="shared" si="44"/>
        <v xml:space="preserve"> </v>
      </c>
      <c r="S349" s="786" t="str">
        <f t="shared" si="45"/>
        <v xml:space="preserve"> </v>
      </c>
      <c r="U349" s="684"/>
      <c r="V349" s="684"/>
      <c r="W349" s="684"/>
      <c r="X349" s="684"/>
      <c r="Y349" s="684"/>
      <c r="Z349" s="684"/>
      <c r="AA349" s="684"/>
      <c r="AB349" s="824"/>
      <c r="AC349" s="786" t="str">
        <f t="shared" si="46"/>
        <v xml:space="preserve"> </v>
      </c>
      <c r="AD349" s="786" t="str">
        <f t="shared" si="47"/>
        <v xml:space="preserve"> </v>
      </c>
      <c r="AF349" s="825">
        <v>1</v>
      </c>
      <c r="AG349" s="684"/>
      <c r="AH349" s="684"/>
      <c r="AI349" s="684"/>
      <c r="AJ349" s="684"/>
      <c r="AK349" s="684"/>
      <c r="AL349" s="684"/>
      <c r="AM349" s="684"/>
      <c r="AN349" s="684"/>
      <c r="AO349" s="684"/>
      <c r="AP349" s="826" t="str">
        <f t="shared" si="48"/>
        <v xml:space="preserve"> </v>
      </c>
      <c r="AQ349" s="786" t="str">
        <f t="shared" si="49"/>
        <v xml:space="preserve"> </v>
      </c>
    </row>
    <row r="350" spans="1:43" ht="18.75" x14ac:dyDescent="0.3">
      <c r="A350" s="827"/>
      <c r="B350" s="684"/>
      <c r="C350" s="823"/>
      <c r="D350" s="823"/>
      <c r="E350" s="823"/>
      <c r="F350" s="684"/>
      <c r="G350" s="823"/>
      <c r="H350" s="823"/>
      <c r="I350" s="684"/>
      <c r="J350" s="823"/>
      <c r="K350" s="823"/>
      <c r="L350" s="786" t="str">
        <f t="shared" si="42"/>
        <v xml:space="preserve"> </v>
      </c>
      <c r="M350" s="823"/>
      <c r="N350" s="823"/>
      <c r="O350" s="823"/>
      <c r="P350" s="823"/>
      <c r="Q350" s="786" t="str">
        <f t="shared" si="43"/>
        <v xml:space="preserve"> </v>
      </c>
      <c r="R350" s="786" t="str">
        <f t="shared" si="44"/>
        <v xml:space="preserve"> </v>
      </c>
      <c r="S350" s="786" t="str">
        <f t="shared" si="45"/>
        <v xml:space="preserve"> </v>
      </c>
      <c r="U350" s="684"/>
      <c r="V350" s="684"/>
      <c r="W350" s="684"/>
      <c r="X350" s="684"/>
      <c r="Y350" s="684"/>
      <c r="Z350" s="684"/>
      <c r="AA350" s="684"/>
      <c r="AB350" s="824"/>
      <c r="AC350" s="786" t="str">
        <f t="shared" si="46"/>
        <v xml:space="preserve"> </v>
      </c>
      <c r="AD350" s="786" t="str">
        <f t="shared" si="47"/>
        <v xml:space="preserve"> </v>
      </c>
      <c r="AF350" s="825">
        <v>1</v>
      </c>
      <c r="AG350" s="684"/>
      <c r="AH350" s="684"/>
      <c r="AI350" s="684"/>
      <c r="AJ350" s="684"/>
      <c r="AK350" s="684"/>
      <c r="AL350" s="684"/>
      <c r="AM350" s="684"/>
      <c r="AN350" s="684"/>
      <c r="AO350" s="684"/>
      <c r="AP350" s="826" t="str">
        <f t="shared" si="48"/>
        <v xml:space="preserve"> </v>
      </c>
      <c r="AQ350" s="786" t="str">
        <f t="shared" si="49"/>
        <v xml:space="preserve"> </v>
      </c>
    </row>
    <row r="351" spans="1:43" ht="18.75" x14ac:dyDescent="0.3">
      <c r="A351" s="827"/>
      <c r="B351" s="684"/>
      <c r="C351" s="823"/>
      <c r="D351" s="823"/>
      <c r="E351" s="823"/>
      <c r="F351" s="684"/>
      <c r="G351" s="823"/>
      <c r="H351" s="823"/>
      <c r="I351" s="684"/>
      <c r="J351" s="823"/>
      <c r="K351" s="823"/>
      <c r="L351" s="786" t="str">
        <f t="shared" si="42"/>
        <v xml:space="preserve"> </v>
      </c>
      <c r="M351" s="823"/>
      <c r="N351" s="823"/>
      <c r="O351" s="823"/>
      <c r="P351" s="823"/>
      <c r="Q351" s="786" t="str">
        <f t="shared" si="43"/>
        <v xml:space="preserve"> </v>
      </c>
      <c r="R351" s="786" t="str">
        <f t="shared" si="44"/>
        <v xml:space="preserve"> </v>
      </c>
      <c r="S351" s="786" t="str">
        <f t="shared" si="45"/>
        <v xml:space="preserve"> </v>
      </c>
      <c r="U351" s="684"/>
      <c r="V351" s="684"/>
      <c r="W351" s="684"/>
      <c r="X351" s="684"/>
      <c r="Y351" s="684"/>
      <c r="Z351" s="684"/>
      <c r="AA351" s="684"/>
      <c r="AB351" s="824"/>
      <c r="AC351" s="786" t="str">
        <f t="shared" si="46"/>
        <v xml:space="preserve"> </v>
      </c>
      <c r="AD351" s="786" t="str">
        <f t="shared" si="47"/>
        <v xml:space="preserve"> </v>
      </c>
      <c r="AF351" s="825">
        <v>1</v>
      </c>
      <c r="AG351" s="684"/>
      <c r="AH351" s="684"/>
      <c r="AI351" s="684"/>
      <c r="AJ351" s="684"/>
      <c r="AK351" s="684"/>
      <c r="AL351" s="684"/>
      <c r="AM351" s="684"/>
      <c r="AN351" s="684"/>
      <c r="AO351" s="684"/>
      <c r="AP351" s="826" t="str">
        <f t="shared" si="48"/>
        <v xml:space="preserve"> </v>
      </c>
      <c r="AQ351" s="786" t="str">
        <f t="shared" si="49"/>
        <v xml:space="preserve"> </v>
      </c>
    </row>
    <row r="352" spans="1:43" ht="18.75" x14ac:dyDescent="0.3">
      <c r="A352" s="827"/>
      <c r="B352" s="684"/>
      <c r="C352" s="823"/>
      <c r="D352" s="823"/>
      <c r="E352" s="823"/>
      <c r="F352" s="684"/>
      <c r="G352" s="823"/>
      <c r="H352" s="823"/>
      <c r="I352" s="684"/>
      <c r="J352" s="823"/>
      <c r="K352" s="823"/>
      <c r="L352" s="786" t="str">
        <f t="shared" si="42"/>
        <v xml:space="preserve"> </v>
      </c>
      <c r="M352" s="823"/>
      <c r="N352" s="823"/>
      <c r="O352" s="823"/>
      <c r="P352" s="823"/>
      <c r="Q352" s="786" t="str">
        <f t="shared" si="43"/>
        <v xml:space="preserve"> </v>
      </c>
      <c r="R352" s="786" t="str">
        <f t="shared" si="44"/>
        <v xml:space="preserve"> </v>
      </c>
      <c r="S352" s="786" t="str">
        <f t="shared" si="45"/>
        <v xml:space="preserve"> </v>
      </c>
      <c r="U352" s="684"/>
      <c r="V352" s="684"/>
      <c r="W352" s="684"/>
      <c r="X352" s="684"/>
      <c r="Y352" s="684"/>
      <c r="Z352" s="684"/>
      <c r="AA352" s="684"/>
      <c r="AB352" s="824"/>
      <c r="AC352" s="786" t="str">
        <f t="shared" si="46"/>
        <v xml:space="preserve"> </v>
      </c>
      <c r="AD352" s="786" t="str">
        <f t="shared" si="47"/>
        <v xml:space="preserve"> </v>
      </c>
      <c r="AF352" s="825">
        <v>1</v>
      </c>
      <c r="AG352" s="684"/>
      <c r="AH352" s="684"/>
      <c r="AI352" s="684"/>
      <c r="AJ352" s="684"/>
      <c r="AK352" s="684"/>
      <c r="AL352" s="684"/>
      <c r="AM352" s="684"/>
      <c r="AN352" s="684"/>
      <c r="AO352" s="684"/>
      <c r="AP352" s="826" t="str">
        <f t="shared" si="48"/>
        <v xml:space="preserve"> </v>
      </c>
      <c r="AQ352" s="786" t="str">
        <f t="shared" si="49"/>
        <v xml:space="preserve"> </v>
      </c>
    </row>
    <row r="353" spans="1:43" ht="18.75" x14ac:dyDescent="0.3">
      <c r="A353" s="827"/>
      <c r="B353" s="684"/>
      <c r="C353" s="823"/>
      <c r="D353" s="823"/>
      <c r="E353" s="823"/>
      <c r="F353" s="684"/>
      <c r="G353" s="823"/>
      <c r="H353" s="823"/>
      <c r="I353" s="684"/>
      <c r="J353" s="823"/>
      <c r="K353" s="823"/>
      <c r="L353" s="786" t="str">
        <f t="shared" si="42"/>
        <v xml:space="preserve"> </v>
      </c>
      <c r="M353" s="823"/>
      <c r="N353" s="823"/>
      <c r="O353" s="823"/>
      <c r="P353" s="823"/>
      <c r="Q353" s="786" t="str">
        <f t="shared" si="43"/>
        <v xml:space="preserve"> </v>
      </c>
      <c r="R353" s="786" t="str">
        <f t="shared" si="44"/>
        <v xml:space="preserve"> </v>
      </c>
      <c r="S353" s="786" t="str">
        <f t="shared" si="45"/>
        <v xml:space="preserve"> </v>
      </c>
      <c r="U353" s="684"/>
      <c r="V353" s="684"/>
      <c r="W353" s="684"/>
      <c r="X353" s="684"/>
      <c r="Y353" s="684"/>
      <c r="Z353" s="684"/>
      <c r="AA353" s="684"/>
      <c r="AB353" s="824"/>
      <c r="AC353" s="786" t="str">
        <f t="shared" si="46"/>
        <v xml:space="preserve"> </v>
      </c>
      <c r="AD353" s="786" t="str">
        <f t="shared" si="47"/>
        <v xml:space="preserve"> </v>
      </c>
      <c r="AF353" s="825">
        <v>1</v>
      </c>
      <c r="AG353" s="684"/>
      <c r="AH353" s="684"/>
      <c r="AI353" s="684"/>
      <c r="AJ353" s="684"/>
      <c r="AK353" s="684"/>
      <c r="AL353" s="684"/>
      <c r="AM353" s="684"/>
      <c r="AN353" s="684"/>
      <c r="AO353" s="684"/>
      <c r="AP353" s="826" t="str">
        <f t="shared" si="48"/>
        <v xml:space="preserve"> </v>
      </c>
      <c r="AQ353" s="786" t="str">
        <f t="shared" si="49"/>
        <v xml:space="preserve"> </v>
      </c>
    </row>
    <row r="354" spans="1:43" ht="18.75" x14ac:dyDescent="0.3">
      <c r="A354" s="827"/>
      <c r="B354" s="684"/>
      <c r="C354" s="823"/>
      <c r="D354" s="823"/>
      <c r="E354" s="823"/>
      <c r="F354" s="684"/>
      <c r="G354" s="823"/>
      <c r="H354" s="823"/>
      <c r="I354" s="684"/>
      <c r="J354" s="823"/>
      <c r="K354" s="823"/>
      <c r="L354" s="786" t="str">
        <f t="shared" si="42"/>
        <v xml:space="preserve"> </v>
      </c>
      <c r="M354" s="823"/>
      <c r="N354" s="823"/>
      <c r="O354" s="823"/>
      <c r="P354" s="823"/>
      <c r="Q354" s="786" t="str">
        <f t="shared" si="43"/>
        <v xml:space="preserve"> </v>
      </c>
      <c r="R354" s="786" t="str">
        <f t="shared" si="44"/>
        <v xml:space="preserve"> </v>
      </c>
      <c r="S354" s="786" t="str">
        <f t="shared" si="45"/>
        <v xml:space="preserve"> </v>
      </c>
      <c r="U354" s="684"/>
      <c r="V354" s="684"/>
      <c r="W354" s="684"/>
      <c r="X354" s="684"/>
      <c r="Y354" s="684"/>
      <c r="Z354" s="684"/>
      <c r="AA354" s="684"/>
      <c r="AB354" s="824"/>
      <c r="AC354" s="786" t="str">
        <f t="shared" si="46"/>
        <v xml:space="preserve"> </v>
      </c>
      <c r="AD354" s="786" t="str">
        <f t="shared" si="47"/>
        <v xml:space="preserve"> </v>
      </c>
      <c r="AF354" s="825">
        <v>1</v>
      </c>
      <c r="AG354" s="684"/>
      <c r="AH354" s="684"/>
      <c r="AI354" s="684"/>
      <c r="AJ354" s="684"/>
      <c r="AK354" s="684"/>
      <c r="AL354" s="684"/>
      <c r="AM354" s="684"/>
      <c r="AN354" s="684"/>
      <c r="AO354" s="684"/>
      <c r="AP354" s="826" t="str">
        <f t="shared" si="48"/>
        <v xml:space="preserve"> </v>
      </c>
      <c r="AQ354" s="786" t="str">
        <f t="shared" si="49"/>
        <v xml:space="preserve"> </v>
      </c>
    </row>
    <row r="355" spans="1:43" ht="18.75" x14ac:dyDescent="0.3">
      <c r="A355" s="827"/>
      <c r="B355" s="684"/>
      <c r="C355" s="823"/>
      <c r="D355" s="823"/>
      <c r="E355" s="823"/>
      <c r="F355" s="684"/>
      <c r="G355" s="823"/>
      <c r="H355" s="823"/>
      <c r="I355" s="684"/>
      <c r="J355" s="823"/>
      <c r="K355" s="823"/>
      <c r="L355" s="786" t="str">
        <f t="shared" si="42"/>
        <v xml:space="preserve"> </v>
      </c>
      <c r="M355" s="823"/>
      <c r="N355" s="823"/>
      <c r="O355" s="823"/>
      <c r="P355" s="823"/>
      <c r="Q355" s="786" t="str">
        <f t="shared" si="43"/>
        <v xml:space="preserve"> </v>
      </c>
      <c r="R355" s="786" t="str">
        <f t="shared" si="44"/>
        <v xml:space="preserve"> </v>
      </c>
      <c r="S355" s="786" t="str">
        <f t="shared" si="45"/>
        <v xml:space="preserve"> </v>
      </c>
      <c r="U355" s="684"/>
      <c r="V355" s="684"/>
      <c r="W355" s="684"/>
      <c r="X355" s="684"/>
      <c r="Y355" s="684"/>
      <c r="Z355" s="684"/>
      <c r="AA355" s="684"/>
      <c r="AB355" s="824"/>
      <c r="AC355" s="786" t="str">
        <f t="shared" si="46"/>
        <v xml:space="preserve"> </v>
      </c>
      <c r="AD355" s="786" t="str">
        <f t="shared" si="47"/>
        <v xml:space="preserve"> </v>
      </c>
      <c r="AF355" s="825">
        <v>1</v>
      </c>
      <c r="AG355" s="684"/>
      <c r="AH355" s="684"/>
      <c r="AI355" s="684"/>
      <c r="AJ355" s="684"/>
      <c r="AK355" s="684"/>
      <c r="AL355" s="684"/>
      <c r="AM355" s="684"/>
      <c r="AN355" s="684"/>
      <c r="AO355" s="684"/>
      <c r="AP355" s="826" t="str">
        <f t="shared" si="48"/>
        <v xml:space="preserve"> </v>
      </c>
      <c r="AQ355" s="786" t="str">
        <f t="shared" si="49"/>
        <v xml:space="preserve"> </v>
      </c>
    </row>
    <row r="356" spans="1:43" ht="18.75" x14ac:dyDescent="0.3">
      <c r="A356" s="827"/>
      <c r="B356" s="684"/>
      <c r="C356" s="823"/>
      <c r="D356" s="823"/>
      <c r="E356" s="823"/>
      <c r="F356" s="684"/>
      <c r="G356" s="823"/>
      <c r="H356" s="823"/>
      <c r="I356" s="684"/>
      <c r="J356" s="823"/>
      <c r="K356" s="823"/>
      <c r="L356" s="786" t="str">
        <f t="shared" si="42"/>
        <v xml:space="preserve"> </v>
      </c>
      <c r="M356" s="823"/>
      <c r="N356" s="823"/>
      <c r="O356" s="823"/>
      <c r="P356" s="823"/>
      <c r="Q356" s="786" t="str">
        <f t="shared" si="43"/>
        <v xml:space="preserve"> </v>
      </c>
      <c r="R356" s="786" t="str">
        <f t="shared" si="44"/>
        <v xml:space="preserve"> </v>
      </c>
      <c r="S356" s="786" t="str">
        <f t="shared" si="45"/>
        <v xml:space="preserve"> </v>
      </c>
      <c r="U356" s="684"/>
      <c r="V356" s="684"/>
      <c r="W356" s="684"/>
      <c r="X356" s="684"/>
      <c r="Y356" s="684"/>
      <c r="Z356" s="684"/>
      <c r="AA356" s="684"/>
      <c r="AB356" s="824"/>
      <c r="AC356" s="786" t="str">
        <f t="shared" si="46"/>
        <v xml:space="preserve"> </v>
      </c>
      <c r="AD356" s="786" t="str">
        <f t="shared" si="47"/>
        <v xml:space="preserve"> </v>
      </c>
      <c r="AF356" s="825">
        <v>1</v>
      </c>
      <c r="AG356" s="684"/>
      <c r="AH356" s="684"/>
      <c r="AI356" s="684"/>
      <c r="AJ356" s="684"/>
      <c r="AK356" s="684"/>
      <c r="AL356" s="684"/>
      <c r="AM356" s="684"/>
      <c r="AN356" s="684"/>
      <c r="AO356" s="684"/>
      <c r="AP356" s="826" t="str">
        <f t="shared" si="48"/>
        <v xml:space="preserve"> </v>
      </c>
      <c r="AQ356" s="786" t="str">
        <f t="shared" si="49"/>
        <v xml:space="preserve"> </v>
      </c>
    </row>
    <row r="357" spans="1:43" ht="18.75" x14ac:dyDescent="0.3">
      <c r="A357" s="827"/>
      <c r="B357" s="684"/>
      <c r="C357" s="823"/>
      <c r="D357" s="823"/>
      <c r="E357" s="823"/>
      <c r="F357" s="684"/>
      <c r="G357" s="823"/>
      <c r="H357" s="823"/>
      <c r="I357" s="684"/>
      <c r="J357" s="823"/>
      <c r="K357" s="823"/>
      <c r="L357" s="786" t="str">
        <f t="shared" si="42"/>
        <v xml:space="preserve"> </v>
      </c>
      <c r="M357" s="823"/>
      <c r="N357" s="823"/>
      <c r="O357" s="823"/>
      <c r="P357" s="823"/>
      <c r="Q357" s="786" t="str">
        <f t="shared" si="43"/>
        <v xml:space="preserve"> </v>
      </c>
      <c r="R357" s="786" t="str">
        <f t="shared" si="44"/>
        <v xml:space="preserve"> </v>
      </c>
      <c r="S357" s="786" t="str">
        <f t="shared" si="45"/>
        <v xml:space="preserve"> </v>
      </c>
      <c r="U357" s="684"/>
      <c r="V357" s="684"/>
      <c r="W357" s="684"/>
      <c r="X357" s="684"/>
      <c r="Y357" s="684"/>
      <c r="Z357" s="684"/>
      <c r="AA357" s="684"/>
      <c r="AB357" s="824"/>
      <c r="AC357" s="786" t="str">
        <f t="shared" si="46"/>
        <v xml:space="preserve"> </v>
      </c>
      <c r="AD357" s="786" t="str">
        <f t="shared" si="47"/>
        <v xml:space="preserve"> </v>
      </c>
      <c r="AF357" s="825">
        <v>1</v>
      </c>
      <c r="AG357" s="684"/>
      <c r="AH357" s="684"/>
      <c r="AI357" s="684"/>
      <c r="AJ357" s="684"/>
      <c r="AK357" s="684"/>
      <c r="AL357" s="684"/>
      <c r="AM357" s="684"/>
      <c r="AN357" s="684"/>
      <c r="AO357" s="684"/>
      <c r="AP357" s="826" t="str">
        <f t="shared" si="48"/>
        <v xml:space="preserve"> </v>
      </c>
      <c r="AQ357" s="786" t="str">
        <f t="shared" si="49"/>
        <v xml:space="preserve"> </v>
      </c>
    </row>
    <row r="358" spans="1:43" ht="18.75" x14ac:dyDescent="0.3">
      <c r="A358" s="827"/>
      <c r="B358" s="684"/>
      <c r="C358" s="823"/>
      <c r="D358" s="823"/>
      <c r="E358" s="823"/>
      <c r="F358" s="684"/>
      <c r="G358" s="823"/>
      <c r="H358" s="823"/>
      <c r="I358" s="684"/>
      <c r="J358" s="823"/>
      <c r="K358" s="823"/>
      <c r="L358" s="786" t="str">
        <f t="shared" si="42"/>
        <v xml:space="preserve"> </v>
      </c>
      <c r="M358" s="823"/>
      <c r="N358" s="823"/>
      <c r="O358" s="823"/>
      <c r="P358" s="823"/>
      <c r="Q358" s="786" t="str">
        <f t="shared" si="43"/>
        <v xml:space="preserve"> </v>
      </c>
      <c r="R358" s="786" t="str">
        <f t="shared" si="44"/>
        <v xml:space="preserve"> </v>
      </c>
      <c r="S358" s="786" t="str">
        <f t="shared" si="45"/>
        <v xml:space="preserve"> </v>
      </c>
      <c r="U358" s="684"/>
      <c r="V358" s="684"/>
      <c r="W358" s="684"/>
      <c r="X358" s="684"/>
      <c r="Y358" s="684"/>
      <c r="Z358" s="684"/>
      <c r="AA358" s="684"/>
      <c r="AB358" s="824"/>
      <c r="AC358" s="786" t="str">
        <f t="shared" si="46"/>
        <v xml:space="preserve"> </v>
      </c>
      <c r="AD358" s="786" t="str">
        <f t="shared" si="47"/>
        <v xml:space="preserve"> </v>
      </c>
      <c r="AF358" s="825">
        <v>1</v>
      </c>
      <c r="AG358" s="684"/>
      <c r="AH358" s="684"/>
      <c r="AI358" s="684"/>
      <c r="AJ358" s="684"/>
      <c r="AK358" s="684"/>
      <c r="AL358" s="684"/>
      <c r="AM358" s="684"/>
      <c r="AN358" s="684"/>
      <c r="AO358" s="684"/>
      <c r="AP358" s="826" t="str">
        <f t="shared" si="48"/>
        <v xml:space="preserve"> </v>
      </c>
      <c r="AQ358" s="786" t="str">
        <f t="shared" si="49"/>
        <v xml:space="preserve"> </v>
      </c>
    </row>
    <row r="359" spans="1:43" ht="18.75" x14ac:dyDescent="0.3">
      <c r="A359" s="827"/>
      <c r="B359" s="684"/>
      <c r="C359" s="823"/>
      <c r="D359" s="823"/>
      <c r="E359" s="823"/>
      <c r="F359" s="684"/>
      <c r="G359" s="823"/>
      <c r="H359" s="823"/>
      <c r="I359" s="684"/>
      <c r="J359" s="823"/>
      <c r="K359" s="823"/>
      <c r="L359" s="786" t="str">
        <f t="shared" si="42"/>
        <v xml:space="preserve"> </v>
      </c>
      <c r="M359" s="823"/>
      <c r="N359" s="823"/>
      <c r="O359" s="823"/>
      <c r="P359" s="823"/>
      <c r="Q359" s="786" t="str">
        <f t="shared" si="43"/>
        <v xml:space="preserve"> </v>
      </c>
      <c r="R359" s="786" t="str">
        <f t="shared" si="44"/>
        <v xml:space="preserve"> </v>
      </c>
      <c r="S359" s="786" t="str">
        <f t="shared" si="45"/>
        <v xml:space="preserve"> </v>
      </c>
      <c r="U359" s="684"/>
      <c r="V359" s="684"/>
      <c r="W359" s="684"/>
      <c r="X359" s="684"/>
      <c r="Y359" s="684"/>
      <c r="Z359" s="684"/>
      <c r="AA359" s="684"/>
      <c r="AB359" s="824"/>
      <c r="AC359" s="786" t="str">
        <f t="shared" si="46"/>
        <v xml:space="preserve"> </v>
      </c>
      <c r="AD359" s="786" t="str">
        <f t="shared" si="47"/>
        <v xml:space="preserve"> </v>
      </c>
      <c r="AF359" s="825">
        <v>1</v>
      </c>
      <c r="AG359" s="684"/>
      <c r="AH359" s="684"/>
      <c r="AI359" s="684"/>
      <c r="AJ359" s="684"/>
      <c r="AK359" s="684"/>
      <c r="AL359" s="684"/>
      <c r="AM359" s="684"/>
      <c r="AN359" s="684"/>
      <c r="AO359" s="684"/>
      <c r="AP359" s="826" t="str">
        <f t="shared" si="48"/>
        <v xml:space="preserve"> </v>
      </c>
      <c r="AQ359" s="786" t="str">
        <f t="shared" ref="AQ359:AQ390" si="50">IFERROR(AP359/AH359," ")</f>
        <v xml:space="preserve"> </v>
      </c>
    </row>
    <row r="360" spans="1:43" ht="18.75" x14ac:dyDescent="0.3">
      <c r="A360" s="827"/>
      <c r="B360" s="684"/>
      <c r="C360" s="823"/>
      <c r="D360" s="823"/>
      <c r="E360" s="823"/>
      <c r="F360" s="684"/>
      <c r="G360" s="823"/>
      <c r="H360" s="823"/>
      <c r="I360" s="684"/>
      <c r="J360" s="823"/>
      <c r="K360" s="823"/>
      <c r="L360" s="786" t="str">
        <f t="shared" si="42"/>
        <v xml:space="preserve"> </v>
      </c>
      <c r="M360" s="823"/>
      <c r="N360" s="823"/>
      <c r="O360" s="823"/>
      <c r="P360" s="823"/>
      <c r="Q360" s="786" t="str">
        <f t="shared" si="43"/>
        <v xml:space="preserve"> </v>
      </c>
      <c r="R360" s="786" t="str">
        <f t="shared" si="44"/>
        <v xml:space="preserve"> </v>
      </c>
      <c r="S360" s="786" t="str">
        <f t="shared" si="45"/>
        <v xml:space="preserve"> </v>
      </c>
      <c r="U360" s="684"/>
      <c r="V360" s="684"/>
      <c r="W360" s="684"/>
      <c r="X360" s="684"/>
      <c r="Y360" s="684"/>
      <c r="Z360" s="684"/>
      <c r="AA360" s="684"/>
      <c r="AB360" s="824"/>
      <c r="AC360" s="786" t="str">
        <f t="shared" si="46"/>
        <v xml:space="preserve"> </v>
      </c>
      <c r="AD360" s="786" t="str">
        <f t="shared" si="47"/>
        <v xml:space="preserve"> </v>
      </c>
      <c r="AF360" s="825">
        <v>1</v>
      </c>
      <c r="AG360" s="684"/>
      <c r="AH360" s="684"/>
      <c r="AI360" s="684"/>
      <c r="AJ360" s="684"/>
      <c r="AK360" s="684"/>
      <c r="AL360" s="684"/>
      <c r="AM360" s="684"/>
      <c r="AN360" s="684"/>
      <c r="AO360" s="684"/>
      <c r="AP360" s="826" t="str">
        <f t="shared" si="48"/>
        <v xml:space="preserve"> </v>
      </c>
      <c r="AQ360" s="786" t="str">
        <f t="shared" si="50"/>
        <v xml:space="preserve"> </v>
      </c>
    </row>
    <row r="361" spans="1:43" ht="18.75" x14ac:dyDescent="0.3">
      <c r="A361" s="827"/>
      <c r="B361" s="684"/>
      <c r="C361" s="823"/>
      <c r="D361" s="823"/>
      <c r="E361" s="823"/>
      <c r="F361" s="684"/>
      <c r="G361" s="823"/>
      <c r="H361" s="823"/>
      <c r="I361" s="684"/>
      <c r="J361" s="823"/>
      <c r="K361" s="823"/>
      <c r="L361" s="786" t="str">
        <f t="shared" si="42"/>
        <v xml:space="preserve"> </v>
      </c>
      <c r="M361" s="823"/>
      <c r="N361" s="823"/>
      <c r="O361" s="823"/>
      <c r="P361" s="823"/>
      <c r="Q361" s="786" t="str">
        <f t="shared" si="43"/>
        <v xml:space="preserve"> </v>
      </c>
      <c r="R361" s="786" t="str">
        <f t="shared" si="44"/>
        <v xml:space="preserve"> </v>
      </c>
      <c r="S361" s="786" t="str">
        <f t="shared" si="45"/>
        <v xml:space="preserve"> </v>
      </c>
      <c r="U361" s="684"/>
      <c r="V361" s="684"/>
      <c r="W361" s="684"/>
      <c r="X361" s="684"/>
      <c r="Y361" s="684"/>
      <c r="Z361" s="684"/>
      <c r="AA361" s="684"/>
      <c r="AB361" s="824"/>
      <c r="AC361" s="786" t="str">
        <f t="shared" si="46"/>
        <v xml:space="preserve"> </v>
      </c>
      <c r="AD361" s="786" t="str">
        <f t="shared" si="47"/>
        <v xml:space="preserve"> </v>
      </c>
      <c r="AF361" s="825">
        <v>1</v>
      </c>
      <c r="AG361" s="684"/>
      <c r="AH361" s="684"/>
      <c r="AI361" s="684"/>
      <c r="AJ361" s="684"/>
      <c r="AK361" s="684"/>
      <c r="AL361" s="684"/>
      <c r="AM361" s="684"/>
      <c r="AN361" s="684"/>
      <c r="AO361" s="684"/>
      <c r="AP361" s="826" t="str">
        <f t="shared" si="48"/>
        <v xml:space="preserve"> </v>
      </c>
      <c r="AQ361" s="786" t="str">
        <f t="shared" si="50"/>
        <v xml:space="preserve"> </v>
      </c>
    </row>
    <row r="362" spans="1:43" ht="18.75" x14ac:dyDescent="0.3">
      <c r="A362" s="827"/>
      <c r="B362" s="684"/>
      <c r="C362" s="823"/>
      <c r="D362" s="823"/>
      <c r="E362" s="823"/>
      <c r="F362" s="684"/>
      <c r="G362" s="823"/>
      <c r="H362" s="823"/>
      <c r="I362" s="684"/>
      <c r="J362" s="823"/>
      <c r="K362" s="823"/>
      <c r="L362" s="786" t="str">
        <f t="shared" si="42"/>
        <v xml:space="preserve"> </v>
      </c>
      <c r="M362" s="823"/>
      <c r="N362" s="823"/>
      <c r="O362" s="823"/>
      <c r="P362" s="823"/>
      <c r="Q362" s="786" t="str">
        <f t="shared" si="43"/>
        <v xml:space="preserve"> </v>
      </c>
      <c r="R362" s="786" t="str">
        <f t="shared" si="44"/>
        <v xml:space="preserve"> </v>
      </c>
      <c r="S362" s="786" t="str">
        <f t="shared" si="45"/>
        <v xml:space="preserve"> </v>
      </c>
      <c r="U362" s="684"/>
      <c r="V362" s="684"/>
      <c r="W362" s="684"/>
      <c r="X362" s="684"/>
      <c r="Y362" s="684"/>
      <c r="Z362" s="684"/>
      <c r="AA362" s="684"/>
      <c r="AB362" s="824"/>
      <c r="AC362" s="786" t="str">
        <f t="shared" si="46"/>
        <v xml:space="preserve"> </v>
      </c>
      <c r="AD362" s="786" t="str">
        <f t="shared" si="47"/>
        <v xml:space="preserve"> </v>
      </c>
      <c r="AF362" s="825">
        <v>1</v>
      </c>
      <c r="AG362" s="684"/>
      <c r="AH362" s="684"/>
      <c r="AI362" s="684"/>
      <c r="AJ362" s="684"/>
      <c r="AK362" s="684"/>
      <c r="AL362" s="684"/>
      <c r="AM362" s="684"/>
      <c r="AN362" s="684"/>
      <c r="AO362" s="684"/>
      <c r="AP362" s="826" t="str">
        <f t="shared" si="48"/>
        <v xml:space="preserve"> </v>
      </c>
      <c r="AQ362" s="786" t="str">
        <f t="shared" si="50"/>
        <v xml:space="preserve"> </v>
      </c>
    </row>
    <row r="363" spans="1:43" ht="18.75" x14ac:dyDescent="0.3">
      <c r="A363" s="827"/>
      <c r="B363" s="684"/>
      <c r="C363" s="823"/>
      <c r="D363" s="823"/>
      <c r="E363" s="823"/>
      <c r="F363" s="684"/>
      <c r="G363" s="823"/>
      <c r="H363" s="823"/>
      <c r="I363" s="684"/>
      <c r="J363" s="823"/>
      <c r="K363" s="823"/>
      <c r="L363" s="786" t="str">
        <f t="shared" si="42"/>
        <v xml:space="preserve"> </v>
      </c>
      <c r="M363" s="823"/>
      <c r="N363" s="823"/>
      <c r="O363" s="823"/>
      <c r="P363" s="823"/>
      <c r="Q363" s="786" t="str">
        <f t="shared" si="43"/>
        <v xml:space="preserve"> </v>
      </c>
      <c r="R363" s="786" t="str">
        <f t="shared" si="44"/>
        <v xml:space="preserve"> </v>
      </c>
      <c r="S363" s="786" t="str">
        <f t="shared" si="45"/>
        <v xml:space="preserve"> </v>
      </c>
      <c r="U363" s="684"/>
      <c r="V363" s="684"/>
      <c r="W363" s="684"/>
      <c r="X363" s="684"/>
      <c r="Y363" s="684"/>
      <c r="Z363" s="684"/>
      <c r="AA363" s="684"/>
      <c r="AB363" s="824"/>
      <c r="AC363" s="786" t="str">
        <f t="shared" si="46"/>
        <v xml:space="preserve"> </v>
      </c>
      <c r="AD363" s="786" t="str">
        <f t="shared" si="47"/>
        <v xml:space="preserve"> </v>
      </c>
      <c r="AF363" s="825">
        <v>1</v>
      </c>
      <c r="AG363" s="684"/>
      <c r="AH363" s="684"/>
      <c r="AI363" s="684"/>
      <c r="AJ363" s="684"/>
      <c r="AK363" s="684"/>
      <c r="AL363" s="684"/>
      <c r="AM363" s="684"/>
      <c r="AN363" s="684"/>
      <c r="AO363" s="684"/>
      <c r="AP363" s="826" t="str">
        <f t="shared" si="48"/>
        <v xml:space="preserve"> </v>
      </c>
      <c r="AQ363" s="786" t="str">
        <f t="shared" si="50"/>
        <v xml:space="preserve"> </v>
      </c>
    </row>
    <row r="364" spans="1:43" ht="18.75" x14ac:dyDescent="0.3">
      <c r="A364" s="827"/>
      <c r="B364" s="684"/>
      <c r="C364" s="823"/>
      <c r="D364" s="823"/>
      <c r="E364" s="823"/>
      <c r="F364" s="684"/>
      <c r="G364" s="823"/>
      <c r="H364" s="823"/>
      <c r="I364" s="684"/>
      <c r="J364" s="823"/>
      <c r="K364" s="823"/>
      <c r="L364" s="786" t="str">
        <f t="shared" si="42"/>
        <v xml:space="preserve"> </v>
      </c>
      <c r="M364" s="823"/>
      <c r="N364" s="823"/>
      <c r="O364" s="823"/>
      <c r="P364" s="823"/>
      <c r="Q364" s="786" t="str">
        <f t="shared" si="43"/>
        <v xml:space="preserve"> </v>
      </c>
      <c r="R364" s="786" t="str">
        <f t="shared" si="44"/>
        <v xml:space="preserve"> </v>
      </c>
      <c r="S364" s="786" t="str">
        <f t="shared" si="45"/>
        <v xml:space="preserve"> </v>
      </c>
      <c r="U364" s="684"/>
      <c r="V364" s="684"/>
      <c r="W364" s="684"/>
      <c r="X364" s="684"/>
      <c r="Y364" s="684"/>
      <c r="Z364" s="684"/>
      <c r="AA364" s="684"/>
      <c r="AB364" s="824"/>
      <c r="AC364" s="786" t="str">
        <f t="shared" si="46"/>
        <v xml:space="preserve"> </v>
      </c>
      <c r="AD364" s="786" t="str">
        <f t="shared" si="47"/>
        <v xml:space="preserve"> </v>
      </c>
      <c r="AF364" s="825">
        <v>1</v>
      </c>
      <c r="AG364" s="684"/>
      <c r="AH364" s="684"/>
      <c r="AI364" s="684"/>
      <c r="AJ364" s="684"/>
      <c r="AK364" s="684"/>
      <c r="AL364" s="684"/>
      <c r="AM364" s="684"/>
      <c r="AN364" s="684"/>
      <c r="AO364" s="684"/>
      <c r="AP364" s="826" t="str">
        <f t="shared" si="48"/>
        <v xml:space="preserve"> </v>
      </c>
      <c r="AQ364" s="786" t="str">
        <f t="shared" si="50"/>
        <v xml:space="preserve"> </v>
      </c>
    </row>
    <row r="365" spans="1:43" ht="18.75" x14ac:dyDescent="0.3">
      <c r="A365" s="827"/>
      <c r="B365" s="684"/>
      <c r="C365" s="823"/>
      <c r="D365" s="823"/>
      <c r="E365" s="823"/>
      <c r="F365" s="684"/>
      <c r="G365" s="823"/>
      <c r="H365" s="823"/>
      <c r="I365" s="684"/>
      <c r="J365" s="823"/>
      <c r="K365" s="823"/>
      <c r="L365" s="786" t="str">
        <f t="shared" si="42"/>
        <v xml:space="preserve"> </v>
      </c>
      <c r="M365" s="823"/>
      <c r="N365" s="823"/>
      <c r="O365" s="823"/>
      <c r="P365" s="823"/>
      <c r="Q365" s="786" t="str">
        <f t="shared" si="43"/>
        <v xml:space="preserve"> </v>
      </c>
      <c r="R365" s="786" t="str">
        <f t="shared" si="44"/>
        <v xml:space="preserve"> </v>
      </c>
      <c r="S365" s="786" t="str">
        <f t="shared" si="45"/>
        <v xml:space="preserve"> </v>
      </c>
      <c r="U365" s="684"/>
      <c r="V365" s="684"/>
      <c r="W365" s="684"/>
      <c r="X365" s="684"/>
      <c r="Y365" s="684"/>
      <c r="Z365" s="684"/>
      <c r="AA365" s="684"/>
      <c r="AB365" s="824"/>
      <c r="AC365" s="786" t="str">
        <f t="shared" si="46"/>
        <v xml:space="preserve"> </v>
      </c>
      <c r="AD365" s="786" t="str">
        <f t="shared" si="47"/>
        <v xml:space="preserve"> </v>
      </c>
      <c r="AF365" s="825">
        <v>1</v>
      </c>
      <c r="AG365" s="684"/>
      <c r="AH365" s="684"/>
      <c r="AI365" s="684"/>
      <c r="AJ365" s="684"/>
      <c r="AK365" s="684"/>
      <c r="AL365" s="684"/>
      <c r="AM365" s="684"/>
      <c r="AN365" s="684"/>
      <c r="AO365" s="684"/>
      <c r="AP365" s="826" t="str">
        <f t="shared" si="48"/>
        <v xml:space="preserve"> </v>
      </c>
      <c r="AQ365" s="786" t="str">
        <f t="shared" si="50"/>
        <v xml:space="preserve"> </v>
      </c>
    </row>
    <row r="366" spans="1:43" ht="18.75" x14ac:dyDescent="0.3">
      <c r="A366" s="827"/>
      <c r="B366" s="684"/>
      <c r="C366" s="823"/>
      <c r="D366" s="823"/>
      <c r="E366" s="823"/>
      <c r="F366" s="684"/>
      <c r="G366" s="823"/>
      <c r="H366" s="823"/>
      <c r="I366" s="684"/>
      <c r="J366" s="823"/>
      <c r="K366" s="823"/>
      <c r="L366" s="786" t="str">
        <f t="shared" si="42"/>
        <v xml:space="preserve"> </v>
      </c>
      <c r="M366" s="823"/>
      <c r="N366" s="823"/>
      <c r="O366" s="823"/>
      <c r="P366" s="823"/>
      <c r="Q366" s="786" t="str">
        <f t="shared" si="43"/>
        <v xml:space="preserve"> </v>
      </c>
      <c r="R366" s="786" t="str">
        <f t="shared" si="44"/>
        <v xml:space="preserve"> </v>
      </c>
      <c r="S366" s="786" t="str">
        <f t="shared" si="45"/>
        <v xml:space="preserve"> </v>
      </c>
      <c r="U366" s="684"/>
      <c r="V366" s="684"/>
      <c r="W366" s="684"/>
      <c r="X366" s="684"/>
      <c r="Y366" s="684"/>
      <c r="Z366" s="684"/>
      <c r="AA366" s="684"/>
      <c r="AB366" s="824"/>
      <c r="AC366" s="786" t="str">
        <f t="shared" si="46"/>
        <v xml:space="preserve"> </v>
      </c>
      <c r="AD366" s="786" t="str">
        <f t="shared" si="47"/>
        <v xml:space="preserve"> </v>
      </c>
      <c r="AF366" s="825">
        <v>1</v>
      </c>
      <c r="AG366" s="684"/>
      <c r="AH366" s="684"/>
      <c r="AI366" s="684"/>
      <c r="AJ366" s="684"/>
      <c r="AK366" s="684"/>
      <c r="AL366" s="684"/>
      <c r="AM366" s="684"/>
      <c r="AN366" s="684"/>
      <c r="AO366" s="684"/>
      <c r="AP366" s="826" t="str">
        <f t="shared" si="48"/>
        <v xml:space="preserve"> </v>
      </c>
      <c r="AQ366" s="786" t="str">
        <f t="shared" si="50"/>
        <v xml:space="preserve"> </v>
      </c>
    </row>
    <row r="367" spans="1:43" ht="18.75" x14ac:dyDescent="0.3">
      <c r="A367" s="827"/>
      <c r="B367" s="684"/>
      <c r="C367" s="823"/>
      <c r="D367" s="823"/>
      <c r="E367" s="823"/>
      <c r="F367" s="684"/>
      <c r="G367" s="823"/>
      <c r="H367" s="823"/>
      <c r="I367" s="684"/>
      <c r="J367" s="823"/>
      <c r="K367" s="823"/>
      <c r="L367" s="786" t="str">
        <f t="shared" si="42"/>
        <v xml:space="preserve"> </v>
      </c>
      <c r="M367" s="823"/>
      <c r="N367" s="823"/>
      <c r="O367" s="823"/>
      <c r="P367" s="823"/>
      <c r="Q367" s="786" t="str">
        <f t="shared" si="43"/>
        <v xml:space="preserve"> </v>
      </c>
      <c r="R367" s="786" t="str">
        <f t="shared" si="44"/>
        <v xml:space="preserve"> </v>
      </c>
      <c r="S367" s="786" t="str">
        <f t="shared" si="45"/>
        <v xml:space="preserve"> </v>
      </c>
      <c r="U367" s="684"/>
      <c r="V367" s="684"/>
      <c r="W367" s="684"/>
      <c r="X367" s="684"/>
      <c r="Y367" s="684"/>
      <c r="Z367" s="684"/>
      <c r="AA367" s="684"/>
      <c r="AB367" s="824"/>
      <c r="AC367" s="786" t="str">
        <f t="shared" si="46"/>
        <v xml:space="preserve"> </v>
      </c>
      <c r="AD367" s="786" t="str">
        <f t="shared" si="47"/>
        <v xml:space="preserve"> </v>
      </c>
      <c r="AF367" s="825">
        <v>1</v>
      </c>
      <c r="AG367" s="684"/>
      <c r="AH367" s="684"/>
      <c r="AI367" s="684"/>
      <c r="AJ367" s="684"/>
      <c r="AK367" s="684"/>
      <c r="AL367" s="684"/>
      <c r="AM367" s="684"/>
      <c r="AN367" s="684"/>
      <c r="AO367" s="684"/>
      <c r="AP367" s="826" t="str">
        <f t="shared" si="48"/>
        <v xml:space="preserve"> </v>
      </c>
      <c r="AQ367" s="786" t="str">
        <f t="shared" si="50"/>
        <v xml:space="preserve"> </v>
      </c>
    </row>
    <row r="368" spans="1:43" ht="18.75" x14ac:dyDescent="0.3">
      <c r="A368" s="827"/>
      <c r="B368" s="684"/>
      <c r="C368" s="823"/>
      <c r="D368" s="823"/>
      <c r="E368" s="823"/>
      <c r="F368" s="684"/>
      <c r="G368" s="823"/>
      <c r="H368" s="823"/>
      <c r="I368" s="684"/>
      <c r="J368" s="823"/>
      <c r="K368" s="823"/>
      <c r="L368" s="786" t="str">
        <f t="shared" si="42"/>
        <v xml:space="preserve"> </v>
      </c>
      <c r="M368" s="823"/>
      <c r="N368" s="823"/>
      <c r="O368" s="823"/>
      <c r="P368" s="823"/>
      <c r="Q368" s="786" t="str">
        <f t="shared" si="43"/>
        <v xml:space="preserve"> </v>
      </c>
      <c r="R368" s="786" t="str">
        <f t="shared" si="44"/>
        <v xml:space="preserve"> </v>
      </c>
      <c r="S368" s="786" t="str">
        <f t="shared" si="45"/>
        <v xml:space="preserve"> </v>
      </c>
      <c r="U368" s="684"/>
      <c r="V368" s="684"/>
      <c r="W368" s="684"/>
      <c r="X368" s="684"/>
      <c r="Y368" s="684"/>
      <c r="Z368" s="684"/>
      <c r="AA368" s="684"/>
      <c r="AB368" s="824"/>
      <c r="AC368" s="786" t="str">
        <f t="shared" si="46"/>
        <v xml:space="preserve"> </v>
      </c>
      <c r="AD368" s="786" t="str">
        <f t="shared" si="47"/>
        <v xml:space="preserve"> </v>
      </c>
      <c r="AF368" s="825">
        <v>1</v>
      </c>
      <c r="AG368" s="684"/>
      <c r="AH368" s="684"/>
      <c r="AI368" s="684"/>
      <c r="AJ368" s="684"/>
      <c r="AK368" s="684"/>
      <c r="AL368" s="684"/>
      <c r="AM368" s="684"/>
      <c r="AN368" s="684"/>
      <c r="AO368" s="684"/>
      <c r="AP368" s="826" t="str">
        <f t="shared" si="48"/>
        <v xml:space="preserve"> </v>
      </c>
      <c r="AQ368" s="786" t="str">
        <f t="shared" si="50"/>
        <v xml:space="preserve"> </v>
      </c>
    </row>
    <row r="369" spans="1:43" ht="18.75" x14ac:dyDescent="0.3">
      <c r="A369" s="827"/>
      <c r="B369" s="684"/>
      <c r="C369" s="823"/>
      <c r="D369" s="823"/>
      <c r="E369" s="823"/>
      <c r="F369" s="684"/>
      <c r="G369" s="823"/>
      <c r="H369" s="823"/>
      <c r="I369" s="684"/>
      <c r="J369" s="823"/>
      <c r="K369" s="823"/>
      <c r="L369" s="786" t="str">
        <f t="shared" si="42"/>
        <v xml:space="preserve"> </v>
      </c>
      <c r="M369" s="823"/>
      <c r="N369" s="823"/>
      <c r="O369" s="823"/>
      <c r="P369" s="823"/>
      <c r="Q369" s="786" t="str">
        <f t="shared" si="43"/>
        <v xml:space="preserve"> </v>
      </c>
      <c r="R369" s="786" t="str">
        <f t="shared" si="44"/>
        <v xml:space="preserve"> </v>
      </c>
      <c r="S369" s="786" t="str">
        <f t="shared" si="45"/>
        <v xml:space="preserve"> </v>
      </c>
      <c r="U369" s="684"/>
      <c r="V369" s="684"/>
      <c r="W369" s="684"/>
      <c r="X369" s="684"/>
      <c r="Y369" s="684"/>
      <c r="Z369" s="684"/>
      <c r="AA369" s="684"/>
      <c r="AB369" s="824"/>
      <c r="AC369" s="786" t="str">
        <f t="shared" si="46"/>
        <v xml:space="preserve"> </v>
      </c>
      <c r="AD369" s="786" t="str">
        <f t="shared" si="47"/>
        <v xml:space="preserve"> </v>
      </c>
      <c r="AF369" s="825">
        <v>1</v>
      </c>
      <c r="AG369" s="684"/>
      <c r="AH369" s="684"/>
      <c r="AI369" s="684"/>
      <c r="AJ369" s="684"/>
      <c r="AK369" s="684"/>
      <c r="AL369" s="684"/>
      <c r="AM369" s="684"/>
      <c r="AN369" s="684"/>
      <c r="AO369" s="684"/>
      <c r="AP369" s="826" t="str">
        <f t="shared" si="48"/>
        <v xml:space="preserve"> </v>
      </c>
      <c r="AQ369" s="786" t="str">
        <f t="shared" si="50"/>
        <v xml:space="preserve"> </v>
      </c>
    </row>
    <row r="370" spans="1:43" ht="18.75" x14ac:dyDescent="0.3">
      <c r="A370" s="827"/>
      <c r="B370" s="684"/>
      <c r="C370" s="823"/>
      <c r="D370" s="823"/>
      <c r="E370" s="823"/>
      <c r="F370" s="684"/>
      <c r="G370" s="823"/>
      <c r="H370" s="823"/>
      <c r="I370" s="684"/>
      <c r="J370" s="823"/>
      <c r="K370" s="823"/>
      <c r="L370" s="786" t="str">
        <f t="shared" si="42"/>
        <v xml:space="preserve"> </v>
      </c>
      <c r="M370" s="823"/>
      <c r="N370" s="823"/>
      <c r="O370" s="823"/>
      <c r="P370" s="823"/>
      <c r="Q370" s="786" t="str">
        <f t="shared" si="43"/>
        <v xml:space="preserve"> </v>
      </c>
      <c r="R370" s="786" t="str">
        <f t="shared" si="44"/>
        <v xml:space="preserve"> </v>
      </c>
      <c r="S370" s="786" t="str">
        <f t="shared" si="45"/>
        <v xml:space="preserve"> </v>
      </c>
      <c r="U370" s="684"/>
      <c r="V370" s="684"/>
      <c r="W370" s="684"/>
      <c r="X370" s="684"/>
      <c r="Y370" s="684"/>
      <c r="Z370" s="684"/>
      <c r="AA370" s="684"/>
      <c r="AB370" s="824"/>
      <c r="AC370" s="786" t="str">
        <f t="shared" si="46"/>
        <v xml:space="preserve"> </v>
      </c>
      <c r="AD370" s="786" t="str">
        <f t="shared" si="47"/>
        <v xml:space="preserve"> </v>
      </c>
      <c r="AF370" s="825">
        <v>1</v>
      </c>
      <c r="AG370" s="684"/>
      <c r="AH370" s="684"/>
      <c r="AI370" s="684"/>
      <c r="AJ370" s="684"/>
      <c r="AK370" s="684"/>
      <c r="AL370" s="684"/>
      <c r="AM370" s="684"/>
      <c r="AN370" s="684"/>
      <c r="AO370" s="684"/>
      <c r="AP370" s="826" t="str">
        <f t="shared" si="48"/>
        <v xml:space="preserve"> </v>
      </c>
      <c r="AQ370" s="786" t="str">
        <f t="shared" si="50"/>
        <v xml:space="preserve"> </v>
      </c>
    </row>
    <row r="371" spans="1:43" ht="18.75" x14ac:dyDescent="0.3">
      <c r="A371" s="827"/>
      <c r="B371" s="684"/>
      <c r="C371" s="823"/>
      <c r="D371" s="823"/>
      <c r="E371" s="823"/>
      <c r="F371" s="684"/>
      <c r="G371" s="823"/>
      <c r="H371" s="823"/>
      <c r="I371" s="684"/>
      <c r="J371" s="823"/>
      <c r="K371" s="823"/>
      <c r="L371" s="786" t="str">
        <f t="shared" si="42"/>
        <v xml:space="preserve"> </v>
      </c>
      <c r="M371" s="823"/>
      <c r="N371" s="823"/>
      <c r="O371" s="823"/>
      <c r="P371" s="823"/>
      <c r="Q371" s="786" t="str">
        <f t="shared" si="43"/>
        <v xml:space="preserve"> </v>
      </c>
      <c r="R371" s="786" t="str">
        <f t="shared" si="44"/>
        <v xml:space="preserve"> </v>
      </c>
      <c r="S371" s="786" t="str">
        <f t="shared" si="45"/>
        <v xml:space="preserve"> </v>
      </c>
      <c r="U371" s="684"/>
      <c r="V371" s="684"/>
      <c r="W371" s="684"/>
      <c r="X371" s="684"/>
      <c r="Y371" s="684"/>
      <c r="Z371" s="684"/>
      <c r="AA371" s="684"/>
      <c r="AB371" s="824"/>
      <c r="AC371" s="786" t="str">
        <f t="shared" si="46"/>
        <v xml:space="preserve"> </v>
      </c>
      <c r="AD371" s="786" t="str">
        <f t="shared" si="47"/>
        <v xml:space="preserve"> </v>
      </c>
      <c r="AF371" s="825">
        <v>1</v>
      </c>
      <c r="AG371" s="684"/>
      <c r="AH371" s="684"/>
      <c r="AI371" s="684"/>
      <c r="AJ371" s="684"/>
      <c r="AK371" s="684"/>
      <c r="AL371" s="684"/>
      <c r="AM371" s="684"/>
      <c r="AN371" s="684"/>
      <c r="AO371" s="684"/>
      <c r="AP371" s="826" t="str">
        <f t="shared" si="48"/>
        <v xml:space="preserve"> </v>
      </c>
      <c r="AQ371" s="786" t="str">
        <f t="shared" si="50"/>
        <v xml:space="preserve"> </v>
      </c>
    </row>
    <row r="372" spans="1:43" ht="18.75" x14ac:dyDescent="0.3">
      <c r="A372" s="827"/>
      <c r="B372" s="684"/>
      <c r="C372" s="823"/>
      <c r="D372" s="823"/>
      <c r="E372" s="823"/>
      <c r="F372" s="684"/>
      <c r="G372" s="823"/>
      <c r="H372" s="823"/>
      <c r="I372" s="684"/>
      <c r="J372" s="823"/>
      <c r="K372" s="823"/>
      <c r="L372" s="786" t="str">
        <f t="shared" si="42"/>
        <v xml:space="preserve"> </v>
      </c>
      <c r="M372" s="823"/>
      <c r="N372" s="823"/>
      <c r="O372" s="823"/>
      <c r="P372" s="823"/>
      <c r="Q372" s="786" t="str">
        <f t="shared" si="43"/>
        <v xml:space="preserve"> </v>
      </c>
      <c r="R372" s="786" t="str">
        <f t="shared" si="44"/>
        <v xml:space="preserve"> </v>
      </c>
      <c r="S372" s="786" t="str">
        <f t="shared" si="45"/>
        <v xml:space="preserve"> </v>
      </c>
      <c r="U372" s="684"/>
      <c r="V372" s="684"/>
      <c r="W372" s="684"/>
      <c r="X372" s="684"/>
      <c r="Y372" s="684"/>
      <c r="Z372" s="684"/>
      <c r="AA372" s="684"/>
      <c r="AB372" s="824"/>
      <c r="AC372" s="786" t="str">
        <f t="shared" si="46"/>
        <v xml:space="preserve"> </v>
      </c>
      <c r="AD372" s="786" t="str">
        <f t="shared" si="47"/>
        <v xml:space="preserve"> </v>
      </c>
      <c r="AF372" s="825">
        <v>1</v>
      </c>
      <c r="AG372" s="684"/>
      <c r="AH372" s="684"/>
      <c r="AI372" s="684"/>
      <c r="AJ372" s="684"/>
      <c r="AK372" s="684"/>
      <c r="AL372" s="684"/>
      <c r="AM372" s="684"/>
      <c r="AN372" s="684"/>
      <c r="AO372" s="684"/>
      <c r="AP372" s="826" t="str">
        <f t="shared" si="48"/>
        <v xml:space="preserve"> </v>
      </c>
      <c r="AQ372" s="786" t="str">
        <f t="shared" si="50"/>
        <v xml:space="preserve"> </v>
      </c>
    </row>
    <row r="373" spans="1:43" ht="18.75" x14ac:dyDescent="0.3">
      <c r="A373" s="827"/>
      <c r="B373" s="684"/>
      <c r="C373" s="823"/>
      <c r="D373" s="823"/>
      <c r="E373" s="823"/>
      <c r="F373" s="684"/>
      <c r="G373" s="823"/>
      <c r="H373" s="823"/>
      <c r="I373" s="684"/>
      <c r="J373" s="823"/>
      <c r="K373" s="823"/>
      <c r="L373" s="786" t="str">
        <f t="shared" si="42"/>
        <v xml:space="preserve"> </v>
      </c>
      <c r="M373" s="823"/>
      <c r="N373" s="823"/>
      <c r="O373" s="823"/>
      <c r="P373" s="823"/>
      <c r="Q373" s="786" t="str">
        <f t="shared" si="43"/>
        <v xml:space="preserve"> </v>
      </c>
      <c r="R373" s="786" t="str">
        <f t="shared" si="44"/>
        <v xml:space="preserve"> </v>
      </c>
      <c r="S373" s="786" t="str">
        <f t="shared" si="45"/>
        <v xml:space="preserve"> </v>
      </c>
      <c r="U373" s="684"/>
      <c r="V373" s="684"/>
      <c r="W373" s="684"/>
      <c r="X373" s="684"/>
      <c r="Y373" s="684"/>
      <c r="Z373" s="684"/>
      <c r="AA373" s="684"/>
      <c r="AB373" s="824"/>
      <c r="AC373" s="786" t="str">
        <f t="shared" si="46"/>
        <v xml:space="preserve"> </v>
      </c>
      <c r="AD373" s="786" t="str">
        <f t="shared" si="47"/>
        <v xml:space="preserve"> </v>
      </c>
      <c r="AF373" s="825">
        <v>1</v>
      </c>
      <c r="AG373" s="684"/>
      <c r="AH373" s="684"/>
      <c r="AI373" s="684"/>
      <c r="AJ373" s="684"/>
      <c r="AK373" s="684"/>
      <c r="AL373" s="684"/>
      <c r="AM373" s="684"/>
      <c r="AN373" s="684"/>
      <c r="AO373" s="684"/>
      <c r="AP373" s="826" t="str">
        <f t="shared" si="48"/>
        <v xml:space="preserve"> </v>
      </c>
      <c r="AQ373" s="786" t="str">
        <f t="shared" si="50"/>
        <v xml:space="preserve"> </v>
      </c>
    </row>
    <row r="374" spans="1:43" ht="18.75" x14ac:dyDescent="0.3">
      <c r="A374" s="827"/>
      <c r="B374" s="684"/>
      <c r="C374" s="823"/>
      <c r="D374" s="823"/>
      <c r="E374" s="823"/>
      <c r="F374" s="684"/>
      <c r="G374" s="823"/>
      <c r="H374" s="823"/>
      <c r="I374" s="684"/>
      <c r="J374" s="823"/>
      <c r="K374" s="823"/>
      <c r="L374" s="786" t="str">
        <f t="shared" si="42"/>
        <v xml:space="preserve"> </v>
      </c>
      <c r="M374" s="823"/>
      <c r="N374" s="823"/>
      <c r="O374" s="823"/>
      <c r="P374" s="823"/>
      <c r="Q374" s="786" t="str">
        <f t="shared" si="43"/>
        <v xml:space="preserve"> </v>
      </c>
      <c r="R374" s="786" t="str">
        <f t="shared" si="44"/>
        <v xml:space="preserve"> </v>
      </c>
      <c r="S374" s="786" t="str">
        <f t="shared" si="45"/>
        <v xml:space="preserve"> </v>
      </c>
      <c r="U374" s="684"/>
      <c r="V374" s="684"/>
      <c r="W374" s="684"/>
      <c r="X374" s="684"/>
      <c r="Y374" s="684"/>
      <c r="Z374" s="684"/>
      <c r="AA374" s="684"/>
      <c r="AB374" s="824"/>
      <c r="AC374" s="786" t="str">
        <f t="shared" si="46"/>
        <v xml:space="preserve"> </v>
      </c>
      <c r="AD374" s="786" t="str">
        <f t="shared" si="47"/>
        <v xml:space="preserve"> </v>
      </c>
      <c r="AF374" s="825">
        <v>1</v>
      </c>
      <c r="AG374" s="684"/>
      <c r="AH374" s="684"/>
      <c r="AI374" s="684"/>
      <c r="AJ374" s="684"/>
      <c r="AK374" s="684"/>
      <c r="AL374" s="684"/>
      <c r="AM374" s="684"/>
      <c r="AN374" s="684"/>
      <c r="AO374" s="684"/>
      <c r="AP374" s="826" t="str">
        <f t="shared" si="48"/>
        <v xml:space="preserve"> </v>
      </c>
      <c r="AQ374" s="786" t="str">
        <f t="shared" si="50"/>
        <v xml:space="preserve"> </v>
      </c>
    </row>
    <row r="375" spans="1:43" ht="18.75" x14ac:dyDescent="0.3">
      <c r="A375" s="827"/>
      <c r="B375" s="684"/>
      <c r="C375" s="823"/>
      <c r="D375" s="823"/>
      <c r="E375" s="823"/>
      <c r="F375" s="684"/>
      <c r="G375" s="823"/>
      <c r="H375" s="823"/>
      <c r="I375" s="684"/>
      <c r="J375" s="823"/>
      <c r="K375" s="823"/>
      <c r="L375" s="786" t="str">
        <f t="shared" si="42"/>
        <v xml:space="preserve"> </v>
      </c>
      <c r="M375" s="823"/>
      <c r="N375" s="823"/>
      <c r="O375" s="823"/>
      <c r="P375" s="823"/>
      <c r="Q375" s="786" t="str">
        <f t="shared" si="43"/>
        <v xml:space="preserve"> </v>
      </c>
      <c r="R375" s="786" t="str">
        <f t="shared" si="44"/>
        <v xml:space="preserve"> </v>
      </c>
      <c r="S375" s="786" t="str">
        <f t="shared" si="45"/>
        <v xml:space="preserve"> </v>
      </c>
      <c r="U375" s="684"/>
      <c r="V375" s="684"/>
      <c r="W375" s="684"/>
      <c r="X375" s="684"/>
      <c r="Y375" s="684"/>
      <c r="Z375" s="684"/>
      <c r="AA375" s="684"/>
      <c r="AB375" s="824"/>
      <c r="AC375" s="786" t="str">
        <f t="shared" si="46"/>
        <v xml:space="preserve"> </v>
      </c>
      <c r="AD375" s="786" t="str">
        <f t="shared" si="47"/>
        <v xml:space="preserve"> </v>
      </c>
      <c r="AF375" s="825">
        <v>1</v>
      </c>
      <c r="AG375" s="684"/>
      <c r="AH375" s="684"/>
      <c r="AI375" s="684"/>
      <c r="AJ375" s="684"/>
      <c r="AK375" s="684"/>
      <c r="AL375" s="684"/>
      <c r="AM375" s="684"/>
      <c r="AN375" s="684"/>
      <c r="AO375" s="684"/>
      <c r="AP375" s="826" t="str">
        <f t="shared" si="48"/>
        <v xml:space="preserve"> </v>
      </c>
      <c r="AQ375" s="786" t="str">
        <f t="shared" si="50"/>
        <v xml:space="preserve"> </v>
      </c>
    </row>
    <row r="376" spans="1:43" ht="18.75" x14ac:dyDescent="0.3">
      <c r="A376" s="827"/>
      <c r="B376" s="684"/>
      <c r="C376" s="823"/>
      <c r="D376" s="823"/>
      <c r="E376" s="823"/>
      <c r="F376" s="684"/>
      <c r="G376" s="823"/>
      <c r="H376" s="823"/>
      <c r="I376" s="684"/>
      <c r="J376" s="823"/>
      <c r="K376" s="823"/>
      <c r="L376" s="786" t="str">
        <f t="shared" si="42"/>
        <v xml:space="preserve"> </v>
      </c>
      <c r="M376" s="823"/>
      <c r="N376" s="823"/>
      <c r="O376" s="823"/>
      <c r="P376" s="823"/>
      <c r="Q376" s="786" t="str">
        <f t="shared" si="43"/>
        <v xml:space="preserve"> </v>
      </c>
      <c r="R376" s="786" t="str">
        <f t="shared" si="44"/>
        <v xml:space="preserve"> </v>
      </c>
      <c r="S376" s="786" t="str">
        <f t="shared" si="45"/>
        <v xml:space="preserve"> </v>
      </c>
      <c r="U376" s="684"/>
      <c r="V376" s="684"/>
      <c r="W376" s="684"/>
      <c r="X376" s="684"/>
      <c r="Y376" s="684"/>
      <c r="Z376" s="684"/>
      <c r="AA376" s="684"/>
      <c r="AB376" s="824"/>
      <c r="AC376" s="786" t="str">
        <f t="shared" si="46"/>
        <v xml:space="preserve"> </v>
      </c>
      <c r="AD376" s="786" t="str">
        <f t="shared" si="47"/>
        <v xml:space="preserve"> </v>
      </c>
      <c r="AF376" s="825">
        <v>1</v>
      </c>
      <c r="AG376" s="684"/>
      <c r="AH376" s="684"/>
      <c r="AI376" s="684"/>
      <c r="AJ376" s="684"/>
      <c r="AK376" s="684"/>
      <c r="AL376" s="684"/>
      <c r="AM376" s="684"/>
      <c r="AN376" s="684"/>
      <c r="AO376" s="684"/>
      <c r="AP376" s="826" t="str">
        <f t="shared" si="48"/>
        <v xml:space="preserve"> </v>
      </c>
      <c r="AQ376" s="786" t="str">
        <f t="shared" si="50"/>
        <v xml:space="preserve"> </v>
      </c>
    </row>
    <row r="377" spans="1:43" ht="18.75" x14ac:dyDescent="0.3">
      <c r="A377" s="827"/>
      <c r="B377" s="684"/>
      <c r="C377" s="823"/>
      <c r="D377" s="823"/>
      <c r="E377" s="823"/>
      <c r="F377" s="684"/>
      <c r="G377" s="823"/>
      <c r="H377" s="823"/>
      <c r="I377" s="684"/>
      <c r="J377" s="823"/>
      <c r="K377" s="823"/>
      <c r="L377" s="786" t="str">
        <f t="shared" si="42"/>
        <v xml:space="preserve"> </v>
      </c>
      <c r="M377" s="823"/>
      <c r="N377" s="823"/>
      <c r="O377" s="823"/>
      <c r="P377" s="823"/>
      <c r="Q377" s="786" t="str">
        <f t="shared" si="43"/>
        <v xml:space="preserve"> </v>
      </c>
      <c r="R377" s="786" t="str">
        <f t="shared" si="44"/>
        <v xml:space="preserve"> </v>
      </c>
      <c r="S377" s="786" t="str">
        <f t="shared" si="45"/>
        <v xml:space="preserve"> </v>
      </c>
      <c r="U377" s="684"/>
      <c r="V377" s="684"/>
      <c r="W377" s="684"/>
      <c r="X377" s="684"/>
      <c r="Y377" s="684"/>
      <c r="Z377" s="684"/>
      <c r="AA377" s="684"/>
      <c r="AB377" s="824"/>
      <c r="AC377" s="786" t="str">
        <f t="shared" si="46"/>
        <v xml:space="preserve"> </v>
      </c>
      <c r="AD377" s="786" t="str">
        <f t="shared" si="47"/>
        <v xml:space="preserve"> </v>
      </c>
      <c r="AF377" s="825">
        <v>1</v>
      </c>
      <c r="AG377" s="684"/>
      <c r="AH377" s="684"/>
      <c r="AI377" s="684"/>
      <c r="AJ377" s="684"/>
      <c r="AK377" s="684"/>
      <c r="AL377" s="684"/>
      <c r="AM377" s="684"/>
      <c r="AN377" s="684"/>
      <c r="AO377" s="684"/>
      <c r="AP377" s="826" t="str">
        <f t="shared" si="48"/>
        <v xml:space="preserve"> </v>
      </c>
      <c r="AQ377" s="786" t="str">
        <f t="shared" si="50"/>
        <v xml:space="preserve"> </v>
      </c>
    </row>
    <row r="378" spans="1:43" ht="18.75" x14ac:dyDescent="0.3">
      <c r="A378" s="827"/>
      <c r="B378" s="684"/>
      <c r="C378" s="823"/>
      <c r="D378" s="823"/>
      <c r="E378" s="823"/>
      <c r="F378" s="684"/>
      <c r="G378" s="823"/>
      <c r="H378" s="823"/>
      <c r="I378" s="684"/>
      <c r="J378" s="823"/>
      <c r="K378" s="823"/>
      <c r="L378" s="786" t="str">
        <f t="shared" si="42"/>
        <v xml:space="preserve"> </v>
      </c>
      <c r="M378" s="823"/>
      <c r="N378" s="823"/>
      <c r="O378" s="823"/>
      <c r="P378" s="823"/>
      <c r="Q378" s="786" t="str">
        <f t="shared" si="43"/>
        <v xml:space="preserve"> </v>
      </c>
      <c r="R378" s="786" t="str">
        <f t="shared" si="44"/>
        <v xml:space="preserve"> </v>
      </c>
      <c r="S378" s="786" t="str">
        <f t="shared" si="45"/>
        <v xml:space="preserve"> </v>
      </c>
      <c r="U378" s="684"/>
      <c r="V378" s="684"/>
      <c r="W378" s="684"/>
      <c r="X378" s="684"/>
      <c r="Y378" s="684"/>
      <c r="Z378" s="684"/>
      <c r="AA378" s="684"/>
      <c r="AB378" s="824"/>
      <c r="AC378" s="786" t="str">
        <f t="shared" si="46"/>
        <v xml:space="preserve"> </v>
      </c>
      <c r="AD378" s="786" t="str">
        <f t="shared" si="47"/>
        <v xml:space="preserve"> </v>
      </c>
      <c r="AF378" s="825">
        <v>1</v>
      </c>
      <c r="AG378" s="684"/>
      <c r="AH378" s="684"/>
      <c r="AI378" s="684"/>
      <c r="AJ378" s="684"/>
      <c r="AK378" s="684"/>
      <c r="AL378" s="684"/>
      <c r="AM378" s="684"/>
      <c r="AN378" s="684"/>
      <c r="AO378" s="684"/>
      <c r="AP378" s="826" t="str">
        <f t="shared" si="48"/>
        <v xml:space="preserve"> </v>
      </c>
      <c r="AQ378" s="786" t="str">
        <f t="shared" si="50"/>
        <v xml:space="preserve"> </v>
      </c>
    </row>
    <row r="379" spans="1:43" ht="18.75" x14ac:dyDescent="0.3">
      <c r="A379" s="827"/>
      <c r="B379" s="684"/>
      <c r="C379" s="823"/>
      <c r="D379" s="823"/>
      <c r="E379" s="823"/>
      <c r="F379" s="684"/>
      <c r="G379" s="823"/>
      <c r="H379" s="823"/>
      <c r="I379" s="684"/>
      <c r="J379" s="823"/>
      <c r="K379" s="823"/>
      <c r="L379" s="786" t="str">
        <f t="shared" si="42"/>
        <v xml:space="preserve"> </v>
      </c>
      <c r="M379" s="823"/>
      <c r="N379" s="823"/>
      <c r="O379" s="823"/>
      <c r="P379" s="823"/>
      <c r="Q379" s="786" t="str">
        <f t="shared" si="43"/>
        <v xml:space="preserve"> </v>
      </c>
      <c r="R379" s="786" t="str">
        <f t="shared" si="44"/>
        <v xml:space="preserve"> </v>
      </c>
      <c r="S379" s="786" t="str">
        <f t="shared" si="45"/>
        <v xml:space="preserve"> </v>
      </c>
      <c r="U379" s="684"/>
      <c r="V379" s="684"/>
      <c r="W379" s="684"/>
      <c r="X379" s="684"/>
      <c r="Y379" s="684"/>
      <c r="Z379" s="684"/>
      <c r="AA379" s="684"/>
      <c r="AB379" s="824"/>
      <c r="AC379" s="786" t="str">
        <f t="shared" si="46"/>
        <v xml:space="preserve"> </v>
      </c>
      <c r="AD379" s="786" t="str">
        <f t="shared" si="47"/>
        <v xml:space="preserve"> </v>
      </c>
      <c r="AF379" s="825">
        <v>1</v>
      </c>
      <c r="AG379" s="684"/>
      <c r="AH379" s="684"/>
      <c r="AI379" s="684"/>
      <c r="AJ379" s="684"/>
      <c r="AK379" s="684"/>
      <c r="AL379" s="684"/>
      <c r="AM379" s="684"/>
      <c r="AN379" s="684"/>
      <c r="AO379" s="684"/>
      <c r="AP379" s="826" t="str">
        <f t="shared" si="48"/>
        <v xml:space="preserve"> </v>
      </c>
      <c r="AQ379" s="786" t="str">
        <f t="shared" si="50"/>
        <v xml:space="preserve"> </v>
      </c>
    </row>
    <row r="380" spans="1:43" ht="18.75" x14ac:dyDescent="0.3">
      <c r="A380" s="827"/>
      <c r="B380" s="684"/>
      <c r="C380" s="823"/>
      <c r="D380" s="823"/>
      <c r="E380" s="823"/>
      <c r="F380" s="684"/>
      <c r="G380" s="823"/>
      <c r="H380" s="823"/>
      <c r="I380" s="684"/>
      <c r="J380" s="823"/>
      <c r="K380" s="823"/>
      <c r="L380" s="786" t="str">
        <f t="shared" si="42"/>
        <v xml:space="preserve"> </v>
      </c>
      <c r="M380" s="823"/>
      <c r="N380" s="823"/>
      <c r="O380" s="823"/>
      <c r="P380" s="823"/>
      <c r="Q380" s="786" t="str">
        <f t="shared" si="43"/>
        <v xml:space="preserve"> </v>
      </c>
      <c r="R380" s="786" t="str">
        <f t="shared" si="44"/>
        <v xml:space="preserve"> </v>
      </c>
      <c r="S380" s="786" t="str">
        <f t="shared" si="45"/>
        <v xml:space="preserve"> </v>
      </c>
      <c r="U380" s="684"/>
      <c r="V380" s="684"/>
      <c r="W380" s="684"/>
      <c r="X380" s="684"/>
      <c r="Y380" s="684"/>
      <c r="Z380" s="684"/>
      <c r="AA380" s="684"/>
      <c r="AB380" s="824"/>
      <c r="AC380" s="786" t="str">
        <f t="shared" si="46"/>
        <v xml:space="preserve"> </v>
      </c>
      <c r="AD380" s="786" t="str">
        <f t="shared" si="47"/>
        <v xml:space="preserve"> </v>
      </c>
      <c r="AF380" s="825">
        <v>1</v>
      </c>
      <c r="AG380" s="684"/>
      <c r="AH380" s="684"/>
      <c r="AI380" s="684"/>
      <c r="AJ380" s="684"/>
      <c r="AK380" s="684"/>
      <c r="AL380" s="684"/>
      <c r="AM380" s="684"/>
      <c r="AN380" s="684"/>
      <c r="AO380" s="684"/>
      <c r="AP380" s="826" t="str">
        <f t="shared" si="48"/>
        <v xml:space="preserve"> </v>
      </c>
      <c r="AQ380" s="786" t="str">
        <f t="shared" si="50"/>
        <v xml:space="preserve"> </v>
      </c>
    </row>
    <row r="381" spans="1:43" ht="18.75" x14ac:dyDescent="0.3">
      <c r="A381" s="827"/>
      <c r="B381" s="684"/>
      <c r="C381" s="823"/>
      <c r="D381" s="823"/>
      <c r="E381" s="823"/>
      <c r="F381" s="684"/>
      <c r="G381" s="823"/>
      <c r="H381" s="823"/>
      <c r="I381" s="684"/>
      <c r="J381" s="823"/>
      <c r="K381" s="823"/>
      <c r="L381" s="786" t="str">
        <f t="shared" si="42"/>
        <v xml:space="preserve"> </v>
      </c>
      <c r="M381" s="823"/>
      <c r="N381" s="823"/>
      <c r="O381" s="823"/>
      <c r="P381" s="823"/>
      <c r="Q381" s="786" t="str">
        <f t="shared" si="43"/>
        <v xml:space="preserve"> </v>
      </c>
      <c r="R381" s="786" t="str">
        <f t="shared" si="44"/>
        <v xml:space="preserve"> </v>
      </c>
      <c r="S381" s="786" t="str">
        <f t="shared" si="45"/>
        <v xml:space="preserve"> </v>
      </c>
      <c r="U381" s="684"/>
      <c r="V381" s="684"/>
      <c r="W381" s="684"/>
      <c r="X381" s="684"/>
      <c r="Y381" s="684"/>
      <c r="Z381" s="684"/>
      <c r="AA381" s="684"/>
      <c r="AB381" s="824"/>
      <c r="AC381" s="786" t="str">
        <f t="shared" si="46"/>
        <v xml:space="preserve"> </v>
      </c>
      <c r="AD381" s="786" t="str">
        <f t="shared" si="47"/>
        <v xml:space="preserve"> </v>
      </c>
      <c r="AF381" s="825">
        <v>1</v>
      </c>
      <c r="AG381" s="684"/>
      <c r="AH381" s="684"/>
      <c r="AI381" s="684"/>
      <c r="AJ381" s="684"/>
      <c r="AK381" s="684"/>
      <c r="AL381" s="684"/>
      <c r="AM381" s="684"/>
      <c r="AN381" s="684"/>
      <c r="AO381" s="684"/>
      <c r="AP381" s="826" t="str">
        <f t="shared" si="48"/>
        <v xml:space="preserve"> </v>
      </c>
      <c r="AQ381" s="786" t="str">
        <f t="shared" si="50"/>
        <v xml:space="preserve"> </v>
      </c>
    </row>
    <row r="382" spans="1:43" ht="18.75" x14ac:dyDescent="0.3">
      <c r="A382" s="827"/>
      <c r="B382" s="684"/>
      <c r="C382" s="823"/>
      <c r="D382" s="823"/>
      <c r="E382" s="823"/>
      <c r="F382" s="684"/>
      <c r="G382" s="823"/>
      <c r="H382" s="823"/>
      <c r="I382" s="684"/>
      <c r="J382" s="823"/>
      <c r="K382" s="823"/>
      <c r="L382" s="786" t="str">
        <f t="shared" si="42"/>
        <v xml:space="preserve"> </v>
      </c>
      <c r="M382" s="823"/>
      <c r="N382" s="823"/>
      <c r="O382" s="823"/>
      <c r="P382" s="823"/>
      <c r="Q382" s="786" t="str">
        <f t="shared" si="43"/>
        <v xml:space="preserve"> </v>
      </c>
      <c r="R382" s="786" t="str">
        <f t="shared" si="44"/>
        <v xml:space="preserve"> </v>
      </c>
      <c r="S382" s="786" t="str">
        <f t="shared" si="45"/>
        <v xml:space="preserve"> </v>
      </c>
      <c r="U382" s="684"/>
      <c r="V382" s="684"/>
      <c r="W382" s="684"/>
      <c r="X382" s="684"/>
      <c r="Y382" s="684"/>
      <c r="Z382" s="684"/>
      <c r="AA382" s="684"/>
      <c r="AB382" s="824"/>
      <c r="AC382" s="786" t="str">
        <f t="shared" si="46"/>
        <v xml:space="preserve"> </v>
      </c>
      <c r="AD382" s="786" t="str">
        <f t="shared" si="47"/>
        <v xml:space="preserve"> </v>
      </c>
      <c r="AF382" s="825">
        <v>1</v>
      </c>
      <c r="AG382" s="684"/>
      <c r="AH382" s="684"/>
      <c r="AI382" s="684"/>
      <c r="AJ382" s="684"/>
      <c r="AK382" s="684"/>
      <c r="AL382" s="684"/>
      <c r="AM382" s="684"/>
      <c r="AN382" s="684"/>
      <c r="AO382" s="684"/>
      <c r="AP382" s="826" t="str">
        <f t="shared" si="48"/>
        <v xml:space="preserve"> </v>
      </c>
      <c r="AQ382" s="786" t="str">
        <f t="shared" si="50"/>
        <v xml:space="preserve"> </v>
      </c>
    </row>
    <row r="383" spans="1:43" ht="18.75" x14ac:dyDescent="0.3">
      <c r="A383" s="827"/>
      <c r="B383" s="684"/>
      <c r="C383" s="823"/>
      <c r="D383" s="823"/>
      <c r="E383" s="823"/>
      <c r="F383" s="684"/>
      <c r="G383" s="823"/>
      <c r="H383" s="823"/>
      <c r="I383" s="684"/>
      <c r="J383" s="823"/>
      <c r="K383" s="823"/>
      <c r="L383" s="786" t="str">
        <f t="shared" si="42"/>
        <v xml:space="preserve"> </v>
      </c>
      <c r="M383" s="823"/>
      <c r="N383" s="823"/>
      <c r="O383" s="823"/>
      <c r="P383" s="823"/>
      <c r="Q383" s="786" t="str">
        <f t="shared" si="43"/>
        <v xml:space="preserve"> </v>
      </c>
      <c r="R383" s="786" t="str">
        <f t="shared" si="44"/>
        <v xml:space="preserve"> </v>
      </c>
      <c r="S383" s="786" t="str">
        <f t="shared" si="45"/>
        <v xml:space="preserve"> </v>
      </c>
      <c r="U383" s="684"/>
      <c r="V383" s="684"/>
      <c r="W383" s="684"/>
      <c r="X383" s="684"/>
      <c r="Y383" s="684"/>
      <c r="Z383" s="684"/>
      <c r="AA383" s="684"/>
      <c r="AB383" s="824"/>
      <c r="AC383" s="786" t="str">
        <f t="shared" si="46"/>
        <v xml:space="preserve"> </v>
      </c>
      <c r="AD383" s="786" t="str">
        <f t="shared" si="47"/>
        <v xml:space="preserve"> </v>
      </c>
      <c r="AF383" s="825">
        <v>1</v>
      </c>
      <c r="AG383" s="684"/>
      <c r="AH383" s="684"/>
      <c r="AI383" s="684"/>
      <c r="AJ383" s="684"/>
      <c r="AK383" s="684"/>
      <c r="AL383" s="684"/>
      <c r="AM383" s="684"/>
      <c r="AN383" s="684"/>
      <c r="AO383" s="684"/>
      <c r="AP383" s="826" t="str">
        <f t="shared" si="48"/>
        <v xml:space="preserve"> </v>
      </c>
      <c r="AQ383" s="786" t="str">
        <f t="shared" si="50"/>
        <v xml:space="preserve"> </v>
      </c>
    </row>
    <row r="384" spans="1:43" ht="18.75" x14ac:dyDescent="0.3">
      <c r="A384" s="827"/>
      <c r="B384" s="684"/>
      <c r="C384" s="823"/>
      <c r="D384" s="823"/>
      <c r="E384" s="823"/>
      <c r="F384" s="684"/>
      <c r="G384" s="823"/>
      <c r="H384" s="823"/>
      <c r="I384" s="684"/>
      <c r="J384" s="823"/>
      <c r="K384" s="823"/>
      <c r="L384" s="786" t="str">
        <f t="shared" si="42"/>
        <v xml:space="preserve"> </v>
      </c>
      <c r="M384" s="823"/>
      <c r="N384" s="823"/>
      <c r="O384" s="823"/>
      <c r="P384" s="823"/>
      <c r="Q384" s="786" t="str">
        <f t="shared" si="43"/>
        <v xml:space="preserve"> </v>
      </c>
      <c r="R384" s="786" t="str">
        <f t="shared" si="44"/>
        <v xml:space="preserve"> </v>
      </c>
      <c r="S384" s="786" t="str">
        <f t="shared" si="45"/>
        <v xml:space="preserve"> </v>
      </c>
      <c r="U384" s="684"/>
      <c r="V384" s="684"/>
      <c r="W384" s="684"/>
      <c r="X384" s="684"/>
      <c r="Y384" s="684"/>
      <c r="Z384" s="684"/>
      <c r="AA384" s="684"/>
      <c r="AB384" s="824"/>
      <c r="AC384" s="786" t="str">
        <f t="shared" si="46"/>
        <v xml:space="preserve"> </v>
      </c>
      <c r="AD384" s="786" t="str">
        <f t="shared" si="47"/>
        <v xml:space="preserve"> </v>
      </c>
      <c r="AF384" s="825">
        <v>1</v>
      </c>
      <c r="AG384" s="684"/>
      <c r="AH384" s="684"/>
      <c r="AI384" s="684"/>
      <c r="AJ384" s="684"/>
      <c r="AK384" s="684"/>
      <c r="AL384" s="684"/>
      <c r="AM384" s="684"/>
      <c r="AN384" s="684"/>
      <c r="AO384" s="684"/>
      <c r="AP384" s="826" t="str">
        <f t="shared" si="48"/>
        <v xml:space="preserve"> </v>
      </c>
      <c r="AQ384" s="786" t="str">
        <f t="shared" si="50"/>
        <v xml:space="preserve"> </v>
      </c>
    </row>
    <row r="385" spans="1:43" ht="18.75" x14ac:dyDescent="0.3">
      <c r="A385" s="827"/>
      <c r="B385" s="684"/>
      <c r="C385" s="823"/>
      <c r="D385" s="823"/>
      <c r="E385" s="823"/>
      <c r="F385" s="684"/>
      <c r="G385" s="823"/>
      <c r="H385" s="823"/>
      <c r="I385" s="684"/>
      <c r="J385" s="823"/>
      <c r="K385" s="823"/>
      <c r="L385" s="786" t="str">
        <f t="shared" si="42"/>
        <v xml:space="preserve"> </v>
      </c>
      <c r="M385" s="823"/>
      <c r="N385" s="823"/>
      <c r="O385" s="823"/>
      <c r="P385" s="823"/>
      <c r="Q385" s="786" t="str">
        <f t="shared" si="43"/>
        <v xml:space="preserve"> </v>
      </c>
      <c r="R385" s="786" t="str">
        <f t="shared" si="44"/>
        <v xml:space="preserve"> </v>
      </c>
      <c r="S385" s="786" t="str">
        <f t="shared" si="45"/>
        <v xml:space="preserve"> </v>
      </c>
      <c r="U385" s="684"/>
      <c r="V385" s="684"/>
      <c r="W385" s="684"/>
      <c r="X385" s="684"/>
      <c r="Y385" s="684"/>
      <c r="Z385" s="684"/>
      <c r="AA385" s="684"/>
      <c r="AB385" s="824"/>
      <c r="AC385" s="786" t="str">
        <f t="shared" si="46"/>
        <v xml:space="preserve"> </v>
      </c>
      <c r="AD385" s="786" t="str">
        <f t="shared" si="47"/>
        <v xml:space="preserve"> </v>
      </c>
      <c r="AF385" s="825">
        <v>1</v>
      </c>
      <c r="AG385" s="684"/>
      <c r="AH385" s="684"/>
      <c r="AI385" s="684"/>
      <c r="AJ385" s="684"/>
      <c r="AK385" s="684"/>
      <c r="AL385" s="684"/>
      <c r="AM385" s="684"/>
      <c r="AN385" s="684"/>
      <c r="AO385" s="684"/>
      <c r="AP385" s="826" t="str">
        <f t="shared" si="48"/>
        <v xml:space="preserve"> </v>
      </c>
      <c r="AQ385" s="786" t="str">
        <f t="shared" si="50"/>
        <v xml:space="preserve"> </v>
      </c>
    </row>
    <row r="386" spans="1:43" ht="18.75" x14ac:dyDescent="0.3">
      <c r="A386" s="827"/>
      <c r="B386" s="684"/>
      <c r="C386" s="823"/>
      <c r="D386" s="823"/>
      <c r="E386" s="823"/>
      <c r="F386" s="684"/>
      <c r="G386" s="823"/>
      <c r="H386" s="823"/>
      <c r="I386" s="684"/>
      <c r="J386" s="823"/>
      <c r="K386" s="823"/>
      <c r="L386" s="786" t="str">
        <f t="shared" si="42"/>
        <v xml:space="preserve"> </v>
      </c>
      <c r="M386" s="823"/>
      <c r="N386" s="823"/>
      <c r="O386" s="823"/>
      <c r="P386" s="823"/>
      <c r="Q386" s="786" t="str">
        <f t="shared" si="43"/>
        <v xml:space="preserve"> </v>
      </c>
      <c r="R386" s="786" t="str">
        <f t="shared" si="44"/>
        <v xml:space="preserve"> </v>
      </c>
      <c r="S386" s="786" t="str">
        <f t="shared" si="45"/>
        <v xml:space="preserve"> </v>
      </c>
      <c r="U386" s="684"/>
      <c r="V386" s="684"/>
      <c r="W386" s="684"/>
      <c r="X386" s="684"/>
      <c r="Y386" s="684"/>
      <c r="Z386" s="684"/>
      <c r="AA386" s="684"/>
      <c r="AB386" s="824"/>
      <c r="AC386" s="786" t="str">
        <f t="shared" si="46"/>
        <v xml:space="preserve"> </v>
      </c>
      <c r="AD386" s="786" t="str">
        <f t="shared" si="47"/>
        <v xml:space="preserve"> </v>
      </c>
      <c r="AF386" s="825">
        <v>1</v>
      </c>
      <c r="AG386" s="684"/>
      <c r="AH386" s="684"/>
      <c r="AI386" s="684"/>
      <c r="AJ386" s="684"/>
      <c r="AK386" s="684"/>
      <c r="AL386" s="684"/>
      <c r="AM386" s="684"/>
      <c r="AN386" s="684"/>
      <c r="AO386" s="684"/>
      <c r="AP386" s="826" t="str">
        <f t="shared" si="48"/>
        <v xml:space="preserve"> </v>
      </c>
      <c r="AQ386" s="786" t="str">
        <f t="shared" si="50"/>
        <v xml:space="preserve"> </v>
      </c>
    </row>
    <row r="387" spans="1:43" ht="18.75" x14ac:dyDescent="0.3">
      <c r="A387" s="827"/>
      <c r="B387" s="684"/>
      <c r="C387" s="823"/>
      <c r="D387" s="823"/>
      <c r="E387" s="823"/>
      <c r="F387" s="684"/>
      <c r="G387" s="823"/>
      <c r="H387" s="823"/>
      <c r="I387" s="684"/>
      <c r="J387" s="823"/>
      <c r="K387" s="823"/>
      <c r="L387" s="786" t="str">
        <f t="shared" si="42"/>
        <v xml:space="preserve"> </v>
      </c>
      <c r="M387" s="823"/>
      <c r="N387" s="823"/>
      <c r="O387" s="823"/>
      <c r="P387" s="823"/>
      <c r="Q387" s="786" t="str">
        <f t="shared" si="43"/>
        <v xml:space="preserve"> </v>
      </c>
      <c r="R387" s="786" t="str">
        <f t="shared" si="44"/>
        <v xml:space="preserve"> </v>
      </c>
      <c r="S387" s="786" t="str">
        <f t="shared" si="45"/>
        <v xml:space="preserve"> </v>
      </c>
      <c r="U387" s="684"/>
      <c r="V387" s="684"/>
      <c r="W387" s="684"/>
      <c r="X387" s="684"/>
      <c r="Y387" s="684"/>
      <c r="Z387" s="684"/>
      <c r="AA387" s="684"/>
      <c r="AB387" s="824"/>
      <c r="AC387" s="786" t="str">
        <f t="shared" si="46"/>
        <v xml:space="preserve"> </v>
      </c>
      <c r="AD387" s="786" t="str">
        <f t="shared" si="47"/>
        <v xml:space="preserve"> </v>
      </c>
      <c r="AF387" s="825">
        <v>1</v>
      </c>
      <c r="AG387" s="684"/>
      <c r="AH387" s="684"/>
      <c r="AI387" s="684"/>
      <c r="AJ387" s="684"/>
      <c r="AK387" s="684"/>
      <c r="AL387" s="684"/>
      <c r="AM387" s="684"/>
      <c r="AN387" s="684"/>
      <c r="AO387" s="684"/>
      <c r="AP387" s="826" t="str">
        <f t="shared" si="48"/>
        <v xml:space="preserve"> </v>
      </c>
      <c r="AQ387" s="786" t="str">
        <f t="shared" si="50"/>
        <v xml:space="preserve"> </v>
      </c>
    </row>
    <row r="388" spans="1:43" ht="18.75" x14ac:dyDescent="0.3">
      <c r="A388" s="827"/>
      <c r="B388" s="684"/>
      <c r="C388" s="823"/>
      <c r="D388" s="823"/>
      <c r="E388" s="823"/>
      <c r="F388" s="684"/>
      <c r="G388" s="823"/>
      <c r="H388" s="823"/>
      <c r="I388" s="684"/>
      <c r="J388" s="823"/>
      <c r="K388" s="823"/>
      <c r="L388" s="786" t="str">
        <f t="shared" si="42"/>
        <v xml:space="preserve"> </v>
      </c>
      <c r="M388" s="823"/>
      <c r="N388" s="823"/>
      <c r="O388" s="823"/>
      <c r="P388" s="823"/>
      <c r="Q388" s="786" t="str">
        <f t="shared" si="43"/>
        <v xml:space="preserve"> </v>
      </c>
      <c r="R388" s="786" t="str">
        <f t="shared" si="44"/>
        <v xml:space="preserve"> </v>
      </c>
      <c r="S388" s="786" t="str">
        <f t="shared" si="45"/>
        <v xml:space="preserve"> </v>
      </c>
      <c r="U388" s="684"/>
      <c r="V388" s="684"/>
      <c r="W388" s="684"/>
      <c r="X388" s="684"/>
      <c r="Y388" s="684"/>
      <c r="Z388" s="684"/>
      <c r="AA388" s="684"/>
      <c r="AB388" s="824"/>
      <c r="AC388" s="786" t="str">
        <f t="shared" si="46"/>
        <v xml:space="preserve"> </v>
      </c>
      <c r="AD388" s="786" t="str">
        <f t="shared" si="47"/>
        <v xml:space="preserve"> </v>
      </c>
      <c r="AF388" s="825">
        <v>1</v>
      </c>
      <c r="AG388" s="684"/>
      <c r="AH388" s="684"/>
      <c r="AI388" s="684"/>
      <c r="AJ388" s="684"/>
      <c r="AK388" s="684"/>
      <c r="AL388" s="684"/>
      <c r="AM388" s="684"/>
      <c r="AN388" s="684"/>
      <c r="AO388" s="684"/>
      <c r="AP388" s="826" t="str">
        <f t="shared" si="48"/>
        <v xml:space="preserve"> </v>
      </c>
      <c r="AQ388" s="786" t="str">
        <f t="shared" si="50"/>
        <v xml:space="preserve"> </v>
      </c>
    </row>
    <row r="389" spans="1:43" ht="18.75" x14ac:dyDescent="0.3">
      <c r="A389" s="827"/>
      <c r="B389" s="684"/>
      <c r="C389" s="823"/>
      <c r="D389" s="823"/>
      <c r="E389" s="823"/>
      <c r="F389" s="684"/>
      <c r="G389" s="823"/>
      <c r="H389" s="823"/>
      <c r="I389" s="684"/>
      <c r="J389" s="823"/>
      <c r="K389" s="823"/>
      <c r="L389" s="786" t="str">
        <f t="shared" si="42"/>
        <v xml:space="preserve"> </v>
      </c>
      <c r="M389" s="823"/>
      <c r="N389" s="823"/>
      <c r="O389" s="823"/>
      <c r="P389" s="823"/>
      <c r="Q389" s="786" t="str">
        <f t="shared" si="43"/>
        <v xml:space="preserve"> </v>
      </c>
      <c r="R389" s="786" t="str">
        <f t="shared" si="44"/>
        <v xml:space="preserve"> </v>
      </c>
      <c r="S389" s="786" t="str">
        <f t="shared" si="45"/>
        <v xml:space="preserve"> </v>
      </c>
      <c r="U389" s="684"/>
      <c r="V389" s="684"/>
      <c r="W389" s="684"/>
      <c r="X389" s="684"/>
      <c r="Y389" s="684"/>
      <c r="Z389" s="684"/>
      <c r="AA389" s="684"/>
      <c r="AB389" s="824"/>
      <c r="AC389" s="786" t="str">
        <f t="shared" si="46"/>
        <v xml:space="preserve"> </v>
      </c>
      <c r="AD389" s="786" t="str">
        <f t="shared" si="47"/>
        <v xml:space="preserve"> </v>
      </c>
      <c r="AF389" s="825">
        <v>1</v>
      </c>
      <c r="AG389" s="684"/>
      <c r="AH389" s="684"/>
      <c r="AI389" s="684"/>
      <c r="AJ389" s="684"/>
      <c r="AK389" s="684"/>
      <c r="AL389" s="684"/>
      <c r="AM389" s="684"/>
      <c r="AN389" s="684"/>
      <c r="AO389" s="684"/>
      <c r="AP389" s="826" t="str">
        <f t="shared" si="48"/>
        <v xml:space="preserve"> </v>
      </c>
      <c r="AQ389" s="786" t="str">
        <f t="shared" si="50"/>
        <v xml:space="preserve"> </v>
      </c>
    </row>
    <row r="390" spans="1:43" ht="18.75" x14ac:dyDescent="0.3">
      <c r="A390" s="827"/>
      <c r="B390" s="684"/>
      <c r="C390" s="823"/>
      <c r="D390" s="823"/>
      <c r="E390" s="823"/>
      <c r="F390" s="684"/>
      <c r="G390" s="823"/>
      <c r="H390" s="823"/>
      <c r="I390" s="684"/>
      <c r="J390" s="823"/>
      <c r="K390" s="823"/>
      <c r="L390" s="786" t="str">
        <f t="shared" si="42"/>
        <v xml:space="preserve"> </v>
      </c>
      <c r="M390" s="823"/>
      <c r="N390" s="823"/>
      <c r="O390" s="823"/>
      <c r="P390" s="823"/>
      <c r="Q390" s="786" t="str">
        <f t="shared" si="43"/>
        <v xml:space="preserve"> </v>
      </c>
      <c r="R390" s="786" t="str">
        <f t="shared" si="44"/>
        <v xml:space="preserve"> </v>
      </c>
      <c r="S390" s="786" t="str">
        <f t="shared" si="45"/>
        <v xml:space="preserve"> </v>
      </c>
      <c r="U390" s="684"/>
      <c r="V390" s="684"/>
      <c r="W390" s="684"/>
      <c r="X390" s="684"/>
      <c r="Y390" s="684"/>
      <c r="Z390" s="684"/>
      <c r="AA390" s="684"/>
      <c r="AB390" s="824"/>
      <c r="AC390" s="786" t="str">
        <f t="shared" si="46"/>
        <v xml:space="preserve"> </v>
      </c>
      <c r="AD390" s="786" t="str">
        <f t="shared" si="47"/>
        <v xml:space="preserve"> </v>
      </c>
      <c r="AF390" s="825">
        <v>1</v>
      </c>
      <c r="AG390" s="684"/>
      <c r="AH390" s="684"/>
      <c r="AI390" s="684"/>
      <c r="AJ390" s="684"/>
      <c r="AK390" s="684"/>
      <c r="AL390" s="684"/>
      <c r="AM390" s="684"/>
      <c r="AN390" s="684"/>
      <c r="AO390" s="684"/>
      <c r="AP390" s="826" t="str">
        <f t="shared" si="48"/>
        <v xml:space="preserve"> </v>
      </c>
      <c r="AQ390" s="786" t="str">
        <f t="shared" si="50"/>
        <v xml:space="preserve"> </v>
      </c>
    </row>
    <row r="391" spans="1:43" ht="18.75" x14ac:dyDescent="0.3">
      <c r="A391" s="827"/>
      <c r="B391" s="684"/>
      <c r="C391" s="823"/>
      <c r="D391" s="823"/>
      <c r="E391" s="823"/>
      <c r="F391" s="684"/>
      <c r="G391" s="823"/>
      <c r="H391" s="823"/>
      <c r="I391" s="684"/>
      <c r="J391" s="823"/>
      <c r="K391" s="823"/>
      <c r="L391" s="786" t="str">
        <f t="shared" ref="L391:L454" si="51">IF(N391*K391&gt;0,N391*K391," ")</f>
        <v xml:space="preserve"> </v>
      </c>
      <c r="M391" s="823"/>
      <c r="N391" s="823"/>
      <c r="O391" s="823"/>
      <c r="P391" s="823"/>
      <c r="Q391" s="786" t="str">
        <f t="shared" ref="Q391:Q454" si="52">IFERROR(O391/L391," ")</f>
        <v xml:space="preserve"> </v>
      </c>
      <c r="R391" s="786" t="str">
        <f t="shared" ref="R391:R454" si="53">IFERROR(P391/L391," ")</f>
        <v xml:space="preserve"> </v>
      </c>
      <c r="S391" s="786" t="str">
        <f t="shared" ref="S391:S454" si="54">IFERROR((IFERROR(O391*0.187*10^3,0)+IFERROR(P391*0.86*10^3,0))/L391," ")</f>
        <v xml:space="preserve"> </v>
      </c>
      <c r="U391" s="684"/>
      <c r="V391" s="684"/>
      <c r="W391" s="684"/>
      <c r="X391" s="684"/>
      <c r="Y391" s="684"/>
      <c r="Z391" s="684"/>
      <c r="AA391" s="684"/>
      <c r="AB391" s="824"/>
      <c r="AC391" s="786" t="str">
        <f t="shared" ref="AC391:AC454" si="55">IF(AB391*0.187*10^-3&gt;0,AB391*0.187*10^-3," ")</f>
        <v xml:space="preserve"> </v>
      </c>
      <c r="AD391" s="786" t="str">
        <f t="shared" ref="AD391:AD454" si="56">IFERROR(AC391/V391," ")</f>
        <v xml:space="preserve"> </v>
      </c>
      <c r="AF391" s="825">
        <v>1</v>
      </c>
      <c r="AG391" s="684"/>
      <c r="AH391" s="684"/>
      <c r="AI391" s="684"/>
      <c r="AJ391" s="684"/>
      <c r="AK391" s="684"/>
      <c r="AL391" s="684"/>
      <c r="AM391" s="684"/>
      <c r="AN391" s="684"/>
      <c r="AO391" s="684"/>
      <c r="AP391" s="826" t="str">
        <f t="shared" ref="AP391:AP454" si="57">IF(AO391*0.187*10^-3&gt;0,AO391*0.187*10^-3," ")</f>
        <v xml:space="preserve"> </v>
      </c>
      <c r="AQ391" s="786" t="str">
        <f t="shared" ref="AQ391:AQ454" si="58">IFERROR(AP391/AH391," ")</f>
        <v xml:space="preserve"> </v>
      </c>
    </row>
    <row r="392" spans="1:43" ht="18.75" x14ac:dyDescent="0.3">
      <c r="A392" s="827"/>
      <c r="B392" s="684"/>
      <c r="C392" s="823"/>
      <c r="D392" s="823"/>
      <c r="E392" s="823"/>
      <c r="F392" s="684"/>
      <c r="G392" s="823"/>
      <c r="H392" s="823"/>
      <c r="I392" s="684"/>
      <c r="J392" s="823"/>
      <c r="K392" s="823"/>
      <c r="L392" s="786" t="str">
        <f t="shared" si="51"/>
        <v xml:space="preserve"> </v>
      </c>
      <c r="M392" s="823"/>
      <c r="N392" s="823"/>
      <c r="O392" s="823"/>
      <c r="P392" s="823"/>
      <c r="Q392" s="786" t="str">
        <f t="shared" si="52"/>
        <v xml:space="preserve"> </v>
      </c>
      <c r="R392" s="786" t="str">
        <f t="shared" si="53"/>
        <v xml:space="preserve"> </v>
      </c>
      <c r="S392" s="786" t="str">
        <f t="shared" si="54"/>
        <v xml:space="preserve"> </v>
      </c>
      <c r="U392" s="684"/>
      <c r="V392" s="684"/>
      <c r="W392" s="684"/>
      <c r="X392" s="684"/>
      <c r="Y392" s="684"/>
      <c r="Z392" s="684"/>
      <c r="AA392" s="684"/>
      <c r="AB392" s="824"/>
      <c r="AC392" s="786" t="str">
        <f t="shared" si="55"/>
        <v xml:space="preserve"> </v>
      </c>
      <c r="AD392" s="786" t="str">
        <f t="shared" si="56"/>
        <v xml:space="preserve"> </v>
      </c>
      <c r="AF392" s="825">
        <v>1</v>
      </c>
      <c r="AG392" s="684"/>
      <c r="AH392" s="684"/>
      <c r="AI392" s="684"/>
      <c r="AJ392" s="684"/>
      <c r="AK392" s="684"/>
      <c r="AL392" s="684"/>
      <c r="AM392" s="684"/>
      <c r="AN392" s="684"/>
      <c r="AO392" s="684"/>
      <c r="AP392" s="826" t="str">
        <f t="shared" si="57"/>
        <v xml:space="preserve"> </v>
      </c>
      <c r="AQ392" s="786" t="str">
        <f t="shared" si="58"/>
        <v xml:space="preserve"> </v>
      </c>
    </row>
    <row r="393" spans="1:43" ht="18.75" x14ac:dyDescent="0.3">
      <c r="A393" s="827"/>
      <c r="B393" s="684"/>
      <c r="C393" s="823"/>
      <c r="D393" s="823"/>
      <c r="E393" s="823"/>
      <c r="F393" s="684"/>
      <c r="G393" s="823"/>
      <c r="H393" s="823"/>
      <c r="I393" s="684"/>
      <c r="J393" s="823"/>
      <c r="K393" s="823"/>
      <c r="L393" s="786" t="str">
        <f t="shared" si="51"/>
        <v xml:space="preserve"> </v>
      </c>
      <c r="M393" s="823"/>
      <c r="N393" s="823"/>
      <c r="O393" s="823"/>
      <c r="P393" s="823"/>
      <c r="Q393" s="786" t="str">
        <f t="shared" si="52"/>
        <v xml:space="preserve"> </v>
      </c>
      <c r="R393" s="786" t="str">
        <f t="shared" si="53"/>
        <v xml:space="preserve"> </v>
      </c>
      <c r="S393" s="786" t="str">
        <f t="shared" si="54"/>
        <v xml:space="preserve"> </v>
      </c>
      <c r="U393" s="684"/>
      <c r="V393" s="684"/>
      <c r="W393" s="684"/>
      <c r="X393" s="684"/>
      <c r="Y393" s="684"/>
      <c r="Z393" s="684"/>
      <c r="AA393" s="684"/>
      <c r="AB393" s="824"/>
      <c r="AC393" s="786" t="str">
        <f t="shared" si="55"/>
        <v xml:space="preserve"> </v>
      </c>
      <c r="AD393" s="786" t="str">
        <f t="shared" si="56"/>
        <v xml:space="preserve"> </v>
      </c>
      <c r="AF393" s="825">
        <v>1</v>
      </c>
      <c r="AG393" s="684"/>
      <c r="AH393" s="684"/>
      <c r="AI393" s="684"/>
      <c r="AJ393" s="684"/>
      <c r="AK393" s="684"/>
      <c r="AL393" s="684"/>
      <c r="AM393" s="684"/>
      <c r="AN393" s="684"/>
      <c r="AO393" s="684"/>
      <c r="AP393" s="826" t="str">
        <f t="shared" si="57"/>
        <v xml:space="preserve"> </v>
      </c>
      <c r="AQ393" s="786" t="str">
        <f t="shared" si="58"/>
        <v xml:space="preserve"> </v>
      </c>
    </row>
    <row r="394" spans="1:43" ht="18.75" x14ac:dyDescent="0.3">
      <c r="A394" s="827"/>
      <c r="B394" s="684"/>
      <c r="C394" s="823"/>
      <c r="D394" s="823"/>
      <c r="E394" s="823"/>
      <c r="F394" s="684"/>
      <c r="G394" s="823"/>
      <c r="H394" s="823"/>
      <c r="I394" s="684"/>
      <c r="J394" s="823"/>
      <c r="K394" s="823"/>
      <c r="L394" s="786" t="str">
        <f t="shared" si="51"/>
        <v xml:space="preserve"> </v>
      </c>
      <c r="M394" s="823"/>
      <c r="N394" s="823"/>
      <c r="O394" s="823"/>
      <c r="P394" s="823"/>
      <c r="Q394" s="786" t="str">
        <f t="shared" si="52"/>
        <v xml:space="preserve"> </v>
      </c>
      <c r="R394" s="786" t="str">
        <f t="shared" si="53"/>
        <v xml:space="preserve"> </v>
      </c>
      <c r="S394" s="786" t="str">
        <f t="shared" si="54"/>
        <v xml:space="preserve"> </v>
      </c>
      <c r="U394" s="684"/>
      <c r="V394" s="684"/>
      <c r="W394" s="684"/>
      <c r="X394" s="684"/>
      <c r="Y394" s="684"/>
      <c r="Z394" s="684"/>
      <c r="AA394" s="684"/>
      <c r="AB394" s="824"/>
      <c r="AC394" s="786" t="str">
        <f t="shared" si="55"/>
        <v xml:space="preserve"> </v>
      </c>
      <c r="AD394" s="786" t="str">
        <f t="shared" si="56"/>
        <v xml:space="preserve"> </v>
      </c>
      <c r="AF394" s="825">
        <v>1</v>
      </c>
      <c r="AG394" s="684"/>
      <c r="AH394" s="684"/>
      <c r="AI394" s="684"/>
      <c r="AJ394" s="684"/>
      <c r="AK394" s="684"/>
      <c r="AL394" s="684"/>
      <c r="AM394" s="684"/>
      <c r="AN394" s="684"/>
      <c r="AO394" s="684"/>
      <c r="AP394" s="826" t="str">
        <f t="shared" si="57"/>
        <v xml:space="preserve"> </v>
      </c>
      <c r="AQ394" s="786" t="str">
        <f t="shared" si="58"/>
        <v xml:space="preserve"> </v>
      </c>
    </row>
    <row r="395" spans="1:43" ht="18.75" x14ac:dyDescent="0.3">
      <c r="A395" s="827"/>
      <c r="B395" s="684"/>
      <c r="C395" s="823"/>
      <c r="D395" s="823"/>
      <c r="E395" s="823"/>
      <c r="F395" s="684"/>
      <c r="G395" s="823"/>
      <c r="H395" s="823"/>
      <c r="I395" s="684"/>
      <c r="J395" s="823"/>
      <c r="K395" s="823"/>
      <c r="L395" s="786" t="str">
        <f t="shared" si="51"/>
        <v xml:space="preserve"> </v>
      </c>
      <c r="M395" s="823"/>
      <c r="N395" s="823"/>
      <c r="O395" s="823"/>
      <c r="P395" s="823"/>
      <c r="Q395" s="786" t="str">
        <f t="shared" si="52"/>
        <v xml:space="preserve"> </v>
      </c>
      <c r="R395" s="786" t="str">
        <f t="shared" si="53"/>
        <v xml:space="preserve"> </v>
      </c>
      <c r="S395" s="786" t="str">
        <f t="shared" si="54"/>
        <v xml:space="preserve"> </v>
      </c>
      <c r="U395" s="684"/>
      <c r="V395" s="684"/>
      <c r="W395" s="684"/>
      <c r="X395" s="684"/>
      <c r="Y395" s="684"/>
      <c r="Z395" s="684"/>
      <c r="AA395" s="684"/>
      <c r="AB395" s="824"/>
      <c r="AC395" s="786" t="str">
        <f t="shared" si="55"/>
        <v xml:space="preserve"> </v>
      </c>
      <c r="AD395" s="786" t="str">
        <f t="shared" si="56"/>
        <v xml:space="preserve"> </v>
      </c>
      <c r="AF395" s="825">
        <v>1</v>
      </c>
      <c r="AG395" s="684"/>
      <c r="AH395" s="684"/>
      <c r="AI395" s="684"/>
      <c r="AJ395" s="684"/>
      <c r="AK395" s="684"/>
      <c r="AL395" s="684"/>
      <c r="AM395" s="684"/>
      <c r="AN395" s="684"/>
      <c r="AO395" s="684"/>
      <c r="AP395" s="826" t="str">
        <f t="shared" si="57"/>
        <v xml:space="preserve"> </v>
      </c>
      <c r="AQ395" s="786" t="str">
        <f t="shared" si="58"/>
        <v xml:space="preserve"> </v>
      </c>
    </row>
    <row r="396" spans="1:43" ht="18.75" x14ac:dyDescent="0.3">
      <c r="A396" s="827"/>
      <c r="B396" s="684"/>
      <c r="C396" s="823"/>
      <c r="D396" s="823"/>
      <c r="E396" s="823"/>
      <c r="F396" s="684"/>
      <c r="G396" s="823"/>
      <c r="H396" s="823"/>
      <c r="I396" s="684"/>
      <c r="J396" s="823"/>
      <c r="K396" s="823"/>
      <c r="L396" s="786" t="str">
        <f t="shared" si="51"/>
        <v xml:space="preserve"> </v>
      </c>
      <c r="M396" s="823"/>
      <c r="N396" s="823"/>
      <c r="O396" s="823"/>
      <c r="P396" s="823"/>
      <c r="Q396" s="786" t="str">
        <f t="shared" si="52"/>
        <v xml:space="preserve"> </v>
      </c>
      <c r="R396" s="786" t="str">
        <f t="shared" si="53"/>
        <v xml:space="preserve"> </v>
      </c>
      <c r="S396" s="786" t="str">
        <f t="shared" si="54"/>
        <v xml:space="preserve"> </v>
      </c>
      <c r="U396" s="684"/>
      <c r="V396" s="684"/>
      <c r="W396" s="684"/>
      <c r="X396" s="684"/>
      <c r="Y396" s="684"/>
      <c r="Z396" s="684"/>
      <c r="AA396" s="684"/>
      <c r="AB396" s="824"/>
      <c r="AC396" s="786" t="str">
        <f t="shared" si="55"/>
        <v xml:space="preserve"> </v>
      </c>
      <c r="AD396" s="786" t="str">
        <f t="shared" si="56"/>
        <v xml:space="preserve"> </v>
      </c>
      <c r="AF396" s="825">
        <v>1</v>
      </c>
      <c r="AG396" s="684"/>
      <c r="AH396" s="684"/>
      <c r="AI396" s="684"/>
      <c r="AJ396" s="684"/>
      <c r="AK396" s="684"/>
      <c r="AL396" s="684"/>
      <c r="AM396" s="684"/>
      <c r="AN396" s="684"/>
      <c r="AO396" s="684"/>
      <c r="AP396" s="826" t="str">
        <f t="shared" si="57"/>
        <v xml:space="preserve"> </v>
      </c>
      <c r="AQ396" s="786" t="str">
        <f t="shared" si="58"/>
        <v xml:space="preserve"> </v>
      </c>
    </row>
    <row r="397" spans="1:43" ht="18.75" x14ac:dyDescent="0.3">
      <c r="A397" s="827"/>
      <c r="B397" s="684"/>
      <c r="C397" s="823"/>
      <c r="D397" s="823"/>
      <c r="E397" s="823"/>
      <c r="F397" s="684"/>
      <c r="G397" s="823"/>
      <c r="H397" s="823"/>
      <c r="I397" s="684"/>
      <c r="J397" s="823"/>
      <c r="K397" s="823"/>
      <c r="L397" s="786" t="str">
        <f t="shared" si="51"/>
        <v xml:space="preserve"> </v>
      </c>
      <c r="M397" s="823"/>
      <c r="N397" s="823"/>
      <c r="O397" s="823"/>
      <c r="P397" s="823"/>
      <c r="Q397" s="786" t="str">
        <f t="shared" si="52"/>
        <v xml:space="preserve"> </v>
      </c>
      <c r="R397" s="786" t="str">
        <f t="shared" si="53"/>
        <v xml:space="preserve"> </v>
      </c>
      <c r="S397" s="786" t="str">
        <f t="shared" si="54"/>
        <v xml:space="preserve"> </v>
      </c>
      <c r="U397" s="684"/>
      <c r="V397" s="684"/>
      <c r="W397" s="684"/>
      <c r="X397" s="684"/>
      <c r="Y397" s="684"/>
      <c r="Z397" s="684"/>
      <c r="AA397" s="684"/>
      <c r="AB397" s="824"/>
      <c r="AC397" s="786" t="str">
        <f t="shared" si="55"/>
        <v xml:space="preserve"> </v>
      </c>
      <c r="AD397" s="786" t="str">
        <f t="shared" si="56"/>
        <v xml:space="preserve"> </v>
      </c>
      <c r="AF397" s="825">
        <v>1</v>
      </c>
      <c r="AG397" s="684"/>
      <c r="AH397" s="684"/>
      <c r="AI397" s="684"/>
      <c r="AJ397" s="684"/>
      <c r="AK397" s="684"/>
      <c r="AL397" s="684"/>
      <c r="AM397" s="684"/>
      <c r="AN397" s="684"/>
      <c r="AO397" s="684"/>
      <c r="AP397" s="826" t="str">
        <f t="shared" si="57"/>
        <v xml:space="preserve"> </v>
      </c>
      <c r="AQ397" s="786" t="str">
        <f t="shared" si="58"/>
        <v xml:space="preserve"> </v>
      </c>
    </row>
    <row r="398" spans="1:43" ht="18.75" x14ac:dyDescent="0.3">
      <c r="A398" s="827"/>
      <c r="B398" s="684"/>
      <c r="C398" s="823"/>
      <c r="D398" s="823"/>
      <c r="E398" s="823"/>
      <c r="F398" s="684"/>
      <c r="G398" s="823"/>
      <c r="H398" s="823"/>
      <c r="I398" s="684"/>
      <c r="J398" s="823"/>
      <c r="K398" s="823"/>
      <c r="L398" s="786" t="str">
        <f t="shared" si="51"/>
        <v xml:space="preserve"> </v>
      </c>
      <c r="M398" s="823"/>
      <c r="N398" s="823"/>
      <c r="O398" s="823"/>
      <c r="P398" s="823"/>
      <c r="Q398" s="786" t="str">
        <f t="shared" si="52"/>
        <v xml:space="preserve"> </v>
      </c>
      <c r="R398" s="786" t="str">
        <f t="shared" si="53"/>
        <v xml:space="preserve"> </v>
      </c>
      <c r="S398" s="786" t="str">
        <f t="shared" si="54"/>
        <v xml:space="preserve"> </v>
      </c>
      <c r="U398" s="684"/>
      <c r="V398" s="684"/>
      <c r="W398" s="684"/>
      <c r="X398" s="684"/>
      <c r="Y398" s="684"/>
      <c r="Z398" s="684"/>
      <c r="AA398" s="684"/>
      <c r="AB398" s="824"/>
      <c r="AC398" s="786" t="str">
        <f t="shared" si="55"/>
        <v xml:space="preserve"> </v>
      </c>
      <c r="AD398" s="786" t="str">
        <f t="shared" si="56"/>
        <v xml:space="preserve"> </v>
      </c>
      <c r="AF398" s="825">
        <v>1</v>
      </c>
      <c r="AG398" s="684"/>
      <c r="AH398" s="684"/>
      <c r="AI398" s="684"/>
      <c r="AJ398" s="684"/>
      <c r="AK398" s="684"/>
      <c r="AL398" s="684"/>
      <c r="AM398" s="684"/>
      <c r="AN398" s="684"/>
      <c r="AO398" s="684"/>
      <c r="AP398" s="826" t="str">
        <f t="shared" si="57"/>
        <v xml:space="preserve"> </v>
      </c>
      <c r="AQ398" s="786" t="str">
        <f t="shared" si="58"/>
        <v xml:space="preserve"> </v>
      </c>
    </row>
    <row r="399" spans="1:43" ht="18.75" x14ac:dyDescent="0.3">
      <c r="A399" s="827"/>
      <c r="B399" s="684"/>
      <c r="C399" s="823"/>
      <c r="D399" s="823"/>
      <c r="E399" s="823"/>
      <c r="F399" s="684"/>
      <c r="G399" s="823"/>
      <c r="H399" s="823"/>
      <c r="I399" s="684"/>
      <c r="J399" s="823"/>
      <c r="K399" s="823"/>
      <c r="L399" s="786" t="str">
        <f t="shared" si="51"/>
        <v xml:space="preserve"> </v>
      </c>
      <c r="M399" s="823"/>
      <c r="N399" s="823"/>
      <c r="O399" s="823"/>
      <c r="P399" s="823"/>
      <c r="Q399" s="786" t="str">
        <f t="shared" si="52"/>
        <v xml:space="preserve"> </v>
      </c>
      <c r="R399" s="786" t="str">
        <f t="shared" si="53"/>
        <v xml:space="preserve"> </v>
      </c>
      <c r="S399" s="786" t="str">
        <f t="shared" si="54"/>
        <v xml:space="preserve"> </v>
      </c>
      <c r="U399" s="684"/>
      <c r="V399" s="684"/>
      <c r="W399" s="684"/>
      <c r="X399" s="684"/>
      <c r="Y399" s="684"/>
      <c r="Z399" s="684"/>
      <c r="AA399" s="684"/>
      <c r="AB399" s="824"/>
      <c r="AC399" s="786" t="str">
        <f t="shared" si="55"/>
        <v xml:space="preserve"> </v>
      </c>
      <c r="AD399" s="786" t="str">
        <f t="shared" si="56"/>
        <v xml:space="preserve"> </v>
      </c>
      <c r="AF399" s="825">
        <v>1</v>
      </c>
      <c r="AG399" s="684"/>
      <c r="AH399" s="684"/>
      <c r="AI399" s="684"/>
      <c r="AJ399" s="684"/>
      <c r="AK399" s="684"/>
      <c r="AL399" s="684"/>
      <c r="AM399" s="684"/>
      <c r="AN399" s="684"/>
      <c r="AO399" s="684"/>
      <c r="AP399" s="826" t="str">
        <f t="shared" si="57"/>
        <v xml:space="preserve"> </v>
      </c>
      <c r="AQ399" s="786" t="str">
        <f t="shared" si="58"/>
        <v xml:space="preserve"> </v>
      </c>
    </row>
    <row r="400" spans="1:43" ht="18.75" x14ac:dyDescent="0.3">
      <c r="A400" s="827"/>
      <c r="B400" s="684"/>
      <c r="C400" s="823"/>
      <c r="D400" s="823"/>
      <c r="E400" s="823"/>
      <c r="F400" s="684"/>
      <c r="G400" s="823"/>
      <c r="H400" s="823"/>
      <c r="I400" s="684"/>
      <c r="J400" s="823"/>
      <c r="K400" s="823"/>
      <c r="L400" s="786" t="str">
        <f t="shared" si="51"/>
        <v xml:space="preserve"> </v>
      </c>
      <c r="M400" s="823"/>
      <c r="N400" s="823"/>
      <c r="O400" s="823"/>
      <c r="P400" s="823"/>
      <c r="Q400" s="786" t="str">
        <f t="shared" si="52"/>
        <v xml:space="preserve"> </v>
      </c>
      <c r="R400" s="786" t="str">
        <f t="shared" si="53"/>
        <v xml:space="preserve"> </v>
      </c>
      <c r="S400" s="786" t="str">
        <f t="shared" si="54"/>
        <v xml:space="preserve"> </v>
      </c>
      <c r="U400" s="684"/>
      <c r="V400" s="684"/>
      <c r="W400" s="684"/>
      <c r="X400" s="684"/>
      <c r="Y400" s="684"/>
      <c r="Z400" s="684"/>
      <c r="AA400" s="684"/>
      <c r="AB400" s="824"/>
      <c r="AC400" s="786" t="str">
        <f t="shared" si="55"/>
        <v xml:space="preserve"> </v>
      </c>
      <c r="AD400" s="786" t="str">
        <f t="shared" si="56"/>
        <v xml:space="preserve"> </v>
      </c>
      <c r="AF400" s="825">
        <v>1</v>
      </c>
      <c r="AG400" s="684"/>
      <c r="AH400" s="684"/>
      <c r="AI400" s="684"/>
      <c r="AJ400" s="684"/>
      <c r="AK400" s="684"/>
      <c r="AL400" s="684"/>
      <c r="AM400" s="684"/>
      <c r="AN400" s="684"/>
      <c r="AO400" s="684"/>
      <c r="AP400" s="826" t="str">
        <f t="shared" si="57"/>
        <v xml:space="preserve"> </v>
      </c>
      <c r="AQ400" s="786" t="str">
        <f t="shared" si="58"/>
        <v xml:space="preserve"> </v>
      </c>
    </row>
    <row r="401" spans="1:43" ht="18.75" x14ac:dyDescent="0.3">
      <c r="A401" s="827"/>
      <c r="B401" s="684"/>
      <c r="C401" s="823"/>
      <c r="D401" s="823"/>
      <c r="E401" s="823"/>
      <c r="F401" s="684"/>
      <c r="G401" s="823"/>
      <c r="H401" s="823"/>
      <c r="I401" s="684"/>
      <c r="J401" s="823"/>
      <c r="K401" s="823"/>
      <c r="L401" s="786" t="str">
        <f t="shared" si="51"/>
        <v xml:space="preserve"> </v>
      </c>
      <c r="M401" s="823"/>
      <c r="N401" s="823"/>
      <c r="O401" s="823"/>
      <c r="P401" s="823"/>
      <c r="Q401" s="786" t="str">
        <f t="shared" si="52"/>
        <v xml:space="preserve"> </v>
      </c>
      <c r="R401" s="786" t="str">
        <f t="shared" si="53"/>
        <v xml:space="preserve"> </v>
      </c>
      <c r="S401" s="786" t="str">
        <f t="shared" si="54"/>
        <v xml:space="preserve"> </v>
      </c>
      <c r="U401" s="684"/>
      <c r="V401" s="684"/>
      <c r="W401" s="684"/>
      <c r="X401" s="684"/>
      <c r="Y401" s="684"/>
      <c r="Z401" s="684"/>
      <c r="AA401" s="684"/>
      <c r="AB401" s="824"/>
      <c r="AC401" s="786" t="str">
        <f t="shared" si="55"/>
        <v xml:space="preserve"> </v>
      </c>
      <c r="AD401" s="786" t="str">
        <f t="shared" si="56"/>
        <v xml:space="preserve"> </v>
      </c>
      <c r="AF401" s="825">
        <v>1</v>
      </c>
      <c r="AG401" s="684"/>
      <c r="AH401" s="684"/>
      <c r="AI401" s="684"/>
      <c r="AJ401" s="684"/>
      <c r="AK401" s="684"/>
      <c r="AL401" s="684"/>
      <c r="AM401" s="684"/>
      <c r="AN401" s="684"/>
      <c r="AO401" s="684"/>
      <c r="AP401" s="826" t="str">
        <f t="shared" si="57"/>
        <v xml:space="preserve"> </v>
      </c>
      <c r="AQ401" s="786" t="str">
        <f t="shared" si="58"/>
        <v xml:space="preserve"> </v>
      </c>
    </row>
    <row r="402" spans="1:43" ht="18.75" x14ac:dyDescent="0.3">
      <c r="A402" s="827"/>
      <c r="B402" s="684"/>
      <c r="C402" s="823"/>
      <c r="D402" s="823"/>
      <c r="E402" s="823"/>
      <c r="F402" s="684"/>
      <c r="G402" s="823"/>
      <c r="H402" s="823"/>
      <c r="I402" s="684"/>
      <c r="J402" s="823"/>
      <c r="K402" s="823"/>
      <c r="L402" s="786" t="str">
        <f t="shared" si="51"/>
        <v xml:space="preserve"> </v>
      </c>
      <c r="M402" s="823"/>
      <c r="N402" s="823"/>
      <c r="O402" s="823"/>
      <c r="P402" s="823"/>
      <c r="Q402" s="786" t="str">
        <f t="shared" si="52"/>
        <v xml:space="preserve"> </v>
      </c>
      <c r="R402" s="786" t="str">
        <f t="shared" si="53"/>
        <v xml:space="preserve"> </v>
      </c>
      <c r="S402" s="786" t="str">
        <f t="shared" si="54"/>
        <v xml:space="preserve"> </v>
      </c>
      <c r="U402" s="684"/>
      <c r="V402" s="684"/>
      <c r="W402" s="684"/>
      <c r="X402" s="684"/>
      <c r="Y402" s="684"/>
      <c r="Z402" s="684"/>
      <c r="AA402" s="684"/>
      <c r="AB402" s="824"/>
      <c r="AC402" s="786" t="str">
        <f t="shared" si="55"/>
        <v xml:space="preserve"> </v>
      </c>
      <c r="AD402" s="786" t="str">
        <f t="shared" si="56"/>
        <v xml:space="preserve"> </v>
      </c>
      <c r="AF402" s="825">
        <v>1</v>
      </c>
      <c r="AG402" s="684"/>
      <c r="AH402" s="684"/>
      <c r="AI402" s="684"/>
      <c r="AJ402" s="684"/>
      <c r="AK402" s="684"/>
      <c r="AL402" s="684"/>
      <c r="AM402" s="684"/>
      <c r="AN402" s="684"/>
      <c r="AO402" s="684"/>
      <c r="AP402" s="826" t="str">
        <f t="shared" si="57"/>
        <v xml:space="preserve"> </v>
      </c>
      <c r="AQ402" s="786" t="str">
        <f t="shared" si="58"/>
        <v xml:space="preserve"> </v>
      </c>
    </row>
    <row r="403" spans="1:43" ht="18.75" x14ac:dyDescent="0.3">
      <c r="A403" s="827"/>
      <c r="B403" s="684"/>
      <c r="C403" s="823"/>
      <c r="D403" s="823"/>
      <c r="E403" s="823"/>
      <c r="F403" s="684"/>
      <c r="G403" s="823"/>
      <c r="H403" s="823"/>
      <c r="I403" s="684"/>
      <c r="J403" s="823"/>
      <c r="K403" s="823"/>
      <c r="L403" s="786" t="str">
        <f t="shared" si="51"/>
        <v xml:space="preserve"> </v>
      </c>
      <c r="M403" s="823"/>
      <c r="N403" s="823"/>
      <c r="O403" s="823"/>
      <c r="P403" s="823"/>
      <c r="Q403" s="786" t="str">
        <f t="shared" si="52"/>
        <v xml:space="preserve"> </v>
      </c>
      <c r="R403" s="786" t="str">
        <f t="shared" si="53"/>
        <v xml:space="preserve"> </v>
      </c>
      <c r="S403" s="786" t="str">
        <f t="shared" si="54"/>
        <v xml:space="preserve"> </v>
      </c>
      <c r="U403" s="684"/>
      <c r="V403" s="684"/>
      <c r="W403" s="684"/>
      <c r="X403" s="684"/>
      <c r="Y403" s="684"/>
      <c r="Z403" s="684"/>
      <c r="AA403" s="684"/>
      <c r="AB403" s="824"/>
      <c r="AC403" s="786" t="str">
        <f t="shared" si="55"/>
        <v xml:space="preserve"> </v>
      </c>
      <c r="AD403" s="786" t="str">
        <f t="shared" si="56"/>
        <v xml:space="preserve"> </v>
      </c>
      <c r="AF403" s="825">
        <v>1</v>
      </c>
      <c r="AG403" s="684"/>
      <c r="AH403" s="684"/>
      <c r="AI403" s="684"/>
      <c r="AJ403" s="684"/>
      <c r="AK403" s="684"/>
      <c r="AL403" s="684"/>
      <c r="AM403" s="684"/>
      <c r="AN403" s="684"/>
      <c r="AO403" s="684"/>
      <c r="AP403" s="826" t="str">
        <f t="shared" si="57"/>
        <v xml:space="preserve"> </v>
      </c>
      <c r="AQ403" s="786" t="str">
        <f t="shared" si="58"/>
        <v xml:space="preserve"> </v>
      </c>
    </row>
    <row r="404" spans="1:43" ht="18.75" x14ac:dyDescent="0.3">
      <c r="A404" s="827"/>
      <c r="B404" s="684"/>
      <c r="C404" s="823"/>
      <c r="D404" s="823"/>
      <c r="E404" s="823"/>
      <c r="F404" s="684"/>
      <c r="G404" s="823"/>
      <c r="H404" s="823"/>
      <c r="I404" s="684"/>
      <c r="J404" s="823"/>
      <c r="K404" s="823"/>
      <c r="L404" s="786" t="str">
        <f t="shared" si="51"/>
        <v xml:space="preserve"> </v>
      </c>
      <c r="M404" s="823"/>
      <c r="N404" s="823"/>
      <c r="O404" s="823"/>
      <c r="P404" s="823"/>
      <c r="Q404" s="786" t="str">
        <f t="shared" si="52"/>
        <v xml:space="preserve"> </v>
      </c>
      <c r="R404" s="786" t="str">
        <f t="shared" si="53"/>
        <v xml:space="preserve"> </v>
      </c>
      <c r="S404" s="786" t="str">
        <f t="shared" si="54"/>
        <v xml:space="preserve"> </v>
      </c>
      <c r="U404" s="684"/>
      <c r="V404" s="684"/>
      <c r="W404" s="684"/>
      <c r="X404" s="684"/>
      <c r="Y404" s="684"/>
      <c r="Z404" s="684"/>
      <c r="AA404" s="684"/>
      <c r="AB404" s="824"/>
      <c r="AC404" s="786" t="str">
        <f t="shared" si="55"/>
        <v xml:space="preserve"> </v>
      </c>
      <c r="AD404" s="786" t="str">
        <f t="shared" si="56"/>
        <v xml:space="preserve"> </v>
      </c>
      <c r="AF404" s="825">
        <v>1</v>
      </c>
      <c r="AG404" s="684"/>
      <c r="AH404" s="684"/>
      <c r="AI404" s="684"/>
      <c r="AJ404" s="684"/>
      <c r="AK404" s="684"/>
      <c r="AL404" s="684"/>
      <c r="AM404" s="684"/>
      <c r="AN404" s="684"/>
      <c r="AO404" s="684"/>
      <c r="AP404" s="826" t="str">
        <f t="shared" si="57"/>
        <v xml:space="preserve"> </v>
      </c>
      <c r="AQ404" s="786" t="str">
        <f t="shared" si="58"/>
        <v xml:space="preserve"> </v>
      </c>
    </row>
    <row r="405" spans="1:43" ht="18.75" x14ac:dyDescent="0.3">
      <c r="A405" s="827"/>
      <c r="B405" s="684"/>
      <c r="C405" s="823"/>
      <c r="D405" s="823"/>
      <c r="E405" s="823"/>
      <c r="F405" s="684"/>
      <c r="G405" s="823"/>
      <c r="H405" s="823"/>
      <c r="I405" s="684"/>
      <c r="J405" s="823"/>
      <c r="K405" s="823"/>
      <c r="L405" s="786" t="str">
        <f t="shared" si="51"/>
        <v xml:space="preserve"> </v>
      </c>
      <c r="M405" s="823"/>
      <c r="N405" s="823"/>
      <c r="O405" s="823"/>
      <c r="P405" s="823"/>
      <c r="Q405" s="786" t="str">
        <f t="shared" si="52"/>
        <v xml:space="preserve"> </v>
      </c>
      <c r="R405" s="786" t="str">
        <f t="shared" si="53"/>
        <v xml:space="preserve"> </v>
      </c>
      <c r="S405" s="786" t="str">
        <f t="shared" si="54"/>
        <v xml:space="preserve"> </v>
      </c>
      <c r="U405" s="684"/>
      <c r="V405" s="684"/>
      <c r="W405" s="684"/>
      <c r="X405" s="684"/>
      <c r="Y405" s="684"/>
      <c r="Z405" s="684"/>
      <c r="AA405" s="684"/>
      <c r="AB405" s="824"/>
      <c r="AC405" s="786" t="str">
        <f t="shared" si="55"/>
        <v xml:space="preserve"> </v>
      </c>
      <c r="AD405" s="786" t="str">
        <f t="shared" si="56"/>
        <v xml:space="preserve"> </v>
      </c>
      <c r="AF405" s="825">
        <v>1</v>
      </c>
      <c r="AG405" s="684"/>
      <c r="AH405" s="684"/>
      <c r="AI405" s="684"/>
      <c r="AJ405" s="684"/>
      <c r="AK405" s="684"/>
      <c r="AL405" s="684"/>
      <c r="AM405" s="684"/>
      <c r="AN405" s="684"/>
      <c r="AO405" s="684"/>
      <c r="AP405" s="826" t="str">
        <f t="shared" si="57"/>
        <v xml:space="preserve"> </v>
      </c>
      <c r="AQ405" s="786" t="str">
        <f t="shared" si="58"/>
        <v xml:space="preserve"> </v>
      </c>
    </row>
    <row r="406" spans="1:43" ht="18.75" x14ac:dyDescent="0.3">
      <c r="A406" s="827"/>
      <c r="B406" s="684"/>
      <c r="C406" s="823"/>
      <c r="D406" s="823"/>
      <c r="E406" s="823"/>
      <c r="F406" s="684"/>
      <c r="G406" s="823"/>
      <c r="H406" s="823"/>
      <c r="I406" s="684"/>
      <c r="J406" s="823"/>
      <c r="K406" s="823"/>
      <c r="L406" s="786" t="str">
        <f t="shared" si="51"/>
        <v xml:space="preserve"> </v>
      </c>
      <c r="M406" s="823"/>
      <c r="N406" s="823"/>
      <c r="O406" s="823"/>
      <c r="P406" s="823"/>
      <c r="Q406" s="786" t="str">
        <f t="shared" si="52"/>
        <v xml:space="preserve"> </v>
      </c>
      <c r="R406" s="786" t="str">
        <f t="shared" si="53"/>
        <v xml:space="preserve"> </v>
      </c>
      <c r="S406" s="786" t="str">
        <f t="shared" si="54"/>
        <v xml:space="preserve"> </v>
      </c>
      <c r="U406" s="684"/>
      <c r="V406" s="684"/>
      <c r="W406" s="684"/>
      <c r="X406" s="684"/>
      <c r="Y406" s="684"/>
      <c r="Z406" s="684"/>
      <c r="AA406" s="684"/>
      <c r="AB406" s="824"/>
      <c r="AC406" s="786" t="str">
        <f t="shared" si="55"/>
        <v xml:space="preserve"> </v>
      </c>
      <c r="AD406" s="786" t="str">
        <f t="shared" si="56"/>
        <v xml:space="preserve"> </v>
      </c>
      <c r="AF406" s="825">
        <v>1</v>
      </c>
      <c r="AG406" s="684"/>
      <c r="AH406" s="684"/>
      <c r="AI406" s="684"/>
      <c r="AJ406" s="684"/>
      <c r="AK406" s="684"/>
      <c r="AL406" s="684"/>
      <c r="AM406" s="684"/>
      <c r="AN406" s="684"/>
      <c r="AO406" s="684"/>
      <c r="AP406" s="826" t="str">
        <f t="shared" si="57"/>
        <v xml:space="preserve"> </v>
      </c>
      <c r="AQ406" s="786" t="str">
        <f t="shared" si="58"/>
        <v xml:space="preserve"> </v>
      </c>
    </row>
    <row r="407" spans="1:43" ht="18.75" x14ac:dyDescent="0.3">
      <c r="A407" s="827"/>
      <c r="B407" s="684"/>
      <c r="C407" s="823"/>
      <c r="D407" s="823"/>
      <c r="E407" s="823"/>
      <c r="F407" s="684"/>
      <c r="G407" s="823"/>
      <c r="H407" s="823"/>
      <c r="I407" s="684"/>
      <c r="J407" s="823"/>
      <c r="K407" s="823"/>
      <c r="L407" s="786" t="str">
        <f t="shared" si="51"/>
        <v xml:space="preserve"> </v>
      </c>
      <c r="M407" s="823"/>
      <c r="N407" s="823"/>
      <c r="O407" s="823"/>
      <c r="P407" s="823"/>
      <c r="Q407" s="786" t="str">
        <f t="shared" si="52"/>
        <v xml:space="preserve"> </v>
      </c>
      <c r="R407" s="786" t="str">
        <f t="shared" si="53"/>
        <v xml:space="preserve"> </v>
      </c>
      <c r="S407" s="786" t="str">
        <f t="shared" si="54"/>
        <v xml:space="preserve"> </v>
      </c>
      <c r="U407" s="684"/>
      <c r="V407" s="684"/>
      <c r="W407" s="684"/>
      <c r="X407" s="684"/>
      <c r="Y407" s="684"/>
      <c r="Z407" s="684"/>
      <c r="AA407" s="684"/>
      <c r="AB407" s="824"/>
      <c r="AC407" s="786" t="str">
        <f t="shared" si="55"/>
        <v xml:space="preserve"> </v>
      </c>
      <c r="AD407" s="786" t="str">
        <f t="shared" si="56"/>
        <v xml:space="preserve"> </v>
      </c>
      <c r="AF407" s="825">
        <v>1</v>
      </c>
      <c r="AG407" s="684"/>
      <c r="AH407" s="684"/>
      <c r="AI407" s="684"/>
      <c r="AJ407" s="684"/>
      <c r="AK407" s="684"/>
      <c r="AL407" s="684"/>
      <c r="AM407" s="684"/>
      <c r="AN407" s="684"/>
      <c r="AO407" s="684"/>
      <c r="AP407" s="826" t="str">
        <f t="shared" si="57"/>
        <v xml:space="preserve"> </v>
      </c>
      <c r="AQ407" s="786" t="str">
        <f t="shared" si="58"/>
        <v xml:space="preserve"> </v>
      </c>
    </row>
    <row r="408" spans="1:43" ht="18.75" x14ac:dyDescent="0.3">
      <c r="A408" s="827"/>
      <c r="B408" s="684"/>
      <c r="C408" s="823"/>
      <c r="D408" s="823"/>
      <c r="E408" s="823"/>
      <c r="F408" s="684"/>
      <c r="G408" s="823"/>
      <c r="H408" s="823"/>
      <c r="I408" s="684"/>
      <c r="J408" s="823"/>
      <c r="K408" s="823"/>
      <c r="L408" s="786" t="str">
        <f t="shared" si="51"/>
        <v xml:space="preserve"> </v>
      </c>
      <c r="M408" s="823"/>
      <c r="N408" s="823"/>
      <c r="O408" s="823"/>
      <c r="P408" s="823"/>
      <c r="Q408" s="786" t="str">
        <f t="shared" si="52"/>
        <v xml:space="preserve"> </v>
      </c>
      <c r="R408" s="786" t="str">
        <f t="shared" si="53"/>
        <v xml:space="preserve"> </v>
      </c>
      <c r="S408" s="786" t="str">
        <f t="shared" si="54"/>
        <v xml:space="preserve"> </v>
      </c>
      <c r="U408" s="684"/>
      <c r="V408" s="684"/>
      <c r="W408" s="684"/>
      <c r="X408" s="684"/>
      <c r="Y408" s="684"/>
      <c r="Z408" s="684"/>
      <c r="AA408" s="684"/>
      <c r="AB408" s="824"/>
      <c r="AC408" s="786" t="str">
        <f t="shared" si="55"/>
        <v xml:space="preserve"> </v>
      </c>
      <c r="AD408" s="786" t="str">
        <f t="shared" si="56"/>
        <v xml:space="preserve"> </v>
      </c>
      <c r="AF408" s="825">
        <v>1</v>
      </c>
      <c r="AG408" s="684"/>
      <c r="AH408" s="684"/>
      <c r="AI408" s="684"/>
      <c r="AJ408" s="684"/>
      <c r="AK408" s="684"/>
      <c r="AL408" s="684"/>
      <c r="AM408" s="684"/>
      <c r="AN408" s="684"/>
      <c r="AO408" s="684"/>
      <c r="AP408" s="826" t="str">
        <f t="shared" si="57"/>
        <v xml:space="preserve"> </v>
      </c>
      <c r="AQ408" s="786" t="str">
        <f t="shared" si="58"/>
        <v xml:space="preserve"> </v>
      </c>
    </row>
    <row r="409" spans="1:43" ht="18.75" x14ac:dyDescent="0.3">
      <c r="A409" s="827"/>
      <c r="B409" s="684"/>
      <c r="C409" s="823"/>
      <c r="D409" s="823"/>
      <c r="E409" s="823"/>
      <c r="F409" s="684"/>
      <c r="G409" s="823"/>
      <c r="H409" s="823"/>
      <c r="I409" s="684"/>
      <c r="J409" s="823"/>
      <c r="K409" s="823"/>
      <c r="L409" s="786" t="str">
        <f t="shared" si="51"/>
        <v xml:space="preserve"> </v>
      </c>
      <c r="M409" s="823"/>
      <c r="N409" s="823"/>
      <c r="O409" s="823"/>
      <c r="P409" s="823"/>
      <c r="Q409" s="786" t="str">
        <f t="shared" si="52"/>
        <v xml:space="preserve"> </v>
      </c>
      <c r="R409" s="786" t="str">
        <f t="shared" si="53"/>
        <v xml:space="preserve"> </v>
      </c>
      <c r="S409" s="786" t="str">
        <f t="shared" si="54"/>
        <v xml:space="preserve"> </v>
      </c>
      <c r="U409" s="684"/>
      <c r="V409" s="684"/>
      <c r="W409" s="684"/>
      <c r="X409" s="684"/>
      <c r="Y409" s="684"/>
      <c r="Z409" s="684"/>
      <c r="AA409" s="684"/>
      <c r="AB409" s="824"/>
      <c r="AC409" s="786" t="str">
        <f t="shared" si="55"/>
        <v xml:space="preserve"> </v>
      </c>
      <c r="AD409" s="786" t="str">
        <f t="shared" si="56"/>
        <v xml:space="preserve"> </v>
      </c>
      <c r="AF409" s="825">
        <v>1</v>
      </c>
      <c r="AG409" s="684"/>
      <c r="AH409" s="684"/>
      <c r="AI409" s="684"/>
      <c r="AJ409" s="684"/>
      <c r="AK409" s="684"/>
      <c r="AL409" s="684"/>
      <c r="AM409" s="684"/>
      <c r="AN409" s="684"/>
      <c r="AO409" s="684"/>
      <c r="AP409" s="826" t="str">
        <f t="shared" si="57"/>
        <v xml:space="preserve"> </v>
      </c>
      <c r="AQ409" s="786" t="str">
        <f t="shared" si="58"/>
        <v xml:space="preserve"> </v>
      </c>
    </row>
    <row r="410" spans="1:43" ht="18.75" x14ac:dyDescent="0.3">
      <c r="A410" s="827"/>
      <c r="B410" s="684"/>
      <c r="C410" s="823"/>
      <c r="D410" s="823"/>
      <c r="E410" s="823"/>
      <c r="F410" s="684"/>
      <c r="G410" s="823"/>
      <c r="H410" s="823"/>
      <c r="I410" s="684"/>
      <c r="J410" s="823"/>
      <c r="K410" s="823"/>
      <c r="L410" s="786" t="str">
        <f t="shared" si="51"/>
        <v xml:space="preserve"> </v>
      </c>
      <c r="M410" s="823"/>
      <c r="N410" s="823"/>
      <c r="O410" s="823"/>
      <c r="P410" s="823"/>
      <c r="Q410" s="786" t="str">
        <f t="shared" si="52"/>
        <v xml:space="preserve"> </v>
      </c>
      <c r="R410" s="786" t="str">
        <f t="shared" si="53"/>
        <v xml:space="preserve"> </v>
      </c>
      <c r="S410" s="786" t="str">
        <f t="shared" si="54"/>
        <v xml:space="preserve"> </v>
      </c>
      <c r="U410" s="684"/>
      <c r="V410" s="684"/>
      <c r="W410" s="684"/>
      <c r="X410" s="684"/>
      <c r="Y410" s="684"/>
      <c r="Z410" s="684"/>
      <c r="AA410" s="684"/>
      <c r="AB410" s="824"/>
      <c r="AC410" s="786" t="str">
        <f t="shared" si="55"/>
        <v xml:space="preserve"> </v>
      </c>
      <c r="AD410" s="786" t="str">
        <f t="shared" si="56"/>
        <v xml:space="preserve"> </v>
      </c>
      <c r="AF410" s="825">
        <v>1</v>
      </c>
      <c r="AG410" s="684"/>
      <c r="AH410" s="684"/>
      <c r="AI410" s="684"/>
      <c r="AJ410" s="684"/>
      <c r="AK410" s="684"/>
      <c r="AL410" s="684"/>
      <c r="AM410" s="684"/>
      <c r="AN410" s="684"/>
      <c r="AO410" s="684"/>
      <c r="AP410" s="826" t="str">
        <f t="shared" si="57"/>
        <v xml:space="preserve"> </v>
      </c>
      <c r="AQ410" s="786" t="str">
        <f t="shared" si="58"/>
        <v xml:space="preserve"> </v>
      </c>
    </row>
    <row r="411" spans="1:43" ht="18.75" x14ac:dyDescent="0.3">
      <c r="A411" s="827"/>
      <c r="B411" s="684"/>
      <c r="C411" s="823"/>
      <c r="D411" s="823"/>
      <c r="E411" s="823"/>
      <c r="F411" s="684"/>
      <c r="G411" s="823"/>
      <c r="H411" s="823"/>
      <c r="I411" s="684"/>
      <c r="J411" s="823"/>
      <c r="K411" s="823"/>
      <c r="L411" s="786" t="str">
        <f t="shared" si="51"/>
        <v xml:space="preserve"> </v>
      </c>
      <c r="M411" s="823"/>
      <c r="N411" s="823"/>
      <c r="O411" s="823"/>
      <c r="P411" s="823"/>
      <c r="Q411" s="786" t="str">
        <f t="shared" si="52"/>
        <v xml:space="preserve"> </v>
      </c>
      <c r="R411" s="786" t="str">
        <f t="shared" si="53"/>
        <v xml:space="preserve"> </v>
      </c>
      <c r="S411" s="786" t="str">
        <f t="shared" si="54"/>
        <v xml:space="preserve"> </v>
      </c>
      <c r="U411" s="684"/>
      <c r="V411" s="684"/>
      <c r="W411" s="684"/>
      <c r="X411" s="684"/>
      <c r="Y411" s="684"/>
      <c r="Z411" s="684"/>
      <c r="AA411" s="684"/>
      <c r="AB411" s="824"/>
      <c r="AC411" s="786" t="str">
        <f t="shared" si="55"/>
        <v xml:space="preserve"> </v>
      </c>
      <c r="AD411" s="786" t="str">
        <f t="shared" si="56"/>
        <v xml:space="preserve"> </v>
      </c>
      <c r="AF411" s="825">
        <v>1</v>
      </c>
      <c r="AG411" s="684"/>
      <c r="AH411" s="684"/>
      <c r="AI411" s="684"/>
      <c r="AJ411" s="684"/>
      <c r="AK411" s="684"/>
      <c r="AL411" s="684"/>
      <c r="AM411" s="684"/>
      <c r="AN411" s="684"/>
      <c r="AO411" s="684"/>
      <c r="AP411" s="826" t="str">
        <f t="shared" si="57"/>
        <v xml:space="preserve"> </v>
      </c>
      <c r="AQ411" s="786" t="str">
        <f t="shared" si="58"/>
        <v xml:space="preserve"> </v>
      </c>
    </row>
    <row r="412" spans="1:43" ht="18.75" x14ac:dyDescent="0.3">
      <c r="A412" s="827"/>
      <c r="B412" s="684"/>
      <c r="C412" s="823"/>
      <c r="D412" s="823"/>
      <c r="E412" s="823"/>
      <c r="F412" s="684"/>
      <c r="G412" s="823"/>
      <c r="H412" s="823"/>
      <c r="I412" s="684"/>
      <c r="J412" s="823"/>
      <c r="K412" s="823"/>
      <c r="L412" s="786" t="str">
        <f t="shared" si="51"/>
        <v xml:space="preserve"> </v>
      </c>
      <c r="M412" s="823"/>
      <c r="N412" s="823"/>
      <c r="O412" s="823"/>
      <c r="P412" s="823"/>
      <c r="Q412" s="786" t="str">
        <f t="shared" si="52"/>
        <v xml:space="preserve"> </v>
      </c>
      <c r="R412" s="786" t="str">
        <f t="shared" si="53"/>
        <v xml:space="preserve"> </v>
      </c>
      <c r="S412" s="786" t="str">
        <f t="shared" si="54"/>
        <v xml:space="preserve"> </v>
      </c>
      <c r="U412" s="684"/>
      <c r="V412" s="684"/>
      <c r="W412" s="684"/>
      <c r="X412" s="684"/>
      <c r="Y412" s="684"/>
      <c r="Z412" s="684"/>
      <c r="AA412" s="684"/>
      <c r="AB412" s="824"/>
      <c r="AC412" s="786" t="str">
        <f t="shared" si="55"/>
        <v xml:space="preserve"> </v>
      </c>
      <c r="AD412" s="786" t="str">
        <f t="shared" si="56"/>
        <v xml:space="preserve"> </v>
      </c>
      <c r="AF412" s="825">
        <v>1</v>
      </c>
      <c r="AG412" s="684"/>
      <c r="AH412" s="684"/>
      <c r="AI412" s="684"/>
      <c r="AJ412" s="684"/>
      <c r="AK412" s="684"/>
      <c r="AL412" s="684"/>
      <c r="AM412" s="684"/>
      <c r="AN412" s="684"/>
      <c r="AO412" s="684"/>
      <c r="AP412" s="826" t="str">
        <f t="shared" si="57"/>
        <v xml:space="preserve"> </v>
      </c>
      <c r="AQ412" s="786" t="str">
        <f t="shared" si="58"/>
        <v xml:space="preserve"> </v>
      </c>
    </row>
    <row r="413" spans="1:43" ht="18.75" x14ac:dyDescent="0.3">
      <c r="A413" s="827"/>
      <c r="B413" s="684"/>
      <c r="C413" s="823"/>
      <c r="D413" s="823"/>
      <c r="E413" s="823"/>
      <c r="F413" s="684"/>
      <c r="G413" s="823"/>
      <c r="H413" s="823"/>
      <c r="I413" s="684"/>
      <c r="J413" s="823"/>
      <c r="K413" s="823"/>
      <c r="L413" s="786" t="str">
        <f t="shared" si="51"/>
        <v xml:space="preserve"> </v>
      </c>
      <c r="M413" s="823"/>
      <c r="N413" s="823"/>
      <c r="O413" s="823"/>
      <c r="P413" s="823"/>
      <c r="Q413" s="786" t="str">
        <f t="shared" si="52"/>
        <v xml:space="preserve"> </v>
      </c>
      <c r="R413" s="786" t="str">
        <f t="shared" si="53"/>
        <v xml:space="preserve"> </v>
      </c>
      <c r="S413" s="786" t="str">
        <f t="shared" si="54"/>
        <v xml:space="preserve"> </v>
      </c>
      <c r="U413" s="684"/>
      <c r="V413" s="684"/>
      <c r="W413" s="684"/>
      <c r="X413" s="684"/>
      <c r="Y413" s="684"/>
      <c r="Z413" s="684"/>
      <c r="AA413" s="684"/>
      <c r="AB413" s="824"/>
      <c r="AC413" s="786" t="str">
        <f t="shared" si="55"/>
        <v xml:space="preserve"> </v>
      </c>
      <c r="AD413" s="786" t="str">
        <f t="shared" si="56"/>
        <v xml:space="preserve"> </v>
      </c>
      <c r="AF413" s="825">
        <v>1</v>
      </c>
      <c r="AG413" s="684"/>
      <c r="AH413" s="684"/>
      <c r="AI413" s="684"/>
      <c r="AJ413" s="684"/>
      <c r="AK413" s="684"/>
      <c r="AL413" s="684"/>
      <c r="AM413" s="684"/>
      <c r="AN413" s="684"/>
      <c r="AO413" s="684"/>
      <c r="AP413" s="826" t="str">
        <f t="shared" si="57"/>
        <v xml:space="preserve"> </v>
      </c>
      <c r="AQ413" s="786" t="str">
        <f t="shared" si="58"/>
        <v xml:space="preserve"> </v>
      </c>
    </row>
    <row r="414" spans="1:43" ht="18.75" x14ac:dyDescent="0.3">
      <c r="A414" s="827"/>
      <c r="B414" s="684"/>
      <c r="C414" s="823"/>
      <c r="D414" s="823"/>
      <c r="E414" s="823"/>
      <c r="F414" s="684"/>
      <c r="G414" s="823"/>
      <c r="H414" s="823"/>
      <c r="I414" s="684"/>
      <c r="J414" s="823"/>
      <c r="K414" s="823"/>
      <c r="L414" s="786" t="str">
        <f t="shared" si="51"/>
        <v xml:space="preserve"> </v>
      </c>
      <c r="M414" s="823"/>
      <c r="N414" s="823"/>
      <c r="O414" s="823"/>
      <c r="P414" s="823"/>
      <c r="Q414" s="786" t="str">
        <f t="shared" si="52"/>
        <v xml:space="preserve"> </v>
      </c>
      <c r="R414" s="786" t="str">
        <f t="shared" si="53"/>
        <v xml:space="preserve"> </v>
      </c>
      <c r="S414" s="786" t="str">
        <f t="shared" si="54"/>
        <v xml:space="preserve"> </v>
      </c>
      <c r="U414" s="684"/>
      <c r="V414" s="684"/>
      <c r="W414" s="684"/>
      <c r="X414" s="684"/>
      <c r="Y414" s="684"/>
      <c r="Z414" s="684"/>
      <c r="AA414" s="684"/>
      <c r="AB414" s="824"/>
      <c r="AC414" s="786" t="str">
        <f t="shared" si="55"/>
        <v xml:space="preserve"> </v>
      </c>
      <c r="AD414" s="786" t="str">
        <f t="shared" si="56"/>
        <v xml:space="preserve"> </v>
      </c>
      <c r="AF414" s="825">
        <v>1</v>
      </c>
      <c r="AG414" s="684"/>
      <c r="AH414" s="684"/>
      <c r="AI414" s="684"/>
      <c r="AJ414" s="684"/>
      <c r="AK414" s="684"/>
      <c r="AL414" s="684"/>
      <c r="AM414" s="684"/>
      <c r="AN414" s="684"/>
      <c r="AO414" s="684"/>
      <c r="AP414" s="826" t="str">
        <f t="shared" si="57"/>
        <v xml:space="preserve"> </v>
      </c>
      <c r="AQ414" s="786" t="str">
        <f t="shared" si="58"/>
        <v xml:space="preserve"> </v>
      </c>
    </row>
    <row r="415" spans="1:43" ht="18.75" x14ac:dyDescent="0.3">
      <c r="A415" s="827"/>
      <c r="B415" s="684"/>
      <c r="C415" s="823"/>
      <c r="D415" s="823"/>
      <c r="E415" s="823"/>
      <c r="F415" s="684"/>
      <c r="G415" s="823"/>
      <c r="H415" s="823"/>
      <c r="I415" s="684"/>
      <c r="J415" s="823"/>
      <c r="K415" s="823"/>
      <c r="L415" s="786" t="str">
        <f t="shared" si="51"/>
        <v xml:space="preserve"> </v>
      </c>
      <c r="M415" s="823"/>
      <c r="N415" s="823"/>
      <c r="O415" s="823"/>
      <c r="P415" s="823"/>
      <c r="Q415" s="786" t="str">
        <f t="shared" si="52"/>
        <v xml:space="preserve"> </v>
      </c>
      <c r="R415" s="786" t="str">
        <f t="shared" si="53"/>
        <v xml:space="preserve"> </v>
      </c>
      <c r="S415" s="786" t="str">
        <f t="shared" si="54"/>
        <v xml:space="preserve"> </v>
      </c>
      <c r="U415" s="684"/>
      <c r="V415" s="684"/>
      <c r="W415" s="684"/>
      <c r="X415" s="684"/>
      <c r="Y415" s="684"/>
      <c r="Z415" s="684"/>
      <c r="AA415" s="684"/>
      <c r="AB415" s="824"/>
      <c r="AC415" s="786" t="str">
        <f t="shared" si="55"/>
        <v xml:space="preserve"> </v>
      </c>
      <c r="AD415" s="786" t="str">
        <f t="shared" si="56"/>
        <v xml:space="preserve"> </v>
      </c>
      <c r="AF415" s="825">
        <v>1</v>
      </c>
      <c r="AG415" s="684"/>
      <c r="AH415" s="684"/>
      <c r="AI415" s="684"/>
      <c r="AJ415" s="684"/>
      <c r="AK415" s="684"/>
      <c r="AL415" s="684"/>
      <c r="AM415" s="684"/>
      <c r="AN415" s="684"/>
      <c r="AO415" s="684"/>
      <c r="AP415" s="826" t="str">
        <f t="shared" si="57"/>
        <v xml:space="preserve"> </v>
      </c>
      <c r="AQ415" s="786" t="str">
        <f t="shared" si="58"/>
        <v xml:space="preserve"> </v>
      </c>
    </row>
    <row r="416" spans="1:43" ht="18.75" x14ac:dyDescent="0.3">
      <c r="A416" s="827"/>
      <c r="B416" s="684"/>
      <c r="C416" s="823"/>
      <c r="D416" s="823"/>
      <c r="E416" s="823"/>
      <c r="F416" s="684"/>
      <c r="G416" s="823"/>
      <c r="H416" s="823"/>
      <c r="I416" s="684"/>
      <c r="J416" s="823"/>
      <c r="K416" s="823"/>
      <c r="L416" s="786" t="str">
        <f t="shared" si="51"/>
        <v xml:space="preserve"> </v>
      </c>
      <c r="M416" s="823"/>
      <c r="N416" s="823"/>
      <c r="O416" s="823"/>
      <c r="P416" s="823"/>
      <c r="Q416" s="786" t="str">
        <f t="shared" si="52"/>
        <v xml:space="preserve"> </v>
      </c>
      <c r="R416" s="786" t="str">
        <f t="shared" si="53"/>
        <v xml:space="preserve"> </v>
      </c>
      <c r="S416" s="786" t="str">
        <f t="shared" si="54"/>
        <v xml:space="preserve"> </v>
      </c>
      <c r="U416" s="684"/>
      <c r="V416" s="684"/>
      <c r="W416" s="684"/>
      <c r="X416" s="684"/>
      <c r="Y416" s="684"/>
      <c r="Z416" s="684"/>
      <c r="AA416" s="684"/>
      <c r="AB416" s="824"/>
      <c r="AC416" s="786" t="str">
        <f t="shared" si="55"/>
        <v xml:space="preserve"> </v>
      </c>
      <c r="AD416" s="786" t="str">
        <f t="shared" si="56"/>
        <v xml:space="preserve"> </v>
      </c>
      <c r="AF416" s="825">
        <v>1</v>
      </c>
      <c r="AG416" s="684"/>
      <c r="AH416" s="684"/>
      <c r="AI416" s="684"/>
      <c r="AJ416" s="684"/>
      <c r="AK416" s="684"/>
      <c r="AL416" s="684"/>
      <c r="AM416" s="684"/>
      <c r="AN416" s="684"/>
      <c r="AO416" s="684"/>
      <c r="AP416" s="826" t="str">
        <f t="shared" si="57"/>
        <v xml:space="preserve"> </v>
      </c>
      <c r="AQ416" s="786" t="str">
        <f t="shared" si="58"/>
        <v xml:space="preserve"> </v>
      </c>
    </row>
    <row r="417" spans="1:43" ht="18.75" x14ac:dyDescent="0.3">
      <c r="A417" s="827"/>
      <c r="B417" s="684"/>
      <c r="C417" s="823"/>
      <c r="D417" s="823"/>
      <c r="E417" s="823"/>
      <c r="F417" s="684"/>
      <c r="G417" s="823"/>
      <c r="H417" s="823"/>
      <c r="I417" s="684"/>
      <c r="J417" s="823"/>
      <c r="K417" s="823"/>
      <c r="L417" s="786" t="str">
        <f t="shared" si="51"/>
        <v xml:space="preserve"> </v>
      </c>
      <c r="M417" s="823"/>
      <c r="N417" s="823"/>
      <c r="O417" s="823"/>
      <c r="P417" s="823"/>
      <c r="Q417" s="786" t="str">
        <f t="shared" si="52"/>
        <v xml:space="preserve"> </v>
      </c>
      <c r="R417" s="786" t="str">
        <f t="shared" si="53"/>
        <v xml:space="preserve"> </v>
      </c>
      <c r="S417" s="786" t="str">
        <f t="shared" si="54"/>
        <v xml:space="preserve"> </v>
      </c>
      <c r="U417" s="684"/>
      <c r="V417" s="684"/>
      <c r="W417" s="684"/>
      <c r="X417" s="684"/>
      <c r="Y417" s="684"/>
      <c r="Z417" s="684"/>
      <c r="AA417" s="684"/>
      <c r="AB417" s="824"/>
      <c r="AC417" s="786" t="str">
        <f t="shared" si="55"/>
        <v xml:space="preserve"> </v>
      </c>
      <c r="AD417" s="786" t="str">
        <f t="shared" si="56"/>
        <v xml:space="preserve"> </v>
      </c>
      <c r="AF417" s="825">
        <v>1</v>
      </c>
      <c r="AG417" s="684"/>
      <c r="AH417" s="684"/>
      <c r="AI417" s="684"/>
      <c r="AJ417" s="684"/>
      <c r="AK417" s="684"/>
      <c r="AL417" s="684"/>
      <c r="AM417" s="684"/>
      <c r="AN417" s="684"/>
      <c r="AO417" s="684"/>
      <c r="AP417" s="826" t="str">
        <f t="shared" si="57"/>
        <v xml:space="preserve"> </v>
      </c>
      <c r="AQ417" s="786" t="str">
        <f t="shared" si="58"/>
        <v xml:space="preserve"> </v>
      </c>
    </row>
    <row r="418" spans="1:43" ht="18.75" x14ac:dyDescent="0.3">
      <c r="A418" s="827"/>
      <c r="B418" s="684"/>
      <c r="C418" s="823"/>
      <c r="D418" s="823"/>
      <c r="E418" s="823"/>
      <c r="F418" s="684"/>
      <c r="G418" s="823"/>
      <c r="H418" s="823"/>
      <c r="I418" s="684"/>
      <c r="J418" s="823"/>
      <c r="K418" s="823"/>
      <c r="L418" s="786" t="str">
        <f t="shared" si="51"/>
        <v xml:space="preserve"> </v>
      </c>
      <c r="M418" s="823"/>
      <c r="N418" s="823"/>
      <c r="O418" s="823"/>
      <c r="P418" s="823"/>
      <c r="Q418" s="786" t="str">
        <f t="shared" si="52"/>
        <v xml:space="preserve"> </v>
      </c>
      <c r="R418" s="786" t="str">
        <f t="shared" si="53"/>
        <v xml:space="preserve"> </v>
      </c>
      <c r="S418" s="786" t="str">
        <f t="shared" si="54"/>
        <v xml:space="preserve"> </v>
      </c>
      <c r="U418" s="684"/>
      <c r="V418" s="684"/>
      <c r="W418" s="684"/>
      <c r="X418" s="684"/>
      <c r="Y418" s="684"/>
      <c r="Z418" s="684"/>
      <c r="AA418" s="684"/>
      <c r="AB418" s="824"/>
      <c r="AC418" s="786" t="str">
        <f t="shared" si="55"/>
        <v xml:space="preserve"> </v>
      </c>
      <c r="AD418" s="786" t="str">
        <f t="shared" si="56"/>
        <v xml:space="preserve"> </v>
      </c>
      <c r="AF418" s="825">
        <v>1</v>
      </c>
      <c r="AG418" s="684"/>
      <c r="AH418" s="684"/>
      <c r="AI418" s="684"/>
      <c r="AJ418" s="684"/>
      <c r="AK418" s="684"/>
      <c r="AL418" s="684"/>
      <c r="AM418" s="684"/>
      <c r="AN418" s="684"/>
      <c r="AO418" s="684"/>
      <c r="AP418" s="826" t="str">
        <f t="shared" si="57"/>
        <v xml:space="preserve"> </v>
      </c>
      <c r="AQ418" s="786" t="str">
        <f t="shared" si="58"/>
        <v xml:space="preserve"> </v>
      </c>
    </row>
    <row r="419" spans="1:43" ht="18.75" x14ac:dyDescent="0.3">
      <c r="A419" s="827"/>
      <c r="B419" s="684"/>
      <c r="C419" s="823"/>
      <c r="D419" s="823"/>
      <c r="E419" s="823"/>
      <c r="F419" s="684"/>
      <c r="G419" s="823"/>
      <c r="H419" s="823"/>
      <c r="I419" s="684"/>
      <c r="J419" s="823"/>
      <c r="K419" s="823"/>
      <c r="L419" s="786" t="str">
        <f t="shared" si="51"/>
        <v xml:space="preserve"> </v>
      </c>
      <c r="M419" s="823"/>
      <c r="N419" s="823"/>
      <c r="O419" s="823"/>
      <c r="P419" s="823"/>
      <c r="Q419" s="786" t="str">
        <f t="shared" si="52"/>
        <v xml:space="preserve"> </v>
      </c>
      <c r="R419" s="786" t="str">
        <f t="shared" si="53"/>
        <v xml:space="preserve"> </v>
      </c>
      <c r="S419" s="786" t="str">
        <f t="shared" si="54"/>
        <v xml:space="preserve"> </v>
      </c>
      <c r="U419" s="684"/>
      <c r="V419" s="684"/>
      <c r="W419" s="684"/>
      <c r="X419" s="684"/>
      <c r="Y419" s="684"/>
      <c r="Z419" s="684"/>
      <c r="AA419" s="684"/>
      <c r="AB419" s="824"/>
      <c r="AC419" s="786" t="str">
        <f t="shared" si="55"/>
        <v xml:space="preserve"> </v>
      </c>
      <c r="AD419" s="786" t="str">
        <f t="shared" si="56"/>
        <v xml:space="preserve"> </v>
      </c>
      <c r="AF419" s="825">
        <v>1</v>
      </c>
      <c r="AG419" s="684"/>
      <c r="AH419" s="684"/>
      <c r="AI419" s="684"/>
      <c r="AJ419" s="684"/>
      <c r="AK419" s="684"/>
      <c r="AL419" s="684"/>
      <c r="AM419" s="684"/>
      <c r="AN419" s="684"/>
      <c r="AO419" s="684"/>
      <c r="AP419" s="826" t="str">
        <f t="shared" si="57"/>
        <v xml:space="preserve"> </v>
      </c>
      <c r="AQ419" s="786" t="str">
        <f t="shared" si="58"/>
        <v xml:space="preserve"> </v>
      </c>
    </row>
    <row r="420" spans="1:43" ht="18.75" x14ac:dyDescent="0.3">
      <c r="A420" s="827"/>
      <c r="B420" s="684"/>
      <c r="C420" s="823"/>
      <c r="D420" s="823"/>
      <c r="E420" s="823"/>
      <c r="F420" s="684"/>
      <c r="G420" s="823"/>
      <c r="H420" s="823"/>
      <c r="I420" s="684"/>
      <c r="J420" s="823"/>
      <c r="K420" s="823"/>
      <c r="L420" s="786" t="str">
        <f t="shared" si="51"/>
        <v xml:space="preserve"> </v>
      </c>
      <c r="M420" s="823"/>
      <c r="N420" s="823"/>
      <c r="O420" s="823"/>
      <c r="P420" s="823"/>
      <c r="Q420" s="786" t="str">
        <f t="shared" si="52"/>
        <v xml:space="preserve"> </v>
      </c>
      <c r="R420" s="786" t="str">
        <f t="shared" si="53"/>
        <v xml:space="preserve"> </v>
      </c>
      <c r="S420" s="786" t="str">
        <f t="shared" si="54"/>
        <v xml:space="preserve"> </v>
      </c>
      <c r="U420" s="684"/>
      <c r="V420" s="684"/>
      <c r="W420" s="684"/>
      <c r="X420" s="684"/>
      <c r="Y420" s="684"/>
      <c r="Z420" s="684"/>
      <c r="AA420" s="684"/>
      <c r="AB420" s="824"/>
      <c r="AC420" s="786" t="str">
        <f t="shared" si="55"/>
        <v xml:space="preserve"> </v>
      </c>
      <c r="AD420" s="786" t="str">
        <f t="shared" si="56"/>
        <v xml:space="preserve"> </v>
      </c>
      <c r="AF420" s="825">
        <v>1</v>
      </c>
      <c r="AG420" s="684"/>
      <c r="AH420" s="684"/>
      <c r="AI420" s="684"/>
      <c r="AJ420" s="684"/>
      <c r="AK420" s="684"/>
      <c r="AL420" s="684"/>
      <c r="AM420" s="684"/>
      <c r="AN420" s="684"/>
      <c r="AO420" s="684"/>
      <c r="AP420" s="826" t="str">
        <f t="shared" si="57"/>
        <v xml:space="preserve"> </v>
      </c>
      <c r="AQ420" s="786" t="str">
        <f t="shared" si="58"/>
        <v xml:space="preserve"> </v>
      </c>
    </row>
    <row r="421" spans="1:43" ht="18.75" x14ac:dyDescent="0.3">
      <c r="A421" s="827"/>
      <c r="B421" s="684"/>
      <c r="C421" s="823"/>
      <c r="D421" s="823"/>
      <c r="E421" s="823"/>
      <c r="F421" s="684"/>
      <c r="G421" s="823"/>
      <c r="H421" s="823"/>
      <c r="I421" s="684"/>
      <c r="J421" s="823"/>
      <c r="K421" s="823"/>
      <c r="L421" s="786" t="str">
        <f t="shared" si="51"/>
        <v xml:space="preserve"> </v>
      </c>
      <c r="M421" s="823"/>
      <c r="N421" s="823"/>
      <c r="O421" s="823"/>
      <c r="P421" s="823"/>
      <c r="Q421" s="786" t="str">
        <f t="shared" si="52"/>
        <v xml:space="preserve"> </v>
      </c>
      <c r="R421" s="786" t="str">
        <f t="shared" si="53"/>
        <v xml:space="preserve"> </v>
      </c>
      <c r="S421" s="786" t="str">
        <f t="shared" si="54"/>
        <v xml:space="preserve"> </v>
      </c>
      <c r="U421" s="684"/>
      <c r="V421" s="684"/>
      <c r="W421" s="684"/>
      <c r="X421" s="684"/>
      <c r="Y421" s="684"/>
      <c r="Z421" s="684"/>
      <c r="AA421" s="684"/>
      <c r="AB421" s="824"/>
      <c r="AC421" s="786" t="str">
        <f t="shared" si="55"/>
        <v xml:space="preserve"> </v>
      </c>
      <c r="AD421" s="786" t="str">
        <f t="shared" si="56"/>
        <v xml:space="preserve"> </v>
      </c>
      <c r="AF421" s="825">
        <v>1</v>
      </c>
      <c r="AG421" s="684"/>
      <c r="AH421" s="684"/>
      <c r="AI421" s="684"/>
      <c r="AJ421" s="684"/>
      <c r="AK421" s="684"/>
      <c r="AL421" s="684"/>
      <c r="AM421" s="684"/>
      <c r="AN421" s="684"/>
      <c r="AO421" s="684"/>
      <c r="AP421" s="826" t="str">
        <f t="shared" si="57"/>
        <v xml:space="preserve"> </v>
      </c>
      <c r="AQ421" s="786" t="str">
        <f t="shared" si="58"/>
        <v xml:space="preserve"> </v>
      </c>
    </row>
    <row r="422" spans="1:43" ht="18.75" x14ac:dyDescent="0.3">
      <c r="A422" s="827"/>
      <c r="B422" s="684"/>
      <c r="C422" s="823"/>
      <c r="D422" s="823"/>
      <c r="E422" s="823"/>
      <c r="F422" s="684"/>
      <c r="G422" s="823"/>
      <c r="H422" s="823"/>
      <c r="I422" s="684"/>
      <c r="J422" s="823"/>
      <c r="K422" s="823"/>
      <c r="L422" s="786" t="str">
        <f t="shared" si="51"/>
        <v xml:space="preserve"> </v>
      </c>
      <c r="M422" s="823"/>
      <c r="N422" s="823"/>
      <c r="O422" s="823"/>
      <c r="P422" s="823"/>
      <c r="Q422" s="786" t="str">
        <f t="shared" si="52"/>
        <v xml:space="preserve"> </v>
      </c>
      <c r="R422" s="786" t="str">
        <f t="shared" si="53"/>
        <v xml:space="preserve"> </v>
      </c>
      <c r="S422" s="786" t="str">
        <f t="shared" si="54"/>
        <v xml:space="preserve"> </v>
      </c>
      <c r="U422" s="684"/>
      <c r="V422" s="684"/>
      <c r="W422" s="684"/>
      <c r="X422" s="684"/>
      <c r="Y422" s="684"/>
      <c r="Z422" s="684"/>
      <c r="AA422" s="684"/>
      <c r="AB422" s="824"/>
      <c r="AC422" s="786" t="str">
        <f t="shared" si="55"/>
        <v xml:space="preserve"> </v>
      </c>
      <c r="AD422" s="786" t="str">
        <f t="shared" si="56"/>
        <v xml:space="preserve"> </v>
      </c>
      <c r="AF422" s="825">
        <v>1</v>
      </c>
      <c r="AG422" s="684"/>
      <c r="AH422" s="684"/>
      <c r="AI422" s="684"/>
      <c r="AJ422" s="684"/>
      <c r="AK422" s="684"/>
      <c r="AL422" s="684"/>
      <c r="AM422" s="684"/>
      <c r="AN422" s="684"/>
      <c r="AO422" s="684"/>
      <c r="AP422" s="826" t="str">
        <f t="shared" si="57"/>
        <v xml:space="preserve"> </v>
      </c>
      <c r="AQ422" s="786" t="str">
        <f t="shared" si="58"/>
        <v xml:space="preserve"> </v>
      </c>
    </row>
    <row r="423" spans="1:43" ht="18.75" x14ac:dyDescent="0.3">
      <c r="A423" s="827"/>
      <c r="B423" s="684"/>
      <c r="C423" s="823"/>
      <c r="D423" s="823"/>
      <c r="E423" s="823"/>
      <c r="F423" s="684"/>
      <c r="G423" s="823"/>
      <c r="H423" s="823"/>
      <c r="I423" s="684"/>
      <c r="J423" s="823"/>
      <c r="K423" s="823"/>
      <c r="L423" s="786" t="str">
        <f t="shared" si="51"/>
        <v xml:space="preserve"> </v>
      </c>
      <c r="M423" s="823"/>
      <c r="N423" s="823"/>
      <c r="O423" s="823"/>
      <c r="P423" s="823"/>
      <c r="Q423" s="786" t="str">
        <f t="shared" si="52"/>
        <v xml:space="preserve"> </v>
      </c>
      <c r="R423" s="786" t="str">
        <f t="shared" si="53"/>
        <v xml:space="preserve"> </v>
      </c>
      <c r="S423" s="786" t="str">
        <f t="shared" si="54"/>
        <v xml:space="preserve"> </v>
      </c>
      <c r="U423" s="684"/>
      <c r="V423" s="684"/>
      <c r="W423" s="684"/>
      <c r="X423" s="684"/>
      <c r="Y423" s="684"/>
      <c r="Z423" s="684"/>
      <c r="AA423" s="684"/>
      <c r="AB423" s="824"/>
      <c r="AC423" s="786" t="str">
        <f t="shared" si="55"/>
        <v xml:space="preserve"> </v>
      </c>
      <c r="AD423" s="786" t="str">
        <f t="shared" si="56"/>
        <v xml:space="preserve"> </v>
      </c>
      <c r="AF423" s="825">
        <v>1</v>
      </c>
      <c r="AG423" s="684"/>
      <c r="AH423" s="684"/>
      <c r="AI423" s="684"/>
      <c r="AJ423" s="684"/>
      <c r="AK423" s="684"/>
      <c r="AL423" s="684"/>
      <c r="AM423" s="684"/>
      <c r="AN423" s="684"/>
      <c r="AO423" s="684"/>
      <c r="AP423" s="826" t="str">
        <f t="shared" si="57"/>
        <v xml:space="preserve"> </v>
      </c>
      <c r="AQ423" s="786" t="str">
        <f t="shared" si="58"/>
        <v xml:space="preserve"> </v>
      </c>
    </row>
    <row r="424" spans="1:43" ht="18.75" x14ac:dyDescent="0.3">
      <c r="A424" s="827"/>
      <c r="B424" s="684"/>
      <c r="C424" s="823"/>
      <c r="D424" s="823"/>
      <c r="E424" s="823"/>
      <c r="F424" s="684"/>
      <c r="G424" s="823"/>
      <c r="H424" s="823"/>
      <c r="I424" s="684"/>
      <c r="J424" s="823"/>
      <c r="K424" s="823"/>
      <c r="L424" s="786" t="str">
        <f t="shared" si="51"/>
        <v xml:space="preserve"> </v>
      </c>
      <c r="M424" s="823"/>
      <c r="N424" s="823"/>
      <c r="O424" s="823"/>
      <c r="P424" s="823"/>
      <c r="Q424" s="786" t="str">
        <f t="shared" si="52"/>
        <v xml:space="preserve"> </v>
      </c>
      <c r="R424" s="786" t="str">
        <f t="shared" si="53"/>
        <v xml:space="preserve"> </v>
      </c>
      <c r="S424" s="786" t="str">
        <f t="shared" si="54"/>
        <v xml:space="preserve"> </v>
      </c>
      <c r="U424" s="684"/>
      <c r="V424" s="684"/>
      <c r="W424" s="684"/>
      <c r="X424" s="684"/>
      <c r="Y424" s="684"/>
      <c r="Z424" s="684"/>
      <c r="AA424" s="684"/>
      <c r="AB424" s="824"/>
      <c r="AC424" s="786" t="str">
        <f t="shared" si="55"/>
        <v xml:space="preserve"> </v>
      </c>
      <c r="AD424" s="786" t="str">
        <f t="shared" si="56"/>
        <v xml:space="preserve"> </v>
      </c>
      <c r="AF424" s="825">
        <v>1</v>
      </c>
      <c r="AG424" s="684"/>
      <c r="AH424" s="684"/>
      <c r="AI424" s="684"/>
      <c r="AJ424" s="684"/>
      <c r="AK424" s="684"/>
      <c r="AL424" s="684"/>
      <c r="AM424" s="684"/>
      <c r="AN424" s="684"/>
      <c r="AO424" s="684"/>
      <c r="AP424" s="826" t="str">
        <f t="shared" si="57"/>
        <v xml:space="preserve"> </v>
      </c>
      <c r="AQ424" s="786" t="str">
        <f t="shared" si="58"/>
        <v xml:space="preserve"> </v>
      </c>
    </row>
    <row r="425" spans="1:43" ht="18.75" x14ac:dyDescent="0.3">
      <c r="A425" s="827"/>
      <c r="B425" s="684"/>
      <c r="C425" s="823"/>
      <c r="D425" s="823"/>
      <c r="E425" s="823"/>
      <c r="F425" s="684"/>
      <c r="G425" s="823"/>
      <c r="H425" s="823"/>
      <c r="I425" s="684"/>
      <c r="J425" s="823"/>
      <c r="K425" s="823"/>
      <c r="L425" s="786" t="str">
        <f t="shared" si="51"/>
        <v xml:space="preserve"> </v>
      </c>
      <c r="M425" s="823"/>
      <c r="N425" s="823"/>
      <c r="O425" s="823"/>
      <c r="P425" s="823"/>
      <c r="Q425" s="786" t="str">
        <f t="shared" si="52"/>
        <v xml:space="preserve"> </v>
      </c>
      <c r="R425" s="786" t="str">
        <f t="shared" si="53"/>
        <v xml:space="preserve"> </v>
      </c>
      <c r="S425" s="786" t="str">
        <f t="shared" si="54"/>
        <v xml:space="preserve"> </v>
      </c>
      <c r="U425" s="684"/>
      <c r="V425" s="684"/>
      <c r="W425" s="684"/>
      <c r="X425" s="684"/>
      <c r="Y425" s="684"/>
      <c r="Z425" s="684"/>
      <c r="AA425" s="684"/>
      <c r="AB425" s="824"/>
      <c r="AC425" s="786" t="str">
        <f t="shared" si="55"/>
        <v xml:space="preserve"> </v>
      </c>
      <c r="AD425" s="786" t="str">
        <f t="shared" si="56"/>
        <v xml:space="preserve"> </v>
      </c>
      <c r="AF425" s="825">
        <v>1</v>
      </c>
      <c r="AG425" s="684"/>
      <c r="AH425" s="684"/>
      <c r="AI425" s="684"/>
      <c r="AJ425" s="684"/>
      <c r="AK425" s="684"/>
      <c r="AL425" s="684"/>
      <c r="AM425" s="684"/>
      <c r="AN425" s="684"/>
      <c r="AO425" s="684"/>
      <c r="AP425" s="826" t="str">
        <f t="shared" si="57"/>
        <v xml:space="preserve"> </v>
      </c>
      <c r="AQ425" s="786" t="str">
        <f t="shared" si="58"/>
        <v xml:space="preserve"> </v>
      </c>
    </row>
    <row r="426" spans="1:43" ht="18.75" x14ac:dyDescent="0.3">
      <c r="A426" s="827"/>
      <c r="B426" s="684"/>
      <c r="C426" s="823"/>
      <c r="D426" s="823"/>
      <c r="E426" s="823"/>
      <c r="F426" s="684"/>
      <c r="G426" s="823"/>
      <c r="H426" s="823"/>
      <c r="I426" s="684"/>
      <c r="J426" s="823"/>
      <c r="K426" s="823"/>
      <c r="L426" s="786" t="str">
        <f t="shared" si="51"/>
        <v xml:space="preserve"> </v>
      </c>
      <c r="M426" s="823"/>
      <c r="N426" s="823"/>
      <c r="O426" s="823"/>
      <c r="P426" s="823"/>
      <c r="Q426" s="786" t="str">
        <f t="shared" si="52"/>
        <v xml:space="preserve"> </v>
      </c>
      <c r="R426" s="786" t="str">
        <f t="shared" si="53"/>
        <v xml:space="preserve"> </v>
      </c>
      <c r="S426" s="786" t="str">
        <f t="shared" si="54"/>
        <v xml:space="preserve"> </v>
      </c>
      <c r="U426" s="684"/>
      <c r="V426" s="684"/>
      <c r="W426" s="684"/>
      <c r="X426" s="684"/>
      <c r="Y426" s="684"/>
      <c r="Z426" s="684"/>
      <c r="AA426" s="684"/>
      <c r="AB426" s="824"/>
      <c r="AC426" s="786" t="str">
        <f t="shared" si="55"/>
        <v xml:space="preserve"> </v>
      </c>
      <c r="AD426" s="786" t="str">
        <f t="shared" si="56"/>
        <v xml:space="preserve"> </v>
      </c>
      <c r="AF426" s="825">
        <v>1</v>
      </c>
      <c r="AG426" s="684"/>
      <c r="AH426" s="684"/>
      <c r="AI426" s="684"/>
      <c r="AJ426" s="684"/>
      <c r="AK426" s="684"/>
      <c r="AL426" s="684"/>
      <c r="AM426" s="684"/>
      <c r="AN426" s="684"/>
      <c r="AO426" s="684"/>
      <c r="AP426" s="826" t="str">
        <f t="shared" si="57"/>
        <v xml:space="preserve"> </v>
      </c>
      <c r="AQ426" s="786" t="str">
        <f t="shared" si="58"/>
        <v xml:space="preserve"> </v>
      </c>
    </row>
    <row r="427" spans="1:43" ht="18.75" x14ac:dyDescent="0.3">
      <c r="A427" s="827"/>
      <c r="B427" s="684"/>
      <c r="C427" s="823"/>
      <c r="D427" s="823"/>
      <c r="E427" s="823"/>
      <c r="F427" s="684"/>
      <c r="G427" s="823"/>
      <c r="H427" s="823"/>
      <c r="I427" s="684"/>
      <c r="J427" s="823"/>
      <c r="K427" s="823"/>
      <c r="L427" s="786" t="str">
        <f t="shared" si="51"/>
        <v xml:space="preserve"> </v>
      </c>
      <c r="M427" s="823"/>
      <c r="N427" s="823"/>
      <c r="O427" s="823"/>
      <c r="P427" s="823"/>
      <c r="Q427" s="786" t="str">
        <f t="shared" si="52"/>
        <v xml:space="preserve"> </v>
      </c>
      <c r="R427" s="786" t="str">
        <f t="shared" si="53"/>
        <v xml:space="preserve"> </v>
      </c>
      <c r="S427" s="786" t="str">
        <f t="shared" si="54"/>
        <v xml:space="preserve"> </v>
      </c>
      <c r="U427" s="684"/>
      <c r="V427" s="684"/>
      <c r="W427" s="684"/>
      <c r="X427" s="684"/>
      <c r="Y427" s="684"/>
      <c r="Z427" s="684"/>
      <c r="AA427" s="684"/>
      <c r="AB427" s="824"/>
      <c r="AC427" s="786" t="str">
        <f t="shared" si="55"/>
        <v xml:space="preserve"> </v>
      </c>
      <c r="AD427" s="786" t="str">
        <f t="shared" si="56"/>
        <v xml:space="preserve"> </v>
      </c>
      <c r="AF427" s="825">
        <v>1</v>
      </c>
      <c r="AG427" s="684"/>
      <c r="AH427" s="684"/>
      <c r="AI427" s="684"/>
      <c r="AJ427" s="684"/>
      <c r="AK427" s="684"/>
      <c r="AL427" s="684"/>
      <c r="AM427" s="684"/>
      <c r="AN427" s="684"/>
      <c r="AO427" s="684"/>
      <c r="AP427" s="826" t="str">
        <f t="shared" si="57"/>
        <v xml:space="preserve"> </v>
      </c>
      <c r="AQ427" s="786" t="str">
        <f t="shared" si="58"/>
        <v xml:space="preserve"> </v>
      </c>
    </row>
    <row r="428" spans="1:43" ht="18.75" x14ac:dyDescent="0.3">
      <c r="A428" s="827"/>
      <c r="B428" s="684"/>
      <c r="C428" s="823"/>
      <c r="D428" s="823"/>
      <c r="E428" s="823"/>
      <c r="F428" s="684"/>
      <c r="G428" s="823"/>
      <c r="H428" s="823"/>
      <c r="I428" s="684"/>
      <c r="J428" s="823"/>
      <c r="K428" s="823"/>
      <c r="L428" s="786" t="str">
        <f t="shared" si="51"/>
        <v xml:space="preserve"> </v>
      </c>
      <c r="M428" s="823"/>
      <c r="N428" s="823"/>
      <c r="O428" s="823"/>
      <c r="P428" s="823"/>
      <c r="Q428" s="786" t="str">
        <f t="shared" si="52"/>
        <v xml:space="preserve"> </v>
      </c>
      <c r="R428" s="786" t="str">
        <f t="shared" si="53"/>
        <v xml:space="preserve"> </v>
      </c>
      <c r="S428" s="786" t="str">
        <f t="shared" si="54"/>
        <v xml:space="preserve"> </v>
      </c>
      <c r="U428" s="684"/>
      <c r="V428" s="684"/>
      <c r="W428" s="684"/>
      <c r="X428" s="684"/>
      <c r="Y428" s="684"/>
      <c r="Z428" s="684"/>
      <c r="AA428" s="684"/>
      <c r="AB428" s="824"/>
      <c r="AC428" s="786" t="str">
        <f t="shared" si="55"/>
        <v xml:space="preserve"> </v>
      </c>
      <c r="AD428" s="786" t="str">
        <f t="shared" si="56"/>
        <v xml:space="preserve"> </v>
      </c>
      <c r="AF428" s="825">
        <v>1</v>
      </c>
      <c r="AG428" s="684"/>
      <c r="AH428" s="684"/>
      <c r="AI428" s="684"/>
      <c r="AJ428" s="684"/>
      <c r="AK428" s="684"/>
      <c r="AL428" s="684"/>
      <c r="AM428" s="684"/>
      <c r="AN428" s="684"/>
      <c r="AO428" s="684"/>
      <c r="AP428" s="826" t="str">
        <f t="shared" si="57"/>
        <v xml:space="preserve"> </v>
      </c>
      <c r="AQ428" s="786" t="str">
        <f t="shared" si="58"/>
        <v xml:space="preserve"> </v>
      </c>
    </row>
    <row r="429" spans="1:43" ht="18.75" x14ac:dyDescent="0.3">
      <c r="A429" s="827"/>
      <c r="B429" s="684"/>
      <c r="C429" s="823"/>
      <c r="D429" s="823"/>
      <c r="E429" s="823"/>
      <c r="F429" s="684"/>
      <c r="G429" s="823"/>
      <c r="H429" s="823"/>
      <c r="I429" s="684"/>
      <c r="J429" s="823"/>
      <c r="K429" s="823"/>
      <c r="L429" s="786" t="str">
        <f t="shared" si="51"/>
        <v xml:space="preserve"> </v>
      </c>
      <c r="M429" s="823"/>
      <c r="N429" s="823"/>
      <c r="O429" s="823"/>
      <c r="P429" s="823"/>
      <c r="Q429" s="786" t="str">
        <f t="shared" si="52"/>
        <v xml:space="preserve"> </v>
      </c>
      <c r="R429" s="786" t="str">
        <f t="shared" si="53"/>
        <v xml:space="preserve"> </v>
      </c>
      <c r="S429" s="786" t="str">
        <f t="shared" si="54"/>
        <v xml:space="preserve"> </v>
      </c>
      <c r="U429" s="684"/>
      <c r="V429" s="684"/>
      <c r="W429" s="684"/>
      <c r="X429" s="684"/>
      <c r="Y429" s="684"/>
      <c r="Z429" s="684"/>
      <c r="AA429" s="684"/>
      <c r="AB429" s="824"/>
      <c r="AC429" s="786" t="str">
        <f t="shared" si="55"/>
        <v xml:space="preserve"> </v>
      </c>
      <c r="AD429" s="786" t="str">
        <f t="shared" si="56"/>
        <v xml:space="preserve"> </v>
      </c>
      <c r="AF429" s="825">
        <v>1</v>
      </c>
      <c r="AG429" s="684"/>
      <c r="AH429" s="684"/>
      <c r="AI429" s="684"/>
      <c r="AJ429" s="684"/>
      <c r="AK429" s="684"/>
      <c r="AL429" s="684"/>
      <c r="AM429" s="684"/>
      <c r="AN429" s="684"/>
      <c r="AO429" s="684"/>
      <c r="AP429" s="826" t="str">
        <f t="shared" si="57"/>
        <v xml:space="preserve"> </v>
      </c>
      <c r="AQ429" s="786" t="str">
        <f t="shared" si="58"/>
        <v xml:space="preserve"> </v>
      </c>
    </row>
    <row r="430" spans="1:43" ht="18.75" x14ac:dyDescent="0.3">
      <c r="A430" s="827"/>
      <c r="B430" s="684"/>
      <c r="C430" s="823"/>
      <c r="D430" s="823"/>
      <c r="E430" s="823"/>
      <c r="F430" s="684"/>
      <c r="G430" s="823"/>
      <c r="H430" s="823"/>
      <c r="I430" s="684"/>
      <c r="J430" s="823"/>
      <c r="K430" s="823"/>
      <c r="L430" s="786" t="str">
        <f t="shared" si="51"/>
        <v xml:space="preserve"> </v>
      </c>
      <c r="M430" s="823"/>
      <c r="N430" s="823"/>
      <c r="O430" s="823"/>
      <c r="P430" s="823"/>
      <c r="Q430" s="786" t="str">
        <f t="shared" si="52"/>
        <v xml:space="preserve"> </v>
      </c>
      <c r="R430" s="786" t="str">
        <f t="shared" si="53"/>
        <v xml:space="preserve"> </v>
      </c>
      <c r="S430" s="786" t="str">
        <f t="shared" si="54"/>
        <v xml:space="preserve"> </v>
      </c>
      <c r="U430" s="684"/>
      <c r="V430" s="684"/>
      <c r="W430" s="684"/>
      <c r="X430" s="684"/>
      <c r="Y430" s="684"/>
      <c r="Z430" s="684"/>
      <c r="AA430" s="684"/>
      <c r="AB430" s="824"/>
      <c r="AC430" s="786" t="str">
        <f t="shared" si="55"/>
        <v xml:space="preserve"> </v>
      </c>
      <c r="AD430" s="786" t="str">
        <f t="shared" si="56"/>
        <v xml:space="preserve"> </v>
      </c>
      <c r="AF430" s="825">
        <v>1</v>
      </c>
      <c r="AG430" s="684"/>
      <c r="AH430" s="684"/>
      <c r="AI430" s="684"/>
      <c r="AJ430" s="684"/>
      <c r="AK430" s="684"/>
      <c r="AL430" s="684"/>
      <c r="AM430" s="684"/>
      <c r="AN430" s="684"/>
      <c r="AO430" s="684"/>
      <c r="AP430" s="826" t="str">
        <f t="shared" si="57"/>
        <v xml:space="preserve"> </v>
      </c>
      <c r="AQ430" s="786" t="str">
        <f t="shared" si="58"/>
        <v xml:space="preserve"> </v>
      </c>
    </row>
    <row r="431" spans="1:43" ht="18.75" x14ac:dyDescent="0.3">
      <c r="A431" s="827"/>
      <c r="B431" s="684"/>
      <c r="C431" s="823"/>
      <c r="D431" s="823"/>
      <c r="E431" s="823"/>
      <c r="F431" s="684"/>
      <c r="G431" s="823"/>
      <c r="H431" s="823"/>
      <c r="I431" s="684"/>
      <c r="J431" s="823"/>
      <c r="K431" s="823"/>
      <c r="L431" s="786" t="str">
        <f t="shared" si="51"/>
        <v xml:space="preserve"> </v>
      </c>
      <c r="M431" s="823"/>
      <c r="N431" s="823"/>
      <c r="O431" s="823"/>
      <c r="P431" s="823"/>
      <c r="Q431" s="786" t="str">
        <f t="shared" si="52"/>
        <v xml:space="preserve"> </v>
      </c>
      <c r="R431" s="786" t="str">
        <f t="shared" si="53"/>
        <v xml:space="preserve"> </v>
      </c>
      <c r="S431" s="786" t="str">
        <f t="shared" si="54"/>
        <v xml:space="preserve"> </v>
      </c>
      <c r="U431" s="684"/>
      <c r="V431" s="684"/>
      <c r="W431" s="684"/>
      <c r="X431" s="684"/>
      <c r="Y431" s="684"/>
      <c r="Z431" s="684"/>
      <c r="AA431" s="684"/>
      <c r="AB431" s="824"/>
      <c r="AC431" s="786" t="str">
        <f t="shared" si="55"/>
        <v xml:space="preserve"> </v>
      </c>
      <c r="AD431" s="786" t="str">
        <f t="shared" si="56"/>
        <v xml:space="preserve"> </v>
      </c>
      <c r="AF431" s="825">
        <v>1</v>
      </c>
      <c r="AG431" s="684"/>
      <c r="AH431" s="684"/>
      <c r="AI431" s="684"/>
      <c r="AJ431" s="684"/>
      <c r="AK431" s="684"/>
      <c r="AL431" s="684"/>
      <c r="AM431" s="684"/>
      <c r="AN431" s="684"/>
      <c r="AO431" s="684"/>
      <c r="AP431" s="826" t="str">
        <f t="shared" si="57"/>
        <v xml:space="preserve"> </v>
      </c>
      <c r="AQ431" s="786" t="str">
        <f t="shared" si="58"/>
        <v xml:space="preserve"> </v>
      </c>
    </row>
    <row r="432" spans="1:43" ht="18.75" x14ac:dyDescent="0.3">
      <c r="A432" s="827"/>
      <c r="B432" s="684"/>
      <c r="C432" s="823"/>
      <c r="D432" s="823"/>
      <c r="E432" s="823"/>
      <c r="F432" s="684"/>
      <c r="G432" s="823"/>
      <c r="H432" s="823"/>
      <c r="I432" s="684"/>
      <c r="J432" s="823"/>
      <c r="K432" s="823"/>
      <c r="L432" s="786" t="str">
        <f t="shared" si="51"/>
        <v xml:space="preserve"> </v>
      </c>
      <c r="M432" s="823"/>
      <c r="N432" s="823"/>
      <c r="O432" s="823"/>
      <c r="P432" s="823"/>
      <c r="Q432" s="786" t="str">
        <f t="shared" si="52"/>
        <v xml:space="preserve"> </v>
      </c>
      <c r="R432" s="786" t="str">
        <f t="shared" si="53"/>
        <v xml:space="preserve"> </v>
      </c>
      <c r="S432" s="786" t="str">
        <f t="shared" si="54"/>
        <v xml:space="preserve"> </v>
      </c>
      <c r="U432" s="684"/>
      <c r="V432" s="684"/>
      <c r="W432" s="684"/>
      <c r="X432" s="684"/>
      <c r="Y432" s="684"/>
      <c r="Z432" s="684"/>
      <c r="AA432" s="684"/>
      <c r="AB432" s="824"/>
      <c r="AC432" s="786" t="str">
        <f t="shared" si="55"/>
        <v xml:space="preserve"> </v>
      </c>
      <c r="AD432" s="786" t="str">
        <f t="shared" si="56"/>
        <v xml:space="preserve"> </v>
      </c>
      <c r="AF432" s="825">
        <v>1</v>
      </c>
      <c r="AG432" s="684"/>
      <c r="AH432" s="684"/>
      <c r="AI432" s="684"/>
      <c r="AJ432" s="684"/>
      <c r="AK432" s="684"/>
      <c r="AL432" s="684"/>
      <c r="AM432" s="684"/>
      <c r="AN432" s="684"/>
      <c r="AO432" s="684"/>
      <c r="AP432" s="826" t="str">
        <f t="shared" si="57"/>
        <v xml:space="preserve"> </v>
      </c>
      <c r="AQ432" s="786" t="str">
        <f t="shared" si="58"/>
        <v xml:space="preserve"> </v>
      </c>
    </row>
    <row r="433" spans="1:43" ht="18.75" x14ac:dyDescent="0.3">
      <c r="A433" s="827"/>
      <c r="B433" s="684"/>
      <c r="C433" s="823"/>
      <c r="D433" s="823"/>
      <c r="E433" s="823"/>
      <c r="F433" s="684"/>
      <c r="G433" s="823"/>
      <c r="H433" s="823"/>
      <c r="I433" s="684"/>
      <c r="J433" s="823"/>
      <c r="K433" s="823"/>
      <c r="L433" s="786" t="str">
        <f t="shared" si="51"/>
        <v xml:space="preserve"> </v>
      </c>
      <c r="M433" s="823"/>
      <c r="N433" s="823"/>
      <c r="O433" s="823"/>
      <c r="P433" s="823"/>
      <c r="Q433" s="786" t="str">
        <f t="shared" si="52"/>
        <v xml:space="preserve"> </v>
      </c>
      <c r="R433" s="786" t="str">
        <f t="shared" si="53"/>
        <v xml:space="preserve"> </v>
      </c>
      <c r="S433" s="786" t="str">
        <f t="shared" si="54"/>
        <v xml:space="preserve"> </v>
      </c>
      <c r="U433" s="684"/>
      <c r="V433" s="684"/>
      <c r="W433" s="684"/>
      <c r="X433" s="684"/>
      <c r="Y433" s="684"/>
      <c r="Z433" s="684"/>
      <c r="AA433" s="684"/>
      <c r="AB433" s="824"/>
      <c r="AC433" s="786" t="str">
        <f t="shared" si="55"/>
        <v xml:space="preserve"> </v>
      </c>
      <c r="AD433" s="786" t="str">
        <f t="shared" si="56"/>
        <v xml:space="preserve"> </v>
      </c>
      <c r="AF433" s="825">
        <v>1</v>
      </c>
      <c r="AG433" s="684"/>
      <c r="AH433" s="684"/>
      <c r="AI433" s="684"/>
      <c r="AJ433" s="684"/>
      <c r="AK433" s="684"/>
      <c r="AL433" s="684"/>
      <c r="AM433" s="684"/>
      <c r="AN433" s="684"/>
      <c r="AO433" s="684"/>
      <c r="AP433" s="826" t="str">
        <f t="shared" si="57"/>
        <v xml:space="preserve"> </v>
      </c>
      <c r="AQ433" s="786" t="str">
        <f t="shared" si="58"/>
        <v xml:space="preserve"> </v>
      </c>
    </row>
    <row r="434" spans="1:43" ht="18.75" x14ac:dyDescent="0.3">
      <c r="A434" s="827"/>
      <c r="B434" s="684"/>
      <c r="C434" s="823"/>
      <c r="D434" s="823"/>
      <c r="E434" s="823"/>
      <c r="F434" s="684"/>
      <c r="G434" s="823"/>
      <c r="H434" s="823"/>
      <c r="I434" s="684"/>
      <c r="J434" s="823"/>
      <c r="K434" s="823"/>
      <c r="L434" s="786" t="str">
        <f t="shared" si="51"/>
        <v xml:space="preserve"> </v>
      </c>
      <c r="M434" s="823"/>
      <c r="N434" s="823"/>
      <c r="O434" s="823"/>
      <c r="P434" s="823"/>
      <c r="Q434" s="786" t="str">
        <f t="shared" si="52"/>
        <v xml:space="preserve"> </v>
      </c>
      <c r="R434" s="786" t="str">
        <f t="shared" si="53"/>
        <v xml:space="preserve"> </v>
      </c>
      <c r="S434" s="786" t="str">
        <f t="shared" si="54"/>
        <v xml:space="preserve"> </v>
      </c>
      <c r="U434" s="684"/>
      <c r="V434" s="684"/>
      <c r="W434" s="684"/>
      <c r="X434" s="684"/>
      <c r="Y434" s="684"/>
      <c r="Z434" s="684"/>
      <c r="AA434" s="684"/>
      <c r="AB434" s="824"/>
      <c r="AC434" s="786" t="str">
        <f t="shared" si="55"/>
        <v xml:space="preserve"> </v>
      </c>
      <c r="AD434" s="786" t="str">
        <f t="shared" si="56"/>
        <v xml:space="preserve"> </v>
      </c>
      <c r="AF434" s="825">
        <v>1</v>
      </c>
      <c r="AG434" s="684"/>
      <c r="AH434" s="684"/>
      <c r="AI434" s="684"/>
      <c r="AJ434" s="684"/>
      <c r="AK434" s="684"/>
      <c r="AL434" s="684"/>
      <c r="AM434" s="684"/>
      <c r="AN434" s="684"/>
      <c r="AO434" s="684"/>
      <c r="AP434" s="826" t="str">
        <f t="shared" si="57"/>
        <v xml:space="preserve"> </v>
      </c>
      <c r="AQ434" s="786" t="str">
        <f t="shared" si="58"/>
        <v xml:space="preserve"> </v>
      </c>
    </row>
    <row r="435" spans="1:43" ht="18.75" x14ac:dyDescent="0.3">
      <c r="A435" s="827"/>
      <c r="B435" s="684"/>
      <c r="C435" s="823"/>
      <c r="D435" s="823"/>
      <c r="E435" s="823"/>
      <c r="F435" s="684"/>
      <c r="G435" s="823"/>
      <c r="H435" s="823"/>
      <c r="I435" s="684"/>
      <c r="J435" s="823"/>
      <c r="K435" s="823"/>
      <c r="L435" s="786" t="str">
        <f t="shared" si="51"/>
        <v xml:space="preserve"> </v>
      </c>
      <c r="M435" s="823"/>
      <c r="N435" s="823"/>
      <c r="O435" s="823"/>
      <c r="P435" s="823"/>
      <c r="Q435" s="786" t="str">
        <f t="shared" si="52"/>
        <v xml:space="preserve"> </v>
      </c>
      <c r="R435" s="786" t="str">
        <f t="shared" si="53"/>
        <v xml:space="preserve"> </v>
      </c>
      <c r="S435" s="786" t="str">
        <f t="shared" si="54"/>
        <v xml:space="preserve"> </v>
      </c>
      <c r="U435" s="684"/>
      <c r="V435" s="684"/>
      <c r="W435" s="684"/>
      <c r="X435" s="684"/>
      <c r="Y435" s="684"/>
      <c r="Z435" s="684"/>
      <c r="AA435" s="684"/>
      <c r="AB435" s="824"/>
      <c r="AC435" s="786" t="str">
        <f t="shared" si="55"/>
        <v xml:space="preserve"> </v>
      </c>
      <c r="AD435" s="786" t="str">
        <f t="shared" si="56"/>
        <v xml:space="preserve"> </v>
      </c>
      <c r="AF435" s="825">
        <v>1</v>
      </c>
      <c r="AG435" s="684"/>
      <c r="AH435" s="684"/>
      <c r="AI435" s="684"/>
      <c r="AJ435" s="684"/>
      <c r="AK435" s="684"/>
      <c r="AL435" s="684"/>
      <c r="AM435" s="684"/>
      <c r="AN435" s="684"/>
      <c r="AO435" s="684"/>
      <c r="AP435" s="826" t="str">
        <f t="shared" si="57"/>
        <v xml:space="preserve"> </v>
      </c>
      <c r="AQ435" s="786" t="str">
        <f t="shared" si="58"/>
        <v xml:space="preserve"> </v>
      </c>
    </row>
    <row r="436" spans="1:43" ht="18.75" x14ac:dyDescent="0.3">
      <c r="A436" s="827"/>
      <c r="B436" s="684"/>
      <c r="C436" s="823"/>
      <c r="D436" s="823"/>
      <c r="E436" s="823"/>
      <c r="F436" s="684"/>
      <c r="G436" s="823"/>
      <c r="H436" s="823"/>
      <c r="I436" s="684"/>
      <c r="J436" s="823"/>
      <c r="K436" s="823"/>
      <c r="L436" s="786" t="str">
        <f t="shared" si="51"/>
        <v xml:space="preserve"> </v>
      </c>
      <c r="M436" s="823"/>
      <c r="N436" s="823"/>
      <c r="O436" s="823"/>
      <c r="P436" s="823"/>
      <c r="Q436" s="786" t="str">
        <f t="shared" si="52"/>
        <v xml:space="preserve"> </v>
      </c>
      <c r="R436" s="786" t="str">
        <f t="shared" si="53"/>
        <v xml:space="preserve"> </v>
      </c>
      <c r="S436" s="786" t="str">
        <f t="shared" si="54"/>
        <v xml:space="preserve"> </v>
      </c>
      <c r="U436" s="684"/>
      <c r="V436" s="684"/>
      <c r="W436" s="684"/>
      <c r="X436" s="684"/>
      <c r="Y436" s="684"/>
      <c r="Z436" s="684"/>
      <c r="AA436" s="684"/>
      <c r="AB436" s="824"/>
      <c r="AC436" s="786" t="str">
        <f t="shared" si="55"/>
        <v xml:space="preserve"> </v>
      </c>
      <c r="AD436" s="786" t="str">
        <f t="shared" si="56"/>
        <v xml:space="preserve"> </v>
      </c>
      <c r="AF436" s="825">
        <v>1</v>
      </c>
      <c r="AG436" s="684"/>
      <c r="AH436" s="684"/>
      <c r="AI436" s="684"/>
      <c r="AJ436" s="684"/>
      <c r="AK436" s="684"/>
      <c r="AL436" s="684"/>
      <c r="AM436" s="684"/>
      <c r="AN436" s="684"/>
      <c r="AO436" s="684"/>
      <c r="AP436" s="826" t="str">
        <f t="shared" si="57"/>
        <v xml:space="preserve"> </v>
      </c>
      <c r="AQ436" s="786" t="str">
        <f t="shared" si="58"/>
        <v xml:space="preserve"> </v>
      </c>
    </row>
    <row r="437" spans="1:43" ht="18.75" x14ac:dyDescent="0.3">
      <c r="A437" s="827"/>
      <c r="B437" s="684"/>
      <c r="C437" s="823"/>
      <c r="D437" s="823"/>
      <c r="E437" s="823"/>
      <c r="F437" s="684"/>
      <c r="G437" s="823"/>
      <c r="H437" s="823"/>
      <c r="I437" s="684"/>
      <c r="J437" s="823"/>
      <c r="K437" s="823"/>
      <c r="L437" s="786" t="str">
        <f t="shared" si="51"/>
        <v xml:space="preserve"> </v>
      </c>
      <c r="M437" s="823"/>
      <c r="N437" s="823"/>
      <c r="O437" s="823"/>
      <c r="P437" s="823"/>
      <c r="Q437" s="786" t="str">
        <f t="shared" si="52"/>
        <v xml:space="preserve"> </v>
      </c>
      <c r="R437" s="786" t="str">
        <f t="shared" si="53"/>
        <v xml:space="preserve"> </v>
      </c>
      <c r="S437" s="786" t="str">
        <f t="shared" si="54"/>
        <v xml:space="preserve"> </v>
      </c>
      <c r="U437" s="684"/>
      <c r="V437" s="684"/>
      <c r="W437" s="684"/>
      <c r="X437" s="684"/>
      <c r="Y437" s="684"/>
      <c r="Z437" s="684"/>
      <c r="AA437" s="684"/>
      <c r="AB437" s="824"/>
      <c r="AC437" s="786" t="str">
        <f t="shared" si="55"/>
        <v xml:space="preserve"> </v>
      </c>
      <c r="AD437" s="786" t="str">
        <f t="shared" si="56"/>
        <v xml:space="preserve"> </v>
      </c>
      <c r="AF437" s="825">
        <v>1</v>
      </c>
      <c r="AG437" s="684"/>
      <c r="AH437" s="684"/>
      <c r="AI437" s="684"/>
      <c r="AJ437" s="684"/>
      <c r="AK437" s="684"/>
      <c r="AL437" s="684"/>
      <c r="AM437" s="684"/>
      <c r="AN437" s="684"/>
      <c r="AO437" s="684"/>
      <c r="AP437" s="826" t="str">
        <f t="shared" si="57"/>
        <v xml:space="preserve"> </v>
      </c>
      <c r="AQ437" s="786" t="str">
        <f t="shared" si="58"/>
        <v xml:space="preserve"> </v>
      </c>
    </row>
    <row r="438" spans="1:43" ht="18.75" x14ac:dyDescent="0.3">
      <c r="A438" s="827"/>
      <c r="B438" s="684"/>
      <c r="C438" s="823"/>
      <c r="D438" s="823"/>
      <c r="E438" s="823"/>
      <c r="F438" s="684"/>
      <c r="G438" s="823"/>
      <c r="H438" s="823"/>
      <c r="I438" s="684"/>
      <c r="J438" s="823"/>
      <c r="K438" s="823"/>
      <c r="L438" s="786" t="str">
        <f t="shared" si="51"/>
        <v xml:space="preserve"> </v>
      </c>
      <c r="M438" s="823"/>
      <c r="N438" s="823"/>
      <c r="O438" s="823"/>
      <c r="P438" s="823"/>
      <c r="Q438" s="786" t="str">
        <f t="shared" si="52"/>
        <v xml:space="preserve"> </v>
      </c>
      <c r="R438" s="786" t="str">
        <f t="shared" si="53"/>
        <v xml:space="preserve"> </v>
      </c>
      <c r="S438" s="786" t="str">
        <f t="shared" si="54"/>
        <v xml:space="preserve"> </v>
      </c>
      <c r="U438" s="684"/>
      <c r="V438" s="684"/>
      <c r="W438" s="684"/>
      <c r="X438" s="684"/>
      <c r="Y438" s="684"/>
      <c r="Z438" s="684"/>
      <c r="AA438" s="684"/>
      <c r="AB438" s="824"/>
      <c r="AC438" s="786" t="str">
        <f t="shared" si="55"/>
        <v xml:space="preserve"> </v>
      </c>
      <c r="AD438" s="786" t="str">
        <f t="shared" si="56"/>
        <v xml:space="preserve"> </v>
      </c>
      <c r="AF438" s="825">
        <v>1</v>
      </c>
      <c r="AG438" s="684"/>
      <c r="AH438" s="684"/>
      <c r="AI438" s="684"/>
      <c r="AJ438" s="684"/>
      <c r="AK438" s="684"/>
      <c r="AL438" s="684"/>
      <c r="AM438" s="684"/>
      <c r="AN438" s="684"/>
      <c r="AO438" s="684"/>
      <c r="AP438" s="826" t="str">
        <f t="shared" si="57"/>
        <v xml:space="preserve"> </v>
      </c>
      <c r="AQ438" s="786" t="str">
        <f t="shared" si="58"/>
        <v xml:space="preserve"> </v>
      </c>
    </row>
    <row r="439" spans="1:43" ht="18.75" x14ac:dyDescent="0.3">
      <c r="A439" s="827"/>
      <c r="B439" s="684"/>
      <c r="C439" s="823"/>
      <c r="D439" s="823"/>
      <c r="E439" s="823"/>
      <c r="F439" s="684"/>
      <c r="G439" s="823"/>
      <c r="H439" s="823"/>
      <c r="I439" s="684"/>
      <c r="J439" s="823"/>
      <c r="K439" s="823"/>
      <c r="L439" s="786" t="str">
        <f t="shared" si="51"/>
        <v xml:space="preserve"> </v>
      </c>
      <c r="M439" s="823"/>
      <c r="N439" s="823"/>
      <c r="O439" s="823"/>
      <c r="P439" s="823"/>
      <c r="Q439" s="786" t="str">
        <f t="shared" si="52"/>
        <v xml:space="preserve"> </v>
      </c>
      <c r="R439" s="786" t="str">
        <f t="shared" si="53"/>
        <v xml:space="preserve"> </v>
      </c>
      <c r="S439" s="786" t="str">
        <f t="shared" si="54"/>
        <v xml:space="preserve"> </v>
      </c>
      <c r="U439" s="684"/>
      <c r="V439" s="684"/>
      <c r="W439" s="684"/>
      <c r="X439" s="684"/>
      <c r="Y439" s="684"/>
      <c r="Z439" s="684"/>
      <c r="AA439" s="684"/>
      <c r="AB439" s="824"/>
      <c r="AC439" s="786" t="str">
        <f t="shared" si="55"/>
        <v xml:space="preserve"> </v>
      </c>
      <c r="AD439" s="786" t="str">
        <f t="shared" si="56"/>
        <v xml:space="preserve"> </v>
      </c>
      <c r="AF439" s="825">
        <v>1</v>
      </c>
      <c r="AG439" s="684"/>
      <c r="AH439" s="684"/>
      <c r="AI439" s="684"/>
      <c r="AJ439" s="684"/>
      <c r="AK439" s="684"/>
      <c r="AL439" s="684"/>
      <c r="AM439" s="684"/>
      <c r="AN439" s="684"/>
      <c r="AO439" s="684"/>
      <c r="AP439" s="826" t="str">
        <f t="shared" si="57"/>
        <v xml:space="preserve"> </v>
      </c>
      <c r="AQ439" s="786" t="str">
        <f t="shared" si="58"/>
        <v xml:space="preserve"> </v>
      </c>
    </row>
    <row r="440" spans="1:43" ht="18.75" x14ac:dyDescent="0.3">
      <c r="A440" s="827"/>
      <c r="B440" s="684"/>
      <c r="C440" s="823"/>
      <c r="D440" s="823"/>
      <c r="E440" s="823"/>
      <c r="F440" s="684"/>
      <c r="G440" s="823"/>
      <c r="H440" s="823"/>
      <c r="I440" s="684"/>
      <c r="J440" s="823"/>
      <c r="K440" s="823"/>
      <c r="L440" s="786" t="str">
        <f t="shared" si="51"/>
        <v xml:space="preserve"> </v>
      </c>
      <c r="M440" s="823"/>
      <c r="N440" s="823"/>
      <c r="O440" s="823"/>
      <c r="P440" s="823"/>
      <c r="Q440" s="786" t="str">
        <f t="shared" si="52"/>
        <v xml:space="preserve"> </v>
      </c>
      <c r="R440" s="786" t="str">
        <f t="shared" si="53"/>
        <v xml:space="preserve"> </v>
      </c>
      <c r="S440" s="786" t="str">
        <f t="shared" si="54"/>
        <v xml:space="preserve"> </v>
      </c>
      <c r="U440" s="684"/>
      <c r="V440" s="684"/>
      <c r="W440" s="684"/>
      <c r="X440" s="684"/>
      <c r="Y440" s="684"/>
      <c r="Z440" s="684"/>
      <c r="AA440" s="684"/>
      <c r="AB440" s="824"/>
      <c r="AC440" s="786" t="str">
        <f t="shared" si="55"/>
        <v xml:space="preserve"> </v>
      </c>
      <c r="AD440" s="786" t="str">
        <f t="shared" si="56"/>
        <v xml:space="preserve"> </v>
      </c>
      <c r="AF440" s="825">
        <v>1</v>
      </c>
      <c r="AG440" s="684"/>
      <c r="AH440" s="684"/>
      <c r="AI440" s="684"/>
      <c r="AJ440" s="684"/>
      <c r="AK440" s="684"/>
      <c r="AL440" s="684"/>
      <c r="AM440" s="684"/>
      <c r="AN440" s="684"/>
      <c r="AO440" s="684"/>
      <c r="AP440" s="826" t="str">
        <f t="shared" si="57"/>
        <v xml:space="preserve"> </v>
      </c>
      <c r="AQ440" s="786" t="str">
        <f t="shared" si="58"/>
        <v xml:space="preserve"> </v>
      </c>
    </row>
    <row r="441" spans="1:43" ht="18.75" x14ac:dyDescent="0.3">
      <c r="A441" s="827"/>
      <c r="B441" s="684"/>
      <c r="C441" s="823"/>
      <c r="D441" s="823"/>
      <c r="E441" s="823"/>
      <c r="F441" s="684"/>
      <c r="G441" s="823"/>
      <c r="H441" s="823"/>
      <c r="I441" s="684"/>
      <c r="J441" s="823"/>
      <c r="K441" s="823"/>
      <c r="L441" s="786" t="str">
        <f t="shared" si="51"/>
        <v xml:space="preserve"> </v>
      </c>
      <c r="M441" s="823"/>
      <c r="N441" s="823"/>
      <c r="O441" s="823"/>
      <c r="P441" s="823"/>
      <c r="Q441" s="786" t="str">
        <f t="shared" si="52"/>
        <v xml:space="preserve"> </v>
      </c>
      <c r="R441" s="786" t="str">
        <f t="shared" si="53"/>
        <v xml:space="preserve"> </v>
      </c>
      <c r="S441" s="786" t="str">
        <f t="shared" si="54"/>
        <v xml:space="preserve"> </v>
      </c>
      <c r="U441" s="684"/>
      <c r="V441" s="684"/>
      <c r="W441" s="684"/>
      <c r="X441" s="684"/>
      <c r="Y441" s="684"/>
      <c r="Z441" s="684"/>
      <c r="AA441" s="684"/>
      <c r="AB441" s="824"/>
      <c r="AC441" s="786" t="str">
        <f t="shared" si="55"/>
        <v xml:space="preserve"> </v>
      </c>
      <c r="AD441" s="786" t="str">
        <f t="shared" si="56"/>
        <v xml:space="preserve"> </v>
      </c>
      <c r="AF441" s="825">
        <v>1</v>
      </c>
      <c r="AG441" s="684"/>
      <c r="AH441" s="684"/>
      <c r="AI441" s="684"/>
      <c r="AJ441" s="684"/>
      <c r="AK441" s="684"/>
      <c r="AL441" s="684"/>
      <c r="AM441" s="684"/>
      <c r="AN441" s="684"/>
      <c r="AO441" s="684"/>
      <c r="AP441" s="826" t="str">
        <f t="shared" si="57"/>
        <v xml:space="preserve"> </v>
      </c>
      <c r="AQ441" s="786" t="str">
        <f t="shared" si="58"/>
        <v xml:space="preserve"> </v>
      </c>
    </row>
    <row r="442" spans="1:43" ht="18.75" x14ac:dyDescent="0.3">
      <c r="A442" s="827"/>
      <c r="B442" s="684"/>
      <c r="C442" s="823"/>
      <c r="D442" s="823"/>
      <c r="E442" s="823"/>
      <c r="F442" s="684"/>
      <c r="G442" s="823"/>
      <c r="H442" s="823"/>
      <c r="I442" s="684"/>
      <c r="J442" s="823"/>
      <c r="K442" s="823"/>
      <c r="L442" s="786" t="str">
        <f t="shared" si="51"/>
        <v xml:space="preserve"> </v>
      </c>
      <c r="M442" s="823"/>
      <c r="N442" s="823"/>
      <c r="O442" s="823"/>
      <c r="P442" s="823"/>
      <c r="Q442" s="786" t="str">
        <f t="shared" si="52"/>
        <v xml:space="preserve"> </v>
      </c>
      <c r="R442" s="786" t="str">
        <f t="shared" si="53"/>
        <v xml:space="preserve"> </v>
      </c>
      <c r="S442" s="786" t="str">
        <f t="shared" si="54"/>
        <v xml:space="preserve"> </v>
      </c>
      <c r="U442" s="684"/>
      <c r="V442" s="684"/>
      <c r="W442" s="684"/>
      <c r="X442" s="684"/>
      <c r="Y442" s="684"/>
      <c r="Z442" s="684"/>
      <c r="AA442" s="684"/>
      <c r="AB442" s="824"/>
      <c r="AC442" s="786" t="str">
        <f t="shared" si="55"/>
        <v xml:space="preserve"> </v>
      </c>
      <c r="AD442" s="786" t="str">
        <f t="shared" si="56"/>
        <v xml:space="preserve"> </v>
      </c>
      <c r="AF442" s="825">
        <v>1</v>
      </c>
      <c r="AG442" s="684"/>
      <c r="AH442" s="684"/>
      <c r="AI442" s="684"/>
      <c r="AJ442" s="684"/>
      <c r="AK442" s="684"/>
      <c r="AL442" s="684"/>
      <c r="AM442" s="684"/>
      <c r="AN442" s="684"/>
      <c r="AO442" s="684"/>
      <c r="AP442" s="826" t="str">
        <f t="shared" si="57"/>
        <v xml:space="preserve"> </v>
      </c>
      <c r="AQ442" s="786" t="str">
        <f t="shared" si="58"/>
        <v xml:space="preserve"> </v>
      </c>
    </row>
    <row r="443" spans="1:43" ht="18.75" x14ac:dyDescent="0.3">
      <c r="A443" s="827"/>
      <c r="B443" s="684"/>
      <c r="C443" s="823"/>
      <c r="D443" s="823"/>
      <c r="E443" s="823"/>
      <c r="F443" s="684"/>
      <c r="G443" s="823"/>
      <c r="H443" s="823"/>
      <c r="I443" s="684"/>
      <c r="J443" s="823"/>
      <c r="K443" s="823"/>
      <c r="L443" s="786" t="str">
        <f t="shared" si="51"/>
        <v xml:space="preserve"> </v>
      </c>
      <c r="M443" s="823"/>
      <c r="N443" s="823"/>
      <c r="O443" s="823"/>
      <c r="P443" s="823"/>
      <c r="Q443" s="786" t="str">
        <f t="shared" si="52"/>
        <v xml:space="preserve"> </v>
      </c>
      <c r="R443" s="786" t="str">
        <f t="shared" si="53"/>
        <v xml:space="preserve"> </v>
      </c>
      <c r="S443" s="786" t="str">
        <f t="shared" si="54"/>
        <v xml:space="preserve"> </v>
      </c>
      <c r="U443" s="684"/>
      <c r="V443" s="684"/>
      <c r="W443" s="684"/>
      <c r="X443" s="684"/>
      <c r="Y443" s="684"/>
      <c r="Z443" s="684"/>
      <c r="AA443" s="684"/>
      <c r="AB443" s="824"/>
      <c r="AC443" s="786" t="str">
        <f t="shared" si="55"/>
        <v xml:space="preserve"> </v>
      </c>
      <c r="AD443" s="786" t="str">
        <f t="shared" si="56"/>
        <v xml:space="preserve"> </v>
      </c>
      <c r="AF443" s="825">
        <v>1</v>
      </c>
      <c r="AG443" s="684"/>
      <c r="AH443" s="684"/>
      <c r="AI443" s="684"/>
      <c r="AJ443" s="684"/>
      <c r="AK443" s="684"/>
      <c r="AL443" s="684"/>
      <c r="AM443" s="684"/>
      <c r="AN443" s="684"/>
      <c r="AO443" s="684"/>
      <c r="AP443" s="826" t="str">
        <f t="shared" si="57"/>
        <v xml:space="preserve"> </v>
      </c>
      <c r="AQ443" s="786" t="str">
        <f t="shared" si="58"/>
        <v xml:space="preserve"> </v>
      </c>
    </row>
    <row r="444" spans="1:43" ht="18.75" x14ac:dyDescent="0.3">
      <c r="A444" s="827"/>
      <c r="B444" s="684"/>
      <c r="C444" s="823"/>
      <c r="D444" s="823"/>
      <c r="E444" s="823"/>
      <c r="F444" s="684"/>
      <c r="G444" s="823"/>
      <c r="H444" s="823"/>
      <c r="I444" s="684"/>
      <c r="J444" s="823"/>
      <c r="K444" s="823"/>
      <c r="L444" s="786" t="str">
        <f t="shared" si="51"/>
        <v xml:space="preserve"> </v>
      </c>
      <c r="M444" s="823"/>
      <c r="N444" s="823"/>
      <c r="O444" s="823"/>
      <c r="P444" s="823"/>
      <c r="Q444" s="786" t="str">
        <f t="shared" si="52"/>
        <v xml:space="preserve"> </v>
      </c>
      <c r="R444" s="786" t="str">
        <f t="shared" si="53"/>
        <v xml:space="preserve"> </v>
      </c>
      <c r="S444" s="786" t="str">
        <f t="shared" si="54"/>
        <v xml:space="preserve"> </v>
      </c>
      <c r="U444" s="684"/>
      <c r="V444" s="684"/>
      <c r="W444" s="684"/>
      <c r="X444" s="684"/>
      <c r="Y444" s="684"/>
      <c r="Z444" s="684"/>
      <c r="AA444" s="684"/>
      <c r="AB444" s="824"/>
      <c r="AC444" s="786" t="str">
        <f t="shared" si="55"/>
        <v xml:space="preserve"> </v>
      </c>
      <c r="AD444" s="786" t="str">
        <f t="shared" si="56"/>
        <v xml:space="preserve"> </v>
      </c>
      <c r="AF444" s="825">
        <v>1</v>
      </c>
      <c r="AG444" s="684"/>
      <c r="AH444" s="684"/>
      <c r="AI444" s="684"/>
      <c r="AJ444" s="684"/>
      <c r="AK444" s="684"/>
      <c r="AL444" s="684"/>
      <c r="AM444" s="684"/>
      <c r="AN444" s="684"/>
      <c r="AO444" s="684"/>
      <c r="AP444" s="826" t="str">
        <f t="shared" si="57"/>
        <v xml:space="preserve"> </v>
      </c>
      <c r="AQ444" s="786" t="str">
        <f t="shared" si="58"/>
        <v xml:space="preserve"> </v>
      </c>
    </row>
    <row r="445" spans="1:43" ht="18.75" x14ac:dyDescent="0.3">
      <c r="A445" s="827"/>
      <c r="B445" s="684"/>
      <c r="C445" s="823"/>
      <c r="D445" s="823"/>
      <c r="E445" s="823"/>
      <c r="F445" s="684"/>
      <c r="G445" s="823"/>
      <c r="H445" s="823"/>
      <c r="I445" s="684"/>
      <c r="J445" s="823"/>
      <c r="K445" s="823"/>
      <c r="L445" s="786" t="str">
        <f t="shared" si="51"/>
        <v xml:space="preserve"> </v>
      </c>
      <c r="M445" s="823"/>
      <c r="N445" s="823"/>
      <c r="O445" s="823"/>
      <c r="P445" s="823"/>
      <c r="Q445" s="786" t="str">
        <f t="shared" si="52"/>
        <v xml:space="preserve"> </v>
      </c>
      <c r="R445" s="786" t="str">
        <f t="shared" si="53"/>
        <v xml:space="preserve"> </v>
      </c>
      <c r="S445" s="786" t="str">
        <f t="shared" si="54"/>
        <v xml:space="preserve"> </v>
      </c>
      <c r="U445" s="684"/>
      <c r="V445" s="684"/>
      <c r="W445" s="684"/>
      <c r="X445" s="684"/>
      <c r="Y445" s="684"/>
      <c r="Z445" s="684"/>
      <c r="AA445" s="684"/>
      <c r="AB445" s="824"/>
      <c r="AC445" s="786" t="str">
        <f t="shared" si="55"/>
        <v xml:space="preserve"> </v>
      </c>
      <c r="AD445" s="786" t="str">
        <f t="shared" si="56"/>
        <v xml:space="preserve"> </v>
      </c>
      <c r="AF445" s="825">
        <v>1</v>
      </c>
      <c r="AG445" s="684"/>
      <c r="AH445" s="684"/>
      <c r="AI445" s="684"/>
      <c r="AJ445" s="684"/>
      <c r="AK445" s="684"/>
      <c r="AL445" s="684"/>
      <c r="AM445" s="684"/>
      <c r="AN445" s="684"/>
      <c r="AO445" s="684"/>
      <c r="AP445" s="826" t="str">
        <f t="shared" si="57"/>
        <v xml:space="preserve"> </v>
      </c>
      <c r="AQ445" s="786" t="str">
        <f t="shared" si="58"/>
        <v xml:space="preserve"> </v>
      </c>
    </row>
    <row r="446" spans="1:43" ht="18.75" x14ac:dyDescent="0.3">
      <c r="A446" s="827"/>
      <c r="B446" s="684"/>
      <c r="C446" s="823"/>
      <c r="D446" s="823"/>
      <c r="E446" s="823"/>
      <c r="F446" s="684"/>
      <c r="G446" s="823"/>
      <c r="H446" s="823"/>
      <c r="I446" s="684"/>
      <c r="J446" s="823"/>
      <c r="K446" s="823"/>
      <c r="L446" s="786" t="str">
        <f t="shared" si="51"/>
        <v xml:space="preserve"> </v>
      </c>
      <c r="M446" s="823"/>
      <c r="N446" s="823"/>
      <c r="O446" s="823"/>
      <c r="P446" s="823"/>
      <c r="Q446" s="786" t="str">
        <f t="shared" si="52"/>
        <v xml:space="preserve"> </v>
      </c>
      <c r="R446" s="786" t="str">
        <f t="shared" si="53"/>
        <v xml:space="preserve"> </v>
      </c>
      <c r="S446" s="786" t="str">
        <f t="shared" si="54"/>
        <v xml:space="preserve"> </v>
      </c>
      <c r="U446" s="684"/>
      <c r="V446" s="684"/>
      <c r="W446" s="684"/>
      <c r="X446" s="684"/>
      <c r="Y446" s="684"/>
      <c r="Z446" s="684"/>
      <c r="AA446" s="684"/>
      <c r="AB446" s="824"/>
      <c r="AC446" s="786" t="str">
        <f t="shared" si="55"/>
        <v xml:space="preserve"> </v>
      </c>
      <c r="AD446" s="786" t="str">
        <f t="shared" si="56"/>
        <v xml:space="preserve"> </v>
      </c>
      <c r="AF446" s="825">
        <v>1</v>
      </c>
      <c r="AG446" s="684"/>
      <c r="AH446" s="684"/>
      <c r="AI446" s="684"/>
      <c r="AJ446" s="684"/>
      <c r="AK446" s="684"/>
      <c r="AL446" s="684"/>
      <c r="AM446" s="684"/>
      <c r="AN446" s="684"/>
      <c r="AO446" s="684"/>
      <c r="AP446" s="826" t="str">
        <f t="shared" si="57"/>
        <v xml:space="preserve"> </v>
      </c>
      <c r="AQ446" s="786" t="str">
        <f t="shared" si="58"/>
        <v xml:space="preserve"> </v>
      </c>
    </row>
    <row r="447" spans="1:43" ht="18.75" x14ac:dyDescent="0.3">
      <c r="A447" s="827"/>
      <c r="B447" s="684"/>
      <c r="C447" s="823"/>
      <c r="D447" s="823"/>
      <c r="E447" s="823"/>
      <c r="F447" s="684"/>
      <c r="G447" s="823"/>
      <c r="H447" s="823"/>
      <c r="I447" s="684"/>
      <c r="J447" s="823"/>
      <c r="K447" s="823"/>
      <c r="L447" s="786" t="str">
        <f t="shared" si="51"/>
        <v xml:space="preserve"> </v>
      </c>
      <c r="M447" s="823"/>
      <c r="N447" s="823"/>
      <c r="O447" s="823"/>
      <c r="P447" s="823"/>
      <c r="Q447" s="786" t="str">
        <f t="shared" si="52"/>
        <v xml:space="preserve"> </v>
      </c>
      <c r="R447" s="786" t="str">
        <f t="shared" si="53"/>
        <v xml:space="preserve"> </v>
      </c>
      <c r="S447" s="786" t="str">
        <f t="shared" si="54"/>
        <v xml:space="preserve"> </v>
      </c>
      <c r="U447" s="684"/>
      <c r="V447" s="684"/>
      <c r="W447" s="684"/>
      <c r="X447" s="684"/>
      <c r="Y447" s="684"/>
      <c r="Z447" s="684"/>
      <c r="AA447" s="684"/>
      <c r="AB447" s="824"/>
      <c r="AC447" s="786" t="str">
        <f t="shared" si="55"/>
        <v xml:space="preserve"> </v>
      </c>
      <c r="AD447" s="786" t="str">
        <f t="shared" si="56"/>
        <v xml:space="preserve"> </v>
      </c>
      <c r="AF447" s="825">
        <v>1</v>
      </c>
      <c r="AG447" s="684"/>
      <c r="AH447" s="684"/>
      <c r="AI447" s="684"/>
      <c r="AJ447" s="684"/>
      <c r="AK447" s="684"/>
      <c r="AL447" s="684"/>
      <c r="AM447" s="684"/>
      <c r="AN447" s="684"/>
      <c r="AO447" s="684"/>
      <c r="AP447" s="826" t="str">
        <f t="shared" si="57"/>
        <v xml:space="preserve"> </v>
      </c>
      <c r="AQ447" s="786" t="str">
        <f t="shared" si="58"/>
        <v xml:space="preserve"> </v>
      </c>
    </row>
    <row r="448" spans="1:43" ht="18.75" x14ac:dyDescent="0.3">
      <c r="A448" s="827"/>
      <c r="B448" s="684"/>
      <c r="C448" s="823"/>
      <c r="D448" s="823"/>
      <c r="E448" s="823"/>
      <c r="F448" s="684"/>
      <c r="G448" s="823"/>
      <c r="H448" s="823"/>
      <c r="I448" s="684"/>
      <c r="J448" s="823"/>
      <c r="K448" s="823"/>
      <c r="L448" s="786" t="str">
        <f t="shared" si="51"/>
        <v xml:space="preserve"> </v>
      </c>
      <c r="M448" s="823"/>
      <c r="N448" s="823"/>
      <c r="O448" s="823"/>
      <c r="P448" s="823"/>
      <c r="Q448" s="786" t="str">
        <f t="shared" si="52"/>
        <v xml:space="preserve"> </v>
      </c>
      <c r="R448" s="786" t="str">
        <f t="shared" si="53"/>
        <v xml:space="preserve"> </v>
      </c>
      <c r="S448" s="786" t="str">
        <f t="shared" si="54"/>
        <v xml:space="preserve"> </v>
      </c>
      <c r="U448" s="684"/>
      <c r="V448" s="684"/>
      <c r="W448" s="684"/>
      <c r="X448" s="684"/>
      <c r="Y448" s="684"/>
      <c r="Z448" s="684"/>
      <c r="AA448" s="684"/>
      <c r="AB448" s="824"/>
      <c r="AC448" s="786" t="str">
        <f t="shared" si="55"/>
        <v xml:space="preserve"> </v>
      </c>
      <c r="AD448" s="786" t="str">
        <f t="shared" si="56"/>
        <v xml:space="preserve"> </v>
      </c>
      <c r="AF448" s="825">
        <v>1</v>
      </c>
      <c r="AG448" s="684"/>
      <c r="AH448" s="684"/>
      <c r="AI448" s="684"/>
      <c r="AJ448" s="684"/>
      <c r="AK448" s="684"/>
      <c r="AL448" s="684"/>
      <c r="AM448" s="684"/>
      <c r="AN448" s="684"/>
      <c r="AO448" s="684"/>
      <c r="AP448" s="826" t="str">
        <f t="shared" si="57"/>
        <v xml:space="preserve"> </v>
      </c>
      <c r="AQ448" s="786" t="str">
        <f t="shared" si="58"/>
        <v xml:space="preserve"> </v>
      </c>
    </row>
    <row r="449" spans="1:43" ht="18.75" x14ac:dyDescent="0.3">
      <c r="A449" s="827"/>
      <c r="B449" s="684"/>
      <c r="C449" s="823"/>
      <c r="D449" s="823"/>
      <c r="E449" s="823"/>
      <c r="F449" s="684"/>
      <c r="G449" s="823"/>
      <c r="H449" s="823"/>
      <c r="I449" s="684"/>
      <c r="J449" s="823"/>
      <c r="K449" s="823"/>
      <c r="L449" s="786" t="str">
        <f t="shared" si="51"/>
        <v xml:space="preserve"> </v>
      </c>
      <c r="M449" s="823"/>
      <c r="N449" s="823"/>
      <c r="O449" s="823"/>
      <c r="P449" s="823"/>
      <c r="Q449" s="786" t="str">
        <f t="shared" si="52"/>
        <v xml:space="preserve"> </v>
      </c>
      <c r="R449" s="786" t="str">
        <f t="shared" si="53"/>
        <v xml:space="preserve"> </v>
      </c>
      <c r="S449" s="786" t="str">
        <f t="shared" si="54"/>
        <v xml:space="preserve"> </v>
      </c>
      <c r="U449" s="684"/>
      <c r="V449" s="684"/>
      <c r="W449" s="684"/>
      <c r="X449" s="684"/>
      <c r="Y449" s="684"/>
      <c r="Z449" s="684"/>
      <c r="AA449" s="684"/>
      <c r="AB449" s="824"/>
      <c r="AC449" s="786" t="str">
        <f t="shared" si="55"/>
        <v xml:space="preserve"> </v>
      </c>
      <c r="AD449" s="786" t="str">
        <f t="shared" si="56"/>
        <v xml:space="preserve"> </v>
      </c>
      <c r="AF449" s="825">
        <v>1</v>
      </c>
      <c r="AG449" s="684"/>
      <c r="AH449" s="684"/>
      <c r="AI449" s="684"/>
      <c r="AJ449" s="684"/>
      <c r="AK449" s="684"/>
      <c r="AL449" s="684"/>
      <c r="AM449" s="684"/>
      <c r="AN449" s="684"/>
      <c r="AO449" s="684"/>
      <c r="AP449" s="826" t="str">
        <f t="shared" si="57"/>
        <v xml:space="preserve"> </v>
      </c>
      <c r="AQ449" s="786" t="str">
        <f t="shared" si="58"/>
        <v xml:space="preserve"> </v>
      </c>
    </row>
    <row r="450" spans="1:43" ht="18.75" x14ac:dyDescent="0.3">
      <c r="A450" s="827"/>
      <c r="B450" s="684"/>
      <c r="C450" s="823"/>
      <c r="D450" s="823"/>
      <c r="E450" s="823"/>
      <c r="F450" s="684"/>
      <c r="G450" s="823"/>
      <c r="H450" s="823"/>
      <c r="I450" s="684"/>
      <c r="J450" s="823"/>
      <c r="K450" s="823"/>
      <c r="L450" s="786" t="str">
        <f t="shared" si="51"/>
        <v xml:space="preserve"> </v>
      </c>
      <c r="M450" s="823"/>
      <c r="N450" s="823"/>
      <c r="O450" s="823"/>
      <c r="P450" s="823"/>
      <c r="Q450" s="786" t="str">
        <f t="shared" si="52"/>
        <v xml:space="preserve"> </v>
      </c>
      <c r="R450" s="786" t="str">
        <f t="shared" si="53"/>
        <v xml:space="preserve"> </v>
      </c>
      <c r="S450" s="786" t="str">
        <f t="shared" si="54"/>
        <v xml:space="preserve"> </v>
      </c>
      <c r="U450" s="684"/>
      <c r="V450" s="684"/>
      <c r="W450" s="684"/>
      <c r="X450" s="684"/>
      <c r="Y450" s="684"/>
      <c r="Z450" s="684"/>
      <c r="AA450" s="684"/>
      <c r="AB450" s="824"/>
      <c r="AC450" s="786" t="str">
        <f t="shared" si="55"/>
        <v xml:space="preserve"> </v>
      </c>
      <c r="AD450" s="786" t="str">
        <f t="shared" si="56"/>
        <v xml:space="preserve"> </v>
      </c>
      <c r="AF450" s="825">
        <v>1</v>
      </c>
      <c r="AG450" s="684"/>
      <c r="AH450" s="684"/>
      <c r="AI450" s="684"/>
      <c r="AJ450" s="684"/>
      <c r="AK450" s="684"/>
      <c r="AL450" s="684"/>
      <c r="AM450" s="684"/>
      <c r="AN450" s="684"/>
      <c r="AO450" s="684"/>
      <c r="AP450" s="826" t="str">
        <f t="shared" si="57"/>
        <v xml:space="preserve"> </v>
      </c>
      <c r="AQ450" s="786" t="str">
        <f t="shared" si="58"/>
        <v xml:space="preserve"> </v>
      </c>
    </row>
    <row r="451" spans="1:43" ht="18.75" x14ac:dyDescent="0.3">
      <c r="A451" s="827"/>
      <c r="B451" s="684"/>
      <c r="C451" s="823"/>
      <c r="D451" s="823"/>
      <c r="E451" s="823"/>
      <c r="F451" s="684"/>
      <c r="G451" s="823"/>
      <c r="H451" s="823"/>
      <c r="I451" s="684"/>
      <c r="J451" s="823"/>
      <c r="K451" s="823"/>
      <c r="L451" s="786" t="str">
        <f t="shared" si="51"/>
        <v xml:space="preserve"> </v>
      </c>
      <c r="M451" s="823"/>
      <c r="N451" s="823"/>
      <c r="O451" s="823"/>
      <c r="P451" s="823"/>
      <c r="Q451" s="786" t="str">
        <f t="shared" si="52"/>
        <v xml:space="preserve"> </v>
      </c>
      <c r="R451" s="786" t="str">
        <f t="shared" si="53"/>
        <v xml:space="preserve"> </v>
      </c>
      <c r="S451" s="786" t="str">
        <f t="shared" si="54"/>
        <v xml:space="preserve"> </v>
      </c>
      <c r="U451" s="684"/>
      <c r="V451" s="684"/>
      <c r="W451" s="684"/>
      <c r="X451" s="684"/>
      <c r="Y451" s="684"/>
      <c r="Z451" s="684"/>
      <c r="AA451" s="684"/>
      <c r="AB451" s="824"/>
      <c r="AC451" s="786" t="str">
        <f t="shared" si="55"/>
        <v xml:space="preserve"> </v>
      </c>
      <c r="AD451" s="786" t="str">
        <f t="shared" si="56"/>
        <v xml:space="preserve"> </v>
      </c>
      <c r="AF451" s="825">
        <v>1</v>
      </c>
      <c r="AG451" s="684"/>
      <c r="AH451" s="684"/>
      <c r="AI451" s="684"/>
      <c r="AJ451" s="684"/>
      <c r="AK451" s="684"/>
      <c r="AL451" s="684"/>
      <c r="AM451" s="684"/>
      <c r="AN451" s="684"/>
      <c r="AO451" s="684"/>
      <c r="AP451" s="826" t="str">
        <f t="shared" si="57"/>
        <v xml:space="preserve"> </v>
      </c>
      <c r="AQ451" s="786" t="str">
        <f t="shared" si="58"/>
        <v xml:space="preserve"> </v>
      </c>
    </row>
    <row r="452" spans="1:43" ht="18.75" x14ac:dyDescent="0.3">
      <c r="A452" s="827"/>
      <c r="B452" s="684"/>
      <c r="C452" s="823"/>
      <c r="D452" s="823"/>
      <c r="E452" s="823"/>
      <c r="F452" s="684"/>
      <c r="G452" s="823"/>
      <c r="H452" s="823"/>
      <c r="I452" s="684"/>
      <c r="J452" s="823"/>
      <c r="K452" s="823"/>
      <c r="L452" s="786" t="str">
        <f t="shared" si="51"/>
        <v xml:space="preserve"> </v>
      </c>
      <c r="M452" s="823"/>
      <c r="N452" s="823"/>
      <c r="O452" s="823"/>
      <c r="P452" s="823"/>
      <c r="Q452" s="786" t="str">
        <f t="shared" si="52"/>
        <v xml:space="preserve"> </v>
      </c>
      <c r="R452" s="786" t="str">
        <f t="shared" si="53"/>
        <v xml:space="preserve"> </v>
      </c>
      <c r="S452" s="786" t="str">
        <f t="shared" si="54"/>
        <v xml:space="preserve"> </v>
      </c>
      <c r="U452" s="684"/>
      <c r="V452" s="684"/>
      <c r="W452" s="684"/>
      <c r="X452" s="684"/>
      <c r="Y452" s="684"/>
      <c r="Z452" s="684"/>
      <c r="AA452" s="684"/>
      <c r="AB452" s="824"/>
      <c r="AC452" s="786" t="str">
        <f t="shared" si="55"/>
        <v xml:space="preserve"> </v>
      </c>
      <c r="AD452" s="786" t="str">
        <f t="shared" si="56"/>
        <v xml:space="preserve"> </v>
      </c>
      <c r="AF452" s="825">
        <v>1</v>
      </c>
      <c r="AG452" s="684"/>
      <c r="AH452" s="684"/>
      <c r="AI452" s="684"/>
      <c r="AJ452" s="684"/>
      <c r="AK452" s="684"/>
      <c r="AL452" s="684"/>
      <c r="AM452" s="684"/>
      <c r="AN452" s="684"/>
      <c r="AO452" s="684"/>
      <c r="AP452" s="826" t="str">
        <f t="shared" si="57"/>
        <v xml:space="preserve"> </v>
      </c>
      <c r="AQ452" s="786" t="str">
        <f t="shared" si="58"/>
        <v xml:space="preserve"> </v>
      </c>
    </row>
    <row r="453" spans="1:43" ht="18.75" x14ac:dyDescent="0.3">
      <c r="A453" s="827"/>
      <c r="B453" s="684"/>
      <c r="C453" s="823"/>
      <c r="D453" s="823"/>
      <c r="E453" s="823"/>
      <c r="F453" s="684"/>
      <c r="G453" s="823"/>
      <c r="H453" s="823"/>
      <c r="I453" s="684"/>
      <c r="J453" s="823"/>
      <c r="K453" s="823"/>
      <c r="L453" s="786" t="str">
        <f t="shared" si="51"/>
        <v xml:space="preserve"> </v>
      </c>
      <c r="M453" s="823"/>
      <c r="N453" s="823"/>
      <c r="O453" s="823"/>
      <c r="P453" s="823"/>
      <c r="Q453" s="786" t="str">
        <f t="shared" si="52"/>
        <v xml:space="preserve"> </v>
      </c>
      <c r="R453" s="786" t="str">
        <f t="shared" si="53"/>
        <v xml:space="preserve"> </v>
      </c>
      <c r="S453" s="786" t="str">
        <f t="shared" si="54"/>
        <v xml:space="preserve"> </v>
      </c>
      <c r="U453" s="684"/>
      <c r="V453" s="684"/>
      <c r="W453" s="684"/>
      <c r="X453" s="684"/>
      <c r="Y453" s="684"/>
      <c r="Z453" s="684"/>
      <c r="AA453" s="684"/>
      <c r="AB453" s="824"/>
      <c r="AC453" s="786" t="str">
        <f t="shared" si="55"/>
        <v xml:space="preserve"> </v>
      </c>
      <c r="AD453" s="786" t="str">
        <f t="shared" si="56"/>
        <v xml:space="preserve"> </v>
      </c>
      <c r="AF453" s="825">
        <v>1</v>
      </c>
      <c r="AG453" s="684"/>
      <c r="AH453" s="684"/>
      <c r="AI453" s="684"/>
      <c r="AJ453" s="684"/>
      <c r="AK453" s="684"/>
      <c r="AL453" s="684"/>
      <c r="AM453" s="684"/>
      <c r="AN453" s="684"/>
      <c r="AO453" s="684"/>
      <c r="AP453" s="826" t="str">
        <f t="shared" si="57"/>
        <v xml:space="preserve"> </v>
      </c>
      <c r="AQ453" s="786" t="str">
        <f t="shared" si="58"/>
        <v xml:space="preserve"> </v>
      </c>
    </row>
    <row r="454" spans="1:43" ht="18.75" x14ac:dyDescent="0.3">
      <c r="A454" s="827"/>
      <c r="B454" s="684"/>
      <c r="C454" s="823"/>
      <c r="D454" s="823"/>
      <c r="E454" s="823"/>
      <c r="F454" s="684"/>
      <c r="G454" s="823"/>
      <c r="H454" s="823"/>
      <c r="I454" s="684"/>
      <c r="J454" s="823"/>
      <c r="K454" s="823"/>
      <c r="L454" s="786" t="str">
        <f t="shared" si="51"/>
        <v xml:space="preserve"> </v>
      </c>
      <c r="M454" s="823"/>
      <c r="N454" s="823"/>
      <c r="O454" s="823"/>
      <c r="P454" s="823"/>
      <c r="Q454" s="786" t="str">
        <f t="shared" si="52"/>
        <v xml:space="preserve"> </v>
      </c>
      <c r="R454" s="786" t="str">
        <f t="shared" si="53"/>
        <v xml:space="preserve"> </v>
      </c>
      <c r="S454" s="786" t="str">
        <f t="shared" si="54"/>
        <v xml:space="preserve"> </v>
      </c>
      <c r="U454" s="684"/>
      <c r="V454" s="684"/>
      <c r="W454" s="684"/>
      <c r="X454" s="684"/>
      <c r="Y454" s="684"/>
      <c r="Z454" s="684"/>
      <c r="AA454" s="684"/>
      <c r="AB454" s="824"/>
      <c r="AC454" s="786" t="str">
        <f t="shared" si="55"/>
        <v xml:space="preserve"> </v>
      </c>
      <c r="AD454" s="786" t="str">
        <f t="shared" si="56"/>
        <v xml:space="preserve"> </v>
      </c>
      <c r="AF454" s="825">
        <v>1</v>
      </c>
      <c r="AG454" s="684"/>
      <c r="AH454" s="684"/>
      <c r="AI454" s="684"/>
      <c r="AJ454" s="684"/>
      <c r="AK454" s="684"/>
      <c r="AL454" s="684"/>
      <c r="AM454" s="684"/>
      <c r="AN454" s="684"/>
      <c r="AO454" s="684"/>
      <c r="AP454" s="826" t="str">
        <f t="shared" si="57"/>
        <v xml:space="preserve"> </v>
      </c>
      <c r="AQ454" s="786" t="str">
        <f t="shared" si="58"/>
        <v xml:space="preserve"> </v>
      </c>
    </row>
    <row r="455" spans="1:43" ht="18.75" x14ac:dyDescent="0.3">
      <c r="A455" s="827"/>
      <c r="B455" s="684"/>
      <c r="C455" s="823"/>
      <c r="D455" s="823"/>
      <c r="E455" s="823"/>
      <c r="F455" s="684"/>
      <c r="G455" s="823"/>
      <c r="H455" s="823"/>
      <c r="I455" s="684"/>
      <c r="J455" s="823"/>
      <c r="K455" s="823"/>
      <c r="L455" s="786" t="str">
        <f t="shared" ref="L455:L518" si="59">IF(N455*K455&gt;0,N455*K455," ")</f>
        <v xml:space="preserve"> </v>
      </c>
      <c r="M455" s="823"/>
      <c r="N455" s="823"/>
      <c r="O455" s="823"/>
      <c r="P455" s="823"/>
      <c r="Q455" s="786" t="str">
        <f t="shared" ref="Q455:Q518" si="60">IFERROR(O455/L455," ")</f>
        <v xml:space="preserve"> </v>
      </c>
      <c r="R455" s="786" t="str">
        <f t="shared" ref="R455:R518" si="61">IFERROR(P455/L455," ")</f>
        <v xml:space="preserve"> </v>
      </c>
      <c r="S455" s="786" t="str">
        <f t="shared" ref="S455:S518" si="62">IFERROR((IFERROR(O455*0.187*10^3,0)+IFERROR(P455*0.86*10^3,0))/L455," ")</f>
        <v xml:space="preserve"> </v>
      </c>
      <c r="U455" s="684"/>
      <c r="V455" s="684"/>
      <c r="W455" s="684"/>
      <c r="X455" s="684"/>
      <c r="Y455" s="684"/>
      <c r="Z455" s="684"/>
      <c r="AA455" s="684"/>
      <c r="AB455" s="824"/>
      <c r="AC455" s="786" t="str">
        <f t="shared" ref="AC455:AC518" si="63">IF(AB455*0.187*10^-3&gt;0,AB455*0.187*10^-3," ")</f>
        <v xml:space="preserve"> </v>
      </c>
      <c r="AD455" s="786" t="str">
        <f t="shared" ref="AD455:AD518" si="64">IFERROR(AC455/V455," ")</f>
        <v xml:space="preserve"> </v>
      </c>
      <c r="AF455" s="825">
        <v>1</v>
      </c>
      <c r="AG455" s="684"/>
      <c r="AH455" s="684"/>
      <c r="AI455" s="684"/>
      <c r="AJ455" s="684"/>
      <c r="AK455" s="684"/>
      <c r="AL455" s="684"/>
      <c r="AM455" s="684"/>
      <c r="AN455" s="684"/>
      <c r="AO455" s="684"/>
      <c r="AP455" s="826" t="str">
        <f t="shared" ref="AP455:AP518" si="65">IF(AO455*0.187*10^-3&gt;0,AO455*0.187*10^-3," ")</f>
        <v xml:space="preserve"> </v>
      </c>
      <c r="AQ455" s="786" t="str">
        <f t="shared" ref="AQ455:AQ518" si="66">IFERROR(AP455/AH455," ")</f>
        <v xml:space="preserve"> </v>
      </c>
    </row>
    <row r="456" spans="1:43" ht="18.75" x14ac:dyDescent="0.3">
      <c r="A456" s="827"/>
      <c r="B456" s="684"/>
      <c r="C456" s="823"/>
      <c r="D456" s="823"/>
      <c r="E456" s="823"/>
      <c r="F456" s="684"/>
      <c r="G456" s="823"/>
      <c r="H456" s="823"/>
      <c r="I456" s="684"/>
      <c r="J456" s="823"/>
      <c r="K456" s="823"/>
      <c r="L456" s="786" t="str">
        <f t="shared" si="59"/>
        <v xml:space="preserve"> </v>
      </c>
      <c r="M456" s="823"/>
      <c r="N456" s="823"/>
      <c r="O456" s="823"/>
      <c r="P456" s="823"/>
      <c r="Q456" s="786" t="str">
        <f t="shared" si="60"/>
        <v xml:space="preserve"> </v>
      </c>
      <c r="R456" s="786" t="str">
        <f t="shared" si="61"/>
        <v xml:space="preserve"> </v>
      </c>
      <c r="S456" s="786" t="str">
        <f t="shared" si="62"/>
        <v xml:space="preserve"> </v>
      </c>
      <c r="U456" s="684"/>
      <c r="V456" s="684"/>
      <c r="W456" s="684"/>
      <c r="X456" s="684"/>
      <c r="Y456" s="684"/>
      <c r="Z456" s="684"/>
      <c r="AA456" s="684"/>
      <c r="AB456" s="824"/>
      <c r="AC456" s="786" t="str">
        <f t="shared" si="63"/>
        <v xml:space="preserve"> </v>
      </c>
      <c r="AD456" s="786" t="str">
        <f t="shared" si="64"/>
        <v xml:space="preserve"> </v>
      </c>
      <c r="AF456" s="825">
        <v>1</v>
      </c>
      <c r="AG456" s="684"/>
      <c r="AH456" s="684"/>
      <c r="AI456" s="684"/>
      <c r="AJ456" s="684"/>
      <c r="AK456" s="684"/>
      <c r="AL456" s="684"/>
      <c r="AM456" s="684"/>
      <c r="AN456" s="684"/>
      <c r="AO456" s="684"/>
      <c r="AP456" s="826" t="str">
        <f t="shared" si="65"/>
        <v xml:space="preserve"> </v>
      </c>
      <c r="AQ456" s="786" t="str">
        <f t="shared" si="66"/>
        <v xml:space="preserve"> </v>
      </c>
    </row>
    <row r="457" spans="1:43" ht="18.75" x14ac:dyDescent="0.3">
      <c r="A457" s="827"/>
      <c r="B457" s="684"/>
      <c r="C457" s="823"/>
      <c r="D457" s="823"/>
      <c r="E457" s="823"/>
      <c r="F457" s="684"/>
      <c r="G457" s="823"/>
      <c r="H457" s="823"/>
      <c r="I457" s="684"/>
      <c r="J457" s="823"/>
      <c r="K457" s="823"/>
      <c r="L457" s="786" t="str">
        <f t="shared" si="59"/>
        <v xml:space="preserve"> </v>
      </c>
      <c r="M457" s="823"/>
      <c r="N457" s="823"/>
      <c r="O457" s="823"/>
      <c r="P457" s="823"/>
      <c r="Q457" s="786" t="str">
        <f t="shared" si="60"/>
        <v xml:space="preserve"> </v>
      </c>
      <c r="R457" s="786" t="str">
        <f t="shared" si="61"/>
        <v xml:space="preserve"> </v>
      </c>
      <c r="S457" s="786" t="str">
        <f t="shared" si="62"/>
        <v xml:space="preserve"> </v>
      </c>
      <c r="U457" s="684"/>
      <c r="V457" s="684"/>
      <c r="W457" s="684"/>
      <c r="X457" s="684"/>
      <c r="Y457" s="684"/>
      <c r="Z457" s="684"/>
      <c r="AA457" s="684"/>
      <c r="AB457" s="824"/>
      <c r="AC457" s="786" t="str">
        <f t="shared" si="63"/>
        <v xml:space="preserve"> </v>
      </c>
      <c r="AD457" s="786" t="str">
        <f t="shared" si="64"/>
        <v xml:space="preserve"> </v>
      </c>
      <c r="AF457" s="825">
        <v>1</v>
      </c>
      <c r="AG457" s="684"/>
      <c r="AH457" s="684"/>
      <c r="AI457" s="684"/>
      <c r="AJ457" s="684"/>
      <c r="AK457" s="684"/>
      <c r="AL457" s="684"/>
      <c r="AM457" s="684"/>
      <c r="AN457" s="684"/>
      <c r="AO457" s="684"/>
      <c r="AP457" s="826" t="str">
        <f t="shared" si="65"/>
        <v xml:space="preserve"> </v>
      </c>
      <c r="AQ457" s="786" t="str">
        <f t="shared" si="66"/>
        <v xml:space="preserve"> </v>
      </c>
    </row>
    <row r="458" spans="1:43" ht="18.75" x14ac:dyDescent="0.3">
      <c r="A458" s="827"/>
      <c r="B458" s="684"/>
      <c r="C458" s="823"/>
      <c r="D458" s="823"/>
      <c r="E458" s="823"/>
      <c r="F458" s="684"/>
      <c r="G458" s="823"/>
      <c r="H458" s="823"/>
      <c r="I458" s="684"/>
      <c r="J458" s="823"/>
      <c r="K458" s="823"/>
      <c r="L458" s="786" t="str">
        <f t="shared" si="59"/>
        <v xml:space="preserve"> </v>
      </c>
      <c r="M458" s="823"/>
      <c r="N458" s="823"/>
      <c r="O458" s="823"/>
      <c r="P458" s="823"/>
      <c r="Q458" s="786" t="str">
        <f t="shared" si="60"/>
        <v xml:space="preserve"> </v>
      </c>
      <c r="R458" s="786" t="str">
        <f t="shared" si="61"/>
        <v xml:space="preserve"> </v>
      </c>
      <c r="S458" s="786" t="str">
        <f t="shared" si="62"/>
        <v xml:space="preserve"> </v>
      </c>
      <c r="U458" s="684"/>
      <c r="V458" s="684"/>
      <c r="W458" s="684"/>
      <c r="X458" s="684"/>
      <c r="Y458" s="684"/>
      <c r="Z458" s="684"/>
      <c r="AA458" s="684"/>
      <c r="AB458" s="824"/>
      <c r="AC458" s="786" t="str">
        <f t="shared" si="63"/>
        <v xml:space="preserve"> </v>
      </c>
      <c r="AD458" s="786" t="str">
        <f t="shared" si="64"/>
        <v xml:space="preserve"> </v>
      </c>
      <c r="AF458" s="825">
        <v>1</v>
      </c>
      <c r="AG458" s="684"/>
      <c r="AH458" s="684"/>
      <c r="AI458" s="684"/>
      <c r="AJ458" s="684"/>
      <c r="AK458" s="684"/>
      <c r="AL458" s="684"/>
      <c r="AM458" s="684"/>
      <c r="AN458" s="684"/>
      <c r="AO458" s="684"/>
      <c r="AP458" s="826" t="str">
        <f t="shared" si="65"/>
        <v xml:space="preserve"> </v>
      </c>
      <c r="AQ458" s="786" t="str">
        <f t="shared" si="66"/>
        <v xml:space="preserve"> </v>
      </c>
    </row>
    <row r="459" spans="1:43" ht="18.75" x14ac:dyDescent="0.3">
      <c r="A459" s="827"/>
      <c r="B459" s="684"/>
      <c r="C459" s="823"/>
      <c r="D459" s="823"/>
      <c r="E459" s="823"/>
      <c r="F459" s="684"/>
      <c r="G459" s="823"/>
      <c r="H459" s="823"/>
      <c r="I459" s="684"/>
      <c r="J459" s="823"/>
      <c r="K459" s="823"/>
      <c r="L459" s="786" t="str">
        <f t="shared" si="59"/>
        <v xml:space="preserve"> </v>
      </c>
      <c r="M459" s="823"/>
      <c r="N459" s="823"/>
      <c r="O459" s="823"/>
      <c r="P459" s="823"/>
      <c r="Q459" s="786" t="str">
        <f t="shared" si="60"/>
        <v xml:space="preserve"> </v>
      </c>
      <c r="R459" s="786" t="str">
        <f t="shared" si="61"/>
        <v xml:space="preserve"> </v>
      </c>
      <c r="S459" s="786" t="str">
        <f t="shared" si="62"/>
        <v xml:space="preserve"> </v>
      </c>
      <c r="U459" s="684"/>
      <c r="V459" s="684"/>
      <c r="W459" s="684"/>
      <c r="X459" s="684"/>
      <c r="Y459" s="684"/>
      <c r="Z459" s="684"/>
      <c r="AA459" s="684"/>
      <c r="AB459" s="824"/>
      <c r="AC459" s="786" t="str">
        <f t="shared" si="63"/>
        <v xml:space="preserve"> </v>
      </c>
      <c r="AD459" s="786" t="str">
        <f t="shared" si="64"/>
        <v xml:space="preserve"> </v>
      </c>
      <c r="AF459" s="825">
        <v>1</v>
      </c>
      <c r="AG459" s="684"/>
      <c r="AH459" s="684"/>
      <c r="AI459" s="684"/>
      <c r="AJ459" s="684"/>
      <c r="AK459" s="684"/>
      <c r="AL459" s="684"/>
      <c r="AM459" s="684"/>
      <c r="AN459" s="684"/>
      <c r="AO459" s="684"/>
      <c r="AP459" s="826" t="str">
        <f t="shared" si="65"/>
        <v xml:space="preserve"> </v>
      </c>
      <c r="AQ459" s="786" t="str">
        <f t="shared" si="66"/>
        <v xml:space="preserve"> </v>
      </c>
    </row>
    <row r="460" spans="1:43" ht="18.75" x14ac:dyDescent="0.3">
      <c r="A460" s="827"/>
      <c r="B460" s="684"/>
      <c r="C460" s="823"/>
      <c r="D460" s="823"/>
      <c r="E460" s="823"/>
      <c r="F460" s="684"/>
      <c r="G460" s="823"/>
      <c r="H460" s="823"/>
      <c r="I460" s="684"/>
      <c r="J460" s="823"/>
      <c r="K460" s="823"/>
      <c r="L460" s="786" t="str">
        <f t="shared" si="59"/>
        <v xml:space="preserve"> </v>
      </c>
      <c r="M460" s="823"/>
      <c r="N460" s="823"/>
      <c r="O460" s="823"/>
      <c r="P460" s="823"/>
      <c r="Q460" s="786" t="str">
        <f t="shared" si="60"/>
        <v xml:space="preserve"> </v>
      </c>
      <c r="R460" s="786" t="str">
        <f t="shared" si="61"/>
        <v xml:space="preserve"> </v>
      </c>
      <c r="S460" s="786" t="str">
        <f t="shared" si="62"/>
        <v xml:space="preserve"> </v>
      </c>
      <c r="U460" s="684"/>
      <c r="V460" s="684"/>
      <c r="W460" s="684"/>
      <c r="X460" s="684"/>
      <c r="Y460" s="684"/>
      <c r="Z460" s="684"/>
      <c r="AA460" s="684"/>
      <c r="AB460" s="824"/>
      <c r="AC460" s="786" t="str">
        <f t="shared" si="63"/>
        <v xml:space="preserve"> </v>
      </c>
      <c r="AD460" s="786" t="str">
        <f t="shared" si="64"/>
        <v xml:space="preserve"> </v>
      </c>
      <c r="AF460" s="825">
        <v>1</v>
      </c>
      <c r="AG460" s="684"/>
      <c r="AH460" s="684"/>
      <c r="AI460" s="684"/>
      <c r="AJ460" s="684"/>
      <c r="AK460" s="684"/>
      <c r="AL460" s="684"/>
      <c r="AM460" s="684"/>
      <c r="AN460" s="684"/>
      <c r="AO460" s="684"/>
      <c r="AP460" s="826" t="str">
        <f t="shared" si="65"/>
        <v xml:space="preserve"> </v>
      </c>
      <c r="AQ460" s="786" t="str">
        <f t="shared" si="66"/>
        <v xml:space="preserve"> </v>
      </c>
    </row>
    <row r="461" spans="1:43" ht="18.75" x14ac:dyDescent="0.3">
      <c r="A461" s="827"/>
      <c r="B461" s="684"/>
      <c r="C461" s="823"/>
      <c r="D461" s="823"/>
      <c r="E461" s="823"/>
      <c r="F461" s="684"/>
      <c r="G461" s="823"/>
      <c r="H461" s="823"/>
      <c r="I461" s="684"/>
      <c r="J461" s="823"/>
      <c r="K461" s="823"/>
      <c r="L461" s="786" t="str">
        <f t="shared" si="59"/>
        <v xml:space="preserve"> </v>
      </c>
      <c r="M461" s="823"/>
      <c r="N461" s="823"/>
      <c r="O461" s="823"/>
      <c r="P461" s="823"/>
      <c r="Q461" s="786" t="str">
        <f t="shared" si="60"/>
        <v xml:space="preserve"> </v>
      </c>
      <c r="R461" s="786" t="str">
        <f t="shared" si="61"/>
        <v xml:space="preserve"> </v>
      </c>
      <c r="S461" s="786" t="str">
        <f t="shared" si="62"/>
        <v xml:space="preserve"> </v>
      </c>
      <c r="U461" s="684"/>
      <c r="V461" s="684"/>
      <c r="W461" s="684"/>
      <c r="X461" s="684"/>
      <c r="Y461" s="684"/>
      <c r="Z461" s="684"/>
      <c r="AA461" s="684"/>
      <c r="AB461" s="824"/>
      <c r="AC461" s="786" t="str">
        <f t="shared" si="63"/>
        <v xml:space="preserve"> </v>
      </c>
      <c r="AD461" s="786" t="str">
        <f t="shared" si="64"/>
        <v xml:space="preserve"> </v>
      </c>
      <c r="AF461" s="825">
        <v>1</v>
      </c>
      <c r="AG461" s="684"/>
      <c r="AH461" s="684"/>
      <c r="AI461" s="684"/>
      <c r="AJ461" s="684"/>
      <c r="AK461" s="684"/>
      <c r="AL461" s="684"/>
      <c r="AM461" s="684"/>
      <c r="AN461" s="684"/>
      <c r="AO461" s="684"/>
      <c r="AP461" s="826" t="str">
        <f t="shared" si="65"/>
        <v xml:space="preserve"> </v>
      </c>
      <c r="AQ461" s="786" t="str">
        <f t="shared" si="66"/>
        <v xml:space="preserve"> </v>
      </c>
    </row>
    <row r="462" spans="1:43" ht="18.75" x14ac:dyDescent="0.3">
      <c r="A462" s="827"/>
      <c r="B462" s="684"/>
      <c r="C462" s="823"/>
      <c r="D462" s="823"/>
      <c r="E462" s="823"/>
      <c r="F462" s="684"/>
      <c r="G462" s="823"/>
      <c r="H462" s="823"/>
      <c r="I462" s="684"/>
      <c r="J462" s="823"/>
      <c r="K462" s="823"/>
      <c r="L462" s="786" t="str">
        <f t="shared" si="59"/>
        <v xml:space="preserve"> </v>
      </c>
      <c r="M462" s="823"/>
      <c r="N462" s="823"/>
      <c r="O462" s="823"/>
      <c r="P462" s="823"/>
      <c r="Q462" s="786" t="str">
        <f t="shared" si="60"/>
        <v xml:space="preserve"> </v>
      </c>
      <c r="R462" s="786" t="str">
        <f t="shared" si="61"/>
        <v xml:space="preserve"> </v>
      </c>
      <c r="S462" s="786" t="str">
        <f t="shared" si="62"/>
        <v xml:space="preserve"> </v>
      </c>
      <c r="U462" s="684"/>
      <c r="V462" s="684"/>
      <c r="W462" s="684"/>
      <c r="X462" s="684"/>
      <c r="Y462" s="684"/>
      <c r="Z462" s="684"/>
      <c r="AA462" s="684"/>
      <c r="AB462" s="824"/>
      <c r="AC462" s="786" t="str">
        <f t="shared" si="63"/>
        <v xml:space="preserve"> </v>
      </c>
      <c r="AD462" s="786" t="str">
        <f t="shared" si="64"/>
        <v xml:space="preserve"> </v>
      </c>
      <c r="AF462" s="825">
        <v>1</v>
      </c>
      <c r="AG462" s="684"/>
      <c r="AH462" s="684"/>
      <c r="AI462" s="684"/>
      <c r="AJ462" s="684"/>
      <c r="AK462" s="684"/>
      <c r="AL462" s="684"/>
      <c r="AM462" s="684"/>
      <c r="AN462" s="684"/>
      <c r="AO462" s="684"/>
      <c r="AP462" s="826" t="str">
        <f t="shared" si="65"/>
        <v xml:space="preserve"> </v>
      </c>
      <c r="AQ462" s="786" t="str">
        <f t="shared" si="66"/>
        <v xml:space="preserve"> </v>
      </c>
    </row>
    <row r="463" spans="1:43" ht="18.75" x14ac:dyDescent="0.3">
      <c r="A463" s="827"/>
      <c r="B463" s="684"/>
      <c r="C463" s="823"/>
      <c r="D463" s="823"/>
      <c r="E463" s="823"/>
      <c r="F463" s="684"/>
      <c r="G463" s="823"/>
      <c r="H463" s="823"/>
      <c r="I463" s="684"/>
      <c r="J463" s="823"/>
      <c r="K463" s="823"/>
      <c r="L463" s="786" t="str">
        <f t="shared" si="59"/>
        <v xml:space="preserve"> </v>
      </c>
      <c r="M463" s="823"/>
      <c r="N463" s="823"/>
      <c r="O463" s="823"/>
      <c r="P463" s="823"/>
      <c r="Q463" s="786" t="str">
        <f t="shared" si="60"/>
        <v xml:space="preserve"> </v>
      </c>
      <c r="R463" s="786" t="str">
        <f t="shared" si="61"/>
        <v xml:space="preserve"> </v>
      </c>
      <c r="S463" s="786" t="str">
        <f t="shared" si="62"/>
        <v xml:space="preserve"> </v>
      </c>
      <c r="U463" s="684"/>
      <c r="V463" s="684"/>
      <c r="W463" s="684"/>
      <c r="X463" s="684"/>
      <c r="Y463" s="684"/>
      <c r="Z463" s="684"/>
      <c r="AA463" s="684"/>
      <c r="AB463" s="824"/>
      <c r="AC463" s="786" t="str">
        <f t="shared" si="63"/>
        <v xml:space="preserve"> </v>
      </c>
      <c r="AD463" s="786" t="str">
        <f t="shared" si="64"/>
        <v xml:space="preserve"> </v>
      </c>
      <c r="AF463" s="825">
        <v>1</v>
      </c>
      <c r="AG463" s="684"/>
      <c r="AH463" s="684"/>
      <c r="AI463" s="684"/>
      <c r="AJ463" s="684"/>
      <c r="AK463" s="684"/>
      <c r="AL463" s="684"/>
      <c r="AM463" s="684"/>
      <c r="AN463" s="684"/>
      <c r="AO463" s="684"/>
      <c r="AP463" s="826" t="str">
        <f t="shared" si="65"/>
        <v xml:space="preserve"> </v>
      </c>
      <c r="AQ463" s="786" t="str">
        <f t="shared" si="66"/>
        <v xml:space="preserve"> </v>
      </c>
    </row>
    <row r="464" spans="1:43" ht="18.75" x14ac:dyDescent="0.3">
      <c r="A464" s="827"/>
      <c r="B464" s="684"/>
      <c r="C464" s="823"/>
      <c r="D464" s="823"/>
      <c r="E464" s="823"/>
      <c r="F464" s="684"/>
      <c r="G464" s="823"/>
      <c r="H464" s="823"/>
      <c r="I464" s="684"/>
      <c r="J464" s="823"/>
      <c r="K464" s="823"/>
      <c r="L464" s="786" t="str">
        <f t="shared" si="59"/>
        <v xml:space="preserve"> </v>
      </c>
      <c r="M464" s="823"/>
      <c r="N464" s="823"/>
      <c r="O464" s="823"/>
      <c r="P464" s="823"/>
      <c r="Q464" s="786" t="str">
        <f t="shared" si="60"/>
        <v xml:space="preserve"> </v>
      </c>
      <c r="R464" s="786" t="str">
        <f t="shared" si="61"/>
        <v xml:space="preserve"> </v>
      </c>
      <c r="S464" s="786" t="str">
        <f t="shared" si="62"/>
        <v xml:space="preserve"> </v>
      </c>
      <c r="U464" s="684"/>
      <c r="V464" s="684"/>
      <c r="W464" s="684"/>
      <c r="X464" s="684"/>
      <c r="Y464" s="684"/>
      <c r="Z464" s="684"/>
      <c r="AA464" s="684"/>
      <c r="AB464" s="824"/>
      <c r="AC464" s="786" t="str">
        <f t="shared" si="63"/>
        <v xml:space="preserve"> </v>
      </c>
      <c r="AD464" s="786" t="str">
        <f t="shared" si="64"/>
        <v xml:space="preserve"> </v>
      </c>
      <c r="AF464" s="825">
        <v>1</v>
      </c>
      <c r="AG464" s="684"/>
      <c r="AH464" s="684"/>
      <c r="AI464" s="684"/>
      <c r="AJ464" s="684"/>
      <c r="AK464" s="684"/>
      <c r="AL464" s="684"/>
      <c r="AM464" s="684"/>
      <c r="AN464" s="684"/>
      <c r="AO464" s="684"/>
      <c r="AP464" s="826" t="str">
        <f t="shared" si="65"/>
        <v xml:space="preserve"> </v>
      </c>
      <c r="AQ464" s="786" t="str">
        <f t="shared" si="66"/>
        <v xml:space="preserve"> </v>
      </c>
    </row>
    <row r="465" spans="1:43" ht="18.75" x14ac:dyDescent="0.3">
      <c r="A465" s="827"/>
      <c r="B465" s="684"/>
      <c r="C465" s="823"/>
      <c r="D465" s="823"/>
      <c r="E465" s="823"/>
      <c r="F465" s="684"/>
      <c r="G465" s="823"/>
      <c r="H465" s="823"/>
      <c r="I465" s="684"/>
      <c r="J465" s="823"/>
      <c r="K465" s="823"/>
      <c r="L465" s="786" t="str">
        <f t="shared" si="59"/>
        <v xml:space="preserve"> </v>
      </c>
      <c r="M465" s="823"/>
      <c r="N465" s="823"/>
      <c r="O465" s="823"/>
      <c r="P465" s="823"/>
      <c r="Q465" s="786" t="str">
        <f t="shared" si="60"/>
        <v xml:space="preserve"> </v>
      </c>
      <c r="R465" s="786" t="str">
        <f t="shared" si="61"/>
        <v xml:space="preserve"> </v>
      </c>
      <c r="S465" s="786" t="str">
        <f t="shared" si="62"/>
        <v xml:space="preserve"> </v>
      </c>
      <c r="U465" s="684"/>
      <c r="V465" s="684"/>
      <c r="W465" s="684"/>
      <c r="X465" s="684"/>
      <c r="Y465" s="684"/>
      <c r="Z465" s="684"/>
      <c r="AA465" s="684"/>
      <c r="AB465" s="824"/>
      <c r="AC465" s="786" t="str">
        <f t="shared" si="63"/>
        <v xml:space="preserve"> </v>
      </c>
      <c r="AD465" s="786" t="str">
        <f t="shared" si="64"/>
        <v xml:space="preserve"> </v>
      </c>
      <c r="AF465" s="825">
        <v>1</v>
      </c>
      <c r="AG465" s="684"/>
      <c r="AH465" s="684"/>
      <c r="AI465" s="684"/>
      <c r="AJ465" s="684"/>
      <c r="AK465" s="684"/>
      <c r="AL465" s="684"/>
      <c r="AM465" s="684"/>
      <c r="AN465" s="684"/>
      <c r="AO465" s="684"/>
      <c r="AP465" s="826" t="str">
        <f t="shared" si="65"/>
        <v xml:space="preserve"> </v>
      </c>
      <c r="AQ465" s="786" t="str">
        <f t="shared" si="66"/>
        <v xml:space="preserve"> </v>
      </c>
    </row>
    <row r="466" spans="1:43" ht="18.75" x14ac:dyDescent="0.3">
      <c r="A466" s="827"/>
      <c r="B466" s="684"/>
      <c r="C466" s="823"/>
      <c r="D466" s="823"/>
      <c r="E466" s="823"/>
      <c r="F466" s="684"/>
      <c r="G466" s="823"/>
      <c r="H466" s="823"/>
      <c r="I466" s="684"/>
      <c r="J466" s="823"/>
      <c r="K466" s="823"/>
      <c r="L466" s="786" t="str">
        <f t="shared" si="59"/>
        <v xml:space="preserve"> </v>
      </c>
      <c r="M466" s="823"/>
      <c r="N466" s="823"/>
      <c r="O466" s="823"/>
      <c r="P466" s="823"/>
      <c r="Q466" s="786" t="str">
        <f t="shared" si="60"/>
        <v xml:space="preserve"> </v>
      </c>
      <c r="R466" s="786" t="str">
        <f t="shared" si="61"/>
        <v xml:space="preserve"> </v>
      </c>
      <c r="S466" s="786" t="str">
        <f t="shared" si="62"/>
        <v xml:space="preserve"> </v>
      </c>
      <c r="U466" s="684"/>
      <c r="V466" s="684"/>
      <c r="W466" s="684"/>
      <c r="X466" s="684"/>
      <c r="Y466" s="684"/>
      <c r="Z466" s="684"/>
      <c r="AA466" s="684"/>
      <c r="AB466" s="824"/>
      <c r="AC466" s="786" t="str">
        <f t="shared" si="63"/>
        <v xml:space="preserve"> </v>
      </c>
      <c r="AD466" s="786" t="str">
        <f t="shared" si="64"/>
        <v xml:space="preserve"> </v>
      </c>
      <c r="AF466" s="825">
        <v>1</v>
      </c>
      <c r="AG466" s="684"/>
      <c r="AH466" s="684"/>
      <c r="AI466" s="684"/>
      <c r="AJ466" s="684"/>
      <c r="AK466" s="684"/>
      <c r="AL466" s="684"/>
      <c r="AM466" s="684"/>
      <c r="AN466" s="684"/>
      <c r="AO466" s="684"/>
      <c r="AP466" s="826" t="str">
        <f t="shared" si="65"/>
        <v xml:space="preserve"> </v>
      </c>
      <c r="AQ466" s="786" t="str">
        <f t="shared" si="66"/>
        <v xml:space="preserve"> </v>
      </c>
    </row>
    <row r="467" spans="1:43" ht="18.75" x14ac:dyDescent="0.3">
      <c r="A467" s="827"/>
      <c r="B467" s="684"/>
      <c r="C467" s="823"/>
      <c r="D467" s="823"/>
      <c r="E467" s="823"/>
      <c r="F467" s="684"/>
      <c r="G467" s="823"/>
      <c r="H467" s="823"/>
      <c r="I467" s="684"/>
      <c r="J467" s="823"/>
      <c r="K467" s="823"/>
      <c r="L467" s="786" t="str">
        <f t="shared" si="59"/>
        <v xml:space="preserve"> </v>
      </c>
      <c r="M467" s="823"/>
      <c r="N467" s="823"/>
      <c r="O467" s="823"/>
      <c r="P467" s="823"/>
      <c r="Q467" s="786" t="str">
        <f t="shared" si="60"/>
        <v xml:space="preserve"> </v>
      </c>
      <c r="R467" s="786" t="str">
        <f t="shared" si="61"/>
        <v xml:space="preserve"> </v>
      </c>
      <c r="S467" s="786" t="str">
        <f t="shared" si="62"/>
        <v xml:space="preserve"> </v>
      </c>
      <c r="U467" s="684"/>
      <c r="V467" s="684"/>
      <c r="W467" s="684"/>
      <c r="X467" s="684"/>
      <c r="Y467" s="684"/>
      <c r="Z467" s="684"/>
      <c r="AA467" s="684"/>
      <c r="AB467" s="824"/>
      <c r="AC467" s="786" t="str">
        <f t="shared" si="63"/>
        <v xml:space="preserve"> </v>
      </c>
      <c r="AD467" s="786" t="str">
        <f t="shared" si="64"/>
        <v xml:space="preserve"> </v>
      </c>
      <c r="AF467" s="825">
        <v>1</v>
      </c>
      <c r="AG467" s="684"/>
      <c r="AH467" s="684"/>
      <c r="AI467" s="684"/>
      <c r="AJ467" s="684"/>
      <c r="AK467" s="684"/>
      <c r="AL467" s="684"/>
      <c r="AM467" s="684"/>
      <c r="AN467" s="684"/>
      <c r="AO467" s="684"/>
      <c r="AP467" s="826" t="str">
        <f t="shared" si="65"/>
        <v xml:space="preserve"> </v>
      </c>
      <c r="AQ467" s="786" t="str">
        <f t="shared" si="66"/>
        <v xml:space="preserve"> </v>
      </c>
    </row>
    <row r="468" spans="1:43" ht="18.75" x14ac:dyDescent="0.3">
      <c r="A468" s="827"/>
      <c r="B468" s="684"/>
      <c r="C468" s="823"/>
      <c r="D468" s="823"/>
      <c r="E468" s="823"/>
      <c r="F468" s="684"/>
      <c r="G468" s="823"/>
      <c r="H468" s="823"/>
      <c r="I468" s="684"/>
      <c r="J468" s="823"/>
      <c r="K468" s="823"/>
      <c r="L468" s="786" t="str">
        <f t="shared" si="59"/>
        <v xml:space="preserve"> </v>
      </c>
      <c r="M468" s="823"/>
      <c r="N468" s="823"/>
      <c r="O468" s="823"/>
      <c r="P468" s="823"/>
      <c r="Q468" s="786" t="str">
        <f t="shared" si="60"/>
        <v xml:space="preserve"> </v>
      </c>
      <c r="R468" s="786" t="str">
        <f t="shared" si="61"/>
        <v xml:space="preserve"> </v>
      </c>
      <c r="S468" s="786" t="str">
        <f t="shared" si="62"/>
        <v xml:space="preserve"> </v>
      </c>
      <c r="U468" s="684"/>
      <c r="V468" s="684"/>
      <c r="W468" s="684"/>
      <c r="X468" s="684"/>
      <c r="Y468" s="684"/>
      <c r="Z468" s="684"/>
      <c r="AA468" s="684"/>
      <c r="AB468" s="824"/>
      <c r="AC468" s="786" t="str">
        <f t="shared" si="63"/>
        <v xml:space="preserve"> </v>
      </c>
      <c r="AD468" s="786" t="str">
        <f t="shared" si="64"/>
        <v xml:space="preserve"> </v>
      </c>
      <c r="AF468" s="825">
        <v>1</v>
      </c>
      <c r="AG468" s="684"/>
      <c r="AH468" s="684"/>
      <c r="AI468" s="684"/>
      <c r="AJ468" s="684"/>
      <c r="AK468" s="684"/>
      <c r="AL468" s="684"/>
      <c r="AM468" s="684"/>
      <c r="AN468" s="684"/>
      <c r="AO468" s="684"/>
      <c r="AP468" s="826" t="str">
        <f t="shared" si="65"/>
        <v xml:space="preserve"> </v>
      </c>
      <c r="AQ468" s="786" t="str">
        <f t="shared" si="66"/>
        <v xml:space="preserve"> </v>
      </c>
    </row>
    <row r="469" spans="1:43" ht="18.75" x14ac:dyDescent="0.3">
      <c r="A469" s="827"/>
      <c r="B469" s="684"/>
      <c r="C469" s="823"/>
      <c r="D469" s="823"/>
      <c r="E469" s="823"/>
      <c r="F469" s="684"/>
      <c r="G469" s="823"/>
      <c r="H469" s="823"/>
      <c r="I469" s="684"/>
      <c r="J469" s="823"/>
      <c r="K469" s="823"/>
      <c r="L469" s="786" t="str">
        <f t="shared" si="59"/>
        <v xml:space="preserve"> </v>
      </c>
      <c r="M469" s="823"/>
      <c r="N469" s="823"/>
      <c r="O469" s="823"/>
      <c r="P469" s="823"/>
      <c r="Q469" s="786" t="str">
        <f t="shared" si="60"/>
        <v xml:space="preserve"> </v>
      </c>
      <c r="R469" s="786" t="str">
        <f t="shared" si="61"/>
        <v xml:space="preserve"> </v>
      </c>
      <c r="S469" s="786" t="str">
        <f t="shared" si="62"/>
        <v xml:space="preserve"> </v>
      </c>
      <c r="U469" s="684"/>
      <c r="V469" s="684"/>
      <c r="W469" s="684"/>
      <c r="X469" s="684"/>
      <c r="Y469" s="684"/>
      <c r="Z469" s="684"/>
      <c r="AA469" s="684"/>
      <c r="AB469" s="824"/>
      <c r="AC469" s="786" t="str">
        <f t="shared" si="63"/>
        <v xml:space="preserve"> </v>
      </c>
      <c r="AD469" s="786" t="str">
        <f t="shared" si="64"/>
        <v xml:space="preserve"> </v>
      </c>
      <c r="AF469" s="825">
        <v>1</v>
      </c>
      <c r="AG469" s="684"/>
      <c r="AH469" s="684"/>
      <c r="AI469" s="684"/>
      <c r="AJ469" s="684"/>
      <c r="AK469" s="684"/>
      <c r="AL469" s="684"/>
      <c r="AM469" s="684"/>
      <c r="AN469" s="684"/>
      <c r="AO469" s="684"/>
      <c r="AP469" s="826" t="str">
        <f t="shared" si="65"/>
        <v xml:space="preserve"> </v>
      </c>
      <c r="AQ469" s="786" t="str">
        <f t="shared" si="66"/>
        <v xml:space="preserve"> </v>
      </c>
    </row>
    <row r="470" spans="1:43" ht="18.75" x14ac:dyDescent="0.3">
      <c r="A470" s="827"/>
      <c r="B470" s="684"/>
      <c r="C470" s="823"/>
      <c r="D470" s="823"/>
      <c r="E470" s="823"/>
      <c r="F470" s="684"/>
      <c r="G470" s="823"/>
      <c r="H470" s="823"/>
      <c r="I470" s="684"/>
      <c r="J470" s="823"/>
      <c r="K470" s="823"/>
      <c r="L470" s="786" t="str">
        <f t="shared" si="59"/>
        <v xml:space="preserve"> </v>
      </c>
      <c r="M470" s="823"/>
      <c r="N470" s="823"/>
      <c r="O470" s="823"/>
      <c r="P470" s="823"/>
      <c r="Q470" s="786" t="str">
        <f t="shared" si="60"/>
        <v xml:space="preserve"> </v>
      </c>
      <c r="R470" s="786" t="str">
        <f t="shared" si="61"/>
        <v xml:space="preserve"> </v>
      </c>
      <c r="S470" s="786" t="str">
        <f t="shared" si="62"/>
        <v xml:space="preserve"> </v>
      </c>
      <c r="U470" s="684"/>
      <c r="V470" s="684"/>
      <c r="W470" s="684"/>
      <c r="X470" s="684"/>
      <c r="Y470" s="684"/>
      <c r="Z470" s="684"/>
      <c r="AA470" s="684"/>
      <c r="AB470" s="824"/>
      <c r="AC470" s="786" t="str">
        <f t="shared" si="63"/>
        <v xml:space="preserve"> </v>
      </c>
      <c r="AD470" s="786" t="str">
        <f t="shared" si="64"/>
        <v xml:space="preserve"> </v>
      </c>
      <c r="AF470" s="825">
        <v>1</v>
      </c>
      <c r="AG470" s="684"/>
      <c r="AH470" s="684"/>
      <c r="AI470" s="684"/>
      <c r="AJ470" s="684"/>
      <c r="AK470" s="684"/>
      <c r="AL470" s="684"/>
      <c r="AM470" s="684"/>
      <c r="AN470" s="684"/>
      <c r="AO470" s="684"/>
      <c r="AP470" s="826" t="str">
        <f t="shared" si="65"/>
        <v xml:space="preserve"> </v>
      </c>
      <c r="AQ470" s="786" t="str">
        <f t="shared" si="66"/>
        <v xml:space="preserve"> </v>
      </c>
    </row>
    <row r="471" spans="1:43" ht="18.75" x14ac:dyDescent="0.3">
      <c r="A471" s="827"/>
      <c r="B471" s="684"/>
      <c r="C471" s="823"/>
      <c r="D471" s="823"/>
      <c r="E471" s="823"/>
      <c r="F471" s="684"/>
      <c r="G471" s="823"/>
      <c r="H471" s="823"/>
      <c r="I471" s="684"/>
      <c r="J471" s="823"/>
      <c r="K471" s="823"/>
      <c r="L471" s="786" t="str">
        <f t="shared" si="59"/>
        <v xml:space="preserve"> </v>
      </c>
      <c r="M471" s="823"/>
      <c r="N471" s="823"/>
      <c r="O471" s="823"/>
      <c r="P471" s="823"/>
      <c r="Q471" s="786" t="str">
        <f t="shared" si="60"/>
        <v xml:space="preserve"> </v>
      </c>
      <c r="R471" s="786" t="str">
        <f t="shared" si="61"/>
        <v xml:space="preserve"> </v>
      </c>
      <c r="S471" s="786" t="str">
        <f t="shared" si="62"/>
        <v xml:space="preserve"> </v>
      </c>
      <c r="U471" s="684"/>
      <c r="V471" s="684"/>
      <c r="W471" s="684"/>
      <c r="X471" s="684"/>
      <c r="Y471" s="684"/>
      <c r="Z471" s="684"/>
      <c r="AA471" s="684"/>
      <c r="AB471" s="824"/>
      <c r="AC471" s="786" t="str">
        <f t="shared" si="63"/>
        <v xml:space="preserve"> </v>
      </c>
      <c r="AD471" s="786" t="str">
        <f t="shared" si="64"/>
        <v xml:space="preserve"> </v>
      </c>
      <c r="AF471" s="825">
        <v>1</v>
      </c>
      <c r="AG471" s="684"/>
      <c r="AH471" s="684"/>
      <c r="AI471" s="684"/>
      <c r="AJ471" s="684"/>
      <c r="AK471" s="684"/>
      <c r="AL471" s="684"/>
      <c r="AM471" s="684"/>
      <c r="AN471" s="684"/>
      <c r="AO471" s="684"/>
      <c r="AP471" s="826" t="str">
        <f t="shared" si="65"/>
        <v xml:space="preserve"> </v>
      </c>
      <c r="AQ471" s="786" t="str">
        <f t="shared" si="66"/>
        <v xml:space="preserve"> </v>
      </c>
    </row>
    <row r="472" spans="1:43" ht="18.75" x14ac:dyDescent="0.3">
      <c r="A472" s="827"/>
      <c r="B472" s="684"/>
      <c r="C472" s="823"/>
      <c r="D472" s="823"/>
      <c r="E472" s="823"/>
      <c r="F472" s="684"/>
      <c r="G472" s="823"/>
      <c r="H472" s="823"/>
      <c r="I472" s="684"/>
      <c r="J472" s="823"/>
      <c r="K472" s="823"/>
      <c r="L472" s="786" t="str">
        <f t="shared" si="59"/>
        <v xml:space="preserve"> </v>
      </c>
      <c r="M472" s="823"/>
      <c r="N472" s="823"/>
      <c r="O472" s="823"/>
      <c r="P472" s="823"/>
      <c r="Q472" s="786" t="str">
        <f t="shared" si="60"/>
        <v xml:space="preserve"> </v>
      </c>
      <c r="R472" s="786" t="str">
        <f t="shared" si="61"/>
        <v xml:space="preserve"> </v>
      </c>
      <c r="S472" s="786" t="str">
        <f t="shared" si="62"/>
        <v xml:space="preserve"> </v>
      </c>
      <c r="U472" s="684"/>
      <c r="V472" s="684"/>
      <c r="W472" s="684"/>
      <c r="X472" s="684"/>
      <c r="Y472" s="684"/>
      <c r="Z472" s="684"/>
      <c r="AA472" s="684"/>
      <c r="AB472" s="824"/>
      <c r="AC472" s="786" t="str">
        <f t="shared" si="63"/>
        <v xml:space="preserve"> </v>
      </c>
      <c r="AD472" s="786" t="str">
        <f t="shared" si="64"/>
        <v xml:space="preserve"> </v>
      </c>
      <c r="AF472" s="825">
        <v>1</v>
      </c>
      <c r="AG472" s="684"/>
      <c r="AH472" s="684"/>
      <c r="AI472" s="684"/>
      <c r="AJ472" s="684"/>
      <c r="AK472" s="684"/>
      <c r="AL472" s="684"/>
      <c r="AM472" s="684"/>
      <c r="AN472" s="684"/>
      <c r="AO472" s="684"/>
      <c r="AP472" s="826" t="str">
        <f t="shared" si="65"/>
        <v xml:space="preserve"> </v>
      </c>
      <c r="AQ472" s="786" t="str">
        <f t="shared" si="66"/>
        <v xml:space="preserve"> </v>
      </c>
    </row>
    <row r="473" spans="1:43" ht="18.75" x14ac:dyDescent="0.3">
      <c r="A473" s="827"/>
      <c r="B473" s="684"/>
      <c r="C473" s="823"/>
      <c r="D473" s="823"/>
      <c r="E473" s="823"/>
      <c r="F473" s="684"/>
      <c r="G473" s="823"/>
      <c r="H473" s="823"/>
      <c r="I473" s="684"/>
      <c r="J473" s="823"/>
      <c r="K473" s="823"/>
      <c r="L473" s="786" t="str">
        <f t="shared" si="59"/>
        <v xml:space="preserve"> </v>
      </c>
      <c r="M473" s="823"/>
      <c r="N473" s="823"/>
      <c r="O473" s="823"/>
      <c r="P473" s="823"/>
      <c r="Q473" s="786" t="str">
        <f t="shared" si="60"/>
        <v xml:space="preserve"> </v>
      </c>
      <c r="R473" s="786" t="str">
        <f t="shared" si="61"/>
        <v xml:space="preserve"> </v>
      </c>
      <c r="S473" s="786" t="str">
        <f t="shared" si="62"/>
        <v xml:space="preserve"> </v>
      </c>
      <c r="U473" s="684"/>
      <c r="V473" s="684"/>
      <c r="W473" s="684"/>
      <c r="X473" s="684"/>
      <c r="Y473" s="684"/>
      <c r="Z473" s="684"/>
      <c r="AA473" s="684"/>
      <c r="AB473" s="824"/>
      <c r="AC473" s="786" t="str">
        <f t="shared" si="63"/>
        <v xml:space="preserve"> </v>
      </c>
      <c r="AD473" s="786" t="str">
        <f t="shared" si="64"/>
        <v xml:space="preserve"> </v>
      </c>
      <c r="AF473" s="825">
        <v>1</v>
      </c>
      <c r="AG473" s="684"/>
      <c r="AH473" s="684"/>
      <c r="AI473" s="684"/>
      <c r="AJ473" s="684"/>
      <c r="AK473" s="684"/>
      <c r="AL473" s="684"/>
      <c r="AM473" s="684"/>
      <c r="AN473" s="684"/>
      <c r="AO473" s="684"/>
      <c r="AP473" s="826" t="str">
        <f t="shared" si="65"/>
        <v xml:space="preserve"> </v>
      </c>
      <c r="AQ473" s="786" t="str">
        <f t="shared" si="66"/>
        <v xml:space="preserve"> </v>
      </c>
    </row>
    <row r="474" spans="1:43" ht="18.75" x14ac:dyDescent="0.3">
      <c r="A474" s="827"/>
      <c r="B474" s="684"/>
      <c r="C474" s="823"/>
      <c r="D474" s="823"/>
      <c r="E474" s="823"/>
      <c r="F474" s="684"/>
      <c r="G474" s="823"/>
      <c r="H474" s="823"/>
      <c r="I474" s="684"/>
      <c r="J474" s="823"/>
      <c r="K474" s="823"/>
      <c r="L474" s="786" t="str">
        <f t="shared" si="59"/>
        <v xml:space="preserve"> </v>
      </c>
      <c r="M474" s="823"/>
      <c r="N474" s="823"/>
      <c r="O474" s="823"/>
      <c r="P474" s="823"/>
      <c r="Q474" s="786" t="str">
        <f t="shared" si="60"/>
        <v xml:space="preserve"> </v>
      </c>
      <c r="R474" s="786" t="str">
        <f t="shared" si="61"/>
        <v xml:space="preserve"> </v>
      </c>
      <c r="S474" s="786" t="str">
        <f t="shared" si="62"/>
        <v xml:space="preserve"> </v>
      </c>
      <c r="U474" s="684"/>
      <c r="V474" s="684"/>
      <c r="W474" s="684"/>
      <c r="X474" s="684"/>
      <c r="Y474" s="684"/>
      <c r="Z474" s="684"/>
      <c r="AA474" s="684"/>
      <c r="AB474" s="824"/>
      <c r="AC474" s="786" t="str">
        <f t="shared" si="63"/>
        <v xml:space="preserve"> </v>
      </c>
      <c r="AD474" s="786" t="str">
        <f t="shared" si="64"/>
        <v xml:space="preserve"> </v>
      </c>
      <c r="AF474" s="825">
        <v>1</v>
      </c>
      <c r="AG474" s="684"/>
      <c r="AH474" s="684"/>
      <c r="AI474" s="684"/>
      <c r="AJ474" s="684"/>
      <c r="AK474" s="684"/>
      <c r="AL474" s="684"/>
      <c r="AM474" s="684"/>
      <c r="AN474" s="684"/>
      <c r="AO474" s="684"/>
      <c r="AP474" s="826" t="str">
        <f t="shared" si="65"/>
        <v xml:space="preserve"> </v>
      </c>
      <c r="AQ474" s="786" t="str">
        <f t="shared" si="66"/>
        <v xml:space="preserve"> </v>
      </c>
    </row>
    <row r="475" spans="1:43" ht="18.75" x14ac:dyDescent="0.3">
      <c r="A475" s="827"/>
      <c r="B475" s="684"/>
      <c r="C475" s="823"/>
      <c r="D475" s="823"/>
      <c r="E475" s="823"/>
      <c r="F475" s="684"/>
      <c r="G475" s="823"/>
      <c r="H475" s="823"/>
      <c r="I475" s="684"/>
      <c r="J475" s="823"/>
      <c r="K475" s="823"/>
      <c r="L475" s="786" t="str">
        <f t="shared" si="59"/>
        <v xml:space="preserve"> </v>
      </c>
      <c r="M475" s="823"/>
      <c r="N475" s="823"/>
      <c r="O475" s="823"/>
      <c r="P475" s="823"/>
      <c r="Q475" s="786" t="str">
        <f t="shared" si="60"/>
        <v xml:space="preserve"> </v>
      </c>
      <c r="R475" s="786" t="str">
        <f t="shared" si="61"/>
        <v xml:space="preserve"> </v>
      </c>
      <c r="S475" s="786" t="str">
        <f t="shared" si="62"/>
        <v xml:space="preserve"> </v>
      </c>
      <c r="U475" s="684"/>
      <c r="V475" s="684"/>
      <c r="W475" s="684"/>
      <c r="X475" s="684"/>
      <c r="Y475" s="684"/>
      <c r="Z475" s="684"/>
      <c r="AA475" s="684"/>
      <c r="AB475" s="824"/>
      <c r="AC475" s="786" t="str">
        <f t="shared" si="63"/>
        <v xml:space="preserve"> </v>
      </c>
      <c r="AD475" s="786" t="str">
        <f t="shared" si="64"/>
        <v xml:space="preserve"> </v>
      </c>
      <c r="AF475" s="825">
        <v>1</v>
      </c>
      <c r="AG475" s="684"/>
      <c r="AH475" s="684"/>
      <c r="AI475" s="684"/>
      <c r="AJ475" s="684"/>
      <c r="AK475" s="684"/>
      <c r="AL475" s="684"/>
      <c r="AM475" s="684"/>
      <c r="AN475" s="684"/>
      <c r="AO475" s="684"/>
      <c r="AP475" s="826" t="str">
        <f t="shared" si="65"/>
        <v xml:space="preserve"> </v>
      </c>
      <c r="AQ475" s="786" t="str">
        <f t="shared" si="66"/>
        <v xml:space="preserve"> </v>
      </c>
    </row>
    <row r="476" spans="1:43" ht="18.75" x14ac:dyDescent="0.3">
      <c r="A476" s="827"/>
      <c r="B476" s="684"/>
      <c r="C476" s="823"/>
      <c r="D476" s="823"/>
      <c r="E476" s="823"/>
      <c r="F476" s="684"/>
      <c r="G476" s="823"/>
      <c r="H476" s="823"/>
      <c r="I476" s="684"/>
      <c r="J476" s="823"/>
      <c r="K476" s="823"/>
      <c r="L476" s="786" t="str">
        <f t="shared" si="59"/>
        <v xml:space="preserve"> </v>
      </c>
      <c r="M476" s="823"/>
      <c r="N476" s="823"/>
      <c r="O476" s="823"/>
      <c r="P476" s="823"/>
      <c r="Q476" s="786" t="str">
        <f t="shared" si="60"/>
        <v xml:space="preserve"> </v>
      </c>
      <c r="R476" s="786" t="str">
        <f t="shared" si="61"/>
        <v xml:space="preserve"> </v>
      </c>
      <c r="S476" s="786" t="str">
        <f t="shared" si="62"/>
        <v xml:space="preserve"> </v>
      </c>
      <c r="U476" s="684"/>
      <c r="V476" s="684"/>
      <c r="W476" s="684"/>
      <c r="X476" s="684"/>
      <c r="Y476" s="684"/>
      <c r="Z476" s="684"/>
      <c r="AA476" s="684"/>
      <c r="AB476" s="824"/>
      <c r="AC476" s="786" t="str">
        <f t="shared" si="63"/>
        <v xml:space="preserve"> </v>
      </c>
      <c r="AD476" s="786" t="str">
        <f t="shared" si="64"/>
        <v xml:space="preserve"> </v>
      </c>
      <c r="AF476" s="825">
        <v>1</v>
      </c>
      <c r="AG476" s="684"/>
      <c r="AH476" s="684"/>
      <c r="AI476" s="684"/>
      <c r="AJ476" s="684"/>
      <c r="AK476" s="684"/>
      <c r="AL476" s="684"/>
      <c r="AM476" s="684"/>
      <c r="AN476" s="684"/>
      <c r="AO476" s="684"/>
      <c r="AP476" s="826" t="str">
        <f t="shared" si="65"/>
        <v xml:space="preserve"> </v>
      </c>
      <c r="AQ476" s="786" t="str">
        <f t="shared" si="66"/>
        <v xml:space="preserve"> </v>
      </c>
    </row>
    <row r="477" spans="1:43" ht="18.75" x14ac:dyDescent="0.3">
      <c r="A477" s="827"/>
      <c r="B477" s="684"/>
      <c r="C477" s="823"/>
      <c r="D477" s="823"/>
      <c r="E477" s="823"/>
      <c r="F477" s="684"/>
      <c r="G477" s="823"/>
      <c r="H477" s="823"/>
      <c r="I477" s="684"/>
      <c r="J477" s="823"/>
      <c r="K477" s="823"/>
      <c r="L477" s="786" t="str">
        <f t="shared" si="59"/>
        <v xml:space="preserve"> </v>
      </c>
      <c r="M477" s="823"/>
      <c r="N477" s="823"/>
      <c r="O477" s="823"/>
      <c r="P477" s="823"/>
      <c r="Q477" s="786" t="str">
        <f t="shared" si="60"/>
        <v xml:space="preserve"> </v>
      </c>
      <c r="R477" s="786" t="str">
        <f t="shared" si="61"/>
        <v xml:space="preserve"> </v>
      </c>
      <c r="S477" s="786" t="str">
        <f t="shared" si="62"/>
        <v xml:space="preserve"> </v>
      </c>
      <c r="U477" s="684"/>
      <c r="V477" s="684"/>
      <c r="W477" s="684"/>
      <c r="X477" s="684"/>
      <c r="Y477" s="684"/>
      <c r="Z477" s="684"/>
      <c r="AA477" s="684"/>
      <c r="AB477" s="824"/>
      <c r="AC477" s="786" t="str">
        <f t="shared" si="63"/>
        <v xml:space="preserve"> </v>
      </c>
      <c r="AD477" s="786" t="str">
        <f t="shared" si="64"/>
        <v xml:space="preserve"> </v>
      </c>
      <c r="AF477" s="825">
        <v>1</v>
      </c>
      <c r="AG477" s="684"/>
      <c r="AH477" s="684"/>
      <c r="AI477" s="684"/>
      <c r="AJ477" s="684"/>
      <c r="AK477" s="684"/>
      <c r="AL477" s="684"/>
      <c r="AM477" s="684"/>
      <c r="AN477" s="684"/>
      <c r="AO477" s="684"/>
      <c r="AP477" s="826" t="str">
        <f t="shared" si="65"/>
        <v xml:space="preserve"> </v>
      </c>
      <c r="AQ477" s="786" t="str">
        <f t="shared" si="66"/>
        <v xml:space="preserve"> </v>
      </c>
    </row>
    <row r="478" spans="1:43" ht="18.75" x14ac:dyDescent="0.3">
      <c r="A478" s="827"/>
      <c r="B478" s="684"/>
      <c r="C478" s="823"/>
      <c r="D478" s="823"/>
      <c r="E478" s="823"/>
      <c r="F478" s="684"/>
      <c r="G478" s="823"/>
      <c r="H478" s="823"/>
      <c r="I478" s="684"/>
      <c r="J478" s="823"/>
      <c r="K478" s="823"/>
      <c r="L478" s="786" t="str">
        <f t="shared" si="59"/>
        <v xml:space="preserve"> </v>
      </c>
      <c r="M478" s="823"/>
      <c r="N478" s="823"/>
      <c r="O478" s="823"/>
      <c r="P478" s="823"/>
      <c r="Q478" s="786" t="str">
        <f t="shared" si="60"/>
        <v xml:space="preserve"> </v>
      </c>
      <c r="R478" s="786" t="str">
        <f t="shared" si="61"/>
        <v xml:space="preserve"> </v>
      </c>
      <c r="S478" s="786" t="str">
        <f t="shared" si="62"/>
        <v xml:space="preserve"> </v>
      </c>
      <c r="U478" s="684"/>
      <c r="V478" s="684"/>
      <c r="W478" s="684"/>
      <c r="X478" s="684"/>
      <c r="Y478" s="684"/>
      <c r="Z478" s="684"/>
      <c r="AA478" s="684"/>
      <c r="AB478" s="824"/>
      <c r="AC478" s="786" t="str">
        <f t="shared" si="63"/>
        <v xml:space="preserve"> </v>
      </c>
      <c r="AD478" s="786" t="str">
        <f t="shared" si="64"/>
        <v xml:space="preserve"> </v>
      </c>
      <c r="AF478" s="825">
        <v>1</v>
      </c>
      <c r="AG478" s="684"/>
      <c r="AH478" s="684"/>
      <c r="AI478" s="684"/>
      <c r="AJ478" s="684"/>
      <c r="AK478" s="684"/>
      <c r="AL478" s="684"/>
      <c r="AM478" s="684"/>
      <c r="AN478" s="684"/>
      <c r="AO478" s="684"/>
      <c r="AP478" s="826" t="str">
        <f t="shared" si="65"/>
        <v xml:space="preserve"> </v>
      </c>
      <c r="AQ478" s="786" t="str">
        <f t="shared" si="66"/>
        <v xml:space="preserve"> </v>
      </c>
    </row>
    <row r="479" spans="1:43" ht="18.75" x14ac:dyDescent="0.3">
      <c r="A479" s="827"/>
      <c r="B479" s="684"/>
      <c r="C479" s="823"/>
      <c r="D479" s="823"/>
      <c r="E479" s="823"/>
      <c r="F479" s="684"/>
      <c r="G479" s="823"/>
      <c r="H479" s="823"/>
      <c r="I479" s="684"/>
      <c r="J479" s="823"/>
      <c r="K479" s="823"/>
      <c r="L479" s="786" t="str">
        <f t="shared" si="59"/>
        <v xml:space="preserve"> </v>
      </c>
      <c r="M479" s="823"/>
      <c r="N479" s="823"/>
      <c r="O479" s="823"/>
      <c r="P479" s="823"/>
      <c r="Q479" s="786" t="str">
        <f t="shared" si="60"/>
        <v xml:space="preserve"> </v>
      </c>
      <c r="R479" s="786" t="str">
        <f t="shared" si="61"/>
        <v xml:space="preserve"> </v>
      </c>
      <c r="S479" s="786" t="str">
        <f t="shared" si="62"/>
        <v xml:space="preserve"> </v>
      </c>
      <c r="U479" s="684"/>
      <c r="V479" s="684"/>
      <c r="W479" s="684"/>
      <c r="X479" s="684"/>
      <c r="Y479" s="684"/>
      <c r="Z479" s="684"/>
      <c r="AA479" s="684"/>
      <c r="AB479" s="824"/>
      <c r="AC479" s="786" t="str">
        <f t="shared" si="63"/>
        <v xml:space="preserve"> </v>
      </c>
      <c r="AD479" s="786" t="str">
        <f t="shared" si="64"/>
        <v xml:space="preserve"> </v>
      </c>
      <c r="AF479" s="825">
        <v>1</v>
      </c>
      <c r="AG479" s="684"/>
      <c r="AH479" s="684"/>
      <c r="AI479" s="684"/>
      <c r="AJ479" s="684"/>
      <c r="AK479" s="684"/>
      <c r="AL479" s="684"/>
      <c r="AM479" s="684"/>
      <c r="AN479" s="684"/>
      <c r="AO479" s="684"/>
      <c r="AP479" s="826" t="str">
        <f t="shared" si="65"/>
        <v xml:space="preserve"> </v>
      </c>
      <c r="AQ479" s="786" t="str">
        <f t="shared" si="66"/>
        <v xml:space="preserve"> </v>
      </c>
    </row>
    <row r="480" spans="1:43" ht="18.75" x14ac:dyDescent="0.3">
      <c r="A480" s="827"/>
      <c r="B480" s="684"/>
      <c r="C480" s="823"/>
      <c r="D480" s="823"/>
      <c r="E480" s="823"/>
      <c r="F480" s="684"/>
      <c r="G480" s="823"/>
      <c r="H480" s="823"/>
      <c r="I480" s="684"/>
      <c r="J480" s="823"/>
      <c r="K480" s="823"/>
      <c r="L480" s="786" t="str">
        <f t="shared" si="59"/>
        <v xml:space="preserve"> </v>
      </c>
      <c r="M480" s="823"/>
      <c r="N480" s="823"/>
      <c r="O480" s="823"/>
      <c r="P480" s="823"/>
      <c r="Q480" s="786" t="str">
        <f t="shared" si="60"/>
        <v xml:space="preserve"> </v>
      </c>
      <c r="R480" s="786" t="str">
        <f t="shared" si="61"/>
        <v xml:space="preserve"> </v>
      </c>
      <c r="S480" s="786" t="str">
        <f t="shared" si="62"/>
        <v xml:space="preserve"> </v>
      </c>
      <c r="U480" s="684"/>
      <c r="V480" s="684"/>
      <c r="W480" s="684"/>
      <c r="X480" s="684"/>
      <c r="Y480" s="684"/>
      <c r="Z480" s="684"/>
      <c r="AA480" s="684"/>
      <c r="AB480" s="824"/>
      <c r="AC480" s="786" t="str">
        <f t="shared" si="63"/>
        <v xml:space="preserve"> </v>
      </c>
      <c r="AD480" s="786" t="str">
        <f t="shared" si="64"/>
        <v xml:space="preserve"> </v>
      </c>
      <c r="AF480" s="825">
        <v>1</v>
      </c>
      <c r="AG480" s="684"/>
      <c r="AH480" s="684"/>
      <c r="AI480" s="684"/>
      <c r="AJ480" s="684"/>
      <c r="AK480" s="684"/>
      <c r="AL480" s="684"/>
      <c r="AM480" s="684"/>
      <c r="AN480" s="684"/>
      <c r="AO480" s="684"/>
      <c r="AP480" s="826" t="str">
        <f t="shared" si="65"/>
        <v xml:space="preserve"> </v>
      </c>
      <c r="AQ480" s="786" t="str">
        <f t="shared" si="66"/>
        <v xml:space="preserve"> </v>
      </c>
    </row>
    <row r="481" spans="1:43" ht="18.75" x14ac:dyDescent="0.3">
      <c r="A481" s="827"/>
      <c r="B481" s="684"/>
      <c r="C481" s="823"/>
      <c r="D481" s="823"/>
      <c r="E481" s="823"/>
      <c r="F481" s="684"/>
      <c r="G481" s="823"/>
      <c r="H481" s="823"/>
      <c r="I481" s="684"/>
      <c r="J481" s="823"/>
      <c r="K481" s="823"/>
      <c r="L481" s="786" t="str">
        <f t="shared" si="59"/>
        <v xml:space="preserve"> </v>
      </c>
      <c r="M481" s="823"/>
      <c r="N481" s="823"/>
      <c r="O481" s="823"/>
      <c r="P481" s="823"/>
      <c r="Q481" s="786" t="str">
        <f t="shared" si="60"/>
        <v xml:space="preserve"> </v>
      </c>
      <c r="R481" s="786" t="str">
        <f t="shared" si="61"/>
        <v xml:space="preserve"> </v>
      </c>
      <c r="S481" s="786" t="str">
        <f t="shared" si="62"/>
        <v xml:space="preserve"> </v>
      </c>
      <c r="U481" s="684"/>
      <c r="V481" s="684"/>
      <c r="W481" s="684"/>
      <c r="X481" s="684"/>
      <c r="Y481" s="684"/>
      <c r="Z481" s="684"/>
      <c r="AA481" s="684"/>
      <c r="AB481" s="824"/>
      <c r="AC481" s="786" t="str">
        <f t="shared" si="63"/>
        <v xml:space="preserve"> </v>
      </c>
      <c r="AD481" s="786" t="str">
        <f t="shared" si="64"/>
        <v xml:space="preserve"> </v>
      </c>
      <c r="AF481" s="825">
        <v>1</v>
      </c>
      <c r="AG481" s="684"/>
      <c r="AH481" s="684"/>
      <c r="AI481" s="684"/>
      <c r="AJ481" s="684"/>
      <c r="AK481" s="684"/>
      <c r="AL481" s="684"/>
      <c r="AM481" s="684"/>
      <c r="AN481" s="684"/>
      <c r="AO481" s="684"/>
      <c r="AP481" s="826" t="str">
        <f t="shared" si="65"/>
        <v xml:space="preserve"> </v>
      </c>
      <c r="AQ481" s="786" t="str">
        <f t="shared" si="66"/>
        <v xml:space="preserve"> </v>
      </c>
    </row>
    <row r="482" spans="1:43" ht="18.75" x14ac:dyDescent="0.3">
      <c r="A482" s="827"/>
      <c r="B482" s="684"/>
      <c r="C482" s="823"/>
      <c r="D482" s="823"/>
      <c r="E482" s="823"/>
      <c r="F482" s="684"/>
      <c r="G482" s="823"/>
      <c r="H482" s="823"/>
      <c r="I482" s="684"/>
      <c r="J482" s="823"/>
      <c r="K482" s="823"/>
      <c r="L482" s="786" t="str">
        <f t="shared" si="59"/>
        <v xml:space="preserve"> </v>
      </c>
      <c r="M482" s="823"/>
      <c r="N482" s="823"/>
      <c r="O482" s="823"/>
      <c r="P482" s="823"/>
      <c r="Q482" s="786" t="str">
        <f t="shared" si="60"/>
        <v xml:space="preserve"> </v>
      </c>
      <c r="R482" s="786" t="str">
        <f t="shared" si="61"/>
        <v xml:space="preserve"> </v>
      </c>
      <c r="S482" s="786" t="str">
        <f t="shared" si="62"/>
        <v xml:space="preserve"> </v>
      </c>
      <c r="U482" s="684"/>
      <c r="V482" s="684"/>
      <c r="W482" s="684"/>
      <c r="X482" s="684"/>
      <c r="Y482" s="684"/>
      <c r="Z482" s="684"/>
      <c r="AA482" s="684"/>
      <c r="AB482" s="824"/>
      <c r="AC482" s="786" t="str">
        <f t="shared" si="63"/>
        <v xml:space="preserve"> </v>
      </c>
      <c r="AD482" s="786" t="str">
        <f t="shared" si="64"/>
        <v xml:space="preserve"> </v>
      </c>
      <c r="AF482" s="825">
        <v>1</v>
      </c>
      <c r="AG482" s="684"/>
      <c r="AH482" s="684"/>
      <c r="AI482" s="684"/>
      <c r="AJ482" s="684"/>
      <c r="AK482" s="684"/>
      <c r="AL482" s="684"/>
      <c r="AM482" s="684"/>
      <c r="AN482" s="684"/>
      <c r="AO482" s="684"/>
      <c r="AP482" s="826" t="str">
        <f t="shared" si="65"/>
        <v xml:space="preserve"> </v>
      </c>
      <c r="AQ482" s="786" t="str">
        <f t="shared" si="66"/>
        <v xml:space="preserve"> </v>
      </c>
    </row>
    <row r="483" spans="1:43" ht="18.75" x14ac:dyDescent="0.3">
      <c r="A483" s="827"/>
      <c r="B483" s="684"/>
      <c r="C483" s="823"/>
      <c r="D483" s="823"/>
      <c r="E483" s="823"/>
      <c r="F483" s="684"/>
      <c r="G483" s="823"/>
      <c r="H483" s="823"/>
      <c r="I483" s="684"/>
      <c r="J483" s="823"/>
      <c r="K483" s="823"/>
      <c r="L483" s="786" t="str">
        <f t="shared" si="59"/>
        <v xml:space="preserve"> </v>
      </c>
      <c r="M483" s="823"/>
      <c r="N483" s="823"/>
      <c r="O483" s="823"/>
      <c r="P483" s="823"/>
      <c r="Q483" s="786" t="str">
        <f t="shared" si="60"/>
        <v xml:space="preserve"> </v>
      </c>
      <c r="R483" s="786" t="str">
        <f t="shared" si="61"/>
        <v xml:space="preserve"> </v>
      </c>
      <c r="S483" s="786" t="str">
        <f t="shared" si="62"/>
        <v xml:space="preserve"> </v>
      </c>
      <c r="U483" s="684"/>
      <c r="V483" s="684"/>
      <c r="W483" s="684"/>
      <c r="X483" s="684"/>
      <c r="Y483" s="684"/>
      <c r="Z483" s="684"/>
      <c r="AA483" s="684"/>
      <c r="AB483" s="824"/>
      <c r="AC483" s="786" t="str">
        <f t="shared" si="63"/>
        <v xml:space="preserve"> </v>
      </c>
      <c r="AD483" s="786" t="str">
        <f t="shared" si="64"/>
        <v xml:space="preserve"> </v>
      </c>
      <c r="AF483" s="825">
        <v>1</v>
      </c>
      <c r="AG483" s="684"/>
      <c r="AH483" s="684"/>
      <c r="AI483" s="684"/>
      <c r="AJ483" s="684"/>
      <c r="AK483" s="684"/>
      <c r="AL483" s="684"/>
      <c r="AM483" s="684"/>
      <c r="AN483" s="684"/>
      <c r="AO483" s="684"/>
      <c r="AP483" s="826" t="str">
        <f t="shared" si="65"/>
        <v xml:space="preserve"> </v>
      </c>
      <c r="AQ483" s="786" t="str">
        <f t="shared" si="66"/>
        <v xml:space="preserve"> </v>
      </c>
    </row>
    <row r="484" spans="1:43" ht="18.75" x14ac:dyDescent="0.3">
      <c r="A484" s="827"/>
      <c r="B484" s="684"/>
      <c r="C484" s="823"/>
      <c r="D484" s="823"/>
      <c r="E484" s="823"/>
      <c r="F484" s="684"/>
      <c r="G484" s="823"/>
      <c r="H484" s="823"/>
      <c r="I484" s="684"/>
      <c r="J484" s="823"/>
      <c r="K484" s="823"/>
      <c r="L484" s="786" t="str">
        <f t="shared" si="59"/>
        <v xml:space="preserve"> </v>
      </c>
      <c r="M484" s="823"/>
      <c r="N484" s="823"/>
      <c r="O484" s="823"/>
      <c r="P484" s="823"/>
      <c r="Q484" s="786" t="str">
        <f t="shared" si="60"/>
        <v xml:space="preserve"> </v>
      </c>
      <c r="R484" s="786" t="str">
        <f t="shared" si="61"/>
        <v xml:space="preserve"> </v>
      </c>
      <c r="S484" s="786" t="str">
        <f t="shared" si="62"/>
        <v xml:space="preserve"> </v>
      </c>
      <c r="U484" s="684"/>
      <c r="V484" s="684"/>
      <c r="W484" s="684"/>
      <c r="X484" s="684"/>
      <c r="Y484" s="684"/>
      <c r="Z484" s="684"/>
      <c r="AA484" s="684"/>
      <c r="AB484" s="824"/>
      <c r="AC484" s="786" t="str">
        <f t="shared" si="63"/>
        <v xml:space="preserve"> </v>
      </c>
      <c r="AD484" s="786" t="str">
        <f t="shared" si="64"/>
        <v xml:space="preserve"> </v>
      </c>
      <c r="AF484" s="825">
        <v>1</v>
      </c>
      <c r="AG484" s="684"/>
      <c r="AH484" s="684"/>
      <c r="AI484" s="684"/>
      <c r="AJ484" s="684"/>
      <c r="AK484" s="684"/>
      <c r="AL484" s="684"/>
      <c r="AM484" s="684"/>
      <c r="AN484" s="684"/>
      <c r="AO484" s="684"/>
      <c r="AP484" s="826" t="str">
        <f t="shared" si="65"/>
        <v xml:space="preserve"> </v>
      </c>
      <c r="AQ484" s="786" t="str">
        <f t="shared" si="66"/>
        <v xml:space="preserve"> </v>
      </c>
    </row>
    <row r="485" spans="1:43" ht="18.75" x14ac:dyDescent="0.3">
      <c r="A485" s="827"/>
      <c r="B485" s="684"/>
      <c r="C485" s="823"/>
      <c r="D485" s="823"/>
      <c r="E485" s="823"/>
      <c r="F485" s="684"/>
      <c r="G485" s="823"/>
      <c r="H485" s="823"/>
      <c r="I485" s="684"/>
      <c r="J485" s="823"/>
      <c r="K485" s="823"/>
      <c r="L485" s="786" t="str">
        <f t="shared" si="59"/>
        <v xml:space="preserve"> </v>
      </c>
      <c r="M485" s="823"/>
      <c r="N485" s="823"/>
      <c r="O485" s="823"/>
      <c r="P485" s="823"/>
      <c r="Q485" s="786" t="str">
        <f t="shared" si="60"/>
        <v xml:space="preserve"> </v>
      </c>
      <c r="R485" s="786" t="str">
        <f t="shared" si="61"/>
        <v xml:space="preserve"> </v>
      </c>
      <c r="S485" s="786" t="str">
        <f t="shared" si="62"/>
        <v xml:space="preserve"> </v>
      </c>
      <c r="U485" s="684"/>
      <c r="V485" s="684"/>
      <c r="W485" s="684"/>
      <c r="X485" s="684"/>
      <c r="Y485" s="684"/>
      <c r="Z485" s="684"/>
      <c r="AA485" s="684"/>
      <c r="AB485" s="824"/>
      <c r="AC485" s="786" t="str">
        <f t="shared" si="63"/>
        <v xml:space="preserve"> </v>
      </c>
      <c r="AD485" s="786" t="str">
        <f t="shared" si="64"/>
        <v xml:space="preserve"> </v>
      </c>
      <c r="AF485" s="825">
        <v>1</v>
      </c>
      <c r="AG485" s="684"/>
      <c r="AH485" s="684"/>
      <c r="AI485" s="684"/>
      <c r="AJ485" s="684"/>
      <c r="AK485" s="684"/>
      <c r="AL485" s="684"/>
      <c r="AM485" s="684"/>
      <c r="AN485" s="684"/>
      <c r="AO485" s="684"/>
      <c r="AP485" s="826" t="str">
        <f t="shared" si="65"/>
        <v xml:space="preserve"> </v>
      </c>
      <c r="AQ485" s="786" t="str">
        <f t="shared" si="66"/>
        <v xml:space="preserve"> </v>
      </c>
    </row>
    <row r="486" spans="1:43" ht="18.75" x14ac:dyDescent="0.3">
      <c r="A486" s="827"/>
      <c r="B486" s="684"/>
      <c r="C486" s="823"/>
      <c r="D486" s="823"/>
      <c r="E486" s="823"/>
      <c r="F486" s="684"/>
      <c r="G486" s="823"/>
      <c r="H486" s="823"/>
      <c r="I486" s="684"/>
      <c r="J486" s="823"/>
      <c r="K486" s="823"/>
      <c r="L486" s="786" t="str">
        <f t="shared" si="59"/>
        <v xml:space="preserve"> </v>
      </c>
      <c r="M486" s="823"/>
      <c r="N486" s="823"/>
      <c r="O486" s="823"/>
      <c r="P486" s="823"/>
      <c r="Q486" s="786" t="str">
        <f t="shared" si="60"/>
        <v xml:space="preserve"> </v>
      </c>
      <c r="R486" s="786" t="str">
        <f t="shared" si="61"/>
        <v xml:space="preserve"> </v>
      </c>
      <c r="S486" s="786" t="str">
        <f t="shared" si="62"/>
        <v xml:space="preserve"> </v>
      </c>
      <c r="U486" s="684"/>
      <c r="V486" s="684"/>
      <c r="W486" s="684"/>
      <c r="X486" s="684"/>
      <c r="Y486" s="684"/>
      <c r="Z486" s="684"/>
      <c r="AA486" s="684"/>
      <c r="AB486" s="824"/>
      <c r="AC486" s="786" t="str">
        <f t="shared" si="63"/>
        <v xml:space="preserve"> </v>
      </c>
      <c r="AD486" s="786" t="str">
        <f t="shared" si="64"/>
        <v xml:space="preserve"> </v>
      </c>
      <c r="AF486" s="825">
        <v>1</v>
      </c>
      <c r="AG486" s="684"/>
      <c r="AH486" s="684"/>
      <c r="AI486" s="684"/>
      <c r="AJ486" s="684"/>
      <c r="AK486" s="684"/>
      <c r="AL486" s="684"/>
      <c r="AM486" s="684"/>
      <c r="AN486" s="684"/>
      <c r="AO486" s="684"/>
      <c r="AP486" s="826" t="str">
        <f t="shared" si="65"/>
        <v xml:space="preserve"> </v>
      </c>
      <c r="AQ486" s="786" t="str">
        <f t="shared" si="66"/>
        <v xml:space="preserve"> </v>
      </c>
    </row>
    <row r="487" spans="1:43" ht="18.75" x14ac:dyDescent="0.3">
      <c r="A487" s="827"/>
      <c r="B487" s="684"/>
      <c r="C487" s="823"/>
      <c r="D487" s="823"/>
      <c r="E487" s="823"/>
      <c r="F487" s="684"/>
      <c r="G487" s="823"/>
      <c r="H487" s="823"/>
      <c r="I487" s="684"/>
      <c r="J487" s="823"/>
      <c r="K487" s="823"/>
      <c r="L487" s="786" t="str">
        <f t="shared" si="59"/>
        <v xml:space="preserve"> </v>
      </c>
      <c r="M487" s="823"/>
      <c r="N487" s="823"/>
      <c r="O487" s="823"/>
      <c r="P487" s="823"/>
      <c r="Q487" s="786" t="str">
        <f t="shared" si="60"/>
        <v xml:space="preserve"> </v>
      </c>
      <c r="R487" s="786" t="str">
        <f t="shared" si="61"/>
        <v xml:space="preserve"> </v>
      </c>
      <c r="S487" s="786" t="str">
        <f t="shared" si="62"/>
        <v xml:space="preserve"> </v>
      </c>
      <c r="U487" s="684"/>
      <c r="V487" s="684"/>
      <c r="W487" s="684"/>
      <c r="X487" s="684"/>
      <c r="Y487" s="684"/>
      <c r="Z487" s="684"/>
      <c r="AA487" s="684"/>
      <c r="AB487" s="824"/>
      <c r="AC487" s="786" t="str">
        <f t="shared" si="63"/>
        <v xml:space="preserve"> </v>
      </c>
      <c r="AD487" s="786" t="str">
        <f t="shared" si="64"/>
        <v xml:space="preserve"> </v>
      </c>
      <c r="AF487" s="825">
        <v>1</v>
      </c>
      <c r="AG487" s="684"/>
      <c r="AH487" s="684"/>
      <c r="AI487" s="684"/>
      <c r="AJ487" s="684"/>
      <c r="AK487" s="684"/>
      <c r="AL487" s="684"/>
      <c r="AM487" s="684"/>
      <c r="AN487" s="684"/>
      <c r="AO487" s="684"/>
      <c r="AP487" s="826" t="str">
        <f t="shared" si="65"/>
        <v xml:space="preserve"> </v>
      </c>
      <c r="AQ487" s="786" t="str">
        <f t="shared" si="66"/>
        <v xml:space="preserve"> </v>
      </c>
    </row>
    <row r="488" spans="1:43" ht="18.75" x14ac:dyDescent="0.3">
      <c r="A488" s="827"/>
      <c r="B488" s="684"/>
      <c r="C488" s="823"/>
      <c r="D488" s="823"/>
      <c r="E488" s="823"/>
      <c r="F488" s="684"/>
      <c r="G488" s="823"/>
      <c r="H488" s="823"/>
      <c r="I488" s="684"/>
      <c r="J488" s="823"/>
      <c r="K488" s="823"/>
      <c r="L488" s="786" t="str">
        <f t="shared" si="59"/>
        <v xml:space="preserve"> </v>
      </c>
      <c r="M488" s="823"/>
      <c r="N488" s="823"/>
      <c r="O488" s="823"/>
      <c r="P488" s="823"/>
      <c r="Q488" s="786" t="str">
        <f t="shared" si="60"/>
        <v xml:space="preserve"> </v>
      </c>
      <c r="R488" s="786" t="str">
        <f t="shared" si="61"/>
        <v xml:space="preserve"> </v>
      </c>
      <c r="S488" s="786" t="str">
        <f t="shared" si="62"/>
        <v xml:space="preserve"> </v>
      </c>
      <c r="U488" s="684"/>
      <c r="V488" s="684"/>
      <c r="W488" s="684"/>
      <c r="X488" s="684"/>
      <c r="Y488" s="684"/>
      <c r="Z488" s="684"/>
      <c r="AA488" s="684"/>
      <c r="AB488" s="824"/>
      <c r="AC488" s="786" t="str">
        <f t="shared" si="63"/>
        <v xml:space="preserve"> </v>
      </c>
      <c r="AD488" s="786" t="str">
        <f t="shared" si="64"/>
        <v xml:space="preserve"> </v>
      </c>
      <c r="AF488" s="825">
        <v>1</v>
      </c>
      <c r="AG488" s="684"/>
      <c r="AH488" s="684"/>
      <c r="AI488" s="684"/>
      <c r="AJ488" s="684"/>
      <c r="AK488" s="684"/>
      <c r="AL488" s="684"/>
      <c r="AM488" s="684"/>
      <c r="AN488" s="684"/>
      <c r="AO488" s="684"/>
      <c r="AP488" s="826" t="str">
        <f t="shared" si="65"/>
        <v xml:space="preserve"> </v>
      </c>
      <c r="AQ488" s="786" t="str">
        <f t="shared" si="66"/>
        <v xml:space="preserve"> </v>
      </c>
    </row>
    <row r="489" spans="1:43" ht="18.75" x14ac:dyDescent="0.3">
      <c r="A489" s="827"/>
      <c r="B489" s="684"/>
      <c r="C489" s="823"/>
      <c r="D489" s="823"/>
      <c r="E489" s="823"/>
      <c r="F489" s="684"/>
      <c r="G489" s="823"/>
      <c r="H489" s="823"/>
      <c r="I489" s="684"/>
      <c r="J489" s="823"/>
      <c r="K489" s="823"/>
      <c r="L489" s="786" t="str">
        <f t="shared" si="59"/>
        <v xml:space="preserve"> </v>
      </c>
      <c r="M489" s="823"/>
      <c r="N489" s="823"/>
      <c r="O489" s="823"/>
      <c r="P489" s="823"/>
      <c r="Q489" s="786" t="str">
        <f t="shared" si="60"/>
        <v xml:space="preserve"> </v>
      </c>
      <c r="R489" s="786" t="str">
        <f t="shared" si="61"/>
        <v xml:space="preserve"> </v>
      </c>
      <c r="S489" s="786" t="str">
        <f t="shared" si="62"/>
        <v xml:space="preserve"> </v>
      </c>
      <c r="U489" s="684"/>
      <c r="V489" s="684"/>
      <c r="W489" s="684"/>
      <c r="X489" s="684"/>
      <c r="Y489" s="684"/>
      <c r="Z489" s="684"/>
      <c r="AA489" s="684"/>
      <c r="AB489" s="824"/>
      <c r="AC489" s="786" t="str">
        <f t="shared" si="63"/>
        <v xml:space="preserve"> </v>
      </c>
      <c r="AD489" s="786" t="str">
        <f t="shared" si="64"/>
        <v xml:space="preserve"> </v>
      </c>
      <c r="AF489" s="825">
        <v>1</v>
      </c>
      <c r="AG489" s="684"/>
      <c r="AH489" s="684"/>
      <c r="AI489" s="684"/>
      <c r="AJ489" s="684"/>
      <c r="AK489" s="684"/>
      <c r="AL489" s="684"/>
      <c r="AM489" s="684"/>
      <c r="AN489" s="684"/>
      <c r="AO489" s="684"/>
      <c r="AP489" s="826" t="str">
        <f t="shared" si="65"/>
        <v xml:space="preserve"> </v>
      </c>
      <c r="AQ489" s="786" t="str">
        <f t="shared" si="66"/>
        <v xml:space="preserve"> </v>
      </c>
    </row>
    <row r="490" spans="1:43" ht="18.75" x14ac:dyDescent="0.3">
      <c r="A490" s="827"/>
      <c r="B490" s="684"/>
      <c r="C490" s="823"/>
      <c r="D490" s="823"/>
      <c r="E490" s="823"/>
      <c r="F490" s="684"/>
      <c r="G490" s="823"/>
      <c r="H490" s="823"/>
      <c r="I490" s="684"/>
      <c r="J490" s="823"/>
      <c r="K490" s="823"/>
      <c r="L490" s="786" t="str">
        <f t="shared" si="59"/>
        <v xml:space="preserve"> </v>
      </c>
      <c r="M490" s="823"/>
      <c r="N490" s="823"/>
      <c r="O490" s="823"/>
      <c r="P490" s="823"/>
      <c r="Q490" s="786" t="str">
        <f t="shared" si="60"/>
        <v xml:space="preserve"> </v>
      </c>
      <c r="R490" s="786" t="str">
        <f t="shared" si="61"/>
        <v xml:space="preserve"> </v>
      </c>
      <c r="S490" s="786" t="str">
        <f t="shared" si="62"/>
        <v xml:space="preserve"> </v>
      </c>
      <c r="U490" s="684"/>
      <c r="V490" s="684"/>
      <c r="W490" s="684"/>
      <c r="X490" s="684"/>
      <c r="Y490" s="684"/>
      <c r="Z490" s="684"/>
      <c r="AA490" s="684"/>
      <c r="AB490" s="824"/>
      <c r="AC490" s="786" t="str">
        <f t="shared" si="63"/>
        <v xml:space="preserve"> </v>
      </c>
      <c r="AD490" s="786" t="str">
        <f t="shared" si="64"/>
        <v xml:space="preserve"> </v>
      </c>
      <c r="AF490" s="825">
        <v>1</v>
      </c>
      <c r="AG490" s="684"/>
      <c r="AH490" s="684"/>
      <c r="AI490" s="684"/>
      <c r="AJ490" s="684"/>
      <c r="AK490" s="684"/>
      <c r="AL490" s="684"/>
      <c r="AM490" s="684"/>
      <c r="AN490" s="684"/>
      <c r="AO490" s="684"/>
      <c r="AP490" s="826" t="str">
        <f t="shared" si="65"/>
        <v xml:space="preserve"> </v>
      </c>
      <c r="AQ490" s="786" t="str">
        <f t="shared" si="66"/>
        <v xml:space="preserve"> </v>
      </c>
    </row>
    <row r="491" spans="1:43" ht="18.75" x14ac:dyDescent="0.3">
      <c r="A491" s="827"/>
      <c r="B491" s="684"/>
      <c r="C491" s="823"/>
      <c r="D491" s="823"/>
      <c r="E491" s="823"/>
      <c r="F491" s="684"/>
      <c r="G491" s="823"/>
      <c r="H491" s="823"/>
      <c r="I491" s="684"/>
      <c r="J491" s="823"/>
      <c r="K491" s="823"/>
      <c r="L491" s="786" t="str">
        <f t="shared" si="59"/>
        <v xml:space="preserve"> </v>
      </c>
      <c r="M491" s="823"/>
      <c r="N491" s="823"/>
      <c r="O491" s="823"/>
      <c r="P491" s="823"/>
      <c r="Q491" s="786" t="str">
        <f t="shared" si="60"/>
        <v xml:space="preserve"> </v>
      </c>
      <c r="R491" s="786" t="str">
        <f t="shared" si="61"/>
        <v xml:space="preserve"> </v>
      </c>
      <c r="S491" s="786" t="str">
        <f t="shared" si="62"/>
        <v xml:space="preserve"> </v>
      </c>
      <c r="U491" s="684"/>
      <c r="V491" s="684"/>
      <c r="W491" s="684"/>
      <c r="X491" s="684"/>
      <c r="Y491" s="684"/>
      <c r="Z491" s="684"/>
      <c r="AA491" s="684"/>
      <c r="AB491" s="824"/>
      <c r="AC491" s="786" t="str">
        <f t="shared" si="63"/>
        <v xml:space="preserve"> </v>
      </c>
      <c r="AD491" s="786" t="str">
        <f t="shared" si="64"/>
        <v xml:space="preserve"> </v>
      </c>
      <c r="AF491" s="825">
        <v>1</v>
      </c>
      <c r="AG491" s="684"/>
      <c r="AH491" s="684"/>
      <c r="AI491" s="684"/>
      <c r="AJ491" s="684"/>
      <c r="AK491" s="684"/>
      <c r="AL491" s="684"/>
      <c r="AM491" s="684"/>
      <c r="AN491" s="684"/>
      <c r="AO491" s="684"/>
      <c r="AP491" s="826" t="str">
        <f t="shared" si="65"/>
        <v xml:space="preserve"> </v>
      </c>
      <c r="AQ491" s="786" t="str">
        <f t="shared" si="66"/>
        <v xml:space="preserve"> </v>
      </c>
    </row>
    <row r="492" spans="1:43" ht="18.75" x14ac:dyDescent="0.3">
      <c r="A492" s="827"/>
      <c r="B492" s="684"/>
      <c r="C492" s="823"/>
      <c r="D492" s="823"/>
      <c r="E492" s="823"/>
      <c r="F492" s="684"/>
      <c r="G492" s="823"/>
      <c r="H492" s="823"/>
      <c r="I492" s="684"/>
      <c r="J492" s="823"/>
      <c r="K492" s="823"/>
      <c r="L492" s="786" t="str">
        <f t="shared" si="59"/>
        <v xml:space="preserve"> </v>
      </c>
      <c r="M492" s="823"/>
      <c r="N492" s="823"/>
      <c r="O492" s="823"/>
      <c r="P492" s="823"/>
      <c r="Q492" s="786" t="str">
        <f t="shared" si="60"/>
        <v xml:space="preserve"> </v>
      </c>
      <c r="R492" s="786" t="str">
        <f t="shared" si="61"/>
        <v xml:space="preserve"> </v>
      </c>
      <c r="S492" s="786" t="str">
        <f t="shared" si="62"/>
        <v xml:space="preserve"> </v>
      </c>
      <c r="U492" s="684"/>
      <c r="V492" s="684"/>
      <c r="W492" s="684"/>
      <c r="X492" s="684"/>
      <c r="Y492" s="684"/>
      <c r="Z492" s="684"/>
      <c r="AA492" s="684"/>
      <c r="AB492" s="824"/>
      <c r="AC492" s="786" t="str">
        <f t="shared" si="63"/>
        <v xml:space="preserve"> </v>
      </c>
      <c r="AD492" s="786" t="str">
        <f t="shared" si="64"/>
        <v xml:space="preserve"> </v>
      </c>
      <c r="AF492" s="825">
        <v>1</v>
      </c>
      <c r="AG492" s="684"/>
      <c r="AH492" s="684"/>
      <c r="AI492" s="684"/>
      <c r="AJ492" s="684"/>
      <c r="AK492" s="684"/>
      <c r="AL492" s="684"/>
      <c r="AM492" s="684"/>
      <c r="AN492" s="684"/>
      <c r="AO492" s="684"/>
      <c r="AP492" s="826" t="str">
        <f t="shared" si="65"/>
        <v xml:space="preserve"> </v>
      </c>
      <c r="AQ492" s="786" t="str">
        <f t="shared" si="66"/>
        <v xml:space="preserve"> </v>
      </c>
    </row>
    <row r="493" spans="1:43" ht="18.75" x14ac:dyDescent="0.3">
      <c r="A493" s="827"/>
      <c r="B493" s="684"/>
      <c r="C493" s="823"/>
      <c r="D493" s="823"/>
      <c r="E493" s="823"/>
      <c r="F493" s="684"/>
      <c r="G493" s="823"/>
      <c r="H493" s="823"/>
      <c r="I493" s="684"/>
      <c r="J493" s="823"/>
      <c r="K493" s="823"/>
      <c r="L493" s="786" t="str">
        <f t="shared" si="59"/>
        <v xml:space="preserve"> </v>
      </c>
      <c r="M493" s="823"/>
      <c r="N493" s="823"/>
      <c r="O493" s="823"/>
      <c r="P493" s="823"/>
      <c r="Q493" s="786" t="str">
        <f t="shared" si="60"/>
        <v xml:space="preserve"> </v>
      </c>
      <c r="R493" s="786" t="str">
        <f t="shared" si="61"/>
        <v xml:space="preserve"> </v>
      </c>
      <c r="S493" s="786" t="str">
        <f t="shared" si="62"/>
        <v xml:space="preserve"> </v>
      </c>
      <c r="U493" s="684"/>
      <c r="V493" s="684"/>
      <c r="W493" s="684"/>
      <c r="X493" s="684"/>
      <c r="Y493" s="684"/>
      <c r="Z493" s="684"/>
      <c r="AA493" s="684"/>
      <c r="AB493" s="824"/>
      <c r="AC493" s="786" t="str">
        <f t="shared" si="63"/>
        <v xml:space="preserve"> </v>
      </c>
      <c r="AD493" s="786" t="str">
        <f t="shared" si="64"/>
        <v xml:space="preserve"> </v>
      </c>
      <c r="AF493" s="825">
        <v>1</v>
      </c>
      <c r="AG493" s="684"/>
      <c r="AH493" s="684"/>
      <c r="AI493" s="684"/>
      <c r="AJ493" s="684"/>
      <c r="AK493" s="684"/>
      <c r="AL493" s="684"/>
      <c r="AM493" s="684"/>
      <c r="AN493" s="684"/>
      <c r="AO493" s="684"/>
      <c r="AP493" s="826" t="str">
        <f t="shared" si="65"/>
        <v xml:space="preserve"> </v>
      </c>
      <c r="AQ493" s="786" t="str">
        <f t="shared" si="66"/>
        <v xml:space="preserve"> </v>
      </c>
    </row>
    <row r="494" spans="1:43" ht="18.75" x14ac:dyDescent="0.3">
      <c r="A494" s="827"/>
      <c r="B494" s="684"/>
      <c r="C494" s="823"/>
      <c r="D494" s="823"/>
      <c r="E494" s="823"/>
      <c r="F494" s="684"/>
      <c r="G494" s="823"/>
      <c r="H494" s="823"/>
      <c r="I494" s="684"/>
      <c r="J494" s="823"/>
      <c r="K494" s="823"/>
      <c r="L494" s="786" t="str">
        <f t="shared" si="59"/>
        <v xml:space="preserve"> </v>
      </c>
      <c r="M494" s="823"/>
      <c r="N494" s="823"/>
      <c r="O494" s="823"/>
      <c r="P494" s="823"/>
      <c r="Q494" s="786" t="str">
        <f t="shared" si="60"/>
        <v xml:space="preserve"> </v>
      </c>
      <c r="R494" s="786" t="str">
        <f t="shared" si="61"/>
        <v xml:space="preserve"> </v>
      </c>
      <c r="S494" s="786" t="str">
        <f t="shared" si="62"/>
        <v xml:space="preserve"> </v>
      </c>
      <c r="U494" s="684"/>
      <c r="V494" s="684"/>
      <c r="W494" s="684"/>
      <c r="X494" s="684"/>
      <c r="Y494" s="684"/>
      <c r="Z494" s="684"/>
      <c r="AA494" s="684"/>
      <c r="AB494" s="824"/>
      <c r="AC494" s="786" t="str">
        <f t="shared" si="63"/>
        <v xml:space="preserve"> </v>
      </c>
      <c r="AD494" s="786" t="str">
        <f t="shared" si="64"/>
        <v xml:space="preserve"> </v>
      </c>
      <c r="AF494" s="825">
        <v>1</v>
      </c>
      <c r="AG494" s="684"/>
      <c r="AH494" s="684"/>
      <c r="AI494" s="684"/>
      <c r="AJ494" s="684"/>
      <c r="AK494" s="684"/>
      <c r="AL494" s="684"/>
      <c r="AM494" s="684"/>
      <c r="AN494" s="684"/>
      <c r="AO494" s="684"/>
      <c r="AP494" s="826" t="str">
        <f t="shared" si="65"/>
        <v xml:space="preserve"> </v>
      </c>
      <c r="AQ494" s="786" t="str">
        <f t="shared" si="66"/>
        <v xml:space="preserve"> </v>
      </c>
    </row>
    <row r="495" spans="1:43" ht="18.75" x14ac:dyDescent="0.3">
      <c r="A495" s="827"/>
      <c r="B495" s="684"/>
      <c r="C495" s="823"/>
      <c r="D495" s="823"/>
      <c r="E495" s="823"/>
      <c r="F495" s="684"/>
      <c r="G495" s="823"/>
      <c r="H495" s="823"/>
      <c r="I495" s="684"/>
      <c r="J495" s="823"/>
      <c r="K495" s="823"/>
      <c r="L495" s="786" t="str">
        <f t="shared" si="59"/>
        <v xml:space="preserve"> </v>
      </c>
      <c r="M495" s="823"/>
      <c r="N495" s="823"/>
      <c r="O495" s="823"/>
      <c r="P495" s="823"/>
      <c r="Q495" s="786" t="str">
        <f t="shared" si="60"/>
        <v xml:space="preserve"> </v>
      </c>
      <c r="R495" s="786" t="str">
        <f t="shared" si="61"/>
        <v xml:space="preserve"> </v>
      </c>
      <c r="S495" s="786" t="str">
        <f t="shared" si="62"/>
        <v xml:space="preserve"> </v>
      </c>
      <c r="U495" s="684"/>
      <c r="V495" s="684"/>
      <c r="W495" s="684"/>
      <c r="X495" s="684"/>
      <c r="Y495" s="684"/>
      <c r="Z495" s="684"/>
      <c r="AA495" s="684"/>
      <c r="AB495" s="824"/>
      <c r="AC495" s="786" t="str">
        <f t="shared" si="63"/>
        <v xml:space="preserve"> </v>
      </c>
      <c r="AD495" s="786" t="str">
        <f t="shared" si="64"/>
        <v xml:space="preserve"> </v>
      </c>
      <c r="AF495" s="825">
        <v>1</v>
      </c>
      <c r="AG495" s="684"/>
      <c r="AH495" s="684"/>
      <c r="AI495" s="684"/>
      <c r="AJ495" s="684"/>
      <c r="AK495" s="684"/>
      <c r="AL495" s="684"/>
      <c r="AM495" s="684"/>
      <c r="AN495" s="684"/>
      <c r="AO495" s="684"/>
      <c r="AP495" s="826" t="str">
        <f t="shared" si="65"/>
        <v xml:space="preserve"> </v>
      </c>
      <c r="AQ495" s="786" t="str">
        <f t="shared" si="66"/>
        <v xml:space="preserve"> </v>
      </c>
    </row>
    <row r="496" spans="1:43" ht="18.75" x14ac:dyDescent="0.3">
      <c r="A496" s="827"/>
      <c r="B496" s="684"/>
      <c r="C496" s="823"/>
      <c r="D496" s="823"/>
      <c r="E496" s="823"/>
      <c r="F496" s="684"/>
      <c r="G496" s="823"/>
      <c r="H496" s="823"/>
      <c r="I496" s="684"/>
      <c r="J496" s="823"/>
      <c r="K496" s="823"/>
      <c r="L496" s="786" t="str">
        <f t="shared" si="59"/>
        <v xml:space="preserve"> </v>
      </c>
      <c r="M496" s="823"/>
      <c r="N496" s="823"/>
      <c r="O496" s="823"/>
      <c r="P496" s="823"/>
      <c r="Q496" s="786" t="str">
        <f t="shared" si="60"/>
        <v xml:space="preserve"> </v>
      </c>
      <c r="R496" s="786" t="str">
        <f t="shared" si="61"/>
        <v xml:space="preserve"> </v>
      </c>
      <c r="S496" s="786" t="str">
        <f t="shared" si="62"/>
        <v xml:space="preserve"> </v>
      </c>
      <c r="U496" s="684"/>
      <c r="V496" s="684"/>
      <c r="W496" s="684"/>
      <c r="X496" s="684"/>
      <c r="Y496" s="684"/>
      <c r="Z496" s="684"/>
      <c r="AA496" s="684"/>
      <c r="AB496" s="824"/>
      <c r="AC496" s="786" t="str">
        <f t="shared" si="63"/>
        <v xml:space="preserve"> </v>
      </c>
      <c r="AD496" s="786" t="str">
        <f t="shared" si="64"/>
        <v xml:space="preserve"> </v>
      </c>
      <c r="AF496" s="825">
        <v>1</v>
      </c>
      <c r="AG496" s="684"/>
      <c r="AH496" s="684"/>
      <c r="AI496" s="684"/>
      <c r="AJ496" s="684"/>
      <c r="AK496" s="684"/>
      <c r="AL496" s="684"/>
      <c r="AM496" s="684"/>
      <c r="AN496" s="684"/>
      <c r="AO496" s="684"/>
      <c r="AP496" s="826" t="str">
        <f t="shared" si="65"/>
        <v xml:space="preserve"> </v>
      </c>
      <c r="AQ496" s="786" t="str">
        <f t="shared" si="66"/>
        <v xml:space="preserve"> </v>
      </c>
    </row>
    <row r="497" spans="1:43" ht="18.75" x14ac:dyDescent="0.3">
      <c r="A497" s="827"/>
      <c r="B497" s="684"/>
      <c r="C497" s="823"/>
      <c r="D497" s="823"/>
      <c r="E497" s="823"/>
      <c r="F497" s="684"/>
      <c r="G497" s="823"/>
      <c r="H497" s="823"/>
      <c r="I497" s="684"/>
      <c r="J497" s="823"/>
      <c r="K497" s="823"/>
      <c r="L497" s="786" t="str">
        <f t="shared" si="59"/>
        <v xml:space="preserve"> </v>
      </c>
      <c r="M497" s="823"/>
      <c r="N497" s="823"/>
      <c r="O497" s="823"/>
      <c r="P497" s="823"/>
      <c r="Q497" s="786" t="str">
        <f t="shared" si="60"/>
        <v xml:space="preserve"> </v>
      </c>
      <c r="R497" s="786" t="str">
        <f t="shared" si="61"/>
        <v xml:space="preserve"> </v>
      </c>
      <c r="S497" s="786" t="str">
        <f t="shared" si="62"/>
        <v xml:space="preserve"> </v>
      </c>
      <c r="U497" s="684"/>
      <c r="V497" s="684"/>
      <c r="W497" s="684"/>
      <c r="X497" s="684"/>
      <c r="Y497" s="684"/>
      <c r="Z497" s="684"/>
      <c r="AA497" s="684"/>
      <c r="AB497" s="824"/>
      <c r="AC497" s="786" t="str">
        <f t="shared" si="63"/>
        <v xml:space="preserve"> </v>
      </c>
      <c r="AD497" s="786" t="str">
        <f t="shared" si="64"/>
        <v xml:space="preserve"> </v>
      </c>
      <c r="AF497" s="825">
        <v>1</v>
      </c>
      <c r="AG497" s="684"/>
      <c r="AH497" s="684"/>
      <c r="AI497" s="684"/>
      <c r="AJ497" s="684"/>
      <c r="AK497" s="684"/>
      <c r="AL497" s="684"/>
      <c r="AM497" s="684"/>
      <c r="AN497" s="684"/>
      <c r="AO497" s="684"/>
      <c r="AP497" s="826" t="str">
        <f t="shared" si="65"/>
        <v xml:space="preserve"> </v>
      </c>
      <c r="AQ497" s="786" t="str">
        <f t="shared" si="66"/>
        <v xml:space="preserve"> </v>
      </c>
    </row>
    <row r="498" spans="1:43" ht="18.75" x14ac:dyDescent="0.3">
      <c r="A498" s="827"/>
      <c r="B498" s="684"/>
      <c r="C498" s="823"/>
      <c r="D498" s="823"/>
      <c r="E498" s="823"/>
      <c r="F498" s="684"/>
      <c r="G498" s="823"/>
      <c r="H498" s="823"/>
      <c r="I498" s="684"/>
      <c r="J498" s="823"/>
      <c r="K498" s="823"/>
      <c r="L498" s="786" t="str">
        <f t="shared" si="59"/>
        <v xml:space="preserve"> </v>
      </c>
      <c r="M498" s="823"/>
      <c r="N498" s="823"/>
      <c r="O498" s="823"/>
      <c r="P498" s="823"/>
      <c r="Q498" s="786" t="str">
        <f t="shared" si="60"/>
        <v xml:space="preserve"> </v>
      </c>
      <c r="R498" s="786" t="str">
        <f t="shared" si="61"/>
        <v xml:space="preserve"> </v>
      </c>
      <c r="S498" s="786" t="str">
        <f t="shared" si="62"/>
        <v xml:space="preserve"> </v>
      </c>
      <c r="U498" s="684"/>
      <c r="V498" s="684"/>
      <c r="W498" s="684"/>
      <c r="X498" s="684"/>
      <c r="Y498" s="684"/>
      <c r="Z498" s="684"/>
      <c r="AA498" s="684"/>
      <c r="AB498" s="824"/>
      <c r="AC498" s="786" t="str">
        <f t="shared" si="63"/>
        <v xml:space="preserve"> </v>
      </c>
      <c r="AD498" s="786" t="str">
        <f t="shared" si="64"/>
        <v xml:space="preserve"> </v>
      </c>
      <c r="AF498" s="825">
        <v>1</v>
      </c>
      <c r="AG498" s="684"/>
      <c r="AH498" s="684"/>
      <c r="AI498" s="684"/>
      <c r="AJ498" s="684"/>
      <c r="AK498" s="684"/>
      <c r="AL498" s="684"/>
      <c r="AM498" s="684"/>
      <c r="AN498" s="684"/>
      <c r="AO498" s="684"/>
      <c r="AP498" s="826" t="str">
        <f t="shared" si="65"/>
        <v xml:space="preserve"> </v>
      </c>
      <c r="AQ498" s="786" t="str">
        <f t="shared" si="66"/>
        <v xml:space="preserve"> </v>
      </c>
    </row>
    <row r="499" spans="1:43" ht="18.75" x14ac:dyDescent="0.3">
      <c r="A499" s="827"/>
      <c r="B499" s="684"/>
      <c r="C499" s="823"/>
      <c r="D499" s="823"/>
      <c r="E499" s="823"/>
      <c r="F499" s="684"/>
      <c r="G499" s="823"/>
      <c r="H499" s="823"/>
      <c r="I499" s="684"/>
      <c r="J499" s="823"/>
      <c r="K499" s="823"/>
      <c r="L499" s="786" t="str">
        <f t="shared" si="59"/>
        <v xml:space="preserve"> </v>
      </c>
      <c r="M499" s="823"/>
      <c r="N499" s="823"/>
      <c r="O499" s="823"/>
      <c r="P499" s="823"/>
      <c r="Q499" s="786" t="str">
        <f t="shared" si="60"/>
        <v xml:space="preserve"> </v>
      </c>
      <c r="R499" s="786" t="str">
        <f t="shared" si="61"/>
        <v xml:space="preserve"> </v>
      </c>
      <c r="S499" s="786" t="str">
        <f t="shared" si="62"/>
        <v xml:space="preserve"> </v>
      </c>
      <c r="U499" s="684"/>
      <c r="V499" s="684"/>
      <c r="W499" s="684"/>
      <c r="X499" s="684"/>
      <c r="Y499" s="684"/>
      <c r="Z499" s="684"/>
      <c r="AA499" s="684"/>
      <c r="AB499" s="824"/>
      <c r="AC499" s="786" t="str">
        <f t="shared" si="63"/>
        <v xml:space="preserve"> </v>
      </c>
      <c r="AD499" s="786" t="str">
        <f t="shared" si="64"/>
        <v xml:space="preserve"> </v>
      </c>
      <c r="AF499" s="825">
        <v>1</v>
      </c>
      <c r="AG499" s="684"/>
      <c r="AH499" s="684"/>
      <c r="AI499" s="684"/>
      <c r="AJ499" s="684"/>
      <c r="AK499" s="684"/>
      <c r="AL499" s="684"/>
      <c r="AM499" s="684"/>
      <c r="AN499" s="684"/>
      <c r="AO499" s="684"/>
      <c r="AP499" s="826" t="str">
        <f t="shared" si="65"/>
        <v xml:space="preserve"> </v>
      </c>
      <c r="AQ499" s="786" t="str">
        <f t="shared" si="66"/>
        <v xml:space="preserve"> </v>
      </c>
    </row>
    <row r="500" spans="1:43" ht="18.75" x14ac:dyDescent="0.3">
      <c r="A500" s="827"/>
      <c r="B500" s="684"/>
      <c r="C500" s="823"/>
      <c r="D500" s="823"/>
      <c r="E500" s="823"/>
      <c r="F500" s="684"/>
      <c r="G500" s="823"/>
      <c r="H500" s="823"/>
      <c r="I500" s="684"/>
      <c r="J500" s="823"/>
      <c r="K500" s="823"/>
      <c r="L500" s="786" t="str">
        <f t="shared" si="59"/>
        <v xml:space="preserve"> </v>
      </c>
      <c r="M500" s="823"/>
      <c r="N500" s="823"/>
      <c r="O500" s="823"/>
      <c r="P500" s="823"/>
      <c r="Q500" s="786" t="str">
        <f t="shared" si="60"/>
        <v xml:space="preserve"> </v>
      </c>
      <c r="R500" s="786" t="str">
        <f t="shared" si="61"/>
        <v xml:space="preserve"> </v>
      </c>
      <c r="S500" s="786" t="str">
        <f t="shared" si="62"/>
        <v xml:space="preserve"> </v>
      </c>
      <c r="U500" s="684"/>
      <c r="V500" s="684"/>
      <c r="W500" s="684"/>
      <c r="X500" s="684"/>
      <c r="Y500" s="684"/>
      <c r="Z500" s="684"/>
      <c r="AA500" s="684"/>
      <c r="AB500" s="824"/>
      <c r="AC500" s="786" t="str">
        <f t="shared" si="63"/>
        <v xml:space="preserve"> </v>
      </c>
      <c r="AD500" s="786" t="str">
        <f t="shared" si="64"/>
        <v xml:space="preserve"> </v>
      </c>
      <c r="AF500" s="825">
        <v>1</v>
      </c>
      <c r="AG500" s="684"/>
      <c r="AH500" s="684"/>
      <c r="AI500" s="684"/>
      <c r="AJ500" s="684"/>
      <c r="AK500" s="684"/>
      <c r="AL500" s="684"/>
      <c r="AM500" s="684"/>
      <c r="AN500" s="684"/>
      <c r="AO500" s="684"/>
      <c r="AP500" s="826" t="str">
        <f t="shared" si="65"/>
        <v xml:space="preserve"> </v>
      </c>
      <c r="AQ500" s="786" t="str">
        <f t="shared" si="66"/>
        <v xml:space="preserve"> </v>
      </c>
    </row>
    <row r="501" spans="1:43" ht="18.75" x14ac:dyDescent="0.3">
      <c r="A501" s="827"/>
      <c r="B501" s="684"/>
      <c r="C501" s="823"/>
      <c r="D501" s="823"/>
      <c r="E501" s="823"/>
      <c r="F501" s="684"/>
      <c r="G501" s="823"/>
      <c r="H501" s="823"/>
      <c r="I501" s="684"/>
      <c r="J501" s="823"/>
      <c r="K501" s="823"/>
      <c r="L501" s="786" t="str">
        <f t="shared" si="59"/>
        <v xml:space="preserve"> </v>
      </c>
      <c r="M501" s="823"/>
      <c r="N501" s="823"/>
      <c r="O501" s="823"/>
      <c r="P501" s="823"/>
      <c r="Q501" s="786" t="str">
        <f t="shared" si="60"/>
        <v xml:space="preserve"> </v>
      </c>
      <c r="R501" s="786" t="str">
        <f t="shared" si="61"/>
        <v xml:space="preserve"> </v>
      </c>
      <c r="S501" s="786" t="str">
        <f t="shared" si="62"/>
        <v xml:space="preserve"> </v>
      </c>
      <c r="U501" s="684"/>
      <c r="V501" s="684"/>
      <c r="W501" s="684"/>
      <c r="X501" s="684"/>
      <c r="Y501" s="684"/>
      <c r="Z501" s="684"/>
      <c r="AA501" s="684"/>
      <c r="AB501" s="824"/>
      <c r="AC501" s="786" t="str">
        <f t="shared" si="63"/>
        <v xml:space="preserve"> </v>
      </c>
      <c r="AD501" s="786" t="str">
        <f t="shared" si="64"/>
        <v xml:space="preserve"> </v>
      </c>
      <c r="AF501" s="825">
        <v>1</v>
      </c>
      <c r="AG501" s="684"/>
      <c r="AH501" s="684"/>
      <c r="AI501" s="684"/>
      <c r="AJ501" s="684"/>
      <c r="AK501" s="684"/>
      <c r="AL501" s="684"/>
      <c r="AM501" s="684"/>
      <c r="AN501" s="684"/>
      <c r="AO501" s="684"/>
      <c r="AP501" s="826" t="str">
        <f t="shared" si="65"/>
        <v xml:space="preserve"> </v>
      </c>
      <c r="AQ501" s="786" t="str">
        <f t="shared" si="66"/>
        <v xml:space="preserve"> </v>
      </c>
    </row>
    <row r="502" spans="1:43" ht="18.75" x14ac:dyDescent="0.3">
      <c r="A502" s="827"/>
      <c r="B502" s="684"/>
      <c r="C502" s="823"/>
      <c r="D502" s="823"/>
      <c r="E502" s="823"/>
      <c r="F502" s="684"/>
      <c r="G502" s="823"/>
      <c r="H502" s="823"/>
      <c r="I502" s="684"/>
      <c r="J502" s="823"/>
      <c r="K502" s="823"/>
      <c r="L502" s="786" t="str">
        <f t="shared" si="59"/>
        <v xml:space="preserve"> </v>
      </c>
      <c r="M502" s="823"/>
      <c r="N502" s="823"/>
      <c r="O502" s="823"/>
      <c r="P502" s="823"/>
      <c r="Q502" s="786" t="str">
        <f t="shared" si="60"/>
        <v xml:space="preserve"> </v>
      </c>
      <c r="R502" s="786" t="str">
        <f t="shared" si="61"/>
        <v xml:space="preserve"> </v>
      </c>
      <c r="S502" s="786" t="str">
        <f t="shared" si="62"/>
        <v xml:space="preserve"> </v>
      </c>
      <c r="U502" s="684"/>
      <c r="V502" s="684"/>
      <c r="W502" s="684"/>
      <c r="X502" s="684"/>
      <c r="Y502" s="684"/>
      <c r="Z502" s="684"/>
      <c r="AA502" s="684"/>
      <c r="AB502" s="824"/>
      <c r="AC502" s="786" t="str">
        <f t="shared" si="63"/>
        <v xml:space="preserve"> </v>
      </c>
      <c r="AD502" s="786" t="str">
        <f t="shared" si="64"/>
        <v xml:space="preserve"> </v>
      </c>
      <c r="AF502" s="825">
        <v>1</v>
      </c>
      <c r="AG502" s="684"/>
      <c r="AH502" s="684"/>
      <c r="AI502" s="684"/>
      <c r="AJ502" s="684"/>
      <c r="AK502" s="684"/>
      <c r="AL502" s="684"/>
      <c r="AM502" s="684"/>
      <c r="AN502" s="684"/>
      <c r="AO502" s="684"/>
      <c r="AP502" s="826" t="str">
        <f t="shared" si="65"/>
        <v xml:space="preserve"> </v>
      </c>
      <c r="AQ502" s="786" t="str">
        <f t="shared" si="66"/>
        <v xml:space="preserve"> </v>
      </c>
    </row>
    <row r="503" spans="1:43" ht="18.75" x14ac:dyDescent="0.3">
      <c r="A503" s="827"/>
      <c r="B503" s="684"/>
      <c r="C503" s="823"/>
      <c r="D503" s="823"/>
      <c r="E503" s="823"/>
      <c r="F503" s="684"/>
      <c r="G503" s="823"/>
      <c r="H503" s="823"/>
      <c r="I503" s="684"/>
      <c r="J503" s="823"/>
      <c r="K503" s="823"/>
      <c r="L503" s="786" t="str">
        <f t="shared" si="59"/>
        <v xml:space="preserve"> </v>
      </c>
      <c r="M503" s="823"/>
      <c r="N503" s="823"/>
      <c r="O503" s="823"/>
      <c r="P503" s="823"/>
      <c r="Q503" s="786" t="str">
        <f t="shared" si="60"/>
        <v xml:space="preserve"> </v>
      </c>
      <c r="R503" s="786" t="str">
        <f t="shared" si="61"/>
        <v xml:space="preserve"> </v>
      </c>
      <c r="S503" s="786" t="str">
        <f t="shared" si="62"/>
        <v xml:space="preserve"> </v>
      </c>
      <c r="U503" s="684"/>
      <c r="V503" s="684"/>
      <c r="W503" s="684"/>
      <c r="X503" s="684"/>
      <c r="Y503" s="684"/>
      <c r="Z503" s="684"/>
      <c r="AA503" s="684"/>
      <c r="AB503" s="824"/>
      <c r="AC503" s="786" t="str">
        <f t="shared" si="63"/>
        <v xml:space="preserve"> </v>
      </c>
      <c r="AD503" s="786" t="str">
        <f t="shared" si="64"/>
        <v xml:space="preserve"> </v>
      </c>
      <c r="AF503" s="825">
        <v>1</v>
      </c>
      <c r="AG503" s="684"/>
      <c r="AH503" s="684"/>
      <c r="AI503" s="684"/>
      <c r="AJ503" s="684"/>
      <c r="AK503" s="684"/>
      <c r="AL503" s="684"/>
      <c r="AM503" s="684"/>
      <c r="AN503" s="684"/>
      <c r="AO503" s="684"/>
      <c r="AP503" s="826" t="str">
        <f t="shared" si="65"/>
        <v xml:space="preserve"> </v>
      </c>
      <c r="AQ503" s="786" t="str">
        <f t="shared" si="66"/>
        <v xml:space="preserve"> </v>
      </c>
    </row>
    <row r="504" spans="1:43" ht="18.75" x14ac:dyDescent="0.3">
      <c r="A504" s="827"/>
      <c r="B504" s="684"/>
      <c r="C504" s="823"/>
      <c r="D504" s="823"/>
      <c r="E504" s="823"/>
      <c r="F504" s="684"/>
      <c r="G504" s="823"/>
      <c r="H504" s="823"/>
      <c r="I504" s="684"/>
      <c r="J504" s="823"/>
      <c r="K504" s="823"/>
      <c r="L504" s="786" t="str">
        <f t="shared" si="59"/>
        <v xml:space="preserve"> </v>
      </c>
      <c r="M504" s="823"/>
      <c r="N504" s="823"/>
      <c r="O504" s="823"/>
      <c r="P504" s="823"/>
      <c r="Q504" s="786" t="str">
        <f t="shared" si="60"/>
        <v xml:space="preserve"> </v>
      </c>
      <c r="R504" s="786" t="str">
        <f t="shared" si="61"/>
        <v xml:space="preserve"> </v>
      </c>
      <c r="S504" s="786" t="str">
        <f t="shared" si="62"/>
        <v xml:space="preserve"> </v>
      </c>
      <c r="U504" s="684"/>
      <c r="V504" s="684"/>
      <c r="W504" s="684"/>
      <c r="X504" s="684"/>
      <c r="Y504" s="684"/>
      <c r="Z504" s="684"/>
      <c r="AA504" s="684"/>
      <c r="AB504" s="824"/>
      <c r="AC504" s="786" t="str">
        <f t="shared" si="63"/>
        <v xml:space="preserve"> </v>
      </c>
      <c r="AD504" s="786" t="str">
        <f t="shared" si="64"/>
        <v xml:space="preserve"> </v>
      </c>
      <c r="AF504" s="825">
        <v>1</v>
      </c>
      <c r="AG504" s="684"/>
      <c r="AH504" s="684"/>
      <c r="AI504" s="684"/>
      <c r="AJ504" s="684"/>
      <c r="AK504" s="684"/>
      <c r="AL504" s="684"/>
      <c r="AM504" s="684"/>
      <c r="AN504" s="684"/>
      <c r="AO504" s="684"/>
      <c r="AP504" s="826" t="str">
        <f t="shared" si="65"/>
        <v xml:space="preserve"> </v>
      </c>
      <c r="AQ504" s="786" t="str">
        <f t="shared" si="66"/>
        <v xml:space="preserve"> </v>
      </c>
    </row>
    <row r="505" spans="1:43" ht="18.75" x14ac:dyDescent="0.3">
      <c r="A505" s="827"/>
      <c r="B505" s="684"/>
      <c r="C505" s="823"/>
      <c r="D505" s="823"/>
      <c r="E505" s="823"/>
      <c r="F505" s="684"/>
      <c r="G505" s="823"/>
      <c r="H505" s="823"/>
      <c r="I505" s="684"/>
      <c r="J505" s="823"/>
      <c r="K505" s="823"/>
      <c r="L505" s="786" t="str">
        <f t="shared" si="59"/>
        <v xml:space="preserve"> </v>
      </c>
      <c r="M505" s="823"/>
      <c r="N505" s="823"/>
      <c r="O505" s="823"/>
      <c r="P505" s="823"/>
      <c r="Q505" s="786" t="str">
        <f t="shared" si="60"/>
        <v xml:space="preserve"> </v>
      </c>
      <c r="R505" s="786" t="str">
        <f t="shared" si="61"/>
        <v xml:space="preserve"> </v>
      </c>
      <c r="S505" s="786" t="str">
        <f t="shared" si="62"/>
        <v xml:space="preserve"> </v>
      </c>
      <c r="U505" s="684"/>
      <c r="V505" s="684"/>
      <c r="W505" s="684"/>
      <c r="X505" s="684"/>
      <c r="Y505" s="684"/>
      <c r="Z505" s="684"/>
      <c r="AA505" s="684"/>
      <c r="AB505" s="824"/>
      <c r="AC505" s="786" t="str">
        <f t="shared" si="63"/>
        <v xml:space="preserve"> </v>
      </c>
      <c r="AD505" s="786" t="str">
        <f t="shared" si="64"/>
        <v xml:space="preserve"> </v>
      </c>
      <c r="AF505" s="825">
        <v>1</v>
      </c>
      <c r="AG505" s="684"/>
      <c r="AH505" s="684"/>
      <c r="AI505" s="684"/>
      <c r="AJ505" s="684"/>
      <c r="AK505" s="684"/>
      <c r="AL505" s="684"/>
      <c r="AM505" s="684"/>
      <c r="AN505" s="684"/>
      <c r="AO505" s="684"/>
      <c r="AP505" s="826" t="str">
        <f t="shared" si="65"/>
        <v xml:space="preserve"> </v>
      </c>
      <c r="AQ505" s="786" t="str">
        <f t="shared" si="66"/>
        <v xml:space="preserve"> </v>
      </c>
    </row>
    <row r="506" spans="1:43" ht="18.75" x14ac:dyDescent="0.3">
      <c r="A506" s="827"/>
      <c r="B506" s="684"/>
      <c r="C506" s="823"/>
      <c r="D506" s="823"/>
      <c r="E506" s="823"/>
      <c r="F506" s="684"/>
      <c r="G506" s="823"/>
      <c r="H506" s="823"/>
      <c r="I506" s="684"/>
      <c r="J506" s="823"/>
      <c r="K506" s="823"/>
      <c r="L506" s="786" t="str">
        <f t="shared" si="59"/>
        <v xml:space="preserve"> </v>
      </c>
      <c r="M506" s="823"/>
      <c r="N506" s="823"/>
      <c r="O506" s="823"/>
      <c r="P506" s="823"/>
      <c r="Q506" s="786" t="str">
        <f t="shared" si="60"/>
        <v xml:space="preserve"> </v>
      </c>
      <c r="R506" s="786" t="str">
        <f t="shared" si="61"/>
        <v xml:space="preserve"> </v>
      </c>
      <c r="S506" s="786" t="str">
        <f t="shared" si="62"/>
        <v xml:space="preserve"> </v>
      </c>
      <c r="U506" s="684"/>
      <c r="V506" s="684"/>
      <c r="W506" s="684"/>
      <c r="X506" s="684"/>
      <c r="Y506" s="684"/>
      <c r="Z506" s="684"/>
      <c r="AA506" s="684"/>
      <c r="AB506" s="824"/>
      <c r="AC506" s="786" t="str">
        <f t="shared" si="63"/>
        <v xml:space="preserve"> </v>
      </c>
      <c r="AD506" s="786" t="str">
        <f t="shared" si="64"/>
        <v xml:space="preserve"> </v>
      </c>
      <c r="AF506" s="825">
        <v>1</v>
      </c>
      <c r="AG506" s="684"/>
      <c r="AH506" s="684"/>
      <c r="AI506" s="684"/>
      <c r="AJ506" s="684"/>
      <c r="AK506" s="684"/>
      <c r="AL506" s="684"/>
      <c r="AM506" s="684"/>
      <c r="AN506" s="684"/>
      <c r="AO506" s="684"/>
      <c r="AP506" s="826" t="str">
        <f t="shared" si="65"/>
        <v xml:space="preserve"> </v>
      </c>
      <c r="AQ506" s="786" t="str">
        <f t="shared" si="66"/>
        <v xml:space="preserve"> </v>
      </c>
    </row>
    <row r="507" spans="1:43" ht="18.75" x14ac:dyDescent="0.3">
      <c r="A507" s="827"/>
      <c r="B507" s="684"/>
      <c r="C507" s="823"/>
      <c r="D507" s="823"/>
      <c r="E507" s="823"/>
      <c r="F507" s="684"/>
      <c r="G507" s="823"/>
      <c r="H507" s="823"/>
      <c r="I507" s="684"/>
      <c r="J507" s="823"/>
      <c r="K507" s="823"/>
      <c r="L507" s="786" t="str">
        <f t="shared" si="59"/>
        <v xml:space="preserve"> </v>
      </c>
      <c r="M507" s="823"/>
      <c r="N507" s="823"/>
      <c r="O507" s="823"/>
      <c r="P507" s="823"/>
      <c r="Q507" s="786" t="str">
        <f t="shared" si="60"/>
        <v xml:space="preserve"> </v>
      </c>
      <c r="R507" s="786" t="str">
        <f t="shared" si="61"/>
        <v xml:space="preserve"> </v>
      </c>
      <c r="S507" s="786" t="str">
        <f t="shared" si="62"/>
        <v xml:space="preserve"> </v>
      </c>
      <c r="U507" s="684"/>
      <c r="V507" s="684"/>
      <c r="W507" s="684"/>
      <c r="X507" s="684"/>
      <c r="Y507" s="684"/>
      <c r="Z507" s="684"/>
      <c r="AA507" s="684"/>
      <c r="AB507" s="824"/>
      <c r="AC507" s="786" t="str">
        <f t="shared" si="63"/>
        <v xml:space="preserve"> </v>
      </c>
      <c r="AD507" s="786" t="str">
        <f t="shared" si="64"/>
        <v xml:space="preserve"> </v>
      </c>
      <c r="AF507" s="825">
        <v>1</v>
      </c>
      <c r="AG507" s="684"/>
      <c r="AH507" s="684"/>
      <c r="AI507" s="684"/>
      <c r="AJ507" s="684"/>
      <c r="AK507" s="684"/>
      <c r="AL507" s="684"/>
      <c r="AM507" s="684"/>
      <c r="AN507" s="684"/>
      <c r="AO507" s="684"/>
      <c r="AP507" s="826" t="str">
        <f t="shared" si="65"/>
        <v xml:space="preserve"> </v>
      </c>
      <c r="AQ507" s="786" t="str">
        <f t="shared" si="66"/>
        <v xml:space="preserve"> </v>
      </c>
    </row>
    <row r="508" spans="1:43" ht="18.75" x14ac:dyDescent="0.3">
      <c r="A508" s="827"/>
      <c r="B508" s="684"/>
      <c r="C508" s="823"/>
      <c r="D508" s="823"/>
      <c r="E508" s="823"/>
      <c r="F508" s="684"/>
      <c r="G508" s="823"/>
      <c r="H508" s="823"/>
      <c r="I508" s="684"/>
      <c r="J508" s="823"/>
      <c r="K508" s="823"/>
      <c r="L508" s="786" t="str">
        <f t="shared" si="59"/>
        <v xml:space="preserve"> </v>
      </c>
      <c r="M508" s="823"/>
      <c r="N508" s="823"/>
      <c r="O508" s="823"/>
      <c r="P508" s="823"/>
      <c r="Q508" s="786" t="str">
        <f t="shared" si="60"/>
        <v xml:space="preserve"> </v>
      </c>
      <c r="R508" s="786" t="str">
        <f t="shared" si="61"/>
        <v xml:space="preserve"> </v>
      </c>
      <c r="S508" s="786" t="str">
        <f t="shared" si="62"/>
        <v xml:space="preserve"> </v>
      </c>
      <c r="U508" s="684"/>
      <c r="V508" s="684"/>
      <c r="W508" s="684"/>
      <c r="X508" s="684"/>
      <c r="Y508" s="684"/>
      <c r="Z508" s="684"/>
      <c r="AA508" s="684"/>
      <c r="AB508" s="824"/>
      <c r="AC508" s="786" t="str">
        <f t="shared" si="63"/>
        <v xml:space="preserve"> </v>
      </c>
      <c r="AD508" s="786" t="str">
        <f t="shared" si="64"/>
        <v xml:space="preserve"> </v>
      </c>
      <c r="AF508" s="825">
        <v>1</v>
      </c>
      <c r="AG508" s="684"/>
      <c r="AH508" s="684"/>
      <c r="AI508" s="684"/>
      <c r="AJ508" s="684"/>
      <c r="AK508" s="684"/>
      <c r="AL508" s="684"/>
      <c r="AM508" s="684"/>
      <c r="AN508" s="684"/>
      <c r="AO508" s="684"/>
      <c r="AP508" s="826" t="str">
        <f t="shared" si="65"/>
        <v xml:space="preserve"> </v>
      </c>
      <c r="AQ508" s="786" t="str">
        <f t="shared" si="66"/>
        <v xml:space="preserve"> </v>
      </c>
    </row>
    <row r="509" spans="1:43" ht="18.75" x14ac:dyDescent="0.3">
      <c r="A509" s="827"/>
      <c r="B509" s="684"/>
      <c r="C509" s="823"/>
      <c r="D509" s="823"/>
      <c r="E509" s="823"/>
      <c r="F509" s="684"/>
      <c r="G509" s="823"/>
      <c r="H509" s="823"/>
      <c r="I509" s="684"/>
      <c r="J509" s="823"/>
      <c r="K509" s="823"/>
      <c r="L509" s="786" t="str">
        <f t="shared" si="59"/>
        <v xml:space="preserve"> </v>
      </c>
      <c r="M509" s="823"/>
      <c r="N509" s="823"/>
      <c r="O509" s="823"/>
      <c r="P509" s="823"/>
      <c r="Q509" s="786" t="str">
        <f t="shared" si="60"/>
        <v xml:space="preserve"> </v>
      </c>
      <c r="R509" s="786" t="str">
        <f t="shared" si="61"/>
        <v xml:space="preserve"> </v>
      </c>
      <c r="S509" s="786" t="str">
        <f t="shared" si="62"/>
        <v xml:space="preserve"> </v>
      </c>
      <c r="U509" s="684"/>
      <c r="V509" s="684"/>
      <c r="W509" s="684"/>
      <c r="X509" s="684"/>
      <c r="Y509" s="684"/>
      <c r="Z509" s="684"/>
      <c r="AA509" s="684"/>
      <c r="AB509" s="824"/>
      <c r="AC509" s="786" t="str">
        <f t="shared" si="63"/>
        <v xml:space="preserve"> </v>
      </c>
      <c r="AD509" s="786" t="str">
        <f t="shared" si="64"/>
        <v xml:space="preserve"> </v>
      </c>
      <c r="AF509" s="825">
        <v>1</v>
      </c>
      <c r="AG509" s="684"/>
      <c r="AH509" s="684"/>
      <c r="AI509" s="684"/>
      <c r="AJ509" s="684"/>
      <c r="AK509" s="684"/>
      <c r="AL509" s="684"/>
      <c r="AM509" s="684"/>
      <c r="AN509" s="684"/>
      <c r="AO509" s="684"/>
      <c r="AP509" s="826" t="str">
        <f t="shared" si="65"/>
        <v xml:space="preserve"> </v>
      </c>
      <c r="AQ509" s="786" t="str">
        <f t="shared" si="66"/>
        <v xml:space="preserve"> </v>
      </c>
    </row>
    <row r="510" spans="1:43" ht="18.75" x14ac:dyDescent="0.3">
      <c r="A510" s="827"/>
      <c r="B510" s="684"/>
      <c r="C510" s="823"/>
      <c r="D510" s="823"/>
      <c r="E510" s="823"/>
      <c r="F510" s="684"/>
      <c r="G510" s="823"/>
      <c r="H510" s="823"/>
      <c r="I510" s="684"/>
      <c r="J510" s="823"/>
      <c r="K510" s="823"/>
      <c r="L510" s="786" t="str">
        <f t="shared" si="59"/>
        <v xml:space="preserve"> </v>
      </c>
      <c r="M510" s="823"/>
      <c r="N510" s="823"/>
      <c r="O510" s="823"/>
      <c r="P510" s="823"/>
      <c r="Q510" s="786" t="str">
        <f t="shared" si="60"/>
        <v xml:space="preserve"> </v>
      </c>
      <c r="R510" s="786" t="str">
        <f t="shared" si="61"/>
        <v xml:space="preserve"> </v>
      </c>
      <c r="S510" s="786" t="str">
        <f t="shared" si="62"/>
        <v xml:space="preserve"> </v>
      </c>
      <c r="U510" s="684"/>
      <c r="V510" s="684"/>
      <c r="W510" s="684"/>
      <c r="X510" s="684"/>
      <c r="Y510" s="684"/>
      <c r="Z510" s="684"/>
      <c r="AA510" s="684"/>
      <c r="AB510" s="824"/>
      <c r="AC510" s="786" t="str">
        <f t="shared" si="63"/>
        <v xml:space="preserve"> </v>
      </c>
      <c r="AD510" s="786" t="str">
        <f t="shared" si="64"/>
        <v xml:space="preserve"> </v>
      </c>
      <c r="AF510" s="825">
        <v>1</v>
      </c>
      <c r="AG510" s="684"/>
      <c r="AH510" s="684"/>
      <c r="AI510" s="684"/>
      <c r="AJ510" s="684"/>
      <c r="AK510" s="684"/>
      <c r="AL510" s="684"/>
      <c r="AM510" s="684"/>
      <c r="AN510" s="684"/>
      <c r="AO510" s="684"/>
      <c r="AP510" s="826" t="str">
        <f t="shared" si="65"/>
        <v xml:space="preserve"> </v>
      </c>
      <c r="AQ510" s="786" t="str">
        <f t="shared" si="66"/>
        <v xml:space="preserve"> </v>
      </c>
    </row>
    <row r="511" spans="1:43" ht="18.75" x14ac:dyDescent="0.3">
      <c r="A511" s="827"/>
      <c r="B511" s="684"/>
      <c r="C511" s="823"/>
      <c r="D511" s="823"/>
      <c r="E511" s="823"/>
      <c r="F511" s="684"/>
      <c r="G511" s="823"/>
      <c r="H511" s="823"/>
      <c r="I511" s="684"/>
      <c r="J511" s="823"/>
      <c r="K511" s="823"/>
      <c r="L511" s="786" t="str">
        <f t="shared" si="59"/>
        <v xml:space="preserve"> </v>
      </c>
      <c r="M511" s="823"/>
      <c r="N511" s="823"/>
      <c r="O511" s="823"/>
      <c r="P511" s="823"/>
      <c r="Q511" s="786" t="str">
        <f t="shared" si="60"/>
        <v xml:space="preserve"> </v>
      </c>
      <c r="R511" s="786" t="str">
        <f t="shared" si="61"/>
        <v xml:space="preserve"> </v>
      </c>
      <c r="S511" s="786" t="str">
        <f t="shared" si="62"/>
        <v xml:space="preserve"> </v>
      </c>
      <c r="U511" s="684"/>
      <c r="V511" s="684"/>
      <c r="W511" s="684"/>
      <c r="X511" s="684"/>
      <c r="Y511" s="684"/>
      <c r="Z511" s="684"/>
      <c r="AA511" s="684"/>
      <c r="AB511" s="824"/>
      <c r="AC511" s="786" t="str">
        <f t="shared" si="63"/>
        <v xml:space="preserve"> </v>
      </c>
      <c r="AD511" s="786" t="str">
        <f t="shared" si="64"/>
        <v xml:space="preserve"> </v>
      </c>
      <c r="AF511" s="825">
        <v>1</v>
      </c>
      <c r="AG511" s="684"/>
      <c r="AH511" s="684"/>
      <c r="AI511" s="684"/>
      <c r="AJ511" s="684"/>
      <c r="AK511" s="684"/>
      <c r="AL511" s="684"/>
      <c r="AM511" s="684"/>
      <c r="AN511" s="684"/>
      <c r="AO511" s="684"/>
      <c r="AP511" s="826" t="str">
        <f t="shared" si="65"/>
        <v xml:space="preserve"> </v>
      </c>
      <c r="AQ511" s="786" t="str">
        <f t="shared" si="66"/>
        <v xml:space="preserve"> </v>
      </c>
    </row>
    <row r="512" spans="1:43" ht="18.75" x14ac:dyDescent="0.3">
      <c r="A512" s="827"/>
      <c r="B512" s="684"/>
      <c r="C512" s="823"/>
      <c r="D512" s="823"/>
      <c r="E512" s="823"/>
      <c r="F512" s="684"/>
      <c r="G512" s="823"/>
      <c r="H512" s="823"/>
      <c r="I512" s="684"/>
      <c r="J512" s="823"/>
      <c r="K512" s="823"/>
      <c r="L512" s="786" t="str">
        <f t="shared" si="59"/>
        <v xml:space="preserve"> </v>
      </c>
      <c r="M512" s="823"/>
      <c r="N512" s="823"/>
      <c r="O512" s="823"/>
      <c r="P512" s="823"/>
      <c r="Q512" s="786" t="str">
        <f t="shared" si="60"/>
        <v xml:space="preserve"> </v>
      </c>
      <c r="R512" s="786" t="str">
        <f t="shared" si="61"/>
        <v xml:space="preserve"> </v>
      </c>
      <c r="S512" s="786" t="str">
        <f t="shared" si="62"/>
        <v xml:space="preserve"> </v>
      </c>
      <c r="U512" s="684"/>
      <c r="V512" s="684"/>
      <c r="W512" s="684"/>
      <c r="X512" s="684"/>
      <c r="Y512" s="684"/>
      <c r="Z512" s="684"/>
      <c r="AA512" s="684"/>
      <c r="AB512" s="824"/>
      <c r="AC512" s="786" t="str">
        <f t="shared" si="63"/>
        <v xml:space="preserve"> </v>
      </c>
      <c r="AD512" s="786" t="str">
        <f t="shared" si="64"/>
        <v xml:space="preserve"> </v>
      </c>
      <c r="AF512" s="825">
        <v>1</v>
      </c>
      <c r="AG512" s="684"/>
      <c r="AH512" s="684"/>
      <c r="AI512" s="684"/>
      <c r="AJ512" s="684"/>
      <c r="AK512" s="684"/>
      <c r="AL512" s="684"/>
      <c r="AM512" s="684"/>
      <c r="AN512" s="684"/>
      <c r="AO512" s="684"/>
      <c r="AP512" s="826" t="str">
        <f t="shared" si="65"/>
        <v xml:space="preserve"> </v>
      </c>
      <c r="AQ512" s="786" t="str">
        <f t="shared" si="66"/>
        <v xml:space="preserve"> </v>
      </c>
    </row>
    <row r="513" spans="1:43" ht="18.75" x14ac:dyDescent="0.3">
      <c r="A513" s="827"/>
      <c r="B513" s="684"/>
      <c r="C513" s="823"/>
      <c r="D513" s="823"/>
      <c r="E513" s="823"/>
      <c r="F513" s="684"/>
      <c r="G513" s="823"/>
      <c r="H513" s="823"/>
      <c r="I513" s="684"/>
      <c r="J513" s="823"/>
      <c r="K513" s="823"/>
      <c r="L513" s="786" t="str">
        <f t="shared" si="59"/>
        <v xml:space="preserve"> </v>
      </c>
      <c r="M513" s="823"/>
      <c r="N513" s="823"/>
      <c r="O513" s="823"/>
      <c r="P513" s="823"/>
      <c r="Q513" s="786" t="str">
        <f t="shared" si="60"/>
        <v xml:space="preserve"> </v>
      </c>
      <c r="R513" s="786" t="str">
        <f t="shared" si="61"/>
        <v xml:space="preserve"> </v>
      </c>
      <c r="S513" s="786" t="str">
        <f t="shared" si="62"/>
        <v xml:space="preserve"> </v>
      </c>
      <c r="U513" s="684"/>
      <c r="V513" s="684"/>
      <c r="W513" s="684"/>
      <c r="X513" s="684"/>
      <c r="Y513" s="684"/>
      <c r="Z513" s="684"/>
      <c r="AA513" s="684"/>
      <c r="AB513" s="824"/>
      <c r="AC513" s="786" t="str">
        <f t="shared" si="63"/>
        <v xml:space="preserve"> </v>
      </c>
      <c r="AD513" s="786" t="str">
        <f t="shared" si="64"/>
        <v xml:space="preserve"> </v>
      </c>
      <c r="AF513" s="825">
        <v>1</v>
      </c>
      <c r="AG513" s="684"/>
      <c r="AH513" s="684"/>
      <c r="AI513" s="684"/>
      <c r="AJ513" s="684"/>
      <c r="AK513" s="684"/>
      <c r="AL513" s="684"/>
      <c r="AM513" s="684"/>
      <c r="AN513" s="684"/>
      <c r="AO513" s="684"/>
      <c r="AP513" s="826" t="str">
        <f t="shared" si="65"/>
        <v xml:space="preserve"> </v>
      </c>
      <c r="AQ513" s="786" t="str">
        <f t="shared" si="66"/>
        <v xml:space="preserve"> </v>
      </c>
    </row>
    <row r="514" spans="1:43" ht="18.75" x14ac:dyDescent="0.3">
      <c r="A514" s="827"/>
      <c r="B514" s="684"/>
      <c r="C514" s="823"/>
      <c r="D514" s="823"/>
      <c r="E514" s="823"/>
      <c r="F514" s="684"/>
      <c r="G514" s="823"/>
      <c r="H514" s="823"/>
      <c r="I514" s="684"/>
      <c r="J514" s="823"/>
      <c r="K514" s="823"/>
      <c r="L514" s="786" t="str">
        <f t="shared" si="59"/>
        <v xml:space="preserve"> </v>
      </c>
      <c r="M514" s="823"/>
      <c r="N514" s="823"/>
      <c r="O514" s="823"/>
      <c r="P514" s="823"/>
      <c r="Q514" s="786" t="str">
        <f t="shared" si="60"/>
        <v xml:space="preserve"> </v>
      </c>
      <c r="R514" s="786" t="str">
        <f t="shared" si="61"/>
        <v xml:space="preserve"> </v>
      </c>
      <c r="S514" s="786" t="str">
        <f t="shared" si="62"/>
        <v xml:space="preserve"> </v>
      </c>
      <c r="U514" s="684"/>
      <c r="V514" s="684"/>
      <c r="W514" s="684"/>
      <c r="X514" s="684"/>
      <c r="Y514" s="684"/>
      <c r="Z514" s="684"/>
      <c r="AA514" s="684"/>
      <c r="AB514" s="824"/>
      <c r="AC514" s="786" t="str">
        <f t="shared" si="63"/>
        <v xml:space="preserve"> </v>
      </c>
      <c r="AD514" s="786" t="str">
        <f t="shared" si="64"/>
        <v xml:space="preserve"> </v>
      </c>
      <c r="AF514" s="825">
        <v>1</v>
      </c>
      <c r="AG514" s="684"/>
      <c r="AH514" s="684"/>
      <c r="AI514" s="684"/>
      <c r="AJ514" s="684"/>
      <c r="AK514" s="684"/>
      <c r="AL514" s="684"/>
      <c r="AM514" s="684"/>
      <c r="AN514" s="684"/>
      <c r="AO514" s="684"/>
      <c r="AP514" s="826" t="str">
        <f t="shared" si="65"/>
        <v xml:space="preserve"> </v>
      </c>
      <c r="AQ514" s="786" t="str">
        <f t="shared" si="66"/>
        <v xml:space="preserve"> </v>
      </c>
    </row>
    <row r="515" spans="1:43" ht="18.75" x14ac:dyDescent="0.3">
      <c r="A515" s="827"/>
      <c r="B515" s="684"/>
      <c r="C515" s="823"/>
      <c r="D515" s="823"/>
      <c r="E515" s="823"/>
      <c r="F515" s="684"/>
      <c r="G515" s="823"/>
      <c r="H515" s="823"/>
      <c r="I515" s="684"/>
      <c r="J515" s="823"/>
      <c r="K515" s="823"/>
      <c r="L515" s="786" t="str">
        <f t="shared" si="59"/>
        <v xml:space="preserve"> </v>
      </c>
      <c r="M515" s="823"/>
      <c r="N515" s="823"/>
      <c r="O515" s="823"/>
      <c r="P515" s="823"/>
      <c r="Q515" s="786" t="str">
        <f t="shared" si="60"/>
        <v xml:space="preserve"> </v>
      </c>
      <c r="R515" s="786" t="str">
        <f t="shared" si="61"/>
        <v xml:space="preserve"> </v>
      </c>
      <c r="S515" s="786" t="str">
        <f t="shared" si="62"/>
        <v xml:space="preserve"> </v>
      </c>
      <c r="U515" s="684"/>
      <c r="V515" s="684"/>
      <c r="W515" s="684"/>
      <c r="X515" s="684"/>
      <c r="Y515" s="684"/>
      <c r="Z515" s="684"/>
      <c r="AA515" s="684"/>
      <c r="AB515" s="824"/>
      <c r="AC515" s="786" t="str">
        <f t="shared" si="63"/>
        <v xml:space="preserve"> </v>
      </c>
      <c r="AD515" s="786" t="str">
        <f t="shared" si="64"/>
        <v xml:space="preserve"> </v>
      </c>
      <c r="AF515" s="825">
        <v>1</v>
      </c>
      <c r="AG515" s="684"/>
      <c r="AH515" s="684"/>
      <c r="AI515" s="684"/>
      <c r="AJ515" s="684"/>
      <c r="AK515" s="684"/>
      <c r="AL515" s="684"/>
      <c r="AM515" s="684"/>
      <c r="AN515" s="684"/>
      <c r="AO515" s="684"/>
      <c r="AP515" s="826" t="str">
        <f t="shared" si="65"/>
        <v xml:space="preserve"> </v>
      </c>
      <c r="AQ515" s="786" t="str">
        <f t="shared" si="66"/>
        <v xml:space="preserve"> </v>
      </c>
    </row>
    <row r="516" spans="1:43" ht="18.75" x14ac:dyDescent="0.3">
      <c r="A516" s="827"/>
      <c r="B516" s="684"/>
      <c r="C516" s="823"/>
      <c r="D516" s="823"/>
      <c r="E516" s="823"/>
      <c r="F516" s="684"/>
      <c r="G516" s="823"/>
      <c r="H516" s="823"/>
      <c r="I516" s="684"/>
      <c r="J516" s="823"/>
      <c r="K516" s="823"/>
      <c r="L516" s="786" t="str">
        <f t="shared" si="59"/>
        <v xml:space="preserve"> </v>
      </c>
      <c r="M516" s="823"/>
      <c r="N516" s="823"/>
      <c r="O516" s="823"/>
      <c r="P516" s="823"/>
      <c r="Q516" s="786" t="str">
        <f t="shared" si="60"/>
        <v xml:space="preserve"> </v>
      </c>
      <c r="R516" s="786" t="str">
        <f t="shared" si="61"/>
        <v xml:space="preserve"> </v>
      </c>
      <c r="S516" s="786" t="str">
        <f t="shared" si="62"/>
        <v xml:space="preserve"> </v>
      </c>
      <c r="U516" s="684"/>
      <c r="V516" s="684"/>
      <c r="W516" s="684"/>
      <c r="X516" s="684"/>
      <c r="Y516" s="684"/>
      <c r="Z516" s="684"/>
      <c r="AA516" s="684"/>
      <c r="AB516" s="824"/>
      <c r="AC516" s="786" t="str">
        <f t="shared" si="63"/>
        <v xml:space="preserve"> </v>
      </c>
      <c r="AD516" s="786" t="str">
        <f t="shared" si="64"/>
        <v xml:space="preserve"> </v>
      </c>
      <c r="AF516" s="825">
        <v>1</v>
      </c>
      <c r="AG516" s="684"/>
      <c r="AH516" s="684"/>
      <c r="AI516" s="684"/>
      <c r="AJ516" s="684"/>
      <c r="AK516" s="684"/>
      <c r="AL516" s="684"/>
      <c r="AM516" s="684"/>
      <c r="AN516" s="684"/>
      <c r="AO516" s="684"/>
      <c r="AP516" s="826" t="str">
        <f t="shared" si="65"/>
        <v xml:space="preserve"> </v>
      </c>
      <c r="AQ516" s="786" t="str">
        <f t="shared" si="66"/>
        <v xml:space="preserve"> </v>
      </c>
    </row>
    <row r="517" spans="1:43" ht="18.75" x14ac:dyDescent="0.3">
      <c r="A517" s="827"/>
      <c r="B517" s="684"/>
      <c r="C517" s="823"/>
      <c r="D517" s="823"/>
      <c r="E517" s="823"/>
      <c r="F517" s="684"/>
      <c r="G517" s="823"/>
      <c r="H517" s="823"/>
      <c r="I517" s="684"/>
      <c r="J517" s="823"/>
      <c r="K517" s="823"/>
      <c r="L517" s="786" t="str">
        <f t="shared" si="59"/>
        <v xml:space="preserve"> </v>
      </c>
      <c r="M517" s="823"/>
      <c r="N517" s="823"/>
      <c r="O517" s="823"/>
      <c r="P517" s="823"/>
      <c r="Q517" s="786" t="str">
        <f t="shared" si="60"/>
        <v xml:space="preserve"> </v>
      </c>
      <c r="R517" s="786" t="str">
        <f t="shared" si="61"/>
        <v xml:space="preserve"> </v>
      </c>
      <c r="S517" s="786" t="str">
        <f t="shared" si="62"/>
        <v xml:space="preserve"> </v>
      </c>
      <c r="U517" s="684"/>
      <c r="V517" s="684"/>
      <c r="W517" s="684"/>
      <c r="X517" s="684"/>
      <c r="Y517" s="684"/>
      <c r="Z517" s="684"/>
      <c r="AA517" s="684"/>
      <c r="AB517" s="824"/>
      <c r="AC517" s="786" t="str">
        <f t="shared" si="63"/>
        <v xml:space="preserve"> </v>
      </c>
      <c r="AD517" s="786" t="str">
        <f t="shared" si="64"/>
        <v xml:space="preserve"> </v>
      </c>
      <c r="AF517" s="825">
        <v>1</v>
      </c>
      <c r="AG517" s="684"/>
      <c r="AH517" s="684"/>
      <c r="AI517" s="684"/>
      <c r="AJ517" s="684"/>
      <c r="AK517" s="684"/>
      <c r="AL517" s="684"/>
      <c r="AM517" s="684"/>
      <c r="AN517" s="684"/>
      <c r="AO517" s="684"/>
      <c r="AP517" s="826" t="str">
        <f t="shared" si="65"/>
        <v xml:space="preserve"> </v>
      </c>
      <c r="AQ517" s="786" t="str">
        <f t="shared" si="66"/>
        <v xml:space="preserve"> </v>
      </c>
    </row>
    <row r="518" spans="1:43" ht="18.75" x14ac:dyDescent="0.3">
      <c r="A518" s="827"/>
      <c r="B518" s="684"/>
      <c r="C518" s="823"/>
      <c r="D518" s="823"/>
      <c r="E518" s="823"/>
      <c r="F518" s="684"/>
      <c r="G518" s="823"/>
      <c r="H518" s="823"/>
      <c r="I518" s="684"/>
      <c r="J518" s="823"/>
      <c r="K518" s="823"/>
      <c r="L518" s="786" t="str">
        <f t="shared" si="59"/>
        <v xml:space="preserve"> </v>
      </c>
      <c r="M518" s="823"/>
      <c r="N518" s="823"/>
      <c r="O518" s="823"/>
      <c r="P518" s="823"/>
      <c r="Q518" s="786" t="str">
        <f t="shared" si="60"/>
        <v xml:space="preserve"> </v>
      </c>
      <c r="R518" s="786" t="str">
        <f t="shared" si="61"/>
        <v xml:space="preserve"> </v>
      </c>
      <c r="S518" s="786" t="str">
        <f t="shared" si="62"/>
        <v xml:space="preserve"> </v>
      </c>
      <c r="U518" s="684"/>
      <c r="V518" s="684"/>
      <c r="W518" s="684"/>
      <c r="X518" s="684"/>
      <c r="Y518" s="684"/>
      <c r="Z518" s="684"/>
      <c r="AA518" s="684"/>
      <c r="AB518" s="824"/>
      <c r="AC518" s="786" t="str">
        <f t="shared" si="63"/>
        <v xml:space="preserve"> </v>
      </c>
      <c r="AD518" s="786" t="str">
        <f t="shared" si="64"/>
        <v xml:space="preserve"> </v>
      </c>
      <c r="AF518" s="825">
        <v>1</v>
      </c>
      <c r="AG518" s="684"/>
      <c r="AH518" s="684"/>
      <c r="AI518" s="684"/>
      <c r="AJ518" s="684"/>
      <c r="AK518" s="684"/>
      <c r="AL518" s="684"/>
      <c r="AM518" s="684"/>
      <c r="AN518" s="684"/>
      <c r="AO518" s="684"/>
      <c r="AP518" s="826" t="str">
        <f t="shared" si="65"/>
        <v xml:space="preserve"> </v>
      </c>
      <c r="AQ518" s="786" t="str">
        <f t="shared" si="66"/>
        <v xml:space="preserve"> </v>
      </c>
    </row>
    <row r="519" spans="1:43" ht="18.75" x14ac:dyDescent="0.3">
      <c r="A519" s="827"/>
      <c r="B519" s="684"/>
      <c r="C519" s="823"/>
      <c r="D519" s="823"/>
      <c r="E519" s="823"/>
      <c r="F519" s="684"/>
      <c r="G519" s="823"/>
      <c r="H519" s="823"/>
      <c r="I519" s="684"/>
      <c r="J519" s="823"/>
      <c r="K519" s="823"/>
      <c r="L519" s="786" t="str">
        <f t="shared" ref="L519:L582" si="67">IF(N519*K519&gt;0,N519*K519," ")</f>
        <v xml:space="preserve"> </v>
      </c>
      <c r="M519" s="823"/>
      <c r="N519" s="823"/>
      <c r="O519" s="823"/>
      <c r="P519" s="823"/>
      <c r="Q519" s="786" t="str">
        <f t="shared" ref="Q519:Q582" si="68">IFERROR(O519/L519," ")</f>
        <v xml:space="preserve"> </v>
      </c>
      <c r="R519" s="786" t="str">
        <f t="shared" ref="R519:R582" si="69">IFERROR(P519/L519," ")</f>
        <v xml:space="preserve"> </v>
      </c>
      <c r="S519" s="786" t="str">
        <f t="shared" ref="S519:S582" si="70">IFERROR((IFERROR(O519*0.187*10^3,0)+IFERROR(P519*0.86*10^3,0))/L519," ")</f>
        <v xml:space="preserve"> </v>
      </c>
      <c r="U519" s="684"/>
      <c r="V519" s="684"/>
      <c r="W519" s="684"/>
      <c r="X519" s="684"/>
      <c r="Y519" s="684"/>
      <c r="Z519" s="684"/>
      <c r="AA519" s="684"/>
      <c r="AB519" s="824"/>
      <c r="AC519" s="786" t="str">
        <f t="shared" ref="AC519:AC582" si="71">IF(AB519*0.187*10^-3&gt;0,AB519*0.187*10^-3," ")</f>
        <v xml:space="preserve"> </v>
      </c>
      <c r="AD519" s="786" t="str">
        <f t="shared" ref="AD519:AD582" si="72">IFERROR(AC519/V519," ")</f>
        <v xml:space="preserve"> </v>
      </c>
      <c r="AF519" s="825">
        <v>1</v>
      </c>
      <c r="AG519" s="684"/>
      <c r="AH519" s="684"/>
      <c r="AI519" s="684"/>
      <c r="AJ519" s="684"/>
      <c r="AK519" s="684"/>
      <c r="AL519" s="684"/>
      <c r="AM519" s="684"/>
      <c r="AN519" s="684"/>
      <c r="AO519" s="684"/>
      <c r="AP519" s="826" t="str">
        <f t="shared" ref="AP519:AP582" si="73">IF(AO519*0.187*10^-3&gt;0,AO519*0.187*10^-3," ")</f>
        <v xml:space="preserve"> </v>
      </c>
      <c r="AQ519" s="786" t="str">
        <f t="shared" ref="AQ519:AQ582" si="74">IFERROR(AP519/AH519," ")</f>
        <v xml:space="preserve"> </v>
      </c>
    </row>
    <row r="520" spans="1:43" ht="18.75" x14ac:dyDescent="0.3">
      <c r="A520" s="827"/>
      <c r="B520" s="684"/>
      <c r="C520" s="823"/>
      <c r="D520" s="823"/>
      <c r="E520" s="823"/>
      <c r="F520" s="684"/>
      <c r="G520" s="823"/>
      <c r="H520" s="823"/>
      <c r="I520" s="684"/>
      <c r="J520" s="823"/>
      <c r="K520" s="823"/>
      <c r="L520" s="786" t="str">
        <f t="shared" si="67"/>
        <v xml:space="preserve"> </v>
      </c>
      <c r="M520" s="823"/>
      <c r="N520" s="823"/>
      <c r="O520" s="823"/>
      <c r="P520" s="823"/>
      <c r="Q520" s="786" t="str">
        <f t="shared" si="68"/>
        <v xml:space="preserve"> </v>
      </c>
      <c r="R520" s="786" t="str">
        <f t="shared" si="69"/>
        <v xml:space="preserve"> </v>
      </c>
      <c r="S520" s="786" t="str">
        <f t="shared" si="70"/>
        <v xml:space="preserve"> </v>
      </c>
      <c r="U520" s="684"/>
      <c r="V520" s="684"/>
      <c r="W520" s="684"/>
      <c r="X520" s="684"/>
      <c r="Y520" s="684"/>
      <c r="Z520" s="684"/>
      <c r="AA520" s="684"/>
      <c r="AB520" s="824"/>
      <c r="AC520" s="786" t="str">
        <f t="shared" si="71"/>
        <v xml:space="preserve"> </v>
      </c>
      <c r="AD520" s="786" t="str">
        <f t="shared" si="72"/>
        <v xml:space="preserve"> </v>
      </c>
      <c r="AF520" s="825">
        <v>1</v>
      </c>
      <c r="AG520" s="684"/>
      <c r="AH520" s="684"/>
      <c r="AI520" s="684"/>
      <c r="AJ520" s="684"/>
      <c r="AK520" s="684"/>
      <c r="AL520" s="684"/>
      <c r="AM520" s="684"/>
      <c r="AN520" s="684"/>
      <c r="AO520" s="684"/>
      <c r="AP520" s="826" t="str">
        <f t="shared" si="73"/>
        <v xml:space="preserve"> </v>
      </c>
      <c r="AQ520" s="786" t="str">
        <f t="shared" si="74"/>
        <v xml:space="preserve"> </v>
      </c>
    </row>
    <row r="521" spans="1:43" ht="18.75" x14ac:dyDescent="0.3">
      <c r="A521" s="827"/>
      <c r="B521" s="684"/>
      <c r="C521" s="823"/>
      <c r="D521" s="823"/>
      <c r="E521" s="823"/>
      <c r="F521" s="684"/>
      <c r="G521" s="823"/>
      <c r="H521" s="823"/>
      <c r="I521" s="684"/>
      <c r="J521" s="823"/>
      <c r="K521" s="823"/>
      <c r="L521" s="786" t="str">
        <f t="shared" si="67"/>
        <v xml:space="preserve"> </v>
      </c>
      <c r="M521" s="823"/>
      <c r="N521" s="823"/>
      <c r="O521" s="823"/>
      <c r="P521" s="823"/>
      <c r="Q521" s="786" t="str">
        <f t="shared" si="68"/>
        <v xml:space="preserve"> </v>
      </c>
      <c r="R521" s="786" t="str">
        <f t="shared" si="69"/>
        <v xml:space="preserve"> </v>
      </c>
      <c r="S521" s="786" t="str">
        <f t="shared" si="70"/>
        <v xml:space="preserve"> </v>
      </c>
      <c r="U521" s="684"/>
      <c r="V521" s="684"/>
      <c r="W521" s="684"/>
      <c r="X521" s="684"/>
      <c r="Y521" s="684"/>
      <c r="Z521" s="684"/>
      <c r="AA521" s="684"/>
      <c r="AB521" s="824"/>
      <c r="AC521" s="786" t="str">
        <f t="shared" si="71"/>
        <v xml:space="preserve"> </v>
      </c>
      <c r="AD521" s="786" t="str">
        <f t="shared" si="72"/>
        <v xml:space="preserve"> </v>
      </c>
      <c r="AF521" s="825">
        <v>1</v>
      </c>
      <c r="AG521" s="684"/>
      <c r="AH521" s="684"/>
      <c r="AI521" s="684"/>
      <c r="AJ521" s="684"/>
      <c r="AK521" s="684"/>
      <c r="AL521" s="684"/>
      <c r="AM521" s="684"/>
      <c r="AN521" s="684"/>
      <c r="AO521" s="684"/>
      <c r="AP521" s="826" t="str">
        <f t="shared" si="73"/>
        <v xml:space="preserve"> </v>
      </c>
      <c r="AQ521" s="786" t="str">
        <f t="shared" si="74"/>
        <v xml:space="preserve"> </v>
      </c>
    </row>
    <row r="522" spans="1:43" ht="18.75" x14ac:dyDescent="0.3">
      <c r="A522" s="827"/>
      <c r="B522" s="684"/>
      <c r="C522" s="823"/>
      <c r="D522" s="823"/>
      <c r="E522" s="823"/>
      <c r="F522" s="684"/>
      <c r="G522" s="823"/>
      <c r="H522" s="823"/>
      <c r="I522" s="684"/>
      <c r="J522" s="823"/>
      <c r="K522" s="823"/>
      <c r="L522" s="786" t="str">
        <f t="shared" si="67"/>
        <v xml:space="preserve"> </v>
      </c>
      <c r="M522" s="823"/>
      <c r="N522" s="823"/>
      <c r="O522" s="823"/>
      <c r="P522" s="823"/>
      <c r="Q522" s="786" t="str">
        <f t="shared" si="68"/>
        <v xml:space="preserve"> </v>
      </c>
      <c r="R522" s="786" t="str">
        <f t="shared" si="69"/>
        <v xml:space="preserve"> </v>
      </c>
      <c r="S522" s="786" t="str">
        <f t="shared" si="70"/>
        <v xml:space="preserve"> </v>
      </c>
      <c r="U522" s="684"/>
      <c r="V522" s="684"/>
      <c r="W522" s="684"/>
      <c r="X522" s="684"/>
      <c r="Y522" s="684"/>
      <c r="Z522" s="684"/>
      <c r="AA522" s="684"/>
      <c r="AB522" s="824"/>
      <c r="AC522" s="786" t="str">
        <f t="shared" si="71"/>
        <v xml:space="preserve"> </v>
      </c>
      <c r="AD522" s="786" t="str">
        <f t="shared" si="72"/>
        <v xml:space="preserve"> </v>
      </c>
      <c r="AF522" s="825">
        <v>1</v>
      </c>
      <c r="AG522" s="684"/>
      <c r="AH522" s="684"/>
      <c r="AI522" s="684"/>
      <c r="AJ522" s="684"/>
      <c r="AK522" s="684"/>
      <c r="AL522" s="684"/>
      <c r="AM522" s="684"/>
      <c r="AN522" s="684"/>
      <c r="AO522" s="684"/>
      <c r="AP522" s="826" t="str">
        <f t="shared" si="73"/>
        <v xml:space="preserve"> </v>
      </c>
      <c r="AQ522" s="786" t="str">
        <f t="shared" si="74"/>
        <v xml:space="preserve"> </v>
      </c>
    </row>
    <row r="523" spans="1:43" ht="18.75" x14ac:dyDescent="0.3">
      <c r="A523" s="827"/>
      <c r="B523" s="684"/>
      <c r="C523" s="823"/>
      <c r="D523" s="823"/>
      <c r="E523" s="823"/>
      <c r="F523" s="684"/>
      <c r="G523" s="823"/>
      <c r="H523" s="823"/>
      <c r="I523" s="684"/>
      <c r="J523" s="823"/>
      <c r="K523" s="823"/>
      <c r="L523" s="786" t="str">
        <f t="shared" si="67"/>
        <v xml:space="preserve"> </v>
      </c>
      <c r="M523" s="823"/>
      <c r="N523" s="823"/>
      <c r="O523" s="823"/>
      <c r="P523" s="823"/>
      <c r="Q523" s="786" t="str">
        <f t="shared" si="68"/>
        <v xml:space="preserve"> </v>
      </c>
      <c r="R523" s="786" t="str">
        <f t="shared" si="69"/>
        <v xml:space="preserve"> </v>
      </c>
      <c r="S523" s="786" t="str">
        <f t="shared" si="70"/>
        <v xml:space="preserve"> </v>
      </c>
      <c r="U523" s="684"/>
      <c r="V523" s="684"/>
      <c r="W523" s="684"/>
      <c r="X523" s="684"/>
      <c r="Y523" s="684"/>
      <c r="Z523" s="684"/>
      <c r="AA523" s="684"/>
      <c r="AB523" s="824"/>
      <c r="AC523" s="786" t="str">
        <f t="shared" si="71"/>
        <v xml:space="preserve"> </v>
      </c>
      <c r="AD523" s="786" t="str">
        <f t="shared" si="72"/>
        <v xml:space="preserve"> </v>
      </c>
      <c r="AF523" s="825">
        <v>1</v>
      </c>
      <c r="AG523" s="684"/>
      <c r="AH523" s="684"/>
      <c r="AI523" s="684"/>
      <c r="AJ523" s="684"/>
      <c r="AK523" s="684"/>
      <c r="AL523" s="684"/>
      <c r="AM523" s="684"/>
      <c r="AN523" s="684"/>
      <c r="AO523" s="684"/>
      <c r="AP523" s="826" t="str">
        <f t="shared" si="73"/>
        <v xml:space="preserve"> </v>
      </c>
      <c r="AQ523" s="786" t="str">
        <f t="shared" si="74"/>
        <v xml:space="preserve"> </v>
      </c>
    </row>
    <row r="524" spans="1:43" ht="18.75" x14ac:dyDescent="0.3">
      <c r="A524" s="827"/>
      <c r="B524" s="684"/>
      <c r="C524" s="823"/>
      <c r="D524" s="823"/>
      <c r="E524" s="823"/>
      <c r="F524" s="684"/>
      <c r="G524" s="823"/>
      <c r="H524" s="823"/>
      <c r="I524" s="684"/>
      <c r="J524" s="823"/>
      <c r="K524" s="823"/>
      <c r="L524" s="786" t="str">
        <f t="shared" si="67"/>
        <v xml:space="preserve"> </v>
      </c>
      <c r="M524" s="823"/>
      <c r="N524" s="823"/>
      <c r="O524" s="823"/>
      <c r="P524" s="823"/>
      <c r="Q524" s="786" t="str">
        <f t="shared" si="68"/>
        <v xml:space="preserve"> </v>
      </c>
      <c r="R524" s="786" t="str">
        <f t="shared" si="69"/>
        <v xml:space="preserve"> </v>
      </c>
      <c r="S524" s="786" t="str">
        <f t="shared" si="70"/>
        <v xml:space="preserve"> </v>
      </c>
      <c r="U524" s="684"/>
      <c r="V524" s="684"/>
      <c r="W524" s="684"/>
      <c r="X524" s="684"/>
      <c r="Y524" s="684"/>
      <c r="Z524" s="684"/>
      <c r="AA524" s="684"/>
      <c r="AB524" s="824"/>
      <c r="AC524" s="786" t="str">
        <f t="shared" si="71"/>
        <v xml:space="preserve"> </v>
      </c>
      <c r="AD524" s="786" t="str">
        <f t="shared" si="72"/>
        <v xml:space="preserve"> </v>
      </c>
      <c r="AF524" s="825">
        <v>1</v>
      </c>
      <c r="AG524" s="684"/>
      <c r="AH524" s="684"/>
      <c r="AI524" s="684"/>
      <c r="AJ524" s="684"/>
      <c r="AK524" s="684"/>
      <c r="AL524" s="684"/>
      <c r="AM524" s="684"/>
      <c r="AN524" s="684"/>
      <c r="AO524" s="684"/>
      <c r="AP524" s="826" t="str">
        <f t="shared" si="73"/>
        <v xml:space="preserve"> </v>
      </c>
      <c r="AQ524" s="786" t="str">
        <f t="shared" si="74"/>
        <v xml:space="preserve"> </v>
      </c>
    </row>
    <row r="525" spans="1:43" ht="18.75" x14ac:dyDescent="0.3">
      <c r="A525" s="827"/>
      <c r="B525" s="684"/>
      <c r="C525" s="823"/>
      <c r="D525" s="823"/>
      <c r="E525" s="823"/>
      <c r="F525" s="684"/>
      <c r="G525" s="823"/>
      <c r="H525" s="823"/>
      <c r="I525" s="684"/>
      <c r="J525" s="823"/>
      <c r="K525" s="823"/>
      <c r="L525" s="786" t="str">
        <f t="shared" si="67"/>
        <v xml:space="preserve"> </v>
      </c>
      <c r="M525" s="823"/>
      <c r="N525" s="823"/>
      <c r="O525" s="823"/>
      <c r="P525" s="823"/>
      <c r="Q525" s="786" t="str">
        <f t="shared" si="68"/>
        <v xml:space="preserve"> </v>
      </c>
      <c r="R525" s="786" t="str">
        <f t="shared" si="69"/>
        <v xml:space="preserve"> </v>
      </c>
      <c r="S525" s="786" t="str">
        <f t="shared" si="70"/>
        <v xml:space="preserve"> </v>
      </c>
      <c r="U525" s="684"/>
      <c r="V525" s="684"/>
      <c r="W525" s="684"/>
      <c r="X525" s="684"/>
      <c r="Y525" s="684"/>
      <c r="Z525" s="684"/>
      <c r="AA525" s="684"/>
      <c r="AB525" s="824"/>
      <c r="AC525" s="786" t="str">
        <f t="shared" si="71"/>
        <v xml:space="preserve"> </v>
      </c>
      <c r="AD525" s="786" t="str">
        <f t="shared" si="72"/>
        <v xml:space="preserve"> </v>
      </c>
      <c r="AF525" s="825">
        <v>1</v>
      </c>
      <c r="AG525" s="684"/>
      <c r="AH525" s="684"/>
      <c r="AI525" s="684"/>
      <c r="AJ525" s="684"/>
      <c r="AK525" s="684"/>
      <c r="AL525" s="684"/>
      <c r="AM525" s="684"/>
      <c r="AN525" s="684"/>
      <c r="AO525" s="684"/>
      <c r="AP525" s="826" t="str">
        <f t="shared" si="73"/>
        <v xml:space="preserve"> </v>
      </c>
      <c r="AQ525" s="786" t="str">
        <f t="shared" si="74"/>
        <v xml:space="preserve"> </v>
      </c>
    </row>
    <row r="526" spans="1:43" ht="18.75" x14ac:dyDescent="0.3">
      <c r="A526" s="827"/>
      <c r="B526" s="684"/>
      <c r="C526" s="823"/>
      <c r="D526" s="823"/>
      <c r="E526" s="823"/>
      <c r="F526" s="684"/>
      <c r="G526" s="823"/>
      <c r="H526" s="823"/>
      <c r="I526" s="684"/>
      <c r="J526" s="823"/>
      <c r="K526" s="823"/>
      <c r="L526" s="786" t="str">
        <f t="shared" si="67"/>
        <v xml:space="preserve"> </v>
      </c>
      <c r="M526" s="823"/>
      <c r="N526" s="823"/>
      <c r="O526" s="823"/>
      <c r="P526" s="823"/>
      <c r="Q526" s="786" t="str">
        <f t="shared" si="68"/>
        <v xml:space="preserve"> </v>
      </c>
      <c r="R526" s="786" t="str">
        <f t="shared" si="69"/>
        <v xml:space="preserve"> </v>
      </c>
      <c r="S526" s="786" t="str">
        <f t="shared" si="70"/>
        <v xml:space="preserve"> </v>
      </c>
      <c r="U526" s="684"/>
      <c r="V526" s="684"/>
      <c r="W526" s="684"/>
      <c r="X526" s="684"/>
      <c r="Y526" s="684"/>
      <c r="Z526" s="684"/>
      <c r="AA526" s="684"/>
      <c r="AB526" s="824"/>
      <c r="AC526" s="786" t="str">
        <f t="shared" si="71"/>
        <v xml:space="preserve"> </v>
      </c>
      <c r="AD526" s="786" t="str">
        <f t="shared" si="72"/>
        <v xml:space="preserve"> </v>
      </c>
      <c r="AF526" s="825">
        <v>1</v>
      </c>
      <c r="AG526" s="684"/>
      <c r="AH526" s="684"/>
      <c r="AI526" s="684"/>
      <c r="AJ526" s="684"/>
      <c r="AK526" s="684"/>
      <c r="AL526" s="684"/>
      <c r="AM526" s="684"/>
      <c r="AN526" s="684"/>
      <c r="AO526" s="684"/>
      <c r="AP526" s="826" t="str">
        <f t="shared" si="73"/>
        <v xml:space="preserve"> </v>
      </c>
      <c r="AQ526" s="786" t="str">
        <f t="shared" si="74"/>
        <v xml:space="preserve"> </v>
      </c>
    </row>
    <row r="527" spans="1:43" ht="18.75" x14ac:dyDescent="0.3">
      <c r="A527" s="827"/>
      <c r="B527" s="684"/>
      <c r="C527" s="823"/>
      <c r="D527" s="823"/>
      <c r="E527" s="823"/>
      <c r="F527" s="684"/>
      <c r="G527" s="823"/>
      <c r="H527" s="823"/>
      <c r="I527" s="684"/>
      <c r="J527" s="823"/>
      <c r="K527" s="823"/>
      <c r="L527" s="786" t="str">
        <f t="shared" si="67"/>
        <v xml:space="preserve"> </v>
      </c>
      <c r="M527" s="823"/>
      <c r="N527" s="823"/>
      <c r="O527" s="823"/>
      <c r="P527" s="823"/>
      <c r="Q527" s="786" t="str">
        <f t="shared" si="68"/>
        <v xml:space="preserve"> </v>
      </c>
      <c r="R527" s="786" t="str">
        <f t="shared" si="69"/>
        <v xml:space="preserve"> </v>
      </c>
      <c r="S527" s="786" t="str">
        <f t="shared" si="70"/>
        <v xml:space="preserve"> </v>
      </c>
      <c r="U527" s="684"/>
      <c r="V527" s="684"/>
      <c r="W527" s="684"/>
      <c r="X527" s="684"/>
      <c r="Y527" s="684"/>
      <c r="Z527" s="684"/>
      <c r="AA527" s="684"/>
      <c r="AB527" s="824"/>
      <c r="AC527" s="786" t="str">
        <f t="shared" si="71"/>
        <v xml:space="preserve"> </v>
      </c>
      <c r="AD527" s="786" t="str">
        <f t="shared" si="72"/>
        <v xml:space="preserve"> </v>
      </c>
      <c r="AF527" s="825">
        <v>1</v>
      </c>
      <c r="AG527" s="684"/>
      <c r="AH527" s="684"/>
      <c r="AI527" s="684"/>
      <c r="AJ527" s="684"/>
      <c r="AK527" s="684"/>
      <c r="AL527" s="684"/>
      <c r="AM527" s="684"/>
      <c r="AN527" s="684"/>
      <c r="AO527" s="684"/>
      <c r="AP527" s="826" t="str">
        <f t="shared" si="73"/>
        <v xml:space="preserve"> </v>
      </c>
      <c r="AQ527" s="786" t="str">
        <f t="shared" si="74"/>
        <v xml:space="preserve"> </v>
      </c>
    </row>
    <row r="528" spans="1:43" ht="18.75" x14ac:dyDescent="0.3">
      <c r="A528" s="827"/>
      <c r="B528" s="684"/>
      <c r="C528" s="823"/>
      <c r="D528" s="823"/>
      <c r="E528" s="823"/>
      <c r="F528" s="684"/>
      <c r="G528" s="823"/>
      <c r="H528" s="823"/>
      <c r="I528" s="684"/>
      <c r="J528" s="823"/>
      <c r="K528" s="823"/>
      <c r="L528" s="786" t="str">
        <f t="shared" si="67"/>
        <v xml:space="preserve"> </v>
      </c>
      <c r="M528" s="823"/>
      <c r="N528" s="823"/>
      <c r="O528" s="823"/>
      <c r="P528" s="823"/>
      <c r="Q528" s="786" t="str">
        <f t="shared" si="68"/>
        <v xml:space="preserve"> </v>
      </c>
      <c r="R528" s="786" t="str">
        <f t="shared" si="69"/>
        <v xml:space="preserve"> </v>
      </c>
      <c r="S528" s="786" t="str">
        <f t="shared" si="70"/>
        <v xml:space="preserve"> </v>
      </c>
      <c r="U528" s="684"/>
      <c r="V528" s="684"/>
      <c r="W528" s="684"/>
      <c r="X528" s="684"/>
      <c r="Y528" s="684"/>
      <c r="Z528" s="684"/>
      <c r="AA528" s="684"/>
      <c r="AB528" s="824"/>
      <c r="AC528" s="786" t="str">
        <f t="shared" si="71"/>
        <v xml:space="preserve"> </v>
      </c>
      <c r="AD528" s="786" t="str">
        <f t="shared" si="72"/>
        <v xml:space="preserve"> </v>
      </c>
      <c r="AF528" s="825">
        <v>1</v>
      </c>
      <c r="AG528" s="684"/>
      <c r="AH528" s="684"/>
      <c r="AI528" s="684"/>
      <c r="AJ528" s="684"/>
      <c r="AK528" s="684"/>
      <c r="AL528" s="684"/>
      <c r="AM528" s="684"/>
      <c r="AN528" s="684"/>
      <c r="AO528" s="684"/>
      <c r="AP528" s="826" t="str">
        <f t="shared" si="73"/>
        <v xml:space="preserve"> </v>
      </c>
      <c r="AQ528" s="786" t="str">
        <f t="shared" si="74"/>
        <v xml:space="preserve"> </v>
      </c>
    </row>
    <row r="529" spans="1:43" ht="18.75" x14ac:dyDescent="0.3">
      <c r="A529" s="827"/>
      <c r="B529" s="684"/>
      <c r="C529" s="823"/>
      <c r="D529" s="823"/>
      <c r="E529" s="823"/>
      <c r="F529" s="684"/>
      <c r="G529" s="823"/>
      <c r="H529" s="823"/>
      <c r="I529" s="684"/>
      <c r="J529" s="823"/>
      <c r="K529" s="823"/>
      <c r="L529" s="786" t="str">
        <f t="shared" si="67"/>
        <v xml:space="preserve"> </v>
      </c>
      <c r="M529" s="823"/>
      <c r="N529" s="823"/>
      <c r="O529" s="823"/>
      <c r="P529" s="823"/>
      <c r="Q529" s="786" t="str">
        <f t="shared" si="68"/>
        <v xml:space="preserve"> </v>
      </c>
      <c r="R529" s="786" t="str">
        <f t="shared" si="69"/>
        <v xml:space="preserve"> </v>
      </c>
      <c r="S529" s="786" t="str">
        <f t="shared" si="70"/>
        <v xml:space="preserve"> </v>
      </c>
      <c r="U529" s="684"/>
      <c r="V529" s="684"/>
      <c r="W529" s="684"/>
      <c r="X529" s="684"/>
      <c r="Y529" s="684"/>
      <c r="Z529" s="684"/>
      <c r="AA529" s="684"/>
      <c r="AB529" s="824"/>
      <c r="AC529" s="786" t="str">
        <f t="shared" si="71"/>
        <v xml:space="preserve"> </v>
      </c>
      <c r="AD529" s="786" t="str">
        <f t="shared" si="72"/>
        <v xml:space="preserve"> </v>
      </c>
      <c r="AF529" s="825">
        <v>1</v>
      </c>
      <c r="AG529" s="684"/>
      <c r="AH529" s="684"/>
      <c r="AI529" s="684"/>
      <c r="AJ529" s="684"/>
      <c r="AK529" s="684"/>
      <c r="AL529" s="684"/>
      <c r="AM529" s="684"/>
      <c r="AN529" s="684"/>
      <c r="AO529" s="684"/>
      <c r="AP529" s="826" t="str">
        <f t="shared" si="73"/>
        <v xml:space="preserve"> </v>
      </c>
      <c r="AQ529" s="786" t="str">
        <f t="shared" si="74"/>
        <v xml:space="preserve"> </v>
      </c>
    </row>
    <row r="530" spans="1:43" ht="18.75" x14ac:dyDescent="0.3">
      <c r="A530" s="827"/>
      <c r="B530" s="684"/>
      <c r="C530" s="823"/>
      <c r="D530" s="823"/>
      <c r="E530" s="823"/>
      <c r="F530" s="684"/>
      <c r="G530" s="823"/>
      <c r="H530" s="823"/>
      <c r="I530" s="684"/>
      <c r="J530" s="823"/>
      <c r="K530" s="823"/>
      <c r="L530" s="786" t="str">
        <f t="shared" si="67"/>
        <v xml:space="preserve"> </v>
      </c>
      <c r="M530" s="823"/>
      <c r="N530" s="823"/>
      <c r="O530" s="823"/>
      <c r="P530" s="823"/>
      <c r="Q530" s="786" t="str">
        <f t="shared" si="68"/>
        <v xml:space="preserve"> </v>
      </c>
      <c r="R530" s="786" t="str">
        <f t="shared" si="69"/>
        <v xml:space="preserve"> </v>
      </c>
      <c r="S530" s="786" t="str">
        <f t="shared" si="70"/>
        <v xml:space="preserve"> </v>
      </c>
      <c r="U530" s="684"/>
      <c r="V530" s="684"/>
      <c r="W530" s="684"/>
      <c r="X530" s="684"/>
      <c r="Y530" s="684"/>
      <c r="Z530" s="684"/>
      <c r="AA530" s="684"/>
      <c r="AB530" s="824"/>
      <c r="AC530" s="786" t="str">
        <f t="shared" si="71"/>
        <v xml:space="preserve"> </v>
      </c>
      <c r="AD530" s="786" t="str">
        <f t="shared" si="72"/>
        <v xml:space="preserve"> </v>
      </c>
      <c r="AF530" s="825">
        <v>1</v>
      </c>
      <c r="AG530" s="684"/>
      <c r="AH530" s="684"/>
      <c r="AI530" s="684"/>
      <c r="AJ530" s="684"/>
      <c r="AK530" s="684"/>
      <c r="AL530" s="684"/>
      <c r="AM530" s="684"/>
      <c r="AN530" s="684"/>
      <c r="AO530" s="684"/>
      <c r="AP530" s="826" t="str">
        <f t="shared" si="73"/>
        <v xml:space="preserve"> </v>
      </c>
      <c r="AQ530" s="786" t="str">
        <f t="shared" si="74"/>
        <v xml:space="preserve"> </v>
      </c>
    </row>
    <row r="531" spans="1:43" ht="18.75" x14ac:dyDescent="0.3">
      <c r="A531" s="827"/>
      <c r="B531" s="684"/>
      <c r="C531" s="823"/>
      <c r="D531" s="823"/>
      <c r="E531" s="823"/>
      <c r="F531" s="684"/>
      <c r="G531" s="823"/>
      <c r="H531" s="823"/>
      <c r="I531" s="684"/>
      <c r="J531" s="823"/>
      <c r="K531" s="823"/>
      <c r="L531" s="786" t="str">
        <f t="shared" si="67"/>
        <v xml:space="preserve"> </v>
      </c>
      <c r="M531" s="823"/>
      <c r="N531" s="823"/>
      <c r="O531" s="823"/>
      <c r="P531" s="823"/>
      <c r="Q531" s="786" t="str">
        <f t="shared" si="68"/>
        <v xml:space="preserve"> </v>
      </c>
      <c r="R531" s="786" t="str">
        <f t="shared" si="69"/>
        <v xml:space="preserve"> </v>
      </c>
      <c r="S531" s="786" t="str">
        <f t="shared" si="70"/>
        <v xml:space="preserve"> </v>
      </c>
      <c r="U531" s="684"/>
      <c r="V531" s="684"/>
      <c r="W531" s="684"/>
      <c r="X531" s="684"/>
      <c r="Y531" s="684"/>
      <c r="Z531" s="684"/>
      <c r="AA531" s="684"/>
      <c r="AB531" s="824"/>
      <c r="AC531" s="786" t="str">
        <f t="shared" si="71"/>
        <v xml:space="preserve"> </v>
      </c>
      <c r="AD531" s="786" t="str">
        <f t="shared" si="72"/>
        <v xml:space="preserve"> </v>
      </c>
      <c r="AF531" s="825">
        <v>1</v>
      </c>
      <c r="AG531" s="684"/>
      <c r="AH531" s="684"/>
      <c r="AI531" s="684"/>
      <c r="AJ531" s="684"/>
      <c r="AK531" s="684"/>
      <c r="AL531" s="684"/>
      <c r="AM531" s="684"/>
      <c r="AN531" s="684"/>
      <c r="AO531" s="684"/>
      <c r="AP531" s="826" t="str">
        <f t="shared" si="73"/>
        <v xml:space="preserve"> </v>
      </c>
      <c r="AQ531" s="786" t="str">
        <f t="shared" si="74"/>
        <v xml:space="preserve"> </v>
      </c>
    </row>
    <row r="532" spans="1:43" ht="18.75" x14ac:dyDescent="0.3">
      <c r="A532" s="827"/>
      <c r="B532" s="684"/>
      <c r="C532" s="823"/>
      <c r="D532" s="823"/>
      <c r="E532" s="823"/>
      <c r="F532" s="684"/>
      <c r="G532" s="823"/>
      <c r="H532" s="823"/>
      <c r="I532" s="684"/>
      <c r="J532" s="823"/>
      <c r="K532" s="823"/>
      <c r="L532" s="786" t="str">
        <f t="shared" si="67"/>
        <v xml:space="preserve"> </v>
      </c>
      <c r="M532" s="823"/>
      <c r="N532" s="823"/>
      <c r="O532" s="823"/>
      <c r="P532" s="823"/>
      <c r="Q532" s="786" t="str">
        <f t="shared" si="68"/>
        <v xml:space="preserve"> </v>
      </c>
      <c r="R532" s="786" t="str">
        <f t="shared" si="69"/>
        <v xml:space="preserve"> </v>
      </c>
      <c r="S532" s="786" t="str">
        <f t="shared" si="70"/>
        <v xml:space="preserve"> </v>
      </c>
      <c r="U532" s="684"/>
      <c r="V532" s="684"/>
      <c r="W532" s="684"/>
      <c r="X532" s="684"/>
      <c r="Y532" s="684"/>
      <c r="Z532" s="684"/>
      <c r="AA532" s="684"/>
      <c r="AB532" s="824"/>
      <c r="AC532" s="786" t="str">
        <f t="shared" si="71"/>
        <v xml:space="preserve"> </v>
      </c>
      <c r="AD532" s="786" t="str">
        <f t="shared" si="72"/>
        <v xml:space="preserve"> </v>
      </c>
      <c r="AF532" s="825">
        <v>1</v>
      </c>
      <c r="AG532" s="684"/>
      <c r="AH532" s="684"/>
      <c r="AI532" s="684"/>
      <c r="AJ532" s="684"/>
      <c r="AK532" s="684"/>
      <c r="AL532" s="684"/>
      <c r="AM532" s="684"/>
      <c r="AN532" s="684"/>
      <c r="AO532" s="684"/>
      <c r="AP532" s="826" t="str">
        <f t="shared" si="73"/>
        <v xml:space="preserve"> </v>
      </c>
      <c r="AQ532" s="786" t="str">
        <f t="shared" si="74"/>
        <v xml:space="preserve"> </v>
      </c>
    </row>
    <row r="533" spans="1:43" ht="18.75" x14ac:dyDescent="0.3">
      <c r="A533" s="827"/>
      <c r="B533" s="684"/>
      <c r="C533" s="823"/>
      <c r="D533" s="823"/>
      <c r="E533" s="823"/>
      <c r="F533" s="684"/>
      <c r="G533" s="823"/>
      <c r="H533" s="823"/>
      <c r="I533" s="684"/>
      <c r="J533" s="823"/>
      <c r="K533" s="823"/>
      <c r="L533" s="786" t="str">
        <f t="shared" si="67"/>
        <v xml:space="preserve"> </v>
      </c>
      <c r="M533" s="823"/>
      <c r="N533" s="823"/>
      <c r="O533" s="823"/>
      <c r="P533" s="823"/>
      <c r="Q533" s="786" t="str">
        <f t="shared" si="68"/>
        <v xml:space="preserve"> </v>
      </c>
      <c r="R533" s="786" t="str">
        <f t="shared" si="69"/>
        <v xml:space="preserve"> </v>
      </c>
      <c r="S533" s="786" t="str">
        <f t="shared" si="70"/>
        <v xml:space="preserve"> </v>
      </c>
      <c r="U533" s="684"/>
      <c r="V533" s="684"/>
      <c r="W533" s="684"/>
      <c r="X533" s="684"/>
      <c r="Y533" s="684"/>
      <c r="Z533" s="684"/>
      <c r="AA533" s="684"/>
      <c r="AB533" s="824"/>
      <c r="AC533" s="786" t="str">
        <f t="shared" si="71"/>
        <v xml:space="preserve"> </v>
      </c>
      <c r="AD533" s="786" t="str">
        <f t="shared" si="72"/>
        <v xml:space="preserve"> </v>
      </c>
      <c r="AF533" s="825">
        <v>1</v>
      </c>
      <c r="AG533" s="684"/>
      <c r="AH533" s="684"/>
      <c r="AI533" s="684"/>
      <c r="AJ533" s="684"/>
      <c r="AK533" s="684"/>
      <c r="AL533" s="684"/>
      <c r="AM533" s="684"/>
      <c r="AN533" s="684"/>
      <c r="AO533" s="684"/>
      <c r="AP533" s="826" t="str">
        <f t="shared" si="73"/>
        <v xml:space="preserve"> </v>
      </c>
      <c r="AQ533" s="786" t="str">
        <f t="shared" si="74"/>
        <v xml:space="preserve"> </v>
      </c>
    </row>
    <row r="534" spans="1:43" ht="18.75" x14ac:dyDescent="0.3">
      <c r="A534" s="827"/>
      <c r="B534" s="684"/>
      <c r="C534" s="823"/>
      <c r="D534" s="823"/>
      <c r="E534" s="823"/>
      <c r="F534" s="684"/>
      <c r="G534" s="823"/>
      <c r="H534" s="823"/>
      <c r="I534" s="684"/>
      <c r="J534" s="823"/>
      <c r="K534" s="823"/>
      <c r="L534" s="786" t="str">
        <f t="shared" si="67"/>
        <v xml:space="preserve"> </v>
      </c>
      <c r="M534" s="823"/>
      <c r="N534" s="823"/>
      <c r="O534" s="823"/>
      <c r="P534" s="823"/>
      <c r="Q534" s="786" t="str">
        <f t="shared" si="68"/>
        <v xml:space="preserve"> </v>
      </c>
      <c r="R534" s="786" t="str">
        <f t="shared" si="69"/>
        <v xml:space="preserve"> </v>
      </c>
      <c r="S534" s="786" t="str">
        <f t="shared" si="70"/>
        <v xml:space="preserve"> </v>
      </c>
      <c r="U534" s="684"/>
      <c r="V534" s="684"/>
      <c r="W534" s="684"/>
      <c r="X534" s="684"/>
      <c r="Y534" s="684"/>
      <c r="Z534" s="684"/>
      <c r="AA534" s="684"/>
      <c r="AB534" s="824"/>
      <c r="AC534" s="786" t="str">
        <f t="shared" si="71"/>
        <v xml:space="preserve"> </v>
      </c>
      <c r="AD534" s="786" t="str">
        <f t="shared" si="72"/>
        <v xml:space="preserve"> </v>
      </c>
      <c r="AF534" s="825">
        <v>1</v>
      </c>
      <c r="AG534" s="684"/>
      <c r="AH534" s="684"/>
      <c r="AI534" s="684"/>
      <c r="AJ534" s="684"/>
      <c r="AK534" s="684"/>
      <c r="AL534" s="684"/>
      <c r="AM534" s="684"/>
      <c r="AN534" s="684"/>
      <c r="AO534" s="684"/>
      <c r="AP534" s="826" t="str">
        <f t="shared" si="73"/>
        <v xml:space="preserve"> </v>
      </c>
      <c r="AQ534" s="786" t="str">
        <f t="shared" si="74"/>
        <v xml:space="preserve"> </v>
      </c>
    </row>
    <row r="535" spans="1:43" ht="18.75" x14ac:dyDescent="0.3">
      <c r="A535" s="827"/>
      <c r="B535" s="684"/>
      <c r="C535" s="823"/>
      <c r="D535" s="823"/>
      <c r="E535" s="823"/>
      <c r="F535" s="684"/>
      <c r="G535" s="823"/>
      <c r="H535" s="823"/>
      <c r="I535" s="684"/>
      <c r="J535" s="823"/>
      <c r="K535" s="823"/>
      <c r="L535" s="786" t="str">
        <f t="shared" si="67"/>
        <v xml:space="preserve"> </v>
      </c>
      <c r="M535" s="823"/>
      <c r="N535" s="823"/>
      <c r="O535" s="823"/>
      <c r="P535" s="823"/>
      <c r="Q535" s="786" t="str">
        <f t="shared" si="68"/>
        <v xml:space="preserve"> </v>
      </c>
      <c r="R535" s="786" t="str">
        <f t="shared" si="69"/>
        <v xml:space="preserve"> </v>
      </c>
      <c r="S535" s="786" t="str">
        <f t="shared" si="70"/>
        <v xml:space="preserve"> </v>
      </c>
      <c r="U535" s="684"/>
      <c r="V535" s="684"/>
      <c r="W535" s="684"/>
      <c r="X535" s="684"/>
      <c r="Y535" s="684"/>
      <c r="Z535" s="684"/>
      <c r="AA535" s="684"/>
      <c r="AB535" s="824"/>
      <c r="AC535" s="786" t="str">
        <f t="shared" si="71"/>
        <v xml:space="preserve"> </v>
      </c>
      <c r="AD535" s="786" t="str">
        <f t="shared" si="72"/>
        <v xml:space="preserve"> </v>
      </c>
      <c r="AF535" s="825">
        <v>1</v>
      </c>
      <c r="AG535" s="684"/>
      <c r="AH535" s="684"/>
      <c r="AI535" s="684"/>
      <c r="AJ535" s="684"/>
      <c r="AK535" s="684"/>
      <c r="AL535" s="684"/>
      <c r="AM535" s="684"/>
      <c r="AN535" s="684"/>
      <c r="AO535" s="684"/>
      <c r="AP535" s="826" t="str">
        <f t="shared" si="73"/>
        <v xml:space="preserve"> </v>
      </c>
      <c r="AQ535" s="786" t="str">
        <f t="shared" si="74"/>
        <v xml:space="preserve"> </v>
      </c>
    </row>
    <row r="536" spans="1:43" ht="18.75" x14ac:dyDescent="0.3">
      <c r="A536" s="827"/>
      <c r="B536" s="684"/>
      <c r="C536" s="823"/>
      <c r="D536" s="823"/>
      <c r="E536" s="823"/>
      <c r="F536" s="684"/>
      <c r="G536" s="823"/>
      <c r="H536" s="823"/>
      <c r="I536" s="684"/>
      <c r="J536" s="823"/>
      <c r="K536" s="823"/>
      <c r="L536" s="786" t="str">
        <f t="shared" si="67"/>
        <v xml:space="preserve"> </v>
      </c>
      <c r="M536" s="823"/>
      <c r="N536" s="823"/>
      <c r="O536" s="823"/>
      <c r="P536" s="823"/>
      <c r="Q536" s="786" t="str">
        <f t="shared" si="68"/>
        <v xml:space="preserve"> </v>
      </c>
      <c r="R536" s="786" t="str">
        <f t="shared" si="69"/>
        <v xml:space="preserve"> </v>
      </c>
      <c r="S536" s="786" t="str">
        <f t="shared" si="70"/>
        <v xml:space="preserve"> </v>
      </c>
      <c r="U536" s="684"/>
      <c r="V536" s="684"/>
      <c r="W536" s="684"/>
      <c r="X536" s="684"/>
      <c r="Y536" s="684"/>
      <c r="Z536" s="684"/>
      <c r="AA536" s="684"/>
      <c r="AB536" s="824"/>
      <c r="AC536" s="786" t="str">
        <f t="shared" si="71"/>
        <v xml:space="preserve"> </v>
      </c>
      <c r="AD536" s="786" t="str">
        <f t="shared" si="72"/>
        <v xml:space="preserve"> </v>
      </c>
      <c r="AF536" s="825">
        <v>1</v>
      </c>
      <c r="AG536" s="684"/>
      <c r="AH536" s="684"/>
      <c r="AI536" s="684"/>
      <c r="AJ536" s="684"/>
      <c r="AK536" s="684"/>
      <c r="AL536" s="684"/>
      <c r="AM536" s="684"/>
      <c r="AN536" s="684"/>
      <c r="AO536" s="684"/>
      <c r="AP536" s="826" t="str">
        <f t="shared" si="73"/>
        <v xml:space="preserve"> </v>
      </c>
      <c r="AQ536" s="786" t="str">
        <f t="shared" si="74"/>
        <v xml:space="preserve"> </v>
      </c>
    </row>
    <row r="537" spans="1:43" ht="18.75" x14ac:dyDescent="0.3">
      <c r="A537" s="827"/>
      <c r="B537" s="684"/>
      <c r="C537" s="823"/>
      <c r="D537" s="823"/>
      <c r="E537" s="823"/>
      <c r="F537" s="684"/>
      <c r="G537" s="823"/>
      <c r="H537" s="823"/>
      <c r="I537" s="684"/>
      <c r="J537" s="823"/>
      <c r="K537" s="823"/>
      <c r="L537" s="786" t="str">
        <f t="shared" si="67"/>
        <v xml:space="preserve"> </v>
      </c>
      <c r="M537" s="823"/>
      <c r="N537" s="823"/>
      <c r="O537" s="823"/>
      <c r="P537" s="823"/>
      <c r="Q537" s="786" t="str">
        <f t="shared" si="68"/>
        <v xml:space="preserve"> </v>
      </c>
      <c r="R537" s="786" t="str">
        <f t="shared" si="69"/>
        <v xml:space="preserve"> </v>
      </c>
      <c r="S537" s="786" t="str">
        <f t="shared" si="70"/>
        <v xml:space="preserve"> </v>
      </c>
      <c r="U537" s="684"/>
      <c r="V537" s="684"/>
      <c r="W537" s="684"/>
      <c r="X537" s="684"/>
      <c r="Y537" s="684"/>
      <c r="Z537" s="684"/>
      <c r="AA537" s="684"/>
      <c r="AB537" s="824"/>
      <c r="AC537" s="786" t="str">
        <f t="shared" si="71"/>
        <v xml:space="preserve"> </v>
      </c>
      <c r="AD537" s="786" t="str">
        <f t="shared" si="72"/>
        <v xml:space="preserve"> </v>
      </c>
      <c r="AF537" s="825">
        <v>1</v>
      </c>
      <c r="AG537" s="684"/>
      <c r="AH537" s="684"/>
      <c r="AI537" s="684"/>
      <c r="AJ537" s="684"/>
      <c r="AK537" s="684"/>
      <c r="AL537" s="684"/>
      <c r="AM537" s="684"/>
      <c r="AN537" s="684"/>
      <c r="AO537" s="684"/>
      <c r="AP537" s="826" t="str">
        <f t="shared" si="73"/>
        <v xml:space="preserve"> </v>
      </c>
      <c r="AQ537" s="786" t="str">
        <f t="shared" si="74"/>
        <v xml:space="preserve"> </v>
      </c>
    </row>
    <row r="538" spans="1:43" ht="18.75" x14ac:dyDescent="0.3">
      <c r="A538" s="827"/>
      <c r="B538" s="684"/>
      <c r="C538" s="823"/>
      <c r="D538" s="823"/>
      <c r="E538" s="823"/>
      <c r="F538" s="684"/>
      <c r="G538" s="823"/>
      <c r="H538" s="823"/>
      <c r="I538" s="684"/>
      <c r="J538" s="823"/>
      <c r="K538" s="823"/>
      <c r="L538" s="786" t="str">
        <f t="shared" si="67"/>
        <v xml:space="preserve"> </v>
      </c>
      <c r="M538" s="823"/>
      <c r="N538" s="823"/>
      <c r="O538" s="823"/>
      <c r="P538" s="823"/>
      <c r="Q538" s="786" t="str">
        <f t="shared" si="68"/>
        <v xml:space="preserve"> </v>
      </c>
      <c r="R538" s="786" t="str">
        <f t="shared" si="69"/>
        <v xml:space="preserve"> </v>
      </c>
      <c r="S538" s="786" t="str">
        <f t="shared" si="70"/>
        <v xml:space="preserve"> </v>
      </c>
      <c r="U538" s="684"/>
      <c r="V538" s="684"/>
      <c r="W538" s="684"/>
      <c r="X538" s="684"/>
      <c r="Y538" s="684"/>
      <c r="Z538" s="684"/>
      <c r="AA538" s="684"/>
      <c r="AB538" s="824"/>
      <c r="AC538" s="786" t="str">
        <f t="shared" si="71"/>
        <v xml:space="preserve"> </v>
      </c>
      <c r="AD538" s="786" t="str">
        <f t="shared" si="72"/>
        <v xml:space="preserve"> </v>
      </c>
      <c r="AF538" s="825">
        <v>1</v>
      </c>
      <c r="AG538" s="684"/>
      <c r="AH538" s="684"/>
      <c r="AI538" s="684"/>
      <c r="AJ538" s="684"/>
      <c r="AK538" s="684"/>
      <c r="AL538" s="684"/>
      <c r="AM538" s="684"/>
      <c r="AN538" s="684"/>
      <c r="AO538" s="684"/>
      <c r="AP538" s="826" t="str">
        <f t="shared" si="73"/>
        <v xml:space="preserve"> </v>
      </c>
      <c r="AQ538" s="786" t="str">
        <f t="shared" si="74"/>
        <v xml:space="preserve"> </v>
      </c>
    </row>
    <row r="539" spans="1:43" ht="18.75" x14ac:dyDescent="0.3">
      <c r="A539" s="827"/>
      <c r="B539" s="684"/>
      <c r="C539" s="823"/>
      <c r="D539" s="823"/>
      <c r="E539" s="823"/>
      <c r="F539" s="684"/>
      <c r="G539" s="823"/>
      <c r="H539" s="823"/>
      <c r="I539" s="684"/>
      <c r="J539" s="823"/>
      <c r="K539" s="823"/>
      <c r="L539" s="786" t="str">
        <f t="shared" si="67"/>
        <v xml:space="preserve"> </v>
      </c>
      <c r="M539" s="823"/>
      <c r="N539" s="823"/>
      <c r="O539" s="823"/>
      <c r="P539" s="823"/>
      <c r="Q539" s="786" t="str">
        <f t="shared" si="68"/>
        <v xml:space="preserve"> </v>
      </c>
      <c r="R539" s="786" t="str">
        <f t="shared" si="69"/>
        <v xml:space="preserve"> </v>
      </c>
      <c r="S539" s="786" t="str">
        <f t="shared" si="70"/>
        <v xml:space="preserve"> </v>
      </c>
      <c r="U539" s="684"/>
      <c r="V539" s="684"/>
      <c r="W539" s="684"/>
      <c r="X539" s="684"/>
      <c r="Y539" s="684"/>
      <c r="Z539" s="684"/>
      <c r="AA539" s="684"/>
      <c r="AB539" s="824"/>
      <c r="AC539" s="786" t="str">
        <f t="shared" si="71"/>
        <v xml:space="preserve"> </v>
      </c>
      <c r="AD539" s="786" t="str">
        <f t="shared" si="72"/>
        <v xml:space="preserve"> </v>
      </c>
      <c r="AF539" s="825">
        <v>1</v>
      </c>
      <c r="AG539" s="684"/>
      <c r="AH539" s="684"/>
      <c r="AI539" s="684"/>
      <c r="AJ539" s="684"/>
      <c r="AK539" s="684"/>
      <c r="AL539" s="684"/>
      <c r="AM539" s="684"/>
      <c r="AN539" s="684"/>
      <c r="AO539" s="684"/>
      <c r="AP539" s="826" t="str">
        <f t="shared" si="73"/>
        <v xml:space="preserve"> </v>
      </c>
      <c r="AQ539" s="786" t="str">
        <f t="shared" si="74"/>
        <v xml:space="preserve"> </v>
      </c>
    </row>
    <row r="540" spans="1:43" ht="18.75" x14ac:dyDescent="0.3">
      <c r="A540" s="827"/>
      <c r="B540" s="684"/>
      <c r="C540" s="823"/>
      <c r="D540" s="823"/>
      <c r="E540" s="823"/>
      <c r="F540" s="684"/>
      <c r="G540" s="823"/>
      <c r="H540" s="823"/>
      <c r="I540" s="684"/>
      <c r="J540" s="823"/>
      <c r="K540" s="823"/>
      <c r="L540" s="786" t="str">
        <f t="shared" si="67"/>
        <v xml:space="preserve"> </v>
      </c>
      <c r="M540" s="823"/>
      <c r="N540" s="823"/>
      <c r="O540" s="823"/>
      <c r="P540" s="823"/>
      <c r="Q540" s="786" t="str">
        <f t="shared" si="68"/>
        <v xml:space="preserve"> </v>
      </c>
      <c r="R540" s="786" t="str">
        <f t="shared" si="69"/>
        <v xml:space="preserve"> </v>
      </c>
      <c r="S540" s="786" t="str">
        <f t="shared" si="70"/>
        <v xml:space="preserve"> </v>
      </c>
      <c r="U540" s="684"/>
      <c r="V540" s="684"/>
      <c r="W540" s="684"/>
      <c r="X540" s="684"/>
      <c r="Y540" s="684"/>
      <c r="Z540" s="684"/>
      <c r="AA540" s="684"/>
      <c r="AB540" s="824"/>
      <c r="AC540" s="786" t="str">
        <f t="shared" si="71"/>
        <v xml:space="preserve"> </v>
      </c>
      <c r="AD540" s="786" t="str">
        <f t="shared" si="72"/>
        <v xml:space="preserve"> </v>
      </c>
      <c r="AF540" s="825">
        <v>1</v>
      </c>
      <c r="AG540" s="684"/>
      <c r="AH540" s="684"/>
      <c r="AI540" s="684"/>
      <c r="AJ540" s="684"/>
      <c r="AK540" s="684"/>
      <c r="AL540" s="684"/>
      <c r="AM540" s="684"/>
      <c r="AN540" s="684"/>
      <c r="AO540" s="684"/>
      <c r="AP540" s="826" t="str">
        <f t="shared" si="73"/>
        <v xml:space="preserve"> </v>
      </c>
      <c r="AQ540" s="786" t="str">
        <f t="shared" si="74"/>
        <v xml:space="preserve"> </v>
      </c>
    </row>
    <row r="541" spans="1:43" ht="18.75" x14ac:dyDescent="0.3">
      <c r="A541" s="827"/>
      <c r="B541" s="684"/>
      <c r="C541" s="823"/>
      <c r="D541" s="823"/>
      <c r="E541" s="823"/>
      <c r="F541" s="684"/>
      <c r="G541" s="823"/>
      <c r="H541" s="823"/>
      <c r="I541" s="684"/>
      <c r="J541" s="823"/>
      <c r="K541" s="823"/>
      <c r="L541" s="786" t="str">
        <f t="shared" si="67"/>
        <v xml:space="preserve"> </v>
      </c>
      <c r="M541" s="823"/>
      <c r="N541" s="823"/>
      <c r="O541" s="823"/>
      <c r="P541" s="823"/>
      <c r="Q541" s="786" t="str">
        <f t="shared" si="68"/>
        <v xml:space="preserve"> </v>
      </c>
      <c r="R541" s="786" t="str">
        <f t="shared" si="69"/>
        <v xml:space="preserve"> </v>
      </c>
      <c r="S541" s="786" t="str">
        <f t="shared" si="70"/>
        <v xml:space="preserve"> </v>
      </c>
      <c r="U541" s="684"/>
      <c r="V541" s="684"/>
      <c r="W541" s="684"/>
      <c r="X541" s="684"/>
      <c r="Y541" s="684"/>
      <c r="Z541" s="684"/>
      <c r="AA541" s="684"/>
      <c r="AB541" s="824"/>
      <c r="AC541" s="786" t="str">
        <f t="shared" si="71"/>
        <v xml:space="preserve"> </v>
      </c>
      <c r="AD541" s="786" t="str">
        <f t="shared" si="72"/>
        <v xml:space="preserve"> </v>
      </c>
      <c r="AF541" s="825">
        <v>1</v>
      </c>
      <c r="AG541" s="684"/>
      <c r="AH541" s="684"/>
      <c r="AI541" s="684"/>
      <c r="AJ541" s="684"/>
      <c r="AK541" s="684"/>
      <c r="AL541" s="684"/>
      <c r="AM541" s="684"/>
      <c r="AN541" s="684"/>
      <c r="AO541" s="684"/>
      <c r="AP541" s="826" t="str">
        <f t="shared" si="73"/>
        <v xml:space="preserve"> </v>
      </c>
      <c r="AQ541" s="786" t="str">
        <f t="shared" si="74"/>
        <v xml:space="preserve"> </v>
      </c>
    </row>
    <row r="542" spans="1:43" ht="18.75" x14ac:dyDescent="0.3">
      <c r="A542" s="827"/>
      <c r="B542" s="684"/>
      <c r="C542" s="823"/>
      <c r="D542" s="823"/>
      <c r="E542" s="823"/>
      <c r="F542" s="684"/>
      <c r="G542" s="823"/>
      <c r="H542" s="823"/>
      <c r="I542" s="684"/>
      <c r="J542" s="823"/>
      <c r="K542" s="823"/>
      <c r="L542" s="786" t="str">
        <f t="shared" si="67"/>
        <v xml:space="preserve"> </v>
      </c>
      <c r="M542" s="823"/>
      <c r="N542" s="823"/>
      <c r="O542" s="823"/>
      <c r="P542" s="823"/>
      <c r="Q542" s="786" t="str">
        <f t="shared" si="68"/>
        <v xml:space="preserve"> </v>
      </c>
      <c r="R542" s="786" t="str">
        <f t="shared" si="69"/>
        <v xml:space="preserve"> </v>
      </c>
      <c r="S542" s="786" t="str">
        <f t="shared" si="70"/>
        <v xml:space="preserve"> </v>
      </c>
      <c r="U542" s="684"/>
      <c r="V542" s="684"/>
      <c r="W542" s="684"/>
      <c r="X542" s="684"/>
      <c r="Y542" s="684"/>
      <c r="Z542" s="684"/>
      <c r="AA542" s="684"/>
      <c r="AB542" s="824"/>
      <c r="AC542" s="786" t="str">
        <f t="shared" si="71"/>
        <v xml:space="preserve"> </v>
      </c>
      <c r="AD542" s="786" t="str">
        <f t="shared" si="72"/>
        <v xml:space="preserve"> </v>
      </c>
      <c r="AF542" s="825">
        <v>1</v>
      </c>
      <c r="AG542" s="684"/>
      <c r="AH542" s="684"/>
      <c r="AI542" s="684"/>
      <c r="AJ542" s="684"/>
      <c r="AK542" s="684"/>
      <c r="AL542" s="684"/>
      <c r="AM542" s="684"/>
      <c r="AN542" s="684"/>
      <c r="AO542" s="684"/>
      <c r="AP542" s="826" t="str">
        <f t="shared" si="73"/>
        <v xml:space="preserve"> </v>
      </c>
      <c r="AQ542" s="786" t="str">
        <f t="shared" si="74"/>
        <v xml:space="preserve"> </v>
      </c>
    </row>
    <row r="543" spans="1:43" ht="18.75" x14ac:dyDescent="0.3">
      <c r="A543" s="827"/>
      <c r="B543" s="684"/>
      <c r="C543" s="823"/>
      <c r="D543" s="823"/>
      <c r="E543" s="823"/>
      <c r="F543" s="684"/>
      <c r="G543" s="823"/>
      <c r="H543" s="823"/>
      <c r="I543" s="684"/>
      <c r="J543" s="823"/>
      <c r="K543" s="823"/>
      <c r="L543" s="786" t="str">
        <f t="shared" si="67"/>
        <v xml:space="preserve"> </v>
      </c>
      <c r="M543" s="823"/>
      <c r="N543" s="823"/>
      <c r="O543" s="823"/>
      <c r="P543" s="823"/>
      <c r="Q543" s="786" t="str">
        <f t="shared" si="68"/>
        <v xml:space="preserve"> </v>
      </c>
      <c r="R543" s="786" t="str">
        <f t="shared" si="69"/>
        <v xml:space="preserve"> </v>
      </c>
      <c r="S543" s="786" t="str">
        <f t="shared" si="70"/>
        <v xml:space="preserve"> </v>
      </c>
      <c r="U543" s="684"/>
      <c r="V543" s="684"/>
      <c r="W543" s="684"/>
      <c r="X543" s="684"/>
      <c r="Y543" s="684"/>
      <c r="Z543" s="684"/>
      <c r="AA543" s="684"/>
      <c r="AB543" s="824"/>
      <c r="AC543" s="786" t="str">
        <f t="shared" si="71"/>
        <v xml:space="preserve"> </v>
      </c>
      <c r="AD543" s="786" t="str">
        <f t="shared" si="72"/>
        <v xml:space="preserve"> </v>
      </c>
      <c r="AF543" s="825">
        <v>1</v>
      </c>
      <c r="AG543" s="684"/>
      <c r="AH543" s="684"/>
      <c r="AI543" s="684"/>
      <c r="AJ543" s="684"/>
      <c r="AK543" s="684"/>
      <c r="AL543" s="684"/>
      <c r="AM543" s="684"/>
      <c r="AN543" s="684"/>
      <c r="AO543" s="684"/>
      <c r="AP543" s="826" t="str">
        <f t="shared" si="73"/>
        <v xml:space="preserve"> </v>
      </c>
      <c r="AQ543" s="786" t="str">
        <f t="shared" si="74"/>
        <v xml:space="preserve"> </v>
      </c>
    </row>
    <row r="544" spans="1:43" ht="18.75" x14ac:dyDescent="0.3">
      <c r="A544" s="827"/>
      <c r="B544" s="684"/>
      <c r="C544" s="823"/>
      <c r="D544" s="823"/>
      <c r="E544" s="823"/>
      <c r="F544" s="684"/>
      <c r="G544" s="823"/>
      <c r="H544" s="823"/>
      <c r="I544" s="684"/>
      <c r="J544" s="823"/>
      <c r="K544" s="823"/>
      <c r="L544" s="786" t="str">
        <f t="shared" si="67"/>
        <v xml:space="preserve"> </v>
      </c>
      <c r="M544" s="823"/>
      <c r="N544" s="823"/>
      <c r="O544" s="823"/>
      <c r="P544" s="823"/>
      <c r="Q544" s="786" t="str">
        <f t="shared" si="68"/>
        <v xml:space="preserve"> </v>
      </c>
      <c r="R544" s="786" t="str">
        <f t="shared" si="69"/>
        <v xml:space="preserve"> </v>
      </c>
      <c r="S544" s="786" t="str">
        <f t="shared" si="70"/>
        <v xml:space="preserve"> </v>
      </c>
      <c r="U544" s="684"/>
      <c r="V544" s="684"/>
      <c r="W544" s="684"/>
      <c r="X544" s="684"/>
      <c r="Y544" s="684"/>
      <c r="Z544" s="684"/>
      <c r="AA544" s="684"/>
      <c r="AB544" s="824"/>
      <c r="AC544" s="786" t="str">
        <f t="shared" si="71"/>
        <v xml:space="preserve"> </v>
      </c>
      <c r="AD544" s="786" t="str">
        <f t="shared" si="72"/>
        <v xml:space="preserve"> </v>
      </c>
      <c r="AF544" s="825">
        <v>1</v>
      </c>
      <c r="AG544" s="684"/>
      <c r="AH544" s="684"/>
      <c r="AI544" s="684"/>
      <c r="AJ544" s="684"/>
      <c r="AK544" s="684"/>
      <c r="AL544" s="684"/>
      <c r="AM544" s="684"/>
      <c r="AN544" s="684"/>
      <c r="AO544" s="684"/>
      <c r="AP544" s="826" t="str">
        <f t="shared" si="73"/>
        <v xml:space="preserve"> </v>
      </c>
      <c r="AQ544" s="786" t="str">
        <f t="shared" si="74"/>
        <v xml:space="preserve"> </v>
      </c>
    </row>
    <row r="545" spans="1:43" ht="18.75" x14ac:dyDescent="0.3">
      <c r="A545" s="827"/>
      <c r="B545" s="684"/>
      <c r="C545" s="823"/>
      <c r="D545" s="823"/>
      <c r="E545" s="823"/>
      <c r="F545" s="684"/>
      <c r="G545" s="823"/>
      <c r="H545" s="823"/>
      <c r="I545" s="684"/>
      <c r="J545" s="823"/>
      <c r="K545" s="823"/>
      <c r="L545" s="786" t="str">
        <f t="shared" si="67"/>
        <v xml:space="preserve"> </v>
      </c>
      <c r="M545" s="823"/>
      <c r="N545" s="823"/>
      <c r="O545" s="823"/>
      <c r="P545" s="823"/>
      <c r="Q545" s="786" t="str">
        <f t="shared" si="68"/>
        <v xml:space="preserve"> </v>
      </c>
      <c r="R545" s="786" t="str">
        <f t="shared" si="69"/>
        <v xml:space="preserve"> </v>
      </c>
      <c r="S545" s="786" t="str">
        <f t="shared" si="70"/>
        <v xml:space="preserve"> </v>
      </c>
      <c r="U545" s="684"/>
      <c r="V545" s="684"/>
      <c r="W545" s="684"/>
      <c r="X545" s="684"/>
      <c r="Y545" s="684"/>
      <c r="Z545" s="684"/>
      <c r="AA545" s="684"/>
      <c r="AB545" s="824"/>
      <c r="AC545" s="786" t="str">
        <f t="shared" si="71"/>
        <v xml:space="preserve"> </v>
      </c>
      <c r="AD545" s="786" t="str">
        <f t="shared" si="72"/>
        <v xml:space="preserve"> </v>
      </c>
      <c r="AF545" s="825">
        <v>1</v>
      </c>
      <c r="AG545" s="684"/>
      <c r="AH545" s="684"/>
      <c r="AI545" s="684"/>
      <c r="AJ545" s="684"/>
      <c r="AK545" s="684"/>
      <c r="AL545" s="684"/>
      <c r="AM545" s="684"/>
      <c r="AN545" s="684"/>
      <c r="AO545" s="684"/>
      <c r="AP545" s="826" t="str">
        <f t="shared" si="73"/>
        <v xml:space="preserve"> </v>
      </c>
      <c r="AQ545" s="786" t="str">
        <f t="shared" si="74"/>
        <v xml:space="preserve"> </v>
      </c>
    </row>
    <row r="546" spans="1:43" ht="18.75" x14ac:dyDescent="0.3">
      <c r="A546" s="827"/>
      <c r="B546" s="684"/>
      <c r="C546" s="823"/>
      <c r="D546" s="823"/>
      <c r="E546" s="823"/>
      <c r="F546" s="684"/>
      <c r="G546" s="823"/>
      <c r="H546" s="823"/>
      <c r="I546" s="684"/>
      <c r="J546" s="823"/>
      <c r="K546" s="823"/>
      <c r="L546" s="786" t="str">
        <f t="shared" si="67"/>
        <v xml:space="preserve"> </v>
      </c>
      <c r="M546" s="823"/>
      <c r="N546" s="823"/>
      <c r="O546" s="823"/>
      <c r="P546" s="823"/>
      <c r="Q546" s="786" t="str">
        <f t="shared" si="68"/>
        <v xml:space="preserve"> </v>
      </c>
      <c r="R546" s="786" t="str">
        <f t="shared" si="69"/>
        <v xml:space="preserve"> </v>
      </c>
      <c r="S546" s="786" t="str">
        <f t="shared" si="70"/>
        <v xml:space="preserve"> </v>
      </c>
      <c r="U546" s="684"/>
      <c r="V546" s="684"/>
      <c r="W546" s="684"/>
      <c r="X546" s="684"/>
      <c r="Y546" s="684"/>
      <c r="Z546" s="684"/>
      <c r="AA546" s="684"/>
      <c r="AB546" s="824"/>
      <c r="AC546" s="786" t="str">
        <f t="shared" si="71"/>
        <v xml:space="preserve"> </v>
      </c>
      <c r="AD546" s="786" t="str">
        <f t="shared" si="72"/>
        <v xml:space="preserve"> </v>
      </c>
      <c r="AF546" s="825">
        <v>1</v>
      </c>
      <c r="AG546" s="684"/>
      <c r="AH546" s="684"/>
      <c r="AI546" s="684"/>
      <c r="AJ546" s="684"/>
      <c r="AK546" s="684"/>
      <c r="AL546" s="684"/>
      <c r="AM546" s="684"/>
      <c r="AN546" s="684"/>
      <c r="AO546" s="684"/>
      <c r="AP546" s="826" t="str">
        <f t="shared" si="73"/>
        <v xml:space="preserve"> </v>
      </c>
      <c r="AQ546" s="786" t="str">
        <f t="shared" si="74"/>
        <v xml:space="preserve"> </v>
      </c>
    </row>
    <row r="547" spans="1:43" ht="18.75" x14ac:dyDescent="0.3">
      <c r="A547" s="827"/>
      <c r="B547" s="684"/>
      <c r="C547" s="823"/>
      <c r="D547" s="823"/>
      <c r="E547" s="823"/>
      <c r="F547" s="684"/>
      <c r="G547" s="823"/>
      <c r="H547" s="823"/>
      <c r="I547" s="684"/>
      <c r="J547" s="823"/>
      <c r="K547" s="823"/>
      <c r="L547" s="786" t="str">
        <f t="shared" si="67"/>
        <v xml:space="preserve"> </v>
      </c>
      <c r="M547" s="823"/>
      <c r="N547" s="823"/>
      <c r="O547" s="823"/>
      <c r="P547" s="823"/>
      <c r="Q547" s="786" t="str">
        <f t="shared" si="68"/>
        <v xml:space="preserve"> </v>
      </c>
      <c r="R547" s="786" t="str">
        <f t="shared" si="69"/>
        <v xml:space="preserve"> </v>
      </c>
      <c r="S547" s="786" t="str">
        <f t="shared" si="70"/>
        <v xml:space="preserve"> </v>
      </c>
      <c r="U547" s="684"/>
      <c r="V547" s="684"/>
      <c r="W547" s="684"/>
      <c r="X547" s="684"/>
      <c r="Y547" s="684"/>
      <c r="Z547" s="684"/>
      <c r="AA547" s="684"/>
      <c r="AB547" s="824"/>
      <c r="AC547" s="786" t="str">
        <f t="shared" si="71"/>
        <v xml:space="preserve"> </v>
      </c>
      <c r="AD547" s="786" t="str">
        <f t="shared" si="72"/>
        <v xml:space="preserve"> </v>
      </c>
      <c r="AF547" s="825">
        <v>1</v>
      </c>
      <c r="AG547" s="684"/>
      <c r="AH547" s="684"/>
      <c r="AI547" s="684"/>
      <c r="AJ547" s="684"/>
      <c r="AK547" s="684"/>
      <c r="AL547" s="684"/>
      <c r="AM547" s="684"/>
      <c r="AN547" s="684"/>
      <c r="AO547" s="684"/>
      <c r="AP547" s="826" t="str">
        <f t="shared" si="73"/>
        <v xml:space="preserve"> </v>
      </c>
      <c r="AQ547" s="786" t="str">
        <f t="shared" si="74"/>
        <v xml:space="preserve"> </v>
      </c>
    </row>
    <row r="548" spans="1:43" ht="18.75" x14ac:dyDescent="0.3">
      <c r="A548" s="827"/>
      <c r="B548" s="684"/>
      <c r="C548" s="823"/>
      <c r="D548" s="823"/>
      <c r="E548" s="823"/>
      <c r="F548" s="684"/>
      <c r="G548" s="823"/>
      <c r="H548" s="823"/>
      <c r="I548" s="684"/>
      <c r="J548" s="823"/>
      <c r="K548" s="823"/>
      <c r="L548" s="786" t="str">
        <f t="shared" si="67"/>
        <v xml:space="preserve"> </v>
      </c>
      <c r="M548" s="823"/>
      <c r="N548" s="823"/>
      <c r="O548" s="823"/>
      <c r="P548" s="823"/>
      <c r="Q548" s="786" t="str">
        <f t="shared" si="68"/>
        <v xml:space="preserve"> </v>
      </c>
      <c r="R548" s="786" t="str">
        <f t="shared" si="69"/>
        <v xml:space="preserve"> </v>
      </c>
      <c r="S548" s="786" t="str">
        <f t="shared" si="70"/>
        <v xml:space="preserve"> </v>
      </c>
      <c r="U548" s="684"/>
      <c r="V548" s="684"/>
      <c r="W548" s="684"/>
      <c r="X548" s="684"/>
      <c r="Y548" s="684"/>
      <c r="Z548" s="684"/>
      <c r="AA548" s="684"/>
      <c r="AB548" s="824"/>
      <c r="AC548" s="786" t="str">
        <f t="shared" si="71"/>
        <v xml:space="preserve"> </v>
      </c>
      <c r="AD548" s="786" t="str">
        <f t="shared" si="72"/>
        <v xml:space="preserve"> </v>
      </c>
      <c r="AF548" s="825">
        <v>1</v>
      </c>
      <c r="AG548" s="684"/>
      <c r="AH548" s="684"/>
      <c r="AI548" s="684"/>
      <c r="AJ548" s="684"/>
      <c r="AK548" s="684"/>
      <c r="AL548" s="684"/>
      <c r="AM548" s="684"/>
      <c r="AN548" s="684"/>
      <c r="AO548" s="684"/>
      <c r="AP548" s="826" t="str">
        <f t="shared" si="73"/>
        <v xml:space="preserve"> </v>
      </c>
      <c r="AQ548" s="786" t="str">
        <f t="shared" si="74"/>
        <v xml:space="preserve"> </v>
      </c>
    </row>
    <row r="549" spans="1:43" ht="18.75" x14ac:dyDescent="0.3">
      <c r="A549" s="827"/>
      <c r="B549" s="684"/>
      <c r="C549" s="823"/>
      <c r="D549" s="823"/>
      <c r="E549" s="823"/>
      <c r="F549" s="684"/>
      <c r="G549" s="823"/>
      <c r="H549" s="823"/>
      <c r="I549" s="684"/>
      <c r="J549" s="823"/>
      <c r="K549" s="823"/>
      <c r="L549" s="786" t="str">
        <f t="shared" si="67"/>
        <v xml:space="preserve"> </v>
      </c>
      <c r="M549" s="823"/>
      <c r="N549" s="823"/>
      <c r="O549" s="823"/>
      <c r="P549" s="823"/>
      <c r="Q549" s="786" t="str">
        <f t="shared" si="68"/>
        <v xml:space="preserve"> </v>
      </c>
      <c r="R549" s="786" t="str">
        <f t="shared" si="69"/>
        <v xml:space="preserve"> </v>
      </c>
      <c r="S549" s="786" t="str">
        <f t="shared" si="70"/>
        <v xml:space="preserve"> </v>
      </c>
      <c r="U549" s="684"/>
      <c r="V549" s="684"/>
      <c r="W549" s="684"/>
      <c r="X549" s="684"/>
      <c r="Y549" s="684"/>
      <c r="Z549" s="684"/>
      <c r="AA549" s="684"/>
      <c r="AB549" s="824"/>
      <c r="AC549" s="786" t="str">
        <f t="shared" si="71"/>
        <v xml:space="preserve"> </v>
      </c>
      <c r="AD549" s="786" t="str">
        <f t="shared" si="72"/>
        <v xml:space="preserve"> </v>
      </c>
      <c r="AF549" s="825">
        <v>1</v>
      </c>
      <c r="AG549" s="684"/>
      <c r="AH549" s="684"/>
      <c r="AI549" s="684"/>
      <c r="AJ549" s="684"/>
      <c r="AK549" s="684"/>
      <c r="AL549" s="684"/>
      <c r="AM549" s="684"/>
      <c r="AN549" s="684"/>
      <c r="AO549" s="684"/>
      <c r="AP549" s="826" t="str">
        <f t="shared" si="73"/>
        <v xml:space="preserve"> </v>
      </c>
      <c r="AQ549" s="786" t="str">
        <f t="shared" si="74"/>
        <v xml:space="preserve"> </v>
      </c>
    </row>
    <row r="550" spans="1:43" ht="18.75" x14ac:dyDescent="0.3">
      <c r="A550" s="827"/>
      <c r="B550" s="684"/>
      <c r="C550" s="823"/>
      <c r="D550" s="823"/>
      <c r="E550" s="823"/>
      <c r="F550" s="684"/>
      <c r="G550" s="823"/>
      <c r="H550" s="823"/>
      <c r="I550" s="684"/>
      <c r="J550" s="823"/>
      <c r="K550" s="823"/>
      <c r="L550" s="786" t="str">
        <f t="shared" si="67"/>
        <v xml:space="preserve"> </v>
      </c>
      <c r="M550" s="823"/>
      <c r="N550" s="823"/>
      <c r="O550" s="823"/>
      <c r="P550" s="823"/>
      <c r="Q550" s="786" t="str">
        <f t="shared" si="68"/>
        <v xml:space="preserve"> </v>
      </c>
      <c r="R550" s="786" t="str">
        <f t="shared" si="69"/>
        <v xml:space="preserve"> </v>
      </c>
      <c r="S550" s="786" t="str">
        <f t="shared" si="70"/>
        <v xml:space="preserve"> </v>
      </c>
      <c r="U550" s="684"/>
      <c r="V550" s="684"/>
      <c r="W550" s="684"/>
      <c r="X550" s="684"/>
      <c r="Y550" s="684"/>
      <c r="Z550" s="684"/>
      <c r="AA550" s="684"/>
      <c r="AB550" s="824"/>
      <c r="AC550" s="786" t="str">
        <f t="shared" si="71"/>
        <v xml:space="preserve"> </v>
      </c>
      <c r="AD550" s="786" t="str">
        <f t="shared" si="72"/>
        <v xml:space="preserve"> </v>
      </c>
      <c r="AF550" s="825">
        <v>1</v>
      </c>
      <c r="AG550" s="684"/>
      <c r="AH550" s="684"/>
      <c r="AI550" s="684"/>
      <c r="AJ550" s="684"/>
      <c r="AK550" s="684"/>
      <c r="AL550" s="684"/>
      <c r="AM550" s="684"/>
      <c r="AN550" s="684"/>
      <c r="AO550" s="684"/>
      <c r="AP550" s="826" t="str">
        <f t="shared" si="73"/>
        <v xml:space="preserve"> </v>
      </c>
      <c r="AQ550" s="786" t="str">
        <f t="shared" si="74"/>
        <v xml:space="preserve"> </v>
      </c>
    </row>
    <row r="551" spans="1:43" ht="18.75" x14ac:dyDescent="0.3">
      <c r="A551" s="827"/>
      <c r="B551" s="684"/>
      <c r="C551" s="823"/>
      <c r="D551" s="823"/>
      <c r="E551" s="823"/>
      <c r="F551" s="684"/>
      <c r="G551" s="823"/>
      <c r="H551" s="823"/>
      <c r="I551" s="684"/>
      <c r="J551" s="823"/>
      <c r="K551" s="823"/>
      <c r="L551" s="786" t="str">
        <f t="shared" si="67"/>
        <v xml:space="preserve"> </v>
      </c>
      <c r="M551" s="823"/>
      <c r="N551" s="823"/>
      <c r="O551" s="823"/>
      <c r="P551" s="823"/>
      <c r="Q551" s="786" t="str">
        <f t="shared" si="68"/>
        <v xml:space="preserve"> </v>
      </c>
      <c r="R551" s="786" t="str">
        <f t="shared" si="69"/>
        <v xml:space="preserve"> </v>
      </c>
      <c r="S551" s="786" t="str">
        <f t="shared" si="70"/>
        <v xml:space="preserve"> </v>
      </c>
      <c r="U551" s="684"/>
      <c r="V551" s="684"/>
      <c r="W551" s="684"/>
      <c r="X551" s="684"/>
      <c r="Y551" s="684"/>
      <c r="Z551" s="684"/>
      <c r="AA551" s="684"/>
      <c r="AB551" s="824"/>
      <c r="AC551" s="786" t="str">
        <f t="shared" si="71"/>
        <v xml:space="preserve"> </v>
      </c>
      <c r="AD551" s="786" t="str">
        <f t="shared" si="72"/>
        <v xml:space="preserve"> </v>
      </c>
      <c r="AF551" s="825">
        <v>1</v>
      </c>
      <c r="AG551" s="684"/>
      <c r="AH551" s="684"/>
      <c r="AI551" s="684"/>
      <c r="AJ551" s="684"/>
      <c r="AK551" s="684"/>
      <c r="AL551" s="684"/>
      <c r="AM551" s="684"/>
      <c r="AN551" s="684"/>
      <c r="AO551" s="684"/>
      <c r="AP551" s="826" t="str">
        <f t="shared" si="73"/>
        <v xml:space="preserve"> </v>
      </c>
      <c r="AQ551" s="786" t="str">
        <f t="shared" si="74"/>
        <v xml:space="preserve"> </v>
      </c>
    </row>
    <row r="552" spans="1:43" ht="18.75" x14ac:dyDescent="0.3">
      <c r="A552" s="827"/>
      <c r="B552" s="684"/>
      <c r="C552" s="823"/>
      <c r="D552" s="823"/>
      <c r="E552" s="823"/>
      <c r="F552" s="684"/>
      <c r="G552" s="823"/>
      <c r="H552" s="823"/>
      <c r="I552" s="684"/>
      <c r="J552" s="823"/>
      <c r="K552" s="823"/>
      <c r="L552" s="786" t="str">
        <f t="shared" si="67"/>
        <v xml:space="preserve"> </v>
      </c>
      <c r="M552" s="823"/>
      <c r="N552" s="823"/>
      <c r="O552" s="823"/>
      <c r="P552" s="823"/>
      <c r="Q552" s="786" t="str">
        <f t="shared" si="68"/>
        <v xml:space="preserve"> </v>
      </c>
      <c r="R552" s="786" t="str">
        <f t="shared" si="69"/>
        <v xml:space="preserve"> </v>
      </c>
      <c r="S552" s="786" t="str">
        <f t="shared" si="70"/>
        <v xml:space="preserve"> </v>
      </c>
      <c r="U552" s="684"/>
      <c r="V552" s="684"/>
      <c r="W552" s="684"/>
      <c r="X552" s="684"/>
      <c r="Y552" s="684"/>
      <c r="Z552" s="684"/>
      <c r="AA552" s="684"/>
      <c r="AB552" s="824"/>
      <c r="AC552" s="786" t="str">
        <f t="shared" si="71"/>
        <v xml:space="preserve"> </v>
      </c>
      <c r="AD552" s="786" t="str">
        <f t="shared" si="72"/>
        <v xml:space="preserve"> </v>
      </c>
      <c r="AF552" s="825">
        <v>1</v>
      </c>
      <c r="AG552" s="684"/>
      <c r="AH552" s="684"/>
      <c r="AI552" s="684"/>
      <c r="AJ552" s="684"/>
      <c r="AK552" s="684"/>
      <c r="AL552" s="684"/>
      <c r="AM552" s="684"/>
      <c r="AN552" s="684"/>
      <c r="AO552" s="684"/>
      <c r="AP552" s="826" t="str">
        <f t="shared" si="73"/>
        <v xml:space="preserve"> </v>
      </c>
      <c r="AQ552" s="786" t="str">
        <f t="shared" si="74"/>
        <v xml:space="preserve"> </v>
      </c>
    </row>
    <row r="553" spans="1:43" ht="18.75" x14ac:dyDescent="0.3">
      <c r="A553" s="827"/>
      <c r="B553" s="684"/>
      <c r="C553" s="823"/>
      <c r="D553" s="823"/>
      <c r="E553" s="823"/>
      <c r="F553" s="684"/>
      <c r="G553" s="823"/>
      <c r="H553" s="823"/>
      <c r="I553" s="684"/>
      <c r="J553" s="823"/>
      <c r="K553" s="823"/>
      <c r="L553" s="786" t="str">
        <f t="shared" si="67"/>
        <v xml:space="preserve"> </v>
      </c>
      <c r="M553" s="823"/>
      <c r="N553" s="823"/>
      <c r="O553" s="823"/>
      <c r="P553" s="823"/>
      <c r="Q553" s="786" t="str">
        <f t="shared" si="68"/>
        <v xml:space="preserve"> </v>
      </c>
      <c r="R553" s="786" t="str">
        <f t="shared" si="69"/>
        <v xml:space="preserve"> </v>
      </c>
      <c r="S553" s="786" t="str">
        <f t="shared" si="70"/>
        <v xml:space="preserve"> </v>
      </c>
      <c r="U553" s="684"/>
      <c r="V553" s="684"/>
      <c r="W553" s="684"/>
      <c r="X553" s="684"/>
      <c r="Y553" s="684"/>
      <c r="Z553" s="684"/>
      <c r="AA553" s="684"/>
      <c r="AB553" s="824"/>
      <c r="AC553" s="786" t="str">
        <f t="shared" si="71"/>
        <v xml:space="preserve"> </v>
      </c>
      <c r="AD553" s="786" t="str">
        <f t="shared" si="72"/>
        <v xml:space="preserve"> </v>
      </c>
      <c r="AF553" s="825">
        <v>1</v>
      </c>
      <c r="AG553" s="684"/>
      <c r="AH553" s="684"/>
      <c r="AI553" s="684"/>
      <c r="AJ553" s="684"/>
      <c r="AK553" s="684"/>
      <c r="AL553" s="684"/>
      <c r="AM553" s="684"/>
      <c r="AN553" s="684"/>
      <c r="AO553" s="684"/>
      <c r="AP553" s="826" t="str">
        <f t="shared" si="73"/>
        <v xml:space="preserve"> </v>
      </c>
      <c r="AQ553" s="786" t="str">
        <f t="shared" si="74"/>
        <v xml:space="preserve"> </v>
      </c>
    </row>
    <row r="554" spans="1:43" ht="18.75" x14ac:dyDescent="0.3">
      <c r="A554" s="827"/>
      <c r="B554" s="684"/>
      <c r="C554" s="823"/>
      <c r="D554" s="823"/>
      <c r="E554" s="823"/>
      <c r="F554" s="684"/>
      <c r="G554" s="823"/>
      <c r="H554" s="823"/>
      <c r="I554" s="684"/>
      <c r="J554" s="823"/>
      <c r="K554" s="823"/>
      <c r="L554" s="786" t="str">
        <f t="shared" si="67"/>
        <v xml:space="preserve"> </v>
      </c>
      <c r="M554" s="823"/>
      <c r="N554" s="823"/>
      <c r="O554" s="823"/>
      <c r="P554" s="823"/>
      <c r="Q554" s="786" t="str">
        <f t="shared" si="68"/>
        <v xml:space="preserve"> </v>
      </c>
      <c r="R554" s="786" t="str">
        <f t="shared" si="69"/>
        <v xml:space="preserve"> </v>
      </c>
      <c r="S554" s="786" t="str">
        <f t="shared" si="70"/>
        <v xml:space="preserve"> </v>
      </c>
      <c r="U554" s="684"/>
      <c r="V554" s="684"/>
      <c r="W554" s="684"/>
      <c r="X554" s="684"/>
      <c r="Y554" s="684"/>
      <c r="Z554" s="684"/>
      <c r="AA554" s="684"/>
      <c r="AB554" s="824"/>
      <c r="AC554" s="786" t="str">
        <f t="shared" si="71"/>
        <v xml:space="preserve"> </v>
      </c>
      <c r="AD554" s="786" t="str">
        <f t="shared" si="72"/>
        <v xml:space="preserve"> </v>
      </c>
      <c r="AF554" s="825">
        <v>1</v>
      </c>
      <c r="AG554" s="684"/>
      <c r="AH554" s="684"/>
      <c r="AI554" s="684"/>
      <c r="AJ554" s="684"/>
      <c r="AK554" s="684"/>
      <c r="AL554" s="684"/>
      <c r="AM554" s="684"/>
      <c r="AN554" s="684"/>
      <c r="AO554" s="684"/>
      <c r="AP554" s="826" t="str">
        <f t="shared" si="73"/>
        <v xml:space="preserve"> </v>
      </c>
      <c r="AQ554" s="786" t="str">
        <f t="shared" si="74"/>
        <v xml:space="preserve"> </v>
      </c>
    </row>
    <row r="555" spans="1:43" ht="18.75" x14ac:dyDescent="0.3">
      <c r="A555" s="827"/>
      <c r="B555" s="684"/>
      <c r="C555" s="823"/>
      <c r="D555" s="823"/>
      <c r="E555" s="823"/>
      <c r="F555" s="684"/>
      <c r="G555" s="823"/>
      <c r="H555" s="823"/>
      <c r="I555" s="684"/>
      <c r="J555" s="823"/>
      <c r="K555" s="823"/>
      <c r="L555" s="786" t="str">
        <f t="shared" si="67"/>
        <v xml:space="preserve"> </v>
      </c>
      <c r="M555" s="823"/>
      <c r="N555" s="823"/>
      <c r="O555" s="823"/>
      <c r="P555" s="823"/>
      <c r="Q555" s="786" t="str">
        <f t="shared" si="68"/>
        <v xml:space="preserve"> </v>
      </c>
      <c r="R555" s="786" t="str">
        <f t="shared" si="69"/>
        <v xml:space="preserve"> </v>
      </c>
      <c r="S555" s="786" t="str">
        <f t="shared" si="70"/>
        <v xml:space="preserve"> </v>
      </c>
      <c r="U555" s="684"/>
      <c r="V555" s="684"/>
      <c r="W555" s="684"/>
      <c r="X555" s="684"/>
      <c r="Y555" s="684"/>
      <c r="Z555" s="684"/>
      <c r="AA555" s="684"/>
      <c r="AB555" s="824"/>
      <c r="AC555" s="786" t="str">
        <f t="shared" si="71"/>
        <v xml:space="preserve"> </v>
      </c>
      <c r="AD555" s="786" t="str">
        <f t="shared" si="72"/>
        <v xml:space="preserve"> </v>
      </c>
      <c r="AF555" s="825">
        <v>1</v>
      </c>
      <c r="AG555" s="684"/>
      <c r="AH555" s="684"/>
      <c r="AI555" s="684"/>
      <c r="AJ555" s="684"/>
      <c r="AK555" s="684"/>
      <c r="AL555" s="684"/>
      <c r="AM555" s="684"/>
      <c r="AN555" s="684"/>
      <c r="AO555" s="684"/>
      <c r="AP555" s="826" t="str">
        <f t="shared" si="73"/>
        <v xml:space="preserve"> </v>
      </c>
      <c r="AQ555" s="786" t="str">
        <f t="shared" si="74"/>
        <v xml:space="preserve"> </v>
      </c>
    </row>
    <row r="556" spans="1:43" ht="18.75" x14ac:dyDescent="0.3">
      <c r="A556" s="827"/>
      <c r="B556" s="684"/>
      <c r="C556" s="823"/>
      <c r="D556" s="823"/>
      <c r="E556" s="823"/>
      <c r="F556" s="684"/>
      <c r="G556" s="823"/>
      <c r="H556" s="823"/>
      <c r="I556" s="684"/>
      <c r="J556" s="823"/>
      <c r="K556" s="823"/>
      <c r="L556" s="786" t="str">
        <f t="shared" si="67"/>
        <v xml:space="preserve"> </v>
      </c>
      <c r="M556" s="823"/>
      <c r="N556" s="823"/>
      <c r="O556" s="823"/>
      <c r="P556" s="823"/>
      <c r="Q556" s="786" t="str">
        <f t="shared" si="68"/>
        <v xml:space="preserve"> </v>
      </c>
      <c r="R556" s="786" t="str">
        <f t="shared" si="69"/>
        <v xml:space="preserve"> </v>
      </c>
      <c r="S556" s="786" t="str">
        <f t="shared" si="70"/>
        <v xml:space="preserve"> </v>
      </c>
      <c r="U556" s="684"/>
      <c r="V556" s="684"/>
      <c r="W556" s="684"/>
      <c r="X556" s="684"/>
      <c r="Y556" s="684"/>
      <c r="Z556" s="684"/>
      <c r="AA556" s="684"/>
      <c r="AB556" s="824"/>
      <c r="AC556" s="786" t="str">
        <f t="shared" si="71"/>
        <v xml:space="preserve"> </v>
      </c>
      <c r="AD556" s="786" t="str">
        <f t="shared" si="72"/>
        <v xml:space="preserve"> </v>
      </c>
      <c r="AF556" s="825">
        <v>1</v>
      </c>
      <c r="AG556" s="684"/>
      <c r="AH556" s="684"/>
      <c r="AI556" s="684"/>
      <c r="AJ556" s="684"/>
      <c r="AK556" s="684"/>
      <c r="AL556" s="684"/>
      <c r="AM556" s="684"/>
      <c r="AN556" s="684"/>
      <c r="AO556" s="684"/>
      <c r="AP556" s="826" t="str">
        <f t="shared" si="73"/>
        <v xml:space="preserve"> </v>
      </c>
      <c r="AQ556" s="786" t="str">
        <f t="shared" si="74"/>
        <v xml:space="preserve"> </v>
      </c>
    </row>
    <row r="557" spans="1:43" ht="18.75" x14ac:dyDescent="0.3">
      <c r="A557" s="827"/>
      <c r="B557" s="684"/>
      <c r="C557" s="823"/>
      <c r="D557" s="823"/>
      <c r="E557" s="823"/>
      <c r="F557" s="684"/>
      <c r="G557" s="823"/>
      <c r="H557" s="823"/>
      <c r="I557" s="684"/>
      <c r="J557" s="823"/>
      <c r="K557" s="823"/>
      <c r="L557" s="786" t="str">
        <f t="shared" si="67"/>
        <v xml:space="preserve"> </v>
      </c>
      <c r="M557" s="823"/>
      <c r="N557" s="823"/>
      <c r="O557" s="823"/>
      <c r="P557" s="823"/>
      <c r="Q557" s="786" t="str">
        <f t="shared" si="68"/>
        <v xml:space="preserve"> </v>
      </c>
      <c r="R557" s="786" t="str">
        <f t="shared" si="69"/>
        <v xml:space="preserve"> </v>
      </c>
      <c r="S557" s="786" t="str">
        <f t="shared" si="70"/>
        <v xml:space="preserve"> </v>
      </c>
      <c r="U557" s="684"/>
      <c r="V557" s="684"/>
      <c r="W557" s="684"/>
      <c r="X557" s="684"/>
      <c r="Y557" s="684"/>
      <c r="Z557" s="684"/>
      <c r="AA557" s="684"/>
      <c r="AB557" s="824"/>
      <c r="AC557" s="786" t="str">
        <f t="shared" si="71"/>
        <v xml:space="preserve"> </v>
      </c>
      <c r="AD557" s="786" t="str">
        <f t="shared" si="72"/>
        <v xml:space="preserve"> </v>
      </c>
      <c r="AF557" s="825">
        <v>1</v>
      </c>
      <c r="AG557" s="684"/>
      <c r="AH557" s="684"/>
      <c r="AI557" s="684"/>
      <c r="AJ557" s="684"/>
      <c r="AK557" s="684"/>
      <c r="AL557" s="684"/>
      <c r="AM557" s="684"/>
      <c r="AN557" s="684"/>
      <c r="AO557" s="684"/>
      <c r="AP557" s="826" t="str">
        <f t="shared" si="73"/>
        <v xml:space="preserve"> </v>
      </c>
      <c r="AQ557" s="786" t="str">
        <f t="shared" si="74"/>
        <v xml:space="preserve"> </v>
      </c>
    </row>
    <row r="558" spans="1:43" ht="18.75" x14ac:dyDescent="0.3">
      <c r="A558" s="827"/>
      <c r="B558" s="684"/>
      <c r="C558" s="823"/>
      <c r="D558" s="823"/>
      <c r="E558" s="823"/>
      <c r="F558" s="684"/>
      <c r="G558" s="823"/>
      <c r="H558" s="823"/>
      <c r="I558" s="684"/>
      <c r="J558" s="823"/>
      <c r="K558" s="823"/>
      <c r="L558" s="786" t="str">
        <f t="shared" si="67"/>
        <v xml:space="preserve"> </v>
      </c>
      <c r="M558" s="823"/>
      <c r="N558" s="823"/>
      <c r="O558" s="823"/>
      <c r="P558" s="823"/>
      <c r="Q558" s="786" t="str">
        <f t="shared" si="68"/>
        <v xml:space="preserve"> </v>
      </c>
      <c r="R558" s="786" t="str">
        <f t="shared" si="69"/>
        <v xml:space="preserve"> </v>
      </c>
      <c r="S558" s="786" t="str">
        <f t="shared" si="70"/>
        <v xml:space="preserve"> </v>
      </c>
      <c r="U558" s="684"/>
      <c r="V558" s="684"/>
      <c r="W558" s="684"/>
      <c r="X558" s="684"/>
      <c r="Y558" s="684"/>
      <c r="Z558" s="684"/>
      <c r="AA558" s="684"/>
      <c r="AB558" s="824"/>
      <c r="AC558" s="786" t="str">
        <f t="shared" si="71"/>
        <v xml:space="preserve"> </v>
      </c>
      <c r="AD558" s="786" t="str">
        <f t="shared" si="72"/>
        <v xml:space="preserve"> </v>
      </c>
      <c r="AF558" s="825">
        <v>1</v>
      </c>
      <c r="AG558" s="684"/>
      <c r="AH558" s="684"/>
      <c r="AI558" s="684"/>
      <c r="AJ558" s="684"/>
      <c r="AK558" s="684"/>
      <c r="AL558" s="684"/>
      <c r="AM558" s="684"/>
      <c r="AN558" s="684"/>
      <c r="AO558" s="684"/>
      <c r="AP558" s="826" t="str">
        <f t="shared" si="73"/>
        <v xml:space="preserve"> </v>
      </c>
      <c r="AQ558" s="786" t="str">
        <f t="shared" si="74"/>
        <v xml:space="preserve"> </v>
      </c>
    </row>
    <row r="559" spans="1:43" ht="18.75" x14ac:dyDescent="0.3">
      <c r="A559" s="827"/>
      <c r="B559" s="684"/>
      <c r="C559" s="823"/>
      <c r="D559" s="823"/>
      <c r="E559" s="823"/>
      <c r="F559" s="684"/>
      <c r="G559" s="823"/>
      <c r="H559" s="823"/>
      <c r="I559" s="684"/>
      <c r="J559" s="823"/>
      <c r="K559" s="823"/>
      <c r="L559" s="786" t="str">
        <f t="shared" si="67"/>
        <v xml:space="preserve"> </v>
      </c>
      <c r="M559" s="823"/>
      <c r="N559" s="823"/>
      <c r="O559" s="823"/>
      <c r="P559" s="823"/>
      <c r="Q559" s="786" t="str">
        <f t="shared" si="68"/>
        <v xml:space="preserve"> </v>
      </c>
      <c r="R559" s="786" t="str">
        <f t="shared" si="69"/>
        <v xml:space="preserve"> </v>
      </c>
      <c r="S559" s="786" t="str">
        <f t="shared" si="70"/>
        <v xml:space="preserve"> </v>
      </c>
      <c r="U559" s="684"/>
      <c r="V559" s="684"/>
      <c r="W559" s="684"/>
      <c r="X559" s="684"/>
      <c r="Y559" s="684"/>
      <c r="Z559" s="684"/>
      <c r="AA559" s="684"/>
      <c r="AB559" s="824"/>
      <c r="AC559" s="786" t="str">
        <f t="shared" si="71"/>
        <v xml:space="preserve"> </v>
      </c>
      <c r="AD559" s="786" t="str">
        <f t="shared" si="72"/>
        <v xml:space="preserve"> </v>
      </c>
      <c r="AF559" s="825">
        <v>1</v>
      </c>
      <c r="AG559" s="684"/>
      <c r="AH559" s="684"/>
      <c r="AI559" s="684"/>
      <c r="AJ559" s="684"/>
      <c r="AK559" s="684"/>
      <c r="AL559" s="684"/>
      <c r="AM559" s="684"/>
      <c r="AN559" s="684"/>
      <c r="AO559" s="684"/>
      <c r="AP559" s="826" t="str">
        <f t="shared" si="73"/>
        <v xml:space="preserve"> </v>
      </c>
      <c r="AQ559" s="786" t="str">
        <f t="shared" si="74"/>
        <v xml:space="preserve"> </v>
      </c>
    </row>
    <row r="560" spans="1:43" ht="18.75" x14ac:dyDescent="0.3">
      <c r="A560" s="827"/>
      <c r="B560" s="684"/>
      <c r="C560" s="823"/>
      <c r="D560" s="823"/>
      <c r="E560" s="823"/>
      <c r="F560" s="684"/>
      <c r="G560" s="823"/>
      <c r="H560" s="823"/>
      <c r="I560" s="684"/>
      <c r="J560" s="823"/>
      <c r="K560" s="823"/>
      <c r="L560" s="786" t="str">
        <f t="shared" si="67"/>
        <v xml:space="preserve"> </v>
      </c>
      <c r="M560" s="823"/>
      <c r="N560" s="823"/>
      <c r="O560" s="823"/>
      <c r="P560" s="823"/>
      <c r="Q560" s="786" t="str">
        <f t="shared" si="68"/>
        <v xml:space="preserve"> </v>
      </c>
      <c r="R560" s="786" t="str">
        <f t="shared" si="69"/>
        <v xml:space="preserve"> </v>
      </c>
      <c r="S560" s="786" t="str">
        <f t="shared" si="70"/>
        <v xml:space="preserve"> </v>
      </c>
      <c r="U560" s="684"/>
      <c r="V560" s="684"/>
      <c r="W560" s="684"/>
      <c r="X560" s="684"/>
      <c r="Y560" s="684"/>
      <c r="Z560" s="684"/>
      <c r="AA560" s="684"/>
      <c r="AB560" s="824"/>
      <c r="AC560" s="786" t="str">
        <f t="shared" si="71"/>
        <v xml:space="preserve"> </v>
      </c>
      <c r="AD560" s="786" t="str">
        <f t="shared" si="72"/>
        <v xml:space="preserve"> </v>
      </c>
      <c r="AF560" s="825">
        <v>1</v>
      </c>
      <c r="AG560" s="684"/>
      <c r="AH560" s="684"/>
      <c r="AI560" s="684"/>
      <c r="AJ560" s="684"/>
      <c r="AK560" s="684"/>
      <c r="AL560" s="684"/>
      <c r="AM560" s="684"/>
      <c r="AN560" s="684"/>
      <c r="AO560" s="684"/>
      <c r="AP560" s="826" t="str">
        <f t="shared" si="73"/>
        <v xml:space="preserve"> </v>
      </c>
      <c r="AQ560" s="786" t="str">
        <f t="shared" si="74"/>
        <v xml:space="preserve"> </v>
      </c>
    </row>
    <row r="561" spans="1:43" ht="18.75" x14ac:dyDescent="0.3">
      <c r="A561" s="827"/>
      <c r="B561" s="684"/>
      <c r="C561" s="823"/>
      <c r="D561" s="823"/>
      <c r="E561" s="823"/>
      <c r="F561" s="684"/>
      <c r="G561" s="823"/>
      <c r="H561" s="823"/>
      <c r="I561" s="684"/>
      <c r="J561" s="823"/>
      <c r="K561" s="823"/>
      <c r="L561" s="786" t="str">
        <f t="shared" si="67"/>
        <v xml:space="preserve"> </v>
      </c>
      <c r="M561" s="823"/>
      <c r="N561" s="823"/>
      <c r="O561" s="823"/>
      <c r="P561" s="823"/>
      <c r="Q561" s="786" t="str">
        <f t="shared" si="68"/>
        <v xml:space="preserve"> </v>
      </c>
      <c r="R561" s="786" t="str">
        <f t="shared" si="69"/>
        <v xml:space="preserve"> </v>
      </c>
      <c r="S561" s="786" t="str">
        <f t="shared" si="70"/>
        <v xml:space="preserve"> </v>
      </c>
      <c r="U561" s="684"/>
      <c r="V561" s="684"/>
      <c r="W561" s="684"/>
      <c r="X561" s="684"/>
      <c r="Y561" s="684"/>
      <c r="Z561" s="684"/>
      <c r="AA561" s="684"/>
      <c r="AB561" s="824"/>
      <c r="AC561" s="786" t="str">
        <f t="shared" si="71"/>
        <v xml:space="preserve"> </v>
      </c>
      <c r="AD561" s="786" t="str">
        <f t="shared" si="72"/>
        <v xml:space="preserve"> </v>
      </c>
      <c r="AF561" s="825">
        <v>1</v>
      </c>
      <c r="AG561" s="684"/>
      <c r="AH561" s="684"/>
      <c r="AI561" s="684"/>
      <c r="AJ561" s="684"/>
      <c r="AK561" s="684"/>
      <c r="AL561" s="684"/>
      <c r="AM561" s="684"/>
      <c r="AN561" s="684"/>
      <c r="AO561" s="684"/>
      <c r="AP561" s="826" t="str">
        <f t="shared" si="73"/>
        <v xml:space="preserve"> </v>
      </c>
      <c r="AQ561" s="786" t="str">
        <f t="shared" si="74"/>
        <v xml:space="preserve"> </v>
      </c>
    </row>
    <row r="562" spans="1:43" ht="18.75" x14ac:dyDescent="0.3">
      <c r="A562" s="827"/>
      <c r="B562" s="684"/>
      <c r="C562" s="823"/>
      <c r="D562" s="823"/>
      <c r="E562" s="823"/>
      <c r="F562" s="684"/>
      <c r="G562" s="823"/>
      <c r="H562" s="823"/>
      <c r="I562" s="684"/>
      <c r="J562" s="823"/>
      <c r="K562" s="823"/>
      <c r="L562" s="786" t="str">
        <f t="shared" si="67"/>
        <v xml:space="preserve"> </v>
      </c>
      <c r="M562" s="823"/>
      <c r="N562" s="823"/>
      <c r="O562" s="823"/>
      <c r="P562" s="823"/>
      <c r="Q562" s="786" t="str">
        <f t="shared" si="68"/>
        <v xml:space="preserve"> </v>
      </c>
      <c r="R562" s="786" t="str">
        <f t="shared" si="69"/>
        <v xml:space="preserve"> </v>
      </c>
      <c r="S562" s="786" t="str">
        <f t="shared" si="70"/>
        <v xml:space="preserve"> </v>
      </c>
      <c r="U562" s="684"/>
      <c r="V562" s="684"/>
      <c r="W562" s="684"/>
      <c r="X562" s="684"/>
      <c r="Y562" s="684"/>
      <c r="Z562" s="684"/>
      <c r="AA562" s="684"/>
      <c r="AB562" s="824"/>
      <c r="AC562" s="786" t="str">
        <f t="shared" si="71"/>
        <v xml:space="preserve"> </v>
      </c>
      <c r="AD562" s="786" t="str">
        <f t="shared" si="72"/>
        <v xml:space="preserve"> </v>
      </c>
      <c r="AF562" s="825">
        <v>1</v>
      </c>
      <c r="AG562" s="684"/>
      <c r="AH562" s="684"/>
      <c r="AI562" s="684"/>
      <c r="AJ562" s="684"/>
      <c r="AK562" s="684"/>
      <c r="AL562" s="684"/>
      <c r="AM562" s="684"/>
      <c r="AN562" s="684"/>
      <c r="AO562" s="684"/>
      <c r="AP562" s="826" t="str">
        <f t="shared" si="73"/>
        <v xml:space="preserve"> </v>
      </c>
      <c r="AQ562" s="786" t="str">
        <f t="shared" si="74"/>
        <v xml:space="preserve"> </v>
      </c>
    </row>
    <row r="563" spans="1:43" ht="18.75" x14ac:dyDescent="0.3">
      <c r="A563" s="827"/>
      <c r="B563" s="684"/>
      <c r="C563" s="823"/>
      <c r="D563" s="823"/>
      <c r="E563" s="823"/>
      <c r="F563" s="684"/>
      <c r="G563" s="823"/>
      <c r="H563" s="823"/>
      <c r="I563" s="684"/>
      <c r="J563" s="823"/>
      <c r="K563" s="823"/>
      <c r="L563" s="786" t="str">
        <f t="shared" si="67"/>
        <v xml:space="preserve"> </v>
      </c>
      <c r="M563" s="823"/>
      <c r="N563" s="823"/>
      <c r="O563" s="823"/>
      <c r="P563" s="823"/>
      <c r="Q563" s="786" t="str">
        <f t="shared" si="68"/>
        <v xml:space="preserve"> </v>
      </c>
      <c r="R563" s="786" t="str">
        <f t="shared" si="69"/>
        <v xml:space="preserve"> </v>
      </c>
      <c r="S563" s="786" t="str">
        <f t="shared" si="70"/>
        <v xml:space="preserve"> </v>
      </c>
      <c r="U563" s="684"/>
      <c r="V563" s="684"/>
      <c r="W563" s="684"/>
      <c r="X563" s="684"/>
      <c r="Y563" s="684"/>
      <c r="Z563" s="684"/>
      <c r="AA563" s="684"/>
      <c r="AB563" s="824"/>
      <c r="AC563" s="786" t="str">
        <f t="shared" si="71"/>
        <v xml:space="preserve"> </v>
      </c>
      <c r="AD563" s="786" t="str">
        <f t="shared" si="72"/>
        <v xml:space="preserve"> </v>
      </c>
      <c r="AF563" s="825">
        <v>1</v>
      </c>
      <c r="AG563" s="684"/>
      <c r="AH563" s="684"/>
      <c r="AI563" s="684"/>
      <c r="AJ563" s="684"/>
      <c r="AK563" s="684"/>
      <c r="AL563" s="684"/>
      <c r="AM563" s="684"/>
      <c r="AN563" s="684"/>
      <c r="AO563" s="684"/>
      <c r="AP563" s="826" t="str">
        <f t="shared" si="73"/>
        <v xml:space="preserve"> </v>
      </c>
      <c r="AQ563" s="786" t="str">
        <f t="shared" si="74"/>
        <v xml:space="preserve"> </v>
      </c>
    </row>
    <row r="564" spans="1:43" ht="18.75" x14ac:dyDescent="0.3">
      <c r="A564" s="827"/>
      <c r="B564" s="684"/>
      <c r="C564" s="823"/>
      <c r="D564" s="823"/>
      <c r="E564" s="823"/>
      <c r="F564" s="684"/>
      <c r="G564" s="823"/>
      <c r="H564" s="823"/>
      <c r="I564" s="684"/>
      <c r="J564" s="823"/>
      <c r="K564" s="823"/>
      <c r="L564" s="786" t="str">
        <f t="shared" si="67"/>
        <v xml:space="preserve"> </v>
      </c>
      <c r="M564" s="823"/>
      <c r="N564" s="823"/>
      <c r="O564" s="823"/>
      <c r="P564" s="823"/>
      <c r="Q564" s="786" t="str">
        <f t="shared" si="68"/>
        <v xml:space="preserve"> </v>
      </c>
      <c r="R564" s="786" t="str">
        <f t="shared" si="69"/>
        <v xml:space="preserve"> </v>
      </c>
      <c r="S564" s="786" t="str">
        <f t="shared" si="70"/>
        <v xml:space="preserve"> </v>
      </c>
      <c r="U564" s="684"/>
      <c r="V564" s="684"/>
      <c r="W564" s="684"/>
      <c r="X564" s="684"/>
      <c r="Y564" s="684"/>
      <c r="Z564" s="684"/>
      <c r="AA564" s="684"/>
      <c r="AB564" s="824"/>
      <c r="AC564" s="786" t="str">
        <f t="shared" si="71"/>
        <v xml:space="preserve"> </v>
      </c>
      <c r="AD564" s="786" t="str">
        <f t="shared" si="72"/>
        <v xml:space="preserve"> </v>
      </c>
      <c r="AF564" s="825">
        <v>1</v>
      </c>
      <c r="AG564" s="684"/>
      <c r="AH564" s="684"/>
      <c r="AI564" s="684"/>
      <c r="AJ564" s="684"/>
      <c r="AK564" s="684"/>
      <c r="AL564" s="684"/>
      <c r="AM564" s="684"/>
      <c r="AN564" s="684"/>
      <c r="AO564" s="684"/>
      <c r="AP564" s="826" t="str">
        <f t="shared" si="73"/>
        <v xml:space="preserve"> </v>
      </c>
      <c r="AQ564" s="786" t="str">
        <f t="shared" si="74"/>
        <v xml:space="preserve"> </v>
      </c>
    </row>
    <row r="565" spans="1:43" ht="18.75" x14ac:dyDescent="0.3">
      <c r="A565" s="827"/>
      <c r="B565" s="684"/>
      <c r="C565" s="823"/>
      <c r="D565" s="823"/>
      <c r="E565" s="823"/>
      <c r="F565" s="684"/>
      <c r="G565" s="823"/>
      <c r="H565" s="823"/>
      <c r="I565" s="684"/>
      <c r="J565" s="823"/>
      <c r="K565" s="823"/>
      <c r="L565" s="786" t="str">
        <f t="shared" si="67"/>
        <v xml:space="preserve"> </v>
      </c>
      <c r="M565" s="823"/>
      <c r="N565" s="823"/>
      <c r="O565" s="823"/>
      <c r="P565" s="823"/>
      <c r="Q565" s="786" t="str">
        <f t="shared" si="68"/>
        <v xml:space="preserve"> </v>
      </c>
      <c r="R565" s="786" t="str">
        <f t="shared" si="69"/>
        <v xml:space="preserve"> </v>
      </c>
      <c r="S565" s="786" t="str">
        <f t="shared" si="70"/>
        <v xml:space="preserve"> </v>
      </c>
      <c r="U565" s="684"/>
      <c r="V565" s="684"/>
      <c r="W565" s="684"/>
      <c r="X565" s="684"/>
      <c r="Y565" s="684"/>
      <c r="Z565" s="684"/>
      <c r="AA565" s="684"/>
      <c r="AB565" s="824"/>
      <c r="AC565" s="786" t="str">
        <f t="shared" si="71"/>
        <v xml:space="preserve"> </v>
      </c>
      <c r="AD565" s="786" t="str">
        <f t="shared" si="72"/>
        <v xml:space="preserve"> </v>
      </c>
      <c r="AF565" s="825">
        <v>1</v>
      </c>
      <c r="AG565" s="684"/>
      <c r="AH565" s="684"/>
      <c r="AI565" s="684"/>
      <c r="AJ565" s="684"/>
      <c r="AK565" s="684"/>
      <c r="AL565" s="684"/>
      <c r="AM565" s="684"/>
      <c r="AN565" s="684"/>
      <c r="AO565" s="684"/>
      <c r="AP565" s="826" t="str">
        <f t="shared" si="73"/>
        <v xml:space="preserve"> </v>
      </c>
      <c r="AQ565" s="786" t="str">
        <f t="shared" si="74"/>
        <v xml:space="preserve"> </v>
      </c>
    </row>
    <row r="566" spans="1:43" ht="18.75" x14ac:dyDescent="0.3">
      <c r="A566" s="827"/>
      <c r="B566" s="684"/>
      <c r="C566" s="823"/>
      <c r="D566" s="823"/>
      <c r="E566" s="823"/>
      <c r="F566" s="684"/>
      <c r="G566" s="823"/>
      <c r="H566" s="823"/>
      <c r="I566" s="684"/>
      <c r="J566" s="823"/>
      <c r="K566" s="823"/>
      <c r="L566" s="786" t="str">
        <f t="shared" si="67"/>
        <v xml:space="preserve"> </v>
      </c>
      <c r="M566" s="823"/>
      <c r="N566" s="823"/>
      <c r="O566" s="823"/>
      <c r="P566" s="823"/>
      <c r="Q566" s="786" t="str">
        <f t="shared" si="68"/>
        <v xml:space="preserve"> </v>
      </c>
      <c r="R566" s="786" t="str">
        <f t="shared" si="69"/>
        <v xml:space="preserve"> </v>
      </c>
      <c r="S566" s="786" t="str">
        <f t="shared" si="70"/>
        <v xml:space="preserve"> </v>
      </c>
      <c r="U566" s="684"/>
      <c r="V566" s="684"/>
      <c r="W566" s="684"/>
      <c r="X566" s="684"/>
      <c r="Y566" s="684"/>
      <c r="Z566" s="684"/>
      <c r="AA566" s="684"/>
      <c r="AB566" s="824"/>
      <c r="AC566" s="786" t="str">
        <f t="shared" si="71"/>
        <v xml:space="preserve"> </v>
      </c>
      <c r="AD566" s="786" t="str">
        <f t="shared" si="72"/>
        <v xml:space="preserve"> </v>
      </c>
      <c r="AF566" s="825">
        <v>1</v>
      </c>
      <c r="AG566" s="684"/>
      <c r="AH566" s="684"/>
      <c r="AI566" s="684"/>
      <c r="AJ566" s="684"/>
      <c r="AK566" s="684"/>
      <c r="AL566" s="684"/>
      <c r="AM566" s="684"/>
      <c r="AN566" s="684"/>
      <c r="AO566" s="684"/>
      <c r="AP566" s="826" t="str">
        <f t="shared" si="73"/>
        <v xml:space="preserve"> </v>
      </c>
      <c r="AQ566" s="786" t="str">
        <f t="shared" si="74"/>
        <v xml:space="preserve"> </v>
      </c>
    </row>
    <row r="567" spans="1:43" ht="18.75" x14ac:dyDescent="0.3">
      <c r="A567" s="827"/>
      <c r="B567" s="684"/>
      <c r="C567" s="823"/>
      <c r="D567" s="823"/>
      <c r="E567" s="823"/>
      <c r="F567" s="684"/>
      <c r="G567" s="823"/>
      <c r="H567" s="823"/>
      <c r="I567" s="684"/>
      <c r="J567" s="823"/>
      <c r="K567" s="823"/>
      <c r="L567" s="786" t="str">
        <f t="shared" si="67"/>
        <v xml:space="preserve"> </v>
      </c>
      <c r="M567" s="823"/>
      <c r="N567" s="823"/>
      <c r="O567" s="823"/>
      <c r="P567" s="823"/>
      <c r="Q567" s="786" t="str">
        <f t="shared" si="68"/>
        <v xml:space="preserve"> </v>
      </c>
      <c r="R567" s="786" t="str">
        <f t="shared" si="69"/>
        <v xml:space="preserve"> </v>
      </c>
      <c r="S567" s="786" t="str">
        <f t="shared" si="70"/>
        <v xml:space="preserve"> </v>
      </c>
      <c r="U567" s="684"/>
      <c r="V567" s="684"/>
      <c r="W567" s="684"/>
      <c r="X567" s="684"/>
      <c r="Y567" s="684"/>
      <c r="Z567" s="684"/>
      <c r="AA567" s="684"/>
      <c r="AB567" s="824"/>
      <c r="AC567" s="786" t="str">
        <f t="shared" si="71"/>
        <v xml:space="preserve"> </v>
      </c>
      <c r="AD567" s="786" t="str">
        <f t="shared" si="72"/>
        <v xml:space="preserve"> </v>
      </c>
      <c r="AF567" s="825">
        <v>1</v>
      </c>
      <c r="AG567" s="684"/>
      <c r="AH567" s="684"/>
      <c r="AI567" s="684"/>
      <c r="AJ567" s="684"/>
      <c r="AK567" s="684"/>
      <c r="AL567" s="684"/>
      <c r="AM567" s="684"/>
      <c r="AN567" s="684"/>
      <c r="AO567" s="684"/>
      <c r="AP567" s="826" t="str">
        <f t="shared" si="73"/>
        <v xml:space="preserve"> </v>
      </c>
      <c r="AQ567" s="786" t="str">
        <f t="shared" si="74"/>
        <v xml:space="preserve"> </v>
      </c>
    </row>
    <row r="568" spans="1:43" ht="18.75" x14ac:dyDescent="0.3">
      <c r="A568" s="827"/>
      <c r="B568" s="684"/>
      <c r="C568" s="823"/>
      <c r="D568" s="823"/>
      <c r="E568" s="823"/>
      <c r="F568" s="684"/>
      <c r="G568" s="823"/>
      <c r="H568" s="823"/>
      <c r="I568" s="684"/>
      <c r="J568" s="823"/>
      <c r="K568" s="823"/>
      <c r="L568" s="786" t="str">
        <f t="shared" si="67"/>
        <v xml:space="preserve"> </v>
      </c>
      <c r="M568" s="823"/>
      <c r="N568" s="823"/>
      <c r="O568" s="823"/>
      <c r="P568" s="823"/>
      <c r="Q568" s="786" t="str">
        <f t="shared" si="68"/>
        <v xml:space="preserve"> </v>
      </c>
      <c r="R568" s="786" t="str">
        <f t="shared" si="69"/>
        <v xml:space="preserve"> </v>
      </c>
      <c r="S568" s="786" t="str">
        <f t="shared" si="70"/>
        <v xml:space="preserve"> </v>
      </c>
      <c r="U568" s="684"/>
      <c r="V568" s="684"/>
      <c r="W568" s="684"/>
      <c r="X568" s="684"/>
      <c r="Y568" s="684"/>
      <c r="Z568" s="684"/>
      <c r="AA568" s="684"/>
      <c r="AB568" s="824"/>
      <c r="AC568" s="786" t="str">
        <f t="shared" si="71"/>
        <v xml:space="preserve"> </v>
      </c>
      <c r="AD568" s="786" t="str">
        <f t="shared" si="72"/>
        <v xml:space="preserve"> </v>
      </c>
      <c r="AF568" s="825">
        <v>1</v>
      </c>
      <c r="AG568" s="684"/>
      <c r="AH568" s="684"/>
      <c r="AI568" s="684"/>
      <c r="AJ568" s="684"/>
      <c r="AK568" s="684"/>
      <c r="AL568" s="684"/>
      <c r="AM568" s="684"/>
      <c r="AN568" s="684"/>
      <c r="AO568" s="684"/>
      <c r="AP568" s="826" t="str">
        <f t="shared" si="73"/>
        <v xml:space="preserve"> </v>
      </c>
      <c r="AQ568" s="786" t="str">
        <f t="shared" si="74"/>
        <v xml:space="preserve"> </v>
      </c>
    </row>
    <row r="569" spans="1:43" ht="18.75" x14ac:dyDescent="0.3">
      <c r="A569" s="827"/>
      <c r="B569" s="684"/>
      <c r="C569" s="823"/>
      <c r="D569" s="823"/>
      <c r="E569" s="823"/>
      <c r="F569" s="684"/>
      <c r="G569" s="823"/>
      <c r="H569" s="823"/>
      <c r="I569" s="684"/>
      <c r="J569" s="823"/>
      <c r="K569" s="823"/>
      <c r="L569" s="786" t="str">
        <f t="shared" si="67"/>
        <v xml:space="preserve"> </v>
      </c>
      <c r="M569" s="823"/>
      <c r="N569" s="823"/>
      <c r="O569" s="823"/>
      <c r="P569" s="823"/>
      <c r="Q569" s="786" t="str">
        <f t="shared" si="68"/>
        <v xml:space="preserve"> </v>
      </c>
      <c r="R569" s="786" t="str">
        <f t="shared" si="69"/>
        <v xml:space="preserve"> </v>
      </c>
      <c r="S569" s="786" t="str">
        <f t="shared" si="70"/>
        <v xml:space="preserve"> </v>
      </c>
      <c r="U569" s="684"/>
      <c r="V569" s="684"/>
      <c r="W569" s="684"/>
      <c r="X569" s="684"/>
      <c r="Y569" s="684"/>
      <c r="Z569" s="684"/>
      <c r="AA569" s="684"/>
      <c r="AB569" s="824"/>
      <c r="AC569" s="786" t="str">
        <f t="shared" si="71"/>
        <v xml:space="preserve"> </v>
      </c>
      <c r="AD569" s="786" t="str">
        <f t="shared" si="72"/>
        <v xml:space="preserve"> </v>
      </c>
      <c r="AF569" s="825">
        <v>1</v>
      </c>
      <c r="AG569" s="684"/>
      <c r="AH569" s="684"/>
      <c r="AI569" s="684"/>
      <c r="AJ569" s="684"/>
      <c r="AK569" s="684"/>
      <c r="AL569" s="684"/>
      <c r="AM569" s="684"/>
      <c r="AN569" s="684"/>
      <c r="AO569" s="684"/>
      <c r="AP569" s="826" t="str">
        <f t="shared" si="73"/>
        <v xml:space="preserve"> </v>
      </c>
      <c r="AQ569" s="786" t="str">
        <f t="shared" si="74"/>
        <v xml:space="preserve"> </v>
      </c>
    </row>
    <row r="570" spans="1:43" ht="18.75" x14ac:dyDescent="0.3">
      <c r="A570" s="827"/>
      <c r="B570" s="684"/>
      <c r="C570" s="823"/>
      <c r="D570" s="823"/>
      <c r="E570" s="823"/>
      <c r="F570" s="684"/>
      <c r="G570" s="823"/>
      <c r="H570" s="823"/>
      <c r="I570" s="684"/>
      <c r="J570" s="823"/>
      <c r="K570" s="823"/>
      <c r="L570" s="786" t="str">
        <f t="shared" si="67"/>
        <v xml:space="preserve"> </v>
      </c>
      <c r="M570" s="823"/>
      <c r="N570" s="823"/>
      <c r="O570" s="823"/>
      <c r="P570" s="823"/>
      <c r="Q570" s="786" t="str">
        <f t="shared" si="68"/>
        <v xml:space="preserve"> </v>
      </c>
      <c r="R570" s="786" t="str">
        <f t="shared" si="69"/>
        <v xml:space="preserve"> </v>
      </c>
      <c r="S570" s="786" t="str">
        <f t="shared" si="70"/>
        <v xml:space="preserve"> </v>
      </c>
      <c r="U570" s="684"/>
      <c r="V570" s="684"/>
      <c r="W570" s="684"/>
      <c r="X570" s="684"/>
      <c r="Y570" s="684"/>
      <c r="Z570" s="684"/>
      <c r="AA570" s="684"/>
      <c r="AB570" s="824"/>
      <c r="AC570" s="786" t="str">
        <f t="shared" si="71"/>
        <v xml:space="preserve"> </v>
      </c>
      <c r="AD570" s="786" t="str">
        <f t="shared" si="72"/>
        <v xml:space="preserve"> </v>
      </c>
      <c r="AF570" s="825">
        <v>1</v>
      </c>
      <c r="AG570" s="684"/>
      <c r="AH570" s="684"/>
      <c r="AI570" s="684"/>
      <c r="AJ570" s="684"/>
      <c r="AK570" s="684"/>
      <c r="AL570" s="684"/>
      <c r="AM570" s="684"/>
      <c r="AN570" s="684"/>
      <c r="AO570" s="684"/>
      <c r="AP570" s="826" t="str">
        <f t="shared" si="73"/>
        <v xml:space="preserve"> </v>
      </c>
      <c r="AQ570" s="786" t="str">
        <f t="shared" si="74"/>
        <v xml:space="preserve"> </v>
      </c>
    </row>
    <row r="571" spans="1:43" ht="18.75" x14ac:dyDescent="0.3">
      <c r="A571" s="827"/>
      <c r="B571" s="684"/>
      <c r="C571" s="823"/>
      <c r="D571" s="823"/>
      <c r="E571" s="823"/>
      <c r="F571" s="684"/>
      <c r="G571" s="823"/>
      <c r="H571" s="823"/>
      <c r="I571" s="684"/>
      <c r="J571" s="823"/>
      <c r="K571" s="823"/>
      <c r="L571" s="786" t="str">
        <f t="shared" si="67"/>
        <v xml:space="preserve"> </v>
      </c>
      <c r="M571" s="823"/>
      <c r="N571" s="823"/>
      <c r="O571" s="823"/>
      <c r="P571" s="823"/>
      <c r="Q571" s="786" t="str">
        <f t="shared" si="68"/>
        <v xml:space="preserve"> </v>
      </c>
      <c r="R571" s="786" t="str">
        <f t="shared" si="69"/>
        <v xml:space="preserve"> </v>
      </c>
      <c r="S571" s="786" t="str">
        <f t="shared" si="70"/>
        <v xml:space="preserve"> </v>
      </c>
      <c r="U571" s="684"/>
      <c r="V571" s="684"/>
      <c r="W571" s="684"/>
      <c r="X571" s="684"/>
      <c r="Y571" s="684"/>
      <c r="Z571" s="684"/>
      <c r="AA571" s="684"/>
      <c r="AB571" s="824"/>
      <c r="AC571" s="786" t="str">
        <f t="shared" si="71"/>
        <v xml:space="preserve"> </v>
      </c>
      <c r="AD571" s="786" t="str">
        <f t="shared" si="72"/>
        <v xml:space="preserve"> </v>
      </c>
      <c r="AF571" s="825">
        <v>1</v>
      </c>
      <c r="AG571" s="684"/>
      <c r="AH571" s="684"/>
      <c r="AI571" s="684"/>
      <c r="AJ571" s="684"/>
      <c r="AK571" s="684"/>
      <c r="AL571" s="684"/>
      <c r="AM571" s="684"/>
      <c r="AN571" s="684"/>
      <c r="AO571" s="684"/>
      <c r="AP571" s="826" t="str">
        <f t="shared" si="73"/>
        <v xml:space="preserve"> </v>
      </c>
      <c r="AQ571" s="786" t="str">
        <f t="shared" si="74"/>
        <v xml:space="preserve"> </v>
      </c>
    </row>
    <row r="572" spans="1:43" ht="18.75" x14ac:dyDescent="0.3">
      <c r="A572" s="827"/>
      <c r="B572" s="684"/>
      <c r="C572" s="823"/>
      <c r="D572" s="823"/>
      <c r="E572" s="823"/>
      <c r="F572" s="684"/>
      <c r="G572" s="823"/>
      <c r="H572" s="823"/>
      <c r="I572" s="684"/>
      <c r="J572" s="823"/>
      <c r="K572" s="823"/>
      <c r="L572" s="786" t="str">
        <f t="shared" si="67"/>
        <v xml:space="preserve"> </v>
      </c>
      <c r="M572" s="823"/>
      <c r="N572" s="823"/>
      <c r="O572" s="823"/>
      <c r="P572" s="823"/>
      <c r="Q572" s="786" t="str">
        <f t="shared" si="68"/>
        <v xml:space="preserve"> </v>
      </c>
      <c r="R572" s="786" t="str">
        <f t="shared" si="69"/>
        <v xml:space="preserve"> </v>
      </c>
      <c r="S572" s="786" t="str">
        <f t="shared" si="70"/>
        <v xml:space="preserve"> </v>
      </c>
      <c r="U572" s="684"/>
      <c r="V572" s="684"/>
      <c r="W572" s="684"/>
      <c r="X572" s="684"/>
      <c r="Y572" s="684"/>
      <c r="Z572" s="684"/>
      <c r="AA572" s="684"/>
      <c r="AB572" s="824"/>
      <c r="AC572" s="786" t="str">
        <f t="shared" si="71"/>
        <v xml:space="preserve"> </v>
      </c>
      <c r="AD572" s="786" t="str">
        <f t="shared" si="72"/>
        <v xml:space="preserve"> </v>
      </c>
      <c r="AF572" s="825">
        <v>1</v>
      </c>
      <c r="AG572" s="684"/>
      <c r="AH572" s="684"/>
      <c r="AI572" s="684"/>
      <c r="AJ572" s="684"/>
      <c r="AK572" s="684"/>
      <c r="AL572" s="684"/>
      <c r="AM572" s="684"/>
      <c r="AN572" s="684"/>
      <c r="AO572" s="684"/>
      <c r="AP572" s="826" t="str">
        <f t="shared" si="73"/>
        <v xml:space="preserve"> </v>
      </c>
      <c r="AQ572" s="786" t="str">
        <f t="shared" si="74"/>
        <v xml:space="preserve"> </v>
      </c>
    </row>
    <row r="573" spans="1:43" ht="18.75" x14ac:dyDescent="0.3">
      <c r="A573" s="827"/>
      <c r="B573" s="684"/>
      <c r="C573" s="823"/>
      <c r="D573" s="823"/>
      <c r="E573" s="823"/>
      <c r="F573" s="684"/>
      <c r="G573" s="823"/>
      <c r="H573" s="823"/>
      <c r="I573" s="684"/>
      <c r="J573" s="823"/>
      <c r="K573" s="823"/>
      <c r="L573" s="786" t="str">
        <f t="shared" si="67"/>
        <v xml:space="preserve"> </v>
      </c>
      <c r="M573" s="823"/>
      <c r="N573" s="823"/>
      <c r="O573" s="823"/>
      <c r="P573" s="823"/>
      <c r="Q573" s="786" t="str">
        <f t="shared" si="68"/>
        <v xml:space="preserve"> </v>
      </c>
      <c r="R573" s="786" t="str">
        <f t="shared" si="69"/>
        <v xml:space="preserve"> </v>
      </c>
      <c r="S573" s="786" t="str">
        <f t="shared" si="70"/>
        <v xml:space="preserve"> </v>
      </c>
      <c r="U573" s="684"/>
      <c r="V573" s="684"/>
      <c r="W573" s="684"/>
      <c r="X573" s="684"/>
      <c r="Y573" s="684"/>
      <c r="Z573" s="684"/>
      <c r="AA573" s="684"/>
      <c r="AB573" s="824"/>
      <c r="AC573" s="786" t="str">
        <f t="shared" si="71"/>
        <v xml:space="preserve"> </v>
      </c>
      <c r="AD573" s="786" t="str">
        <f t="shared" si="72"/>
        <v xml:space="preserve"> </v>
      </c>
      <c r="AF573" s="825">
        <v>1</v>
      </c>
      <c r="AG573" s="684"/>
      <c r="AH573" s="684"/>
      <c r="AI573" s="684"/>
      <c r="AJ573" s="684"/>
      <c r="AK573" s="684"/>
      <c r="AL573" s="684"/>
      <c r="AM573" s="684"/>
      <c r="AN573" s="684"/>
      <c r="AO573" s="684"/>
      <c r="AP573" s="826" t="str">
        <f t="shared" si="73"/>
        <v xml:space="preserve"> </v>
      </c>
      <c r="AQ573" s="786" t="str">
        <f t="shared" si="74"/>
        <v xml:space="preserve"> </v>
      </c>
    </row>
    <row r="574" spans="1:43" ht="18.75" x14ac:dyDescent="0.3">
      <c r="A574" s="827"/>
      <c r="B574" s="684"/>
      <c r="C574" s="823"/>
      <c r="D574" s="823"/>
      <c r="E574" s="823"/>
      <c r="F574" s="684"/>
      <c r="G574" s="823"/>
      <c r="H574" s="823"/>
      <c r="I574" s="684"/>
      <c r="J574" s="823"/>
      <c r="K574" s="823"/>
      <c r="L574" s="786" t="str">
        <f t="shared" si="67"/>
        <v xml:space="preserve"> </v>
      </c>
      <c r="M574" s="823"/>
      <c r="N574" s="823"/>
      <c r="O574" s="823"/>
      <c r="P574" s="823"/>
      <c r="Q574" s="786" t="str">
        <f t="shared" si="68"/>
        <v xml:space="preserve"> </v>
      </c>
      <c r="R574" s="786" t="str">
        <f t="shared" si="69"/>
        <v xml:space="preserve"> </v>
      </c>
      <c r="S574" s="786" t="str">
        <f t="shared" si="70"/>
        <v xml:space="preserve"> </v>
      </c>
      <c r="U574" s="684"/>
      <c r="V574" s="684"/>
      <c r="W574" s="684"/>
      <c r="X574" s="684"/>
      <c r="Y574" s="684"/>
      <c r="Z574" s="684"/>
      <c r="AA574" s="684"/>
      <c r="AB574" s="824"/>
      <c r="AC574" s="786" t="str">
        <f t="shared" si="71"/>
        <v xml:space="preserve"> </v>
      </c>
      <c r="AD574" s="786" t="str">
        <f t="shared" si="72"/>
        <v xml:space="preserve"> </v>
      </c>
      <c r="AF574" s="825">
        <v>1</v>
      </c>
      <c r="AG574" s="684"/>
      <c r="AH574" s="684"/>
      <c r="AI574" s="684"/>
      <c r="AJ574" s="684"/>
      <c r="AK574" s="684"/>
      <c r="AL574" s="684"/>
      <c r="AM574" s="684"/>
      <c r="AN574" s="684"/>
      <c r="AO574" s="684"/>
      <c r="AP574" s="826" t="str">
        <f t="shared" si="73"/>
        <v xml:space="preserve"> </v>
      </c>
      <c r="AQ574" s="786" t="str">
        <f t="shared" si="74"/>
        <v xml:space="preserve"> </v>
      </c>
    </row>
    <row r="575" spans="1:43" ht="18.75" x14ac:dyDescent="0.3">
      <c r="A575" s="827"/>
      <c r="B575" s="684"/>
      <c r="C575" s="823"/>
      <c r="D575" s="823"/>
      <c r="E575" s="823"/>
      <c r="F575" s="684"/>
      <c r="G575" s="823"/>
      <c r="H575" s="823"/>
      <c r="I575" s="684"/>
      <c r="J575" s="823"/>
      <c r="K575" s="823"/>
      <c r="L575" s="786" t="str">
        <f t="shared" si="67"/>
        <v xml:space="preserve"> </v>
      </c>
      <c r="M575" s="823"/>
      <c r="N575" s="823"/>
      <c r="O575" s="823"/>
      <c r="P575" s="823"/>
      <c r="Q575" s="786" t="str">
        <f t="shared" si="68"/>
        <v xml:space="preserve"> </v>
      </c>
      <c r="R575" s="786" t="str">
        <f t="shared" si="69"/>
        <v xml:space="preserve"> </v>
      </c>
      <c r="S575" s="786" t="str">
        <f t="shared" si="70"/>
        <v xml:space="preserve"> </v>
      </c>
      <c r="U575" s="684"/>
      <c r="V575" s="684"/>
      <c r="W575" s="684"/>
      <c r="X575" s="684"/>
      <c r="Y575" s="684"/>
      <c r="Z575" s="684"/>
      <c r="AA575" s="684"/>
      <c r="AB575" s="824"/>
      <c r="AC575" s="786" t="str">
        <f t="shared" si="71"/>
        <v xml:space="preserve"> </v>
      </c>
      <c r="AD575" s="786" t="str">
        <f t="shared" si="72"/>
        <v xml:space="preserve"> </v>
      </c>
      <c r="AF575" s="825">
        <v>1</v>
      </c>
      <c r="AG575" s="684"/>
      <c r="AH575" s="684"/>
      <c r="AI575" s="684"/>
      <c r="AJ575" s="684"/>
      <c r="AK575" s="684"/>
      <c r="AL575" s="684"/>
      <c r="AM575" s="684"/>
      <c r="AN575" s="684"/>
      <c r="AO575" s="684"/>
      <c r="AP575" s="826" t="str">
        <f t="shared" si="73"/>
        <v xml:space="preserve"> </v>
      </c>
      <c r="AQ575" s="786" t="str">
        <f t="shared" si="74"/>
        <v xml:space="preserve"> </v>
      </c>
    </row>
    <row r="576" spans="1:43" ht="18.75" x14ac:dyDescent="0.3">
      <c r="A576" s="827"/>
      <c r="B576" s="684"/>
      <c r="C576" s="823"/>
      <c r="D576" s="823"/>
      <c r="E576" s="823"/>
      <c r="F576" s="684"/>
      <c r="G576" s="823"/>
      <c r="H576" s="823"/>
      <c r="I576" s="684"/>
      <c r="J576" s="823"/>
      <c r="K576" s="823"/>
      <c r="L576" s="786" t="str">
        <f t="shared" si="67"/>
        <v xml:space="preserve"> </v>
      </c>
      <c r="M576" s="823"/>
      <c r="N576" s="823"/>
      <c r="O576" s="823"/>
      <c r="P576" s="823"/>
      <c r="Q576" s="786" t="str">
        <f t="shared" si="68"/>
        <v xml:space="preserve"> </v>
      </c>
      <c r="R576" s="786" t="str">
        <f t="shared" si="69"/>
        <v xml:space="preserve"> </v>
      </c>
      <c r="S576" s="786" t="str">
        <f t="shared" si="70"/>
        <v xml:space="preserve"> </v>
      </c>
      <c r="U576" s="684"/>
      <c r="V576" s="684"/>
      <c r="W576" s="684"/>
      <c r="X576" s="684"/>
      <c r="Y576" s="684"/>
      <c r="Z576" s="684"/>
      <c r="AA576" s="684"/>
      <c r="AB576" s="824"/>
      <c r="AC576" s="786" t="str">
        <f t="shared" si="71"/>
        <v xml:space="preserve"> </v>
      </c>
      <c r="AD576" s="786" t="str">
        <f t="shared" si="72"/>
        <v xml:space="preserve"> </v>
      </c>
      <c r="AF576" s="825">
        <v>1</v>
      </c>
      <c r="AG576" s="684"/>
      <c r="AH576" s="684"/>
      <c r="AI576" s="684"/>
      <c r="AJ576" s="684"/>
      <c r="AK576" s="684"/>
      <c r="AL576" s="684"/>
      <c r="AM576" s="684"/>
      <c r="AN576" s="684"/>
      <c r="AO576" s="684"/>
      <c r="AP576" s="826" t="str">
        <f t="shared" si="73"/>
        <v xml:space="preserve"> </v>
      </c>
      <c r="AQ576" s="786" t="str">
        <f t="shared" si="74"/>
        <v xml:space="preserve"> </v>
      </c>
    </row>
    <row r="577" spans="1:43" ht="18.75" x14ac:dyDescent="0.3">
      <c r="A577" s="827"/>
      <c r="B577" s="684"/>
      <c r="C577" s="823"/>
      <c r="D577" s="823"/>
      <c r="E577" s="823"/>
      <c r="F577" s="684"/>
      <c r="G577" s="823"/>
      <c r="H577" s="823"/>
      <c r="I577" s="684"/>
      <c r="J577" s="823"/>
      <c r="K577" s="823"/>
      <c r="L577" s="786" t="str">
        <f t="shared" si="67"/>
        <v xml:space="preserve"> </v>
      </c>
      <c r="M577" s="823"/>
      <c r="N577" s="823"/>
      <c r="O577" s="823"/>
      <c r="P577" s="823"/>
      <c r="Q577" s="786" t="str">
        <f t="shared" si="68"/>
        <v xml:space="preserve"> </v>
      </c>
      <c r="R577" s="786" t="str">
        <f t="shared" si="69"/>
        <v xml:space="preserve"> </v>
      </c>
      <c r="S577" s="786" t="str">
        <f t="shared" si="70"/>
        <v xml:space="preserve"> </v>
      </c>
      <c r="U577" s="684"/>
      <c r="V577" s="684"/>
      <c r="W577" s="684"/>
      <c r="X577" s="684"/>
      <c r="Y577" s="684"/>
      <c r="Z577" s="684"/>
      <c r="AA577" s="684"/>
      <c r="AB577" s="824"/>
      <c r="AC577" s="786" t="str">
        <f t="shared" si="71"/>
        <v xml:space="preserve"> </v>
      </c>
      <c r="AD577" s="786" t="str">
        <f t="shared" si="72"/>
        <v xml:space="preserve"> </v>
      </c>
      <c r="AF577" s="825">
        <v>1</v>
      </c>
      <c r="AG577" s="684"/>
      <c r="AH577" s="684"/>
      <c r="AI577" s="684"/>
      <c r="AJ577" s="684"/>
      <c r="AK577" s="684"/>
      <c r="AL577" s="684"/>
      <c r="AM577" s="684"/>
      <c r="AN577" s="684"/>
      <c r="AO577" s="684"/>
      <c r="AP577" s="826" t="str">
        <f t="shared" si="73"/>
        <v xml:space="preserve"> </v>
      </c>
      <c r="AQ577" s="786" t="str">
        <f t="shared" si="74"/>
        <v xml:space="preserve"> </v>
      </c>
    </row>
    <row r="578" spans="1:43" ht="18.75" x14ac:dyDescent="0.3">
      <c r="A578" s="827"/>
      <c r="B578" s="684"/>
      <c r="C578" s="823"/>
      <c r="D578" s="823"/>
      <c r="E578" s="823"/>
      <c r="F578" s="684"/>
      <c r="G578" s="823"/>
      <c r="H578" s="823"/>
      <c r="I578" s="684"/>
      <c r="J578" s="823"/>
      <c r="K578" s="823"/>
      <c r="L578" s="786" t="str">
        <f t="shared" si="67"/>
        <v xml:space="preserve"> </v>
      </c>
      <c r="M578" s="823"/>
      <c r="N578" s="823"/>
      <c r="O578" s="823"/>
      <c r="P578" s="823"/>
      <c r="Q578" s="786" t="str">
        <f t="shared" si="68"/>
        <v xml:space="preserve"> </v>
      </c>
      <c r="R578" s="786" t="str">
        <f t="shared" si="69"/>
        <v xml:space="preserve"> </v>
      </c>
      <c r="S578" s="786" t="str">
        <f t="shared" si="70"/>
        <v xml:space="preserve"> </v>
      </c>
      <c r="U578" s="684"/>
      <c r="V578" s="684"/>
      <c r="W578" s="684"/>
      <c r="X578" s="684"/>
      <c r="Y578" s="684"/>
      <c r="Z578" s="684"/>
      <c r="AA578" s="684"/>
      <c r="AB578" s="824"/>
      <c r="AC578" s="786" t="str">
        <f t="shared" si="71"/>
        <v xml:space="preserve"> </v>
      </c>
      <c r="AD578" s="786" t="str">
        <f t="shared" si="72"/>
        <v xml:space="preserve"> </v>
      </c>
      <c r="AF578" s="825">
        <v>1</v>
      </c>
      <c r="AG578" s="684"/>
      <c r="AH578" s="684"/>
      <c r="AI578" s="684"/>
      <c r="AJ578" s="684"/>
      <c r="AK578" s="684"/>
      <c r="AL578" s="684"/>
      <c r="AM578" s="684"/>
      <c r="AN578" s="684"/>
      <c r="AO578" s="684"/>
      <c r="AP578" s="826" t="str">
        <f t="shared" si="73"/>
        <v xml:space="preserve"> </v>
      </c>
      <c r="AQ578" s="786" t="str">
        <f t="shared" si="74"/>
        <v xml:space="preserve"> </v>
      </c>
    </row>
    <row r="579" spans="1:43" ht="18.75" x14ac:dyDescent="0.3">
      <c r="A579" s="827"/>
      <c r="B579" s="684"/>
      <c r="C579" s="823"/>
      <c r="D579" s="823"/>
      <c r="E579" s="823"/>
      <c r="F579" s="684"/>
      <c r="G579" s="823"/>
      <c r="H579" s="823"/>
      <c r="I579" s="684"/>
      <c r="J579" s="823"/>
      <c r="K579" s="823"/>
      <c r="L579" s="786" t="str">
        <f t="shared" si="67"/>
        <v xml:space="preserve"> </v>
      </c>
      <c r="M579" s="823"/>
      <c r="N579" s="823"/>
      <c r="O579" s="823"/>
      <c r="P579" s="823"/>
      <c r="Q579" s="786" t="str">
        <f t="shared" si="68"/>
        <v xml:space="preserve"> </v>
      </c>
      <c r="R579" s="786" t="str">
        <f t="shared" si="69"/>
        <v xml:space="preserve"> </v>
      </c>
      <c r="S579" s="786" t="str">
        <f t="shared" si="70"/>
        <v xml:space="preserve"> </v>
      </c>
      <c r="U579" s="684"/>
      <c r="V579" s="684"/>
      <c r="W579" s="684"/>
      <c r="X579" s="684"/>
      <c r="Y579" s="684"/>
      <c r="Z579" s="684"/>
      <c r="AA579" s="684"/>
      <c r="AB579" s="824"/>
      <c r="AC579" s="786" t="str">
        <f t="shared" si="71"/>
        <v xml:space="preserve"> </v>
      </c>
      <c r="AD579" s="786" t="str">
        <f t="shared" si="72"/>
        <v xml:space="preserve"> </v>
      </c>
      <c r="AF579" s="825">
        <v>1</v>
      </c>
      <c r="AG579" s="684"/>
      <c r="AH579" s="684"/>
      <c r="AI579" s="684"/>
      <c r="AJ579" s="684"/>
      <c r="AK579" s="684"/>
      <c r="AL579" s="684"/>
      <c r="AM579" s="684"/>
      <c r="AN579" s="684"/>
      <c r="AO579" s="684"/>
      <c r="AP579" s="826" t="str">
        <f t="shared" si="73"/>
        <v xml:space="preserve"> </v>
      </c>
      <c r="AQ579" s="786" t="str">
        <f t="shared" si="74"/>
        <v xml:space="preserve"> </v>
      </c>
    </row>
    <row r="580" spans="1:43" ht="18.75" x14ac:dyDescent="0.3">
      <c r="A580" s="827"/>
      <c r="B580" s="684"/>
      <c r="C580" s="823"/>
      <c r="D580" s="823"/>
      <c r="E580" s="823"/>
      <c r="F580" s="684"/>
      <c r="G580" s="823"/>
      <c r="H580" s="823"/>
      <c r="I580" s="684"/>
      <c r="J580" s="823"/>
      <c r="K580" s="823"/>
      <c r="L580" s="786" t="str">
        <f t="shared" si="67"/>
        <v xml:space="preserve"> </v>
      </c>
      <c r="M580" s="823"/>
      <c r="N580" s="823"/>
      <c r="O580" s="823"/>
      <c r="P580" s="823"/>
      <c r="Q580" s="786" t="str">
        <f t="shared" si="68"/>
        <v xml:space="preserve"> </v>
      </c>
      <c r="R580" s="786" t="str">
        <f t="shared" si="69"/>
        <v xml:space="preserve"> </v>
      </c>
      <c r="S580" s="786" t="str">
        <f t="shared" si="70"/>
        <v xml:space="preserve"> </v>
      </c>
      <c r="U580" s="684"/>
      <c r="V580" s="684"/>
      <c r="W580" s="684"/>
      <c r="X580" s="684"/>
      <c r="Y580" s="684"/>
      <c r="Z580" s="684"/>
      <c r="AA580" s="684"/>
      <c r="AB580" s="824"/>
      <c r="AC580" s="786" t="str">
        <f t="shared" si="71"/>
        <v xml:space="preserve"> </v>
      </c>
      <c r="AD580" s="786" t="str">
        <f t="shared" si="72"/>
        <v xml:space="preserve"> </v>
      </c>
      <c r="AF580" s="825">
        <v>1</v>
      </c>
      <c r="AG580" s="684"/>
      <c r="AH580" s="684"/>
      <c r="AI580" s="684"/>
      <c r="AJ580" s="684"/>
      <c r="AK580" s="684"/>
      <c r="AL580" s="684"/>
      <c r="AM580" s="684"/>
      <c r="AN580" s="684"/>
      <c r="AO580" s="684"/>
      <c r="AP580" s="826" t="str">
        <f t="shared" si="73"/>
        <v xml:space="preserve"> </v>
      </c>
      <c r="AQ580" s="786" t="str">
        <f t="shared" si="74"/>
        <v xml:space="preserve"> </v>
      </c>
    </row>
    <row r="581" spans="1:43" ht="18.75" x14ac:dyDescent="0.3">
      <c r="A581" s="827"/>
      <c r="B581" s="684"/>
      <c r="C581" s="823"/>
      <c r="D581" s="823"/>
      <c r="E581" s="823"/>
      <c r="F581" s="684"/>
      <c r="G581" s="823"/>
      <c r="H581" s="823"/>
      <c r="I581" s="684"/>
      <c r="J581" s="823"/>
      <c r="K581" s="823"/>
      <c r="L581" s="786" t="str">
        <f t="shared" si="67"/>
        <v xml:space="preserve"> </v>
      </c>
      <c r="M581" s="823"/>
      <c r="N581" s="823"/>
      <c r="O581" s="823"/>
      <c r="P581" s="823"/>
      <c r="Q581" s="786" t="str">
        <f t="shared" si="68"/>
        <v xml:space="preserve"> </v>
      </c>
      <c r="R581" s="786" t="str">
        <f t="shared" si="69"/>
        <v xml:space="preserve"> </v>
      </c>
      <c r="S581" s="786" t="str">
        <f t="shared" si="70"/>
        <v xml:space="preserve"> </v>
      </c>
      <c r="U581" s="684"/>
      <c r="V581" s="684"/>
      <c r="W581" s="684"/>
      <c r="X581" s="684"/>
      <c r="Y581" s="684"/>
      <c r="Z581" s="684"/>
      <c r="AA581" s="684"/>
      <c r="AB581" s="824"/>
      <c r="AC581" s="786" t="str">
        <f t="shared" si="71"/>
        <v xml:space="preserve"> </v>
      </c>
      <c r="AD581" s="786" t="str">
        <f t="shared" si="72"/>
        <v xml:space="preserve"> </v>
      </c>
      <c r="AF581" s="825">
        <v>1</v>
      </c>
      <c r="AG581" s="684"/>
      <c r="AH581" s="684"/>
      <c r="AI581" s="684"/>
      <c r="AJ581" s="684"/>
      <c r="AK581" s="684"/>
      <c r="AL581" s="684"/>
      <c r="AM581" s="684"/>
      <c r="AN581" s="684"/>
      <c r="AO581" s="684"/>
      <c r="AP581" s="826" t="str">
        <f t="shared" si="73"/>
        <v xml:space="preserve"> </v>
      </c>
      <c r="AQ581" s="786" t="str">
        <f t="shared" si="74"/>
        <v xml:space="preserve"> </v>
      </c>
    </row>
    <row r="582" spans="1:43" ht="18.75" x14ac:dyDescent="0.3">
      <c r="A582" s="827"/>
      <c r="B582" s="684"/>
      <c r="C582" s="823"/>
      <c r="D582" s="823"/>
      <c r="E582" s="823"/>
      <c r="F582" s="684"/>
      <c r="G582" s="823"/>
      <c r="H582" s="823"/>
      <c r="I582" s="684"/>
      <c r="J582" s="823"/>
      <c r="K582" s="823"/>
      <c r="L582" s="786" t="str">
        <f t="shared" si="67"/>
        <v xml:space="preserve"> </v>
      </c>
      <c r="M582" s="823"/>
      <c r="N582" s="823"/>
      <c r="O582" s="823"/>
      <c r="P582" s="823"/>
      <c r="Q582" s="786" t="str">
        <f t="shared" si="68"/>
        <v xml:space="preserve"> </v>
      </c>
      <c r="R582" s="786" t="str">
        <f t="shared" si="69"/>
        <v xml:space="preserve"> </v>
      </c>
      <c r="S582" s="786" t="str">
        <f t="shared" si="70"/>
        <v xml:space="preserve"> </v>
      </c>
      <c r="U582" s="684"/>
      <c r="V582" s="684"/>
      <c r="W582" s="684"/>
      <c r="X582" s="684"/>
      <c r="Y582" s="684"/>
      <c r="Z582" s="684"/>
      <c r="AA582" s="684"/>
      <c r="AB582" s="824"/>
      <c r="AC582" s="786" t="str">
        <f t="shared" si="71"/>
        <v xml:space="preserve"> </v>
      </c>
      <c r="AD582" s="786" t="str">
        <f t="shared" si="72"/>
        <v xml:space="preserve"> </v>
      </c>
      <c r="AF582" s="825">
        <v>1</v>
      </c>
      <c r="AG582" s="684"/>
      <c r="AH582" s="684"/>
      <c r="AI582" s="684"/>
      <c r="AJ582" s="684"/>
      <c r="AK582" s="684"/>
      <c r="AL582" s="684"/>
      <c r="AM582" s="684"/>
      <c r="AN582" s="684"/>
      <c r="AO582" s="684"/>
      <c r="AP582" s="826" t="str">
        <f t="shared" si="73"/>
        <v xml:space="preserve"> </v>
      </c>
      <c r="AQ582" s="786" t="str">
        <f t="shared" si="74"/>
        <v xml:space="preserve"> </v>
      </c>
    </row>
    <row r="583" spans="1:43" ht="18.75" x14ac:dyDescent="0.3">
      <c r="A583" s="827"/>
      <c r="B583" s="684"/>
      <c r="C583" s="823"/>
      <c r="D583" s="823"/>
      <c r="E583" s="823"/>
      <c r="F583" s="684"/>
      <c r="G583" s="823"/>
      <c r="H583" s="823"/>
      <c r="I583" s="684"/>
      <c r="J583" s="823"/>
      <c r="K583" s="823"/>
      <c r="L583" s="786" t="str">
        <f t="shared" ref="L583:L601" si="75">IF(N583*K583&gt;0,N583*K583," ")</f>
        <v xml:space="preserve"> </v>
      </c>
      <c r="M583" s="823"/>
      <c r="N583" s="823"/>
      <c r="O583" s="823"/>
      <c r="P583" s="823"/>
      <c r="Q583" s="786" t="str">
        <f t="shared" ref="Q583:Q601" si="76">IFERROR(O583/L583," ")</f>
        <v xml:space="preserve"> </v>
      </c>
      <c r="R583" s="786" t="str">
        <f t="shared" ref="R583:R601" si="77">IFERROR(P583/L583," ")</f>
        <v xml:space="preserve"> </v>
      </c>
      <c r="S583" s="786" t="str">
        <f t="shared" ref="S583:S601" si="78">IFERROR((IFERROR(O583*0.187*10^3,0)+IFERROR(P583*0.86*10^3,0))/L583," ")</f>
        <v xml:space="preserve"> </v>
      </c>
      <c r="U583" s="684"/>
      <c r="V583" s="684"/>
      <c r="W583" s="684"/>
      <c r="X583" s="684"/>
      <c r="Y583" s="684"/>
      <c r="Z583" s="684"/>
      <c r="AA583" s="684"/>
      <c r="AB583" s="824"/>
      <c r="AC583" s="786" t="str">
        <f t="shared" ref="AC583:AC601" si="79">IF(AB583*0.187*10^-3&gt;0,AB583*0.187*10^-3," ")</f>
        <v xml:space="preserve"> </v>
      </c>
      <c r="AD583" s="786" t="str">
        <f t="shared" ref="AD583:AD601" si="80">IFERROR(AC583/V583," ")</f>
        <v xml:space="preserve"> </v>
      </c>
      <c r="AF583" s="825">
        <v>1</v>
      </c>
      <c r="AG583" s="684"/>
      <c r="AH583" s="684"/>
      <c r="AI583" s="684"/>
      <c r="AJ583" s="684"/>
      <c r="AK583" s="684"/>
      <c r="AL583" s="684"/>
      <c r="AM583" s="684"/>
      <c r="AN583" s="684"/>
      <c r="AO583" s="684"/>
      <c r="AP583" s="826" t="str">
        <f t="shared" ref="AP583:AP601" si="81">IF(AO583*0.187*10^-3&gt;0,AO583*0.187*10^-3," ")</f>
        <v xml:space="preserve"> </v>
      </c>
      <c r="AQ583" s="786" t="str">
        <f t="shared" ref="AQ583:AQ601" si="82">IFERROR(AP583/AH583," ")</f>
        <v xml:space="preserve"> </v>
      </c>
    </row>
    <row r="584" spans="1:43" ht="18.75" x14ac:dyDescent="0.3">
      <c r="A584" s="827"/>
      <c r="B584" s="684"/>
      <c r="C584" s="823"/>
      <c r="D584" s="823"/>
      <c r="E584" s="823"/>
      <c r="F584" s="684"/>
      <c r="G584" s="823"/>
      <c r="H584" s="823"/>
      <c r="I584" s="684"/>
      <c r="J584" s="823"/>
      <c r="K584" s="823"/>
      <c r="L584" s="786" t="str">
        <f t="shared" si="75"/>
        <v xml:space="preserve"> </v>
      </c>
      <c r="M584" s="823"/>
      <c r="N584" s="823"/>
      <c r="O584" s="823"/>
      <c r="P584" s="823"/>
      <c r="Q584" s="786" t="str">
        <f t="shared" si="76"/>
        <v xml:space="preserve"> </v>
      </c>
      <c r="R584" s="786" t="str">
        <f t="shared" si="77"/>
        <v xml:space="preserve"> </v>
      </c>
      <c r="S584" s="786" t="str">
        <f t="shared" si="78"/>
        <v xml:space="preserve"> </v>
      </c>
      <c r="U584" s="684"/>
      <c r="V584" s="684"/>
      <c r="W584" s="684"/>
      <c r="X584" s="684"/>
      <c r="Y584" s="684"/>
      <c r="Z584" s="684"/>
      <c r="AA584" s="684"/>
      <c r="AB584" s="824"/>
      <c r="AC584" s="786" t="str">
        <f t="shared" si="79"/>
        <v xml:space="preserve"> </v>
      </c>
      <c r="AD584" s="786" t="str">
        <f t="shared" si="80"/>
        <v xml:space="preserve"> </v>
      </c>
      <c r="AF584" s="825">
        <v>1</v>
      </c>
      <c r="AG584" s="684"/>
      <c r="AH584" s="684"/>
      <c r="AI584" s="684"/>
      <c r="AJ584" s="684"/>
      <c r="AK584" s="684"/>
      <c r="AL584" s="684"/>
      <c r="AM584" s="684"/>
      <c r="AN584" s="684"/>
      <c r="AO584" s="684"/>
      <c r="AP584" s="826" t="str">
        <f t="shared" si="81"/>
        <v xml:space="preserve"> </v>
      </c>
      <c r="AQ584" s="786" t="str">
        <f t="shared" si="82"/>
        <v xml:space="preserve"> </v>
      </c>
    </row>
    <row r="585" spans="1:43" ht="18.75" x14ac:dyDescent="0.3">
      <c r="A585" s="827"/>
      <c r="B585" s="684"/>
      <c r="C585" s="823"/>
      <c r="D585" s="823"/>
      <c r="E585" s="823"/>
      <c r="F585" s="684"/>
      <c r="G585" s="823"/>
      <c r="H585" s="823"/>
      <c r="I585" s="684"/>
      <c r="J585" s="823"/>
      <c r="K585" s="823"/>
      <c r="L585" s="786" t="str">
        <f t="shared" si="75"/>
        <v xml:space="preserve"> </v>
      </c>
      <c r="M585" s="823"/>
      <c r="N585" s="823"/>
      <c r="O585" s="823"/>
      <c r="P585" s="823"/>
      <c r="Q585" s="786" t="str">
        <f t="shared" si="76"/>
        <v xml:space="preserve"> </v>
      </c>
      <c r="R585" s="786" t="str">
        <f t="shared" si="77"/>
        <v xml:space="preserve"> </v>
      </c>
      <c r="S585" s="786" t="str">
        <f t="shared" si="78"/>
        <v xml:space="preserve"> </v>
      </c>
      <c r="U585" s="684"/>
      <c r="V585" s="684"/>
      <c r="W585" s="684"/>
      <c r="X585" s="684"/>
      <c r="Y585" s="684"/>
      <c r="Z585" s="684"/>
      <c r="AA585" s="684"/>
      <c r="AB585" s="824"/>
      <c r="AC585" s="786" t="str">
        <f t="shared" si="79"/>
        <v xml:space="preserve"> </v>
      </c>
      <c r="AD585" s="786" t="str">
        <f t="shared" si="80"/>
        <v xml:space="preserve"> </v>
      </c>
      <c r="AF585" s="825">
        <v>1</v>
      </c>
      <c r="AG585" s="684"/>
      <c r="AH585" s="684"/>
      <c r="AI585" s="684"/>
      <c r="AJ585" s="684"/>
      <c r="AK585" s="684"/>
      <c r="AL585" s="684"/>
      <c r="AM585" s="684"/>
      <c r="AN585" s="684"/>
      <c r="AO585" s="684"/>
      <c r="AP585" s="826" t="str">
        <f t="shared" si="81"/>
        <v xml:space="preserve"> </v>
      </c>
      <c r="AQ585" s="786" t="str">
        <f t="shared" si="82"/>
        <v xml:space="preserve"> </v>
      </c>
    </row>
    <row r="586" spans="1:43" ht="18.75" x14ac:dyDescent="0.3">
      <c r="A586" s="827"/>
      <c r="B586" s="684"/>
      <c r="C586" s="823"/>
      <c r="D586" s="823"/>
      <c r="E586" s="823"/>
      <c r="F586" s="684"/>
      <c r="G586" s="823"/>
      <c r="H586" s="823"/>
      <c r="I586" s="684"/>
      <c r="J586" s="823"/>
      <c r="K586" s="823"/>
      <c r="L586" s="786" t="str">
        <f t="shared" si="75"/>
        <v xml:space="preserve"> </v>
      </c>
      <c r="M586" s="823"/>
      <c r="N586" s="823"/>
      <c r="O586" s="823"/>
      <c r="P586" s="823"/>
      <c r="Q586" s="786" t="str">
        <f t="shared" si="76"/>
        <v xml:space="preserve"> </v>
      </c>
      <c r="R586" s="786" t="str">
        <f t="shared" si="77"/>
        <v xml:space="preserve"> </v>
      </c>
      <c r="S586" s="786" t="str">
        <f t="shared" si="78"/>
        <v xml:space="preserve"> </v>
      </c>
      <c r="U586" s="684"/>
      <c r="V586" s="684"/>
      <c r="W586" s="684"/>
      <c r="X586" s="684"/>
      <c r="Y586" s="684"/>
      <c r="Z586" s="684"/>
      <c r="AA586" s="684"/>
      <c r="AB586" s="824"/>
      <c r="AC586" s="786" t="str">
        <f t="shared" si="79"/>
        <v xml:space="preserve"> </v>
      </c>
      <c r="AD586" s="786" t="str">
        <f t="shared" si="80"/>
        <v xml:space="preserve"> </v>
      </c>
      <c r="AF586" s="825">
        <v>1</v>
      </c>
      <c r="AG586" s="684"/>
      <c r="AH586" s="684"/>
      <c r="AI586" s="684"/>
      <c r="AJ586" s="684"/>
      <c r="AK586" s="684"/>
      <c r="AL586" s="684"/>
      <c r="AM586" s="684"/>
      <c r="AN586" s="684"/>
      <c r="AO586" s="684"/>
      <c r="AP586" s="826" t="str">
        <f t="shared" si="81"/>
        <v xml:space="preserve"> </v>
      </c>
      <c r="AQ586" s="786" t="str">
        <f t="shared" si="82"/>
        <v xml:space="preserve"> </v>
      </c>
    </row>
    <row r="587" spans="1:43" ht="18.75" x14ac:dyDescent="0.3">
      <c r="A587" s="827"/>
      <c r="B587" s="684"/>
      <c r="C587" s="823"/>
      <c r="D587" s="823"/>
      <c r="E587" s="823"/>
      <c r="F587" s="684"/>
      <c r="G587" s="823"/>
      <c r="H587" s="823"/>
      <c r="I587" s="684"/>
      <c r="J587" s="823"/>
      <c r="K587" s="823"/>
      <c r="L587" s="786" t="str">
        <f t="shared" si="75"/>
        <v xml:space="preserve"> </v>
      </c>
      <c r="M587" s="823"/>
      <c r="N587" s="823"/>
      <c r="O587" s="823"/>
      <c r="P587" s="823"/>
      <c r="Q587" s="786" t="str">
        <f t="shared" si="76"/>
        <v xml:space="preserve"> </v>
      </c>
      <c r="R587" s="786" t="str">
        <f t="shared" si="77"/>
        <v xml:space="preserve"> </v>
      </c>
      <c r="S587" s="786" t="str">
        <f t="shared" si="78"/>
        <v xml:space="preserve"> </v>
      </c>
      <c r="U587" s="684"/>
      <c r="V587" s="684"/>
      <c r="W587" s="684"/>
      <c r="X587" s="684"/>
      <c r="Y587" s="684"/>
      <c r="Z587" s="684"/>
      <c r="AA587" s="684"/>
      <c r="AB587" s="824"/>
      <c r="AC587" s="786" t="str">
        <f t="shared" si="79"/>
        <v xml:space="preserve"> </v>
      </c>
      <c r="AD587" s="786" t="str">
        <f t="shared" si="80"/>
        <v xml:space="preserve"> </v>
      </c>
      <c r="AF587" s="825">
        <v>1</v>
      </c>
      <c r="AG587" s="684"/>
      <c r="AH587" s="684"/>
      <c r="AI587" s="684"/>
      <c r="AJ587" s="684"/>
      <c r="AK587" s="684"/>
      <c r="AL587" s="684"/>
      <c r="AM587" s="684"/>
      <c r="AN587" s="684"/>
      <c r="AO587" s="684"/>
      <c r="AP587" s="826" t="str">
        <f t="shared" si="81"/>
        <v xml:space="preserve"> </v>
      </c>
      <c r="AQ587" s="786" t="str">
        <f t="shared" si="82"/>
        <v xml:space="preserve"> </v>
      </c>
    </row>
    <row r="588" spans="1:43" ht="18.75" x14ac:dyDescent="0.3">
      <c r="A588" s="827"/>
      <c r="B588" s="684"/>
      <c r="C588" s="823"/>
      <c r="D588" s="823"/>
      <c r="E588" s="823"/>
      <c r="F588" s="684"/>
      <c r="G588" s="823"/>
      <c r="H588" s="823"/>
      <c r="I588" s="684"/>
      <c r="J588" s="823"/>
      <c r="K588" s="823"/>
      <c r="L588" s="786" t="str">
        <f t="shared" si="75"/>
        <v xml:space="preserve"> </v>
      </c>
      <c r="M588" s="823"/>
      <c r="N588" s="823"/>
      <c r="O588" s="823"/>
      <c r="P588" s="823"/>
      <c r="Q588" s="786" t="str">
        <f t="shared" si="76"/>
        <v xml:space="preserve"> </v>
      </c>
      <c r="R588" s="786" t="str">
        <f t="shared" si="77"/>
        <v xml:space="preserve"> </v>
      </c>
      <c r="S588" s="786" t="str">
        <f t="shared" si="78"/>
        <v xml:space="preserve"> </v>
      </c>
      <c r="U588" s="684"/>
      <c r="V588" s="684"/>
      <c r="W588" s="684"/>
      <c r="X588" s="684"/>
      <c r="Y588" s="684"/>
      <c r="Z588" s="684"/>
      <c r="AA588" s="684"/>
      <c r="AB588" s="824"/>
      <c r="AC588" s="786" t="str">
        <f t="shared" si="79"/>
        <v xml:space="preserve"> </v>
      </c>
      <c r="AD588" s="786" t="str">
        <f t="shared" si="80"/>
        <v xml:space="preserve"> </v>
      </c>
      <c r="AF588" s="825">
        <v>1</v>
      </c>
      <c r="AG588" s="684"/>
      <c r="AH588" s="684"/>
      <c r="AI588" s="684"/>
      <c r="AJ588" s="684"/>
      <c r="AK588" s="684"/>
      <c r="AL588" s="684"/>
      <c r="AM588" s="684"/>
      <c r="AN588" s="684"/>
      <c r="AO588" s="684"/>
      <c r="AP588" s="826" t="str">
        <f t="shared" si="81"/>
        <v xml:space="preserve"> </v>
      </c>
      <c r="AQ588" s="786" t="str">
        <f t="shared" si="82"/>
        <v xml:space="preserve"> </v>
      </c>
    </row>
    <row r="589" spans="1:43" ht="18.75" x14ac:dyDescent="0.3">
      <c r="A589" s="827"/>
      <c r="B589" s="684"/>
      <c r="C589" s="823"/>
      <c r="D589" s="823"/>
      <c r="E589" s="823"/>
      <c r="F589" s="684"/>
      <c r="G589" s="823"/>
      <c r="H589" s="823"/>
      <c r="I589" s="684"/>
      <c r="J589" s="823"/>
      <c r="K589" s="823"/>
      <c r="L589" s="786" t="str">
        <f t="shared" si="75"/>
        <v xml:space="preserve"> </v>
      </c>
      <c r="M589" s="823"/>
      <c r="N589" s="823"/>
      <c r="O589" s="823"/>
      <c r="P589" s="823"/>
      <c r="Q589" s="786" t="str">
        <f t="shared" si="76"/>
        <v xml:space="preserve"> </v>
      </c>
      <c r="R589" s="786" t="str">
        <f t="shared" si="77"/>
        <v xml:space="preserve"> </v>
      </c>
      <c r="S589" s="786" t="str">
        <f t="shared" si="78"/>
        <v xml:space="preserve"> </v>
      </c>
      <c r="U589" s="684"/>
      <c r="V589" s="684"/>
      <c r="W589" s="684"/>
      <c r="X589" s="684"/>
      <c r="Y589" s="684"/>
      <c r="Z589" s="684"/>
      <c r="AA589" s="684"/>
      <c r="AB589" s="824"/>
      <c r="AC589" s="786" t="str">
        <f t="shared" si="79"/>
        <v xml:space="preserve"> </v>
      </c>
      <c r="AD589" s="786" t="str">
        <f t="shared" si="80"/>
        <v xml:space="preserve"> </v>
      </c>
      <c r="AF589" s="825">
        <v>1</v>
      </c>
      <c r="AG589" s="684"/>
      <c r="AH589" s="684"/>
      <c r="AI589" s="684"/>
      <c r="AJ589" s="684"/>
      <c r="AK589" s="684"/>
      <c r="AL589" s="684"/>
      <c r="AM589" s="684"/>
      <c r="AN589" s="684"/>
      <c r="AO589" s="684"/>
      <c r="AP589" s="826" t="str">
        <f t="shared" si="81"/>
        <v xml:space="preserve"> </v>
      </c>
      <c r="AQ589" s="786" t="str">
        <f t="shared" si="82"/>
        <v xml:space="preserve"> </v>
      </c>
    </row>
    <row r="590" spans="1:43" ht="18.75" x14ac:dyDescent="0.3">
      <c r="A590" s="827"/>
      <c r="B590" s="684"/>
      <c r="C590" s="823"/>
      <c r="D590" s="823"/>
      <c r="E590" s="823"/>
      <c r="F590" s="684"/>
      <c r="G590" s="823"/>
      <c r="H590" s="823"/>
      <c r="I590" s="684"/>
      <c r="J590" s="823"/>
      <c r="K590" s="823"/>
      <c r="L590" s="786" t="str">
        <f t="shared" si="75"/>
        <v xml:space="preserve"> </v>
      </c>
      <c r="M590" s="823"/>
      <c r="N590" s="823"/>
      <c r="O590" s="823"/>
      <c r="P590" s="823"/>
      <c r="Q590" s="786" t="str">
        <f t="shared" si="76"/>
        <v xml:space="preserve"> </v>
      </c>
      <c r="R590" s="786" t="str">
        <f t="shared" si="77"/>
        <v xml:space="preserve"> </v>
      </c>
      <c r="S590" s="786" t="str">
        <f t="shared" si="78"/>
        <v xml:space="preserve"> </v>
      </c>
      <c r="U590" s="684"/>
      <c r="V590" s="684"/>
      <c r="W590" s="684"/>
      <c r="X590" s="684"/>
      <c r="Y590" s="684"/>
      <c r="Z590" s="684"/>
      <c r="AA590" s="684"/>
      <c r="AB590" s="824"/>
      <c r="AC590" s="786" t="str">
        <f t="shared" si="79"/>
        <v xml:space="preserve"> </v>
      </c>
      <c r="AD590" s="786" t="str">
        <f t="shared" si="80"/>
        <v xml:space="preserve"> </v>
      </c>
      <c r="AF590" s="825">
        <v>1</v>
      </c>
      <c r="AG590" s="684"/>
      <c r="AH590" s="684"/>
      <c r="AI590" s="684"/>
      <c r="AJ590" s="684"/>
      <c r="AK590" s="684"/>
      <c r="AL590" s="684"/>
      <c r="AM590" s="684"/>
      <c r="AN590" s="684"/>
      <c r="AO590" s="684"/>
      <c r="AP590" s="826" t="str">
        <f t="shared" si="81"/>
        <v xml:space="preserve"> </v>
      </c>
      <c r="AQ590" s="786" t="str">
        <f t="shared" si="82"/>
        <v xml:space="preserve"> </v>
      </c>
    </row>
    <row r="591" spans="1:43" ht="18.75" x14ac:dyDescent="0.3">
      <c r="A591" s="827"/>
      <c r="B591" s="684"/>
      <c r="C591" s="823"/>
      <c r="D591" s="823"/>
      <c r="E591" s="823"/>
      <c r="F591" s="684"/>
      <c r="G591" s="823"/>
      <c r="H591" s="823"/>
      <c r="I591" s="684"/>
      <c r="J591" s="823"/>
      <c r="K591" s="823"/>
      <c r="L591" s="786" t="str">
        <f t="shared" si="75"/>
        <v xml:space="preserve"> </v>
      </c>
      <c r="M591" s="823"/>
      <c r="N591" s="823"/>
      <c r="O591" s="823"/>
      <c r="P591" s="823"/>
      <c r="Q591" s="786" t="str">
        <f t="shared" si="76"/>
        <v xml:space="preserve"> </v>
      </c>
      <c r="R591" s="786" t="str">
        <f t="shared" si="77"/>
        <v xml:space="preserve"> </v>
      </c>
      <c r="S591" s="786" t="str">
        <f t="shared" si="78"/>
        <v xml:space="preserve"> </v>
      </c>
      <c r="U591" s="684"/>
      <c r="V591" s="684"/>
      <c r="W591" s="684"/>
      <c r="X591" s="684"/>
      <c r="Y591" s="684"/>
      <c r="Z591" s="684"/>
      <c r="AA591" s="684"/>
      <c r="AB591" s="824"/>
      <c r="AC591" s="786" t="str">
        <f t="shared" si="79"/>
        <v xml:space="preserve"> </v>
      </c>
      <c r="AD591" s="786" t="str">
        <f t="shared" si="80"/>
        <v xml:space="preserve"> </v>
      </c>
      <c r="AF591" s="825">
        <v>1</v>
      </c>
      <c r="AG591" s="684"/>
      <c r="AH591" s="684"/>
      <c r="AI591" s="684"/>
      <c r="AJ591" s="684"/>
      <c r="AK591" s="684"/>
      <c r="AL591" s="684"/>
      <c r="AM591" s="684"/>
      <c r="AN591" s="684"/>
      <c r="AO591" s="684"/>
      <c r="AP591" s="826" t="str">
        <f t="shared" si="81"/>
        <v xml:space="preserve"> </v>
      </c>
      <c r="AQ591" s="786" t="str">
        <f t="shared" si="82"/>
        <v xml:space="preserve"> </v>
      </c>
    </row>
    <row r="592" spans="1:43" ht="18.75" x14ac:dyDescent="0.3">
      <c r="A592" s="827"/>
      <c r="B592" s="684"/>
      <c r="C592" s="823"/>
      <c r="D592" s="823"/>
      <c r="E592" s="823"/>
      <c r="F592" s="684"/>
      <c r="G592" s="823"/>
      <c r="H592" s="823"/>
      <c r="I592" s="684"/>
      <c r="J592" s="823"/>
      <c r="K592" s="823"/>
      <c r="L592" s="786" t="str">
        <f t="shared" si="75"/>
        <v xml:space="preserve"> </v>
      </c>
      <c r="M592" s="823"/>
      <c r="N592" s="823"/>
      <c r="O592" s="823"/>
      <c r="P592" s="823"/>
      <c r="Q592" s="786" t="str">
        <f t="shared" si="76"/>
        <v xml:space="preserve"> </v>
      </c>
      <c r="R592" s="786" t="str">
        <f t="shared" si="77"/>
        <v xml:space="preserve"> </v>
      </c>
      <c r="S592" s="786" t="str">
        <f t="shared" si="78"/>
        <v xml:space="preserve"> </v>
      </c>
      <c r="U592" s="684"/>
      <c r="V592" s="684"/>
      <c r="W592" s="684"/>
      <c r="X592" s="684"/>
      <c r="Y592" s="684"/>
      <c r="Z592" s="684"/>
      <c r="AA592" s="684"/>
      <c r="AB592" s="824"/>
      <c r="AC592" s="786" t="str">
        <f t="shared" si="79"/>
        <v xml:space="preserve"> </v>
      </c>
      <c r="AD592" s="786" t="str">
        <f t="shared" si="80"/>
        <v xml:space="preserve"> </v>
      </c>
      <c r="AF592" s="825">
        <v>1</v>
      </c>
      <c r="AG592" s="684"/>
      <c r="AH592" s="684"/>
      <c r="AI592" s="684"/>
      <c r="AJ592" s="684"/>
      <c r="AK592" s="684"/>
      <c r="AL592" s="684"/>
      <c r="AM592" s="684"/>
      <c r="AN592" s="684"/>
      <c r="AO592" s="684"/>
      <c r="AP592" s="826" t="str">
        <f t="shared" si="81"/>
        <v xml:space="preserve"> </v>
      </c>
      <c r="AQ592" s="786" t="str">
        <f t="shared" si="82"/>
        <v xml:space="preserve"> </v>
      </c>
    </row>
    <row r="593" spans="1:43" ht="18.75" x14ac:dyDescent="0.3">
      <c r="A593" s="827"/>
      <c r="B593" s="684"/>
      <c r="C593" s="823"/>
      <c r="D593" s="823"/>
      <c r="E593" s="823"/>
      <c r="F593" s="684"/>
      <c r="G593" s="823"/>
      <c r="H593" s="823"/>
      <c r="I593" s="684"/>
      <c r="J593" s="823"/>
      <c r="K593" s="823"/>
      <c r="L593" s="786" t="str">
        <f t="shared" si="75"/>
        <v xml:space="preserve"> </v>
      </c>
      <c r="M593" s="823"/>
      <c r="N593" s="823"/>
      <c r="O593" s="823"/>
      <c r="P593" s="823"/>
      <c r="Q593" s="786" t="str">
        <f t="shared" si="76"/>
        <v xml:space="preserve"> </v>
      </c>
      <c r="R593" s="786" t="str">
        <f t="shared" si="77"/>
        <v xml:space="preserve"> </v>
      </c>
      <c r="S593" s="786" t="str">
        <f t="shared" si="78"/>
        <v xml:space="preserve"> </v>
      </c>
      <c r="U593" s="684"/>
      <c r="V593" s="684"/>
      <c r="W593" s="684"/>
      <c r="X593" s="684"/>
      <c r="Y593" s="684"/>
      <c r="Z593" s="684"/>
      <c r="AA593" s="684"/>
      <c r="AB593" s="824"/>
      <c r="AC593" s="786" t="str">
        <f t="shared" si="79"/>
        <v xml:space="preserve"> </v>
      </c>
      <c r="AD593" s="786" t="str">
        <f t="shared" si="80"/>
        <v xml:space="preserve"> </v>
      </c>
      <c r="AF593" s="825">
        <v>1</v>
      </c>
      <c r="AG593" s="684"/>
      <c r="AH593" s="684"/>
      <c r="AI593" s="684"/>
      <c r="AJ593" s="684"/>
      <c r="AK593" s="684"/>
      <c r="AL593" s="684"/>
      <c r="AM593" s="684"/>
      <c r="AN593" s="684"/>
      <c r="AO593" s="684"/>
      <c r="AP593" s="826" t="str">
        <f t="shared" si="81"/>
        <v xml:space="preserve"> </v>
      </c>
      <c r="AQ593" s="786" t="str">
        <f t="shared" si="82"/>
        <v xml:space="preserve"> </v>
      </c>
    </row>
    <row r="594" spans="1:43" ht="18.75" x14ac:dyDescent="0.3">
      <c r="A594" s="827"/>
      <c r="B594" s="684"/>
      <c r="C594" s="823"/>
      <c r="D594" s="823"/>
      <c r="E594" s="823"/>
      <c r="F594" s="684"/>
      <c r="G594" s="823"/>
      <c r="H594" s="823"/>
      <c r="I594" s="684"/>
      <c r="J594" s="823"/>
      <c r="K594" s="823"/>
      <c r="L594" s="786" t="str">
        <f t="shared" si="75"/>
        <v xml:space="preserve"> </v>
      </c>
      <c r="M594" s="823"/>
      <c r="N594" s="823"/>
      <c r="O594" s="823"/>
      <c r="P594" s="823"/>
      <c r="Q594" s="786" t="str">
        <f t="shared" si="76"/>
        <v xml:space="preserve"> </v>
      </c>
      <c r="R594" s="786" t="str">
        <f t="shared" si="77"/>
        <v xml:space="preserve"> </v>
      </c>
      <c r="S594" s="786" t="str">
        <f t="shared" si="78"/>
        <v xml:space="preserve"> </v>
      </c>
      <c r="U594" s="684"/>
      <c r="V594" s="684"/>
      <c r="W594" s="684"/>
      <c r="X594" s="684"/>
      <c r="Y594" s="684"/>
      <c r="Z594" s="684"/>
      <c r="AA594" s="684"/>
      <c r="AB594" s="824"/>
      <c r="AC594" s="786" t="str">
        <f t="shared" si="79"/>
        <v xml:space="preserve"> </v>
      </c>
      <c r="AD594" s="786" t="str">
        <f t="shared" si="80"/>
        <v xml:space="preserve"> </v>
      </c>
      <c r="AF594" s="825">
        <v>1</v>
      </c>
      <c r="AG594" s="684"/>
      <c r="AH594" s="684"/>
      <c r="AI594" s="684"/>
      <c r="AJ594" s="684"/>
      <c r="AK594" s="684"/>
      <c r="AL594" s="684"/>
      <c r="AM594" s="684"/>
      <c r="AN594" s="684"/>
      <c r="AO594" s="684"/>
      <c r="AP594" s="826" t="str">
        <f t="shared" si="81"/>
        <v xml:space="preserve"> </v>
      </c>
      <c r="AQ594" s="786" t="str">
        <f t="shared" si="82"/>
        <v xml:space="preserve"> </v>
      </c>
    </row>
    <row r="595" spans="1:43" ht="18.75" x14ac:dyDescent="0.3">
      <c r="A595" s="827"/>
      <c r="B595" s="684"/>
      <c r="C595" s="823"/>
      <c r="D595" s="823"/>
      <c r="E595" s="823"/>
      <c r="F595" s="684"/>
      <c r="G595" s="823"/>
      <c r="H595" s="823"/>
      <c r="I595" s="684"/>
      <c r="J595" s="823"/>
      <c r="K595" s="823"/>
      <c r="L595" s="786" t="str">
        <f t="shared" si="75"/>
        <v xml:space="preserve"> </v>
      </c>
      <c r="M595" s="823"/>
      <c r="N595" s="823"/>
      <c r="O595" s="823"/>
      <c r="P595" s="823"/>
      <c r="Q595" s="786" t="str">
        <f t="shared" si="76"/>
        <v xml:space="preserve"> </v>
      </c>
      <c r="R595" s="786" t="str">
        <f t="shared" si="77"/>
        <v xml:space="preserve"> </v>
      </c>
      <c r="S595" s="786" t="str">
        <f t="shared" si="78"/>
        <v xml:space="preserve"> </v>
      </c>
      <c r="U595" s="684"/>
      <c r="V595" s="684"/>
      <c r="W595" s="684"/>
      <c r="X595" s="684"/>
      <c r="Y595" s="684"/>
      <c r="Z595" s="684"/>
      <c r="AA595" s="684"/>
      <c r="AB595" s="824"/>
      <c r="AC595" s="786" t="str">
        <f t="shared" si="79"/>
        <v xml:space="preserve"> </v>
      </c>
      <c r="AD595" s="786" t="str">
        <f t="shared" si="80"/>
        <v xml:space="preserve"> </v>
      </c>
      <c r="AF595" s="825">
        <v>1</v>
      </c>
      <c r="AG595" s="684"/>
      <c r="AH595" s="684"/>
      <c r="AI595" s="684"/>
      <c r="AJ595" s="684"/>
      <c r="AK595" s="684"/>
      <c r="AL595" s="684"/>
      <c r="AM595" s="684"/>
      <c r="AN595" s="684"/>
      <c r="AO595" s="684"/>
      <c r="AP595" s="826" t="str">
        <f t="shared" si="81"/>
        <v xml:space="preserve"> </v>
      </c>
      <c r="AQ595" s="786" t="str">
        <f t="shared" si="82"/>
        <v xml:space="preserve"> </v>
      </c>
    </row>
    <row r="596" spans="1:43" ht="18.75" x14ac:dyDescent="0.3">
      <c r="A596" s="827"/>
      <c r="B596" s="684"/>
      <c r="C596" s="823"/>
      <c r="D596" s="823"/>
      <c r="E596" s="823"/>
      <c r="F596" s="684"/>
      <c r="G596" s="823"/>
      <c r="H596" s="823"/>
      <c r="I596" s="684"/>
      <c r="J596" s="823"/>
      <c r="K596" s="823"/>
      <c r="L596" s="786" t="str">
        <f t="shared" si="75"/>
        <v xml:space="preserve"> </v>
      </c>
      <c r="M596" s="823"/>
      <c r="N596" s="823"/>
      <c r="O596" s="823"/>
      <c r="P596" s="823"/>
      <c r="Q596" s="786" t="str">
        <f t="shared" si="76"/>
        <v xml:space="preserve"> </v>
      </c>
      <c r="R596" s="786" t="str">
        <f t="shared" si="77"/>
        <v xml:space="preserve"> </v>
      </c>
      <c r="S596" s="786" t="str">
        <f t="shared" si="78"/>
        <v xml:space="preserve"> </v>
      </c>
      <c r="U596" s="684"/>
      <c r="V596" s="684"/>
      <c r="W596" s="684"/>
      <c r="X596" s="684"/>
      <c r="Y596" s="684"/>
      <c r="Z596" s="684"/>
      <c r="AA596" s="684"/>
      <c r="AB596" s="824"/>
      <c r="AC596" s="786" t="str">
        <f t="shared" si="79"/>
        <v xml:space="preserve"> </v>
      </c>
      <c r="AD596" s="786" t="str">
        <f t="shared" si="80"/>
        <v xml:space="preserve"> </v>
      </c>
      <c r="AF596" s="825">
        <v>1</v>
      </c>
      <c r="AG596" s="684"/>
      <c r="AH596" s="684"/>
      <c r="AI596" s="684"/>
      <c r="AJ596" s="684"/>
      <c r="AK596" s="684"/>
      <c r="AL596" s="684"/>
      <c r="AM596" s="684"/>
      <c r="AN596" s="684"/>
      <c r="AO596" s="684"/>
      <c r="AP596" s="826" t="str">
        <f t="shared" si="81"/>
        <v xml:space="preserve"> </v>
      </c>
      <c r="AQ596" s="786" t="str">
        <f t="shared" si="82"/>
        <v xml:space="preserve"> </v>
      </c>
    </row>
    <row r="597" spans="1:43" ht="18.75" x14ac:dyDescent="0.3">
      <c r="A597" s="827"/>
      <c r="B597" s="684"/>
      <c r="C597" s="823"/>
      <c r="D597" s="823"/>
      <c r="E597" s="823"/>
      <c r="F597" s="684"/>
      <c r="G597" s="823"/>
      <c r="H597" s="823"/>
      <c r="I597" s="684"/>
      <c r="J597" s="823"/>
      <c r="K597" s="823"/>
      <c r="L597" s="786" t="str">
        <f t="shared" si="75"/>
        <v xml:space="preserve"> </v>
      </c>
      <c r="M597" s="823"/>
      <c r="N597" s="823"/>
      <c r="O597" s="823"/>
      <c r="P597" s="823"/>
      <c r="Q597" s="786" t="str">
        <f t="shared" si="76"/>
        <v xml:space="preserve"> </v>
      </c>
      <c r="R597" s="786" t="str">
        <f t="shared" si="77"/>
        <v xml:space="preserve"> </v>
      </c>
      <c r="S597" s="786" t="str">
        <f t="shared" si="78"/>
        <v xml:space="preserve"> </v>
      </c>
      <c r="U597" s="684"/>
      <c r="V597" s="684"/>
      <c r="W597" s="684"/>
      <c r="X597" s="684"/>
      <c r="Y597" s="684"/>
      <c r="Z597" s="684"/>
      <c r="AA597" s="684"/>
      <c r="AB597" s="824"/>
      <c r="AC597" s="786" t="str">
        <f t="shared" si="79"/>
        <v xml:space="preserve"> </v>
      </c>
      <c r="AD597" s="786" t="str">
        <f t="shared" si="80"/>
        <v xml:space="preserve"> </v>
      </c>
      <c r="AF597" s="825">
        <v>1</v>
      </c>
      <c r="AG597" s="684"/>
      <c r="AH597" s="684"/>
      <c r="AI597" s="684"/>
      <c r="AJ597" s="684"/>
      <c r="AK597" s="684"/>
      <c r="AL597" s="684"/>
      <c r="AM597" s="684"/>
      <c r="AN597" s="684"/>
      <c r="AO597" s="684"/>
      <c r="AP597" s="826" t="str">
        <f t="shared" si="81"/>
        <v xml:space="preserve"> </v>
      </c>
      <c r="AQ597" s="786" t="str">
        <f t="shared" si="82"/>
        <v xml:space="preserve"> </v>
      </c>
    </row>
    <row r="598" spans="1:43" ht="18.75" x14ac:dyDescent="0.3">
      <c r="A598" s="827"/>
      <c r="B598" s="684"/>
      <c r="C598" s="823"/>
      <c r="D598" s="823"/>
      <c r="E598" s="823"/>
      <c r="F598" s="684"/>
      <c r="G598" s="823"/>
      <c r="H598" s="823"/>
      <c r="I598" s="684"/>
      <c r="J598" s="823"/>
      <c r="K598" s="823"/>
      <c r="L598" s="786" t="str">
        <f t="shared" si="75"/>
        <v xml:space="preserve"> </v>
      </c>
      <c r="M598" s="823"/>
      <c r="N598" s="823"/>
      <c r="O598" s="823"/>
      <c r="P598" s="823"/>
      <c r="Q598" s="786" t="str">
        <f t="shared" si="76"/>
        <v xml:space="preserve"> </v>
      </c>
      <c r="R598" s="786" t="str">
        <f t="shared" si="77"/>
        <v xml:space="preserve"> </v>
      </c>
      <c r="S598" s="786" t="str">
        <f t="shared" si="78"/>
        <v xml:space="preserve"> </v>
      </c>
      <c r="U598" s="684"/>
      <c r="V598" s="684"/>
      <c r="W598" s="684"/>
      <c r="X598" s="684"/>
      <c r="Y598" s="684"/>
      <c r="Z598" s="684"/>
      <c r="AA598" s="684"/>
      <c r="AB598" s="824"/>
      <c r="AC598" s="786" t="str">
        <f t="shared" si="79"/>
        <v xml:space="preserve"> </v>
      </c>
      <c r="AD598" s="786" t="str">
        <f t="shared" si="80"/>
        <v xml:space="preserve"> </v>
      </c>
      <c r="AF598" s="825">
        <v>1</v>
      </c>
      <c r="AG598" s="684"/>
      <c r="AH598" s="684"/>
      <c r="AI598" s="684"/>
      <c r="AJ598" s="684"/>
      <c r="AK598" s="684"/>
      <c r="AL598" s="684"/>
      <c r="AM598" s="684"/>
      <c r="AN598" s="684"/>
      <c r="AO598" s="684"/>
      <c r="AP598" s="826" t="str">
        <f t="shared" si="81"/>
        <v xml:space="preserve"> </v>
      </c>
      <c r="AQ598" s="786" t="str">
        <f t="shared" si="82"/>
        <v xml:space="preserve"> </v>
      </c>
    </row>
    <row r="599" spans="1:43" ht="18.75" x14ac:dyDescent="0.3">
      <c r="A599" s="827"/>
      <c r="B599" s="684"/>
      <c r="C599" s="823"/>
      <c r="D599" s="823"/>
      <c r="E599" s="823"/>
      <c r="F599" s="684"/>
      <c r="G599" s="823"/>
      <c r="H599" s="823"/>
      <c r="I599" s="684"/>
      <c r="J599" s="823"/>
      <c r="K599" s="823"/>
      <c r="L599" s="786" t="str">
        <f t="shared" si="75"/>
        <v xml:space="preserve"> </v>
      </c>
      <c r="M599" s="823"/>
      <c r="N599" s="823"/>
      <c r="O599" s="823"/>
      <c r="P599" s="823"/>
      <c r="Q599" s="786" t="str">
        <f t="shared" si="76"/>
        <v xml:space="preserve"> </v>
      </c>
      <c r="R599" s="786" t="str">
        <f t="shared" si="77"/>
        <v xml:space="preserve"> </v>
      </c>
      <c r="S599" s="786" t="str">
        <f t="shared" si="78"/>
        <v xml:space="preserve"> </v>
      </c>
      <c r="U599" s="684"/>
      <c r="V599" s="684"/>
      <c r="W599" s="684"/>
      <c r="X599" s="684"/>
      <c r="Y599" s="684"/>
      <c r="Z599" s="684"/>
      <c r="AA599" s="684"/>
      <c r="AB599" s="824"/>
      <c r="AC599" s="786" t="str">
        <f t="shared" si="79"/>
        <v xml:space="preserve"> </v>
      </c>
      <c r="AD599" s="786" t="str">
        <f t="shared" si="80"/>
        <v xml:space="preserve"> </v>
      </c>
      <c r="AF599" s="825">
        <v>1</v>
      </c>
      <c r="AG599" s="684"/>
      <c r="AH599" s="684"/>
      <c r="AI599" s="684"/>
      <c r="AJ599" s="684"/>
      <c r="AK599" s="684"/>
      <c r="AL599" s="684"/>
      <c r="AM599" s="684"/>
      <c r="AN599" s="684"/>
      <c r="AO599" s="684"/>
      <c r="AP599" s="826" t="str">
        <f t="shared" si="81"/>
        <v xml:space="preserve"> </v>
      </c>
      <c r="AQ599" s="786" t="str">
        <f t="shared" si="82"/>
        <v xml:space="preserve"> </v>
      </c>
    </row>
    <row r="600" spans="1:43" ht="18.75" x14ac:dyDescent="0.3">
      <c r="A600" s="827"/>
      <c r="B600" s="684"/>
      <c r="C600" s="823"/>
      <c r="D600" s="823"/>
      <c r="E600" s="823"/>
      <c r="F600" s="684"/>
      <c r="G600" s="823"/>
      <c r="H600" s="823"/>
      <c r="I600" s="684"/>
      <c r="J600" s="823"/>
      <c r="K600" s="823"/>
      <c r="L600" s="786" t="str">
        <f t="shared" si="75"/>
        <v xml:space="preserve"> </v>
      </c>
      <c r="M600" s="823"/>
      <c r="N600" s="823"/>
      <c r="O600" s="823"/>
      <c r="P600" s="823"/>
      <c r="Q600" s="786" t="str">
        <f t="shared" si="76"/>
        <v xml:space="preserve"> </v>
      </c>
      <c r="R600" s="786" t="str">
        <f t="shared" si="77"/>
        <v xml:space="preserve"> </v>
      </c>
      <c r="S600" s="786" t="str">
        <f t="shared" si="78"/>
        <v xml:space="preserve"> </v>
      </c>
      <c r="U600" s="684"/>
      <c r="V600" s="684"/>
      <c r="W600" s="684"/>
      <c r="X600" s="684"/>
      <c r="Y600" s="684"/>
      <c r="Z600" s="684"/>
      <c r="AA600" s="684"/>
      <c r="AB600" s="824"/>
      <c r="AC600" s="786" t="str">
        <f t="shared" si="79"/>
        <v xml:space="preserve"> </v>
      </c>
      <c r="AD600" s="786" t="str">
        <f t="shared" si="80"/>
        <v xml:space="preserve"> </v>
      </c>
      <c r="AF600" s="825">
        <v>1</v>
      </c>
      <c r="AG600" s="684"/>
      <c r="AH600" s="684"/>
      <c r="AI600" s="684"/>
      <c r="AJ600" s="684"/>
      <c r="AK600" s="684"/>
      <c r="AL600" s="684"/>
      <c r="AM600" s="684"/>
      <c r="AN600" s="684"/>
      <c r="AO600" s="684"/>
      <c r="AP600" s="826" t="str">
        <f t="shared" si="81"/>
        <v xml:space="preserve"> </v>
      </c>
      <c r="AQ600" s="786" t="str">
        <f t="shared" si="82"/>
        <v xml:space="preserve"> </v>
      </c>
    </row>
    <row r="601" spans="1:43" ht="18.75" x14ac:dyDescent="0.3">
      <c r="A601" s="827"/>
      <c r="B601" s="684"/>
      <c r="C601" s="823"/>
      <c r="D601" s="823"/>
      <c r="E601" s="823"/>
      <c r="F601" s="684"/>
      <c r="G601" s="823"/>
      <c r="H601" s="823"/>
      <c r="I601" s="684"/>
      <c r="J601" s="823"/>
      <c r="K601" s="823"/>
      <c r="L601" s="786" t="str">
        <f t="shared" si="75"/>
        <v xml:space="preserve"> </v>
      </c>
      <c r="M601" s="823"/>
      <c r="N601" s="823"/>
      <c r="O601" s="823"/>
      <c r="P601" s="823"/>
      <c r="Q601" s="786" t="str">
        <f t="shared" si="76"/>
        <v xml:space="preserve"> </v>
      </c>
      <c r="R601" s="786" t="str">
        <f t="shared" si="77"/>
        <v xml:space="preserve"> </v>
      </c>
      <c r="S601" s="786" t="str">
        <f t="shared" si="78"/>
        <v xml:space="preserve"> </v>
      </c>
      <c r="U601" s="684"/>
      <c r="V601" s="684"/>
      <c r="W601" s="684"/>
      <c r="X601" s="684"/>
      <c r="Y601" s="684"/>
      <c r="Z601" s="684"/>
      <c r="AA601" s="684"/>
      <c r="AB601" s="824"/>
      <c r="AC601" s="786" t="str">
        <f t="shared" si="79"/>
        <v xml:space="preserve"> </v>
      </c>
      <c r="AD601" s="786" t="str">
        <f t="shared" si="80"/>
        <v xml:space="preserve"> </v>
      </c>
      <c r="AF601" s="825">
        <v>1</v>
      </c>
      <c r="AG601" s="684"/>
      <c r="AH601" s="684"/>
      <c r="AI601" s="684"/>
      <c r="AJ601" s="684"/>
      <c r="AK601" s="684"/>
      <c r="AL601" s="684"/>
      <c r="AM601" s="684"/>
      <c r="AN601" s="684"/>
      <c r="AO601" s="684"/>
      <c r="AP601" s="826" t="str">
        <f t="shared" si="81"/>
        <v xml:space="preserve"> </v>
      </c>
      <c r="AQ601" s="786" t="str">
        <f t="shared" si="82"/>
        <v xml:space="preserve"> </v>
      </c>
    </row>
  </sheetData>
  <mergeCells count="7">
    <mergeCell ref="A3:N3"/>
    <mergeCell ref="AK3:AP3"/>
    <mergeCell ref="X3:AC3"/>
    <mergeCell ref="O3:P3"/>
    <mergeCell ref="U3:W3"/>
    <mergeCell ref="Q3:S3"/>
    <mergeCell ref="AG3:AJ3"/>
  </mergeCells>
  <dataValidations count="5">
    <dataValidation type="list" allowBlank="1" showInputMessage="1" showErrorMessage="1" sqref="F6:F601">
      <formula1>"Energia elettrica, Gasolio"</formula1>
    </dataValidation>
    <dataValidation type="list" allowBlank="1" showInputMessage="1" showErrorMessage="1" sqref="G6:G601 I6:I601">
      <formula1>"Si,No"</formula1>
    </dataValidation>
    <dataValidation type="list" allowBlank="1" showInputMessage="1" showErrorMessage="1" sqref="AI6:AI601">
      <formula1>"Sotterranea, Esterna"</formula1>
    </dataValidation>
    <dataValidation type="list" allowBlank="1" showInputMessage="1" showErrorMessage="1" sqref="W6:W601">
      <formula1>"Singola,Doppia,Mista"</formula1>
    </dataValidation>
    <dataValidation type="list" allowBlank="1" showInputMessage="1" showErrorMessage="1" sqref="B6:B601">
      <formula1>$AZ$5:$AZ$12</formula1>
    </dataValidation>
  </dataValidations>
  <hyperlinks>
    <hyperlink ref="B1" location="Menu!A1" display="Menu"/>
    <hyperlink ref="V2" location="Menu!A1" display="Menù"/>
    <hyperlink ref="AH2" location="Menu!A1" display="Menù"/>
    <hyperlink ref="C1" location="'Metropolitana-Treni LV4'!U2" display="Gallerie"/>
    <hyperlink ref="D1" location="'Metropolitana-Treni LV4'!AG2" display="Stazioni"/>
  </hyperlinks>
  <pageMargins left="0.7" right="0.7" top="0.75" bottom="0.75" header="0.3" footer="0.3"/>
  <pageSetup paperSize="9" orientation="portrait" horizontalDpi="0" verticalDpi="0" r:id="rId1"/>
  <ignoredErrors>
    <ignoredError sqref="X5" emptyCellReferenc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654"/>
  <sheetViews>
    <sheetView topLeftCell="K1" zoomScale="60" zoomScaleNormal="60" workbookViewId="0">
      <selection activeCell="R3" sqref="R3"/>
    </sheetView>
  </sheetViews>
  <sheetFormatPr defaultColWidth="20.7109375" defaultRowHeight="15" x14ac:dyDescent="0.25"/>
  <cols>
    <col min="1" max="1" width="23.7109375" style="38" customWidth="1"/>
    <col min="2" max="2" width="32.7109375" style="38" customWidth="1"/>
    <col min="3" max="3" width="26.140625" style="38" customWidth="1"/>
    <col min="4" max="4" width="31.85546875" style="38" customWidth="1"/>
    <col min="5" max="7" width="30.42578125" style="38" customWidth="1"/>
    <col min="8" max="8" width="20.7109375" style="38"/>
    <col min="9" max="9" width="25.42578125" style="38" customWidth="1"/>
    <col min="10" max="10" width="20.7109375" style="38"/>
    <col min="11" max="11" width="25.5703125" style="38" customWidth="1"/>
    <col min="12" max="14" width="22.85546875" style="38" customWidth="1"/>
    <col min="15" max="18" width="20.7109375" style="38"/>
    <col min="19" max="20" width="25.5703125" style="38" customWidth="1"/>
    <col min="21" max="21" width="27.5703125" style="38" customWidth="1"/>
    <col min="22" max="23" width="25.7109375" style="38" customWidth="1"/>
    <col min="24" max="25" width="24.85546875" style="38" customWidth="1"/>
    <col min="26" max="26" width="27.5703125" style="38" customWidth="1"/>
    <col min="27" max="27" width="25.7109375" style="38" customWidth="1"/>
    <col min="28" max="29" width="28" style="38" customWidth="1"/>
    <col min="30" max="30" width="28.28515625" style="38" customWidth="1"/>
    <col min="31" max="31" width="30.140625" style="38" customWidth="1"/>
    <col min="32" max="33" width="24.85546875" style="38" customWidth="1"/>
    <col min="34" max="34" width="30.7109375" style="38" customWidth="1"/>
    <col min="35" max="35" width="31.140625" style="38" customWidth="1"/>
    <col min="36" max="36" width="23.5703125" style="38" customWidth="1"/>
    <col min="37" max="37" width="16" style="38" customWidth="1"/>
    <col min="38" max="38" width="19.28515625" style="38" customWidth="1"/>
    <col min="39" max="16384" width="20.7109375" style="38"/>
  </cols>
  <sheetData>
    <row r="1" spans="1:38" ht="19.5" thickBot="1" x14ac:dyDescent="0.35">
      <c r="A1" s="645" t="s">
        <v>537</v>
      </c>
      <c r="B1" s="828"/>
      <c r="C1" s="603" t="s">
        <v>658</v>
      </c>
      <c r="D1" s="604"/>
      <c r="E1" s="604"/>
      <c r="F1" s="604"/>
      <c r="H1" s="604"/>
      <c r="K1" s="604"/>
      <c r="L1" s="604"/>
      <c r="M1" s="604"/>
      <c r="N1" s="604"/>
      <c r="O1" s="604"/>
      <c r="P1" s="604"/>
      <c r="Q1" s="604"/>
      <c r="R1" s="604"/>
      <c r="S1" s="829"/>
      <c r="T1" s="829"/>
      <c r="U1" s="604"/>
      <c r="V1" s="830"/>
      <c r="W1" s="604"/>
      <c r="X1" s="604"/>
      <c r="Y1" s="604"/>
      <c r="Z1" s="604"/>
      <c r="AA1" s="604"/>
      <c r="AB1" s="604"/>
      <c r="AC1" s="604"/>
      <c r="AD1" s="604"/>
      <c r="AE1" s="604"/>
    </row>
    <row r="2" spans="1:38" ht="21.75" thickBot="1" x14ac:dyDescent="0.4">
      <c r="A2" s="1353" t="s">
        <v>0</v>
      </c>
      <c r="B2" s="1354"/>
      <c r="C2" s="1354"/>
      <c r="D2" s="1354"/>
      <c r="E2" s="1354"/>
      <c r="F2" s="1354"/>
      <c r="G2" s="1354"/>
      <c r="H2" s="1354"/>
      <c r="I2" s="1354"/>
      <c r="J2" s="1354"/>
      <c r="K2" s="1354"/>
      <c r="L2" s="1354"/>
      <c r="M2" s="1354"/>
      <c r="N2" s="1354"/>
      <c r="O2" s="1354"/>
      <c r="P2" s="1354"/>
      <c r="Q2" s="1354"/>
      <c r="R2" s="1355"/>
      <c r="S2" s="1347" t="s">
        <v>1</v>
      </c>
      <c r="T2" s="1348"/>
      <c r="U2" s="1348"/>
      <c r="V2" s="1348"/>
      <c r="W2" s="1348"/>
      <c r="X2" s="1348"/>
      <c r="Y2" s="1348"/>
      <c r="Z2" s="1348"/>
      <c r="AA2" s="1348"/>
      <c r="AB2" s="1348"/>
      <c r="AC2" s="1348"/>
      <c r="AD2" s="1348"/>
      <c r="AE2" s="1348"/>
      <c r="AF2" s="1348"/>
      <c r="AG2" s="1349"/>
      <c r="AH2" s="1348" t="s">
        <v>2</v>
      </c>
      <c r="AI2" s="1348"/>
      <c r="AJ2" s="1348"/>
      <c r="AK2" s="1348"/>
      <c r="AL2" s="1349"/>
    </row>
    <row r="3" spans="1:38" ht="72" customHeight="1" thickBot="1" x14ac:dyDescent="0.3">
      <c r="A3" s="831" t="s">
        <v>17</v>
      </c>
      <c r="B3" s="726" t="s">
        <v>286</v>
      </c>
      <c r="C3" s="726" t="s">
        <v>287</v>
      </c>
      <c r="D3" s="727" t="s">
        <v>4</v>
      </c>
      <c r="E3" s="727" t="s">
        <v>379</v>
      </c>
      <c r="F3" s="648" t="s">
        <v>480</v>
      </c>
      <c r="G3" s="647" t="s">
        <v>277</v>
      </c>
      <c r="H3" s="832" t="s">
        <v>275</v>
      </c>
      <c r="I3" s="649" t="s">
        <v>380</v>
      </c>
      <c r="J3" s="647" t="s">
        <v>276</v>
      </c>
      <c r="K3" s="833" t="s">
        <v>7</v>
      </c>
      <c r="L3" s="682" t="s">
        <v>357</v>
      </c>
      <c r="M3" s="682" t="s">
        <v>544</v>
      </c>
      <c r="N3" s="682" t="s">
        <v>543</v>
      </c>
      <c r="O3" s="652" t="s">
        <v>9</v>
      </c>
      <c r="P3" s="652" t="s">
        <v>19</v>
      </c>
      <c r="Q3" s="803" t="s">
        <v>374</v>
      </c>
      <c r="R3" s="655" t="s">
        <v>375</v>
      </c>
      <c r="S3" s="834" t="s">
        <v>505</v>
      </c>
      <c r="T3" s="835" t="s">
        <v>541</v>
      </c>
      <c r="U3" s="805" t="s">
        <v>322</v>
      </c>
      <c r="V3" s="836" t="s">
        <v>279</v>
      </c>
      <c r="W3" s="837" t="s">
        <v>280</v>
      </c>
      <c r="X3" s="837" t="s">
        <v>288</v>
      </c>
      <c r="Y3" s="837" t="s">
        <v>514</v>
      </c>
      <c r="Z3" s="838" t="s">
        <v>289</v>
      </c>
      <c r="AA3" s="839" t="s">
        <v>290</v>
      </c>
      <c r="AB3" s="840" t="s">
        <v>291</v>
      </c>
      <c r="AC3" s="840" t="s">
        <v>516</v>
      </c>
      <c r="AD3" s="838" t="s">
        <v>292</v>
      </c>
      <c r="AE3" s="841" t="s">
        <v>284</v>
      </c>
      <c r="AF3" s="647" t="s">
        <v>285</v>
      </c>
      <c r="AG3" s="842" t="s">
        <v>540</v>
      </c>
      <c r="AH3" s="700" t="s">
        <v>545</v>
      </c>
      <c r="AI3" s="700" t="s">
        <v>546</v>
      </c>
      <c r="AJ3" s="647" t="s">
        <v>506</v>
      </c>
      <c r="AK3" s="833" t="s">
        <v>502</v>
      </c>
      <c r="AL3" s="843" t="s">
        <v>501</v>
      </c>
    </row>
    <row r="4" spans="1:38" ht="18.75" x14ac:dyDescent="0.25">
      <c r="A4" s="844" t="s">
        <v>432</v>
      </c>
      <c r="B4" s="660"/>
      <c r="C4" s="660"/>
      <c r="D4" s="659"/>
      <c r="E4" s="659"/>
      <c r="F4" s="845"/>
      <c r="G4" s="846">
        <f>'Metropolitana-Treni LV2'!F5</f>
        <v>0</v>
      </c>
      <c r="H4" s="846">
        <f>'Metropolitana-Treni LV2'!D5</f>
        <v>0</v>
      </c>
      <c r="I4" s="658"/>
      <c r="J4" s="847">
        <f>'Metropolitana-Treni LV2'!E5</f>
        <v>0</v>
      </c>
      <c r="K4" s="848"/>
      <c r="L4" s="658"/>
      <c r="M4" s="769">
        <f>'Metropolitana-Treni LV2'!I5</f>
        <v>0</v>
      </c>
      <c r="N4" s="769">
        <f>'Metropolitana-Treni LV2'!J5</f>
        <v>0</v>
      </c>
      <c r="O4" s="767">
        <f>'Metropolitana-Treni LV2'!K5</f>
        <v>0</v>
      </c>
      <c r="P4" s="767">
        <f>'Metropolitana-Treni LV2'!L5</f>
        <v>0</v>
      </c>
      <c r="Q4" s="849">
        <f>'Metropolitana-Treni LV2'!M5</f>
        <v>0</v>
      </c>
      <c r="R4" s="815">
        <f>'Metropolitana-Treni LV2'!N5</f>
        <v>0</v>
      </c>
      <c r="S4" s="816">
        <f>'Metropolitana-Treni LV2'!A16</f>
        <v>0</v>
      </c>
      <c r="T4" s="816">
        <f>'Metropolitana-Treni LV2'!B16</f>
        <v>0</v>
      </c>
      <c r="U4" s="850">
        <f>'Metropolitana-Treni LV2'!C16</f>
        <v>0</v>
      </c>
      <c r="V4" s="850">
        <f>'Metropolitana-Treni LV2'!D16</f>
        <v>0</v>
      </c>
      <c r="W4" s="850">
        <f>'Metropolitana-Treni LV2'!E16</f>
        <v>0</v>
      </c>
      <c r="X4" s="850">
        <f>'Metropolitana-Treni LV2'!F16</f>
        <v>0</v>
      </c>
      <c r="Y4" s="850">
        <f>'Metropolitana-Treni LV2'!G16</f>
        <v>0</v>
      </c>
      <c r="Z4" s="850">
        <f>'Metropolitana-Treni LV2'!H16</f>
        <v>0</v>
      </c>
      <c r="AA4" s="850">
        <f>'Metropolitana-Treni LV2'!I16</f>
        <v>0</v>
      </c>
      <c r="AB4" s="850">
        <f>'Metropolitana-Treni LV2'!J16</f>
        <v>0</v>
      </c>
      <c r="AC4" s="850">
        <f>'Metropolitana-Treni LV2'!K16</f>
        <v>0</v>
      </c>
      <c r="AD4" s="850">
        <f>'Metropolitana-Treni LV2'!L16</f>
        <v>0</v>
      </c>
      <c r="AE4" s="850">
        <f>'Metropolitana-Treni LV2'!M16</f>
        <v>0</v>
      </c>
      <c r="AF4" s="850">
        <f>'Metropolitana-Treni LV2'!N16</f>
        <v>0</v>
      </c>
      <c r="AG4" s="850" t="str">
        <f>'Metropolitana-Treni LV2'!O16</f>
        <v xml:space="preserve"> </v>
      </c>
      <c r="AH4" s="664"/>
      <c r="AI4" s="664"/>
      <c r="AJ4" s="658"/>
      <c r="AK4" s="851"/>
      <c r="AL4" s="851"/>
    </row>
    <row r="5" spans="1:38" ht="18.75" x14ac:dyDescent="0.3">
      <c r="A5" s="852"/>
      <c r="B5" s="684"/>
      <c r="C5" s="684"/>
      <c r="D5" s="684"/>
      <c r="E5" s="853"/>
      <c r="F5" s="853"/>
      <c r="G5" s="853"/>
      <c r="H5" s="854"/>
      <c r="I5" s="854"/>
      <c r="J5" s="604"/>
      <c r="K5" s="786" t="str">
        <f>IFERROR(O5/R5," ")</f>
        <v xml:space="preserve"> </v>
      </c>
      <c r="L5" s="854"/>
      <c r="M5" s="854"/>
      <c r="N5" s="854"/>
      <c r="O5" s="854"/>
      <c r="P5" s="854"/>
      <c r="Q5" s="855"/>
      <c r="R5" s="855"/>
      <c r="S5" s="854"/>
      <c r="T5" s="854"/>
      <c r="U5" s="854"/>
      <c r="V5" s="684"/>
      <c r="W5" s="684"/>
      <c r="X5" s="684"/>
      <c r="Y5" s="684"/>
      <c r="Z5" s="854"/>
      <c r="AA5" s="684"/>
      <c r="AB5" s="684"/>
      <c r="AC5" s="684"/>
      <c r="AD5" s="856"/>
      <c r="AE5" s="856"/>
      <c r="AF5" s="852"/>
      <c r="AG5" s="857" t="str">
        <f>IF(AF5&gt;0,AF5*0.187*10^-3," ")</f>
        <v xml:space="preserve"> </v>
      </c>
      <c r="AH5" s="786" t="str">
        <f>IFERROR(S5/M5," ")</f>
        <v xml:space="preserve"> </v>
      </c>
      <c r="AI5" s="786" t="str">
        <f>IFERROR(T5/N5," ")</f>
        <v xml:space="preserve"> </v>
      </c>
      <c r="AJ5" s="786" t="str">
        <f>IFERROR((IF(S5&gt;0,S5*0.187*10^3,0)+IF(T5&gt;0,T5*0.86*10^3,0))/O5," ")</f>
        <v xml:space="preserve"> </v>
      </c>
      <c r="AK5" s="786" t="str">
        <f>IFERROR(Z5*0.187*10^-3/J5," ")</f>
        <v xml:space="preserve"> </v>
      </c>
      <c r="AL5" s="786" t="str">
        <f>IFERROR(AD5*0.187*10^-3/G5," ")</f>
        <v xml:space="preserve"> </v>
      </c>
    </row>
    <row r="6" spans="1:38" ht="18.75" x14ac:dyDescent="0.3">
      <c r="A6" s="858"/>
      <c r="B6" s="858"/>
      <c r="C6" s="858"/>
      <c r="D6" s="859"/>
      <c r="E6" s="860"/>
      <c r="F6" s="860"/>
      <c r="G6" s="860"/>
      <c r="H6" s="861"/>
      <c r="I6" s="861"/>
      <c r="J6" s="823"/>
      <c r="K6" s="786" t="str">
        <f t="shared" ref="K6:K69" si="0">IFERROR(O6/R6," ")</f>
        <v xml:space="preserve"> </v>
      </c>
      <c r="L6" s="861"/>
      <c r="M6" s="861"/>
      <c r="N6" s="861"/>
      <c r="O6" s="861"/>
      <c r="P6" s="861"/>
      <c r="Q6" s="855"/>
      <c r="R6" s="855"/>
      <c r="S6" s="861"/>
      <c r="T6" s="861"/>
      <c r="U6" s="861"/>
      <c r="V6" s="861"/>
      <c r="W6" s="862"/>
      <c r="X6" s="862"/>
      <c r="Y6" s="862"/>
      <c r="Z6" s="858"/>
      <c r="AA6" s="823"/>
      <c r="AB6" s="823"/>
      <c r="AC6" s="823"/>
      <c r="AD6" s="823"/>
      <c r="AE6" s="823"/>
      <c r="AF6" s="684"/>
      <c r="AG6" s="857" t="str">
        <f t="shared" ref="AG6:AG69" si="1">IF(AF6&gt;0,AF6*0.187*10^-3," ")</f>
        <v xml:space="preserve"> </v>
      </c>
      <c r="AH6" s="786" t="str">
        <f t="shared" ref="AH6:AH69" si="2">IFERROR(S6/M6," ")</f>
        <v xml:space="preserve"> </v>
      </c>
      <c r="AI6" s="786" t="str">
        <f t="shared" ref="AI6:AI69" si="3">IFERROR(T6/N6," ")</f>
        <v xml:space="preserve"> </v>
      </c>
      <c r="AJ6" s="786" t="str">
        <f t="shared" ref="AJ6:AJ69" si="4">IFERROR((IF(S6&gt;0,S6*0.187*10^3,0)+IF(T6&gt;0,T6*0.86*10^3,0))/O6," ")</f>
        <v xml:space="preserve"> </v>
      </c>
      <c r="AK6" s="786" t="str">
        <f t="shared" ref="AK6:AK69" si="5">IFERROR(Z6*0.187*10^-3/J6," ")</f>
        <v xml:space="preserve"> </v>
      </c>
      <c r="AL6" s="786" t="str">
        <f t="shared" ref="AL6:AL69" si="6">IFERROR(AD6*0.187*10^-3/G6," ")</f>
        <v xml:space="preserve"> </v>
      </c>
    </row>
    <row r="7" spans="1:38" ht="18.75" x14ac:dyDescent="0.3">
      <c r="A7" s="858"/>
      <c r="B7" s="858"/>
      <c r="C7" s="858"/>
      <c r="D7" s="859"/>
      <c r="E7" s="860"/>
      <c r="F7" s="860"/>
      <c r="G7" s="860"/>
      <c r="H7" s="861"/>
      <c r="I7" s="861"/>
      <c r="J7" s="823"/>
      <c r="K7" s="786" t="str">
        <f t="shared" si="0"/>
        <v xml:space="preserve"> </v>
      </c>
      <c r="L7" s="861"/>
      <c r="M7" s="861"/>
      <c r="N7" s="861"/>
      <c r="O7" s="861"/>
      <c r="P7" s="861"/>
      <c r="Q7" s="855"/>
      <c r="R7" s="855"/>
      <c r="S7" s="861"/>
      <c r="T7" s="861"/>
      <c r="U7" s="861"/>
      <c r="V7" s="861"/>
      <c r="W7" s="862"/>
      <c r="X7" s="862"/>
      <c r="Y7" s="862"/>
      <c r="Z7" s="858"/>
      <c r="AA7" s="823"/>
      <c r="AB7" s="823"/>
      <c r="AC7" s="823"/>
      <c r="AD7" s="823"/>
      <c r="AE7" s="823"/>
      <c r="AF7" s="684"/>
      <c r="AG7" s="857" t="str">
        <f t="shared" si="1"/>
        <v xml:space="preserve"> </v>
      </c>
      <c r="AH7" s="786" t="str">
        <f t="shared" si="2"/>
        <v xml:space="preserve"> </v>
      </c>
      <c r="AI7" s="786" t="str">
        <f t="shared" si="3"/>
        <v xml:space="preserve"> </v>
      </c>
      <c r="AJ7" s="786" t="str">
        <f t="shared" si="4"/>
        <v xml:space="preserve"> </v>
      </c>
      <c r="AK7" s="786" t="str">
        <f>IFERROR(Z7*0.187*10^-3/J7," ")</f>
        <v xml:space="preserve"> </v>
      </c>
      <c r="AL7" s="786" t="str">
        <f t="shared" si="6"/>
        <v xml:space="preserve"> </v>
      </c>
    </row>
    <row r="8" spans="1:38" ht="18.75" x14ac:dyDescent="0.3">
      <c r="A8" s="858"/>
      <c r="B8" s="858"/>
      <c r="C8" s="858"/>
      <c r="D8" s="859"/>
      <c r="E8" s="860"/>
      <c r="F8" s="860"/>
      <c r="G8" s="860"/>
      <c r="H8" s="861"/>
      <c r="I8" s="861"/>
      <c r="J8" s="823"/>
      <c r="K8" s="786" t="str">
        <f t="shared" si="0"/>
        <v xml:space="preserve"> </v>
      </c>
      <c r="L8" s="861"/>
      <c r="M8" s="861"/>
      <c r="N8" s="861"/>
      <c r="O8" s="861"/>
      <c r="P8" s="861"/>
      <c r="Q8" s="855"/>
      <c r="R8" s="855"/>
      <c r="S8" s="861"/>
      <c r="T8" s="861"/>
      <c r="U8" s="861"/>
      <c r="V8" s="861"/>
      <c r="W8" s="862"/>
      <c r="X8" s="862"/>
      <c r="Y8" s="862"/>
      <c r="Z8" s="858"/>
      <c r="AA8" s="823"/>
      <c r="AB8" s="823"/>
      <c r="AC8" s="823"/>
      <c r="AD8" s="823"/>
      <c r="AE8" s="823"/>
      <c r="AF8" s="684"/>
      <c r="AG8" s="857" t="str">
        <f t="shared" si="1"/>
        <v xml:space="preserve"> </v>
      </c>
      <c r="AH8" s="786" t="str">
        <f t="shared" si="2"/>
        <v xml:space="preserve"> </v>
      </c>
      <c r="AI8" s="786" t="str">
        <f t="shared" si="3"/>
        <v xml:space="preserve"> </v>
      </c>
      <c r="AJ8" s="786" t="str">
        <f t="shared" si="4"/>
        <v xml:space="preserve"> </v>
      </c>
      <c r="AK8" s="786" t="str">
        <f t="shared" si="5"/>
        <v xml:space="preserve"> </v>
      </c>
      <c r="AL8" s="786" t="str">
        <f t="shared" si="6"/>
        <v xml:space="preserve"> </v>
      </c>
    </row>
    <row r="9" spans="1:38" ht="18.75" x14ac:dyDescent="0.3">
      <c r="A9" s="858"/>
      <c r="B9" s="858"/>
      <c r="C9" s="858"/>
      <c r="D9" s="859"/>
      <c r="E9" s="860"/>
      <c r="F9" s="860"/>
      <c r="G9" s="860"/>
      <c r="H9" s="861"/>
      <c r="I9" s="861"/>
      <c r="J9" s="823"/>
      <c r="K9" s="786" t="str">
        <f t="shared" si="0"/>
        <v xml:space="preserve"> </v>
      </c>
      <c r="L9" s="861"/>
      <c r="M9" s="861"/>
      <c r="N9" s="861"/>
      <c r="O9" s="861"/>
      <c r="P9" s="861"/>
      <c r="Q9" s="855"/>
      <c r="R9" s="855"/>
      <c r="S9" s="861"/>
      <c r="T9" s="861"/>
      <c r="U9" s="861"/>
      <c r="V9" s="861"/>
      <c r="W9" s="862"/>
      <c r="X9" s="862"/>
      <c r="Y9" s="862"/>
      <c r="Z9" s="858"/>
      <c r="AA9" s="823"/>
      <c r="AB9" s="823"/>
      <c r="AC9" s="823"/>
      <c r="AD9" s="823"/>
      <c r="AE9" s="823"/>
      <c r="AF9" s="684"/>
      <c r="AG9" s="857" t="str">
        <f t="shared" si="1"/>
        <v xml:space="preserve"> </v>
      </c>
      <c r="AH9" s="786" t="str">
        <f t="shared" si="2"/>
        <v xml:space="preserve"> </v>
      </c>
      <c r="AI9" s="786" t="str">
        <f t="shared" si="3"/>
        <v xml:space="preserve"> </v>
      </c>
      <c r="AJ9" s="786" t="str">
        <f t="shared" si="4"/>
        <v xml:space="preserve"> </v>
      </c>
      <c r="AK9" s="786" t="str">
        <f t="shared" si="5"/>
        <v xml:space="preserve"> </v>
      </c>
      <c r="AL9" s="786" t="str">
        <f t="shared" si="6"/>
        <v xml:space="preserve"> </v>
      </c>
    </row>
    <row r="10" spans="1:38" ht="18.75" x14ac:dyDescent="0.3">
      <c r="A10" s="858"/>
      <c r="B10" s="858"/>
      <c r="C10" s="858"/>
      <c r="D10" s="859"/>
      <c r="E10" s="860"/>
      <c r="F10" s="860"/>
      <c r="G10" s="860"/>
      <c r="H10" s="861"/>
      <c r="I10" s="861"/>
      <c r="J10" s="823"/>
      <c r="K10" s="786" t="str">
        <f t="shared" si="0"/>
        <v xml:space="preserve"> </v>
      </c>
      <c r="L10" s="861"/>
      <c r="M10" s="861"/>
      <c r="N10" s="861"/>
      <c r="O10" s="861"/>
      <c r="P10" s="861"/>
      <c r="Q10" s="855"/>
      <c r="R10" s="855"/>
      <c r="S10" s="861"/>
      <c r="T10" s="861"/>
      <c r="U10" s="861"/>
      <c r="V10" s="861"/>
      <c r="W10" s="862"/>
      <c r="X10" s="862"/>
      <c r="Y10" s="862"/>
      <c r="Z10" s="858"/>
      <c r="AA10" s="823"/>
      <c r="AB10" s="823"/>
      <c r="AC10" s="823"/>
      <c r="AD10" s="823"/>
      <c r="AE10" s="823"/>
      <c r="AF10" s="684"/>
      <c r="AG10" s="857" t="str">
        <f t="shared" si="1"/>
        <v xml:space="preserve"> </v>
      </c>
      <c r="AH10" s="786" t="str">
        <f t="shared" si="2"/>
        <v xml:space="preserve"> </v>
      </c>
      <c r="AI10" s="786" t="str">
        <f t="shared" si="3"/>
        <v xml:space="preserve"> </v>
      </c>
      <c r="AJ10" s="786" t="str">
        <f t="shared" si="4"/>
        <v xml:space="preserve"> </v>
      </c>
      <c r="AK10" s="786" t="str">
        <f t="shared" si="5"/>
        <v xml:space="preserve"> </v>
      </c>
      <c r="AL10" s="786" t="str">
        <f t="shared" si="6"/>
        <v xml:space="preserve"> </v>
      </c>
    </row>
    <row r="11" spans="1:38" ht="18.75" x14ac:dyDescent="0.3">
      <c r="A11" s="858"/>
      <c r="B11" s="858"/>
      <c r="C11" s="858"/>
      <c r="D11" s="859"/>
      <c r="E11" s="860"/>
      <c r="F11" s="860"/>
      <c r="G11" s="860"/>
      <c r="H11" s="861"/>
      <c r="I11" s="861"/>
      <c r="J11" s="823"/>
      <c r="K11" s="786" t="str">
        <f t="shared" si="0"/>
        <v xml:space="preserve"> </v>
      </c>
      <c r="L11" s="861"/>
      <c r="M11" s="861"/>
      <c r="N11" s="861"/>
      <c r="O11" s="861"/>
      <c r="P11" s="861"/>
      <c r="Q11" s="855"/>
      <c r="R11" s="855"/>
      <c r="S11" s="861"/>
      <c r="T11" s="861"/>
      <c r="U11" s="861"/>
      <c r="V11" s="861"/>
      <c r="W11" s="862"/>
      <c r="X11" s="862"/>
      <c r="Y11" s="862"/>
      <c r="Z11" s="858"/>
      <c r="AA11" s="823"/>
      <c r="AB11" s="823"/>
      <c r="AC11" s="823"/>
      <c r="AD11" s="823"/>
      <c r="AE11" s="823"/>
      <c r="AF11" s="684"/>
      <c r="AG11" s="857" t="str">
        <f t="shared" si="1"/>
        <v xml:space="preserve"> </v>
      </c>
      <c r="AH11" s="786" t="str">
        <f t="shared" si="2"/>
        <v xml:space="preserve"> </v>
      </c>
      <c r="AI11" s="786" t="str">
        <f t="shared" si="3"/>
        <v xml:space="preserve"> </v>
      </c>
      <c r="AJ11" s="786" t="str">
        <f t="shared" si="4"/>
        <v xml:space="preserve"> </v>
      </c>
      <c r="AK11" s="786" t="str">
        <f t="shared" si="5"/>
        <v xml:space="preserve"> </v>
      </c>
      <c r="AL11" s="786" t="str">
        <f t="shared" si="6"/>
        <v xml:space="preserve"> </v>
      </c>
    </row>
    <row r="12" spans="1:38" ht="18.75" x14ac:dyDescent="0.3">
      <c r="A12" s="858"/>
      <c r="B12" s="858"/>
      <c r="C12" s="858"/>
      <c r="D12" s="859"/>
      <c r="E12" s="860"/>
      <c r="F12" s="860"/>
      <c r="G12" s="860"/>
      <c r="H12" s="861"/>
      <c r="I12" s="861"/>
      <c r="J12" s="823"/>
      <c r="K12" s="786" t="str">
        <f t="shared" si="0"/>
        <v xml:space="preserve"> </v>
      </c>
      <c r="L12" s="861"/>
      <c r="M12" s="861"/>
      <c r="N12" s="861"/>
      <c r="O12" s="861"/>
      <c r="P12" s="861"/>
      <c r="Q12" s="855"/>
      <c r="R12" s="855"/>
      <c r="S12" s="861"/>
      <c r="T12" s="861"/>
      <c r="U12" s="861"/>
      <c r="V12" s="861"/>
      <c r="W12" s="862"/>
      <c r="X12" s="862"/>
      <c r="Y12" s="862"/>
      <c r="Z12" s="858"/>
      <c r="AA12" s="823"/>
      <c r="AB12" s="823"/>
      <c r="AC12" s="823"/>
      <c r="AD12" s="823"/>
      <c r="AE12" s="823"/>
      <c r="AF12" s="684"/>
      <c r="AG12" s="857" t="str">
        <f t="shared" si="1"/>
        <v xml:space="preserve"> </v>
      </c>
      <c r="AH12" s="786" t="str">
        <f t="shared" si="2"/>
        <v xml:space="preserve"> </v>
      </c>
      <c r="AI12" s="786" t="str">
        <f t="shared" si="3"/>
        <v xml:space="preserve"> </v>
      </c>
      <c r="AJ12" s="786" t="str">
        <f t="shared" si="4"/>
        <v xml:space="preserve"> </v>
      </c>
      <c r="AK12" s="786" t="str">
        <f t="shared" si="5"/>
        <v xml:space="preserve"> </v>
      </c>
      <c r="AL12" s="786" t="str">
        <f t="shared" si="6"/>
        <v xml:space="preserve"> </v>
      </c>
    </row>
    <row r="13" spans="1:38" ht="18.75" x14ac:dyDescent="0.3">
      <c r="A13" s="858"/>
      <c r="B13" s="858"/>
      <c r="C13" s="858"/>
      <c r="D13" s="859"/>
      <c r="E13" s="860"/>
      <c r="F13" s="860"/>
      <c r="G13" s="860"/>
      <c r="H13" s="861"/>
      <c r="I13" s="861"/>
      <c r="J13" s="861"/>
      <c r="K13" s="786" t="str">
        <f t="shared" si="0"/>
        <v xml:space="preserve"> </v>
      </c>
      <c r="L13" s="861"/>
      <c r="M13" s="861"/>
      <c r="N13" s="861"/>
      <c r="O13" s="861"/>
      <c r="P13" s="861"/>
      <c r="Q13" s="855"/>
      <c r="R13" s="855"/>
      <c r="S13" s="861"/>
      <c r="T13" s="861"/>
      <c r="U13" s="861"/>
      <c r="V13" s="861"/>
      <c r="W13" s="862"/>
      <c r="X13" s="862"/>
      <c r="Y13" s="862"/>
      <c r="Z13" s="858"/>
      <c r="AA13" s="823"/>
      <c r="AB13" s="823"/>
      <c r="AC13" s="823"/>
      <c r="AD13" s="823"/>
      <c r="AE13" s="823"/>
      <c r="AF13" s="684"/>
      <c r="AG13" s="857" t="str">
        <f t="shared" si="1"/>
        <v xml:space="preserve"> </v>
      </c>
      <c r="AH13" s="786" t="str">
        <f t="shared" si="2"/>
        <v xml:space="preserve"> </v>
      </c>
      <c r="AI13" s="786" t="str">
        <f t="shared" si="3"/>
        <v xml:space="preserve"> </v>
      </c>
      <c r="AJ13" s="786" t="str">
        <f t="shared" si="4"/>
        <v xml:space="preserve"> </v>
      </c>
      <c r="AK13" s="786" t="str">
        <f t="shared" si="5"/>
        <v xml:space="preserve"> </v>
      </c>
      <c r="AL13" s="786" t="str">
        <f t="shared" si="6"/>
        <v xml:space="preserve"> </v>
      </c>
    </row>
    <row r="14" spans="1:38" ht="18.75" x14ac:dyDescent="0.3">
      <c r="A14" s="858"/>
      <c r="B14" s="858"/>
      <c r="C14" s="858"/>
      <c r="D14" s="859"/>
      <c r="E14" s="860"/>
      <c r="F14" s="860"/>
      <c r="G14" s="860"/>
      <c r="H14" s="861"/>
      <c r="I14" s="861"/>
      <c r="J14" s="861"/>
      <c r="K14" s="786" t="str">
        <f t="shared" si="0"/>
        <v xml:space="preserve"> </v>
      </c>
      <c r="L14" s="861"/>
      <c r="M14" s="861"/>
      <c r="N14" s="861"/>
      <c r="O14" s="861"/>
      <c r="P14" s="861"/>
      <c r="Q14" s="855"/>
      <c r="R14" s="855"/>
      <c r="S14" s="861"/>
      <c r="T14" s="861"/>
      <c r="U14" s="861"/>
      <c r="V14" s="861"/>
      <c r="W14" s="862"/>
      <c r="X14" s="862"/>
      <c r="Y14" s="862"/>
      <c r="Z14" s="858"/>
      <c r="AA14" s="823"/>
      <c r="AB14" s="823"/>
      <c r="AC14" s="823"/>
      <c r="AD14" s="823"/>
      <c r="AE14" s="823"/>
      <c r="AF14" s="684"/>
      <c r="AG14" s="857" t="str">
        <f t="shared" si="1"/>
        <v xml:space="preserve"> </v>
      </c>
      <c r="AH14" s="786" t="str">
        <f t="shared" si="2"/>
        <v xml:space="preserve"> </v>
      </c>
      <c r="AI14" s="786" t="str">
        <f t="shared" si="3"/>
        <v xml:space="preserve"> </v>
      </c>
      <c r="AJ14" s="786" t="str">
        <f t="shared" si="4"/>
        <v xml:space="preserve"> </v>
      </c>
      <c r="AK14" s="786" t="str">
        <f t="shared" si="5"/>
        <v xml:space="preserve"> </v>
      </c>
      <c r="AL14" s="786" t="str">
        <f t="shared" si="6"/>
        <v xml:space="preserve"> </v>
      </c>
    </row>
    <row r="15" spans="1:38" ht="18.75" x14ac:dyDescent="0.3">
      <c r="A15" s="858"/>
      <c r="B15" s="858"/>
      <c r="C15" s="858"/>
      <c r="D15" s="859"/>
      <c r="E15" s="860"/>
      <c r="F15" s="860"/>
      <c r="G15" s="860"/>
      <c r="H15" s="861"/>
      <c r="I15" s="861"/>
      <c r="J15" s="861"/>
      <c r="K15" s="786" t="str">
        <f t="shared" si="0"/>
        <v xml:space="preserve"> </v>
      </c>
      <c r="L15" s="861"/>
      <c r="M15" s="861"/>
      <c r="N15" s="861"/>
      <c r="O15" s="861"/>
      <c r="P15" s="861"/>
      <c r="Q15" s="855"/>
      <c r="R15" s="855"/>
      <c r="S15" s="861"/>
      <c r="T15" s="861"/>
      <c r="U15" s="861"/>
      <c r="V15" s="861"/>
      <c r="W15" s="862"/>
      <c r="X15" s="862"/>
      <c r="Y15" s="862"/>
      <c r="Z15" s="858"/>
      <c r="AA15" s="823"/>
      <c r="AB15" s="823"/>
      <c r="AC15" s="823"/>
      <c r="AD15" s="823"/>
      <c r="AE15" s="823"/>
      <c r="AF15" s="684"/>
      <c r="AG15" s="857" t="str">
        <f t="shared" si="1"/>
        <v xml:space="preserve"> </v>
      </c>
      <c r="AH15" s="786" t="str">
        <f t="shared" si="2"/>
        <v xml:space="preserve"> </v>
      </c>
      <c r="AI15" s="786" t="str">
        <f t="shared" si="3"/>
        <v xml:space="preserve"> </v>
      </c>
      <c r="AJ15" s="786" t="str">
        <f t="shared" si="4"/>
        <v xml:space="preserve"> </v>
      </c>
      <c r="AK15" s="786" t="str">
        <f t="shared" si="5"/>
        <v xml:space="preserve"> </v>
      </c>
      <c r="AL15" s="786" t="str">
        <f t="shared" si="6"/>
        <v xml:space="preserve"> </v>
      </c>
    </row>
    <row r="16" spans="1:38" ht="18.75" x14ac:dyDescent="0.3">
      <c r="A16" s="858"/>
      <c r="B16" s="858"/>
      <c r="C16" s="858"/>
      <c r="D16" s="859"/>
      <c r="E16" s="860"/>
      <c r="F16" s="860"/>
      <c r="G16" s="860"/>
      <c r="H16" s="861"/>
      <c r="I16" s="861"/>
      <c r="J16" s="861"/>
      <c r="K16" s="786" t="str">
        <f t="shared" si="0"/>
        <v xml:space="preserve"> </v>
      </c>
      <c r="L16" s="861"/>
      <c r="M16" s="861"/>
      <c r="N16" s="861"/>
      <c r="O16" s="861"/>
      <c r="P16" s="861"/>
      <c r="Q16" s="855"/>
      <c r="R16" s="855"/>
      <c r="S16" s="861"/>
      <c r="T16" s="861"/>
      <c r="U16" s="861"/>
      <c r="V16" s="861"/>
      <c r="W16" s="862"/>
      <c r="X16" s="862"/>
      <c r="Y16" s="862"/>
      <c r="Z16" s="858"/>
      <c r="AA16" s="823"/>
      <c r="AB16" s="823"/>
      <c r="AC16" s="823"/>
      <c r="AD16" s="823"/>
      <c r="AE16" s="823"/>
      <c r="AF16" s="684"/>
      <c r="AG16" s="857" t="str">
        <f t="shared" si="1"/>
        <v xml:space="preserve"> </v>
      </c>
      <c r="AH16" s="786" t="str">
        <f t="shared" si="2"/>
        <v xml:space="preserve"> </v>
      </c>
      <c r="AI16" s="786" t="str">
        <f t="shared" si="3"/>
        <v xml:space="preserve"> </v>
      </c>
      <c r="AJ16" s="786" t="str">
        <f t="shared" si="4"/>
        <v xml:space="preserve"> </v>
      </c>
      <c r="AK16" s="786" t="str">
        <f t="shared" si="5"/>
        <v xml:space="preserve"> </v>
      </c>
      <c r="AL16" s="786" t="str">
        <f t="shared" si="6"/>
        <v xml:space="preserve"> </v>
      </c>
    </row>
    <row r="17" spans="1:38" ht="18.75" x14ac:dyDescent="0.3">
      <c r="A17" s="858"/>
      <c r="B17" s="858"/>
      <c r="C17" s="858"/>
      <c r="D17" s="859"/>
      <c r="E17" s="860"/>
      <c r="F17" s="860"/>
      <c r="G17" s="860"/>
      <c r="H17" s="861"/>
      <c r="I17" s="861"/>
      <c r="J17" s="861"/>
      <c r="K17" s="786" t="str">
        <f t="shared" si="0"/>
        <v xml:space="preserve"> </v>
      </c>
      <c r="L17" s="861"/>
      <c r="M17" s="861"/>
      <c r="N17" s="861"/>
      <c r="O17" s="861"/>
      <c r="P17" s="861"/>
      <c r="Q17" s="855"/>
      <c r="R17" s="855"/>
      <c r="S17" s="861"/>
      <c r="T17" s="861"/>
      <c r="U17" s="861"/>
      <c r="V17" s="861"/>
      <c r="W17" s="862"/>
      <c r="X17" s="862"/>
      <c r="Y17" s="862"/>
      <c r="Z17" s="858"/>
      <c r="AA17" s="823"/>
      <c r="AB17" s="823"/>
      <c r="AC17" s="823"/>
      <c r="AD17" s="823"/>
      <c r="AE17" s="823"/>
      <c r="AF17" s="684"/>
      <c r="AG17" s="857" t="str">
        <f t="shared" si="1"/>
        <v xml:space="preserve"> </v>
      </c>
      <c r="AH17" s="786" t="str">
        <f t="shared" si="2"/>
        <v xml:space="preserve"> </v>
      </c>
      <c r="AI17" s="786" t="str">
        <f t="shared" si="3"/>
        <v xml:space="preserve"> </v>
      </c>
      <c r="AJ17" s="786" t="str">
        <f t="shared" si="4"/>
        <v xml:space="preserve"> </v>
      </c>
      <c r="AK17" s="786" t="str">
        <f t="shared" si="5"/>
        <v xml:space="preserve"> </v>
      </c>
      <c r="AL17" s="786" t="str">
        <f t="shared" si="6"/>
        <v xml:space="preserve"> </v>
      </c>
    </row>
    <row r="18" spans="1:38" ht="18.75" x14ac:dyDescent="0.3">
      <c r="A18" s="858"/>
      <c r="B18" s="858"/>
      <c r="C18" s="858"/>
      <c r="D18" s="859"/>
      <c r="E18" s="860"/>
      <c r="F18" s="860"/>
      <c r="G18" s="860"/>
      <c r="H18" s="861"/>
      <c r="I18" s="861"/>
      <c r="J18" s="861"/>
      <c r="K18" s="786" t="str">
        <f t="shared" si="0"/>
        <v xml:space="preserve"> </v>
      </c>
      <c r="L18" s="861"/>
      <c r="M18" s="861"/>
      <c r="N18" s="861"/>
      <c r="O18" s="861"/>
      <c r="P18" s="861"/>
      <c r="Q18" s="855"/>
      <c r="R18" s="855"/>
      <c r="S18" s="861"/>
      <c r="T18" s="861"/>
      <c r="U18" s="861"/>
      <c r="V18" s="861"/>
      <c r="W18" s="862"/>
      <c r="X18" s="862"/>
      <c r="Y18" s="862"/>
      <c r="Z18" s="858"/>
      <c r="AA18" s="823"/>
      <c r="AB18" s="823"/>
      <c r="AC18" s="823"/>
      <c r="AD18" s="823"/>
      <c r="AE18" s="823"/>
      <c r="AF18" s="684"/>
      <c r="AG18" s="857" t="str">
        <f t="shared" si="1"/>
        <v xml:space="preserve"> </v>
      </c>
      <c r="AH18" s="786" t="str">
        <f t="shared" si="2"/>
        <v xml:space="preserve"> </v>
      </c>
      <c r="AI18" s="786" t="str">
        <f t="shared" si="3"/>
        <v xml:space="preserve"> </v>
      </c>
      <c r="AJ18" s="786" t="str">
        <f t="shared" si="4"/>
        <v xml:space="preserve"> </v>
      </c>
      <c r="AK18" s="786" t="str">
        <f t="shared" si="5"/>
        <v xml:space="preserve"> </v>
      </c>
      <c r="AL18" s="786" t="str">
        <f t="shared" si="6"/>
        <v xml:space="preserve"> </v>
      </c>
    </row>
    <row r="19" spans="1:38" ht="18.75" x14ac:dyDescent="0.3">
      <c r="A19" s="858"/>
      <c r="B19" s="858"/>
      <c r="C19" s="858"/>
      <c r="D19" s="859"/>
      <c r="E19" s="860"/>
      <c r="F19" s="860"/>
      <c r="G19" s="860"/>
      <c r="H19" s="861"/>
      <c r="I19" s="861"/>
      <c r="J19" s="861"/>
      <c r="K19" s="786" t="str">
        <f t="shared" si="0"/>
        <v xml:space="preserve"> </v>
      </c>
      <c r="L19" s="861"/>
      <c r="M19" s="861"/>
      <c r="N19" s="861"/>
      <c r="O19" s="861"/>
      <c r="P19" s="861"/>
      <c r="Q19" s="855"/>
      <c r="R19" s="855"/>
      <c r="S19" s="861"/>
      <c r="T19" s="861"/>
      <c r="U19" s="861"/>
      <c r="V19" s="861"/>
      <c r="W19" s="862"/>
      <c r="X19" s="862"/>
      <c r="Y19" s="862"/>
      <c r="Z19" s="858"/>
      <c r="AA19" s="823"/>
      <c r="AB19" s="823"/>
      <c r="AC19" s="823"/>
      <c r="AD19" s="823"/>
      <c r="AE19" s="823"/>
      <c r="AF19" s="684"/>
      <c r="AG19" s="857" t="str">
        <f t="shared" si="1"/>
        <v xml:space="preserve"> </v>
      </c>
      <c r="AH19" s="786" t="str">
        <f t="shared" si="2"/>
        <v xml:space="preserve"> </v>
      </c>
      <c r="AI19" s="786" t="str">
        <f t="shared" si="3"/>
        <v xml:space="preserve"> </v>
      </c>
      <c r="AJ19" s="786" t="str">
        <f t="shared" si="4"/>
        <v xml:space="preserve"> </v>
      </c>
      <c r="AK19" s="786" t="str">
        <f t="shared" si="5"/>
        <v xml:space="preserve"> </v>
      </c>
      <c r="AL19" s="786" t="str">
        <f t="shared" si="6"/>
        <v xml:space="preserve"> </v>
      </c>
    </row>
    <row r="20" spans="1:38" ht="18.75" x14ac:dyDescent="0.3">
      <c r="A20" s="858"/>
      <c r="B20" s="858"/>
      <c r="C20" s="858"/>
      <c r="D20" s="859"/>
      <c r="E20" s="860"/>
      <c r="F20" s="860"/>
      <c r="G20" s="860"/>
      <c r="H20" s="861"/>
      <c r="I20" s="861"/>
      <c r="J20" s="861"/>
      <c r="K20" s="786" t="str">
        <f t="shared" si="0"/>
        <v xml:space="preserve"> </v>
      </c>
      <c r="L20" s="861"/>
      <c r="M20" s="861"/>
      <c r="N20" s="861"/>
      <c r="O20" s="861"/>
      <c r="P20" s="861"/>
      <c r="Q20" s="855"/>
      <c r="R20" s="855"/>
      <c r="S20" s="861"/>
      <c r="T20" s="861"/>
      <c r="U20" s="861"/>
      <c r="V20" s="861"/>
      <c r="W20" s="862"/>
      <c r="X20" s="862"/>
      <c r="Y20" s="862"/>
      <c r="Z20" s="858"/>
      <c r="AA20" s="823"/>
      <c r="AB20" s="823"/>
      <c r="AC20" s="823"/>
      <c r="AD20" s="823"/>
      <c r="AE20" s="823"/>
      <c r="AF20" s="684"/>
      <c r="AG20" s="857" t="str">
        <f t="shared" si="1"/>
        <v xml:space="preserve"> </v>
      </c>
      <c r="AH20" s="786" t="str">
        <f t="shared" si="2"/>
        <v xml:space="preserve"> </v>
      </c>
      <c r="AI20" s="786" t="str">
        <f t="shared" si="3"/>
        <v xml:space="preserve"> </v>
      </c>
      <c r="AJ20" s="786" t="str">
        <f t="shared" si="4"/>
        <v xml:space="preserve"> </v>
      </c>
      <c r="AK20" s="786" t="str">
        <f t="shared" si="5"/>
        <v xml:space="preserve"> </v>
      </c>
      <c r="AL20" s="786" t="str">
        <f t="shared" si="6"/>
        <v xml:space="preserve"> </v>
      </c>
    </row>
    <row r="21" spans="1:38" ht="18.75" x14ac:dyDescent="0.3">
      <c r="A21" s="858"/>
      <c r="B21" s="858"/>
      <c r="C21" s="858"/>
      <c r="D21" s="859"/>
      <c r="E21" s="860"/>
      <c r="F21" s="860"/>
      <c r="G21" s="860"/>
      <c r="H21" s="861"/>
      <c r="I21" s="861"/>
      <c r="J21" s="861"/>
      <c r="K21" s="786" t="str">
        <f t="shared" si="0"/>
        <v xml:space="preserve"> </v>
      </c>
      <c r="L21" s="861"/>
      <c r="M21" s="861"/>
      <c r="N21" s="861"/>
      <c r="O21" s="861"/>
      <c r="P21" s="861"/>
      <c r="Q21" s="855"/>
      <c r="R21" s="855"/>
      <c r="S21" s="861"/>
      <c r="T21" s="861"/>
      <c r="U21" s="861"/>
      <c r="V21" s="861"/>
      <c r="W21" s="862"/>
      <c r="X21" s="862"/>
      <c r="Y21" s="862"/>
      <c r="Z21" s="858"/>
      <c r="AA21" s="823"/>
      <c r="AB21" s="823"/>
      <c r="AC21" s="823"/>
      <c r="AD21" s="823"/>
      <c r="AE21" s="823"/>
      <c r="AF21" s="684"/>
      <c r="AG21" s="857" t="str">
        <f t="shared" si="1"/>
        <v xml:space="preserve"> </v>
      </c>
      <c r="AH21" s="786" t="str">
        <f t="shared" si="2"/>
        <v xml:space="preserve"> </v>
      </c>
      <c r="AI21" s="786" t="str">
        <f t="shared" si="3"/>
        <v xml:space="preserve"> </v>
      </c>
      <c r="AJ21" s="786" t="str">
        <f t="shared" si="4"/>
        <v xml:space="preserve"> </v>
      </c>
      <c r="AK21" s="786" t="str">
        <f t="shared" si="5"/>
        <v xml:space="preserve"> </v>
      </c>
      <c r="AL21" s="786" t="str">
        <f t="shared" si="6"/>
        <v xml:space="preserve"> </v>
      </c>
    </row>
    <row r="22" spans="1:38" ht="18.75" x14ac:dyDescent="0.3">
      <c r="A22" s="858"/>
      <c r="B22" s="858"/>
      <c r="C22" s="858"/>
      <c r="D22" s="859"/>
      <c r="E22" s="860"/>
      <c r="F22" s="860"/>
      <c r="G22" s="860"/>
      <c r="H22" s="861"/>
      <c r="I22" s="861"/>
      <c r="J22" s="861"/>
      <c r="K22" s="786" t="str">
        <f t="shared" si="0"/>
        <v xml:space="preserve"> </v>
      </c>
      <c r="L22" s="861"/>
      <c r="M22" s="861"/>
      <c r="N22" s="861"/>
      <c r="O22" s="861"/>
      <c r="P22" s="861"/>
      <c r="Q22" s="855"/>
      <c r="R22" s="855"/>
      <c r="S22" s="861"/>
      <c r="T22" s="861"/>
      <c r="U22" s="861"/>
      <c r="V22" s="861"/>
      <c r="W22" s="862"/>
      <c r="X22" s="862"/>
      <c r="Y22" s="862"/>
      <c r="Z22" s="858"/>
      <c r="AA22" s="823"/>
      <c r="AB22" s="823"/>
      <c r="AC22" s="823"/>
      <c r="AD22" s="823"/>
      <c r="AE22" s="823"/>
      <c r="AF22" s="684"/>
      <c r="AG22" s="857" t="str">
        <f t="shared" si="1"/>
        <v xml:space="preserve"> </v>
      </c>
      <c r="AH22" s="786" t="str">
        <f t="shared" si="2"/>
        <v xml:space="preserve"> </v>
      </c>
      <c r="AI22" s="786" t="str">
        <f t="shared" si="3"/>
        <v xml:space="preserve"> </v>
      </c>
      <c r="AJ22" s="786" t="str">
        <f t="shared" si="4"/>
        <v xml:space="preserve"> </v>
      </c>
      <c r="AK22" s="786" t="str">
        <f t="shared" si="5"/>
        <v xml:space="preserve"> </v>
      </c>
      <c r="AL22" s="786" t="str">
        <f t="shared" si="6"/>
        <v xml:space="preserve"> </v>
      </c>
    </row>
    <row r="23" spans="1:38" ht="18.75" x14ac:dyDescent="0.3">
      <c r="A23" s="858"/>
      <c r="B23" s="858"/>
      <c r="C23" s="858"/>
      <c r="D23" s="859"/>
      <c r="E23" s="860"/>
      <c r="F23" s="860"/>
      <c r="G23" s="860"/>
      <c r="H23" s="861"/>
      <c r="I23" s="861"/>
      <c r="J23" s="861"/>
      <c r="K23" s="786" t="str">
        <f t="shared" si="0"/>
        <v xml:space="preserve"> </v>
      </c>
      <c r="L23" s="861"/>
      <c r="M23" s="861"/>
      <c r="N23" s="861"/>
      <c r="O23" s="861"/>
      <c r="P23" s="861"/>
      <c r="Q23" s="855"/>
      <c r="R23" s="855"/>
      <c r="S23" s="861"/>
      <c r="T23" s="861"/>
      <c r="U23" s="861"/>
      <c r="V23" s="861"/>
      <c r="W23" s="862"/>
      <c r="X23" s="862"/>
      <c r="Y23" s="862"/>
      <c r="Z23" s="858"/>
      <c r="AA23" s="823"/>
      <c r="AB23" s="823"/>
      <c r="AC23" s="823"/>
      <c r="AD23" s="823"/>
      <c r="AE23" s="823"/>
      <c r="AF23" s="684"/>
      <c r="AG23" s="857" t="str">
        <f t="shared" si="1"/>
        <v xml:space="preserve"> </v>
      </c>
      <c r="AH23" s="786" t="str">
        <f t="shared" si="2"/>
        <v xml:space="preserve"> </v>
      </c>
      <c r="AI23" s="786" t="str">
        <f t="shared" si="3"/>
        <v xml:space="preserve"> </v>
      </c>
      <c r="AJ23" s="786" t="str">
        <f t="shared" si="4"/>
        <v xml:space="preserve"> </v>
      </c>
      <c r="AK23" s="786" t="str">
        <f t="shared" si="5"/>
        <v xml:space="preserve"> </v>
      </c>
      <c r="AL23" s="786" t="str">
        <f t="shared" si="6"/>
        <v xml:space="preserve"> </v>
      </c>
    </row>
    <row r="24" spans="1:38" ht="18.75" x14ac:dyDescent="0.3">
      <c r="A24" s="858"/>
      <c r="B24" s="858"/>
      <c r="C24" s="858"/>
      <c r="D24" s="859"/>
      <c r="E24" s="860"/>
      <c r="F24" s="860"/>
      <c r="G24" s="860"/>
      <c r="H24" s="861"/>
      <c r="I24" s="861"/>
      <c r="J24" s="861"/>
      <c r="K24" s="786" t="str">
        <f t="shared" si="0"/>
        <v xml:space="preserve"> </v>
      </c>
      <c r="L24" s="861"/>
      <c r="M24" s="861"/>
      <c r="N24" s="861"/>
      <c r="O24" s="861"/>
      <c r="P24" s="861"/>
      <c r="Q24" s="855"/>
      <c r="R24" s="855"/>
      <c r="S24" s="861"/>
      <c r="T24" s="861"/>
      <c r="U24" s="861"/>
      <c r="V24" s="861"/>
      <c r="W24" s="862"/>
      <c r="X24" s="862"/>
      <c r="Y24" s="862"/>
      <c r="Z24" s="858"/>
      <c r="AA24" s="823"/>
      <c r="AB24" s="823"/>
      <c r="AC24" s="823"/>
      <c r="AD24" s="823"/>
      <c r="AE24" s="823"/>
      <c r="AF24" s="684"/>
      <c r="AG24" s="857" t="str">
        <f t="shared" si="1"/>
        <v xml:space="preserve"> </v>
      </c>
      <c r="AH24" s="786" t="str">
        <f t="shared" si="2"/>
        <v xml:space="preserve"> </v>
      </c>
      <c r="AI24" s="786" t="str">
        <f t="shared" si="3"/>
        <v xml:space="preserve"> </v>
      </c>
      <c r="AJ24" s="786" t="str">
        <f t="shared" si="4"/>
        <v xml:space="preserve"> </v>
      </c>
      <c r="AK24" s="786" t="str">
        <f t="shared" si="5"/>
        <v xml:space="preserve"> </v>
      </c>
      <c r="AL24" s="786" t="str">
        <f t="shared" si="6"/>
        <v xml:space="preserve"> </v>
      </c>
    </row>
    <row r="25" spans="1:38" ht="18.75" x14ac:dyDescent="0.3">
      <c r="A25" s="858"/>
      <c r="B25" s="858"/>
      <c r="C25" s="858"/>
      <c r="D25" s="859"/>
      <c r="E25" s="860"/>
      <c r="F25" s="860"/>
      <c r="G25" s="860"/>
      <c r="H25" s="861"/>
      <c r="I25" s="861"/>
      <c r="J25" s="861"/>
      <c r="K25" s="786" t="str">
        <f t="shared" si="0"/>
        <v xml:space="preserve"> </v>
      </c>
      <c r="L25" s="861"/>
      <c r="M25" s="861"/>
      <c r="N25" s="861"/>
      <c r="O25" s="861"/>
      <c r="P25" s="861"/>
      <c r="Q25" s="855"/>
      <c r="R25" s="855"/>
      <c r="S25" s="861"/>
      <c r="T25" s="861"/>
      <c r="U25" s="861"/>
      <c r="V25" s="861"/>
      <c r="W25" s="862"/>
      <c r="X25" s="862"/>
      <c r="Y25" s="862"/>
      <c r="Z25" s="858"/>
      <c r="AA25" s="823"/>
      <c r="AB25" s="823"/>
      <c r="AC25" s="823"/>
      <c r="AD25" s="823"/>
      <c r="AE25" s="823"/>
      <c r="AF25" s="684"/>
      <c r="AG25" s="857" t="str">
        <f t="shared" si="1"/>
        <v xml:space="preserve"> </v>
      </c>
      <c r="AH25" s="786" t="str">
        <f t="shared" si="2"/>
        <v xml:space="preserve"> </v>
      </c>
      <c r="AI25" s="786" t="str">
        <f t="shared" si="3"/>
        <v xml:space="preserve"> </v>
      </c>
      <c r="AJ25" s="786" t="str">
        <f t="shared" si="4"/>
        <v xml:space="preserve"> </v>
      </c>
      <c r="AK25" s="786" t="str">
        <f t="shared" si="5"/>
        <v xml:space="preserve"> </v>
      </c>
      <c r="AL25" s="786" t="str">
        <f t="shared" si="6"/>
        <v xml:space="preserve"> </v>
      </c>
    </row>
    <row r="26" spans="1:38" ht="18.75" x14ac:dyDescent="0.3">
      <c r="A26" s="858"/>
      <c r="B26" s="858"/>
      <c r="C26" s="858"/>
      <c r="D26" s="859"/>
      <c r="E26" s="860"/>
      <c r="F26" s="860"/>
      <c r="G26" s="860"/>
      <c r="H26" s="861"/>
      <c r="I26" s="861"/>
      <c r="J26" s="861"/>
      <c r="K26" s="786" t="str">
        <f t="shared" si="0"/>
        <v xml:space="preserve"> </v>
      </c>
      <c r="L26" s="861"/>
      <c r="M26" s="861"/>
      <c r="N26" s="861"/>
      <c r="O26" s="861"/>
      <c r="P26" s="861"/>
      <c r="Q26" s="855"/>
      <c r="R26" s="855"/>
      <c r="S26" s="861"/>
      <c r="T26" s="861"/>
      <c r="U26" s="861"/>
      <c r="V26" s="861"/>
      <c r="W26" s="862"/>
      <c r="X26" s="862"/>
      <c r="Y26" s="862"/>
      <c r="Z26" s="858"/>
      <c r="AA26" s="823"/>
      <c r="AB26" s="823"/>
      <c r="AC26" s="823"/>
      <c r="AD26" s="823"/>
      <c r="AE26" s="823"/>
      <c r="AF26" s="684"/>
      <c r="AG26" s="857" t="str">
        <f t="shared" si="1"/>
        <v xml:space="preserve"> </v>
      </c>
      <c r="AH26" s="786" t="str">
        <f t="shared" si="2"/>
        <v xml:space="preserve"> </v>
      </c>
      <c r="AI26" s="786" t="str">
        <f t="shared" si="3"/>
        <v xml:space="preserve"> </v>
      </c>
      <c r="AJ26" s="786" t="str">
        <f t="shared" si="4"/>
        <v xml:space="preserve"> </v>
      </c>
      <c r="AK26" s="786" t="str">
        <f t="shared" si="5"/>
        <v xml:space="preserve"> </v>
      </c>
      <c r="AL26" s="786" t="str">
        <f t="shared" si="6"/>
        <v xml:space="preserve"> </v>
      </c>
    </row>
    <row r="27" spans="1:38" ht="18.75" x14ac:dyDescent="0.3">
      <c r="A27" s="858"/>
      <c r="B27" s="858"/>
      <c r="C27" s="858"/>
      <c r="D27" s="859"/>
      <c r="E27" s="860"/>
      <c r="F27" s="860"/>
      <c r="G27" s="860"/>
      <c r="H27" s="861"/>
      <c r="I27" s="861"/>
      <c r="J27" s="861"/>
      <c r="K27" s="786" t="str">
        <f t="shared" si="0"/>
        <v xml:space="preserve"> </v>
      </c>
      <c r="L27" s="861"/>
      <c r="M27" s="861"/>
      <c r="N27" s="861"/>
      <c r="O27" s="861"/>
      <c r="P27" s="861"/>
      <c r="Q27" s="855"/>
      <c r="R27" s="855"/>
      <c r="S27" s="861"/>
      <c r="T27" s="861"/>
      <c r="U27" s="861"/>
      <c r="V27" s="861"/>
      <c r="W27" s="862"/>
      <c r="X27" s="862"/>
      <c r="Y27" s="862"/>
      <c r="Z27" s="858"/>
      <c r="AA27" s="823"/>
      <c r="AB27" s="823"/>
      <c r="AC27" s="823"/>
      <c r="AD27" s="823"/>
      <c r="AE27" s="823"/>
      <c r="AF27" s="684"/>
      <c r="AG27" s="857" t="str">
        <f t="shared" si="1"/>
        <v xml:space="preserve"> </v>
      </c>
      <c r="AH27" s="786" t="str">
        <f t="shared" si="2"/>
        <v xml:space="preserve"> </v>
      </c>
      <c r="AI27" s="786" t="str">
        <f t="shared" si="3"/>
        <v xml:space="preserve"> </v>
      </c>
      <c r="AJ27" s="786" t="str">
        <f t="shared" si="4"/>
        <v xml:space="preserve"> </v>
      </c>
      <c r="AK27" s="786" t="str">
        <f t="shared" si="5"/>
        <v xml:space="preserve"> </v>
      </c>
      <c r="AL27" s="786" t="str">
        <f t="shared" si="6"/>
        <v xml:space="preserve"> </v>
      </c>
    </row>
    <row r="28" spans="1:38" ht="18.75" x14ac:dyDescent="0.3">
      <c r="A28" s="858"/>
      <c r="B28" s="858"/>
      <c r="C28" s="858"/>
      <c r="D28" s="859"/>
      <c r="E28" s="860"/>
      <c r="F28" s="860"/>
      <c r="G28" s="860"/>
      <c r="H28" s="861"/>
      <c r="I28" s="861"/>
      <c r="J28" s="861"/>
      <c r="K28" s="786" t="str">
        <f t="shared" si="0"/>
        <v xml:space="preserve"> </v>
      </c>
      <c r="L28" s="861"/>
      <c r="M28" s="861"/>
      <c r="N28" s="861"/>
      <c r="O28" s="861"/>
      <c r="P28" s="861"/>
      <c r="Q28" s="855"/>
      <c r="R28" s="855"/>
      <c r="S28" s="861"/>
      <c r="T28" s="861"/>
      <c r="U28" s="861"/>
      <c r="V28" s="861"/>
      <c r="W28" s="862"/>
      <c r="X28" s="862"/>
      <c r="Y28" s="862"/>
      <c r="Z28" s="858"/>
      <c r="AA28" s="823"/>
      <c r="AB28" s="823"/>
      <c r="AC28" s="823"/>
      <c r="AD28" s="823"/>
      <c r="AE28" s="823"/>
      <c r="AF28" s="684"/>
      <c r="AG28" s="857" t="str">
        <f t="shared" si="1"/>
        <v xml:space="preserve"> </v>
      </c>
      <c r="AH28" s="786" t="str">
        <f t="shared" si="2"/>
        <v xml:space="preserve"> </v>
      </c>
      <c r="AI28" s="786" t="str">
        <f t="shared" si="3"/>
        <v xml:space="preserve"> </v>
      </c>
      <c r="AJ28" s="786" t="str">
        <f t="shared" si="4"/>
        <v xml:space="preserve"> </v>
      </c>
      <c r="AK28" s="786" t="str">
        <f t="shared" si="5"/>
        <v xml:space="preserve"> </v>
      </c>
      <c r="AL28" s="786" t="str">
        <f t="shared" si="6"/>
        <v xml:space="preserve"> </v>
      </c>
    </row>
    <row r="29" spans="1:38" ht="18.75" x14ac:dyDescent="0.3">
      <c r="A29" s="858"/>
      <c r="B29" s="858"/>
      <c r="C29" s="858"/>
      <c r="D29" s="859"/>
      <c r="E29" s="860"/>
      <c r="F29" s="860"/>
      <c r="G29" s="860"/>
      <c r="H29" s="861"/>
      <c r="I29" s="861"/>
      <c r="J29" s="861"/>
      <c r="K29" s="786" t="str">
        <f t="shared" si="0"/>
        <v xml:space="preserve"> </v>
      </c>
      <c r="L29" s="861"/>
      <c r="M29" s="861"/>
      <c r="N29" s="861"/>
      <c r="O29" s="861"/>
      <c r="P29" s="861"/>
      <c r="Q29" s="855"/>
      <c r="R29" s="855"/>
      <c r="S29" s="861"/>
      <c r="T29" s="861"/>
      <c r="U29" s="861"/>
      <c r="V29" s="861"/>
      <c r="W29" s="862"/>
      <c r="X29" s="862"/>
      <c r="Y29" s="862"/>
      <c r="Z29" s="858"/>
      <c r="AA29" s="823"/>
      <c r="AB29" s="823"/>
      <c r="AC29" s="823"/>
      <c r="AD29" s="823"/>
      <c r="AE29" s="823"/>
      <c r="AF29" s="684"/>
      <c r="AG29" s="857" t="str">
        <f t="shared" si="1"/>
        <v xml:space="preserve"> </v>
      </c>
      <c r="AH29" s="786" t="str">
        <f t="shared" si="2"/>
        <v xml:space="preserve"> </v>
      </c>
      <c r="AI29" s="786" t="str">
        <f t="shared" si="3"/>
        <v xml:space="preserve"> </v>
      </c>
      <c r="AJ29" s="786" t="str">
        <f t="shared" si="4"/>
        <v xml:space="preserve"> </v>
      </c>
      <c r="AK29" s="786" t="str">
        <f t="shared" si="5"/>
        <v xml:space="preserve"> </v>
      </c>
      <c r="AL29" s="786" t="str">
        <f t="shared" si="6"/>
        <v xml:space="preserve"> </v>
      </c>
    </row>
    <row r="30" spans="1:38" ht="18.75" x14ac:dyDescent="0.3">
      <c r="A30" s="858"/>
      <c r="B30" s="858"/>
      <c r="C30" s="858"/>
      <c r="D30" s="859"/>
      <c r="E30" s="860"/>
      <c r="F30" s="860"/>
      <c r="G30" s="860"/>
      <c r="H30" s="861"/>
      <c r="I30" s="861"/>
      <c r="J30" s="861"/>
      <c r="K30" s="786" t="str">
        <f t="shared" si="0"/>
        <v xml:space="preserve"> </v>
      </c>
      <c r="L30" s="861"/>
      <c r="M30" s="861"/>
      <c r="N30" s="861"/>
      <c r="O30" s="861"/>
      <c r="P30" s="861"/>
      <c r="Q30" s="855"/>
      <c r="R30" s="855"/>
      <c r="S30" s="861"/>
      <c r="T30" s="861"/>
      <c r="U30" s="861"/>
      <c r="V30" s="861"/>
      <c r="W30" s="862"/>
      <c r="X30" s="862"/>
      <c r="Y30" s="862"/>
      <c r="Z30" s="858"/>
      <c r="AA30" s="823"/>
      <c r="AB30" s="823"/>
      <c r="AC30" s="823"/>
      <c r="AD30" s="823"/>
      <c r="AE30" s="823"/>
      <c r="AF30" s="684"/>
      <c r="AG30" s="857" t="str">
        <f t="shared" si="1"/>
        <v xml:space="preserve"> </v>
      </c>
      <c r="AH30" s="786" t="str">
        <f t="shared" si="2"/>
        <v xml:space="preserve"> </v>
      </c>
      <c r="AI30" s="786" t="str">
        <f t="shared" si="3"/>
        <v xml:space="preserve"> </v>
      </c>
      <c r="AJ30" s="786" t="str">
        <f t="shared" si="4"/>
        <v xml:space="preserve"> </v>
      </c>
      <c r="AK30" s="786" t="str">
        <f t="shared" si="5"/>
        <v xml:space="preserve"> </v>
      </c>
      <c r="AL30" s="786" t="str">
        <f t="shared" si="6"/>
        <v xml:space="preserve"> </v>
      </c>
    </row>
    <row r="31" spans="1:38" ht="18.75" x14ac:dyDescent="0.3">
      <c r="A31" s="858"/>
      <c r="B31" s="858"/>
      <c r="C31" s="858"/>
      <c r="D31" s="859"/>
      <c r="E31" s="860"/>
      <c r="F31" s="860"/>
      <c r="G31" s="860"/>
      <c r="H31" s="861"/>
      <c r="I31" s="861"/>
      <c r="J31" s="861"/>
      <c r="K31" s="786" t="str">
        <f t="shared" si="0"/>
        <v xml:space="preserve"> </v>
      </c>
      <c r="L31" s="861"/>
      <c r="M31" s="861"/>
      <c r="N31" s="861"/>
      <c r="O31" s="861"/>
      <c r="P31" s="861"/>
      <c r="Q31" s="855"/>
      <c r="R31" s="855"/>
      <c r="S31" s="861"/>
      <c r="T31" s="861"/>
      <c r="U31" s="861"/>
      <c r="V31" s="861"/>
      <c r="W31" s="862"/>
      <c r="X31" s="862"/>
      <c r="Y31" s="862"/>
      <c r="Z31" s="858"/>
      <c r="AA31" s="823"/>
      <c r="AB31" s="823"/>
      <c r="AC31" s="823"/>
      <c r="AD31" s="823"/>
      <c r="AE31" s="823"/>
      <c r="AF31" s="684"/>
      <c r="AG31" s="857" t="str">
        <f t="shared" si="1"/>
        <v xml:space="preserve"> </v>
      </c>
      <c r="AH31" s="786" t="str">
        <f t="shared" si="2"/>
        <v xml:space="preserve"> </v>
      </c>
      <c r="AI31" s="786" t="str">
        <f t="shared" si="3"/>
        <v xml:space="preserve"> </v>
      </c>
      <c r="AJ31" s="786" t="str">
        <f t="shared" si="4"/>
        <v xml:space="preserve"> </v>
      </c>
      <c r="AK31" s="786" t="str">
        <f t="shared" si="5"/>
        <v xml:space="preserve"> </v>
      </c>
      <c r="AL31" s="786" t="str">
        <f t="shared" si="6"/>
        <v xml:space="preserve"> </v>
      </c>
    </row>
    <row r="32" spans="1:38" ht="18.75" x14ac:dyDescent="0.3">
      <c r="A32" s="858"/>
      <c r="B32" s="858"/>
      <c r="C32" s="858"/>
      <c r="D32" s="859"/>
      <c r="E32" s="860"/>
      <c r="F32" s="860"/>
      <c r="G32" s="860"/>
      <c r="H32" s="861"/>
      <c r="I32" s="861"/>
      <c r="J32" s="861"/>
      <c r="K32" s="786" t="str">
        <f t="shared" si="0"/>
        <v xml:space="preserve"> </v>
      </c>
      <c r="L32" s="861"/>
      <c r="M32" s="861"/>
      <c r="N32" s="861"/>
      <c r="O32" s="861"/>
      <c r="P32" s="861"/>
      <c r="Q32" s="855"/>
      <c r="R32" s="855"/>
      <c r="S32" s="861"/>
      <c r="T32" s="861"/>
      <c r="U32" s="861"/>
      <c r="V32" s="861"/>
      <c r="W32" s="862"/>
      <c r="X32" s="862"/>
      <c r="Y32" s="862"/>
      <c r="Z32" s="858"/>
      <c r="AA32" s="823"/>
      <c r="AB32" s="823"/>
      <c r="AC32" s="823"/>
      <c r="AD32" s="823"/>
      <c r="AE32" s="823"/>
      <c r="AF32" s="684"/>
      <c r="AG32" s="857" t="str">
        <f t="shared" si="1"/>
        <v xml:space="preserve"> </v>
      </c>
      <c r="AH32" s="786" t="str">
        <f t="shared" si="2"/>
        <v xml:space="preserve"> </v>
      </c>
      <c r="AI32" s="786" t="str">
        <f t="shared" si="3"/>
        <v xml:space="preserve"> </v>
      </c>
      <c r="AJ32" s="786" t="str">
        <f t="shared" si="4"/>
        <v xml:space="preserve"> </v>
      </c>
      <c r="AK32" s="786" t="str">
        <f t="shared" si="5"/>
        <v xml:space="preserve"> </v>
      </c>
      <c r="AL32" s="786" t="str">
        <f t="shared" si="6"/>
        <v xml:space="preserve"> </v>
      </c>
    </row>
    <row r="33" spans="1:38" ht="18.75" x14ac:dyDescent="0.3">
      <c r="A33" s="858"/>
      <c r="B33" s="858"/>
      <c r="C33" s="858"/>
      <c r="D33" s="859"/>
      <c r="E33" s="860"/>
      <c r="F33" s="860"/>
      <c r="G33" s="860"/>
      <c r="H33" s="861"/>
      <c r="I33" s="861"/>
      <c r="J33" s="861"/>
      <c r="K33" s="786" t="str">
        <f t="shared" si="0"/>
        <v xml:space="preserve"> </v>
      </c>
      <c r="L33" s="861"/>
      <c r="M33" s="861"/>
      <c r="N33" s="861"/>
      <c r="O33" s="861"/>
      <c r="P33" s="861"/>
      <c r="Q33" s="855"/>
      <c r="R33" s="855"/>
      <c r="S33" s="861"/>
      <c r="T33" s="861"/>
      <c r="U33" s="861"/>
      <c r="V33" s="861"/>
      <c r="W33" s="862"/>
      <c r="X33" s="862"/>
      <c r="Y33" s="862"/>
      <c r="Z33" s="858"/>
      <c r="AA33" s="823"/>
      <c r="AB33" s="823"/>
      <c r="AC33" s="823"/>
      <c r="AD33" s="823"/>
      <c r="AE33" s="823"/>
      <c r="AF33" s="684"/>
      <c r="AG33" s="857" t="str">
        <f t="shared" si="1"/>
        <v xml:space="preserve"> </v>
      </c>
      <c r="AH33" s="786" t="str">
        <f t="shared" si="2"/>
        <v xml:space="preserve"> </v>
      </c>
      <c r="AI33" s="786" t="str">
        <f t="shared" si="3"/>
        <v xml:space="preserve"> </v>
      </c>
      <c r="AJ33" s="786" t="str">
        <f t="shared" si="4"/>
        <v xml:space="preserve"> </v>
      </c>
      <c r="AK33" s="786" t="str">
        <f t="shared" si="5"/>
        <v xml:space="preserve"> </v>
      </c>
      <c r="AL33" s="786" t="str">
        <f t="shared" si="6"/>
        <v xml:space="preserve"> </v>
      </c>
    </row>
    <row r="34" spans="1:38" ht="18.75" x14ac:dyDescent="0.3">
      <c r="A34" s="858"/>
      <c r="B34" s="858"/>
      <c r="C34" s="858"/>
      <c r="D34" s="859"/>
      <c r="E34" s="860"/>
      <c r="F34" s="860"/>
      <c r="G34" s="860"/>
      <c r="H34" s="861"/>
      <c r="I34" s="861"/>
      <c r="J34" s="861"/>
      <c r="K34" s="786" t="str">
        <f t="shared" si="0"/>
        <v xml:space="preserve"> </v>
      </c>
      <c r="L34" s="861"/>
      <c r="M34" s="861"/>
      <c r="N34" s="861"/>
      <c r="O34" s="861"/>
      <c r="P34" s="861"/>
      <c r="Q34" s="855"/>
      <c r="R34" s="855"/>
      <c r="S34" s="861"/>
      <c r="T34" s="861"/>
      <c r="U34" s="861"/>
      <c r="V34" s="861"/>
      <c r="W34" s="862"/>
      <c r="X34" s="862"/>
      <c r="Y34" s="862"/>
      <c r="Z34" s="858"/>
      <c r="AA34" s="823"/>
      <c r="AB34" s="823"/>
      <c r="AC34" s="823"/>
      <c r="AD34" s="823"/>
      <c r="AE34" s="823"/>
      <c r="AF34" s="684"/>
      <c r="AG34" s="857" t="str">
        <f t="shared" si="1"/>
        <v xml:space="preserve"> </v>
      </c>
      <c r="AH34" s="786" t="str">
        <f t="shared" si="2"/>
        <v xml:space="preserve"> </v>
      </c>
      <c r="AI34" s="786" t="str">
        <f t="shared" si="3"/>
        <v xml:space="preserve"> </v>
      </c>
      <c r="AJ34" s="786" t="str">
        <f t="shared" si="4"/>
        <v xml:space="preserve"> </v>
      </c>
      <c r="AK34" s="786" t="str">
        <f t="shared" si="5"/>
        <v xml:space="preserve"> </v>
      </c>
      <c r="AL34" s="786" t="str">
        <f t="shared" si="6"/>
        <v xml:space="preserve"> </v>
      </c>
    </row>
    <row r="35" spans="1:38" ht="18.75" x14ac:dyDescent="0.3">
      <c r="A35" s="858"/>
      <c r="B35" s="858"/>
      <c r="C35" s="858"/>
      <c r="D35" s="859"/>
      <c r="E35" s="860"/>
      <c r="F35" s="860"/>
      <c r="G35" s="860"/>
      <c r="H35" s="861"/>
      <c r="I35" s="861"/>
      <c r="J35" s="861"/>
      <c r="K35" s="786" t="str">
        <f t="shared" si="0"/>
        <v xml:space="preserve"> </v>
      </c>
      <c r="L35" s="861"/>
      <c r="M35" s="861"/>
      <c r="N35" s="861"/>
      <c r="O35" s="861"/>
      <c r="P35" s="861"/>
      <c r="Q35" s="855"/>
      <c r="R35" s="855"/>
      <c r="S35" s="861"/>
      <c r="T35" s="861"/>
      <c r="U35" s="861"/>
      <c r="V35" s="861"/>
      <c r="W35" s="862"/>
      <c r="X35" s="862"/>
      <c r="Y35" s="862"/>
      <c r="Z35" s="858"/>
      <c r="AA35" s="823"/>
      <c r="AB35" s="823"/>
      <c r="AC35" s="823"/>
      <c r="AD35" s="823"/>
      <c r="AE35" s="823"/>
      <c r="AF35" s="684"/>
      <c r="AG35" s="857" t="str">
        <f t="shared" si="1"/>
        <v xml:space="preserve"> </v>
      </c>
      <c r="AH35" s="786" t="str">
        <f t="shared" si="2"/>
        <v xml:space="preserve"> </v>
      </c>
      <c r="AI35" s="786" t="str">
        <f t="shared" si="3"/>
        <v xml:space="preserve"> </v>
      </c>
      <c r="AJ35" s="786" t="str">
        <f t="shared" si="4"/>
        <v xml:space="preserve"> </v>
      </c>
      <c r="AK35" s="786" t="str">
        <f t="shared" si="5"/>
        <v xml:space="preserve"> </v>
      </c>
      <c r="AL35" s="786" t="str">
        <f t="shared" si="6"/>
        <v xml:space="preserve"> </v>
      </c>
    </row>
    <row r="36" spans="1:38" ht="18.75" x14ac:dyDescent="0.3">
      <c r="A36" s="858"/>
      <c r="B36" s="858"/>
      <c r="C36" s="858"/>
      <c r="D36" s="859"/>
      <c r="E36" s="860"/>
      <c r="F36" s="860"/>
      <c r="G36" s="860"/>
      <c r="H36" s="861"/>
      <c r="I36" s="861"/>
      <c r="J36" s="861"/>
      <c r="K36" s="786" t="str">
        <f t="shared" si="0"/>
        <v xml:space="preserve"> </v>
      </c>
      <c r="L36" s="861"/>
      <c r="M36" s="861"/>
      <c r="N36" s="861"/>
      <c r="O36" s="861"/>
      <c r="P36" s="861"/>
      <c r="Q36" s="855"/>
      <c r="R36" s="855"/>
      <c r="S36" s="861"/>
      <c r="T36" s="861"/>
      <c r="U36" s="861"/>
      <c r="V36" s="861"/>
      <c r="W36" s="862"/>
      <c r="X36" s="862"/>
      <c r="Y36" s="862"/>
      <c r="Z36" s="858"/>
      <c r="AA36" s="823"/>
      <c r="AB36" s="823"/>
      <c r="AC36" s="823"/>
      <c r="AD36" s="823"/>
      <c r="AE36" s="823"/>
      <c r="AF36" s="684"/>
      <c r="AG36" s="857" t="str">
        <f t="shared" si="1"/>
        <v xml:space="preserve"> </v>
      </c>
      <c r="AH36" s="786" t="str">
        <f t="shared" si="2"/>
        <v xml:space="preserve"> </v>
      </c>
      <c r="AI36" s="786" t="str">
        <f t="shared" si="3"/>
        <v xml:space="preserve"> </v>
      </c>
      <c r="AJ36" s="786" t="str">
        <f t="shared" si="4"/>
        <v xml:space="preserve"> </v>
      </c>
      <c r="AK36" s="786" t="str">
        <f t="shared" si="5"/>
        <v xml:space="preserve"> </v>
      </c>
      <c r="AL36" s="786" t="str">
        <f t="shared" si="6"/>
        <v xml:space="preserve"> </v>
      </c>
    </row>
    <row r="37" spans="1:38" ht="18.75" x14ac:dyDescent="0.3">
      <c r="A37" s="858"/>
      <c r="B37" s="858"/>
      <c r="C37" s="858"/>
      <c r="D37" s="859"/>
      <c r="E37" s="860"/>
      <c r="F37" s="860"/>
      <c r="G37" s="860"/>
      <c r="H37" s="861"/>
      <c r="I37" s="861"/>
      <c r="J37" s="861"/>
      <c r="K37" s="786" t="str">
        <f t="shared" si="0"/>
        <v xml:space="preserve"> </v>
      </c>
      <c r="L37" s="861"/>
      <c r="M37" s="861"/>
      <c r="N37" s="861"/>
      <c r="O37" s="861"/>
      <c r="P37" s="861"/>
      <c r="Q37" s="855"/>
      <c r="R37" s="855"/>
      <c r="S37" s="861"/>
      <c r="T37" s="861"/>
      <c r="U37" s="861"/>
      <c r="V37" s="861"/>
      <c r="W37" s="862"/>
      <c r="X37" s="862"/>
      <c r="Y37" s="862"/>
      <c r="Z37" s="858"/>
      <c r="AA37" s="823"/>
      <c r="AB37" s="823"/>
      <c r="AC37" s="823"/>
      <c r="AD37" s="823"/>
      <c r="AE37" s="823"/>
      <c r="AF37" s="684"/>
      <c r="AG37" s="857" t="str">
        <f t="shared" si="1"/>
        <v xml:space="preserve"> </v>
      </c>
      <c r="AH37" s="786" t="str">
        <f t="shared" si="2"/>
        <v xml:space="preserve"> </v>
      </c>
      <c r="AI37" s="786" t="str">
        <f t="shared" si="3"/>
        <v xml:space="preserve"> </v>
      </c>
      <c r="AJ37" s="786" t="str">
        <f t="shared" si="4"/>
        <v xml:space="preserve"> </v>
      </c>
      <c r="AK37" s="786" t="str">
        <f t="shared" si="5"/>
        <v xml:space="preserve"> </v>
      </c>
      <c r="AL37" s="786" t="str">
        <f t="shared" si="6"/>
        <v xml:space="preserve"> </v>
      </c>
    </row>
    <row r="38" spans="1:38" ht="18.75" x14ac:dyDescent="0.3">
      <c r="A38" s="858"/>
      <c r="B38" s="858"/>
      <c r="C38" s="858"/>
      <c r="D38" s="859"/>
      <c r="E38" s="860"/>
      <c r="F38" s="860"/>
      <c r="G38" s="860"/>
      <c r="H38" s="861"/>
      <c r="I38" s="861"/>
      <c r="J38" s="861"/>
      <c r="K38" s="786" t="str">
        <f t="shared" si="0"/>
        <v xml:space="preserve"> </v>
      </c>
      <c r="L38" s="861"/>
      <c r="M38" s="861"/>
      <c r="N38" s="861"/>
      <c r="O38" s="861"/>
      <c r="P38" s="861"/>
      <c r="Q38" s="855"/>
      <c r="R38" s="855"/>
      <c r="S38" s="861"/>
      <c r="T38" s="861"/>
      <c r="U38" s="861"/>
      <c r="V38" s="861"/>
      <c r="W38" s="862"/>
      <c r="X38" s="862"/>
      <c r="Y38" s="862"/>
      <c r="Z38" s="858"/>
      <c r="AA38" s="823"/>
      <c r="AB38" s="823"/>
      <c r="AC38" s="823"/>
      <c r="AD38" s="823"/>
      <c r="AE38" s="823"/>
      <c r="AF38" s="684"/>
      <c r="AG38" s="857" t="str">
        <f t="shared" si="1"/>
        <v xml:space="preserve"> </v>
      </c>
      <c r="AH38" s="786" t="str">
        <f t="shared" si="2"/>
        <v xml:space="preserve"> </v>
      </c>
      <c r="AI38" s="786" t="str">
        <f t="shared" si="3"/>
        <v xml:space="preserve"> </v>
      </c>
      <c r="AJ38" s="786" t="str">
        <f t="shared" si="4"/>
        <v xml:space="preserve"> </v>
      </c>
      <c r="AK38" s="786" t="str">
        <f t="shared" si="5"/>
        <v xml:space="preserve"> </v>
      </c>
      <c r="AL38" s="786" t="str">
        <f t="shared" si="6"/>
        <v xml:space="preserve"> </v>
      </c>
    </row>
    <row r="39" spans="1:38" ht="18.75" x14ac:dyDescent="0.3">
      <c r="A39" s="858"/>
      <c r="B39" s="858"/>
      <c r="C39" s="858"/>
      <c r="D39" s="859"/>
      <c r="E39" s="860"/>
      <c r="F39" s="860"/>
      <c r="G39" s="860"/>
      <c r="H39" s="861"/>
      <c r="I39" s="861"/>
      <c r="J39" s="861"/>
      <c r="K39" s="786" t="str">
        <f t="shared" si="0"/>
        <v xml:space="preserve"> </v>
      </c>
      <c r="L39" s="861"/>
      <c r="M39" s="861"/>
      <c r="N39" s="861"/>
      <c r="O39" s="861"/>
      <c r="P39" s="861"/>
      <c r="Q39" s="855"/>
      <c r="R39" s="855"/>
      <c r="S39" s="861"/>
      <c r="T39" s="861"/>
      <c r="U39" s="861"/>
      <c r="V39" s="861"/>
      <c r="W39" s="862"/>
      <c r="X39" s="862"/>
      <c r="Y39" s="862"/>
      <c r="Z39" s="858"/>
      <c r="AA39" s="823"/>
      <c r="AB39" s="823"/>
      <c r="AC39" s="823"/>
      <c r="AD39" s="823"/>
      <c r="AE39" s="823"/>
      <c r="AF39" s="684"/>
      <c r="AG39" s="857" t="str">
        <f t="shared" si="1"/>
        <v xml:space="preserve"> </v>
      </c>
      <c r="AH39" s="786" t="str">
        <f t="shared" si="2"/>
        <v xml:space="preserve"> </v>
      </c>
      <c r="AI39" s="786" t="str">
        <f t="shared" si="3"/>
        <v xml:space="preserve"> </v>
      </c>
      <c r="AJ39" s="786" t="str">
        <f t="shared" si="4"/>
        <v xml:space="preserve"> </v>
      </c>
      <c r="AK39" s="786" t="str">
        <f t="shared" si="5"/>
        <v xml:space="preserve"> </v>
      </c>
      <c r="AL39" s="786" t="str">
        <f t="shared" si="6"/>
        <v xml:space="preserve"> </v>
      </c>
    </row>
    <row r="40" spans="1:38" ht="18.75" x14ac:dyDescent="0.3">
      <c r="A40" s="858"/>
      <c r="B40" s="858"/>
      <c r="C40" s="858"/>
      <c r="D40" s="859"/>
      <c r="E40" s="860"/>
      <c r="F40" s="860"/>
      <c r="G40" s="860"/>
      <c r="H40" s="861"/>
      <c r="I40" s="861"/>
      <c r="J40" s="861"/>
      <c r="K40" s="786" t="str">
        <f t="shared" si="0"/>
        <v xml:space="preserve"> </v>
      </c>
      <c r="L40" s="861"/>
      <c r="M40" s="861"/>
      <c r="N40" s="861"/>
      <c r="O40" s="861"/>
      <c r="P40" s="861"/>
      <c r="Q40" s="855"/>
      <c r="R40" s="855"/>
      <c r="S40" s="861"/>
      <c r="T40" s="861"/>
      <c r="U40" s="861"/>
      <c r="V40" s="861"/>
      <c r="W40" s="862"/>
      <c r="X40" s="862"/>
      <c r="Y40" s="862"/>
      <c r="Z40" s="858"/>
      <c r="AA40" s="823"/>
      <c r="AB40" s="823"/>
      <c r="AC40" s="823"/>
      <c r="AD40" s="823"/>
      <c r="AE40" s="823"/>
      <c r="AF40" s="684"/>
      <c r="AG40" s="857" t="str">
        <f t="shared" si="1"/>
        <v xml:space="preserve"> </v>
      </c>
      <c r="AH40" s="786" t="str">
        <f t="shared" si="2"/>
        <v xml:space="preserve"> </v>
      </c>
      <c r="AI40" s="786" t="str">
        <f t="shared" si="3"/>
        <v xml:space="preserve"> </v>
      </c>
      <c r="AJ40" s="786" t="str">
        <f t="shared" si="4"/>
        <v xml:space="preserve"> </v>
      </c>
      <c r="AK40" s="786" t="str">
        <f t="shared" si="5"/>
        <v xml:space="preserve"> </v>
      </c>
      <c r="AL40" s="786" t="str">
        <f t="shared" si="6"/>
        <v xml:space="preserve"> </v>
      </c>
    </row>
    <row r="41" spans="1:38" ht="18.75" x14ac:dyDescent="0.3">
      <c r="A41" s="858"/>
      <c r="B41" s="858"/>
      <c r="C41" s="858"/>
      <c r="D41" s="859"/>
      <c r="E41" s="860"/>
      <c r="F41" s="860"/>
      <c r="G41" s="860"/>
      <c r="H41" s="861"/>
      <c r="I41" s="861"/>
      <c r="J41" s="861"/>
      <c r="K41" s="786" t="str">
        <f t="shared" si="0"/>
        <v xml:space="preserve"> </v>
      </c>
      <c r="L41" s="861"/>
      <c r="M41" s="861"/>
      <c r="N41" s="861"/>
      <c r="O41" s="861"/>
      <c r="P41" s="861"/>
      <c r="Q41" s="855"/>
      <c r="R41" s="855"/>
      <c r="S41" s="861"/>
      <c r="T41" s="861"/>
      <c r="U41" s="861"/>
      <c r="V41" s="861"/>
      <c r="W41" s="862"/>
      <c r="X41" s="862"/>
      <c r="Y41" s="862"/>
      <c r="Z41" s="858"/>
      <c r="AA41" s="823"/>
      <c r="AB41" s="823"/>
      <c r="AC41" s="823"/>
      <c r="AD41" s="823"/>
      <c r="AE41" s="823"/>
      <c r="AF41" s="684"/>
      <c r="AG41" s="857" t="str">
        <f t="shared" si="1"/>
        <v xml:space="preserve"> </v>
      </c>
      <c r="AH41" s="786" t="str">
        <f t="shared" si="2"/>
        <v xml:space="preserve"> </v>
      </c>
      <c r="AI41" s="786" t="str">
        <f t="shared" si="3"/>
        <v xml:space="preserve"> </v>
      </c>
      <c r="AJ41" s="786" t="str">
        <f t="shared" si="4"/>
        <v xml:space="preserve"> </v>
      </c>
      <c r="AK41" s="786" t="str">
        <f t="shared" si="5"/>
        <v xml:space="preserve"> </v>
      </c>
      <c r="AL41" s="786" t="str">
        <f t="shared" si="6"/>
        <v xml:space="preserve"> </v>
      </c>
    </row>
    <row r="42" spans="1:38" ht="18.75" x14ac:dyDescent="0.3">
      <c r="A42" s="858"/>
      <c r="B42" s="858"/>
      <c r="C42" s="858"/>
      <c r="D42" s="859"/>
      <c r="E42" s="860"/>
      <c r="F42" s="860"/>
      <c r="G42" s="860"/>
      <c r="H42" s="861"/>
      <c r="I42" s="861"/>
      <c r="J42" s="861"/>
      <c r="K42" s="786" t="str">
        <f t="shared" si="0"/>
        <v xml:space="preserve"> </v>
      </c>
      <c r="L42" s="861"/>
      <c r="M42" s="861"/>
      <c r="N42" s="861"/>
      <c r="O42" s="861"/>
      <c r="P42" s="861"/>
      <c r="Q42" s="855"/>
      <c r="R42" s="855"/>
      <c r="S42" s="861"/>
      <c r="T42" s="861"/>
      <c r="U42" s="861"/>
      <c r="V42" s="861"/>
      <c r="W42" s="862"/>
      <c r="X42" s="862"/>
      <c r="Y42" s="862"/>
      <c r="Z42" s="858"/>
      <c r="AA42" s="823"/>
      <c r="AB42" s="823"/>
      <c r="AC42" s="823"/>
      <c r="AD42" s="823"/>
      <c r="AE42" s="823"/>
      <c r="AF42" s="684"/>
      <c r="AG42" s="857" t="str">
        <f t="shared" si="1"/>
        <v xml:space="preserve"> </v>
      </c>
      <c r="AH42" s="786" t="str">
        <f t="shared" si="2"/>
        <v xml:space="preserve"> </v>
      </c>
      <c r="AI42" s="786" t="str">
        <f t="shared" si="3"/>
        <v xml:space="preserve"> </v>
      </c>
      <c r="AJ42" s="786" t="str">
        <f t="shared" si="4"/>
        <v xml:space="preserve"> </v>
      </c>
      <c r="AK42" s="786" t="str">
        <f t="shared" si="5"/>
        <v xml:space="preserve"> </v>
      </c>
      <c r="AL42" s="786" t="str">
        <f t="shared" si="6"/>
        <v xml:space="preserve"> </v>
      </c>
    </row>
    <row r="43" spans="1:38" ht="18.75" x14ac:dyDescent="0.3">
      <c r="A43" s="858"/>
      <c r="B43" s="858"/>
      <c r="C43" s="858"/>
      <c r="D43" s="859"/>
      <c r="E43" s="860"/>
      <c r="F43" s="860"/>
      <c r="G43" s="860"/>
      <c r="H43" s="861"/>
      <c r="I43" s="861"/>
      <c r="J43" s="861"/>
      <c r="K43" s="786" t="str">
        <f t="shared" si="0"/>
        <v xml:space="preserve"> </v>
      </c>
      <c r="L43" s="861"/>
      <c r="M43" s="861"/>
      <c r="N43" s="861"/>
      <c r="O43" s="861"/>
      <c r="P43" s="861"/>
      <c r="Q43" s="855"/>
      <c r="R43" s="855"/>
      <c r="S43" s="861"/>
      <c r="T43" s="861"/>
      <c r="U43" s="861"/>
      <c r="V43" s="861"/>
      <c r="W43" s="862"/>
      <c r="X43" s="862"/>
      <c r="Y43" s="862"/>
      <c r="Z43" s="858"/>
      <c r="AA43" s="823"/>
      <c r="AB43" s="823"/>
      <c r="AC43" s="823"/>
      <c r="AD43" s="823"/>
      <c r="AE43" s="823"/>
      <c r="AF43" s="684"/>
      <c r="AG43" s="857" t="str">
        <f t="shared" si="1"/>
        <v xml:space="preserve"> </v>
      </c>
      <c r="AH43" s="786" t="str">
        <f t="shared" si="2"/>
        <v xml:space="preserve"> </v>
      </c>
      <c r="AI43" s="786" t="str">
        <f t="shared" si="3"/>
        <v xml:space="preserve"> </v>
      </c>
      <c r="AJ43" s="786" t="str">
        <f t="shared" si="4"/>
        <v xml:space="preserve"> </v>
      </c>
      <c r="AK43" s="786" t="str">
        <f t="shared" si="5"/>
        <v xml:space="preserve"> </v>
      </c>
      <c r="AL43" s="786" t="str">
        <f t="shared" si="6"/>
        <v xml:space="preserve"> </v>
      </c>
    </row>
    <row r="44" spans="1:38" ht="18.75" x14ac:dyDescent="0.3">
      <c r="A44" s="858"/>
      <c r="B44" s="858"/>
      <c r="C44" s="858"/>
      <c r="D44" s="859"/>
      <c r="E44" s="860"/>
      <c r="F44" s="860"/>
      <c r="G44" s="860"/>
      <c r="H44" s="861"/>
      <c r="I44" s="861"/>
      <c r="J44" s="861"/>
      <c r="K44" s="786" t="str">
        <f t="shared" si="0"/>
        <v xml:space="preserve"> </v>
      </c>
      <c r="L44" s="861"/>
      <c r="M44" s="861"/>
      <c r="N44" s="861"/>
      <c r="O44" s="861"/>
      <c r="P44" s="861"/>
      <c r="Q44" s="855"/>
      <c r="R44" s="855"/>
      <c r="S44" s="861"/>
      <c r="T44" s="861"/>
      <c r="U44" s="861"/>
      <c r="V44" s="861"/>
      <c r="W44" s="862"/>
      <c r="X44" s="862"/>
      <c r="Y44" s="862"/>
      <c r="Z44" s="858"/>
      <c r="AA44" s="823"/>
      <c r="AB44" s="823"/>
      <c r="AC44" s="823"/>
      <c r="AD44" s="823"/>
      <c r="AE44" s="823"/>
      <c r="AF44" s="684"/>
      <c r="AG44" s="857" t="str">
        <f t="shared" si="1"/>
        <v xml:space="preserve"> </v>
      </c>
      <c r="AH44" s="786" t="str">
        <f t="shared" si="2"/>
        <v xml:space="preserve"> </v>
      </c>
      <c r="AI44" s="786" t="str">
        <f t="shared" si="3"/>
        <v xml:space="preserve"> </v>
      </c>
      <c r="AJ44" s="786" t="str">
        <f t="shared" si="4"/>
        <v xml:space="preserve"> </v>
      </c>
      <c r="AK44" s="786" t="str">
        <f t="shared" si="5"/>
        <v xml:space="preserve"> </v>
      </c>
      <c r="AL44" s="786" t="str">
        <f t="shared" si="6"/>
        <v xml:space="preserve"> </v>
      </c>
    </row>
    <row r="45" spans="1:38" ht="18.75" x14ac:dyDescent="0.3">
      <c r="A45" s="858"/>
      <c r="B45" s="858"/>
      <c r="C45" s="858"/>
      <c r="D45" s="859"/>
      <c r="E45" s="860"/>
      <c r="F45" s="860"/>
      <c r="G45" s="860"/>
      <c r="H45" s="861"/>
      <c r="I45" s="861"/>
      <c r="J45" s="861"/>
      <c r="K45" s="786" t="str">
        <f t="shared" si="0"/>
        <v xml:space="preserve"> </v>
      </c>
      <c r="L45" s="861"/>
      <c r="M45" s="861"/>
      <c r="N45" s="861"/>
      <c r="O45" s="861"/>
      <c r="P45" s="861"/>
      <c r="Q45" s="855"/>
      <c r="R45" s="855"/>
      <c r="S45" s="861"/>
      <c r="T45" s="861"/>
      <c r="U45" s="861"/>
      <c r="V45" s="861"/>
      <c r="W45" s="862"/>
      <c r="X45" s="862"/>
      <c r="Y45" s="862"/>
      <c r="Z45" s="858"/>
      <c r="AA45" s="823"/>
      <c r="AB45" s="823"/>
      <c r="AC45" s="823"/>
      <c r="AD45" s="823"/>
      <c r="AE45" s="823"/>
      <c r="AF45" s="684"/>
      <c r="AG45" s="857" t="str">
        <f t="shared" si="1"/>
        <v xml:space="preserve"> </v>
      </c>
      <c r="AH45" s="786" t="str">
        <f t="shared" si="2"/>
        <v xml:space="preserve"> </v>
      </c>
      <c r="AI45" s="786" t="str">
        <f t="shared" si="3"/>
        <v xml:space="preserve"> </v>
      </c>
      <c r="AJ45" s="786" t="str">
        <f t="shared" si="4"/>
        <v xml:space="preserve"> </v>
      </c>
      <c r="AK45" s="786" t="str">
        <f t="shared" si="5"/>
        <v xml:space="preserve"> </v>
      </c>
      <c r="AL45" s="786" t="str">
        <f t="shared" si="6"/>
        <v xml:space="preserve"> </v>
      </c>
    </row>
    <row r="46" spans="1:38" ht="18.75" x14ac:dyDescent="0.3">
      <c r="A46" s="858"/>
      <c r="B46" s="858"/>
      <c r="C46" s="858"/>
      <c r="D46" s="859"/>
      <c r="E46" s="860"/>
      <c r="F46" s="860"/>
      <c r="G46" s="860"/>
      <c r="H46" s="861"/>
      <c r="I46" s="861"/>
      <c r="J46" s="861"/>
      <c r="K46" s="786" t="str">
        <f t="shared" si="0"/>
        <v xml:space="preserve"> </v>
      </c>
      <c r="L46" s="861"/>
      <c r="M46" s="861"/>
      <c r="N46" s="861"/>
      <c r="O46" s="861"/>
      <c r="P46" s="861"/>
      <c r="Q46" s="855"/>
      <c r="R46" s="855"/>
      <c r="S46" s="861"/>
      <c r="T46" s="861"/>
      <c r="U46" s="861"/>
      <c r="V46" s="861"/>
      <c r="W46" s="862"/>
      <c r="X46" s="862"/>
      <c r="Y46" s="862"/>
      <c r="Z46" s="858"/>
      <c r="AA46" s="823"/>
      <c r="AB46" s="823"/>
      <c r="AC46" s="823"/>
      <c r="AD46" s="823"/>
      <c r="AE46" s="823"/>
      <c r="AF46" s="684"/>
      <c r="AG46" s="857" t="str">
        <f t="shared" si="1"/>
        <v xml:space="preserve"> </v>
      </c>
      <c r="AH46" s="786" t="str">
        <f t="shared" si="2"/>
        <v xml:space="preserve"> </v>
      </c>
      <c r="AI46" s="786" t="str">
        <f t="shared" si="3"/>
        <v xml:space="preserve"> </v>
      </c>
      <c r="AJ46" s="786" t="str">
        <f t="shared" si="4"/>
        <v xml:space="preserve"> </v>
      </c>
      <c r="AK46" s="786" t="str">
        <f t="shared" si="5"/>
        <v xml:space="preserve"> </v>
      </c>
      <c r="AL46" s="786" t="str">
        <f t="shared" si="6"/>
        <v xml:space="preserve"> </v>
      </c>
    </row>
    <row r="47" spans="1:38" ht="18.75" x14ac:dyDescent="0.3">
      <c r="A47" s="858"/>
      <c r="B47" s="858"/>
      <c r="C47" s="858"/>
      <c r="D47" s="859"/>
      <c r="E47" s="860"/>
      <c r="F47" s="860"/>
      <c r="G47" s="860"/>
      <c r="H47" s="861"/>
      <c r="I47" s="861"/>
      <c r="J47" s="861"/>
      <c r="K47" s="786" t="str">
        <f t="shared" si="0"/>
        <v xml:space="preserve"> </v>
      </c>
      <c r="L47" s="861"/>
      <c r="M47" s="861"/>
      <c r="N47" s="861"/>
      <c r="O47" s="861"/>
      <c r="P47" s="861"/>
      <c r="Q47" s="855"/>
      <c r="R47" s="855"/>
      <c r="S47" s="861"/>
      <c r="T47" s="861"/>
      <c r="U47" s="861"/>
      <c r="V47" s="861"/>
      <c r="W47" s="862"/>
      <c r="X47" s="862"/>
      <c r="Y47" s="862"/>
      <c r="Z47" s="858"/>
      <c r="AA47" s="823"/>
      <c r="AB47" s="823"/>
      <c r="AC47" s="823"/>
      <c r="AD47" s="823"/>
      <c r="AE47" s="823"/>
      <c r="AF47" s="684"/>
      <c r="AG47" s="857" t="str">
        <f t="shared" si="1"/>
        <v xml:space="preserve"> </v>
      </c>
      <c r="AH47" s="786" t="str">
        <f t="shared" si="2"/>
        <v xml:space="preserve"> </v>
      </c>
      <c r="AI47" s="786" t="str">
        <f t="shared" si="3"/>
        <v xml:space="preserve"> </v>
      </c>
      <c r="AJ47" s="786" t="str">
        <f t="shared" si="4"/>
        <v xml:space="preserve"> </v>
      </c>
      <c r="AK47" s="786" t="str">
        <f t="shared" si="5"/>
        <v xml:space="preserve"> </v>
      </c>
      <c r="AL47" s="786" t="str">
        <f t="shared" si="6"/>
        <v xml:space="preserve"> </v>
      </c>
    </row>
    <row r="48" spans="1:38" ht="18.75" x14ac:dyDescent="0.3">
      <c r="A48" s="858"/>
      <c r="B48" s="858"/>
      <c r="C48" s="858"/>
      <c r="D48" s="859"/>
      <c r="E48" s="860"/>
      <c r="F48" s="860"/>
      <c r="G48" s="860"/>
      <c r="H48" s="861"/>
      <c r="I48" s="861"/>
      <c r="J48" s="861"/>
      <c r="K48" s="786" t="str">
        <f t="shared" si="0"/>
        <v xml:space="preserve"> </v>
      </c>
      <c r="L48" s="861"/>
      <c r="M48" s="861"/>
      <c r="N48" s="861"/>
      <c r="O48" s="861"/>
      <c r="P48" s="861"/>
      <c r="Q48" s="855"/>
      <c r="R48" s="855"/>
      <c r="S48" s="861"/>
      <c r="T48" s="861"/>
      <c r="U48" s="861"/>
      <c r="V48" s="861"/>
      <c r="W48" s="862"/>
      <c r="X48" s="862"/>
      <c r="Y48" s="862"/>
      <c r="Z48" s="858"/>
      <c r="AA48" s="823"/>
      <c r="AB48" s="823"/>
      <c r="AC48" s="823"/>
      <c r="AD48" s="823"/>
      <c r="AE48" s="823"/>
      <c r="AF48" s="684"/>
      <c r="AG48" s="857" t="str">
        <f t="shared" si="1"/>
        <v xml:space="preserve"> </v>
      </c>
      <c r="AH48" s="786" t="str">
        <f t="shared" si="2"/>
        <v xml:space="preserve"> </v>
      </c>
      <c r="AI48" s="786" t="str">
        <f t="shared" si="3"/>
        <v xml:space="preserve"> </v>
      </c>
      <c r="AJ48" s="786" t="str">
        <f t="shared" si="4"/>
        <v xml:space="preserve"> </v>
      </c>
      <c r="AK48" s="786" t="str">
        <f t="shared" si="5"/>
        <v xml:space="preserve"> </v>
      </c>
      <c r="AL48" s="786" t="str">
        <f t="shared" si="6"/>
        <v xml:space="preserve"> </v>
      </c>
    </row>
    <row r="49" spans="1:38" ht="18.75" x14ac:dyDescent="0.3">
      <c r="A49" s="858"/>
      <c r="B49" s="858"/>
      <c r="C49" s="858"/>
      <c r="D49" s="859"/>
      <c r="E49" s="860"/>
      <c r="F49" s="860"/>
      <c r="G49" s="860"/>
      <c r="H49" s="861"/>
      <c r="I49" s="861"/>
      <c r="J49" s="861"/>
      <c r="K49" s="786" t="str">
        <f t="shared" si="0"/>
        <v xml:space="preserve"> </v>
      </c>
      <c r="L49" s="861"/>
      <c r="M49" s="861"/>
      <c r="N49" s="861"/>
      <c r="O49" s="861"/>
      <c r="P49" s="861"/>
      <c r="Q49" s="855"/>
      <c r="R49" s="855"/>
      <c r="S49" s="861"/>
      <c r="T49" s="861"/>
      <c r="U49" s="861"/>
      <c r="V49" s="861"/>
      <c r="W49" s="862"/>
      <c r="X49" s="862"/>
      <c r="Y49" s="862"/>
      <c r="Z49" s="858"/>
      <c r="AA49" s="823"/>
      <c r="AB49" s="823"/>
      <c r="AC49" s="823"/>
      <c r="AD49" s="823"/>
      <c r="AE49" s="823"/>
      <c r="AF49" s="684"/>
      <c r="AG49" s="857" t="str">
        <f t="shared" si="1"/>
        <v xml:space="preserve"> </v>
      </c>
      <c r="AH49" s="786" t="str">
        <f t="shared" si="2"/>
        <v xml:space="preserve"> </v>
      </c>
      <c r="AI49" s="786" t="str">
        <f t="shared" si="3"/>
        <v xml:space="preserve"> </v>
      </c>
      <c r="AJ49" s="786" t="str">
        <f t="shared" si="4"/>
        <v xml:space="preserve"> </v>
      </c>
      <c r="AK49" s="786" t="str">
        <f t="shared" si="5"/>
        <v xml:space="preserve"> </v>
      </c>
      <c r="AL49" s="786" t="str">
        <f t="shared" si="6"/>
        <v xml:space="preserve"> </v>
      </c>
    </row>
    <row r="50" spans="1:38" ht="18.75" x14ac:dyDescent="0.3">
      <c r="A50" s="858"/>
      <c r="B50" s="858"/>
      <c r="C50" s="858"/>
      <c r="D50" s="859"/>
      <c r="E50" s="860"/>
      <c r="F50" s="860"/>
      <c r="G50" s="860"/>
      <c r="H50" s="861"/>
      <c r="I50" s="861"/>
      <c r="J50" s="861"/>
      <c r="K50" s="786" t="str">
        <f t="shared" si="0"/>
        <v xml:space="preserve"> </v>
      </c>
      <c r="L50" s="861"/>
      <c r="M50" s="861"/>
      <c r="N50" s="861"/>
      <c r="O50" s="861"/>
      <c r="P50" s="861"/>
      <c r="Q50" s="855"/>
      <c r="R50" s="855"/>
      <c r="S50" s="861"/>
      <c r="T50" s="861"/>
      <c r="U50" s="861"/>
      <c r="V50" s="861"/>
      <c r="W50" s="862"/>
      <c r="X50" s="862"/>
      <c r="Y50" s="862"/>
      <c r="Z50" s="858"/>
      <c r="AA50" s="823"/>
      <c r="AB50" s="823"/>
      <c r="AC50" s="823"/>
      <c r="AD50" s="823"/>
      <c r="AE50" s="823"/>
      <c r="AF50" s="684"/>
      <c r="AG50" s="857" t="str">
        <f t="shared" si="1"/>
        <v xml:space="preserve"> </v>
      </c>
      <c r="AH50" s="786" t="str">
        <f t="shared" si="2"/>
        <v xml:space="preserve"> </v>
      </c>
      <c r="AI50" s="786" t="str">
        <f t="shared" si="3"/>
        <v xml:space="preserve"> </v>
      </c>
      <c r="AJ50" s="786" t="str">
        <f t="shared" si="4"/>
        <v xml:space="preserve"> </v>
      </c>
      <c r="AK50" s="786" t="str">
        <f t="shared" si="5"/>
        <v xml:space="preserve"> </v>
      </c>
      <c r="AL50" s="786" t="str">
        <f t="shared" si="6"/>
        <v xml:space="preserve"> </v>
      </c>
    </row>
    <row r="51" spans="1:38" ht="18.75" x14ac:dyDescent="0.3">
      <c r="A51" s="858"/>
      <c r="B51" s="858"/>
      <c r="C51" s="858"/>
      <c r="D51" s="859"/>
      <c r="E51" s="860"/>
      <c r="F51" s="860"/>
      <c r="G51" s="860"/>
      <c r="H51" s="861"/>
      <c r="I51" s="861"/>
      <c r="J51" s="861"/>
      <c r="K51" s="786" t="str">
        <f t="shared" si="0"/>
        <v xml:space="preserve"> </v>
      </c>
      <c r="L51" s="861"/>
      <c r="M51" s="861"/>
      <c r="N51" s="861"/>
      <c r="O51" s="861"/>
      <c r="P51" s="861"/>
      <c r="Q51" s="855"/>
      <c r="R51" s="855"/>
      <c r="S51" s="861"/>
      <c r="T51" s="861"/>
      <c r="U51" s="861"/>
      <c r="V51" s="861"/>
      <c r="W51" s="862"/>
      <c r="X51" s="862"/>
      <c r="Y51" s="862"/>
      <c r="Z51" s="858"/>
      <c r="AA51" s="823"/>
      <c r="AB51" s="823"/>
      <c r="AC51" s="823"/>
      <c r="AD51" s="823"/>
      <c r="AE51" s="823"/>
      <c r="AF51" s="684"/>
      <c r="AG51" s="857" t="str">
        <f t="shared" si="1"/>
        <v xml:space="preserve"> </v>
      </c>
      <c r="AH51" s="786" t="str">
        <f t="shared" si="2"/>
        <v xml:space="preserve"> </v>
      </c>
      <c r="AI51" s="786" t="str">
        <f t="shared" si="3"/>
        <v xml:space="preserve"> </v>
      </c>
      <c r="AJ51" s="786" t="str">
        <f t="shared" si="4"/>
        <v xml:space="preserve"> </v>
      </c>
      <c r="AK51" s="786" t="str">
        <f t="shared" si="5"/>
        <v xml:space="preserve"> </v>
      </c>
      <c r="AL51" s="786" t="str">
        <f t="shared" si="6"/>
        <v xml:space="preserve"> </v>
      </c>
    </row>
    <row r="52" spans="1:38" ht="18.75" x14ac:dyDescent="0.3">
      <c r="A52" s="858"/>
      <c r="B52" s="858"/>
      <c r="C52" s="858"/>
      <c r="D52" s="859"/>
      <c r="E52" s="860"/>
      <c r="F52" s="860"/>
      <c r="G52" s="860"/>
      <c r="H52" s="861"/>
      <c r="I52" s="861"/>
      <c r="J52" s="861"/>
      <c r="K52" s="786" t="str">
        <f t="shared" si="0"/>
        <v xml:space="preserve"> </v>
      </c>
      <c r="L52" s="861"/>
      <c r="M52" s="861"/>
      <c r="N52" s="861"/>
      <c r="O52" s="861"/>
      <c r="P52" s="861"/>
      <c r="Q52" s="855"/>
      <c r="R52" s="855"/>
      <c r="S52" s="861"/>
      <c r="T52" s="861"/>
      <c r="U52" s="861"/>
      <c r="V52" s="861"/>
      <c r="W52" s="862"/>
      <c r="X52" s="862"/>
      <c r="Y52" s="862"/>
      <c r="Z52" s="858"/>
      <c r="AA52" s="823"/>
      <c r="AB52" s="823"/>
      <c r="AC52" s="823"/>
      <c r="AD52" s="823"/>
      <c r="AE52" s="823"/>
      <c r="AF52" s="684"/>
      <c r="AG52" s="857" t="str">
        <f t="shared" si="1"/>
        <v xml:space="preserve"> </v>
      </c>
      <c r="AH52" s="786" t="str">
        <f t="shared" si="2"/>
        <v xml:space="preserve"> </v>
      </c>
      <c r="AI52" s="786" t="str">
        <f t="shared" si="3"/>
        <v xml:space="preserve"> </v>
      </c>
      <c r="AJ52" s="786" t="str">
        <f t="shared" si="4"/>
        <v xml:space="preserve"> </v>
      </c>
      <c r="AK52" s="786" t="str">
        <f t="shared" si="5"/>
        <v xml:space="preserve"> </v>
      </c>
      <c r="AL52" s="786" t="str">
        <f t="shared" si="6"/>
        <v xml:space="preserve"> </v>
      </c>
    </row>
    <row r="53" spans="1:38" ht="18.75" x14ac:dyDescent="0.3">
      <c r="A53" s="858"/>
      <c r="B53" s="858"/>
      <c r="C53" s="858"/>
      <c r="D53" s="859"/>
      <c r="E53" s="860"/>
      <c r="F53" s="860"/>
      <c r="G53" s="860"/>
      <c r="H53" s="861"/>
      <c r="I53" s="861"/>
      <c r="J53" s="861"/>
      <c r="K53" s="786" t="str">
        <f t="shared" si="0"/>
        <v xml:space="preserve"> </v>
      </c>
      <c r="L53" s="861"/>
      <c r="M53" s="861"/>
      <c r="N53" s="861"/>
      <c r="O53" s="861"/>
      <c r="P53" s="861"/>
      <c r="Q53" s="855"/>
      <c r="R53" s="855"/>
      <c r="S53" s="861"/>
      <c r="T53" s="861"/>
      <c r="U53" s="861"/>
      <c r="V53" s="861"/>
      <c r="W53" s="862"/>
      <c r="X53" s="862"/>
      <c r="Y53" s="862"/>
      <c r="Z53" s="858"/>
      <c r="AA53" s="823"/>
      <c r="AB53" s="823"/>
      <c r="AC53" s="823"/>
      <c r="AD53" s="823"/>
      <c r="AE53" s="823"/>
      <c r="AF53" s="684"/>
      <c r="AG53" s="857" t="str">
        <f t="shared" si="1"/>
        <v xml:space="preserve"> </v>
      </c>
      <c r="AH53" s="786" t="str">
        <f t="shared" si="2"/>
        <v xml:space="preserve"> </v>
      </c>
      <c r="AI53" s="786" t="str">
        <f t="shared" si="3"/>
        <v xml:space="preserve"> </v>
      </c>
      <c r="AJ53" s="786" t="str">
        <f t="shared" si="4"/>
        <v xml:space="preserve"> </v>
      </c>
      <c r="AK53" s="786" t="str">
        <f t="shared" si="5"/>
        <v xml:space="preserve"> </v>
      </c>
      <c r="AL53" s="786" t="str">
        <f t="shared" si="6"/>
        <v xml:space="preserve"> </v>
      </c>
    </row>
    <row r="54" spans="1:38" ht="18.75" x14ac:dyDescent="0.3">
      <c r="A54" s="858"/>
      <c r="B54" s="858"/>
      <c r="C54" s="858"/>
      <c r="D54" s="859"/>
      <c r="E54" s="860"/>
      <c r="F54" s="860"/>
      <c r="G54" s="860"/>
      <c r="H54" s="861"/>
      <c r="I54" s="861"/>
      <c r="J54" s="861"/>
      <c r="K54" s="786" t="str">
        <f t="shared" si="0"/>
        <v xml:space="preserve"> </v>
      </c>
      <c r="L54" s="861"/>
      <c r="M54" s="861"/>
      <c r="N54" s="861"/>
      <c r="O54" s="861"/>
      <c r="P54" s="861"/>
      <c r="Q54" s="855"/>
      <c r="R54" s="855"/>
      <c r="S54" s="861"/>
      <c r="T54" s="861"/>
      <c r="U54" s="861"/>
      <c r="V54" s="861"/>
      <c r="W54" s="862"/>
      <c r="X54" s="862"/>
      <c r="Y54" s="862"/>
      <c r="Z54" s="858"/>
      <c r="AA54" s="823"/>
      <c r="AB54" s="823"/>
      <c r="AC54" s="823"/>
      <c r="AD54" s="823"/>
      <c r="AE54" s="823"/>
      <c r="AF54" s="684"/>
      <c r="AG54" s="857" t="str">
        <f t="shared" si="1"/>
        <v xml:space="preserve"> </v>
      </c>
      <c r="AH54" s="786" t="str">
        <f t="shared" si="2"/>
        <v xml:space="preserve"> </v>
      </c>
      <c r="AI54" s="786" t="str">
        <f t="shared" si="3"/>
        <v xml:space="preserve"> </v>
      </c>
      <c r="AJ54" s="786" t="str">
        <f t="shared" si="4"/>
        <v xml:space="preserve"> </v>
      </c>
      <c r="AK54" s="786" t="str">
        <f t="shared" si="5"/>
        <v xml:space="preserve"> </v>
      </c>
      <c r="AL54" s="786" t="str">
        <f t="shared" si="6"/>
        <v xml:space="preserve"> </v>
      </c>
    </row>
    <row r="55" spans="1:38" ht="18.75" x14ac:dyDescent="0.3">
      <c r="A55" s="858"/>
      <c r="B55" s="858"/>
      <c r="C55" s="858"/>
      <c r="D55" s="859"/>
      <c r="E55" s="860"/>
      <c r="F55" s="860"/>
      <c r="G55" s="860"/>
      <c r="H55" s="861"/>
      <c r="I55" s="861"/>
      <c r="J55" s="861"/>
      <c r="K55" s="786" t="str">
        <f t="shared" si="0"/>
        <v xml:space="preserve"> </v>
      </c>
      <c r="L55" s="861"/>
      <c r="M55" s="861"/>
      <c r="N55" s="861"/>
      <c r="O55" s="861"/>
      <c r="P55" s="861"/>
      <c r="Q55" s="855"/>
      <c r="R55" s="855"/>
      <c r="S55" s="861"/>
      <c r="T55" s="861"/>
      <c r="U55" s="861"/>
      <c r="V55" s="861"/>
      <c r="W55" s="862"/>
      <c r="X55" s="862"/>
      <c r="Y55" s="862"/>
      <c r="Z55" s="858"/>
      <c r="AA55" s="823"/>
      <c r="AB55" s="823"/>
      <c r="AC55" s="823"/>
      <c r="AD55" s="823"/>
      <c r="AE55" s="823"/>
      <c r="AF55" s="684"/>
      <c r="AG55" s="857" t="str">
        <f t="shared" si="1"/>
        <v xml:space="preserve"> </v>
      </c>
      <c r="AH55" s="786" t="str">
        <f t="shared" si="2"/>
        <v xml:space="preserve"> </v>
      </c>
      <c r="AI55" s="786" t="str">
        <f t="shared" si="3"/>
        <v xml:space="preserve"> </v>
      </c>
      <c r="AJ55" s="786" t="str">
        <f t="shared" si="4"/>
        <v xml:space="preserve"> </v>
      </c>
      <c r="AK55" s="786" t="str">
        <f t="shared" si="5"/>
        <v xml:space="preserve"> </v>
      </c>
      <c r="AL55" s="786" t="str">
        <f t="shared" si="6"/>
        <v xml:space="preserve"> </v>
      </c>
    </row>
    <row r="56" spans="1:38" ht="18.75" x14ac:dyDescent="0.3">
      <c r="A56" s="858"/>
      <c r="B56" s="858"/>
      <c r="C56" s="858"/>
      <c r="D56" s="859"/>
      <c r="E56" s="860"/>
      <c r="F56" s="860"/>
      <c r="G56" s="860"/>
      <c r="H56" s="861"/>
      <c r="I56" s="861"/>
      <c r="J56" s="861"/>
      <c r="K56" s="786" t="str">
        <f t="shared" si="0"/>
        <v xml:space="preserve"> </v>
      </c>
      <c r="L56" s="861"/>
      <c r="M56" s="861"/>
      <c r="N56" s="861"/>
      <c r="O56" s="861"/>
      <c r="P56" s="861"/>
      <c r="Q56" s="855"/>
      <c r="R56" s="855"/>
      <c r="S56" s="861"/>
      <c r="T56" s="861"/>
      <c r="U56" s="861"/>
      <c r="V56" s="861"/>
      <c r="W56" s="862"/>
      <c r="X56" s="862"/>
      <c r="Y56" s="862"/>
      <c r="Z56" s="858"/>
      <c r="AA56" s="823"/>
      <c r="AB56" s="823"/>
      <c r="AC56" s="823"/>
      <c r="AD56" s="823"/>
      <c r="AE56" s="823"/>
      <c r="AF56" s="684"/>
      <c r="AG56" s="857" t="str">
        <f t="shared" si="1"/>
        <v xml:space="preserve"> </v>
      </c>
      <c r="AH56" s="786" t="str">
        <f t="shared" si="2"/>
        <v xml:space="preserve"> </v>
      </c>
      <c r="AI56" s="786" t="str">
        <f t="shared" si="3"/>
        <v xml:space="preserve"> </v>
      </c>
      <c r="AJ56" s="786" t="str">
        <f t="shared" si="4"/>
        <v xml:space="preserve"> </v>
      </c>
      <c r="AK56" s="786" t="str">
        <f t="shared" si="5"/>
        <v xml:space="preserve"> </v>
      </c>
      <c r="AL56" s="786" t="str">
        <f t="shared" si="6"/>
        <v xml:space="preserve"> </v>
      </c>
    </row>
    <row r="57" spans="1:38" ht="18.75" x14ac:dyDescent="0.3">
      <c r="A57" s="858"/>
      <c r="B57" s="858"/>
      <c r="C57" s="858"/>
      <c r="D57" s="859"/>
      <c r="E57" s="860"/>
      <c r="F57" s="860"/>
      <c r="G57" s="860"/>
      <c r="H57" s="861"/>
      <c r="I57" s="861"/>
      <c r="J57" s="861"/>
      <c r="K57" s="786" t="str">
        <f t="shared" si="0"/>
        <v xml:space="preserve"> </v>
      </c>
      <c r="L57" s="861"/>
      <c r="M57" s="861"/>
      <c r="N57" s="861"/>
      <c r="O57" s="861"/>
      <c r="P57" s="861"/>
      <c r="Q57" s="855"/>
      <c r="R57" s="855"/>
      <c r="S57" s="861"/>
      <c r="T57" s="861"/>
      <c r="U57" s="861"/>
      <c r="V57" s="861"/>
      <c r="W57" s="862"/>
      <c r="X57" s="862"/>
      <c r="Y57" s="862"/>
      <c r="Z57" s="858"/>
      <c r="AA57" s="823"/>
      <c r="AB57" s="823"/>
      <c r="AC57" s="823"/>
      <c r="AD57" s="823"/>
      <c r="AE57" s="823"/>
      <c r="AF57" s="684"/>
      <c r="AG57" s="857" t="str">
        <f t="shared" si="1"/>
        <v xml:space="preserve"> </v>
      </c>
      <c r="AH57" s="786" t="str">
        <f t="shared" si="2"/>
        <v xml:space="preserve"> </v>
      </c>
      <c r="AI57" s="786" t="str">
        <f t="shared" si="3"/>
        <v xml:space="preserve"> </v>
      </c>
      <c r="AJ57" s="786" t="str">
        <f t="shared" si="4"/>
        <v xml:space="preserve"> </v>
      </c>
      <c r="AK57" s="786" t="str">
        <f t="shared" si="5"/>
        <v xml:space="preserve"> </v>
      </c>
      <c r="AL57" s="786" t="str">
        <f t="shared" si="6"/>
        <v xml:space="preserve"> </v>
      </c>
    </row>
    <row r="58" spans="1:38" ht="18.75" x14ac:dyDescent="0.3">
      <c r="A58" s="858"/>
      <c r="B58" s="858"/>
      <c r="C58" s="858"/>
      <c r="D58" s="859"/>
      <c r="E58" s="860"/>
      <c r="F58" s="860"/>
      <c r="G58" s="860"/>
      <c r="H58" s="861"/>
      <c r="I58" s="861"/>
      <c r="J58" s="861"/>
      <c r="K58" s="786" t="str">
        <f t="shared" si="0"/>
        <v xml:space="preserve"> </v>
      </c>
      <c r="L58" s="861"/>
      <c r="M58" s="861"/>
      <c r="N58" s="861"/>
      <c r="O58" s="861"/>
      <c r="P58" s="861"/>
      <c r="Q58" s="855"/>
      <c r="R58" s="855"/>
      <c r="S58" s="861"/>
      <c r="T58" s="861"/>
      <c r="U58" s="861"/>
      <c r="V58" s="861"/>
      <c r="W58" s="862"/>
      <c r="X58" s="862"/>
      <c r="Y58" s="862"/>
      <c r="Z58" s="858"/>
      <c r="AA58" s="823"/>
      <c r="AB58" s="823"/>
      <c r="AC58" s="823"/>
      <c r="AD58" s="823"/>
      <c r="AE58" s="823"/>
      <c r="AF58" s="684"/>
      <c r="AG58" s="857" t="str">
        <f t="shared" si="1"/>
        <v xml:space="preserve"> </v>
      </c>
      <c r="AH58" s="786" t="str">
        <f t="shared" si="2"/>
        <v xml:space="preserve"> </v>
      </c>
      <c r="AI58" s="786" t="str">
        <f t="shared" si="3"/>
        <v xml:space="preserve"> </v>
      </c>
      <c r="AJ58" s="786" t="str">
        <f t="shared" si="4"/>
        <v xml:space="preserve"> </v>
      </c>
      <c r="AK58" s="786" t="str">
        <f t="shared" si="5"/>
        <v xml:space="preserve"> </v>
      </c>
      <c r="AL58" s="786" t="str">
        <f t="shared" si="6"/>
        <v xml:space="preserve"> </v>
      </c>
    </row>
    <row r="59" spans="1:38" ht="18.75" x14ac:dyDescent="0.3">
      <c r="A59" s="858"/>
      <c r="B59" s="858"/>
      <c r="C59" s="858"/>
      <c r="D59" s="859"/>
      <c r="E59" s="860"/>
      <c r="F59" s="860"/>
      <c r="G59" s="860"/>
      <c r="H59" s="861"/>
      <c r="I59" s="861"/>
      <c r="J59" s="861"/>
      <c r="K59" s="786" t="str">
        <f t="shared" si="0"/>
        <v xml:space="preserve"> </v>
      </c>
      <c r="L59" s="861"/>
      <c r="M59" s="861"/>
      <c r="N59" s="861"/>
      <c r="O59" s="861"/>
      <c r="P59" s="861"/>
      <c r="Q59" s="855"/>
      <c r="R59" s="855"/>
      <c r="S59" s="861"/>
      <c r="T59" s="861"/>
      <c r="U59" s="861"/>
      <c r="V59" s="861"/>
      <c r="W59" s="862"/>
      <c r="X59" s="862"/>
      <c r="Y59" s="862"/>
      <c r="Z59" s="858"/>
      <c r="AA59" s="823"/>
      <c r="AB59" s="823"/>
      <c r="AC59" s="823"/>
      <c r="AD59" s="823"/>
      <c r="AE59" s="823"/>
      <c r="AF59" s="684"/>
      <c r="AG59" s="857" t="str">
        <f t="shared" si="1"/>
        <v xml:space="preserve"> </v>
      </c>
      <c r="AH59" s="786" t="str">
        <f t="shared" si="2"/>
        <v xml:space="preserve"> </v>
      </c>
      <c r="AI59" s="786" t="str">
        <f t="shared" si="3"/>
        <v xml:space="preserve"> </v>
      </c>
      <c r="AJ59" s="786" t="str">
        <f t="shared" si="4"/>
        <v xml:space="preserve"> </v>
      </c>
      <c r="AK59" s="786" t="str">
        <f t="shared" si="5"/>
        <v xml:space="preserve"> </v>
      </c>
      <c r="AL59" s="786" t="str">
        <f t="shared" si="6"/>
        <v xml:space="preserve"> </v>
      </c>
    </row>
    <row r="60" spans="1:38" ht="18.75" x14ac:dyDescent="0.3">
      <c r="A60" s="858"/>
      <c r="B60" s="858"/>
      <c r="C60" s="858"/>
      <c r="D60" s="859"/>
      <c r="E60" s="860"/>
      <c r="F60" s="860"/>
      <c r="G60" s="860"/>
      <c r="H60" s="861"/>
      <c r="I60" s="861"/>
      <c r="J60" s="861"/>
      <c r="K60" s="786" t="str">
        <f t="shared" si="0"/>
        <v xml:space="preserve"> </v>
      </c>
      <c r="L60" s="861"/>
      <c r="M60" s="861"/>
      <c r="N60" s="861"/>
      <c r="O60" s="861"/>
      <c r="P60" s="861"/>
      <c r="Q60" s="855"/>
      <c r="R60" s="855"/>
      <c r="S60" s="861"/>
      <c r="T60" s="861"/>
      <c r="U60" s="861"/>
      <c r="V60" s="861"/>
      <c r="W60" s="862"/>
      <c r="X60" s="862"/>
      <c r="Y60" s="862"/>
      <c r="Z60" s="858"/>
      <c r="AA60" s="823"/>
      <c r="AB60" s="823"/>
      <c r="AC60" s="823"/>
      <c r="AD60" s="823"/>
      <c r="AE60" s="823"/>
      <c r="AF60" s="684"/>
      <c r="AG60" s="857" t="str">
        <f t="shared" si="1"/>
        <v xml:space="preserve"> </v>
      </c>
      <c r="AH60" s="786" t="str">
        <f t="shared" si="2"/>
        <v xml:space="preserve"> </v>
      </c>
      <c r="AI60" s="786" t="str">
        <f t="shared" si="3"/>
        <v xml:space="preserve"> </v>
      </c>
      <c r="AJ60" s="786" t="str">
        <f t="shared" si="4"/>
        <v xml:space="preserve"> </v>
      </c>
      <c r="AK60" s="786" t="str">
        <f t="shared" si="5"/>
        <v xml:space="preserve"> </v>
      </c>
      <c r="AL60" s="786" t="str">
        <f t="shared" si="6"/>
        <v xml:space="preserve"> </v>
      </c>
    </row>
    <row r="61" spans="1:38" ht="18.75" x14ac:dyDescent="0.3">
      <c r="A61" s="858"/>
      <c r="B61" s="858"/>
      <c r="C61" s="858"/>
      <c r="D61" s="859"/>
      <c r="E61" s="860"/>
      <c r="F61" s="860"/>
      <c r="G61" s="860"/>
      <c r="H61" s="861"/>
      <c r="I61" s="861"/>
      <c r="J61" s="861"/>
      <c r="K61" s="786" t="str">
        <f t="shared" si="0"/>
        <v xml:space="preserve"> </v>
      </c>
      <c r="L61" s="861"/>
      <c r="M61" s="861"/>
      <c r="N61" s="861"/>
      <c r="O61" s="861"/>
      <c r="P61" s="861"/>
      <c r="Q61" s="855"/>
      <c r="R61" s="855"/>
      <c r="S61" s="861"/>
      <c r="T61" s="861"/>
      <c r="U61" s="861"/>
      <c r="V61" s="861"/>
      <c r="W61" s="862"/>
      <c r="X61" s="862"/>
      <c r="Y61" s="862"/>
      <c r="Z61" s="858"/>
      <c r="AA61" s="823"/>
      <c r="AB61" s="823"/>
      <c r="AC61" s="823"/>
      <c r="AD61" s="823"/>
      <c r="AE61" s="823"/>
      <c r="AF61" s="684"/>
      <c r="AG61" s="857" t="str">
        <f t="shared" si="1"/>
        <v xml:space="preserve"> </v>
      </c>
      <c r="AH61" s="786" t="str">
        <f t="shared" si="2"/>
        <v xml:space="preserve"> </v>
      </c>
      <c r="AI61" s="786" t="str">
        <f t="shared" si="3"/>
        <v xml:space="preserve"> </v>
      </c>
      <c r="AJ61" s="786" t="str">
        <f t="shared" si="4"/>
        <v xml:space="preserve"> </v>
      </c>
      <c r="AK61" s="786" t="str">
        <f t="shared" si="5"/>
        <v xml:space="preserve"> </v>
      </c>
      <c r="AL61" s="786" t="str">
        <f t="shared" si="6"/>
        <v xml:space="preserve"> </v>
      </c>
    </row>
    <row r="62" spans="1:38" ht="18.75" x14ac:dyDescent="0.3">
      <c r="A62" s="858"/>
      <c r="B62" s="858"/>
      <c r="C62" s="858"/>
      <c r="D62" s="859"/>
      <c r="E62" s="860"/>
      <c r="F62" s="860"/>
      <c r="G62" s="860"/>
      <c r="H62" s="861"/>
      <c r="I62" s="861"/>
      <c r="J62" s="861"/>
      <c r="K62" s="786" t="str">
        <f t="shared" si="0"/>
        <v xml:space="preserve"> </v>
      </c>
      <c r="L62" s="861"/>
      <c r="M62" s="861"/>
      <c r="N62" s="861"/>
      <c r="O62" s="861"/>
      <c r="P62" s="861"/>
      <c r="Q62" s="855"/>
      <c r="R62" s="855"/>
      <c r="S62" s="861"/>
      <c r="T62" s="861"/>
      <c r="U62" s="861"/>
      <c r="V62" s="861"/>
      <c r="W62" s="862"/>
      <c r="X62" s="862"/>
      <c r="Y62" s="862"/>
      <c r="Z62" s="858"/>
      <c r="AA62" s="823"/>
      <c r="AB62" s="823"/>
      <c r="AC62" s="823"/>
      <c r="AD62" s="823"/>
      <c r="AE62" s="823"/>
      <c r="AF62" s="684"/>
      <c r="AG62" s="857" t="str">
        <f t="shared" si="1"/>
        <v xml:space="preserve"> </v>
      </c>
      <c r="AH62" s="786" t="str">
        <f t="shared" si="2"/>
        <v xml:space="preserve"> </v>
      </c>
      <c r="AI62" s="786" t="str">
        <f t="shared" si="3"/>
        <v xml:space="preserve"> </v>
      </c>
      <c r="AJ62" s="786" t="str">
        <f t="shared" si="4"/>
        <v xml:space="preserve"> </v>
      </c>
      <c r="AK62" s="786" t="str">
        <f t="shared" si="5"/>
        <v xml:space="preserve"> </v>
      </c>
      <c r="AL62" s="786" t="str">
        <f t="shared" si="6"/>
        <v xml:space="preserve"> </v>
      </c>
    </row>
    <row r="63" spans="1:38" ht="18.75" x14ac:dyDescent="0.3">
      <c r="A63" s="858"/>
      <c r="B63" s="858"/>
      <c r="C63" s="858"/>
      <c r="D63" s="859"/>
      <c r="E63" s="860"/>
      <c r="F63" s="860"/>
      <c r="G63" s="860"/>
      <c r="H63" s="861"/>
      <c r="I63" s="861"/>
      <c r="J63" s="861"/>
      <c r="K63" s="786" t="str">
        <f t="shared" si="0"/>
        <v xml:space="preserve"> </v>
      </c>
      <c r="L63" s="861"/>
      <c r="M63" s="861"/>
      <c r="N63" s="861"/>
      <c r="O63" s="861"/>
      <c r="P63" s="861"/>
      <c r="Q63" s="855"/>
      <c r="R63" s="855"/>
      <c r="S63" s="861"/>
      <c r="T63" s="861"/>
      <c r="U63" s="861"/>
      <c r="V63" s="861"/>
      <c r="W63" s="862"/>
      <c r="X63" s="862"/>
      <c r="Y63" s="862"/>
      <c r="Z63" s="858"/>
      <c r="AA63" s="823"/>
      <c r="AB63" s="823"/>
      <c r="AC63" s="823"/>
      <c r="AD63" s="823"/>
      <c r="AE63" s="823"/>
      <c r="AF63" s="684"/>
      <c r="AG63" s="857" t="str">
        <f t="shared" si="1"/>
        <v xml:space="preserve"> </v>
      </c>
      <c r="AH63" s="786" t="str">
        <f t="shared" si="2"/>
        <v xml:space="preserve"> </v>
      </c>
      <c r="AI63" s="786" t="str">
        <f t="shared" si="3"/>
        <v xml:space="preserve"> </v>
      </c>
      <c r="AJ63" s="786" t="str">
        <f t="shared" si="4"/>
        <v xml:space="preserve"> </v>
      </c>
      <c r="AK63" s="786" t="str">
        <f t="shared" si="5"/>
        <v xml:space="preserve"> </v>
      </c>
      <c r="AL63" s="786" t="str">
        <f t="shared" si="6"/>
        <v xml:space="preserve"> </v>
      </c>
    </row>
    <row r="64" spans="1:38" ht="18.75" x14ac:dyDescent="0.3">
      <c r="A64" s="858"/>
      <c r="B64" s="858"/>
      <c r="C64" s="858"/>
      <c r="D64" s="859"/>
      <c r="E64" s="860"/>
      <c r="F64" s="860"/>
      <c r="G64" s="860"/>
      <c r="H64" s="861"/>
      <c r="I64" s="861"/>
      <c r="J64" s="861"/>
      <c r="K64" s="786" t="str">
        <f t="shared" si="0"/>
        <v xml:space="preserve"> </v>
      </c>
      <c r="L64" s="861"/>
      <c r="M64" s="861"/>
      <c r="N64" s="861"/>
      <c r="O64" s="861"/>
      <c r="P64" s="861"/>
      <c r="Q64" s="855"/>
      <c r="R64" s="855"/>
      <c r="S64" s="861"/>
      <c r="T64" s="861"/>
      <c r="U64" s="861"/>
      <c r="V64" s="861"/>
      <c r="W64" s="862"/>
      <c r="X64" s="862"/>
      <c r="Y64" s="862"/>
      <c r="Z64" s="858"/>
      <c r="AA64" s="823"/>
      <c r="AB64" s="823"/>
      <c r="AC64" s="823"/>
      <c r="AD64" s="823"/>
      <c r="AE64" s="823"/>
      <c r="AF64" s="684"/>
      <c r="AG64" s="857" t="str">
        <f t="shared" si="1"/>
        <v xml:space="preserve"> </v>
      </c>
      <c r="AH64" s="786" t="str">
        <f t="shared" si="2"/>
        <v xml:space="preserve"> </v>
      </c>
      <c r="AI64" s="786" t="str">
        <f t="shared" si="3"/>
        <v xml:space="preserve"> </v>
      </c>
      <c r="AJ64" s="786" t="str">
        <f t="shared" si="4"/>
        <v xml:space="preserve"> </v>
      </c>
      <c r="AK64" s="786" t="str">
        <f t="shared" si="5"/>
        <v xml:space="preserve"> </v>
      </c>
      <c r="AL64" s="786" t="str">
        <f t="shared" si="6"/>
        <v xml:space="preserve"> </v>
      </c>
    </row>
    <row r="65" spans="1:38" ht="18.75" x14ac:dyDescent="0.3">
      <c r="A65" s="858"/>
      <c r="B65" s="858"/>
      <c r="C65" s="858"/>
      <c r="D65" s="859"/>
      <c r="E65" s="860"/>
      <c r="F65" s="860"/>
      <c r="G65" s="860"/>
      <c r="H65" s="861"/>
      <c r="I65" s="861"/>
      <c r="J65" s="861"/>
      <c r="K65" s="786" t="str">
        <f t="shared" si="0"/>
        <v xml:space="preserve"> </v>
      </c>
      <c r="L65" s="861"/>
      <c r="M65" s="861"/>
      <c r="N65" s="861"/>
      <c r="O65" s="861"/>
      <c r="P65" s="861"/>
      <c r="Q65" s="855"/>
      <c r="R65" s="855"/>
      <c r="S65" s="861"/>
      <c r="T65" s="861"/>
      <c r="U65" s="861"/>
      <c r="V65" s="861"/>
      <c r="W65" s="862"/>
      <c r="X65" s="862"/>
      <c r="Y65" s="862"/>
      <c r="Z65" s="858"/>
      <c r="AA65" s="823"/>
      <c r="AB65" s="823"/>
      <c r="AC65" s="823"/>
      <c r="AD65" s="823"/>
      <c r="AE65" s="823"/>
      <c r="AF65" s="684"/>
      <c r="AG65" s="857" t="str">
        <f t="shared" si="1"/>
        <v xml:space="preserve"> </v>
      </c>
      <c r="AH65" s="786" t="str">
        <f t="shared" si="2"/>
        <v xml:space="preserve"> </v>
      </c>
      <c r="AI65" s="786" t="str">
        <f t="shared" si="3"/>
        <v xml:space="preserve"> </v>
      </c>
      <c r="AJ65" s="786" t="str">
        <f t="shared" si="4"/>
        <v xml:space="preserve"> </v>
      </c>
      <c r="AK65" s="786" t="str">
        <f t="shared" si="5"/>
        <v xml:space="preserve"> </v>
      </c>
      <c r="AL65" s="786" t="str">
        <f t="shared" si="6"/>
        <v xml:space="preserve"> </v>
      </c>
    </row>
    <row r="66" spans="1:38" ht="18.75" x14ac:dyDescent="0.3">
      <c r="A66" s="858"/>
      <c r="B66" s="858"/>
      <c r="C66" s="858"/>
      <c r="D66" s="859"/>
      <c r="E66" s="860"/>
      <c r="F66" s="860"/>
      <c r="G66" s="860"/>
      <c r="H66" s="861"/>
      <c r="I66" s="861"/>
      <c r="J66" s="861"/>
      <c r="K66" s="786" t="str">
        <f t="shared" si="0"/>
        <v xml:space="preserve"> </v>
      </c>
      <c r="L66" s="861"/>
      <c r="M66" s="861"/>
      <c r="N66" s="861"/>
      <c r="O66" s="861"/>
      <c r="P66" s="861"/>
      <c r="Q66" s="855"/>
      <c r="R66" s="855"/>
      <c r="S66" s="861"/>
      <c r="T66" s="861"/>
      <c r="U66" s="861"/>
      <c r="V66" s="861"/>
      <c r="W66" s="862"/>
      <c r="X66" s="862"/>
      <c r="Y66" s="862"/>
      <c r="Z66" s="858"/>
      <c r="AA66" s="823"/>
      <c r="AB66" s="823"/>
      <c r="AC66" s="823"/>
      <c r="AD66" s="823"/>
      <c r="AE66" s="823"/>
      <c r="AF66" s="684"/>
      <c r="AG66" s="857" t="str">
        <f t="shared" si="1"/>
        <v xml:space="preserve"> </v>
      </c>
      <c r="AH66" s="786" t="str">
        <f t="shared" si="2"/>
        <v xml:space="preserve"> </v>
      </c>
      <c r="AI66" s="786" t="str">
        <f t="shared" si="3"/>
        <v xml:space="preserve"> </v>
      </c>
      <c r="AJ66" s="786" t="str">
        <f t="shared" si="4"/>
        <v xml:space="preserve"> </v>
      </c>
      <c r="AK66" s="786" t="str">
        <f t="shared" si="5"/>
        <v xml:space="preserve"> </v>
      </c>
      <c r="AL66" s="786" t="str">
        <f t="shared" si="6"/>
        <v xml:space="preserve"> </v>
      </c>
    </row>
    <row r="67" spans="1:38" ht="18.75" x14ac:dyDescent="0.3">
      <c r="A67" s="858"/>
      <c r="B67" s="858"/>
      <c r="C67" s="858"/>
      <c r="D67" s="859"/>
      <c r="E67" s="860"/>
      <c r="F67" s="860"/>
      <c r="G67" s="860"/>
      <c r="H67" s="861"/>
      <c r="I67" s="861"/>
      <c r="J67" s="861"/>
      <c r="K67" s="786" t="str">
        <f t="shared" si="0"/>
        <v xml:space="preserve"> </v>
      </c>
      <c r="L67" s="861"/>
      <c r="M67" s="861"/>
      <c r="N67" s="861"/>
      <c r="O67" s="861"/>
      <c r="P67" s="861"/>
      <c r="Q67" s="855"/>
      <c r="R67" s="855"/>
      <c r="S67" s="861"/>
      <c r="T67" s="861"/>
      <c r="U67" s="861"/>
      <c r="V67" s="861"/>
      <c r="W67" s="862"/>
      <c r="X67" s="862"/>
      <c r="Y67" s="862"/>
      <c r="Z67" s="858"/>
      <c r="AA67" s="823"/>
      <c r="AB67" s="823"/>
      <c r="AC67" s="823"/>
      <c r="AD67" s="823"/>
      <c r="AE67" s="823"/>
      <c r="AF67" s="684"/>
      <c r="AG67" s="857" t="str">
        <f t="shared" si="1"/>
        <v xml:space="preserve"> </v>
      </c>
      <c r="AH67" s="786" t="str">
        <f t="shared" si="2"/>
        <v xml:space="preserve"> </v>
      </c>
      <c r="AI67" s="786" t="str">
        <f t="shared" si="3"/>
        <v xml:space="preserve"> </v>
      </c>
      <c r="AJ67" s="786" t="str">
        <f t="shared" si="4"/>
        <v xml:space="preserve"> </v>
      </c>
      <c r="AK67" s="786" t="str">
        <f t="shared" si="5"/>
        <v xml:space="preserve"> </v>
      </c>
      <c r="AL67" s="786" t="str">
        <f t="shared" si="6"/>
        <v xml:space="preserve"> </v>
      </c>
    </row>
    <row r="68" spans="1:38" ht="18.75" x14ac:dyDescent="0.3">
      <c r="A68" s="858"/>
      <c r="B68" s="858"/>
      <c r="C68" s="858"/>
      <c r="D68" s="859"/>
      <c r="E68" s="860"/>
      <c r="F68" s="860"/>
      <c r="G68" s="860"/>
      <c r="H68" s="861"/>
      <c r="I68" s="861"/>
      <c r="J68" s="861"/>
      <c r="K68" s="786" t="str">
        <f t="shared" si="0"/>
        <v xml:space="preserve"> </v>
      </c>
      <c r="L68" s="861"/>
      <c r="M68" s="861"/>
      <c r="N68" s="861"/>
      <c r="O68" s="861"/>
      <c r="P68" s="861"/>
      <c r="Q68" s="855"/>
      <c r="R68" s="855"/>
      <c r="S68" s="861"/>
      <c r="T68" s="861"/>
      <c r="U68" s="861"/>
      <c r="V68" s="861"/>
      <c r="W68" s="862"/>
      <c r="X68" s="862"/>
      <c r="Y68" s="862"/>
      <c r="Z68" s="858"/>
      <c r="AA68" s="823"/>
      <c r="AB68" s="823"/>
      <c r="AC68" s="823"/>
      <c r="AD68" s="823"/>
      <c r="AE68" s="823"/>
      <c r="AF68" s="684"/>
      <c r="AG68" s="857" t="str">
        <f t="shared" si="1"/>
        <v xml:space="preserve"> </v>
      </c>
      <c r="AH68" s="786" t="str">
        <f t="shared" si="2"/>
        <v xml:space="preserve"> </v>
      </c>
      <c r="AI68" s="786" t="str">
        <f t="shared" si="3"/>
        <v xml:space="preserve"> </v>
      </c>
      <c r="AJ68" s="786" t="str">
        <f t="shared" si="4"/>
        <v xml:space="preserve"> </v>
      </c>
      <c r="AK68" s="786" t="str">
        <f t="shared" si="5"/>
        <v xml:space="preserve"> </v>
      </c>
      <c r="AL68" s="786" t="str">
        <f t="shared" si="6"/>
        <v xml:space="preserve"> </v>
      </c>
    </row>
    <row r="69" spans="1:38" ht="18.75" x14ac:dyDescent="0.3">
      <c r="A69" s="858"/>
      <c r="B69" s="858"/>
      <c r="C69" s="858"/>
      <c r="D69" s="859"/>
      <c r="E69" s="860"/>
      <c r="F69" s="860"/>
      <c r="G69" s="860"/>
      <c r="H69" s="861"/>
      <c r="I69" s="861"/>
      <c r="J69" s="861"/>
      <c r="K69" s="786" t="str">
        <f t="shared" si="0"/>
        <v xml:space="preserve"> </v>
      </c>
      <c r="L69" s="861"/>
      <c r="M69" s="861"/>
      <c r="N69" s="861"/>
      <c r="O69" s="861"/>
      <c r="P69" s="861"/>
      <c r="Q69" s="855"/>
      <c r="R69" s="855"/>
      <c r="S69" s="861"/>
      <c r="T69" s="861"/>
      <c r="U69" s="861"/>
      <c r="V69" s="861"/>
      <c r="W69" s="862"/>
      <c r="X69" s="862"/>
      <c r="Y69" s="862"/>
      <c r="Z69" s="858"/>
      <c r="AA69" s="823"/>
      <c r="AB69" s="823"/>
      <c r="AC69" s="823"/>
      <c r="AD69" s="823"/>
      <c r="AE69" s="823"/>
      <c r="AF69" s="684"/>
      <c r="AG69" s="857" t="str">
        <f t="shared" si="1"/>
        <v xml:space="preserve"> </v>
      </c>
      <c r="AH69" s="786" t="str">
        <f t="shared" si="2"/>
        <v xml:space="preserve"> </v>
      </c>
      <c r="AI69" s="786" t="str">
        <f t="shared" si="3"/>
        <v xml:space="preserve"> </v>
      </c>
      <c r="AJ69" s="786" t="str">
        <f t="shared" si="4"/>
        <v xml:space="preserve"> </v>
      </c>
      <c r="AK69" s="786" t="str">
        <f t="shared" si="5"/>
        <v xml:space="preserve"> </v>
      </c>
      <c r="AL69" s="786" t="str">
        <f t="shared" si="6"/>
        <v xml:space="preserve"> </v>
      </c>
    </row>
    <row r="70" spans="1:38" ht="18.75" x14ac:dyDescent="0.3">
      <c r="A70" s="858"/>
      <c r="B70" s="858"/>
      <c r="C70" s="858"/>
      <c r="D70" s="859"/>
      <c r="E70" s="860"/>
      <c r="F70" s="860"/>
      <c r="G70" s="860"/>
      <c r="H70" s="861"/>
      <c r="I70" s="861"/>
      <c r="J70" s="861"/>
      <c r="K70" s="786" t="str">
        <f t="shared" ref="K70:K133" si="7">IFERROR(O70/R70," ")</f>
        <v xml:space="preserve"> </v>
      </c>
      <c r="L70" s="861"/>
      <c r="M70" s="861"/>
      <c r="N70" s="861"/>
      <c r="O70" s="861"/>
      <c r="P70" s="861"/>
      <c r="Q70" s="855"/>
      <c r="R70" s="855"/>
      <c r="S70" s="861"/>
      <c r="T70" s="861"/>
      <c r="U70" s="861"/>
      <c r="V70" s="861"/>
      <c r="W70" s="862"/>
      <c r="X70" s="862"/>
      <c r="Y70" s="862"/>
      <c r="Z70" s="858"/>
      <c r="AA70" s="823"/>
      <c r="AB70" s="823"/>
      <c r="AC70" s="823"/>
      <c r="AD70" s="823"/>
      <c r="AE70" s="823"/>
      <c r="AF70" s="684"/>
      <c r="AG70" s="857" t="str">
        <f t="shared" ref="AG70:AG133" si="8">IF(AF70&gt;0,AF70*0.187*10^-3," ")</f>
        <v xml:space="preserve"> </v>
      </c>
      <c r="AH70" s="786" t="str">
        <f t="shared" ref="AH70:AH133" si="9">IFERROR(S70/M70," ")</f>
        <v xml:space="preserve"> </v>
      </c>
      <c r="AI70" s="786" t="str">
        <f t="shared" ref="AI70:AI133" si="10">IFERROR(T70/N70," ")</f>
        <v xml:space="preserve"> </v>
      </c>
      <c r="AJ70" s="786" t="str">
        <f t="shared" ref="AJ70:AJ133" si="11">IFERROR((IF(S70&gt;0,S70*0.187*10^3,0)+IF(T70&gt;0,T70*0.86*10^3,0))/O70," ")</f>
        <v xml:space="preserve"> </v>
      </c>
      <c r="AK70" s="786" t="str">
        <f t="shared" ref="AK70:AK133" si="12">IFERROR(Z70*0.187*10^-3/J70," ")</f>
        <v xml:space="preserve"> </v>
      </c>
      <c r="AL70" s="786" t="str">
        <f t="shared" ref="AL70:AL133" si="13">IFERROR(AD70*0.187*10^-3/G70," ")</f>
        <v xml:space="preserve"> </v>
      </c>
    </row>
    <row r="71" spans="1:38" ht="18.75" x14ac:dyDescent="0.3">
      <c r="A71" s="858"/>
      <c r="B71" s="858"/>
      <c r="C71" s="858"/>
      <c r="D71" s="859"/>
      <c r="E71" s="860"/>
      <c r="F71" s="860"/>
      <c r="G71" s="860"/>
      <c r="H71" s="861"/>
      <c r="I71" s="861"/>
      <c r="J71" s="861"/>
      <c r="K71" s="786" t="str">
        <f t="shared" si="7"/>
        <v xml:space="preserve"> </v>
      </c>
      <c r="L71" s="861"/>
      <c r="M71" s="861"/>
      <c r="N71" s="861"/>
      <c r="O71" s="861"/>
      <c r="P71" s="861"/>
      <c r="Q71" s="855"/>
      <c r="R71" s="855"/>
      <c r="S71" s="861"/>
      <c r="T71" s="861"/>
      <c r="U71" s="861"/>
      <c r="V71" s="861"/>
      <c r="W71" s="862"/>
      <c r="X71" s="862"/>
      <c r="Y71" s="862"/>
      <c r="Z71" s="858"/>
      <c r="AA71" s="823"/>
      <c r="AB71" s="823"/>
      <c r="AC71" s="823"/>
      <c r="AD71" s="823"/>
      <c r="AE71" s="823"/>
      <c r="AF71" s="684"/>
      <c r="AG71" s="857" t="str">
        <f t="shared" si="8"/>
        <v xml:space="preserve"> </v>
      </c>
      <c r="AH71" s="786" t="str">
        <f t="shared" si="9"/>
        <v xml:space="preserve"> </v>
      </c>
      <c r="AI71" s="786" t="str">
        <f t="shared" si="10"/>
        <v xml:space="preserve"> </v>
      </c>
      <c r="AJ71" s="786" t="str">
        <f t="shared" si="11"/>
        <v xml:space="preserve"> </v>
      </c>
      <c r="AK71" s="786" t="str">
        <f t="shared" si="12"/>
        <v xml:space="preserve"> </v>
      </c>
      <c r="AL71" s="786" t="str">
        <f t="shared" si="13"/>
        <v xml:space="preserve"> </v>
      </c>
    </row>
    <row r="72" spans="1:38" ht="18.75" x14ac:dyDescent="0.3">
      <c r="A72" s="858"/>
      <c r="B72" s="858"/>
      <c r="C72" s="858"/>
      <c r="D72" s="859"/>
      <c r="E72" s="860"/>
      <c r="F72" s="860"/>
      <c r="G72" s="860"/>
      <c r="H72" s="861"/>
      <c r="I72" s="861"/>
      <c r="J72" s="861"/>
      <c r="K72" s="786" t="str">
        <f t="shared" si="7"/>
        <v xml:space="preserve"> </v>
      </c>
      <c r="L72" s="861"/>
      <c r="M72" s="861"/>
      <c r="N72" s="861"/>
      <c r="O72" s="861"/>
      <c r="P72" s="861"/>
      <c r="Q72" s="855"/>
      <c r="R72" s="855"/>
      <c r="S72" s="861"/>
      <c r="T72" s="861"/>
      <c r="U72" s="861"/>
      <c r="V72" s="861"/>
      <c r="W72" s="862"/>
      <c r="X72" s="862"/>
      <c r="Y72" s="862"/>
      <c r="Z72" s="858"/>
      <c r="AA72" s="823"/>
      <c r="AB72" s="823"/>
      <c r="AC72" s="823"/>
      <c r="AD72" s="823"/>
      <c r="AE72" s="823"/>
      <c r="AF72" s="684"/>
      <c r="AG72" s="857" t="str">
        <f t="shared" si="8"/>
        <v xml:space="preserve"> </v>
      </c>
      <c r="AH72" s="786" t="str">
        <f t="shared" si="9"/>
        <v xml:space="preserve"> </v>
      </c>
      <c r="AI72" s="786" t="str">
        <f t="shared" si="10"/>
        <v xml:space="preserve"> </v>
      </c>
      <c r="AJ72" s="786" t="str">
        <f t="shared" si="11"/>
        <v xml:space="preserve"> </v>
      </c>
      <c r="AK72" s="786" t="str">
        <f t="shared" si="12"/>
        <v xml:space="preserve"> </v>
      </c>
      <c r="AL72" s="786" t="str">
        <f t="shared" si="13"/>
        <v xml:space="preserve"> </v>
      </c>
    </row>
    <row r="73" spans="1:38" ht="18.75" x14ac:dyDescent="0.3">
      <c r="A73" s="858"/>
      <c r="B73" s="858"/>
      <c r="C73" s="858"/>
      <c r="D73" s="859"/>
      <c r="E73" s="860"/>
      <c r="F73" s="860"/>
      <c r="G73" s="860"/>
      <c r="H73" s="861"/>
      <c r="I73" s="861"/>
      <c r="J73" s="861"/>
      <c r="K73" s="786" t="str">
        <f t="shared" si="7"/>
        <v xml:space="preserve"> </v>
      </c>
      <c r="L73" s="861"/>
      <c r="M73" s="861"/>
      <c r="N73" s="861"/>
      <c r="O73" s="861"/>
      <c r="P73" s="861"/>
      <c r="Q73" s="855"/>
      <c r="R73" s="855"/>
      <c r="S73" s="861"/>
      <c r="T73" s="861"/>
      <c r="U73" s="861"/>
      <c r="V73" s="861"/>
      <c r="W73" s="862"/>
      <c r="X73" s="862"/>
      <c r="Y73" s="862"/>
      <c r="Z73" s="858"/>
      <c r="AA73" s="823"/>
      <c r="AB73" s="823"/>
      <c r="AC73" s="823"/>
      <c r="AD73" s="823"/>
      <c r="AE73" s="823"/>
      <c r="AF73" s="684"/>
      <c r="AG73" s="857" t="str">
        <f t="shared" si="8"/>
        <v xml:space="preserve"> </v>
      </c>
      <c r="AH73" s="786" t="str">
        <f t="shared" si="9"/>
        <v xml:space="preserve"> </v>
      </c>
      <c r="AI73" s="786" t="str">
        <f t="shared" si="10"/>
        <v xml:space="preserve"> </v>
      </c>
      <c r="AJ73" s="786" t="str">
        <f t="shared" si="11"/>
        <v xml:space="preserve"> </v>
      </c>
      <c r="AK73" s="786" t="str">
        <f t="shared" si="12"/>
        <v xml:space="preserve"> </v>
      </c>
      <c r="AL73" s="786" t="str">
        <f t="shared" si="13"/>
        <v xml:space="preserve"> </v>
      </c>
    </row>
    <row r="74" spans="1:38" ht="18.75" x14ac:dyDescent="0.3">
      <c r="A74" s="858"/>
      <c r="B74" s="858"/>
      <c r="C74" s="858"/>
      <c r="D74" s="859"/>
      <c r="E74" s="860"/>
      <c r="F74" s="860"/>
      <c r="G74" s="860"/>
      <c r="H74" s="861"/>
      <c r="I74" s="861"/>
      <c r="J74" s="861"/>
      <c r="K74" s="786" t="str">
        <f t="shared" si="7"/>
        <v xml:space="preserve"> </v>
      </c>
      <c r="L74" s="861"/>
      <c r="M74" s="861"/>
      <c r="N74" s="861"/>
      <c r="O74" s="861"/>
      <c r="P74" s="861"/>
      <c r="Q74" s="855"/>
      <c r="R74" s="855"/>
      <c r="S74" s="861"/>
      <c r="T74" s="861"/>
      <c r="U74" s="861"/>
      <c r="V74" s="861"/>
      <c r="W74" s="862"/>
      <c r="X74" s="862"/>
      <c r="Y74" s="862"/>
      <c r="Z74" s="858"/>
      <c r="AA74" s="823"/>
      <c r="AB74" s="823"/>
      <c r="AC74" s="823"/>
      <c r="AD74" s="823"/>
      <c r="AE74" s="823"/>
      <c r="AF74" s="684"/>
      <c r="AG74" s="857" t="str">
        <f t="shared" si="8"/>
        <v xml:space="preserve"> </v>
      </c>
      <c r="AH74" s="786" t="str">
        <f t="shared" si="9"/>
        <v xml:space="preserve"> </v>
      </c>
      <c r="AI74" s="786" t="str">
        <f t="shared" si="10"/>
        <v xml:space="preserve"> </v>
      </c>
      <c r="AJ74" s="786" t="str">
        <f t="shared" si="11"/>
        <v xml:space="preserve"> </v>
      </c>
      <c r="AK74" s="786" t="str">
        <f t="shared" si="12"/>
        <v xml:space="preserve"> </v>
      </c>
      <c r="AL74" s="786" t="str">
        <f t="shared" si="13"/>
        <v xml:space="preserve"> </v>
      </c>
    </row>
    <row r="75" spans="1:38" ht="18.75" x14ac:dyDescent="0.3">
      <c r="A75" s="858"/>
      <c r="B75" s="858"/>
      <c r="C75" s="858"/>
      <c r="D75" s="859"/>
      <c r="E75" s="860"/>
      <c r="F75" s="860"/>
      <c r="G75" s="860"/>
      <c r="H75" s="861"/>
      <c r="I75" s="861"/>
      <c r="J75" s="861"/>
      <c r="K75" s="786" t="str">
        <f t="shared" si="7"/>
        <v xml:space="preserve"> </v>
      </c>
      <c r="L75" s="861"/>
      <c r="M75" s="861"/>
      <c r="N75" s="861"/>
      <c r="O75" s="861"/>
      <c r="P75" s="861"/>
      <c r="Q75" s="855"/>
      <c r="R75" s="855"/>
      <c r="S75" s="861"/>
      <c r="T75" s="861"/>
      <c r="U75" s="861"/>
      <c r="V75" s="861"/>
      <c r="W75" s="862"/>
      <c r="X75" s="862"/>
      <c r="Y75" s="862"/>
      <c r="Z75" s="858"/>
      <c r="AA75" s="823"/>
      <c r="AB75" s="823"/>
      <c r="AC75" s="823"/>
      <c r="AD75" s="823"/>
      <c r="AE75" s="823"/>
      <c r="AF75" s="684"/>
      <c r="AG75" s="857" t="str">
        <f t="shared" si="8"/>
        <v xml:space="preserve"> </v>
      </c>
      <c r="AH75" s="786" t="str">
        <f t="shared" si="9"/>
        <v xml:space="preserve"> </v>
      </c>
      <c r="AI75" s="786" t="str">
        <f t="shared" si="10"/>
        <v xml:space="preserve"> </v>
      </c>
      <c r="AJ75" s="786" t="str">
        <f t="shared" si="11"/>
        <v xml:space="preserve"> </v>
      </c>
      <c r="AK75" s="786" t="str">
        <f t="shared" si="12"/>
        <v xml:space="preserve"> </v>
      </c>
      <c r="AL75" s="786" t="str">
        <f t="shared" si="13"/>
        <v xml:space="preserve"> </v>
      </c>
    </row>
    <row r="76" spans="1:38" ht="18.75" x14ac:dyDescent="0.3">
      <c r="A76" s="858"/>
      <c r="B76" s="858"/>
      <c r="C76" s="858"/>
      <c r="D76" s="859"/>
      <c r="E76" s="860"/>
      <c r="F76" s="860"/>
      <c r="G76" s="860"/>
      <c r="H76" s="861"/>
      <c r="I76" s="861"/>
      <c r="J76" s="861"/>
      <c r="K76" s="786" t="str">
        <f t="shared" si="7"/>
        <v xml:space="preserve"> </v>
      </c>
      <c r="L76" s="861"/>
      <c r="M76" s="861"/>
      <c r="N76" s="861"/>
      <c r="O76" s="861"/>
      <c r="P76" s="861"/>
      <c r="Q76" s="855"/>
      <c r="R76" s="855"/>
      <c r="S76" s="861"/>
      <c r="T76" s="861"/>
      <c r="U76" s="861"/>
      <c r="V76" s="861"/>
      <c r="W76" s="862"/>
      <c r="X76" s="862"/>
      <c r="Y76" s="862"/>
      <c r="Z76" s="858"/>
      <c r="AA76" s="823"/>
      <c r="AB76" s="823"/>
      <c r="AC76" s="823"/>
      <c r="AD76" s="823"/>
      <c r="AE76" s="823"/>
      <c r="AF76" s="684"/>
      <c r="AG76" s="857" t="str">
        <f t="shared" si="8"/>
        <v xml:space="preserve"> </v>
      </c>
      <c r="AH76" s="786" t="str">
        <f t="shared" si="9"/>
        <v xml:space="preserve"> </v>
      </c>
      <c r="AI76" s="786" t="str">
        <f t="shared" si="10"/>
        <v xml:space="preserve"> </v>
      </c>
      <c r="AJ76" s="786" t="str">
        <f t="shared" si="11"/>
        <v xml:space="preserve"> </v>
      </c>
      <c r="AK76" s="786" t="str">
        <f t="shared" si="12"/>
        <v xml:space="preserve"> </v>
      </c>
      <c r="AL76" s="786" t="str">
        <f t="shared" si="13"/>
        <v xml:space="preserve"> </v>
      </c>
    </row>
    <row r="77" spans="1:38" ht="18.75" x14ac:dyDescent="0.3">
      <c r="A77" s="858"/>
      <c r="B77" s="858"/>
      <c r="C77" s="858"/>
      <c r="D77" s="859"/>
      <c r="E77" s="860"/>
      <c r="F77" s="860"/>
      <c r="G77" s="860"/>
      <c r="H77" s="861"/>
      <c r="I77" s="861"/>
      <c r="J77" s="861"/>
      <c r="K77" s="786" t="str">
        <f t="shared" si="7"/>
        <v xml:space="preserve"> </v>
      </c>
      <c r="L77" s="861"/>
      <c r="M77" s="861"/>
      <c r="N77" s="861"/>
      <c r="O77" s="861"/>
      <c r="P77" s="861"/>
      <c r="Q77" s="855"/>
      <c r="R77" s="855"/>
      <c r="S77" s="861"/>
      <c r="T77" s="861"/>
      <c r="U77" s="861"/>
      <c r="V77" s="861"/>
      <c r="W77" s="862"/>
      <c r="X77" s="862"/>
      <c r="Y77" s="862"/>
      <c r="Z77" s="858"/>
      <c r="AA77" s="823"/>
      <c r="AB77" s="823"/>
      <c r="AC77" s="823"/>
      <c r="AD77" s="823"/>
      <c r="AE77" s="823"/>
      <c r="AF77" s="684"/>
      <c r="AG77" s="857" t="str">
        <f t="shared" si="8"/>
        <v xml:space="preserve"> </v>
      </c>
      <c r="AH77" s="786" t="str">
        <f t="shared" si="9"/>
        <v xml:space="preserve"> </v>
      </c>
      <c r="AI77" s="786" t="str">
        <f t="shared" si="10"/>
        <v xml:space="preserve"> </v>
      </c>
      <c r="AJ77" s="786" t="str">
        <f t="shared" si="11"/>
        <v xml:space="preserve"> </v>
      </c>
      <c r="AK77" s="786" t="str">
        <f t="shared" si="12"/>
        <v xml:space="preserve"> </v>
      </c>
      <c r="AL77" s="786" t="str">
        <f t="shared" si="13"/>
        <v xml:space="preserve"> </v>
      </c>
    </row>
    <row r="78" spans="1:38" ht="18.75" x14ac:dyDescent="0.3">
      <c r="A78" s="858"/>
      <c r="B78" s="858"/>
      <c r="C78" s="858"/>
      <c r="D78" s="859"/>
      <c r="E78" s="860"/>
      <c r="F78" s="860"/>
      <c r="G78" s="860"/>
      <c r="H78" s="861"/>
      <c r="I78" s="861"/>
      <c r="J78" s="861"/>
      <c r="K78" s="786" t="str">
        <f t="shared" si="7"/>
        <v xml:space="preserve"> </v>
      </c>
      <c r="L78" s="861"/>
      <c r="M78" s="861"/>
      <c r="N78" s="861"/>
      <c r="O78" s="861"/>
      <c r="P78" s="861"/>
      <c r="Q78" s="855"/>
      <c r="R78" s="855"/>
      <c r="S78" s="861"/>
      <c r="T78" s="861"/>
      <c r="U78" s="861"/>
      <c r="V78" s="861"/>
      <c r="W78" s="862"/>
      <c r="X78" s="862"/>
      <c r="Y78" s="862"/>
      <c r="Z78" s="858"/>
      <c r="AA78" s="823"/>
      <c r="AB78" s="823"/>
      <c r="AC78" s="823"/>
      <c r="AD78" s="823"/>
      <c r="AE78" s="823"/>
      <c r="AF78" s="684"/>
      <c r="AG78" s="857" t="str">
        <f t="shared" si="8"/>
        <v xml:space="preserve"> </v>
      </c>
      <c r="AH78" s="786" t="str">
        <f t="shared" si="9"/>
        <v xml:space="preserve"> </v>
      </c>
      <c r="AI78" s="786" t="str">
        <f t="shared" si="10"/>
        <v xml:space="preserve"> </v>
      </c>
      <c r="AJ78" s="786" t="str">
        <f t="shared" si="11"/>
        <v xml:space="preserve"> </v>
      </c>
      <c r="AK78" s="786" t="str">
        <f t="shared" si="12"/>
        <v xml:space="preserve"> </v>
      </c>
      <c r="AL78" s="786" t="str">
        <f t="shared" si="13"/>
        <v xml:space="preserve"> </v>
      </c>
    </row>
    <row r="79" spans="1:38" ht="18.75" x14ac:dyDescent="0.3">
      <c r="A79" s="858"/>
      <c r="B79" s="858"/>
      <c r="C79" s="858"/>
      <c r="D79" s="859"/>
      <c r="E79" s="860"/>
      <c r="F79" s="860"/>
      <c r="G79" s="860"/>
      <c r="H79" s="861"/>
      <c r="I79" s="861"/>
      <c r="J79" s="861"/>
      <c r="K79" s="786" t="str">
        <f t="shared" si="7"/>
        <v xml:space="preserve"> </v>
      </c>
      <c r="L79" s="861"/>
      <c r="M79" s="861"/>
      <c r="N79" s="861"/>
      <c r="O79" s="861"/>
      <c r="P79" s="861"/>
      <c r="Q79" s="855"/>
      <c r="R79" s="855"/>
      <c r="S79" s="861"/>
      <c r="T79" s="861"/>
      <c r="U79" s="861"/>
      <c r="V79" s="861"/>
      <c r="W79" s="862"/>
      <c r="X79" s="862"/>
      <c r="Y79" s="862"/>
      <c r="Z79" s="858"/>
      <c r="AA79" s="823"/>
      <c r="AB79" s="823"/>
      <c r="AC79" s="823"/>
      <c r="AD79" s="823"/>
      <c r="AE79" s="823"/>
      <c r="AF79" s="684"/>
      <c r="AG79" s="857" t="str">
        <f t="shared" si="8"/>
        <v xml:space="preserve"> </v>
      </c>
      <c r="AH79" s="786" t="str">
        <f t="shared" si="9"/>
        <v xml:space="preserve"> </v>
      </c>
      <c r="AI79" s="786" t="str">
        <f t="shared" si="10"/>
        <v xml:space="preserve"> </v>
      </c>
      <c r="AJ79" s="786" t="str">
        <f t="shared" si="11"/>
        <v xml:space="preserve"> </v>
      </c>
      <c r="AK79" s="786" t="str">
        <f t="shared" si="12"/>
        <v xml:space="preserve"> </v>
      </c>
      <c r="AL79" s="786" t="str">
        <f t="shared" si="13"/>
        <v xml:space="preserve"> </v>
      </c>
    </row>
    <row r="80" spans="1:38" ht="18.75" x14ac:dyDescent="0.3">
      <c r="A80" s="858"/>
      <c r="B80" s="858"/>
      <c r="C80" s="858"/>
      <c r="D80" s="859"/>
      <c r="E80" s="860"/>
      <c r="F80" s="860"/>
      <c r="G80" s="860"/>
      <c r="H80" s="861"/>
      <c r="I80" s="861"/>
      <c r="J80" s="861"/>
      <c r="K80" s="786" t="str">
        <f t="shared" si="7"/>
        <v xml:space="preserve"> </v>
      </c>
      <c r="L80" s="861"/>
      <c r="M80" s="861"/>
      <c r="N80" s="861"/>
      <c r="O80" s="861"/>
      <c r="P80" s="861"/>
      <c r="Q80" s="855"/>
      <c r="R80" s="855"/>
      <c r="S80" s="861"/>
      <c r="T80" s="861"/>
      <c r="U80" s="861"/>
      <c r="V80" s="861"/>
      <c r="W80" s="862"/>
      <c r="X80" s="862"/>
      <c r="Y80" s="862"/>
      <c r="Z80" s="858"/>
      <c r="AA80" s="823"/>
      <c r="AB80" s="823"/>
      <c r="AC80" s="823"/>
      <c r="AD80" s="823"/>
      <c r="AE80" s="823"/>
      <c r="AF80" s="684"/>
      <c r="AG80" s="857" t="str">
        <f t="shared" si="8"/>
        <v xml:space="preserve"> </v>
      </c>
      <c r="AH80" s="786" t="str">
        <f t="shared" si="9"/>
        <v xml:space="preserve"> </v>
      </c>
      <c r="AI80" s="786" t="str">
        <f t="shared" si="10"/>
        <v xml:space="preserve"> </v>
      </c>
      <c r="AJ80" s="786" t="str">
        <f t="shared" si="11"/>
        <v xml:space="preserve"> </v>
      </c>
      <c r="AK80" s="786" t="str">
        <f t="shared" si="12"/>
        <v xml:space="preserve"> </v>
      </c>
      <c r="AL80" s="786" t="str">
        <f t="shared" si="13"/>
        <v xml:space="preserve"> </v>
      </c>
    </row>
    <row r="81" spans="1:38" ht="18.75" x14ac:dyDescent="0.3">
      <c r="A81" s="858"/>
      <c r="B81" s="858"/>
      <c r="C81" s="858"/>
      <c r="D81" s="859"/>
      <c r="E81" s="860"/>
      <c r="F81" s="860"/>
      <c r="G81" s="860"/>
      <c r="H81" s="861"/>
      <c r="I81" s="861"/>
      <c r="J81" s="861"/>
      <c r="K81" s="786" t="str">
        <f t="shared" si="7"/>
        <v xml:space="preserve"> </v>
      </c>
      <c r="L81" s="861"/>
      <c r="M81" s="861"/>
      <c r="N81" s="861"/>
      <c r="O81" s="861"/>
      <c r="P81" s="861"/>
      <c r="Q81" s="855"/>
      <c r="R81" s="855"/>
      <c r="S81" s="861"/>
      <c r="T81" s="861"/>
      <c r="U81" s="861"/>
      <c r="V81" s="861"/>
      <c r="W81" s="862"/>
      <c r="X81" s="862"/>
      <c r="Y81" s="862"/>
      <c r="Z81" s="858"/>
      <c r="AA81" s="823"/>
      <c r="AB81" s="823"/>
      <c r="AC81" s="823"/>
      <c r="AD81" s="823"/>
      <c r="AE81" s="823"/>
      <c r="AF81" s="684"/>
      <c r="AG81" s="857" t="str">
        <f t="shared" si="8"/>
        <v xml:space="preserve"> </v>
      </c>
      <c r="AH81" s="786" t="str">
        <f t="shared" si="9"/>
        <v xml:space="preserve"> </v>
      </c>
      <c r="AI81" s="786" t="str">
        <f t="shared" si="10"/>
        <v xml:space="preserve"> </v>
      </c>
      <c r="AJ81" s="786" t="str">
        <f t="shared" si="11"/>
        <v xml:space="preserve"> </v>
      </c>
      <c r="AK81" s="786" t="str">
        <f t="shared" si="12"/>
        <v xml:space="preserve"> </v>
      </c>
      <c r="AL81" s="786" t="str">
        <f t="shared" si="13"/>
        <v xml:space="preserve"> </v>
      </c>
    </row>
    <row r="82" spans="1:38" ht="18.75" x14ac:dyDescent="0.3">
      <c r="A82" s="858"/>
      <c r="B82" s="858"/>
      <c r="C82" s="858"/>
      <c r="D82" s="859"/>
      <c r="E82" s="860"/>
      <c r="F82" s="860"/>
      <c r="G82" s="860"/>
      <c r="H82" s="861"/>
      <c r="I82" s="861"/>
      <c r="J82" s="861"/>
      <c r="K82" s="786" t="str">
        <f t="shared" si="7"/>
        <v xml:space="preserve"> </v>
      </c>
      <c r="L82" s="861"/>
      <c r="M82" s="861"/>
      <c r="N82" s="861"/>
      <c r="O82" s="861"/>
      <c r="P82" s="861"/>
      <c r="Q82" s="855"/>
      <c r="R82" s="855"/>
      <c r="S82" s="861"/>
      <c r="T82" s="861"/>
      <c r="U82" s="861"/>
      <c r="V82" s="861"/>
      <c r="W82" s="862"/>
      <c r="X82" s="862"/>
      <c r="Y82" s="862"/>
      <c r="Z82" s="858"/>
      <c r="AA82" s="823"/>
      <c r="AB82" s="823"/>
      <c r="AC82" s="823"/>
      <c r="AD82" s="823"/>
      <c r="AE82" s="823"/>
      <c r="AF82" s="684"/>
      <c r="AG82" s="857" t="str">
        <f t="shared" si="8"/>
        <v xml:space="preserve"> </v>
      </c>
      <c r="AH82" s="786" t="str">
        <f t="shared" si="9"/>
        <v xml:space="preserve"> </v>
      </c>
      <c r="AI82" s="786" t="str">
        <f t="shared" si="10"/>
        <v xml:space="preserve"> </v>
      </c>
      <c r="AJ82" s="786" t="str">
        <f t="shared" si="11"/>
        <v xml:space="preserve"> </v>
      </c>
      <c r="AK82" s="786" t="str">
        <f t="shared" si="12"/>
        <v xml:space="preserve"> </v>
      </c>
      <c r="AL82" s="786" t="str">
        <f t="shared" si="13"/>
        <v xml:space="preserve"> </v>
      </c>
    </row>
    <row r="83" spans="1:38" ht="18.75" x14ac:dyDescent="0.3">
      <c r="A83" s="858"/>
      <c r="B83" s="858"/>
      <c r="C83" s="858"/>
      <c r="D83" s="859"/>
      <c r="E83" s="860"/>
      <c r="F83" s="860"/>
      <c r="G83" s="860"/>
      <c r="H83" s="861"/>
      <c r="I83" s="861"/>
      <c r="J83" s="861"/>
      <c r="K83" s="786" t="str">
        <f t="shared" si="7"/>
        <v xml:space="preserve"> </v>
      </c>
      <c r="L83" s="861"/>
      <c r="M83" s="861"/>
      <c r="N83" s="861"/>
      <c r="O83" s="861"/>
      <c r="P83" s="861"/>
      <c r="Q83" s="855"/>
      <c r="R83" s="855"/>
      <c r="S83" s="861"/>
      <c r="T83" s="861"/>
      <c r="U83" s="861"/>
      <c r="V83" s="861"/>
      <c r="W83" s="862"/>
      <c r="X83" s="862"/>
      <c r="Y83" s="862"/>
      <c r="Z83" s="858"/>
      <c r="AA83" s="823"/>
      <c r="AB83" s="823"/>
      <c r="AC83" s="823"/>
      <c r="AD83" s="823"/>
      <c r="AE83" s="823"/>
      <c r="AF83" s="684"/>
      <c r="AG83" s="857" t="str">
        <f t="shared" si="8"/>
        <v xml:space="preserve"> </v>
      </c>
      <c r="AH83" s="786" t="str">
        <f t="shared" si="9"/>
        <v xml:space="preserve"> </v>
      </c>
      <c r="AI83" s="786" t="str">
        <f t="shared" si="10"/>
        <v xml:space="preserve"> </v>
      </c>
      <c r="AJ83" s="786" t="str">
        <f t="shared" si="11"/>
        <v xml:space="preserve"> </v>
      </c>
      <c r="AK83" s="786" t="str">
        <f t="shared" si="12"/>
        <v xml:space="preserve"> </v>
      </c>
      <c r="AL83" s="786" t="str">
        <f t="shared" si="13"/>
        <v xml:space="preserve"> </v>
      </c>
    </row>
    <row r="84" spans="1:38" ht="18.75" x14ac:dyDescent="0.3">
      <c r="A84" s="858"/>
      <c r="B84" s="858"/>
      <c r="C84" s="858"/>
      <c r="D84" s="859"/>
      <c r="E84" s="860"/>
      <c r="F84" s="860"/>
      <c r="G84" s="860"/>
      <c r="H84" s="861"/>
      <c r="I84" s="861"/>
      <c r="J84" s="861"/>
      <c r="K84" s="786" t="str">
        <f t="shared" si="7"/>
        <v xml:space="preserve"> </v>
      </c>
      <c r="L84" s="861"/>
      <c r="M84" s="861"/>
      <c r="N84" s="861"/>
      <c r="O84" s="861"/>
      <c r="P84" s="861"/>
      <c r="Q84" s="855"/>
      <c r="R84" s="855"/>
      <c r="S84" s="861"/>
      <c r="T84" s="861"/>
      <c r="U84" s="861"/>
      <c r="V84" s="861"/>
      <c r="W84" s="862"/>
      <c r="X84" s="862"/>
      <c r="Y84" s="862"/>
      <c r="Z84" s="858"/>
      <c r="AA84" s="823"/>
      <c r="AB84" s="823"/>
      <c r="AC84" s="823"/>
      <c r="AD84" s="823"/>
      <c r="AE84" s="823"/>
      <c r="AF84" s="684"/>
      <c r="AG84" s="857" t="str">
        <f t="shared" si="8"/>
        <v xml:space="preserve"> </v>
      </c>
      <c r="AH84" s="786" t="str">
        <f t="shared" si="9"/>
        <v xml:space="preserve"> </v>
      </c>
      <c r="AI84" s="786" t="str">
        <f t="shared" si="10"/>
        <v xml:space="preserve"> </v>
      </c>
      <c r="AJ84" s="786" t="str">
        <f t="shared" si="11"/>
        <v xml:space="preserve"> </v>
      </c>
      <c r="AK84" s="786" t="str">
        <f t="shared" si="12"/>
        <v xml:space="preserve"> </v>
      </c>
      <c r="AL84" s="786" t="str">
        <f t="shared" si="13"/>
        <v xml:space="preserve"> </v>
      </c>
    </row>
    <row r="85" spans="1:38" ht="18.75" x14ac:dyDescent="0.3">
      <c r="A85" s="858"/>
      <c r="B85" s="858"/>
      <c r="C85" s="858"/>
      <c r="D85" s="859"/>
      <c r="E85" s="860"/>
      <c r="F85" s="860"/>
      <c r="G85" s="860"/>
      <c r="H85" s="861"/>
      <c r="I85" s="861"/>
      <c r="J85" s="861"/>
      <c r="K85" s="786" t="str">
        <f t="shared" si="7"/>
        <v xml:space="preserve"> </v>
      </c>
      <c r="L85" s="861"/>
      <c r="M85" s="861"/>
      <c r="N85" s="861"/>
      <c r="O85" s="861"/>
      <c r="P85" s="861"/>
      <c r="Q85" s="855"/>
      <c r="R85" s="855"/>
      <c r="S85" s="861"/>
      <c r="T85" s="861"/>
      <c r="U85" s="861"/>
      <c r="V85" s="861"/>
      <c r="W85" s="862"/>
      <c r="X85" s="862"/>
      <c r="Y85" s="862"/>
      <c r="Z85" s="858"/>
      <c r="AA85" s="823"/>
      <c r="AB85" s="823"/>
      <c r="AC85" s="823"/>
      <c r="AD85" s="823"/>
      <c r="AE85" s="823"/>
      <c r="AF85" s="684"/>
      <c r="AG85" s="857" t="str">
        <f t="shared" si="8"/>
        <v xml:space="preserve"> </v>
      </c>
      <c r="AH85" s="786" t="str">
        <f t="shared" si="9"/>
        <v xml:space="preserve"> </v>
      </c>
      <c r="AI85" s="786" t="str">
        <f t="shared" si="10"/>
        <v xml:space="preserve"> </v>
      </c>
      <c r="AJ85" s="786" t="str">
        <f t="shared" si="11"/>
        <v xml:space="preserve"> </v>
      </c>
      <c r="AK85" s="786" t="str">
        <f t="shared" si="12"/>
        <v xml:space="preserve"> </v>
      </c>
      <c r="AL85" s="786" t="str">
        <f t="shared" si="13"/>
        <v xml:space="preserve"> </v>
      </c>
    </row>
    <row r="86" spans="1:38" ht="18.75" x14ac:dyDescent="0.3">
      <c r="A86" s="858"/>
      <c r="B86" s="858"/>
      <c r="C86" s="858"/>
      <c r="D86" s="859"/>
      <c r="E86" s="860"/>
      <c r="F86" s="860"/>
      <c r="G86" s="860"/>
      <c r="H86" s="861"/>
      <c r="I86" s="861"/>
      <c r="J86" s="861"/>
      <c r="K86" s="786" t="str">
        <f t="shared" si="7"/>
        <v xml:space="preserve"> </v>
      </c>
      <c r="L86" s="861"/>
      <c r="M86" s="861"/>
      <c r="N86" s="861"/>
      <c r="O86" s="861"/>
      <c r="P86" s="861"/>
      <c r="Q86" s="855"/>
      <c r="R86" s="855"/>
      <c r="S86" s="861"/>
      <c r="T86" s="861"/>
      <c r="U86" s="861"/>
      <c r="V86" s="861"/>
      <c r="W86" s="862"/>
      <c r="X86" s="862"/>
      <c r="Y86" s="862"/>
      <c r="Z86" s="858"/>
      <c r="AA86" s="823"/>
      <c r="AB86" s="823"/>
      <c r="AC86" s="823"/>
      <c r="AD86" s="823"/>
      <c r="AE86" s="823"/>
      <c r="AF86" s="684"/>
      <c r="AG86" s="857" t="str">
        <f t="shared" si="8"/>
        <v xml:space="preserve"> </v>
      </c>
      <c r="AH86" s="786" t="str">
        <f t="shared" si="9"/>
        <v xml:space="preserve"> </v>
      </c>
      <c r="AI86" s="786" t="str">
        <f t="shared" si="10"/>
        <v xml:space="preserve"> </v>
      </c>
      <c r="AJ86" s="786" t="str">
        <f t="shared" si="11"/>
        <v xml:space="preserve"> </v>
      </c>
      <c r="AK86" s="786" t="str">
        <f t="shared" si="12"/>
        <v xml:space="preserve"> </v>
      </c>
      <c r="AL86" s="786" t="str">
        <f t="shared" si="13"/>
        <v xml:space="preserve"> </v>
      </c>
    </row>
    <row r="87" spans="1:38" ht="18.75" x14ac:dyDescent="0.3">
      <c r="A87" s="858"/>
      <c r="B87" s="858"/>
      <c r="C87" s="858"/>
      <c r="D87" s="859"/>
      <c r="E87" s="860"/>
      <c r="F87" s="860"/>
      <c r="G87" s="860"/>
      <c r="H87" s="861"/>
      <c r="I87" s="861"/>
      <c r="J87" s="861"/>
      <c r="K87" s="786" t="str">
        <f t="shared" si="7"/>
        <v xml:space="preserve"> </v>
      </c>
      <c r="L87" s="861"/>
      <c r="M87" s="861"/>
      <c r="N87" s="861"/>
      <c r="O87" s="861"/>
      <c r="P87" s="861"/>
      <c r="Q87" s="855"/>
      <c r="R87" s="855"/>
      <c r="S87" s="861"/>
      <c r="T87" s="861"/>
      <c r="U87" s="861"/>
      <c r="V87" s="861"/>
      <c r="W87" s="862"/>
      <c r="X87" s="862"/>
      <c r="Y87" s="862"/>
      <c r="Z87" s="858"/>
      <c r="AA87" s="823"/>
      <c r="AB87" s="823"/>
      <c r="AC87" s="823"/>
      <c r="AD87" s="823"/>
      <c r="AE87" s="823"/>
      <c r="AF87" s="684"/>
      <c r="AG87" s="857" t="str">
        <f t="shared" si="8"/>
        <v xml:space="preserve"> </v>
      </c>
      <c r="AH87" s="786" t="str">
        <f t="shared" si="9"/>
        <v xml:space="preserve"> </v>
      </c>
      <c r="AI87" s="786" t="str">
        <f t="shared" si="10"/>
        <v xml:space="preserve"> </v>
      </c>
      <c r="AJ87" s="786" t="str">
        <f t="shared" si="11"/>
        <v xml:space="preserve"> </v>
      </c>
      <c r="AK87" s="786" t="str">
        <f t="shared" si="12"/>
        <v xml:space="preserve"> </v>
      </c>
      <c r="AL87" s="786" t="str">
        <f t="shared" si="13"/>
        <v xml:space="preserve"> </v>
      </c>
    </row>
    <row r="88" spans="1:38" ht="18.75" x14ac:dyDescent="0.3">
      <c r="A88" s="858"/>
      <c r="B88" s="858"/>
      <c r="C88" s="858"/>
      <c r="D88" s="859"/>
      <c r="E88" s="860"/>
      <c r="F88" s="860"/>
      <c r="G88" s="860"/>
      <c r="H88" s="861"/>
      <c r="I88" s="861"/>
      <c r="J88" s="861"/>
      <c r="K88" s="786" t="str">
        <f t="shared" si="7"/>
        <v xml:space="preserve"> </v>
      </c>
      <c r="L88" s="861"/>
      <c r="M88" s="861"/>
      <c r="N88" s="861"/>
      <c r="O88" s="861"/>
      <c r="P88" s="861"/>
      <c r="Q88" s="855"/>
      <c r="R88" s="855"/>
      <c r="S88" s="861"/>
      <c r="T88" s="861"/>
      <c r="U88" s="861"/>
      <c r="V88" s="861"/>
      <c r="W88" s="862"/>
      <c r="X88" s="862"/>
      <c r="Y88" s="862"/>
      <c r="Z88" s="858"/>
      <c r="AA88" s="823"/>
      <c r="AB88" s="823"/>
      <c r="AC88" s="823"/>
      <c r="AD88" s="823"/>
      <c r="AE88" s="823"/>
      <c r="AF88" s="684"/>
      <c r="AG88" s="857" t="str">
        <f t="shared" si="8"/>
        <v xml:space="preserve"> </v>
      </c>
      <c r="AH88" s="786" t="str">
        <f t="shared" si="9"/>
        <v xml:space="preserve"> </v>
      </c>
      <c r="AI88" s="786" t="str">
        <f t="shared" si="10"/>
        <v xml:space="preserve"> </v>
      </c>
      <c r="AJ88" s="786" t="str">
        <f t="shared" si="11"/>
        <v xml:space="preserve"> </v>
      </c>
      <c r="AK88" s="786" t="str">
        <f t="shared" si="12"/>
        <v xml:space="preserve"> </v>
      </c>
      <c r="AL88" s="786" t="str">
        <f t="shared" si="13"/>
        <v xml:space="preserve"> </v>
      </c>
    </row>
    <row r="89" spans="1:38" ht="18.75" x14ac:dyDescent="0.3">
      <c r="A89" s="858"/>
      <c r="B89" s="858"/>
      <c r="C89" s="858"/>
      <c r="D89" s="859"/>
      <c r="E89" s="860"/>
      <c r="F89" s="860"/>
      <c r="G89" s="860"/>
      <c r="H89" s="861"/>
      <c r="I89" s="861"/>
      <c r="J89" s="861"/>
      <c r="K89" s="786" t="str">
        <f t="shared" si="7"/>
        <v xml:space="preserve"> </v>
      </c>
      <c r="L89" s="861"/>
      <c r="M89" s="861"/>
      <c r="N89" s="861"/>
      <c r="O89" s="861"/>
      <c r="P89" s="861"/>
      <c r="Q89" s="855"/>
      <c r="R89" s="855"/>
      <c r="S89" s="861"/>
      <c r="T89" s="861"/>
      <c r="U89" s="861"/>
      <c r="V89" s="861"/>
      <c r="W89" s="862"/>
      <c r="X89" s="862"/>
      <c r="Y89" s="862"/>
      <c r="Z89" s="858"/>
      <c r="AA89" s="823"/>
      <c r="AB89" s="823"/>
      <c r="AC89" s="823"/>
      <c r="AD89" s="823"/>
      <c r="AE89" s="823"/>
      <c r="AF89" s="684"/>
      <c r="AG89" s="857" t="str">
        <f t="shared" si="8"/>
        <v xml:space="preserve"> </v>
      </c>
      <c r="AH89" s="786" t="str">
        <f t="shared" si="9"/>
        <v xml:space="preserve"> </v>
      </c>
      <c r="AI89" s="786" t="str">
        <f t="shared" si="10"/>
        <v xml:space="preserve"> </v>
      </c>
      <c r="AJ89" s="786" t="str">
        <f t="shared" si="11"/>
        <v xml:space="preserve"> </v>
      </c>
      <c r="AK89" s="786" t="str">
        <f t="shared" si="12"/>
        <v xml:space="preserve"> </v>
      </c>
      <c r="AL89" s="786" t="str">
        <f t="shared" si="13"/>
        <v xml:space="preserve"> </v>
      </c>
    </row>
    <row r="90" spans="1:38" ht="18.75" x14ac:dyDescent="0.3">
      <c r="A90" s="858"/>
      <c r="B90" s="858"/>
      <c r="C90" s="858"/>
      <c r="D90" s="859"/>
      <c r="E90" s="860"/>
      <c r="F90" s="860"/>
      <c r="G90" s="860"/>
      <c r="H90" s="861"/>
      <c r="I90" s="861"/>
      <c r="J90" s="861"/>
      <c r="K90" s="786" t="str">
        <f t="shared" si="7"/>
        <v xml:space="preserve"> </v>
      </c>
      <c r="L90" s="861"/>
      <c r="M90" s="861"/>
      <c r="N90" s="861"/>
      <c r="O90" s="861"/>
      <c r="P90" s="861"/>
      <c r="Q90" s="855"/>
      <c r="R90" s="855"/>
      <c r="S90" s="861"/>
      <c r="T90" s="861"/>
      <c r="U90" s="861"/>
      <c r="V90" s="861"/>
      <c r="W90" s="862"/>
      <c r="X90" s="862"/>
      <c r="Y90" s="862"/>
      <c r="Z90" s="858"/>
      <c r="AA90" s="823"/>
      <c r="AB90" s="823"/>
      <c r="AC90" s="823"/>
      <c r="AD90" s="823"/>
      <c r="AE90" s="823"/>
      <c r="AF90" s="684"/>
      <c r="AG90" s="857" t="str">
        <f t="shared" si="8"/>
        <v xml:space="preserve"> </v>
      </c>
      <c r="AH90" s="786" t="str">
        <f t="shared" si="9"/>
        <v xml:space="preserve"> </v>
      </c>
      <c r="AI90" s="786" t="str">
        <f t="shared" si="10"/>
        <v xml:space="preserve"> </v>
      </c>
      <c r="AJ90" s="786" t="str">
        <f t="shared" si="11"/>
        <v xml:space="preserve"> </v>
      </c>
      <c r="AK90" s="786" t="str">
        <f t="shared" si="12"/>
        <v xml:space="preserve"> </v>
      </c>
      <c r="AL90" s="786" t="str">
        <f t="shared" si="13"/>
        <v xml:space="preserve"> </v>
      </c>
    </row>
    <row r="91" spans="1:38" ht="18.75" x14ac:dyDescent="0.3">
      <c r="A91" s="858"/>
      <c r="B91" s="858"/>
      <c r="C91" s="858"/>
      <c r="D91" s="859"/>
      <c r="E91" s="860"/>
      <c r="F91" s="860"/>
      <c r="G91" s="860"/>
      <c r="H91" s="861"/>
      <c r="I91" s="861"/>
      <c r="J91" s="861"/>
      <c r="K91" s="786" t="str">
        <f t="shared" si="7"/>
        <v xml:space="preserve"> </v>
      </c>
      <c r="L91" s="861"/>
      <c r="M91" s="861"/>
      <c r="N91" s="861"/>
      <c r="O91" s="861"/>
      <c r="P91" s="861"/>
      <c r="Q91" s="855"/>
      <c r="R91" s="855"/>
      <c r="S91" s="861"/>
      <c r="T91" s="861"/>
      <c r="U91" s="861"/>
      <c r="V91" s="861"/>
      <c r="W91" s="862"/>
      <c r="X91" s="862"/>
      <c r="Y91" s="862"/>
      <c r="Z91" s="858"/>
      <c r="AA91" s="823"/>
      <c r="AB91" s="823"/>
      <c r="AC91" s="823"/>
      <c r="AD91" s="823"/>
      <c r="AE91" s="823"/>
      <c r="AF91" s="684"/>
      <c r="AG91" s="857" t="str">
        <f t="shared" si="8"/>
        <v xml:space="preserve"> </v>
      </c>
      <c r="AH91" s="786" t="str">
        <f t="shared" si="9"/>
        <v xml:space="preserve"> </v>
      </c>
      <c r="AI91" s="786" t="str">
        <f t="shared" si="10"/>
        <v xml:space="preserve"> </v>
      </c>
      <c r="AJ91" s="786" t="str">
        <f t="shared" si="11"/>
        <v xml:space="preserve"> </v>
      </c>
      <c r="AK91" s="786" t="str">
        <f t="shared" si="12"/>
        <v xml:space="preserve"> </v>
      </c>
      <c r="AL91" s="786" t="str">
        <f t="shared" si="13"/>
        <v xml:space="preserve"> </v>
      </c>
    </row>
    <row r="92" spans="1:38" ht="18.75" x14ac:dyDescent="0.3">
      <c r="A92" s="858"/>
      <c r="B92" s="858"/>
      <c r="C92" s="858"/>
      <c r="D92" s="859"/>
      <c r="E92" s="860"/>
      <c r="F92" s="860"/>
      <c r="G92" s="860"/>
      <c r="H92" s="861"/>
      <c r="I92" s="861"/>
      <c r="J92" s="861"/>
      <c r="K92" s="786" t="str">
        <f t="shared" si="7"/>
        <v xml:space="preserve"> </v>
      </c>
      <c r="L92" s="861"/>
      <c r="M92" s="861"/>
      <c r="N92" s="861"/>
      <c r="O92" s="861"/>
      <c r="P92" s="861"/>
      <c r="Q92" s="855"/>
      <c r="R92" s="855"/>
      <c r="S92" s="861"/>
      <c r="T92" s="861"/>
      <c r="U92" s="861"/>
      <c r="V92" s="861"/>
      <c r="W92" s="862"/>
      <c r="X92" s="862"/>
      <c r="Y92" s="862"/>
      <c r="Z92" s="858"/>
      <c r="AA92" s="823"/>
      <c r="AB92" s="823"/>
      <c r="AC92" s="823"/>
      <c r="AD92" s="823"/>
      <c r="AE92" s="823"/>
      <c r="AF92" s="684"/>
      <c r="AG92" s="857" t="str">
        <f t="shared" si="8"/>
        <v xml:space="preserve"> </v>
      </c>
      <c r="AH92" s="786" t="str">
        <f t="shared" si="9"/>
        <v xml:space="preserve"> </v>
      </c>
      <c r="AI92" s="786" t="str">
        <f t="shared" si="10"/>
        <v xml:space="preserve"> </v>
      </c>
      <c r="AJ92" s="786" t="str">
        <f t="shared" si="11"/>
        <v xml:space="preserve"> </v>
      </c>
      <c r="AK92" s="786" t="str">
        <f t="shared" si="12"/>
        <v xml:space="preserve"> </v>
      </c>
      <c r="AL92" s="786" t="str">
        <f t="shared" si="13"/>
        <v xml:space="preserve"> </v>
      </c>
    </row>
    <row r="93" spans="1:38" ht="18.75" x14ac:dyDescent="0.3">
      <c r="A93" s="858"/>
      <c r="B93" s="858"/>
      <c r="C93" s="858"/>
      <c r="D93" s="859"/>
      <c r="E93" s="860"/>
      <c r="F93" s="860"/>
      <c r="G93" s="860"/>
      <c r="H93" s="861"/>
      <c r="I93" s="861"/>
      <c r="J93" s="861"/>
      <c r="K93" s="786" t="str">
        <f t="shared" si="7"/>
        <v xml:space="preserve"> </v>
      </c>
      <c r="L93" s="861"/>
      <c r="M93" s="861"/>
      <c r="N93" s="861"/>
      <c r="O93" s="861"/>
      <c r="P93" s="861"/>
      <c r="Q93" s="855"/>
      <c r="R93" s="855"/>
      <c r="S93" s="861"/>
      <c r="T93" s="861"/>
      <c r="U93" s="861"/>
      <c r="V93" s="861"/>
      <c r="W93" s="862"/>
      <c r="X93" s="862"/>
      <c r="Y93" s="862"/>
      <c r="Z93" s="858"/>
      <c r="AA93" s="823"/>
      <c r="AB93" s="823"/>
      <c r="AC93" s="823"/>
      <c r="AD93" s="823"/>
      <c r="AE93" s="823"/>
      <c r="AF93" s="684"/>
      <c r="AG93" s="857" t="str">
        <f t="shared" si="8"/>
        <v xml:space="preserve"> </v>
      </c>
      <c r="AH93" s="786" t="str">
        <f t="shared" si="9"/>
        <v xml:space="preserve"> </v>
      </c>
      <c r="AI93" s="786" t="str">
        <f t="shared" si="10"/>
        <v xml:space="preserve"> </v>
      </c>
      <c r="AJ93" s="786" t="str">
        <f t="shared" si="11"/>
        <v xml:space="preserve"> </v>
      </c>
      <c r="AK93" s="786" t="str">
        <f t="shared" si="12"/>
        <v xml:space="preserve"> </v>
      </c>
      <c r="AL93" s="786" t="str">
        <f t="shared" si="13"/>
        <v xml:space="preserve"> </v>
      </c>
    </row>
    <row r="94" spans="1:38" ht="18.75" x14ac:dyDescent="0.3">
      <c r="A94" s="858"/>
      <c r="B94" s="858"/>
      <c r="C94" s="858"/>
      <c r="D94" s="859"/>
      <c r="E94" s="860"/>
      <c r="F94" s="860"/>
      <c r="G94" s="860"/>
      <c r="H94" s="861"/>
      <c r="I94" s="861"/>
      <c r="J94" s="861"/>
      <c r="K94" s="786" t="str">
        <f t="shared" si="7"/>
        <v xml:space="preserve"> </v>
      </c>
      <c r="L94" s="861"/>
      <c r="M94" s="861"/>
      <c r="N94" s="861"/>
      <c r="O94" s="861"/>
      <c r="P94" s="861"/>
      <c r="Q94" s="855"/>
      <c r="R94" s="855"/>
      <c r="S94" s="861"/>
      <c r="T94" s="861"/>
      <c r="U94" s="861"/>
      <c r="V94" s="861"/>
      <c r="W94" s="862"/>
      <c r="X94" s="862"/>
      <c r="Y94" s="862"/>
      <c r="Z94" s="858"/>
      <c r="AA94" s="823"/>
      <c r="AB94" s="823"/>
      <c r="AC94" s="823"/>
      <c r="AD94" s="823"/>
      <c r="AE94" s="823"/>
      <c r="AF94" s="684"/>
      <c r="AG94" s="857" t="str">
        <f t="shared" si="8"/>
        <v xml:space="preserve"> </v>
      </c>
      <c r="AH94" s="786" t="str">
        <f t="shared" si="9"/>
        <v xml:space="preserve"> </v>
      </c>
      <c r="AI94" s="786" t="str">
        <f t="shared" si="10"/>
        <v xml:space="preserve"> </v>
      </c>
      <c r="AJ94" s="786" t="str">
        <f t="shared" si="11"/>
        <v xml:space="preserve"> </v>
      </c>
      <c r="AK94" s="786" t="str">
        <f t="shared" si="12"/>
        <v xml:space="preserve"> </v>
      </c>
      <c r="AL94" s="786" t="str">
        <f t="shared" si="13"/>
        <v xml:space="preserve"> </v>
      </c>
    </row>
    <row r="95" spans="1:38" ht="18.75" x14ac:dyDescent="0.3">
      <c r="A95" s="858"/>
      <c r="B95" s="858"/>
      <c r="C95" s="858"/>
      <c r="D95" s="859"/>
      <c r="E95" s="860"/>
      <c r="F95" s="860"/>
      <c r="G95" s="860"/>
      <c r="H95" s="861"/>
      <c r="I95" s="861"/>
      <c r="J95" s="861"/>
      <c r="K95" s="786" t="str">
        <f t="shared" si="7"/>
        <v xml:space="preserve"> </v>
      </c>
      <c r="L95" s="861"/>
      <c r="M95" s="861"/>
      <c r="N95" s="861"/>
      <c r="O95" s="861"/>
      <c r="P95" s="861"/>
      <c r="Q95" s="855"/>
      <c r="R95" s="855"/>
      <c r="S95" s="861"/>
      <c r="T95" s="861"/>
      <c r="U95" s="861"/>
      <c r="V95" s="861"/>
      <c r="W95" s="862"/>
      <c r="X95" s="862"/>
      <c r="Y95" s="862"/>
      <c r="Z95" s="858"/>
      <c r="AA95" s="823"/>
      <c r="AB95" s="823"/>
      <c r="AC95" s="823"/>
      <c r="AD95" s="823"/>
      <c r="AE95" s="823"/>
      <c r="AF95" s="684"/>
      <c r="AG95" s="857" t="str">
        <f t="shared" si="8"/>
        <v xml:space="preserve"> </v>
      </c>
      <c r="AH95" s="786" t="str">
        <f t="shared" si="9"/>
        <v xml:space="preserve"> </v>
      </c>
      <c r="AI95" s="786" t="str">
        <f t="shared" si="10"/>
        <v xml:space="preserve"> </v>
      </c>
      <c r="AJ95" s="786" t="str">
        <f t="shared" si="11"/>
        <v xml:space="preserve"> </v>
      </c>
      <c r="AK95" s="786" t="str">
        <f t="shared" si="12"/>
        <v xml:space="preserve"> </v>
      </c>
      <c r="AL95" s="786" t="str">
        <f t="shared" si="13"/>
        <v xml:space="preserve"> </v>
      </c>
    </row>
    <row r="96" spans="1:38" ht="18.75" x14ac:dyDescent="0.3">
      <c r="A96" s="858"/>
      <c r="B96" s="858"/>
      <c r="C96" s="858"/>
      <c r="D96" s="859"/>
      <c r="E96" s="860"/>
      <c r="F96" s="860"/>
      <c r="G96" s="860"/>
      <c r="H96" s="861"/>
      <c r="I96" s="861"/>
      <c r="J96" s="861"/>
      <c r="K96" s="786" t="str">
        <f t="shared" si="7"/>
        <v xml:space="preserve"> </v>
      </c>
      <c r="L96" s="861"/>
      <c r="M96" s="861"/>
      <c r="N96" s="861"/>
      <c r="O96" s="861"/>
      <c r="P96" s="861"/>
      <c r="Q96" s="855"/>
      <c r="R96" s="855"/>
      <c r="S96" s="861"/>
      <c r="T96" s="861"/>
      <c r="U96" s="861"/>
      <c r="V96" s="861"/>
      <c r="W96" s="862"/>
      <c r="X96" s="862"/>
      <c r="Y96" s="862"/>
      <c r="Z96" s="858"/>
      <c r="AA96" s="823"/>
      <c r="AB96" s="823"/>
      <c r="AC96" s="823"/>
      <c r="AD96" s="823"/>
      <c r="AE96" s="823"/>
      <c r="AF96" s="684"/>
      <c r="AG96" s="857" t="str">
        <f t="shared" si="8"/>
        <v xml:space="preserve"> </v>
      </c>
      <c r="AH96" s="786" t="str">
        <f t="shared" si="9"/>
        <v xml:space="preserve"> </v>
      </c>
      <c r="AI96" s="786" t="str">
        <f t="shared" si="10"/>
        <v xml:space="preserve"> </v>
      </c>
      <c r="AJ96" s="786" t="str">
        <f t="shared" si="11"/>
        <v xml:space="preserve"> </v>
      </c>
      <c r="AK96" s="786" t="str">
        <f t="shared" si="12"/>
        <v xml:space="preserve"> </v>
      </c>
      <c r="AL96" s="786" t="str">
        <f t="shared" si="13"/>
        <v xml:space="preserve"> </v>
      </c>
    </row>
    <row r="97" spans="1:38" ht="18.75" x14ac:dyDescent="0.3">
      <c r="A97" s="858"/>
      <c r="B97" s="858"/>
      <c r="C97" s="858"/>
      <c r="D97" s="859"/>
      <c r="E97" s="860"/>
      <c r="F97" s="860"/>
      <c r="G97" s="860"/>
      <c r="H97" s="861"/>
      <c r="I97" s="861"/>
      <c r="J97" s="861"/>
      <c r="K97" s="786" t="str">
        <f t="shared" si="7"/>
        <v xml:space="preserve"> </v>
      </c>
      <c r="L97" s="861"/>
      <c r="M97" s="861"/>
      <c r="N97" s="861"/>
      <c r="O97" s="861"/>
      <c r="P97" s="861"/>
      <c r="Q97" s="855"/>
      <c r="R97" s="855"/>
      <c r="S97" s="861"/>
      <c r="T97" s="861"/>
      <c r="U97" s="861"/>
      <c r="V97" s="861"/>
      <c r="W97" s="862"/>
      <c r="X97" s="862"/>
      <c r="Y97" s="862"/>
      <c r="Z97" s="858"/>
      <c r="AA97" s="823"/>
      <c r="AB97" s="823"/>
      <c r="AC97" s="823"/>
      <c r="AD97" s="823"/>
      <c r="AE97" s="823"/>
      <c r="AF97" s="684"/>
      <c r="AG97" s="857" t="str">
        <f t="shared" si="8"/>
        <v xml:space="preserve"> </v>
      </c>
      <c r="AH97" s="786" t="str">
        <f t="shared" si="9"/>
        <v xml:space="preserve"> </v>
      </c>
      <c r="AI97" s="786" t="str">
        <f t="shared" si="10"/>
        <v xml:space="preserve"> </v>
      </c>
      <c r="AJ97" s="786" t="str">
        <f t="shared" si="11"/>
        <v xml:space="preserve"> </v>
      </c>
      <c r="AK97" s="786" t="str">
        <f t="shared" si="12"/>
        <v xml:space="preserve"> </v>
      </c>
      <c r="AL97" s="786" t="str">
        <f t="shared" si="13"/>
        <v xml:space="preserve"> </v>
      </c>
    </row>
    <row r="98" spans="1:38" ht="18.75" x14ac:dyDescent="0.3">
      <c r="A98" s="858"/>
      <c r="B98" s="858"/>
      <c r="C98" s="858"/>
      <c r="D98" s="859"/>
      <c r="E98" s="860"/>
      <c r="F98" s="860"/>
      <c r="G98" s="860"/>
      <c r="H98" s="861"/>
      <c r="I98" s="861"/>
      <c r="J98" s="861"/>
      <c r="K98" s="786" t="str">
        <f t="shared" si="7"/>
        <v xml:space="preserve"> </v>
      </c>
      <c r="L98" s="861"/>
      <c r="M98" s="861"/>
      <c r="N98" s="861"/>
      <c r="O98" s="861"/>
      <c r="P98" s="861"/>
      <c r="Q98" s="855"/>
      <c r="R98" s="855"/>
      <c r="S98" s="861"/>
      <c r="T98" s="861"/>
      <c r="U98" s="861"/>
      <c r="V98" s="861"/>
      <c r="W98" s="862"/>
      <c r="X98" s="862"/>
      <c r="Y98" s="862"/>
      <c r="Z98" s="858"/>
      <c r="AA98" s="823"/>
      <c r="AB98" s="823"/>
      <c r="AC98" s="823"/>
      <c r="AD98" s="823"/>
      <c r="AE98" s="823"/>
      <c r="AF98" s="684"/>
      <c r="AG98" s="857" t="str">
        <f t="shared" si="8"/>
        <v xml:space="preserve"> </v>
      </c>
      <c r="AH98" s="786" t="str">
        <f t="shared" si="9"/>
        <v xml:space="preserve"> </v>
      </c>
      <c r="AI98" s="786" t="str">
        <f t="shared" si="10"/>
        <v xml:space="preserve"> </v>
      </c>
      <c r="AJ98" s="786" t="str">
        <f t="shared" si="11"/>
        <v xml:space="preserve"> </v>
      </c>
      <c r="AK98" s="786" t="str">
        <f t="shared" si="12"/>
        <v xml:space="preserve"> </v>
      </c>
      <c r="AL98" s="786" t="str">
        <f t="shared" si="13"/>
        <v xml:space="preserve"> </v>
      </c>
    </row>
    <row r="99" spans="1:38" ht="18.75" x14ac:dyDescent="0.3">
      <c r="A99" s="858"/>
      <c r="B99" s="858"/>
      <c r="C99" s="858"/>
      <c r="D99" s="859"/>
      <c r="E99" s="860"/>
      <c r="F99" s="860"/>
      <c r="G99" s="860"/>
      <c r="H99" s="861"/>
      <c r="I99" s="861"/>
      <c r="J99" s="861"/>
      <c r="K99" s="786" t="str">
        <f t="shared" si="7"/>
        <v xml:space="preserve"> </v>
      </c>
      <c r="L99" s="861"/>
      <c r="M99" s="861"/>
      <c r="N99" s="861"/>
      <c r="O99" s="861"/>
      <c r="P99" s="861"/>
      <c r="Q99" s="855"/>
      <c r="R99" s="855"/>
      <c r="S99" s="861"/>
      <c r="T99" s="861"/>
      <c r="U99" s="861"/>
      <c r="V99" s="861"/>
      <c r="W99" s="862"/>
      <c r="X99" s="862"/>
      <c r="Y99" s="862"/>
      <c r="Z99" s="858"/>
      <c r="AA99" s="823"/>
      <c r="AB99" s="823"/>
      <c r="AC99" s="823"/>
      <c r="AD99" s="823"/>
      <c r="AE99" s="823"/>
      <c r="AF99" s="684"/>
      <c r="AG99" s="857" t="str">
        <f t="shared" si="8"/>
        <v xml:space="preserve"> </v>
      </c>
      <c r="AH99" s="786" t="str">
        <f t="shared" si="9"/>
        <v xml:space="preserve"> </v>
      </c>
      <c r="AI99" s="786" t="str">
        <f t="shared" si="10"/>
        <v xml:space="preserve"> </v>
      </c>
      <c r="AJ99" s="786" t="str">
        <f t="shared" si="11"/>
        <v xml:space="preserve"> </v>
      </c>
      <c r="AK99" s="786" t="str">
        <f t="shared" si="12"/>
        <v xml:space="preserve"> </v>
      </c>
      <c r="AL99" s="786" t="str">
        <f t="shared" si="13"/>
        <v xml:space="preserve"> </v>
      </c>
    </row>
    <row r="100" spans="1:38" ht="18.75" x14ac:dyDescent="0.3">
      <c r="A100" s="858"/>
      <c r="B100" s="858"/>
      <c r="C100" s="858"/>
      <c r="D100" s="859"/>
      <c r="E100" s="860"/>
      <c r="F100" s="860"/>
      <c r="G100" s="860"/>
      <c r="H100" s="861"/>
      <c r="I100" s="861"/>
      <c r="J100" s="861"/>
      <c r="K100" s="786" t="str">
        <f t="shared" si="7"/>
        <v xml:space="preserve"> </v>
      </c>
      <c r="L100" s="861"/>
      <c r="M100" s="861"/>
      <c r="N100" s="861"/>
      <c r="O100" s="861"/>
      <c r="P100" s="861"/>
      <c r="Q100" s="855"/>
      <c r="R100" s="855"/>
      <c r="S100" s="861"/>
      <c r="T100" s="861"/>
      <c r="U100" s="861"/>
      <c r="V100" s="861"/>
      <c r="W100" s="862"/>
      <c r="X100" s="862"/>
      <c r="Y100" s="862"/>
      <c r="Z100" s="858"/>
      <c r="AA100" s="823"/>
      <c r="AB100" s="823"/>
      <c r="AC100" s="823"/>
      <c r="AD100" s="823"/>
      <c r="AE100" s="823"/>
      <c r="AF100" s="684"/>
      <c r="AG100" s="857" t="str">
        <f t="shared" si="8"/>
        <v xml:space="preserve"> </v>
      </c>
      <c r="AH100" s="786" t="str">
        <f t="shared" si="9"/>
        <v xml:space="preserve"> </v>
      </c>
      <c r="AI100" s="786" t="str">
        <f t="shared" si="10"/>
        <v xml:space="preserve"> </v>
      </c>
      <c r="AJ100" s="786" t="str">
        <f t="shared" si="11"/>
        <v xml:space="preserve"> </v>
      </c>
      <c r="AK100" s="786" t="str">
        <f t="shared" si="12"/>
        <v xml:space="preserve"> </v>
      </c>
      <c r="AL100" s="786" t="str">
        <f t="shared" si="13"/>
        <v xml:space="preserve"> </v>
      </c>
    </row>
    <row r="101" spans="1:38" ht="18.75" x14ac:dyDescent="0.3">
      <c r="A101" s="858"/>
      <c r="B101" s="858"/>
      <c r="C101" s="858"/>
      <c r="D101" s="859"/>
      <c r="E101" s="860"/>
      <c r="F101" s="860"/>
      <c r="G101" s="860"/>
      <c r="H101" s="861"/>
      <c r="I101" s="861"/>
      <c r="J101" s="861"/>
      <c r="K101" s="786" t="str">
        <f t="shared" si="7"/>
        <v xml:space="preserve"> </v>
      </c>
      <c r="L101" s="861"/>
      <c r="M101" s="861"/>
      <c r="N101" s="861"/>
      <c r="O101" s="861"/>
      <c r="P101" s="861"/>
      <c r="Q101" s="855"/>
      <c r="R101" s="855"/>
      <c r="S101" s="861"/>
      <c r="T101" s="861"/>
      <c r="U101" s="861"/>
      <c r="V101" s="861"/>
      <c r="W101" s="862"/>
      <c r="X101" s="862"/>
      <c r="Y101" s="862"/>
      <c r="Z101" s="858"/>
      <c r="AA101" s="823"/>
      <c r="AB101" s="823"/>
      <c r="AC101" s="823"/>
      <c r="AD101" s="823"/>
      <c r="AE101" s="823"/>
      <c r="AF101" s="684"/>
      <c r="AG101" s="857" t="str">
        <f t="shared" si="8"/>
        <v xml:space="preserve"> </v>
      </c>
      <c r="AH101" s="786" t="str">
        <f t="shared" si="9"/>
        <v xml:space="preserve"> </v>
      </c>
      <c r="AI101" s="786" t="str">
        <f t="shared" si="10"/>
        <v xml:space="preserve"> </v>
      </c>
      <c r="AJ101" s="786" t="str">
        <f t="shared" si="11"/>
        <v xml:space="preserve"> </v>
      </c>
      <c r="AK101" s="786" t="str">
        <f t="shared" si="12"/>
        <v xml:space="preserve"> </v>
      </c>
      <c r="AL101" s="786" t="str">
        <f t="shared" si="13"/>
        <v xml:space="preserve"> </v>
      </c>
    </row>
    <row r="102" spans="1:38" ht="18.75" x14ac:dyDescent="0.3">
      <c r="A102" s="858"/>
      <c r="B102" s="858"/>
      <c r="C102" s="858"/>
      <c r="D102" s="859"/>
      <c r="E102" s="860"/>
      <c r="F102" s="860"/>
      <c r="G102" s="860"/>
      <c r="H102" s="861"/>
      <c r="I102" s="861"/>
      <c r="J102" s="861"/>
      <c r="K102" s="786" t="str">
        <f t="shared" si="7"/>
        <v xml:space="preserve"> </v>
      </c>
      <c r="L102" s="861"/>
      <c r="M102" s="861"/>
      <c r="N102" s="861"/>
      <c r="O102" s="861"/>
      <c r="P102" s="861"/>
      <c r="Q102" s="855"/>
      <c r="R102" s="855"/>
      <c r="S102" s="861"/>
      <c r="T102" s="861"/>
      <c r="U102" s="861"/>
      <c r="V102" s="861"/>
      <c r="W102" s="862"/>
      <c r="X102" s="862"/>
      <c r="Y102" s="862"/>
      <c r="Z102" s="858"/>
      <c r="AA102" s="823"/>
      <c r="AB102" s="823"/>
      <c r="AC102" s="823"/>
      <c r="AD102" s="823"/>
      <c r="AE102" s="823"/>
      <c r="AF102" s="684"/>
      <c r="AG102" s="857" t="str">
        <f t="shared" si="8"/>
        <v xml:space="preserve"> </v>
      </c>
      <c r="AH102" s="786" t="str">
        <f t="shared" si="9"/>
        <v xml:space="preserve"> </v>
      </c>
      <c r="AI102" s="786" t="str">
        <f t="shared" si="10"/>
        <v xml:space="preserve"> </v>
      </c>
      <c r="AJ102" s="786" t="str">
        <f t="shared" si="11"/>
        <v xml:space="preserve"> </v>
      </c>
      <c r="AK102" s="786" t="str">
        <f t="shared" si="12"/>
        <v xml:space="preserve"> </v>
      </c>
      <c r="AL102" s="786" t="str">
        <f t="shared" si="13"/>
        <v xml:space="preserve"> </v>
      </c>
    </row>
    <row r="103" spans="1:38" ht="18.75" x14ac:dyDescent="0.3">
      <c r="A103" s="858"/>
      <c r="B103" s="858"/>
      <c r="C103" s="858"/>
      <c r="D103" s="859"/>
      <c r="E103" s="860"/>
      <c r="F103" s="860"/>
      <c r="G103" s="860"/>
      <c r="H103" s="861"/>
      <c r="I103" s="861"/>
      <c r="J103" s="861"/>
      <c r="K103" s="786" t="str">
        <f t="shared" si="7"/>
        <v xml:space="preserve"> </v>
      </c>
      <c r="L103" s="861"/>
      <c r="M103" s="861"/>
      <c r="N103" s="861"/>
      <c r="O103" s="861"/>
      <c r="P103" s="861"/>
      <c r="Q103" s="855"/>
      <c r="R103" s="855"/>
      <c r="S103" s="861"/>
      <c r="T103" s="861"/>
      <c r="U103" s="861"/>
      <c r="V103" s="861"/>
      <c r="W103" s="862"/>
      <c r="X103" s="862"/>
      <c r="Y103" s="862"/>
      <c r="Z103" s="858"/>
      <c r="AA103" s="823"/>
      <c r="AB103" s="823"/>
      <c r="AC103" s="823"/>
      <c r="AD103" s="823"/>
      <c r="AE103" s="823"/>
      <c r="AF103" s="684"/>
      <c r="AG103" s="857" t="str">
        <f t="shared" si="8"/>
        <v xml:space="preserve"> </v>
      </c>
      <c r="AH103" s="786" t="str">
        <f t="shared" si="9"/>
        <v xml:space="preserve"> </v>
      </c>
      <c r="AI103" s="786" t="str">
        <f t="shared" si="10"/>
        <v xml:space="preserve"> </v>
      </c>
      <c r="AJ103" s="786" t="str">
        <f t="shared" si="11"/>
        <v xml:space="preserve"> </v>
      </c>
      <c r="AK103" s="786" t="str">
        <f t="shared" si="12"/>
        <v xml:space="preserve"> </v>
      </c>
      <c r="AL103" s="786" t="str">
        <f t="shared" si="13"/>
        <v xml:space="preserve"> </v>
      </c>
    </row>
    <row r="104" spans="1:38" ht="18.75" x14ac:dyDescent="0.3">
      <c r="A104" s="858"/>
      <c r="B104" s="858"/>
      <c r="C104" s="858"/>
      <c r="D104" s="859"/>
      <c r="E104" s="860"/>
      <c r="F104" s="860"/>
      <c r="G104" s="860"/>
      <c r="H104" s="861"/>
      <c r="I104" s="861"/>
      <c r="J104" s="861"/>
      <c r="K104" s="786" t="str">
        <f t="shared" si="7"/>
        <v xml:space="preserve"> </v>
      </c>
      <c r="L104" s="861"/>
      <c r="M104" s="861"/>
      <c r="N104" s="861"/>
      <c r="O104" s="861"/>
      <c r="P104" s="861"/>
      <c r="Q104" s="855"/>
      <c r="R104" s="855"/>
      <c r="S104" s="861"/>
      <c r="T104" s="861"/>
      <c r="U104" s="861"/>
      <c r="V104" s="861"/>
      <c r="W104" s="862"/>
      <c r="X104" s="862"/>
      <c r="Y104" s="862"/>
      <c r="Z104" s="858"/>
      <c r="AA104" s="823"/>
      <c r="AB104" s="823"/>
      <c r="AC104" s="823"/>
      <c r="AD104" s="823"/>
      <c r="AE104" s="823"/>
      <c r="AF104" s="684"/>
      <c r="AG104" s="857" t="str">
        <f t="shared" si="8"/>
        <v xml:space="preserve"> </v>
      </c>
      <c r="AH104" s="786" t="str">
        <f t="shared" si="9"/>
        <v xml:space="preserve"> </v>
      </c>
      <c r="AI104" s="786" t="str">
        <f t="shared" si="10"/>
        <v xml:space="preserve"> </v>
      </c>
      <c r="AJ104" s="786" t="str">
        <f t="shared" si="11"/>
        <v xml:space="preserve"> </v>
      </c>
      <c r="AK104" s="786" t="str">
        <f t="shared" si="12"/>
        <v xml:space="preserve"> </v>
      </c>
      <c r="AL104" s="786" t="str">
        <f t="shared" si="13"/>
        <v xml:space="preserve"> </v>
      </c>
    </row>
    <row r="105" spans="1:38" ht="18.75" x14ac:dyDescent="0.3">
      <c r="A105" s="858"/>
      <c r="B105" s="858"/>
      <c r="C105" s="858"/>
      <c r="D105" s="859"/>
      <c r="E105" s="860"/>
      <c r="F105" s="860"/>
      <c r="G105" s="860"/>
      <c r="H105" s="861"/>
      <c r="I105" s="861"/>
      <c r="J105" s="861"/>
      <c r="K105" s="786" t="str">
        <f t="shared" si="7"/>
        <v xml:space="preserve"> </v>
      </c>
      <c r="L105" s="861"/>
      <c r="M105" s="861"/>
      <c r="N105" s="861"/>
      <c r="O105" s="861"/>
      <c r="P105" s="861"/>
      <c r="Q105" s="855"/>
      <c r="R105" s="855"/>
      <c r="S105" s="861"/>
      <c r="T105" s="861"/>
      <c r="U105" s="861"/>
      <c r="V105" s="861"/>
      <c r="W105" s="862"/>
      <c r="X105" s="862"/>
      <c r="Y105" s="862"/>
      <c r="Z105" s="858"/>
      <c r="AA105" s="823"/>
      <c r="AB105" s="823"/>
      <c r="AC105" s="823"/>
      <c r="AD105" s="823"/>
      <c r="AE105" s="823"/>
      <c r="AF105" s="684"/>
      <c r="AG105" s="857" t="str">
        <f t="shared" si="8"/>
        <v xml:space="preserve"> </v>
      </c>
      <c r="AH105" s="786" t="str">
        <f t="shared" si="9"/>
        <v xml:space="preserve"> </v>
      </c>
      <c r="AI105" s="786" t="str">
        <f t="shared" si="10"/>
        <v xml:space="preserve"> </v>
      </c>
      <c r="AJ105" s="786" t="str">
        <f t="shared" si="11"/>
        <v xml:space="preserve"> </v>
      </c>
      <c r="AK105" s="786" t="str">
        <f t="shared" si="12"/>
        <v xml:space="preserve"> </v>
      </c>
      <c r="AL105" s="786" t="str">
        <f t="shared" si="13"/>
        <v xml:space="preserve"> </v>
      </c>
    </row>
    <row r="106" spans="1:38" ht="18.75" x14ac:dyDescent="0.3">
      <c r="A106" s="858"/>
      <c r="B106" s="858"/>
      <c r="C106" s="858"/>
      <c r="D106" s="859"/>
      <c r="E106" s="860"/>
      <c r="F106" s="860"/>
      <c r="G106" s="860"/>
      <c r="H106" s="861"/>
      <c r="I106" s="861"/>
      <c r="J106" s="861"/>
      <c r="K106" s="786" t="str">
        <f t="shared" si="7"/>
        <v xml:space="preserve"> </v>
      </c>
      <c r="L106" s="861"/>
      <c r="M106" s="861"/>
      <c r="N106" s="861"/>
      <c r="O106" s="861"/>
      <c r="P106" s="861"/>
      <c r="Q106" s="855"/>
      <c r="R106" s="855"/>
      <c r="S106" s="861"/>
      <c r="T106" s="861"/>
      <c r="U106" s="861"/>
      <c r="V106" s="861"/>
      <c r="W106" s="862"/>
      <c r="X106" s="862"/>
      <c r="Y106" s="862"/>
      <c r="Z106" s="858"/>
      <c r="AA106" s="823"/>
      <c r="AB106" s="823"/>
      <c r="AC106" s="823"/>
      <c r="AD106" s="823"/>
      <c r="AE106" s="823"/>
      <c r="AF106" s="684"/>
      <c r="AG106" s="857" t="str">
        <f t="shared" si="8"/>
        <v xml:space="preserve"> </v>
      </c>
      <c r="AH106" s="786" t="str">
        <f t="shared" si="9"/>
        <v xml:space="preserve"> </v>
      </c>
      <c r="AI106" s="786" t="str">
        <f t="shared" si="10"/>
        <v xml:space="preserve"> </v>
      </c>
      <c r="AJ106" s="786" t="str">
        <f t="shared" si="11"/>
        <v xml:space="preserve"> </v>
      </c>
      <c r="AK106" s="786" t="str">
        <f t="shared" si="12"/>
        <v xml:space="preserve"> </v>
      </c>
      <c r="AL106" s="786" t="str">
        <f t="shared" si="13"/>
        <v xml:space="preserve"> </v>
      </c>
    </row>
    <row r="107" spans="1:38" ht="18.75" x14ac:dyDescent="0.3">
      <c r="A107" s="858"/>
      <c r="B107" s="858"/>
      <c r="C107" s="858"/>
      <c r="D107" s="859"/>
      <c r="E107" s="860"/>
      <c r="F107" s="860"/>
      <c r="G107" s="860"/>
      <c r="H107" s="861"/>
      <c r="I107" s="861"/>
      <c r="J107" s="861"/>
      <c r="K107" s="786" t="str">
        <f t="shared" si="7"/>
        <v xml:space="preserve"> </v>
      </c>
      <c r="L107" s="861"/>
      <c r="M107" s="861"/>
      <c r="N107" s="861"/>
      <c r="O107" s="861"/>
      <c r="P107" s="861"/>
      <c r="Q107" s="855"/>
      <c r="R107" s="855"/>
      <c r="S107" s="861"/>
      <c r="T107" s="861"/>
      <c r="U107" s="861"/>
      <c r="V107" s="861"/>
      <c r="W107" s="862"/>
      <c r="X107" s="862"/>
      <c r="Y107" s="862"/>
      <c r="Z107" s="858"/>
      <c r="AA107" s="823"/>
      <c r="AB107" s="823"/>
      <c r="AC107" s="823"/>
      <c r="AD107" s="823"/>
      <c r="AE107" s="823"/>
      <c r="AF107" s="684"/>
      <c r="AG107" s="857" t="str">
        <f t="shared" si="8"/>
        <v xml:space="preserve"> </v>
      </c>
      <c r="AH107" s="786" t="str">
        <f t="shared" si="9"/>
        <v xml:space="preserve"> </v>
      </c>
      <c r="AI107" s="786" t="str">
        <f t="shared" si="10"/>
        <v xml:space="preserve"> </v>
      </c>
      <c r="AJ107" s="786" t="str">
        <f t="shared" si="11"/>
        <v xml:space="preserve"> </v>
      </c>
      <c r="AK107" s="786" t="str">
        <f t="shared" si="12"/>
        <v xml:space="preserve"> </v>
      </c>
      <c r="AL107" s="786" t="str">
        <f t="shared" si="13"/>
        <v xml:space="preserve"> </v>
      </c>
    </row>
    <row r="108" spans="1:38" ht="18.75" x14ac:dyDescent="0.3">
      <c r="A108" s="858"/>
      <c r="B108" s="858"/>
      <c r="C108" s="858"/>
      <c r="D108" s="859"/>
      <c r="E108" s="860"/>
      <c r="F108" s="860"/>
      <c r="G108" s="860"/>
      <c r="H108" s="861"/>
      <c r="I108" s="861"/>
      <c r="J108" s="861"/>
      <c r="K108" s="786" t="str">
        <f t="shared" si="7"/>
        <v xml:space="preserve"> </v>
      </c>
      <c r="L108" s="861"/>
      <c r="M108" s="861"/>
      <c r="N108" s="861"/>
      <c r="O108" s="861"/>
      <c r="P108" s="861"/>
      <c r="Q108" s="855"/>
      <c r="R108" s="855"/>
      <c r="S108" s="861"/>
      <c r="T108" s="861"/>
      <c r="U108" s="861"/>
      <c r="V108" s="861"/>
      <c r="W108" s="862"/>
      <c r="X108" s="862"/>
      <c r="Y108" s="862"/>
      <c r="Z108" s="858"/>
      <c r="AA108" s="823"/>
      <c r="AB108" s="823"/>
      <c r="AC108" s="823"/>
      <c r="AD108" s="823"/>
      <c r="AE108" s="823"/>
      <c r="AF108" s="684"/>
      <c r="AG108" s="857" t="str">
        <f t="shared" si="8"/>
        <v xml:space="preserve"> </v>
      </c>
      <c r="AH108" s="786" t="str">
        <f t="shared" si="9"/>
        <v xml:space="preserve"> </v>
      </c>
      <c r="AI108" s="786" t="str">
        <f t="shared" si="10"/>
        <v xml:space="preserve"> </v>
      </c>
      <c r="AJ108" s="786" t="str">
        <f t="shared" si="11"/>
        <v xml:space="preserve"> </v>
      </c>
      <c r="AK108" s="786" t="str">
        <f t="shared" si="12"/>
        <v xml:space="preserve"> </v>
      </c>
      <c r="AL108" s="786" t="str">
        <f t="shared" si="13"/>
        <v xml:space="preserve"> </v>
      </c>
    </row>
    <row r="109" spans="1:38" ht="18.75" x14ac:dyDescent="0.3">
      <c r="A109" s="858"/>
      <c r="B109" s="858"/>
      <c r="C109" s="858"/>
      <c r="D109" s="859"/>
      <c r="E109" s="860"/>
      <c r="F109" s="860"/>
      <c r="G109" s="860"/>
      <c r="H109" s="861"/>
      <c r="I109" s="861"/>
      <c r="J109" s="861"/>
      <c r="K109" s="786" t="str">
        <f t="shared" si="7"/>
        <v xml:space="preserve"> </v>
      </c>
      <c r="L109" s="861"/>
      <c r="M109" s="861"/>
      <c r="N109" s="861"/>
      <c r="O109" s="861"/>
      <c r="P109" s="861"/>
      <c r="Q109" s="855"/>
      <c r="R109" s="855"/>
      <c r="S109" s="861"/>
      <c r="T109" s="861"/>
      <c r="U109" s="861"/>
      <c r="V109" s="861"/>
      <c r="W109" s="862"/>
      <c r="X109" s="862"/>
      <c r="Y109" s="862"/>
      <c r="Z109" s="858"/>
      <c r="AA109" s="823"/>
      <c r="AB109" s="823"/>
      <c r="AC109" s="823"/>
      <c r="AD109" s="823"/>
      <c r="AE109" s="823"/>
      <c r="AF109" s="684"/>
      <c r="AG109" s="857" t="str">
        <f t="shared" si="8"/>
        <v xml:space="preserve"> </v>
      </c>
      <c r="AH109" s="786" t="str">
        <f t="shared" si="9"/>
        <v xml:space="preserve"> </v>
      </c>
      <c r="AI109" s="786" t="str">
        <f t="shared" si="10"/>
        <v xml:space="preserve"> </v>
      </c>
      <c r="AJ109" s="786" t="str">
        <f t="shared" si="11"/>
        <v xml:space="preserve"> </v>
      </c>
      <c r="AK109" s="786" t="str">
        <f t="shared" si="12"/>
        <v xml:space="preserve"> </v>
      </c>
      <c r="AL109" s="786" t="str">
        <f t="shared" si="13"/>
        <v xml:space="preserve"> </v>
      </c>
    </row>
    <row r="110" spans="1:38" ht="18.75" x14ac:dyDescent="0.3">
      <c r="A110" s="858"/>
      <c r="B110" s="858"/>
      <c r="C110" s="858"/>
      <c r="D110" s="859"/>
      <c r="E110" s="860"/>
      <c r="F110" s="860"/>
      <c r="G110" s="860"/>
      <c r="H110" s="861"/>
      <c r="I110" s="861"/>
      <c r="J110" s="861"/>
      <c r="K110" s="786" t="str">
        <f t="shared" si="7"/>
        <v xml:space="preserve"> </v>
      </c>
      <c r="L110" s="861"/>
      <c r="M110" s="861"/>
      <c r="N110" s="861"/>
      <c r="O110" s="861"/>
      <c r="P110" s="861"/>
      <c r="Q110" s="855"/>
      <c r="R110" s="855"/>
      <c r="S110" s="861"/>
      <c r="T110" s="861"/>
      <c r="U110" s="861"/>
      <c r="V110" s="861"/>
      <c r="W110" s="862"/>
      <c r="X110" s="862"/>
      <c r="Y110" s="862"/>
      <c r="Z110" s="858"/>
      <c r="AA110" s="823"/>
      <c r="AB110" s="823"/>
      <c r="AC110" s="823"/>
      <c r="AD110" s="823"/>
      <c r="AE110" s="823"/>
      <c r="AF110" s="684"/>
      <c r="AG110" s="857" t="str">
        <f t="shared" si="8"/>
        <v xml:space="preserve"> </v>
      </c>
      <c r="AH110" s="786" t="str">
        <f t="shared" si="9"/>
        <v xml:space="preserve"> </v>
      </c>
      <c r="AI110" s="786" t="str">
        <f t="shared" si="10"/>
        <v xml:space="preserve"> </v>
      </c>
      <c r="AJ110" s="786" t="str">
        <f t="shared" si="11"/>
        <v xml:space="preserve"> </v>
      </c>
      <c r="AK110" s="786" t="str">
        <f t="shared" si="12"/>
        <v xml:space="preserve"> </v>
      </c>
      <c r="AL110" s="786" t="str">
        <f t="shared" si="13"/>
        <v xml:space="preserve"> </v>
      </c>
    </row>
    <row r="111" spans="1:38" ht="18.75" x14ac:dyDescent="0.3">
      <c r="A111" s="858"/>
      <c r="B111" s="858"/>
      <c r="C111" s="858"/>
      <c r="D111" s="859"/>
      <c r="E111" s="860"/>
      <c r="F111" s="860"/>
      <c r="G111" s="860"/>
      <c r="H111" s="861"/>
      <c r="I111" s="861"/>
      <c r="J111" s="861"/>
      <c r="K111" s="786" t="str">
        <f t="shared" si="7"/>
        <v xml:space="preserve"> </v>
      </c>
      <c r="L111" s="861"/>
      <c r="M111" s="861"/>
      <c r="N111" s="861"/>
      <c r="O111" s="861"/>
      <c r="P111" s="861"/>
      <c r="Q111" s="855"/>
      <c r="R111" s="855"/>
      <c r="S111" s="861"/>
      <c r="T111" s="861"/>
      <c r="U111" s="861"/>
      <c r="V111" s="861"/>
      <c r="W111" s="862"/>
      <c r="X111" s="862"/>
      <c r="Y111" s="862"/>
      <c r="Z111" s="858"/>
      <c r="AA111" s="823"/>
      <c r="AB111" s="823"/>
      <c r="AC111" s="823"/>
      <c r="AD111" s="823"/>
      <c r="AE111" s="823"/>
      <c r="AF111" s="684"/>
      <c r="AG111" s="857" t="str">
        <f t="shared" si="8"/>
        <v xml:space="preserve"> </v>
      </c>
      <c r="AH111" s="786" t="str">
        <f t="shared" si="9"/>
        <v xml:space="preserve"> </v>
      </c>
      <c r="AI111" s="786" t="str">
        <f t="shared" si="10"/>
        <v xml:space="preserve"> </v>
      </c>
      <c r="AJ111" s="786" t="str">
        <f t="shared" si="11"/>
        <v xml:space="preserve"> </v>
      </c>
      <c r="AK111" s="786" t="str">
        <f t="shared" si="12"/>
        <v xml:space="preserve"> </v>
      </c>
      <c r="AL111" s="786" t="str">
        <f t="shared" si="13"/>
        <v xml:space="preserve"> </v>
      </c>
    </row>
    <row r="112" spans="1:38" ht="18.75" x14ac:dyDescent="0.3">
      <c r="A112" s="858"/>
      <c r="B112" s="858"/>
      <c r="C112" s="858"/>
      <c r="D112" s="859"/>
      <c r="E112" s="860"/>
      <c r="F112" s="860"/>
      <c r="G112" s="860"/>
      <c r="H112" s="861"/>
      <c r="I112" s="861"/>
      <c r="J112" s="861"/>
      <c r="K112" s="786" t="str">
        <f t="shared" si="7"/>
        <v xml:space="preserve"> </v>
      </c>
      <c r="L112" s="861"/>
      <c r="M112" s="861"/>
      <c r="N112" s="861"/>
      <c r="O112" s="861"/>
      <c r="P112" s="861"/>
      <c r="Q112" s="855"/>
      <c r="R112" s="855"/>
      <c r="S112" s="861"/>
      <c r="T112" s="861"/>
      <c r="U112" s="861"/>
      <c r="V112" s="861"/>
      <c r="W112" s="862"/>
      <c r="X112" s="862"/>
      <c r="Y112" s="862"/>
      <c r="Z112" s="858"/>
      <c r="AA112" s="823"/>
      <c r="AB112" s="823"/>
      <c r="AC112" s="823"/>
      <c r="AD112" s="823"/>
      <c r="AE112" s="823"/>
      <c r="AF112" s="684"/>
      <c r="AG112" s="857" t="str">
        <f t="shared" si="8"/>
        <v xml:space="preserve"> </v>
      </c>
      <c r="AH112" s="786" t="str">
        <f t="shared" si="9"/>
        <v xml:space="preserve"> </v>
      </c>
      <c r="AI112" s="786" t="str">
        <f t="shared" si="10"/>
        <v xml:space="preserve"> </v>
      </c>
      <c r="AJ112" s="786" t="str">
        <f t="shared" si="11"/>
        <v xml:space="preserve"> </v>
      </c>
      <c r="AK112" s="786" t="str">
        <f t="shared" si="12"/>
        <v xml:space="preserve"> </v>
      </c>
      <c r="AL112" s="786" t="str">
        <f t="shared" si="13"/>
        <v xml:space="preserve"> </v>
      </c>
    </row>
    <row r="113" spans="1:38" ht="18.75" x14ac:dyDescent="0.3">
      <c r="A113" s="858"/>
      <c r="B113" s="858"/>
      <c r="C113" s="858"/>
      <c r="D113" s="859"/>
      <c r="E113" s="860"/>
      <c r="F113" s="860"/>
      <c r="G113" s="860"/>
      <c r="H113" s="861"/>
      <c r="I113" s="861"/>
      <c r="J113" s="861"/>
      <c r="K113" s="786" t="str">
        <f t="shared" si="7"/>
        <v xml:space="preserve"> </v>
      </c>
      <c r="L113" s="861"/>
      <c r="M113" s="861"/>
      <c r="N113" s="861"/>
      <c r="O113" s="861"/>
      <c r="P113" s="861"/>
      <c r="Q113" s="855"/>
      <c r="R113" s="855"/>
      <c r="S113" s="861"/>
      <c r="T113" s="861"/>
      <c r="U113" s="861"/>
      <c r="V113" s="861"/>
      <c r="W113" s="862"/>
      <c r="X113" s="862"/>
      <c r="Y113" s="862"/>
      <c r="Z113" s="858"/>
      <c r="AA113" s="823"/>
      <c r="AB113" s="823"/>
      <c r="AC113" s="823"/>
      <c r="AD113" s="823"/>
      <c r="AE113" s="823"/>
      <c r="AF113" s="684"/>
      <c r="AG113" s="857" t="str">
        <f t="shared" si="8"/>
        <v xml:space="preserve"> </v>
      </c>
      <c r="AH113" s="786" t="str">
        <f t="shared" si="9"/>
        <v xml:space="preserve"> </v>
      </c>
      <c r="AI113" s="786" t="str">
        <f t="shared" si="10"/>
        <v xml:space="preserve"> </v>
      </c>
      <c r="AJ113" s="786" t="str">
        <f t="shared" si="11"/>
        <v xml:space="preserve"> </v>
      </c>
      <c r="AK113" s="786" t="str">
        <f t="shared" si="12"/>
        <v xml:space="preserve"> </v>
      </c>
      <c r="AL113" s="786" t="str">
        <f t="shared" si="13"/>
        <v xml:space="preserve"> </v>
      </c>
    </row>
    <row r="114" spans="1:38" ht="18.75" x14ac:dyDescent="0.3">
      <c r="A114" s="858"/>
      <c r="B114" s="858"/>
      <c r="C114" s="858"/>
      <c r="D114" s="859"/>
      <c r="E114" s="860"/>
      <c r="F114" s="860"/>
      <c r="G114" s="860"/>
      <c r="H114" s="861"/>
      <c r="I114" s="861"/>
      <c r="J114" s="861"/>
      <c r="K114" s="786" t="str">
        <f t="shared" si="7"/>
        <v xml:space="preserve"> </v>
      </c>
      <c r="L114" s="861"/>
      <c r="M114" s="861"/>
      <c r="N114" s="861"/>
      <c r="O114" s="861"/>
      <c r="P114" s="861"/>
      <c r="Q114" s="855"/>
      <c r="R114" s="855"/>
      <c r="S114" s="861"/>
      <c r="T114" s="861"/>
      <c r="U114" s="861"/>
      <c r="V114" s="861"/>
      <c r="W114" s="862"/>
      <c r="X114" s="862"/>
      <c r="Y114" s="862"/>
      <c r="Z114" s="858"/>
      <c r="AA114" s="823"/>
      <c r="AB114" s="823"/>
      <c r="AC114" s="823"/>
      <c r="AD114" s="823"/>
      <c r="AE114" s="823"/>
      <c r="AF114" s="684"/>
      <c r="AG114" s="857" t="str">
        <f t="shared" si="8"/>
        <v xml:space="preserve"> </v>
      </c>
      <c r="AH114" s="786" t="str">
        <f t="shared" si="9"/>
        <v xml:space="preserve"> </v>
      </c>
      <c r="AI114" s="786" t="str">
        <f t="shared" si="10"/>
        <v xml:space="preserve"> </v>
      </c>
      <c r="AJ114" s="786" t="str">
        <f t="shared" si="11"/>
        <v xml:space="preserve"> </v>
      </c>
      <c r="AK114" s="786" t="str">
        <f t="shared" si="12"/>
        <v xml:space="preserve"> </v>
      </c>
      <c r="AL114" s="786" t="str">
        <f t="shared" si="13"/>
        <v xml:space="preserve"> </v>
      </c>
    </row>
    <row r="115" spans="1:38" ht="18.75" x14ac:dyDescent="0.3">
      <c r="A115" s="858"/>
      <c r="B115" s="858"/>
      <c r="C115" s="858"/>
      <c r="D115" s="859"/>
      <c r="E115" s="860"/>
      <c r="F115" s="860"/>
      <c r="G115" s="860"/>
      <c r="H115" s="861"/>
      <c r="I115" s="861"/>
      <c r="J115" s="861"/>
      <c r="K115" s="786" t="str">
        <f t="shared" si="7"/>
        <v xml:space="preserve"> </v>
      </c>
      <c r="L115" s="861"/>
      <c r="M115" s="861"/>
      <c r="N115" s="861"/>
      <c r="O115" s="861"/>
      <c r="P115" s="861"/>
      <c r="Q115" s="855"/>
      <c r="R115" s="855"/>
      <c r="S115" s="861"/>
      <c r="T115" s="861"/>
      <c r="U115" s="861"/>
      <c r="V115" s="861"/>
      <c r="W115" s="862"/>
      <c r="X115" s="862"/>
      <c r="Y115" s="862"/>
      <c r="Z115" s="858"/>
      <c r="AA115" s="823"/>
      <c r="AB115" s="823"/>
      <c r="AC115" s="823"/>
      <c r="AD115" s="823"/>
      <c r="AE115" s="823"/>
      <c r="AF115" s="684"/>
      <c r="AG115" s="857" t="str">
        <f t="shared" si="8"/>
        <v xml:space="preserve"> </v>
      </c>
      <c r="AH115" s="786" t="str">
        <f t="shared" si="9"/>
        <v xml:space="preserve"> </v>
      </c>
      <c r="AI115" s="786" t="str">
        <f t="shared" si="10"/>
        <v xml:space="preserve"> </v>
      </c>
      <c r="AJ115" s="786" t="str">
        <f t="shared" si="11"/>
        <v xml:space="preserve"> </v>
      </c>
      <c r="AK115" s="786" t="str">
        <f t="shared" si="12"/>
        <v xml:space="preserve"> </v>
      </c>
      <c r="AL115" s="786" t="str">
        <f t="shared" si="13"/>
        <v xml:space="preserve"> </v>
      </c>
    </row>
    <row r="116" spans="1:38" ht="18.75" x14ac:dyDescent="0.3">
      <c r="A116" s="858"/>
      <c r="B116" s="858"/>
      <c r="C116" s="858"/>
      <c r="D116" s="859"/>
      <c r="E116" s="860"/>
      <c r="F116" s="860"/>
      <c r="G116" s="860"/>
      <c r="H116" s="861"/>
      <c r="I116" s="861"/>
      <c r="J116" s="861"/>
      <c r="K116" s="786" t="str">
        <f t="shared" si="7"/>
        <v xml:space="preserve"> </v>
      </c>
      <c r="L116" s="861"/>
      <c r="M116" s="861"/>
      <c r="N116" s="861"/>
      <c r="O116" s="861"/>
      <c r="P116" s="861"/>
      <c r="Q116" s="855"/>
      <c r="R116" s="855"/>
      <c r="S116" s="861"/>
      <c r="T116" s="861"/>
      <c r="U116" s="861"/>
      <c r="V116" s="861"/>
      <c r="W116" s="862"/>
      <c r="X116" s="862"/>
      <c r="Y116" s="862"/>
      <c r="Z116" s="858"/>
      <c r="AA116" s="823"/>
      <c r="AB116" s="823"/>
      <c r="AC116" s="823"/>
      <c r="AD116" s="823"/>
      <c r="AE116" s="823"/>
      <c r="AF116" s="684"/>
      <c r="AG116" s="857" t="str">
        <f t="shared" si="8"/>
        <v xml:space="preserve"> </v>
      </c>
      <c r="AH116" s="786" t="str">
        <f t="shared" si="9"/>
        <v xml:space="preserve"> </v>
      </c>
      <c r="AI116" s="786" t="str">
        <f t="shared" si="10"/>
        <v xml:space="preserve"> </v>
      </c>
      <c r="AJ116" s="786" t="str">
        <f t="shared" si="11"/>
        <v xml:space="preserve"> </v>
      </c>
      <c r="AK116" s="786" t="str">
        <f t="shared" si="12"/>
        <v xml:space="preserve"> </v>
      </c>
      <c r="AL116" s="786" t="str">
        <f t="shared" si="13"/>
        <v xml:space="preserve"> </v>
      </c>
    </row>
    <row r="117" spans="1:38" ht="18.75" x14ac:dyDescent="0.3">
      <c r="A117" s="858"/>
      <c r="B117" s="858"/>
      <c r="C117" s="858"/>
      <c r="D117" s="859"/>
      <c r="E117" s="860"/>
      <c r="F117" s="860"/>
      <c r="G117" s="860"/>
      <c r="H117" s="861"/>
      <c r="I117" s="861"/>
      <c r="J117" s="861"/>
      <c r="K117" s="786" t="str">
        <f t="shared" si="7"/>
        <v xml:space="preserve"> </v>
      </c>
      <c r="L117" s="861"/>
      <c r="M117" s="861"/>
      <c r="N117" s="861"/>
      <c r="O117" s="861"/>
      <c r="P117" s="861"/>
      <c r="Q117" s="855"/>
      <c r="R117" s="855"/>
      <c r="S117" s="861"/>
      <c r="T117" s="861"/>
      <c r="U117" s="861"/>
      <c r="V117" s="861"/>
      <c r="W117" s="862"/>
      <c r="X117" s="862"/>
      <c r="Y117" s="862"/>
      <c r="Z117" s="858"/>
      <c r="AA117" s="823"/>
      <c r="AB117" s="823"/>
      <c r="AC117" s="823"/>
      <c r="AD117" s="823"/>
      <c r="AE117" s="823"/>
      <c r="AF117" s="684"/>
      <c r="AG117" s="857" t="str">
        <f t="shared" si="8"/>
        <v xml:space="preserve"> </v>
      </c>
      <c r="AH117" s="786" t="str">
        <f t="shared" si="9"/>
        <v xml:space="preserve"> </v>
      </c>
      <c r="AI117" s="786" t="str">
        <f t="shared" si="10"/>
        <v xml:space="preserve"> </v>
      </c>
      <c r="AJ117" s="786" t="str">
        <f t="shared" si="11"/>
        <v xml:space="preserve"> </v>
      </c>
      <c r="AK117" s="786" t="str">
        <f t="shared" si="12"/>
        <v xml:space="preserve"> </v>
      </c>
      <c r="AL117" s="786" t="str">
        <f t="shared" si="13"/>
        <v xml:space="preserve"> </v>
      </c>
    </row>
    <row r="118" spans="1:38" ht="18.75" x14ac:dyDescent="0.3">
      <c r="A118" s="858"/>
      <c r="B118" s="858"/>
      <c r="C118" s="858"/>
      <c r="D118" s="859"/>
      <c r="E118" s="860"/>
      <c r="F118" s="860"/>
      <c r="G118" s="860"/>
      <c r="H118" s="861"/>
      <c r="I118" s="861"/>
      <c r="J118" s="861"/>
      <c r="K118" s="786" t="str">
        <f t="shared" si="7"/>
        <v xml:space="preserve"> </v>
      </c>
      <c r="L118" s="861"/>
      <c r="M118" s="861"/>
      <c r="N118" s="861"/>
      <c r="O118" s="861"/>
      <c r="P118" s="861"/>
      <c r="Q118" s="855"/>
      <c r="R118" s="855"/>
      <c r="S118" s="861"/>
      <c r="T118" s="861"/>
      <c r="U118" s="861"/>
      <c r="V118" s="861"/>
      <c r="W118" s="862"/>
      <c r="X118" s="862"/>
      <c r="Y118" s="862"/>
      <c r="Z118" s="858"/>
      <c r="AA118" s="823"/>
      <c r="AB118" s="823"/>
      <c r="AC118" s="823"/>
      <c r="AD118" s="823"/>
      <c r="AE118" s="823"/>
      <c r="AF118" s="684"/>
      <c r="AG118" s="857" t="str">
        <f t="shared" si="8"/>
        <v xml:space="preserve"> </v>
      </c>
      <c r="AH118" s="786" t="str">
        <f t="shared" si="9"/>
        <v xml:space="preserve"> </v>
      </c>
      <c r="AI118" s="786" t="str">
        <f t="shared" si="10"/>
        <v xml:space="preserve"> </v>
      </c>
      <c r="AJ118" s="786" t="str">
        <f t="shared" si="11"/>
        <v xml:space="preserve"> </v>
      </c>
      <c r="AK118" s="786" t="str">
        <f t="shared" si="12"/>
        <v xml:space="preserve"> </v>
      </c>
      <c r="AL118" s="786" t="str">
        <f t="shared" si="13"/>
        <v xml:space="preserve"> </v>
      </c>
    </row>
    <row r="119" spans="1:38" ht="18.75" x14ac:dyDescent="0.3">
      <c r="A119" s="858"/>
      <c r="B119" s="858"/>
      <c r="C119" s="858"/>
      <c r="D119" s="859"/>
      <c r="E119" s="860"/>
      <c r="F119" s="860"/>
      <c r="G119" s="860"/>
      <c r="H119" s="861"/>
      <c r="I119" s="861"/>
      <c r="J119" s="861"/>
      <c r="K119" s="786" t="str">
        <f t="shared" si="7"/>
        <v xml:space="preserve"> </v>
      </c>
      <c r="L119" s="861"/>
      <c r="M119" s="861"/>
      <c r="N119" s="861"/>
      <c r="O119" s="861"/>
      <c r="P119" s="861"/>
      <c r="Q119" s="855"/>
      <c r="R119" s="855"/>
      <c r="S119" s="861"/>
      <c r="T119" s="861"/>
      <c r="U119" s="861"/>
      <c r="V119" s="861"/>
      <c r="W119" s="862"/>
      <c r="X119" s="862"/>
      <c r="Y119" s="862"/>
      <c r="Z119" s="858"/>
      <c r="AA119" s="823"/>
      <c r="AB119" s="823"/>
      <c r="AC119" s="823"/>
      <c r="AD119" s="823"/>
      <c r="AE119" s="823"/>
      <c r="AF119" s="684"/>
      <c r="AG119" s="857" t="str">
        <f t="shared" si="8"/>
        <v xml:space="preserve"> </v>
      </c>
      <c r="AH119" s="786" t="str">
        <f t="shared" si="9"/>
        <v xml:space="preserve"> </v>
      </c>
      <c r="AI119" s="786" t="str">
        <f t="shared" si="10"/>
        <v xml:space="preserve"> </v>
      </c>
      <c r="AJ119" s="786" t="str">
        <f t="shared" si="11"/>
        <v xml:space="preserve"> </v>
      </c>
      <c r="AK119" s="786" t="str">
        <f t="shared" si="12"/>
        <v xml:space="preserve"> </v>
      </c>
      <c r="AL119" s="786" t="str">
        <f t="shared" si="13"/>
        <v xml:space="preserve"> </v>
      </c>
    </row>
    <row r="120" spans="1:38" ht="18.75" x14ac:dyDescent="0.3">
      <c r="A120" s="858"/>
      <c r="B120" s="858"/>
      <c r="C120" s="858"/>
      <c r="D120" s="859"/>
      <c r="E120" s="860"/>
      <c r="F120" s="860"/>
      <c r="G120" s="860"/>
      <c r="H120" s="861"/>
      <c r="I120" s="861"/>
      <c r="J120" s="861"/>
      <c r="K120" s="786" t="str">
        <f t="shared" si="7"/>
        <v xml:space="preserve"> </v>
      </c>
      <c r="L120" s="861"/>
      <c r="M120" s="861"/>
      <c r="N120" s="861"/>
      <c r="O120" s="861"/>
      <c r="P120" s="861"/>
      <c r="Q120" s="855"/>
      <c r="R120" s="855"/>
      <c r="S120" s="861"/>
      <c r="T120" s="861"/>
      <c r="U120" s="861"/>
      <c r="V120" s="861"/>
      <c r="W120" s="862"/>
      <c r="X120" s="862"/>
      <c r="Y120" s="862"/>
      <c r="Z120" s="858"/>
      <c r="AA120" s="823"/>
      <c r="AB120" s="823"/>
      <c r="AC120" s="823"/>
      <c r="AD120" s="823"/>
      <c r="AE120" s="823"/>
      <c r="AF120" s="684"/>
      <c r="AG120" s="857" t="str">
        <f t="shared" si="8"/>
        <v xml:space="preserve"> </v>
      </c>
      <c r="AH120" s="786" t="str">
        <f t="shared" si="9"/>
        <v xml:space="preserve"> </v>
      </c>
      <c r="AI120" s="786" t="str">
        <f t="shared" si="10"/>
        <v xml:space="preserve"> </v>
      </c>
      <c r="AJ120" s="786" t="str">
        <f t="shared" si="11"/>
        <v xml:space="preserve"> </v>
      </c>
      <c r="AK120" s="786" t="str">
        <f t="shared" si="12"/>
        <v xml:space="preserve"> </v>
      </c>
      <c r="AL120" s="786" t="str">
        <f t="shared" si="13"/>
        <v xml:space="preserve"> </v>
      </c>
    </row>
    <row r="121" spans="1:38" ht="18.75" x14ac:dyDescent="0.3">
      <c r="A121" s="858"/>
      <c r="B121" s="858"/>
      <c r="C121" s="858"/>
      <c r="D121" s="859"/>
      <c r="E121" s="860"/>
      <c r="F121" s="860"/>
      <c r="G121" s="860"/>
      <c r="H121" s="861"/>
      <c r="I121" s="861"/>
      <c r="J121" s="861"/>
      <c r="K121" s="786" t="str">
        <f t="shared" si="7"/>
        <v xml:space="preserve"> </v>
      </c>
      <c r="L121" s="861"/>
      <c r="M121" s="861"/>
      <c r="N121" s="861"/>
      <c r="O121" s="861"/>
      <c r="P121" s="861"/>
      <c r="Q121" s="855"/>
      <c r="R121" s="855"/>
      <c r="S121" s="861"/>
      <c r="T121" s="861"/>
      <c r="U121" s="861"/>
      <c r="V121" s="861"/>
      <c r="W121" s="862"/>
      <c r="X121" s="862"/>
      <c r="Y121" s="862"/>
      <c r="Z121" s="858"/>
      <c r="AA121" s="823"/>
      <c r="AB121" s="823"/>
      <c r="AC121" s="823"/>
      <c r="AD121" s="823"/>
      <c r="AE121" s="823"/>
      <c r="AF121" s="684"/>
      <c r="AG121" s="857" t="str">
        <f t="shared" si="8"/>
        <v xml:space="preserve"> </v>
      </c>
      <c r="AH121" s="786" t="str">
        <f t="shared" si="9"/>
        <v xml:space="preserve"> </v>
      </c>
      <c r="AI121" s="786" t="str">
        <f t="shared" si="10"/>
        <v xml:space="preserve"> </v>
      </c>
      <c r="AJ121" s="786" t="str">
        <f t="shared" si="11"/>
        <v xml:space="preserve"> </v>
      </c>
      <c r="AK121" s="786" t="str">
        <f t="shared" si="12"/>
        <v xml:space="preserve"> </v>
      </c>
      <c r="AL121" s="786" t="str">
        <f t="shared" si="13"/>
        <v xml:space="preserve"> </v>
      </c>
    </row>
    <row r="122" spans="1:38" ht="18.75" x14ac:dyDescent="0.3">
      <c r="A122" s="858"/>
      <c r="B122" s="858"/>
      <c r="C122" s="858"/>
      <c r="D122" s="859"/>
      <c r="E122" s="860"/>
      <c r="F122" s="860"/>
      <c r="G122" s="860"/>
      <c r="H122" s="861"/>
      <c r="I122" s="861"/>
      <c r="J122" s="861"/>
      <c r="K122" s="786" t="str">
        <f t="shared" si="7"/>
        <v xml:space="preserve"> </v>
      </c>
      <c r="L122" s="861"/>
      <c r="M122" s="861"/>
      <c r="N122" s="861"/>
      <c r="O122" s="861"/>
      <c r="P122" s="861"/>
      <c r="Q122" s="855"/>
      <c r="R122" s="855"/>
      <c r="S122" s="861"/>
      <c r="T122" s="861"/>
      <c r="U122" s="861"/>
      <c r="V122" s="861"/>
      <c r="W122" s="862"/>
      <c r="X122" s="862"/>
      <c r="Y122" s="862"/>
      <c r="Z122" s="858"/>
      <c r="AA122" s="823"/>
      <c r="AB122" s="823"/>
      <c r="AC122" s="823"/>
      <c r="AD122" s="823"/>
      <c r="AE122" s="823"/>
      <c r="AF122" s="684"/>
      <c r="AG122" s="857" t="str">
        <f t="shared" si="8"/>
        <v xml:space="preserve"> </v>
      </c>
      <c r="AH122" s="786" t="str">
        <f t="shared" si="9"/>
        <v xml:space="preserve"> </v>
      </c>
      <c r="AI122" s="786" t="str">
        <f t="shared" si="10"/>
        <v xml:space="preserve"> </v>
      </c>
      <c r="AJ122" s="786" t="str">
        <f t="shared" si="11"/>
        <v xml:space="preserve"> </v>
      </c>
      <c r="AK122" s="786" t="str">
        <f t="shared" si="12"/>
        <v xml:space="preserve"> </v>
      </c>
      <c r="AL122" s="786" t="str">
        <f t="shared" si="13"/>
        <v xml:space="preserve"> </v>
      </c>
    </row>
    <row r="123" spans="1:38" ht="18.75" x14ac:dyDescent="0.3">
      <c r="A123" s="858"/>
      <c r="B123" s="858"/>
      <c r="C123" s="858"/>
      <c r="D123" s="859"/>
      <c r="E123" s="860"/>
      <c r="F123" s="860"/>
      <c r="G123" s="860"/>
      <c r="H123" s="861"/>
      <c r="I123" s="861"/>
      <c r="J123" s="861"/>
      <c r="K123" s="786" t="str">
        <f t="shared" si="7"/>
        <v xml:space="preserve"> </v>
      </c>
      <c r="L123" s="861"/>
      <c r="M123" s="861"/>
      <c r="N123" s="861"/>
      <c r="O123" s="861"/>
      <c r="P123" s="861"/>
      <c r="Q123" s="855"/>
      <c r="R123" s="855"/>
      <c r="S123" s="861"/>
      <c r="T123" s="861"/>
      <c r="U123" s="861"/>
      <c r="V123" s="861"/>
      <c r="W123" s="862"/>
      <c r="X123" s="862"/>
      <c r="Y123" s="862"/>
      <c r="Z123" s="858"/>
      <c r="AA123" s="823"/>
      <c r="AB123" s="823"/>
      <c r="AC123" s="823"/>
      <c r="AD123" s="823"/>
      <c r="AE123" s="823"/>
      <c r="AF123" s="684"/>
      <c r="AG123" s="857" t="str">
        <f t="shared" si="8"/>
        <v xml:space="preserve"> </v>
      </c>
      <c r="AH123" s="786" t="str">
        <f t="shared" si="9"/>
        <v xml:space="preserve"> </v>
      </c>
      <c r="AI123" s="786" t="str">
        <f t="shared" si="10"/>
        <v xml:space="preserve"> </v>
      </c>
      <c r="AJ123" s="786" t="str">
        <f t="shared" si="11"/>
        <v xml:space="preserve"> </v>
      </c>
      <c r="AK123" s="786" t="str">
        <f t="shared" si="12"/>
        <v xml:space="preserve"> </v>
      </c>
      <c r="AL123" s="786" t="str">
        <f t="shared" si="13"/>
        <v xml:space="preserve"> </v>
      </c>
    </row>
    <row r="124" spans="1:38" ht="18.75" x14ac:dyDescent="0.3">
      <c r="A124" s="858"/>
      <c r="B124" s="858"/>
      <c r="C124" s="858"/>
      <c r="D124" s="859"/>
      <c r="E124" s="860"/>
      <c r="F124" s="860"/>
      <c r="G124" s="860"/>
      <c r="H124" s="861"/>
      <c r="I124" s="861"/>
      <c r="J124" s="861"/>
      <c r="K124" s="786" t="str">
        <f t="shared" si="7"/>
        <v xml:space="preserve"> </v>
      </c>
      <c r="L124" s="861"/>
      <c r="M124" s="861"/>
      <c r="N124" s="861"/>
      <c r="O124" s="861"/>
      <c r="P124" s="861"/>
      <c r="Q124" s="855"/>
      <c r="R124" s="855"/>
      <c r="S124" s="861"/>
      <c r="T124" s="861"/>
      <c r="U124" s="861"/>
      <c r="V124" s="861"/>
      <c r="W124" s="862"/>
      <c r="X124" s="862"/>
      <c r="Y124" s="862"/>
      <c r="Z124" s="858"/>
      <c r="AA124" s="823"/>
      <c r="AB124" s="823"/>
      <c r="AC124" s="823"/>
      <c r="AD124" s="823"/>
      <c r="AE124" s="823"/>
      <c r="AF124" s="684"/>
      <c r="AG124" s="857" t="str">
        <f t="shared" si="8"/>
        <v xml:space="preserve"> </v>
      </c>
      <c r="AH124" s="786" t="str">
        <f t="shared" si="9"/>
        <v xml:space="preserve"> </v>
      </c>
      <c r="AI124" s="786" t="str">
        <f t="shared" si="10"/>
        <v xml:space="preserve"> </v>
      </c>
      <c r="AJ124" s="786" t="str">
        <f t="shared" si="11"/>
        <v xml:space="preserve"> </v>
      </c>
      <c r="AK124" s="786" t="str">
        <f t="shared" si="12"/>
        <v xml:space="preserve"> </v>
      </c>
      <c r="AL124" s="786" t="str">
        <f t="shared" si="13"/>
        <v xml:space="preserve"> </v>
      </c>
    </row>
    <row r="125" spans="1:38" ht="18.75" x14ac:dyDescent="0.3">
      <c r="A125" s="858"/>
      <c r="B125" s="858"/>
      <c r="C125" s="858"/>
      <c r="D125" s="859"/>
      <c r="E125" s="860"/>
      <c r="F125" s="860"/>
      <c r="G125" s="860"/>
      <c r="H125" s="861"/>
      <c r="I125" s="861"/>
      <c r="J125" s="861"/>
      <c r="K125" s="786" t="str">
        <f t="shared" si="7"/>
        <v xml:space="preserve"> </v>
      </c>
      <c r="L125" s="861"/>
      <c r="M125" s="861"/>
      <c r="N125" s="861"/>
      <c r="O125" s="861"/>
      <c r="P125" s="861"/>
      <c r="Q125" s="855"/>
      <c r="R125" s="855"/>
      <c r="S125" s="861"/>
      <c r="T125" s="861"/>
      <c r="U125" s="861"/>
      <c r="V125" s="861"/>
      <c r="W125" s="862"/>
      <c r="X125" s="862"/>
      <c r="Y125" s="862"/>
      <c r="Z125" s="858"/>
      <c r="AA125" s="823"/>
      <c r="AB125" s="823"/>
      <c r="AC125" s="823"/>
      <c r="AD125" s="823"/>
      <c r="AE125" s="823"/>
      <c r="AF125" s="684"/>
      <c r="AG125" s="857" t="str">
        <f t="shared" si="8"/>
        <v xml:space="preserve"> </v>
      </c>
      <c r="AH125" s="786" t="str">
        <f t="shared" si="9"/>
        <v xml:space="preserve"> </v>
      </c>
      <c r="AI125" s="786" t="str">
        <f t="shared" si="10"/>
        <v xml:space="preserve"> </v>
      </c>
      <c r="AJ125" s="786" t="str">
        <f t="shared" si="11"/>
        <v xml:space="preserve"> </v>
      </c>
      <c r="AK125" s="786" t="str">
        <f t="shared" si="12"/>
        <v xml:space="preserve"> </v>
      </c>
      <c r="AL125" s="786" t="str">
        <f t="shared" si="13"/>
        <v xml:space="preserve"> </v>
      </c>
    </row>
    <row r="126" spans="1:38" ht="18.75" x14ac:dyDescent="0.3">
      <c r="A126" s="858"/>
      <c r="B126" s="858"/>
      <c r="C126" s="858"/>
      <c r="D126" s="859"/>
      <c r="E126" s="860"/>
      <c r="F126" s="860"/>
      <c r="G126" s="860"/>
      <c r="H126" s="861"/>
      <c r="I126" s="861"/>
      <c r="J126" s="861"/>
      <c r="K126" s="786" t="str">
        <f t="shared" si="7"/>
        <v xml:space="preserve"> </v>
      </c>
      <c r="L126" s="861"/>
      <c r="M126" s="861"/>
      <c r="N126" s="861"/>
      <c r="O126" s="861"/>
      <c r="P126" s="861"/>
      <c r="Q126" s="855"/>
      <c r="R126" s="855"/>
      <c r="S126" s="861"/>
      <c r="T126" s="861"/>
      <c r="U126" s="861"/>
      <c r="V126" s="861"/>
      <c r="W126" s="862"/>
      <c r="X126" s="862"/>
      <c r="Y126" s="862"/>
      <c r="Z126" s="858"/>
      <c r="AA126" s="823"/>
      <c r="AB126" s="823"/>
      <c r="AC126" s="823"/>
      <c r="AD126" s="823"/>
      <c r="AE126" s="823"/>
      <c r="AF126" s="684"/>
      <c r="AG126" s="857" t="str">
        <f t="shared" si="8"/>
        <v xml:space="preserve"> </v>
      </c>
      <c r="AH126" s="786" t="str">
        <f t="shared" si="9"/>
        <v xml:space="preserve"> </v>
      </c>
      <c r="AI126" s="786" t="str">
        <f t="shared" si="10"/>
        <v xml:space="preserve"> </v>
      </c>
      <c r="AJ126" s="786" t="str">
        <f t="shared" si="11"/>
        <v xml:space="preserve"> </v>
      </c>
      <c r="AK126" s="786" t="str">
        <f t="shared" si="12"/>
        <v xml:space="preserve"> </v>
      </c>
      <c r="AL126" s="786" t="str">
        <f t="shared" si="13"/>
        <v xml:space="preserve"> </v>
      </c>
    </row>
    <row r="127" spans="1:38" ht="18.75" x14ac:dyDescent="0.3">
      <c r="A127" s="858"/>
      <c r="B127" s="858"/>
      <c r="C127" s="858"/>
      <c r="D127" s="859"/>
      <c r="E127" s="860"/>
      <c r="F127" s="860"/>
      <c r="G127" s="860"/>
      <c r="H127" s="861"/>
      <c r="I127" s="861"/>
      <c r="J127" s="861"/>
      <c r="K127" s="786" t="str">
        <f t="shared" si="7"/>
        <v xml:space="preserve"> </v>
      </c>
      <c r="L127" s="861"/>
      <c r="M127" s="861"/>
      <c r="N127" s="861"/>
      <c r="O127" s="861"/>
      <c r="P127" s="861"/>
      <c r="Q127" s="855"/>
      <c r="R127" s="855"/>
      <c r="S127" s="861"/>
      <c r="T127" s="861"/>
      <c r="U127" s="861"/>
      <c r="V127" s="861"/>
      <c r="W127" s="862"/>
      <c r="X127" s="862"/>
      <c r="Y127" s="862"/>
      <c r="Z127" s="858"/>
      <c r="AA127" s="823"/>
      <c r="AB127" s="823"/>
      <c r="AC127" s="823"/>
      <c r="AD127" s="823"/>
      <c r="AE127" s="823"/>
      <c r="AF127" s="684"/>
      <c r="AG127" s="857" t="str">
        <f t="shared" si="8"/>
        <v xml:space="preserve"> </v>
      </c>
      <c r="AH127" s="786" t="str">
        <f t="shared" si="9"/>
        <v xml:space="preserve"> </v>
      </c>
      <c r="AI127" s="786" t="str">
        <f t="shared" si="10"/>
        <v xml:space="preserve"> </v>
      </c>
      <c r="AJ127" s="786" t="str">
        <f t="shared" si="11"/>
        <v xml:space="preserve"> </v>
      </c>
      <c r="AK127" s="786" t="str">
        <f t="shared" si="12"/>
        <v xml:space="preserve"> </v>
      </c>
      <c r="AL127" s="786" t="str">
        <f t="shared" si="13"/>
        <v xml:space="preserve"> </v>
      </c>
    </row>
    <row r="128" spans="1:38" ht="18.75" x14ac:dyDescent="0.3">
      <c r="A128" s="858"/>
      <c r="B128" s="858"/>
      <c r="C128" s="858"/>
      <c r="D128" s="859"/>
      <c r="E128" s="860"/>
      <c r="F128" s="860"/>
      <c r="G128" s="860"/>
      <c r="H128" s="861"/>
      <c r="I128" s="861"/>
      <c r="J128" s="861"/>
      <c r="K128" s="786" t="str">
        <f t="shared" si="7"/>
        <v xml:space="preserve"> </v>
      </c>
      <c r="L128" s="861"/>
      <c r="M128" s="861"/>
      <c r="N128" s="861"/>
      <c r="O128" s="861"/>
      <c r="P128" s="861"/>
      <c r="Q128" s="855"/>
      <c r="R128" s="855"/>
      <c r="S128" s="861"/>
      <c r="T128" s="861"/>
      <c r="U128" s="861"/>
      <c r="V128" s="861"/>
      <c r="W128" s="862"/>
      <c r="X128" s="862"/>
      <c r="Y128" s="862"/>
      <c r="Z128" s="858"/>
      <c r="AA128" s="823"/>
      <c r="AB128" s="823"/>
      <c r="AC128" s="823"/>
      <c r="AD128" s="823"/>
      <c r="AE128" s="823"/>
      <c r="AF128" s="684"/>
      <c r="AG128" s="857" t="str">
        <f t="shared" si="8"/>
        <v xml:space="preserve"> </v>
      </c>
      <c r="AH128" s="786" t="str">
        <f t="shared" si="9"/>
        <v xml:space="preserve"> </v>
      </c>
      <c r="AI128" s="786" t="str">
        <f t="shared" si="10"/>
        <v xml:space="preserve"> </v>
      </c>
      <c r="AJ128" s="786" t="str">
        <f t="shared" si="11"/>
        <v xml:space="preserve"> </v>
      </c>
      <c r="AK128" s="786" t="str">
        <f t="shared" si="12"/>
        <v xml:space="preserve"> </v>
      </c>
      <c r="AL128" s="786" t="str">
        <f t="shared" si="13"/>
        <v xml:space="preserve"> </v>
      </c>
    </row>
    <row r="129" spans="1:38" ht="18.75" x14ac:dyDescent="0.3">
      <c r="A129" s="858"/>
      <c r="B129" s="858"/>
      <c r="C129" s="858"/>
      <c r="D129" s="859"/>
      <c r="E129" s="860"/>
      <c r="F129" s="860"/>
      <c r="G129" s="860"/>
      <c r="H129" s="861"/>
      <c r="I129" s="861"/>
      <c r="J129" s="861"/>
      <c r="K129" s="786" t="str">
        <f t="shared" si="7"/>
        <v xml:space="preserve"> </v>
      </c>
      <c r="L129" s="861"/>
      <c r="M129" s="861"/>
      <c r="N129" s="861"/>
      <c r="O129" s="861"/>
      <c r="P129" s="861"/>
      <c r="Q129" s="855"/>
      <c r="R129" s="855"/>
      <c r="S129" s="861"/>
      <c r="T129" s="861"/>
      <c r="U129" s="861"/>
      <c r="V129" s="861"/>
      <c r="W129" s="862"/>
      <c r="X129" s="862"/>
      <c r="Y129" s="862"/>
      <c r="Z129" s="858"/>
      <c r="AA129" s="823"/>
      <c r="AB129" s="823"/>
      <c r="AC129" s="823"/>
      <c r="AD129" s="823"/>
      <c r="AE129" s="823"/>
      <c r="AF129" s="684"/>
      <c r="AG129" s="857" t="str">
        <f t="shared" si="8"/>
        <v xml:space="preserve"> </v>
      </c>
      <c r="AH129" s="786" t="str">
        <f t="shared" si="9"/>
        <v xml:space="preserve"> </v>
      </c>
      <c r="AI129" s="786" t="str">
        <f t="shared" si="10"/>
        <v xml:space="preserve"> </v>
      </c>
      <c r="AJ129" s="786" t="str">
        <f t="shared" si="11"/>
        <v xml:space="preserve"> </v>
      </c>
      <c r="AK129" s="786" t="str">
        <f t="shared" si="12"/>
        <v xml:space="preserve"> </v>
      </c>
      <c r="AL129" s="786" t="str">
        <f t="shared" si="13"/>
        <v xml:space="preserve"> </v>
      </c>
    </row>
    <row r="130" spans="1:38" ht="18.75" x14ac:dyDescent="0.3">
      <c r="A130" s="858"/>
      <c r="B130" s="858"/>
      <c r="C130" s="858"/>
      <c r="D130" s="859"/>
      <c r="E130" s="860"/>
      <c r="F130" s="860"/>
      <c r="G130" s="860"/>
      <c r="H130" s="861"/>
      <c r="I130" s="861"/>
      <c r="J130" s="861"/>
      <c r="K130" s="786" t="str">
        <f t="shared" si="7"/>
        <v xml:space="preserve"> </v>
      </c>
      <c r="L130" s="861"/>
      <c r="M130" s="861"/>
      <c r="N130" s="861"/>
      <c r="O130" s="861"/>
      <c r="P130" s="861"/>
      <c r="Q130" s="855"/>
      <c r="R130" s="855"/>
      <c r="S130" s="861"/>
      <c r="T130" s="861"/>
      <c r="U130" s="861"/>
      <c r="V130" s="861"/>
      <c r="W130" s="862"/>
      <c r="X130" s="862"/>
      <c r="Y130" s="862"/>
      <c r="Z130" s="858"/>
      <c r="AA130" s="823"/>
      <c r="AB130" s="823"/>
      <c r="AC130" s="823"/>
      <c r="AD130" s="823"/>
      <c r="AE130" s="823"/>
      <c r="AF130" s="684"/>
      <c r="AG130" s="857" t="str">
        <f t="shared" si="8"/>
        <v xml:space="preserve"> </v>
      </c>
      <c r="AH130" s="786" t="str">
        <f t="shared" si="9"/>
        <v xml:space="preserve"> </v>
      </c>
      <c r="AI130" s="786" t="str">
        <f t="shared" si="10"/>
        <v xml:space="preserve"> </v>
      </c>
      <c r="AJ130" s="786" t="str">
        <f t="shared" si="11"/>
        <v xml:space="preserve"> </v>
      </c>
      <c r="AK130" s="786" t="str">
        <f t="shared" si="12"/>
        <v xml:space="preserve"> </v>
      </c>
      <c r="AL130" s="786" t="str">
        <f t="shared" si="13"/>
        <v xml:space="preserve"> </v>
      </c>
    </row>
    <row r="131" spans="1:38" ht="18.75" x14ac:dyDescent="0.3">
      <c r="A131" s="858"/>
      <c r="B131" s="858"/>
      <c r="C131" s="858"/>
      <c r="D131" s="859"/>
      <c r="E131" s="860"/>
      <c r="F131" s="860"/>
      <c r="G131" s="860"/>
      <c r="H131" s="861"/>
      <c r="I131" s="861"/>
      <c r="J131" s="861"/>
      <c r="K131" s="786" t="str">
        <f t="shared" si="7"/>
        <v xml:space="preserve"> </v>
      </c>
      <c r="L131" s="861"/>
      <c r="M131" s="861"/>
      <c r="N131" s="861"/>
      <c r="O131" s="861"/>
      <c r="P131" s="861"/>
      <c r="Q131" s="855"/>
      <c r="R131" s="855"/>
      <c r="S131" s="861"/>
      <c r="T131" s="861"/>
      <c r="U131" s="861"/>
      <c r="V131" s="861"/>
      <c r="W131" s="862"/>
      <c r="X131" s="862"/>
      <c r="Y131" s="862"/>
      <c r="Z131" s="858"/>
      <c r="AA131" s="823"/>
      <c r="AB131" s="823"/>
      <c r="AC131" s="823"/>
      <c r="AD131" s="823"/>
      <c r="AE131" s="823"/>
      <c r="AF131" s="684"/>
      <c r="AG131" s="857" t="str">
        <f t="shared" si="8"/>
        <v xml:space="preserve"> </v>
      </c>
      <c r="AH131" s="786" t="str">
        <f t="shared" si="9"/>
        <v xml:space="preserve"> </v>
      </c>
      <c r="AI131" s="786" t="str">
        <f t="shared" si="10"/>
        <v xml:space="preserve"> </v>
      </c>
      <c r="AJ131" s="786" t="str">
        <f t="shared" si="11"/>
        <v xml:space="preserve"> </v>
      </c>
      <c r="AK131" s="786" t="str">
        <f t="shared" si="12"/>
        <v xml:space="preserve"> </v>
      </c>
      <c r="AL131" s="786" t="str">
        <f t="shared" si="13"/>
        <v xml:space="preserve"> </v>
      </c>
    </row>
    <row r="132" spans="1:38" ht="18.75" x14ac:dyDescent="0.3">
      <c r="A132" s="858"/>
      <c r="B132" s="858"/>
      <c r="C132" s="858"/>
      <c r="D132" s="859"/>
      <c r="E132" s="860"/>
      <c r="F132" s="860"/>
      <c r="G132" s="860"/>
      <c r="H132" s="861"/>
      <c r="I132" s="861"/>
      <c r="J132" s="861"/>
      <c r="K132" s="786" t="str">
        <f t="shared" si="7"/>
        <v xml:space="preserve"> </v>
      </c>
      <c r="L132" s="861"/>
      <c r="M132" s="861"/>
      <c r="N132" s="861"/>
      <c r="O132" s="861"/>
      <c r="P132" s="861"/>
      <c r="Q132" s="855"/>
      <c r="R132" s="855"/>
      <c r="S132" s="861"/>
      <c r="T132" s="861"/>
      <c r="U132" s="861"/>
      <c r="V132" s="861"/>
      <c r="W132" s="862"/>
      <c r="X132" s="862"/>
      <c r="Y132" s="862"/>
      <c r="Z132" s="858"/>
      <c r="AA132" s="823"/>
      <c r="AB132" s="823"/>
      <c r="AC132" s="823"/>
      <c r="AD132" s="823"/>
      <c r="AE132" s="823"/>
      <c r="AF132" s="684"/>
      <c r="AG132" s="857" t="str">
        <f t="shared" si="8"/>
        <v xml:space="preserve"> </v>
      </c>
      <c r="AH132" s="786" t="str">
        <f t="shared" si="9"/>
        <v xml:space="preserve"> </v>
      </c>
      <c r="AI132" s="786" t="str">
        <f t="shared" si="10"/>
        <v xml:space="preserve"> </v>
      </c>
      <c r="AJ132" s="786" t="str">
        <f t="shared" si="11"/>
        <v xml:space="preserve"> </v>
      </c>
      <c r="AK132" s="786" t="str">
        <f t="shared" si="12"/>
        <v xml:space="preserve"> </v>
      </c>
      <c r="AL132" s="786" t="str">
        <f t="shared" si="13"/>
        <v xml:space="preserve"> </v>
      </c>
    </row>
    <row r="133" spans="1:38" ht="18.75" x14ac:dyDescent="0.3">
      <c r="A133" s="858"/>
      <c r="B133" s="858"/>
      <c r="C133" s="858"/>
      <c r="D133" s="859"/>
      <c r="E133" s="860"/>
      <c r="F133" s="860"/>
      <c r="G133" s="860"/>
      <c r="H133" s="861"/>
      <c r="I133" s="861"/>
      <c r="J133" s="861"/>
      <c r="K133" s="786" t="str">
        <f t="shared" si="7"/>
        <v xml:space="preserve"> </v>
      </c>
      <c r="L133" s="861"/>
      <c r="M133" s="861"/>
      <c r="N133" s="861"/>
      <c r="O133" s="861"/>
      <c r="P133" s="861"/>
      <c r="Q133" s="855"/>
      <c r="R133" s="855"/>
      <c r="S133" s="861"/>
      <c r="T133" s="861"/>
      <c r="U133" s="861"/>
      <c r="V133" s="861"/>
      <c r="W133" s="862"/>
      <c r="X133" s="862"/>
      <c r="Y133" s="862"/>
      <c r="Z133" s="858"/>
      <c r="AA133" s="823"/>
      <c r="AB133" s="823"/>
      <c r="AC133" s="823"/>
      <c r="AD133" s="823"/>
      <c r="AE133" s="823"/>
      <c r="AF133" s="684"/>
      <c r="AG133" s="857" t="str">
        <f t="shared" si="8"/>
        <v xml:space="preserve"> </v>
      </c>
      <c r="AH133" s="786" t="str">
        <f t="shared" si="9"/>
        <v xml:space="preserve"> </v>
      </c>
      <c r="AI133" s="786" t="str">
        <f t="shared" si="10"/>
        <v xml:space="preserve"> </v>
      </c>
      <c r="AJ133" s="786" t="str">
        <f t="shared" si="11"/>
        <v xml:space="preserve"> </v>
      </c>
      <c r="AK133" s="786" t="str">
        <f t="shared" si="12"/>
        <v xml:space="preserve"> </v>
      </c>
      <c r="AL133" s="786" t="str">
        <f t="shared" si="13"/>
        <v xml:space="preserve"> </v>
      </c>
    </row>
    <row r="134" spans="1:38" ht="18.75" x14ac:dyDescent="0.3">
      <c r="A134" s="858"/>
      <c r="B134" s="858"/>
      <c r="C134" s="858"/>
      <c r="D134" s="859"/>
      <c r="E134" s="860"/>
      <c r="F134" s="860"/>
      <c r="G134" s="860"/>
      <c r="H134" s="861"/>
      <c r="I134" s="861"/>
      <c r="J134" s="861"/>
      <c r="K134" s="786" t="str">
        <f t="shared" ref="K134:K197" si="14">IFERROR(O134/R134," ")</f>
        <v xml:space="preserve"> </v>
      </c>
      <c r="L134" s="861"/>
      <c r="M134" s="861"/>
      <c r="N134" s="861"/>
      <c r="O134" s="861"/>
      <c r="P134" s="861"/>
      <c r="Q134" s="855"/>
      <c r="R134" s="855"/>
      <c r="S134" s="861"/>
      <c r="T134" s="861"/>
      <c r="U134" s="861"/>
      <c r="V134" s="861"/>
      <c r="W134" s="862"/>
      <c r="X134" s="862"/>
      <c r="Y134" s="862"/>
      <c r="Z134" s="858"/>
      <c r="AA134" s="823"/>
      <c r="AB134" s="823"/>
      <c r="AC134" s="823"/>
      <c r="AD134" s="823"/>
      <c r="AE134" s="823"/>
      <c r="AF134" s="684"/>
      <c r="AG134" s="857" t="str">
        <f t="shared" ref="AG134:AG197" si="15">IF(AF134&gt;0,AF134*0.187*10^-3," ")</f>
        <v xml:space="preserve"> </v>
      </c>
      <c r="AH134" s="786" t="str">
        <f t="shared" ref="AH134:AH197" si="16">IFERROR(S134/M134," ")</f>
        <v xml:space="preserve"> </v>
      </c>
      <c r="AI134" s="786" t="str">
        <f t="shared" ref="AI134:AI197" si="17">IFERROR(T134/N134," ")</f>
        <v xml:space="preserve"> </v>
      </c>
      <c r="AJ134" s="786" t="str">
        <f t="shared" ref="AJ134:AJ197" si="18">IFERROR((IF(S134&gt;0,S134*0.187*10^3,0)+IF(T134&gt;0,T134*0.86*10^3,0))/O134," ")</f>
        <v xml:space="preserve"> </v>
      </c>
      <c r="AK134" s="786" t="str">
        <f t="shared" ref="AK134:AK197" si="19">IFERROR(Z134*0.187*10^-3/J134," ")</f>
        <v xml:space="preserve"> </v>
      </c>
      <c r="AL134" s="786" t="str">
        <f t="shared" ref="AL134:AL197" si="20">IFERROR(AD134*0.187*10^-3/G134," ")</f>
        <v xml:space="preserve"> </v>
      </c>
    </row>
    <row r="135" spans="1:38" ht="18.75" x14ac:dyDescent="0.3">
      <c r="A135" s="858"/>
      <c r="B135" s="858"/>
      <c r="C135" s="858"/>
      <c r="D135" s="859"/>
      <c r="E135" s="860"/>
      <c r="F135" s="860"/>
      <c r="G135" s="860"/>
      <c r="H135" s="861"/>
      <c r="I135" s="861"/>
      <c r="J135" s="861"/>
      <c r="K135" s="786" t="str">
        <f t="shared" si="14"/>
        <v xml:space="preserve"> </v>
      </c>
      <c r="L135" s="861"/>
      <c r="M135" s="861"/>
      <c r="N135" s="861"/>
      <c r="O135" s="861"/>
      <c r="P135" s="861"/>
      <c r="Q135" s="855"/>
      <c r="R135" s="855"/>
      <c r="S135" s="861"/>
      <c r="T135" s="861"/>
      <c r="U135" s="861"/>
      <c r="V135" s="861"/>
      <c r="W135" s="862"/>
      <c r="X135" s="862"/>
      <c r="Y135" s="862"/>
      <c r="Z135" s="858"/>
      <c r="AA135" s="823"/>
      <c r="AB135" s="823"/>
      <c r="AC135" s="823"/>
      <c r="AD135" s="823"/>
      <c r="AE135" s="823"/>
      <c r="AF135" s="684"/>
      <c r="AG135" s="857" t="str">
        <f t="shared" si="15"/>
        <v xml:space="preserve"> </v>
      </c>
      <c r="AH135" s="786" t="str">
        <f t="shared" si="16"/>
        <v xml:space="preserve"> </v>
      </c>
      <c r="AI135" s="786" t="str">
        <f t="shared" si="17"/>
        <v xml:space="preserve"> </v>
      </c>
      <c r="AJ135" s="786" t="str">
        <f t="shared" si="18"/>
        <v xml:space="preserve"> </v>
      </c>
      <c r="AK135" s="786" t="str">
        <f t="shared" si="19"/>
        <v xml:space="preserve"> </v>
      </c>
      <c r="AL135" s="786" t="str">
        <f t="shared" si="20"/>
        <v xml:space="preserve"> </v>
      </c>
    </row>
    <row r="136" spans="1:38" ht="18.75" x14ac:dyDescent="0.3">
      <c r="A136" s="858"/>
      <c r="B136" s="858"/>
      <c r="C136" s="858"/>
      <c r="D136" s="859"/>
      <c r="E136" s="860"/>
      <c r="F136" s="860"/>
      <c r="G136" s="860"/>
      <c r="H136" s="861"/>
      <c r="I136" s="861"/>
      <c r="J136" s="861"/>
      <c r="K136" s="786" t="str">
        <f t="shared" si="14"/>
        <v xml:space="preserve"> </v>
      </c>
      <c r="L136" s="861"/>
      <c r="M136" s="861"/>
      <c r="N136" s="861"/>
      <c r="O136" s="861"/>
      <c r="P136" s="861"/>
      <c r="Q136" s="855"/>
      <c r="R136" s="855"/>
      <c r="S136" s="861"/>
      <c r="T136" s="861"/>
      <c r="U136" s="861"/>
      <c r="V136" s="861"/>
      <c r="W136" s="862"/>
      <c r="X136" s="862"/>
      <c r="Y136" s="862"/>
      <c r="Z136" s="858"/>
      <c r="AA136" s="823"/>
      <c r="AB136" s="823"/>
      <c r="AC136" s="823"/>
      <c r="AD136" s="823"/>
      <c r="AE136" s="823"/>
      <c r="AF136" s="684"/>
      <c r="AG136" s="857" t="str">
        <f t="shared" si="15"/>
        <v xml:space="preserve"> </v>
      </c>
      <c r="AH136" s="786" t="str">
        <f t="shared" si="16"/>
        <v xml:space="preserve"> </v>
      </c>
      <c r="AI136" s="786" t="str">
        <f t="shared" si="17"/>
        <v xml:space="preserve"> </v>
      </c>
      <c r="AJ136" s="786" t="str">
        <f t="shared" si="18"/>
        <v xml:space="preserve"> </v>
      </c>
      <c r="AK136" s="786" t="str">
        <f t="shared" si="19"/>
        <v xml:space="preserve"> </v>
      </c>
      <c r="AL136" s="786" t="str">
        <f t="shared" si="20"/>
        <v xml:space="preserve"> </v>
      </c>
    </row>
    <row r="137" spans="1:38" ht="18.75" x14ac:dyDescent="0.3">
      <c r="A137" s="858"/>
      <c r="B137" s="858"/>
      <c r="C137" s="858"/>
      <c r="D137" s="859"/>
      <c r="E137" s="860"/>
      <c r="F137" s="860"/>
      <c r="G137" s="860"/>
      <c r="H137" s="861"/>
      <c r="I137" s="861"/>
      <c r="J137" s="861"/>
      <c r="K137" s="786" t="str">
        <f t="shared" si="14"/>
        <v xml:space="preserve"> </v>
      </c>
      <c r="L137" s="861"/>
      <c r="M137" s="861"/>
      <c r="N137" s="861"/>
      <c r="O137" s="861"/>
      <c r="P137" s="861"/>
      <c r="Q137" s="855"/>
      <c r="R137" s="855"/>
      <c r="S137" s="861"/>
      <c r="T137" s="861"/>
      <c r="U137" s="861"/>
      <c r="V137" s="861"/>
      <c r="W137" s="862"/>
      <c r="X137" s="862"/>
      <c r="Y137" s="862"/>
      <c r="Z137" s="858"/>
      <c r="AA137" s="823"/>
      <c r="AB137" s="823"/>
      <c r="AC137" s="823"/>
      <c r="AD137" s="823"/>
      <c r="AE137" s="823"/>
      <c r="AF137" s="684"/>
      <c r="AG137" s="857" t="str">
        <f t="shared" si="15"/>
        <v xml:space="preserve"> </v>
      </c>
      <c r="AH137" s="786" t="str">
        <f t="shared" si="16"/>
        <v xml:space="preserve"> </v>
      </c>
      <c r="AI137" s="786" t="str">
        <f t="shared" si="17"/>
        <v xml:space="preserve"> </v>
      </c>
      <c r="AJ137" s="786" t="str">
        <f t="shared" si="18"/>
        <v xml:space="preserve"> </v>
      </c>
      <c r="AK137" s="786" t="str">
        <f t="shared" si="19"/>
        <v xml:space="preserve"> </v>
      </c>
      <c r="AL137" s="786" t="str">
        <f t="shared" si="20"/>
        <v xml:space="preserve"> </v>
      </c>
    </row>
    <row r="138" spans="1:38" ht="18.75" x14ac:dyDescent="0.3">
      <c r="A138" s="858"/>
      <c r="B138" s="858"/>
      <c r="C138" s="858"/>
      <c r="D138" s="859"/>
      <c r="E138" s="860"/>
      <c r="F138" s="860"/>
      <c r="G138" s="860"/>
      <c r="H138" s="861"/>
      <c r="I138" s="861"/>
      <c r="J138" s="861"/>
      <c r="K138" s="786" t="str">
        <f t="shared" si="14"/>
        <v xml:space="preserve"> </v>
      </c>
      <c r="L138" s="861"/>
      <c r="M138" s="861"/>
      <c r="N138" s="861"/>
      <c r="O138" s="861"/>
      <c r="P138" s="861"/>
      <c r="Q138" s="855"/>
      <c r="R138" s="855"/>
      <c r="S138" s="861"/>
      <c r="T138" s="861"/>
      <c r="U138" s="861"/>
      <c r="V138" s="861"/>
      <c r="W138" s="862"/>
      <c r="X138" s="862"/>
      <c r="Y138" s="862"/>
      <c r="Z138" s="858"/>
      <c r="AA138" s="823"/>
      <c r="AB138" s="823"/>
      <c r="AC138" s="823"/>
      <c r="AD138" s="823"/>
      <c r="AE138" s="823"/>
      <c r="AF138" s="684"/>
      <c r="AG138" s="857" t="str">
        <f t="shared" si="15"/>
        <v xml:space="preserve"> </v>
      </c>
      <c r="AH138" s="786" t="str">
        <f t="shared" si="16"/>
        <v xml:space="preserve"> </v>
      </c>
      <c r="AI138" s="786" t="str">
        <f t="shared" si="17"/>
        <v xml:space="preserve"> </v>
      </c>
      <c r="AJ138" s="786" t="str">
        <f t="shared" si="18"/>
        <v xml:space="preserve"> </v>
      </c>
      <c r="AK138" s="786" t="str">
        <f t="shared" si="19"/>
        <v xml:space="preserve"> </v>
      </c>
      <c r="AL138" s="786" t="str">
        <f t="shared" si="20"/>
        <v xml:space="preserve"> </v>
      </c>
    </row>
    <row r="139" spans="1:38" ht="18.75" x14ac:dyDescent="0.3">
      <c r="A139" s="858"/>
      <c r="B139" s="858"/>
      <c r="C139" s="858"/>
      <c r="D139" s="859"/>
      <c r="E139" s="860"/>
      <c r="F139" s="860"/>
      <c r="G139" s="860"/>
      <c r="H139" s="861"/>
      <c r="I139" s="861"/>
      <c r="J139" s="861"/>
      <c r="K139" s="786" t="str">
        <f t="shared" si="14"/>
        <v xml:space="preserve"> </v>
      </c>
      <c r="L139" s="861"/>
      <c r="M139" s="861"/>
      <c r="N139" s="861"/>
      <c r="O139" s="861"/>
      <c r="P139" s="861"/>
      <c r="Q139" s="855"/>
      <c r="R139" s="855"/>
      <c r="S139" s="861"/>
      <c r="T139" s="861"/>
      <c r="U139" s="861"/>
      <c r="V139" s="861"/>
      <c r="W139" s="862"/>
      <c r="X139" s="862"/>
      <c r="Y139" s="862"/>
      <c r="Z139" s="858"/>
      <c r="AA139" s="823"/>
      <c r="AB139" s="823"/>
      <c r="AC139" s="823"/>
      <c r="AD139" s="823"/>
      <c r="AE139" s="823"/>
      <c r="AF139" s="684"/>
      <c r="AG139" s="857" t="str">
        <f t="shared" si="15"/>
        <v xml:space="preserve"> </v>
      </c>
      <c r="AH139" s="786" t="str">
        <f t="shared" si="16"/>
        <v xml:space="preserve"> </v>
      </c>
      <c r="AI139" s="786" t="str">
        <f t="shared" si="17"/>
        <v xml:space="preserve"> </v>
      </c>
      <c r="AJ139" s="786" t="str">
        <f t="shared" si="18"/>
        <v xml:space="preserve"> </v>
      </c>
      <c r="AK139" s="786" t="str">
        <f t="shared" si="19"/>
        <v xml:space="preserve"> </v>
      </c>
      <c r="AL139" s="786" t="str">
        <f t="shared" si="20"/>
        <v xml:space="preserve"> </v>
      </c>
    </row>
    <row r="140" spans="1:38" ht="18.75" x14ac:dyDescent="0.3">
      <c r="A140" s="858"/>
      <c r="B140" s="858"/>
      <c r="C140" s="858"/>
      <c r="D140" s="859"/>
      <c r="E140" s="860"/>
      <c r="F140" s="860"/>
      <c r="G140" s="860"/>
      <c r="H140" s="861"/>
      <c r="I140" s="861"/>
      <c r="J140" s="861"/>
      <c r="K140" s="786" t="str">
        <f t="shared" si="14"/>
        <v xml:space="preserve"> </v>
      </c>
      <c r="L140" s="861"/>
      <c r="M140" s="861"/>
      <c r="N140" s="861"/>
      <c r="O140" s="861"/>
      <c r="P140" s="861"/>
      <c r="Q140" s="855"/>
      <c r="R140" s="855"/>
      <c r="S140" s="861"/>
      <c r="T140" s="861"/>
      <c r="U140" s="861"/>
      <c r="V140" s="861"/>
      <c r="W140" s="862"/>
      <c r="X140" s="862"/>
      <c r="Y140" s="862"/>
      <c r="Z140" s="858"/>
      <c r="AA140" s="823"/>
      <c r="AB140" s="823"/>
      <c r="AC140" s="823"/>
      <c r="AD140" s="823"/>
      <c r="AE140" s="823"/>
      <c r="AF140" s="684"/>
      <c r="AG140" s="857" t="str">
        <f t="shared" si="15"/>
        <v xml:space="preserve"> </v>
      </c>
      <c r="AH140" s="786" t="str">
        <f t="shared" si="16"/>
        <v xml:space="preserve"> </v>
      </c>
      <c r="AI140" s="786" t="str">
        <f t="shared" si="17"/>
        <v xml:space="preserve"> </v>
      </c>
      <c r="AJ140" s="786" t="str">
        <f t="shared" si="18"/>
        <v xml:space="preserve"> </v>
      </c>
      <c r="AK140" s="786" t="str">
        <f t="shared" si="19"/>
        <v xml:space="preserve"> </v>
      </c>
      <c r="AL140" s="786" t="str">
        <f t="shared" si="20"/>
        <v xml:space="preserve"> </v>
      </c>
    </row>
    <row r="141" spans="1:38" ht="18.75" x14ac:dyDescent="0.3">
      <c r="A141" s="858"/>
      <c r="B141" s="858"/>
      <c r="C141" s="858"/>
      <c r="D141" s="859"/>
      <c r="E141" s="860"/>
      <c r="F141" s="860"/>
      <c r="G141" s="860"/>
      <c r="H141" s="861"/>
      <c r="I141" s="861"/>
      <c r="J141" s="861"/>
      <c r="K141" s="786" t="str">
        <f t="shared" si="14"/>
        <v xml:space="preserve"> </v>
      </c>
      <c r="L141" s="861"/>
      <c r="M141" s="861"/>
      <c r="N141" s="861"/>
      <c r="O141" s="861"/>
      <c r="P141" s="861"/>
      <c r="Q141" s="855"/>
      <c r="R141" s="855"/>
      <c r="S141" s="861"/>
      <c r="T141" s="861"/>
      <c r="U141" s="861"/>
      <c r="V141" s="861"/>
      <c r="W141" s="862"/>
      <c r="X141" s="862"/>
      <c r="Y141" s="862"/>
      <c r="Z141" s="858"/>
      <c r="AA141" s="823"/>
      <c r="AB141" s="823"/>
      <c r="AC141" s="823"/>
      <c r="AD141" s="823"/>
      <c r="AE141" s="823"/>
      <c r="AF141" s="684"/>
      <c r="AG141" s="857" t="str">
        <f t="shared" si="15"/>
        <v xml:space="preserve"> </v>
      </c>
      <c r="AH141" s="786" t="str">
        <f t="shared" si="16"/>
        <v xml:space="preserve"> </v>
      </c>
      <c r="AI141" s="786" t="str">
        <f t="shared" si="17"/>
        <v xml:space="preserve"> </v>
      </c>
      <c r="AJ141" s="786" t="str">
        <f t="shared" si="18"/>
        <v xml:space="preserve"> </v>
      </c>
      <c r="AK141" s="786" t="str">
        <f t="shared" si="19"/>
        <v xml:space="preserve"> </v>
      </c>
      <c r="AL141" s="786" t="str">
        <f t="shared" si="20"/>
        <v xml:space="preserve"> </v>
      </c>
    </row>
    <row r="142" spans="1:38" ht="18.75" x14ac:dyDescent="0.3">
      <c r="A142" s="858"/>
      <c r="B142" s="858"/>
      <c r="C142" s="858"/>
      <c r="D142" s="859"/>
      <c r="E142" s="860"/>
      <c r="F142" s="860"/>
      <c r="G142" s="860"/>
      <c r="H142" s="861"/>
      <c r="I142" s="861"/>
      <c r="J142" s="861"/>
      <c r="K142" s="786" t="str">
        <f t="shared" si="14"/>
        <v xml:space="preserve"> </v>
      </c>
      <c r="L142" s="861"/>
      <c r="M142" s="861"/>
      <c r="N142" s="861"/>
      <c r="O142" s="861"/>
      <c r="P142" s="861"/>
      <c r="Q142" s="855"/>
      <c r="R142" s="855"/>
      <c r="S142" s="861"/>
      <c r="T142" s="861"/>
      <c r="U142" s="861"/>
      <c r="V142" s="861"/>
      <c r="W142" s="862"/>
      <c r="X142" s="862"/>
      <c r="Y142" s="862"/>
      <c r="Z142" s="858"/>
      <c r="AA142" s="823"/>
      <c r="AB142" s="823"/>
      <c r="AC142" s="823"/>
      <c r="AD142" s="823"/>
      <c r="AE142" s="823"/>
      <c r="AF142" s="684"/>
      <c r="AG142" s="857" t="str">
        <f t="shared" si="15"/>
        <v xml:space="preserve"> </v>
      </c>
      <c r="AH142" s="786" t="str">
        <f t="shared" si="16"/>
        <v xml:space="preserve"> </v>
      </c>
      <c r="AI142" s="786" t="str">
        <f t="shared" si="17"/>
        <v xml:space="preserve"> </v>
      </c>
      <c r="AJ142" s="786" t="str">
        <f t="shared" si="18"/>
        <v xml:space="preserve"> </v>
      </c>
      <c r="AK142" s="786" t="str">
        <f t="shared" si="19"/>
        <v xml:space="preserve"> </v>
      </c>
      <c r="AL142" s="786" t="str">
        <f t="shared" si="20"/>
        <v xml:space="preserve"> </v>
      </c>
    </row>
    <row r="143" spans="1:38" ht="18.75" x14ac:dyDescent="0.3">
      <c r="A143" s="858"/>
      <c r="B143" s="858"/>
      <c r="C143" s="858"/>
      <c r="D143" s="859"/>
      <c r="E143" s="860"/>
      <c r="F143" s="860"/>
      <c r="G143" s="860"/>
      <c r="H143" s="861"/>
      <c r="I143" s="861"/>
      <c r="J143" s="861"/>
      <c r="K143" s="786" t="str">
        <f t="shared" si="14"/>
        <v xml:space="preserve"> </v>
      </c>
      <c r="L143" s="861"/>
      <c r="M143" s="861"/>
      <c r="N143" s="861"/>
      <c r="O143" s="861"/>
      <c r="P143" s="861"/>
      <c r="Q143" s="855"/>
      <c r="R143" s="855"/>
      <c r="S143" s="861"/>
      <c r="T143" s="861"/>
      <c r="U143" s="861"/>
      <c r="V143" s="861"/>
      <c r="W143" s="862"/>
      <c r="X143" s="862"/>
      <c r="Y143" s="862"/>
      <c r="Z143" s="858"/>
      <c r="AA143" s="823"/>
      <c r="AB143" s="823"/>
      <c r="AC143" s="823"/>
      <c r="AD143" s="823"/>
      <c r="AE143" s="823"/>
      <c r="AF143" s="684"/>
      <c r="AG143" s="857" t="str">
        <f t="shared" si="15"/>
        <v xml:space="preserve"> </v>
      </c>
      <c r="AH143" s="786" t="str">
        <f t="shared" si="16"/>
        <v xml:space="preserve"> </v>
      </c>
      <c r="AI143" s="786" t="str">
        <f t="shared" si="17"/>
        <v xml:space="preserve"> </v>
      </c>
      <c r="AJ143" s="786" t="str">
        <f t="shared" si="18"/>
        <v xml:space="preserve"> </v>
      </c>
      <c r="AK143" s="786" t="str">
        <f t="shared" si="19"/>
        <v xml:space="preserve"> </v>
      </c>
      <c r="AL143" s="786" t="str">
        <f t="shared" si="20"/>
        <v xml:space="preserve"> </v>
      </c>
    </row>
    <row r="144" spans="1:38" ht="18.75" x14ac:dyDescent="0.3">
      <c r="A144" s="858"/>
      <c r="B144" s="858"/>
      <c r="C144" s="858"/>
      <c r="D144" s="859"/>
      <c r="E144" s="860"/>
      <c r="F144" s="860"/>
      <c r="G144" s="860"/>
      <c r="H144" s="861"/>
      <c r="I144" s="861"/>
      <c r="J144" s="861"/>
      <c r="K144" s="786" t="str">
        <f t="shared" si="14"/>
        <v xml:space="preserve"> </v>
      </c>
      <c r="L144" s="861"/>
      <c r="M144" s="861"/>
      <c r="N144" s="861"/>
      <c r="O144" s="861"/>
      <c r="P144" s="861"/>
      <c r="Q144" s="855"/>
      <c r="R144" s="855"/>
      <c r="S144" s="861"/>
      <c r="T144" s="861"/>
      <c r="U144" s="861"/>
      <c r="V144" s="861"/>
      <c r="W144" s="862"/>
      <c r="X144" s="862"/>
      <c r="Y144" s="862"/>
      <c r="Z144" s="858"/>
      <c r="AA144" s="823"/>
      <c r="AB144" s="823"/>
      <c r="AC144" s="823"/>
      <c r="AD144" s="823"/>
      <c r="AE144" s="823"/>
      <c r="AF144" s="684"/>
      <c r="AG144" s="857" t="str">
        <f t="shared" si="15"/>
        <v xml:space="preserve"> </v>
      </c>
      <c r="AH144" s="786" t="str">
        <f t="shared" si="16"/>
        <v xml:space="preserve"> </v>
      </c>
      <c r="AI144" s="786" t="str">
        <f t="shared" si="17"/>
        <v xml:space="preserve"> </v>
      </c>
      <c r="AJ144" s="786" t="str">
        <f t="shared" si="18"/>
        <v xml:space="preserve"> </v>
      </c>
      <c r="AK144" s="786" t="str">
        <f t="shared" si="19"/>
        <v xml:space="preserve"> </v>
      </c>
      <c r="AL144" s="786" t="str">
        <f t="shared" si="20"/>
        <v xml:space="preserve"> </v>
      </c>
    </row>
    <row r="145" spans="1:38" ht="18.75" x14ac:dyDescent="0.3">
      <c r="A145" s="858"/>
      <c r="B145" s="858"/>
      <c r="C145" s="858"/>
      <c r="D145" s="859"/>
      <c r="E145" s="860"/>
      <c r="F145" s="860"/>
      <c r="G145" s="860"/>
      <c r="H145" s="861"/>
      <c r="I145" s="861"/>
      <c r="J145" s="861"/>
      <c r="K145" s="786" t="str">
        <f t="shared" si="14"/>
        <v xml:space="preserve"> </v>
      </c>
      <c r="L145" s="861"/>
      <c r="M145" s="861"/>
      <c r="N145" s="861"/>
      <c r="O145" s="861"/>
      <c r="P145" s="861"/>
      <c r="Q145" s="855"/>
      <c r="R145" s="855"/>
      <c r="S145" s="861"/>
      <c r="T145" s="861"/>
      <c r="U145" s="861"/>
      <c r="V145" s="861"/>
      <c r="W145" s="862"/>
      <c r="X145" s="862"/>
      <c r="Y145" s="862"/>
      <c r="Z145" s="858"/>
      <c r="AA145" s="823"/>
      <c r="AB145" s="823"/>
      <c r="AC145" s="823"/>
      <c r="AD145" s="823"/>
      <c r="AE145" s="823"/>
      <c r="AF145" s="684"/>
      <c r="AG145" s="857" t="str">
        <f t="shared" si="15"/>
        <v xml:space="preserve"> </v>
      </c>
      <c r="AH145" s="786" t="str">
        <f t="shared" si="16"/>
        <v xml:space="preserve"> </v>
      </c>
      <c r="AI145" s="786" t="str">
        <f t="shared" si="17"/>
        <v xml:space="preserve"> </v>
      </c>
      <c r="AJ145" s="786" t="str">
        <f t="shared" si="18"/>
        <v xml:space="preserve"> </v>
      </c>
      <c r="AK145" s="786" t="str">
        <f t="shared" si="19"/>
        <v xml:space="preserve"> </v>
      </c>
      <c r="AL145" s="786" t="str">
        <f t="shared" si="20"/>
        <v xml:space="preserve"> </v>
      </c>
    </row>
    <row r="146" spans="1:38" ht="18.75" x14ac:dyDescent="0.3">
      <c r="A146" s="858"/>
      <c r="B146" s="858"/>
      <c r="C146" s="858"/>
      <c r="D146" s="859"/>
      <c r="E146" s="860"/>
      <c r="F146" s="860"/>
      <c r="G146" s="860"/>
      <c r="H146" s="861"/>
      <c r="I146" s="861"/>
      <c r="J146" s="861"/>
      <c r="K146" s="786" t="str">
        <f t="shared" si="14"/>
        <v xml:space="preserve"> </v>
      </c>
      <c r="L146" s="861"/>
      <c r="M146" s="861"/>
      <c r="N146" s="861"/>
      <c r="O146" s="861"/>
      <c r="P146" s="861"/>
      <c r="Q146" s="855"/>
      <c r="R146" s="855"/>
      <c r="S146" s="861"/>
      <c r="T146" s="861"/>
      <c r="U146" s="861"/>
      <c r="V146" s="861"/>
      <c r="W146" s="862"/>
      <c r="X146" s="862"/>
      <c r="Y146" s="862"/>
      <c r="Z146" s="858"/>
      <c r="AA146" s="823"/>
      <c r="AB146" s="823"/>
      <c r="AC146" s="823"/>
      <c r="AD146" s="823"/>
      <c r="AE146" s="823"/>
      <c r="AF146" s="684"/>
      <c r="AG146" s="857" t="str">
        <f t="shared" si="15"/>
        <v xml:space="preserve"> </v>
      </c>
      <c r="AH146" s="786" t="str">
        <f t="shared" si="16"/>
        <v xml:space="preserve"> </v>
      </c>
      <c r="AI146" s="786" t="str">
        <f t="shared" si="17"/>
        <v xml:space="preserve"> </v>
      </c>
      <c r="AJ146" s="786" t="str">
        <f t="shared" si="18"/>
        <v xml:space="preserve"> </v>
      </c>
      <c r="AK146" s="786" t="str">
        <f t="shared" si="19"/>
        <v xml:space="preserve"> </v>
      </c>
      <c r="AL146" s="786" t="str">
        <f t="shared" si="20"/>
        <v xml:space="preserve"> </v>
      </c>
    </row>
    <row r="147" spans="1:38" ht="18.75" x14ac:dyDescent="0.3">
      <c r="A147" s="858"/>
      <c r="B147" s="858"/>
      <c r="C147" s="858"/>
      <c r="D147" s="859"/>
      <c r="E147" s="860"/>
      <c r="F147" s="860"/>
      <c r="G147" s="860"/>
      <c r="H147" s="861"/>
      <c r="I147" s="861"/>
      <c r="J147" s="861"/>
      <c r="K147" s="786" t="str">
        <f t="shared" si="14"/>
        <v xml:space="preserve"> </v>
      </c>
      <c r="L147" s="861"/>
      <c r="M147" s="861"/>
      <c r="N147" s="861"/>
      <c r="O147" s="861"/>
      <c r="P147" s="861"/>
      <c r="Q147" s="855"/>
      <c r="R147" s="855"/>
      <c r="S147" s="861"/>
      <c r="T147" s="861"/>
      <c r="U147" s="861"/>
      <c r="V147" s="861"/>
      <c r="W147" s="862"/>
      <c r="X147" s="862"/>
      <c r="Y147" s="862"/>
      <c r="Z147" s="858"/>
      <c r="AA147" s="823"/>
      <c r="AB147" s="823"/>
      <c r="AC147" s="823"/>
      <c r="AD147" s="823"/>
      <c r="AE147" s="823"/>
      <c r="AF147" s="684"/>
      <c r="AG147" s="857" t="str">
        <f t="shared" si="15"/>
        <v xml:space="preserve"> </v>
      </c>
      <c r="AH147" s="786" t="str">
        <f t="shared" si="16"/>
        <v xml:space="preserve"> </v>
      </c>
      <c r="AI147" s="786" t="str">
        <f t="shared" si="17"/>
        <v xml:space="preserve"> </v>
      </c>
      <c r="AJ147" s="786" t="str">
        <f t="shared" si="18"/>
        <v xml:space="preserve"> </v>
      </c>
      <c r="AK147" s="786" t="str">
        <f t="shared" si="19"/>
        <v xml:space="preserve"> </v>
      </c>
      <c r="AL147" s="786" t="str">
        <f t="shared" si="20"/>
        <v xml:space="preserve"> </v>
      </c>
    </row>
    <row r="148" spans="1:38" ht="18.75" x14ac:dyDescent="0.3">
      <c r="A148" s="858"/>
      <c r="B148" s="858"/>
      <c r="C148" s="858"/>
      <c r="D148" s="859"/>
      <c r="E148" s="860"/>
      <c r="F148" s="860"/>
      <c r="G148" s="860"/>
      <c r="H148" s="861"/>
      <c r="I148" s="861"/>
      <c r="J148" s="861"/>
      <c r="K148" s="786" t="str">
        <f t="shared" si="14"/>
        <v xml:space="preserve"> </v>
      </c>
      <c r="L148" s="861"/>
      <c r="M148" s="861"/>
      <c r="N148" s="861"/>
      <c r="O148" s="861"/>
      <c r="P148" s="861"/>
      <c r="Q148" s="855"/>
      <c r="R148" s="855"/>
      <c r="S148" s="861"/>
      <c r="T148" s="861"/>
      <c r="U148" s="861"/>
      <c r="V148" s="861"/>
      <c r="W148" s="862"/>
      <c r="X148" s="862"/>
      <c r="Y148" s="862"/>
      <c r="Z148" s="858"/>
      <c r="AA148" s="823"/>
      <c r="AB148" s="823"/>
      <c r="AC148" s="823"/>
      <c r="AD148" s="823"/>
      <c r="AE148" s="823"/>
      <c r="AF148" s="684"/>
      <c r="AG148" s="857" t="str">
        <f t="shared" si="15"/>
        <v xml:space="preserve"> </v>
      </c>
      <c r="AH148" s="786" t="str">
        <f t="shared" si="16"/>
        <v xml:space="preserve"> </v>
      </c>
      <c r="AI148" s="786" t="str">
        <f t="shared" si="17"/>
        <v xml:space="preserve"> </v>
      </c>
      <c r="AJ148" s="786" t="str">
        <f t="shared" si="18"/>
        <v xml:space="preserve"> </v>
      </c>
      <c r="AK148" s="786" t="str">
        <f t="shared" si="19"/>
        <v xml:space="preserve"> </v>
      </c>
      <c r="AL148" s="786" t="str">
        <f t="shared" si="20"/>
        <v xml:space="preserve"> </v>
      </c>
    </row>
    <row r="149" spans="1:38" ht="18.75" x14ac:dyDescent="0.3">
      <c r="A149" s="858"/>
      <c r="B149" s="858"/>
      <c r="C149" s="858"/>
      <c r="D149" s="859"/>
      <c r="E149" s="860"/>
      <c r="F149" s="860"/>
      <c r="G149" s="860"/>
      <c r="H149" s="861"/>
      <c r="I149" s="861"/>
      <c r="J149" s="861"/>
      <c r="K149" s="786" t="str">
        <f t="shared" si="14"/>
        <v xml:space="preserve"> </v>
      </c>
      <c r="L149" s="861"/>
      <c r="M149" s="861"/>
      <c r="N149" s="861"/>
      <c r="O149" s="861"/>
      <c r="P149" s="861"/>
      <c r="Q149" s="855"/>
      <c r="R149" s="855"/>
      <c r="S149" s="861"/>
      <c r="T149" s="861"/>
      <c r="U149" s="861"/>
      <c r="V149" s="861"/>
      <c r="W149" s="862"/>
      <c r="X149" s="862"/>
      <c r="Y149" s="862"/>
      <c r="Z149" s="858"/>
      <c r="AA149" s="823"/>
      <c r="AB149" s="823"/>
      <c r="AC149" s="823"/>
      <c r="AD149" s="823"/>
      <c r="AE149" s="823"/>
      <c r="AF149" s="684"/>
      <c r="AG149" s="857" t="str">
        <f t="shared" si="15"/>
        <v xml:space="preserve"> </v>
      </c>
      <c r="AH149" s="786" t="str">
        <f t="shared" si="16"/>
        <v xml:space="preserve"> </v>
      </c>
      <c r="AI149" s="786" t="str">
        <f t="shared" si="17"/>
        <v xml:space="preserve"> </v>
      </c>
      <c r="AJ149" s="786" t="str">
        <f t="shared" si="18"/>
        <v xml:space="preserve"> </v>
      </c>
      <c r="AK149" s="786" t="str">
        <f t="shared" si="19"/>
        <v xml:space="preserve"> </v>
      </c>
      <c r="AL149" s="786" t="str">
        <f t="shared" si="20"/>
        <v xml:space="preserve"> </v>
      </c>
    </row>
    <row r="150" spans="1:38" ht="18.75" x14ac:dyDescent="0.3">
      <c r="A150" s="858"/>
      <c r="B150" s="858"/>
      <c r="C150" s="858"/>
      <c r="D150" s="859"/>
      <c r="E150" s="860"/>
      <c r="F150" s="860"/>
      <c r="G150" s="860"/>
      <c r="H150" s="861"/>
      <c r="I150" s="861"/>
      <c r="J150" s="861"/>
      <c r="K150" s="786" t="str">
        <f t="shared" si="14"/>
        <v xml:space="preserve"> </v>
      </c>
      <c r="L150" s="861"/>
      <c r="M150" s="861"/>
      <c r="N150" s="861"/>
      <c r="O150" s="861"/>
      <c r="P150" s="861"/>
      <c r="Q150" s="855"/>
      <c r="R150" s="855"/>
      <c r="S150" s="861"/>
      <c r="T150" s="861"/>
      <c r="U150" s="861"/>
      <c r="V150" s="861"/>
      <c r="W150" s="862"/>
      <c r="X150" s="862"/>
      <c r="Y150" s="862"/>
      <c r="Z150" s="858"/>
      <c r="AA150" s="823"/>
      <c r="AB150" s="823"/>
      <c r="AC150" s="823"/>
      <c r="AD150" s="823"/>
      <c r="AE150" s="823"/>
      <c r="AF150" s="684"/>
      <c r="AG150" s="857" t="str">
        <f t="shared" si="15"/>
        <v xml:space="preserve"> </v>
      </c>
      <c r="AH150" s="786" t="str">
        <f t="shared" si="16"/>
        <v xml:space="preserve"> </v>
      </c>
      <c r="AI150" s="786" t="str">
        <f t="shared" si="17"/>
        <v xml:space="preserve"> </v>
      </c>
      <c r="AJ150" s="786" t="str">
        <f t="shared" si="18"/>
        <v xml:space="preserve"> </v>
      </c>
      <c r="AK150" s="786" t="str">
        <f t="shared" si="19"/>
        <v xml:space="preserve"> </v>
      </c>
      <c r="AL150" s="786" t="str">
        <f t="shared" si="20"/>
        <v xml:space="preserve"> </v>
      </c>
    </row>
    <row r="151" spans="1:38" ht="18.75" x14ac:dyDescent="0.3">
      <c r="A151" s="858"/>
      <c r="B151" s="858"/>
      <c r="C151" s="858"/>
      <c r="D151" s="859"/>
      <c r="E151" s="860"/>
      <c r="F151" s="860"/>
      <c r="G151" s="860"/>
      <c r="H151" s="861"/>
      <c r="I151" s="861"/>
      <c r="J151" s="861"/>
      <c r="K151" s="786" t="str">
        <f t="shared" si="14"/>
        <v xml:space="preserve"> </v>
      </c>
      <c r="L151" s="861"/>
      <c r="M151" s="861"/>
      <c r="N151" s="861"/>
      <c r="O151" s="861"/>
      <c r="P151" s="861"/>
      <c r="Q151" s="855"/>
      <c r="R151" s="855"/>
      <c r="S151" s="861"/>
      <c r="T151" s="861"/>
      <c r="U151" s="861"/>
      <c r="V151" s="861"/>
      <c r="W151" s="862"/>
      <c r="X151" s="862"/>
      <c r="Y151" s="862"/>
      <c r="Z151" s="858"/>
      <c r="AA151" s="823"/>
      <c r="AB151" s="823"/>
      <c r="AC151" s="823"/>
      <c r="AD151" s="823"/>
      <c r="AE151" s="823"/>
      <c r="AF151" s="684"/>
      <c r="AG151" s="857" t="str">
        <f t="shared" si="15"/>
        <v xml:space="preserve"> </v>
      </c>
      <c r="AH151" s="786" t="str">
        <f t="shared" si="16"/>
        <v xml:space="preserve"> </v>
      </c>
      <c r="AI151" s="786" t="str">
        <f t="shared" si="17"/>
        <v xml:space="preserve"> </v>
      </c>
      <c r="AJ151" s="786" t="str">
        <f t="shared" si="18"/>
        <v xml:space="preserve"> </v>
      </c>
      <c r="AK151" s="786" t="str">
        <f t="shared" si="19"/>
        <v xml:space="preserve"> </v>
      </c>
      <c r="AL151" s="786" t="str">
        <f t="shared" si="20"/>
        <v xml:space="preserve"> </v>
      </c>
    </row>
    <row r="152" spans="1:38" ht="18.75" x14ac:dyDescent="0.3">
      <c r="A152" s="858"/>
      <c r="B152" s="858"/>
      <c r="C152" s="858"/>
      <c r="D152" s="859"/>
      <c r="E152" s="860"/>
      <c r="F152" s="860"/>
      <c r="G152" s="860"/>
      <c r="H152" s="861"/>
      <c r="I152" s="861"/>
      <c r="J152" s="861"/>
      <c r="K152" s="786" t="str">
        <f t="shared" si="14"/>
        <v xml:space="preserve"> </v>
      </c>
      <c r="L152" s="861"/>
      <c r="M152" s="861"/>
      <c r="N152" s="861"/>
      <c r="O152" s="861"/>
      <c r="P152" s="861"/>
      <c r="Q152" s="855"/>
      <c r="R152" s="855"/>
      <c r="S152" s="861"/>
      <c r="T152" s="861"/>
      <c r="U152" s="861"/>
      <c r="V152" s="861"/>
      <c r="W152" s="862"/>
      <c r="X152" s="862"/>
      <c r="Y152" s="862"/>
      <c r="Z152" s="858"/>
      <c r="AA152" s="823"/>
      <c r="AB152" s="823"/>
      <c r="AC152" s="823"/>
      <c r="AD152" s="823"/>
      <c r="AE152" s="823"/>
      <c r="AF152" s="684"/>
      <c r="AG152" s="857" t="str">
        <f t="shared" si="15"/>
        <v xml:space="preserve"> </v>
      </c>
      <c r="AH152" s="786" t="str">
        <f t="shared" si="16"/>
        <v xml:space="preserve"> </v>
      </c>
      <c r="AI152" s="786" t="str">
        <f t="shared" si="17"/>
        <v xml:space="preserve"> </v>
      </c>
      <c r="AJ152" s="786" t="str">
        <f t="shared" si="18"/>
        <v xml:space="preserve"> </v>
      </c>
      <c r="AK152" s="786" t="str">
        <f t="shared" si="19"/>
        <v xml:space="preserve"> </v>
      </c>
      <c r="AL152" s="786" t="str">
        <f t="shared" si="20"/>
        <v xml:space="preserve"> </v>
      </c>
    </row>
    <row r="153" spans="1:38" ht="18.75" x14ac:dyDescent="0.3">
      <c r="A153" s="858"/>
      <c r="B153" s="858"/>
      <c r="C153" s="858"/>
      <c r="D153" s="859"/>
      <c r="E153" s="860"/>
      <c r="F153" s="860"/>
      <c r="G153" s="860"/>
      <c r="H153" s="861"/>
      <c r="I153" s="861"/>
      <c r="J153" s="861"/>
      <c r="K153" s="786" t="str">
        <f t="shared" si="14"/>
        <v xml:space="preserve"> </v>
      </c>
      <c r="L153" s="861"/>
      <c r="M153" s="861"/>
      <c r="N153" s="861"/>
      <c r="O153" s="861"/>
      <c r="P153" s="861"/>
      <c r="Q153" s="855"/>
      <c r="R153" s="855"/>
      <c r="S153" s="861"/>
      <c r="T153" s="861"/>
      <c r="U153" s="861"/>
      <c r="V153" s="861"/>
      <c r="W153" s="862"/>
      <c r="X153" s="862"/>
      <c r="Y153" s="862"/>
      <c r="Z153" s="858"/>
      <c r="AA153" s="823"/>
      <c r="AB153" s="823"/>
      <c r="AC153" s="823"/>
      <c r="AD153" s="823"/>
      <c r="AE153" s="823"/>
      <c r="AF153" s="684"/>
      <c r="AG153" s="857" t="str">
        <f t="shared" si="15"/>
        <v xml:space="preserve"> </v>
      </c>
      <c r="AH153" s="786" t="str">
        <f t="shared" si="16"/>
        <v xml:space="preserve"> </v>
      </c>
      <c r="AI153" s="786" t="str">
        <f t="shared" si="17"/>
        <v xml:space="preserve"> </v>
      </c>
      <c r="AJ153" s="786" t="str">
        <f t="shared" si="18"/>
        <v xml:space="preserve"> </v>
      </c>
      <c r="AK153" s="786" t="str">
        <f t="shared" si="19"/>
        <v xml:space="preserve"> </v>
      </c>
      <c r="AL153" s="786" t="str">
        <f t="shared" si="20"/>
        <v xml:space="preserve"> </v>
      </c>
    </row>
    <row r="154" spans="1:38" ht="18.75" x14ac:dyDescent="0.3">
      <c r="A154" s="858"/>
      <c r="B154" s="858"/>
      <c r="C154" s="858"/>
      <c r="D154" s="859"/>
      <c r="E154" s="860"/>
      <c r="F154" s="860"/>
      <c r="G154" s="860"/>
      <c r="H154" s="861"/>
      <c r="I154" s="861"/>
      <c r="J154" s="861"/>
      <c r="K154" s="786" t="str">
        <f t="shared" si="14"/>
        <v xml:space="preserve"> </v>
      </c>
      <c r="L154" s="861"/>
      <c r="M154" s="861"/>
      <c r="N154" s="861"/>
      <c r="O154" s="861"/>
      <c r="P154" s="861"/>
      <c r="Q154" s="855"/>
      <c r="R154" s="855"/>
      <c r="S154" s="861"/>
      <c r="T154" s="861"/>
      <c r="U154" s="861"/>
      <c r="V154" s="861"/>
      <c r="W154" s="862"/>
      <c r="X154" s="862"/>
      <c r="Y154" s="862"/>
      <c r="Z154" s="858"/>
      <c r="AA154" s="823"/>
      <c r="AB154" s="823"/>
      <c r="AC154" s="823"/>
      <c r="AD154" s="823"/>
      <c r="AE154" s="823"/>
      <c r="AF154" s="684"/>
      <c r="AG154" s="857" t="str">
        <f t="shared" si="15"/>
        <v xml:space="preserve"> </v>
      </c>
      <c r="AH154" s="786" t="str">
        <f t="shared" si="16"/>
        <v xml:space="preserve"> </v>
      </c>
      <c r="AI154" s="786" t="str">
        <f t="shared" si="17"/>
        <v xml:space="preserve"> </v>
      </c>
      <c r="AJ154" s="786" t="str">
        <f t="shared" si="18"/>
        <v xml:space="preserve"> </v>
      </c>
      <c r="AK154" s="786" t="str">
        <f t="shared" si="19"/>
        <v xml:space="preserve"> </v>
      </c>
      <c r="AL154" s="786" t="str">
        <f t="shared" si="20"/>
        <v xml:space="preserve"> </v>
      </c>
    </row>
    <row r="155" spans="1:38" ht="18.75" x14ac:dyDescent="0.3">
      <c r="A155" s="858"/>
      <c r="B155" s="858"/>
      <c r="C155" s="858"/>
      <c r="D155" s="859"/>
      <c r="E155" s="860"/>
      <c r="F155" s="860"/>
      <c r="G155" s="860"/>
      <c r="H155" s="861"/>
      <c r="I155" s="861"/>
      <c r="J155" s="861"/>
      <c r="K155" s="786" t="str">
        <f t="shared" si="14"/>
        <v xml:space="preserve"> </v>
      </c>
      <c r="L155" s="861"/>
      <c r="M155" s="861"/>
      <c r="N155" s="861"/>
      <c r="O155" s="861"/>
      <c r="P155" s="861"/>
      <c r="Q155" s="855"/>
      <c r="R155" s="855"/>
      <c r="S155" s="861"/>
      <c r="T155" s="861"/>
      <c r="U155" s="861"/>
      <c r="V155" s="861"/>
      <c r="W155" s="862"/>
      <c r="X155" s="862"/>
      <c r="Y155" s="862"/>
      <c r="Z155" s="858"/>
      <c r="AA155" s="823"/>
      <c r="AB155" s="823"/>
      <c r="AC155" s="823"/>
      <c r="AD155" s="823"/>
      <c r="AE155" s="823"/>
      <c r="AF155" s="684"/>
      <c r="AG155" s="857" t="str">
        <f t="shared" si="15"/>
        <v xml:space="preserve"> </v>
      </c>
      <c r="AH155" s="786" t="str">
        <f t="shared" si="16"/>
        <v xml:space="preserve"> </v>
      </c>
      <c r="AI155" s="786" t="str">
        <f t="shared" si="17"/>
        <v xml:space="preserve"> </v>
      </c>
      <c r="AJ155" s="786" t="str">
        <f t="shared" si="18"/>
        <v xml:space="preserve"> </v>
      </c>
      <c r="AK155" s="786" t="str">
        <f t="shared" si="19"/>
        <v xml:space="preserve"> </v>
      </c>
      <c r="AL155" s="786" t="str">
        <f t="shared" si="20"/>
        <v xml:space="preserve"> </v>
      </c>
    </row>
    <row r="156" spans="1:38" ht="18.75" x14ac:dyDescent="0.3">
      <c r="A156" s="858"/>
      <c r="B156" s="858"/>
      <c r="C156" s="858"/>
      <c r="D156" s="859"/>
      <c r="E156" s="860"/>
      <c r="F156" s="860"/>
      <c r="G156" s="860"/>
      <c r="H156" s="861"/>
      <c r="I156" s="861"/>
      <c r="J156" s="861"/>
      <c r="K156" s="786" t="str">
        <f t="shared" si="14"/>
        <v xml:space="preserve"> </v>
      </c>
      <c r="L156" s="861"/>
      <c r="M156" s="861"/>
      <c r="N156" s="861"/>
      <c r="O156" s="861"/>
      <c r="P156" s="861"/>
      <c r="Q156" s="855"/>
      <c r="R156" s="855"/>
      <c r="S156" s="861"/>
      <c r="T156" s="861"/>
      <c r="U156" s="861"/>
      <c r="V156" s="861"/>
      <c r="W156" s="862"/>
      <c r="X156" s="862"/>
      <c r="Y156" s="862"/>
      <c r="Z156" s="858"/>
      <c r="AA156" s="823"/>
      <c r="AB156" s="823"/>
      <c r="AC156" s="823"/>
      <c r="AD156" s="823"/>
      <c r="AE156" s="823"/>
      <c r="AF156" s="684"/>
      <c r="AG156" s="857" t="str">
        <f t="shared" si="15"/>
        <v xml:space="preserve"> </v>
      </c>
      <c r="AH156" s="786" t="str">
        <f t="shared" si="16"/>
        <v xml:space="preserve"> </v>
      </c>
      <c r="AI156" s="786" t="str">
        <f t="shared" si="17"/>
        <v xml:space="preserve"> </v>
      </c>
      <c r="AJ156" s="786" t="str">
        <f t="shared" si="18"/>
        <v xml:space="preserve"> </v>
      </c>
      <c r="AK156" s="786" t="str">
        <f t="shared" si="19"/>
        <v xml:space="preserve"> </v>
      </c>
      <c r="AL156" s="786" t="str">
        <f t="shared" si="20"/>
        <v xml:space="preserve"> </v>
      </c>
    </row>
    <row r="157" spans="1:38" ht="18.75" x14ac:dyDescent="0.3">
      <c r="A157" s="858"/>
      <c r="B157" s="858"/>
      <c r="C157" s="858"/>
      <c r="D157" s="859"/>
      <c r="E157" s="860"/>
      <c r="F157" s="860"/>
      <c r="G157" s="860"/>
      <c r="H157" s="861"/>
      <c r="I157" s="861"/>
      <c r="J157" s="861"/>
      <c r="K157" s="786" t="str">
        <f t="shared" si="14"/>
        <v xml:space="preserve"> </v>
      </c>
      <c r="L157" s="861"/>
      <c r="M157" s="861"/>
      <c r="N157" s="861"/>
      <c r="O157" s="861"/>
      <c r="P157" s="861"/>
      <c r="Q157" s="855"/>
      <c r="R157" s="855"/>
      <c r="S157" s="861"/>
      <c r="T157" s="861"/>
      <c r="U157" s="861"/>
      <c r="V157" s="861"/>
      <c r="W157" s="862"/>
      <c r="X157" s="862"/>
      <c r="Y157" s="862"/>
      <c r="Z157" s="858"/>
      <c r="AA157" s="823"/>
      <c r="AB157" s="823"/>
      <c r="AC157" s="823"/>
      <c r="AD157" s="823"/>
      <c r="AE157" s="823"/>
      <c r="AF157" s="684"/>
      <c r="AG157" s="857" t="str">
        <f t="shared" si="15"/>
        <v xml:space="preserve"> </v>
      </c>
      <c r="AH157" s="786" t="str">
        <f t="shared" si="16"/>
        <v xml:space="preserve"> </v>
      </c>
      <c r="AI157" s="786" t="str">
        <f t="shared" si="17"/>
        <v xml:space="preserve"> </v>
      </c>
      <c r="AJ157" s="786" t="str">
        <f t="shared" si="18"/>
        <v xml:space="preserve"> </v>
      </c>
      <c r="AK157" s="786" t="str">
        <f t="shared" si="19"/>
        <v xml:space="preserve"> </v>
      </c>
      <c r="AL157" s="786" t="str">
        <f t="shared" si="20"/>
        <v xml:space="preserve"> </v>
      </c>
    </row>
    <row r="158" spans="1:38" ht="18.75" x14ac:dyDescent="0.3">
      <c r="A158" s="858"/>
      <c r="B158" s="858"/>
      <c r="C158" s="858"/>
      <c r="D158" s="859"/>
      <c r="E158" s="860"/>
      <c r="F158" s="860"/>
      <c r="G158" s="860"/>
      <c r="H158" s="861"/>
      <c r="I158" s="861"/>
      <c r="J158" s="861"/>
      <c r="K158" s="786" t="str">
        <f t="shared" si="14"/>
        <v xml:space="preserve"> </v>
      </c>
      <c r="L158" s="861"/>
      <c r="M158" s="861"/>
      <c r="N158" s="861"/>
      <c r="O158" s="861"/>
      <c r="P158" s="861"/>
      <c r="Q158" s="855"/>
      <c r="R158" s="855"/>
      <c r="S158" s="861"/>
      <c r="T158" s="861"/>
      <c r="U158" s="861"/>
      <c r="V158" s="861"/>
      <c r="W158" s="862"/>
      <c r="X158" s="862"/>
      <c r="Y158" s="862"/>
      <c r="Z158" s="858"/>
      <c r="AA158" s="823"/>
      <c r="AB158" s="823"/>
      <c r="AC158" s="823"/>
      <c r="AD158" s="823"/>
      <c r="AE158" s="823"/>
      <c r="AF158" s="684"/>
      <c r="AG158" s="857" t="str">
        <f t="shared" si="15"/>
        <v xml:space="preserve"> </v>
      </c>
      <c r="AH158" s="786" t="str">
        <f t="shared" si="16"/>
        <v xml:space="preserve"> </v>
      </c>
      <c r="AI158" s="786" t="str">
        <f t="shared" si="17"/>
        <v xml:space="preserve"> </v>
      </c>
      <c r="AJ158" s="786" t="str">
        <f t="shared" si="18"/>
        <v xml:space="preserve"> </v>
      </c>
      <c r="AK158" s="786" t="str">
        <f t="shared" si="19"/>
        <v xml:space="preserve"> </v>
      </c>
      <c r="AL158" s="786" t="str">
        <f t="shared" si="20"/>
        <v xml:space="preserve"> </v>
      </c>
    </row>
    <row r="159" spans="1:38" ht="18.75" x14ac:dyDescent="0.3">
      <c r="A159" s="858"/>
      <c r="B159" s="858"/>
      <c r="C159" s="858"/>
      <c r="D159" s="859"/>
      <c r="E159" s="860"/>
      <c r="F159" s="860"/>
      <c r="G159" s="860"/>
      <c r="H159" s="861"/>
      <c r="I159" s="861"/>
      <c r="J159" s="861"/>
      <c r="K159" s="786" t="str">
        <f t="shared" si="14"/>
        <v xml:space="preserve"> </v>
      </c>
      <c r="L159" s="861"/>
      <c r="M159" s="861"/>
      <c r="N159" s="861"/>
      <c r="O159" s="861"/>
      <c r="P159" s="861"/>
      <c r="Q159" s="855"/>
      <c r="R159" s="855"/>
      <c r="S159" s="861"/>
      <c r="T159" s="861"/>
      <c r="U159" s="861"/>
      <c r="V159" s="861"/>
      <c r="W159" s="862"/>
      <c r="X159" s="862"/>
      <c r="Y159" s="862"/>
      <c r="Z159" s="858"/>
      <c r="AA159" s="823"/>
      <c r="AB159" s="823"/>
      <c r="AC159" s="823"/>
      <c r="AD159" s="823"/>
      <c r="AE159" s="823"/>
      <c r="AF159" s="684"/>
      <c r="AG159" s="857" t="str">
        <f t="shared" si="15"/>
        <v xml:space="preserve"> </v>
      </c>
      <c r="AH159" s="786" t="str">
        <f t="shared" si="16"/>
        <v xml:space="preserve"> </v>
      </c>
      <c r="AI159" s="786" t="str">
        <f t="shared" si="17"/>
        <v xml:space="preserve"> </v>
      </c>
      <c r="AJ159" s="786" t="str">
        <f t="shared" si="18"/>
        <v xml:space="preserve"> </v>
      </c>
      <c r="AK159" s="786" t="str">
        <f t="shared" si="19"/>
        <v xml:space="preserve"> </v>
      </c>
      <c r="AL159" s="786" t="str">
        <f t="shared" si="20"/>
        <v xml:space="preserve"> </v>
      </c>
    </row>
    <row r="160" spans="1:38" ht="18.75" x14ac:dyDescent="0.3">
      <c r="A160" s="858"/>
      <c r="B160" s="858"/>
      <c r="C160" s="858"/>
      <c r="D160" s="859"/>
      <c r="E160" s="860"/>
      <c r="F160" s="860"/>
      <c r="G160" s="860"/>
      <c r="H160" s="861"/>
      <c r="I160" s="861"/>
      <c r="J160" s="861"/>
      <c r="K160" s="786" t="str">
        <f t="shared" si="14"/>
        <v xml:space="preserve"> </v>
      </c>
      <c r="L160" s="861"/>
      <c r="M160" s="861"/>
      <c r="N160" s="861"/>
      <c r="O160" s="861"/>
      <c r="P160" s="861"/>
      <c r="Q160" s="855"/>
      <c r="R160" s="855"/>
      <c r="S160" s="861"/>
      <c r="T160" s="861"/>
      <c r="U160" s="861"/>
      <c r="V160" s="861"/>
      <c r="W160" s="862"/>
      <c r="X160" s="862"/>
      <c r="Y160" s="862"/>
      <c r="Z160" s="858"/>
      <c r="AA160" s="823"/>
      <c r="AB160" s="823"/>
      <c r="AC160" s="823"/>
      <c r="AD160" s="823"/>
      <c r="AE160" s="823"/>
      <c r="AF160" s="684"/>
      <c r="AG160" s="857" t="str">
        <f t="shared" si="15"/>
        <v xml:space="preserve"> </v>
      </c>
      <c r="AH160" s="786" t="str">
        <f t="shared" si="16"/>
        <v xml:space="preserve"> </v>
      </c>
      <c r="AI160" s="786" t="str">
        <f t="shared" si="17"/>
        <v xml:space="preserve"> </v>
      </c>
      <c r="AJ160" s="786" t="str">
        <f t="shared" si="18"/>
        <v xml:space="preserve"> </v>
      </c>
      <c r="AK160" s="786" t="str">
        <f t="shared" si="19"/>
        <v xml:space="preserve"> </v>
      </c>
      <c r="AL160" s="786" t="str">
        <f t="shared" si="20"/>
        <v xml:space="preserve"> </v>
      </c>
    </row>
    <row r="161" spans="1:38" ht="18.75" x14ac:dyDescent="0.3">
      <c r="A161" s="858"/>
      <c r="B161" s="858"/>
      <c r="C161" s="858"/>
      <c r="D161" s="859"/>
      <c r="E161" s="860"/>
      <c r="F161" s="860"/>
      <c r="G161" s="860"/>
      <c r="H161" s="861"/>
      <c r="I161" s="861"/>
      <c r="J161" s="861"/>
      <c r="K161" s="786" t="str">
        <f t="shared" si="14"/>
        <v xml:space="preserve"> </v>
      </c>
      <c r="L161" s="861"/>
      <c r="M161" s="861"/>
      <c r="N161" s="861"/>
      <c r="O161" s="861"/>
      <c r="P161" s="861"/>
      <c r="Q161" s="855"/>
      <c r="R161" s="855"/>
      <c r="S161" s="861"/>
      <c r="T161" s="861"/>
      <c r="U161" s="861"/>
      <c r="V161" s="861"/>
      <c r="W161" s="862"/>
      <c r="X161" s="862"/>
      <c r="Y161" s="862"/>
      <c r="Z161" s="858"/>
      <c r="AA161" s="823"/>
      <c r="AB161" s="823"/>
      <c r="AC161" s="823"/>
      <c r="AD161" s="823"/>
      <c r="AE161" s="823"/>
      <c r="AF161" s="684"/>
      <c r="AG161" s="857" t="str">
        <f t="shared" si="15"/>
        <v xml:space="preserve"> </v>
      </c>
      <c r="AH161" s="786" t="str">
        <f t="shared" si="16"/>
        <v xml:space="preserve"> </v>
      </c>
      <c r="AI161" s="786" t="str">
        <f t="shared" si="17"/>
        <v xml:space="preserve"> </v>
      </c>
      <c r="AJ161" s="786" t="str">
        <f t="shared" si="18"/>
        <v xml:space="preserve"> </v>
      </c>
      <c r="AK161" s="786" t="str">
        <f t="shared" si="19"/>
        <v xml:space="preserve"> </v>
      </c>
      <c r="AL161" s="786" t="str">
        <f t="shared" si="20"/>
        <v xml:space="preserve"> </v>
      </c>
    </row>
    <row r="162" spans="1:38" ht="18.75" x14ac:dyDescent="0.3">
      <c r="A162" s="858"/>
      <c r="B162" s="858"/>
      <c r="C162" s="858"/>
      <c r="D162" s="859"/>
      <c r="E162" s="860"/>
      <c r="F162" s="860"/>
      <c r="G162" s="860"/>
      <c r="H162" s="861"/>
      <c r="I162" s="861"/>
      <c r="J162" s="861"/>
      <c r="K162" s="786" t="str">
        <f t="shared" si="14"/>
        <v xml:space="preserve"> </v>
      </c>
      <c r="L162" s="861"/>
      <c r="M162" s="861"/>
      <c r="N162" s="861"/>
      <c r="O162" s="861"/>
      <c r="P162" s="861"/>
      <c r="Q162" s="855"/>
      <c r="R162" s="855"/>
      <c r="S162" s="861"/>
      <c r="T162" s="861"/>
      <c r="U162" s="861"/>
      <c r="V162" s="861"/>
      <c r="W162" s="862"/>
      <c r="X162" s="862"/>
      <c r="Y162" s="862"/>
      <c r="Z162" s="858"/>
      <c r="AA162" s="823"/>
      <c r="AB162" s="823"/>
      <c r="AC162" s="823"/>
      <c r="AD162" s="823"/>
      <c r="AE162" s="823"/>
      <c r="AF162" s="684"/>
      <c r="AG162" s="857" t="str">
        <f t="shared" si="15"/>
        <v xml:space="preserve"> </v>
      </c>
      <c r="AH162" s="786" t="str">
        <f t="shared" si="16"/>
        <v xml:space="preserve"> </v>
      </c>
      <c r="AI162" s="786" t="str">
        <f t="shared" si="17"/>
        <v xml:space="preserve"> </v>
      </c>
      <c r="AJ162" s="786" t="str">
        <f t="shared" si="18"/>
        <v xml:space="preserve"> </v>
      </c>
      <c r="AK162" s="786" t="str">
        <f t="shared" si="19"/>
        <v xml:space="preserve"> </v>
      </c>
      <c r="AL162" s="786" t="str">
        <f t="shared" si="20"/>
        <v xml:space="preserve"> </v>
      </c>
    </row>
    <row r="163" spans="1:38" ht="18.75" x14ac:dyDescent="0.3">
      <c r="A163" s="858"/>
      <c r="B163" s="858"/>
      <c r="C163" s="858"/>
      <c r="D163" s="859"/>
      <c r="E163" s="860"/>
      <c r="F163" s="860"/>
      <c r="G163" s="860"/>
      <c r="H163" s="861"/>
      <c r="I163" s="861"/>
      <c r="J163" s="861"/>
      <c r="K163" s="786" t="str">
        <f t="shared" si="14"/>
        <v xml:space="preserve"> </v>
      </c>
      <c r="L163" s="861"/>
      <c r="M163" s="861"/>
      <c r="N163" s="861"/>
      <c r="O163" s="861"/>
      <c r="P163" s="861"/>
      <c r="Q163" s="855"/>
      <c r="R163" s="855"/>
      <c r="S163" s="861"/>
      <c r="T163" s="861"/>
      <c r="U163" s="861"/>
      <c r="V163" s="861"/>
      <c r="W163" s="862"/>
      <c r="X163" s="862"/>
      <c r="Y163" s="862"/>
      <c r="Z163" s="858"/>
      <c r="AA163" s="823"/>
      <c r="AB163" s="823"/>
      <c r="AC163" s="823"/>
      <c r="AD163" s="823"/>
      <c r="AE163" s="823"/>
      <c r="AF163" s="684"/>
      <c r="AG163" s="857" t="str">
        <f t="shared" si="15"/>
        <v xml:space="preserve"> </v>
      </c>
      <c r="AH163" s="786" t="str">
        <f t="shared" si="16"/>
        <v xml:space="preserve"> </v>
      </c>
      <c r="AI163" s="786" t="str">
        <f t="shared" si="17"/>
        <v xml:space="preserve"> </v>
      </c>
      <c r="AJ163" s="786" t="str">
        <f t="shared" si="18"/>
        <v xml:space="preserve"> </v>
      </c>
      <c r="AK163" s="786" t="str">
        <f t="shared" si="19"/>
        <v xml:space="preserve"> </v>
      </c>
      <c r="AL163" s="786" t="str">
        <f t="shared" si="20"/>
        <v xml:space="preserve"> </v>
      </c>
    </row>
    <row r="164" spans="1:38" ht="18.75" x14ac:dyDescent="0.3">
      <c r="A164" s="858"/>
      <c r="B164" s="858"/>
      <c r="C164" s="858"/>
      <c r="D164" s="859"/>
      <c r="E164" s="860"/>
      <c r="F164" s="860"/>
      <c r="G164" s="860"/>
      <c r="H164" s="861"/>
      <c r="I164" s="861"/>
      <c r="J164" s="861"/>
      <c r="K164" s="786" t="str">
        <f t="shared" si="14"/>
        <v xml:space="preserve"> </v>
      </c>
      <c r="L164" s="861"/>
      <c r="M164" s="861"/>
      <c r="N164" s="861"/>
      <c r="O164" s="861"/>
      <c r="P164" s="861"/>
      <c r="Q164" s="855"/>
      <c r="R164" s="855"/>
      <c r="S164" s="861"/>
      <c r="T164" s="861"/>
      <c r="U164" s="861"/>
      <c r="V164" s="861"/>
      <c r="W164" s="862"/>
      <c r="X164" s="862"/>
      <c r="Y164" s="862"/>
      <c r="Z164" s="858"/>
      <c r="AA164" s="823"/>
      <c r="AB164" s="823"/>
      <c r="AC164" s="823"/>
      <c r="AD164" s="823"/>
      <c r="AE164" s="823"/>
      <c r="AF164" s="684"/>
      <c r="AG164" s="857" t="str">
        <f t="shared" si="15"/>
        <v xml:space="preserve"> </v>
      </c>
      <c r="AH164" s="786" t="str">
        <f t="shared" si="16"/>
        <v xml:space="preserve"> </v>
      </c>
      <c r="AI164" s="786" t="str">
        <f t="shared" si="17"/>
        <v xml:space="preserve"> </v>
      </c>
      <c r="AJ164" s="786" t="str">
        <f t="shared" si="18"/>
        <v xml:space="preserve"> </v>
      </c>
      <c r="AK164" s="786" t="str">
        <f t="shared" si="19"/>
        <v xml:space="preserve"> </v>
      </c>
      <c r="AL164" s="786" t="str">
        <f t="shared" si="20"/>
        <v xml:space="preserve"> </v>
      </c>
    </row>
    <row r="165" spans="1:38" ht="18.75" x14ac:dyDescent="0.3">
      <c r="A165" s="858"/>
      <c r="B165" s="858"/>
      <c r="C165" s="858"/>
      <c r="D165" s="859"/>
      <c r="E165" s="860"/>
      <c r="F165" s="860"/>
      <c r="G165" s="860"/>
      <c r="H165" s="861"/>
      <c r="I165" s="861"/>
      <c r="J165" s="861"/>
      <c r="K165" s="786" t="str">
        <f t="shared" si="14"/>
        <v xml:space="preserve"> </v>
      </c>
      <c r="L165" s="861"/>
      <c r="M165" s="861"/>
      <c r="N165" s="861"/>
      <c r="O165" s="861"/>
      <c r="P165" s="861"/>
      <c r="Q165" s="855"/>
      <c r="R165" s="855"/>
      <c r="S165" s="861"/>
      <c r="T165" s="861"/>
      <c r="U165" s="861"/>
      <c r="V165" s="861"/>
      <c r="W165" s="862"/>
      <c r="X165" s="862"/>
      <c r="Y165" s="862"/>
      <c r="Z165" s="858"/>
      <c r="AA165" s="823"/>
      <c r="AB165" s="823"/>
      <c r="AC165" s="823"/>
      <c r="AD165" s="823"/>
      <c r="AE165" s="823"/>
      <c r="AF165" s="684"/>
      <c r="AG165" s="857" t="str">
        <f t="shared" si="15"/>
        <v xml:space="preserve"> </v>
      </c>
      <c r="AH165" s="786" t="str">
        <f t="shared" si="16"/>
        <v xml:space="preserve"> </v>
      </c>
      <c r="AI165" s="786" t="str">
        <f t="shared" si="17"/>
        <v xml:space="preserve"> </v>
      </c>
      <c r="AJ165" s="786" t="str">
        <f t="shared" si="18"/>
        <v xml:space="preserve"> </v>
      </c>
      <c r="AK165" s="786" t="str">
        <f t="shared" si="19"/>
        <v xml:space="preserve"> </v>
      </c>
      <c r="AL165" s="786" t="str">
        <f t="shared" si="20"/>
        <v xml:space="preserve"> </v>
      </c>
    </row>
    <row r="166" spans="1:38" ht="18.75" x14ac:dyDescent="0.3">
      <c r="A166" s="858"/>
      <c r="B166" s="858"/>
      <c r="C166" s="858"/>
      <c r="D166" s="859"/>
      <c r="E166" s="860"/>
      <c r="F166" s="860"/>
      <c r="G166" s="860"/>
      <c r="H166" s="861"/>
      <c r="I166" s="861"/>
      <c r="J166" s="861"/>
      <c r="K166" s="786" t="str">
        <f t="shared" si="14"/>
        <v xml:space="preserve"> </v>
      </c>
      <c r="L166" s="861"/>
      <c r="M166" s="861"/>
      <c r="N166" s="861"/>
      <c r="O166" s="861"/>
      <c r="P166" s="861"/>
      <c r="Q166" s="855"/>
      <c r="R166" s="855"/>
      <c r="S166" s="861"/>
      <c r="T166" s="861"/>
      <c r="U166" s="861"/>
      <c r="V166" s="861"/>
      <c r="W166" s="862"/>
      <c r="X166" s="862"/>
      <c r="Y166" s="862"/>
      <c r="Z166" s="858"/>
      <c r="AA166" s="823"/>
      <c r="AB166" s="823"/>
      <c r="AC166" s="823"/>
      <c r="AD166" s="823"/>
      <c r="AE166" s="823"/>
      <c r="AF166" s="684"/>
      <c r="AG166" s="857" t="str">
        <f t="shared" si="15"/>
        <v xml:space="preserve"> </v>
      </c>
      <c r="AH166" s="786" t="str">
        <f t="shared" si="16"/>
        <v xml:space="preserve"> </v>
      </c>
      <c r="AI166" s="786" t="str">
        <f t="shared" si="17"/>
        <v xml:space="preserve"> </v>
      </c>
      <c r="AJ166" s="786" t="str">
        <f t="shared" si="18"/>
        <v xml:space="preserve"> </v>
      </c>
      <c r="AK166" s="786" t="str">
        <f t="shared" si="19"/>
        <v xml:space="preserve"> </v>
      </c>
      <c r="AL166" s="786" t="str">
        <f t="shared" si="20"/>
        <v xml:space="preserve"> </v>
      </c>
    </row>
    <row r="167" spans="1:38" ht="18.75" x14ac:dyDescent="0.3">
      <c r="A167" s="858"/>
      <c r="B167" s="858"/>
      <c r="C167" s="858"/>
      <c r="D167" s="859"/>
      <c r="E167" s="860"/>
      <c r="F167" s="860"/>
      <c r="G167" s="860"/>
      <c r="H167" s="861"/>
      <c r="I167" s="861"/>
      <c r="J167" s="861"/>
      <c r="K167" s="786" t="str">
        <f t="shared" si="14"/>
        <v xml:space="preserve"> </v>
      </c>
      <c r="L167" s="861"/>
      <c r="M167" s="861"/>
      <c r="N167" s="861"/>
      <c r="O167" s="861"/>
      <c r="P167" s="861"/>
      <c r="Q167" s="855"/>
      <c r="R167" s="855"/>
      <c r="S167" s="861"/>
      <c r="T167" s="861"/>
      <c r="U167" s="861"/>
      <c r="V167" s="861"/>
      <c r="W167" s="862"/>
      <c r="X167" s="862"/>
      <c r="Y167" s="862"/>
      <c r="Z167" s="858"/>
      <c r="AA167" s="823"/>
      <c r="AB167" s="823"/>
      <c r="AC167" s="823"/>
      <c r="AD167" s="823"/>
      <c r="AE167" s="823"/>
      <c r="AF167" s="684"/>
      <c r="AG167" s="857" t="str">
        <f t="shared" si="15"/>
        <v xml:space="preserve"> </v>
      </c>
      <c r="AH167" s="786" t="str">
        <f t="shared" si="16"/>
        <v xml:space="preserve"> </v>
      </c>
      <c r="AI167" s="786" t="str">
        <f t="shared" si="17"/>
        <v xml:space="preserve"> </v>
      </c>
      <c r="AJ167" s="786" t="str">
        <f t="shared" si="18"/>
        <v xml:space="preserve"> </v>
      </c>
      <c r="AK167" s="786" t="str">
        <f t="shared" si="19"/>
        <v xml:space="preserve"> </v>
      </c>
      <c r="AL167" s="786" t="str">
        <f t="shared" si="20"/>
        <v xml:space="preserve"> </v>
      </c>
    </row>
    <row r="168" spans="1:38" ht="18.75" x14ac:dyDescent="0.3">
      <c r="A168" s="858"/>
      <c r="B168" s="858"/>
      <c r="C168" s="858"/>
      <c r="D168" s="859"/>
      <c r="E168" s="860"/>
      <c r="F168" s="860"/>
      <c r="G168" s="860"/>
      <c r="H168" s="861"/>
      <c r="I168" s="861"/>
      <c r="J168" s="861"/>
      <c r="K168" s="786" t="str">
        <f t="shared" si="14"/>
        <v xml:space="preserve"> </v>
      </c>
      <c r="L168" s="861"/>
      <c r="M168" s="861"/>
      <c r="N168" s="861"/>
      <c r="O168" s="861"/>
      <c r="P168" s="861"/>
      <c r="Q168" s="855"/>
      <c r="R168" s="855"/>
      <c r="S168" s="861"/>
      <c r="T168" s="861"/>
      <c r="U168" s="861"/>
      <c r="V168" s="861"/>
      <c r="W168" s="862"/>
      <c r="X168" s="862"/>
      <c r="Y168" s="862"/>
      <c r="Z168" s="858"/>
      <c r="AA168" s="823"/>
      <c r="AB168" s="823"/>
      <c r="AC168" s="823"/>
      <c r="AD168" s="823"/>
      <c r="AE168" s="823"/>
      <c r="AF168" s="684"/>
      <c r="AG168" s="857" t="str">
        <f t="shared" si="15"/>
        <v xml:space="preserve"> </v>
      </c>
      <c r="AH168" s="786" t="str">
        <f t="shared" si="16"/>
        <v xml:space="preserve"> </v>
      </c>
      <c r="AI168" s="786" t="str">
        <f t="shared" si="17"/>
        <v xml:space="preserve"> </v>
      </c>
      <c r="AJ168" s="786" t="str">
        <f t="shared" si="18"/>
        <v xml:space="preserve"> </v>
      </c>
      <c r="AK168" s="786" t="str">
        <f t="shared" si="19"/>
        <v xml:space="preserve"> </v>
      </c>
      <c r="AL168" s="786" t="str">
        <f t="shared" si="20"/>
        <v xml:space="preserve"> </v>
      </c>
    </row>
    <row r="169" spans="1:38" ht="18.75" x14ac:dyDescent="0.3">
      <c r="A169" s="858"/>
      <c r="B169" s="858"/>
      <c r="C169" s="858"/>
      <c r="D169" s="859"/>
      <c r="E169" s="860"/>
      <c r="F169" s="860"/>
      <c r="G169" s="860"/>
      <c r="H169" s="861"/>
      <c r="I169" s="861"/>
      <c r="J169" s="861"/>
      <c r="K169" s="786" t="str">
        <f t="shared" si="14"/>
        <v xml:space="preserve"> </v>
      </c>
      <c r="L169" s="861"/>
      <c r="M169" s="861"/>
      <c r="N169" s="861"/>
      <c r="O169" s="861"/>
      <c r="P169" s="861"/>
      <c r="Q169" s="855"/>
      <c r="R169" s="855"/>
      <c r="S169" s="861"/>
      <c r="T169" s="861"/>
      <c r="U169" s="861"/>
      <c r="V169" s="861"/>
      <c r="W169" s="862"/>
      <c r="X169" s="862"/>
      <c r="Y169" s="862"/>
      <c r="Z169" s="858"/>
      <c r="AA169" s="823"/>
      <c r="AB169" s="823"/>
      <c r="AC169" s="823"/>
      <c r="AD169" s="823"/>
      <c r="AE169" s="823"/>
      <c r="AF169" s="684"/>
      <c r="AG169" s="857" t="str">
        <f t="shared" si="15"/>
        <v xml:space="preserve"> </v>
      </c>
      <c r="AH169" s="786" t="str">
        <f t="shared" si="16"/>
        <v xml:space="preserve"> </v>
      </c>
      <c r="AI169" s="786" t="str">
        <f t="shared" si="17"/>
        <v xml:space="preserve"> </v>
      </c>
      <c r="AJ169" s="786" t="str">
        <f t="shared" si="18"/>
        <v xml:space="preserve"> </v>
      </c>
      <c r="AK169" s="786" t="str">
        <f t="shared" si="19"/>
        <v xml:space="preserve"> </v>
      </c>
      <c r="AL169" s="786" t="str">
        <f t="shared" si="20"/>
        <v xml:space="preserve"> </v>
      </c>
    </row>
    <row r="170" spans="1:38" ht="18.75" x14ac:dyDescent="0.3">
      <c r="A170" s="858"/>
      <c r="B170" s="858"/>
      <c r="C170" s="858"/>
      <c r="D170" s="859"/>
      <c r="E170" s="860"/>
      <c r="F170" s="860"/>
      <c r="G170" s="860"/>
      <c r="H170" s="861"/>
      <c r="I170" s="861"/>
      <c r="J170" s="861"/>
      <c r="K170" s="786" t="str">
        <f t="shared" si="14"/>
        <v xml:space="preserve"> </v>
      </c>
      <c r="L170" s="861"/>
      <c r="M170" s="861"/>
      <c r="N170" s="861"/>
      <c r="O170" s="861"/>
      <c r="P170" s="861"/>
      <c r="Q170" s="855"/>
      <c r="R170" s="855"/>
      <c r="S170" s="861"/>
      <c r="T170" s="861"/>
      <c r="U170" s="861"/>
      <c r="V170" s="861"/>
      <c r="W170" s="862"/>
      <c r="X170" s="862"/>
      <c r="Y170" s="862"/>
      <c r="Z170" s="858"/>
      <c r="AA170" s="823"/>
      <c r="AB170" s="823"/>
      <c r="AC170" s="823"/>
      <c r="AD170" s="823"/>
      <c r="AE170" s="823"/>
      <c r="AF170" s="684"/>
      <c r="AG170" s="857" t="str">
        <f t="shared" si="15"/>
        <v xml:space="preserve"> </v>
      </c>
      <c r="AH170" s="786" t="str">
        <f t="shared" si="16"/>
        <v xml:space="preserve"> </v>
      </c>
      <c r="AI170" s="786" t="str">
        <f t="shared" si="17"/>
        <v xml:space="preserve"> </v>
      </c>
      <c r="AJ170" s="786" t="str">
        <f t="shared" si="18"/>
        <v xml:space="preserve"> </v>
      </c>
      <c r="AK170" s="786" t="str">
        <f t="shared" si="19"/>
        <v xml:space="preserve"> </v>
      </c>
      <c r="AL170" s="786" t="str">
        <f t="shared" si="20"/>
        <v xml:space="preserve"> </v>
      </c>
    </row>
    <row r="171" spans="1:38" ht="18.75" x14ac:dyDescent="0.3">
      <c r="A171" s="858"/>
      <c r="B171" s="858"/>
      <c r="C171" s="858"/>
      <c r="D171" s="859"/>
      <c r="E171" s="860"/>
      <c r="F171" s="860"/>
      <c r="G171" s="860"/>
      <c r="H171" s="861"/>
      <c r="I171" s="861"/>
      <c r="J171" s="861"/>
      <c r="K171" s="786" t="str">
        <f t="shared" si="14"/>
        <v xml:space="preserve"> </v>
      </c>
      <c r="L171" s="861"/>
      <c r="M171" s="861"/>
      <c r="N171" s="861"/>
      <c r="O171" s="861"/>
      <c r="P171" s="861"/>
      <c r="Q171" s="855"/>
      <c r="R171" s="855"/>
      <c r="S171" s="861"/>
      <c r="T171" s="861"/>
      <c r="U171" s="861"/>
      <c r="V171" s="861"/>
      <c r="W171" s="862"/>
      <c r="X171" s="862"/>
      <c r="Y171" s="862"/>
      <c r="Z171" s="858"/>
      <c r="AA171" s="823"/>
      <c r="AB171" s="823"/>
      <c r="AC171" s="823"/>
      <c r="AD171" s="823"/>
      <c r="AE171" s="823"/>
      <c r="AF171" s="684"/>
      <c r="AG171" s="857" t="str">
        <f t="shared" si="15"/>
        <v xml:space="preserve"> </v>
      </c>
      <c r="AH171" s="786" t="str">
        <f t="shared" si="16"/>
        <v xml:space="preserve"> </v>
      </c>
      <c r="AI171" s="786" t="str">
        <f t="shared" si="17"/>
        <v xml:space="preserve"> </v>
      </c>
      <c r="AJ171" s="786" t="str">
        <f t="shared" si="18"/>
        <v xml:space="preserve"> </v>
      </c>
      <c r="AK171" s="786" t="str">
        <f t="shared" si="19"/>
        <v xml:space="preserve"> </v>
      </c>
      <c r="AL171" s="786" t="str">
        <f t="shared" si="20"/>
        <v xml:space="preserve"> </v>
      </c>
    </row>
    <row r="172" spans="1:38" ht="18.75" x14ac:dyDescent="0.3">
      <c r="A172" s="858"/>
      <c r="B172" s="858"/>
      <c r="C172" s="858"/>
      <c r="D172" s="859"/>
      <c r="E172" s="860"/>
      <c r="F172" s="860"/>
      <c r="G172" s="860"/>
      <c r="H172" s="861"/>
      <c r="I172" s="861"/>
      <c r="J172" s="861"/>
      <c r="K172" s="786" t="str">
        <f t="shared" si="14"/>
        <v xml:space="preserve"> </v>
      </c>
      <c r="L172" s="861"/>
      <c r="M172" s="861"/>
      <c r="N172" s="861"/>
      <c r="O172" s="861"/>
      <c r="P172" s="861"/>
      <c r="Q172" s="855"/>
      <c r="R172" s="855"/>
      <c r="S172" s="861"/>
      <c r="T172" s="861"/>
      <c r="U172" s="861"/>
      <c r="V172" s="861"/>
      <c r="W172" s="862"/>
      <c r="X172" s="862"/>
      <c r="Y172" s="862"/>
      <c r="Z172" s="858"/>
      <c r="AA172" s="823"/>
      <c r="AB172" s="823"/>
      <c r="AC172" s="823"/>
      <c r="AD172" s="823"/>
      <c r="AE172" s="823"/>
      <c r="AF172" s="684"/>
      <c r="AG172" s="857" t="str">
        <f t="shared" si="15"/>
        <v xml:space="preserve"> </v>
      </c>
      <c r="AH172" s="786" t="str">
        <f t="shared" si="16"/>
        <v xml:space="preserve"> </v>
      </c>
      <c r="AI172" s="786" t="str">
        <f t="shared" si="17"/>
        <v xml:space="preserve"> </v>
      </c>
      <c r="AJ172" s="786" t="str">
        <f t="shared" si="18"/>
        <v xml:space="preserve"> </v>
      </c>
      <c r="AK172" s="786" t="str">
        <f t="shared" si="19"/>
        <v xml:space="preserve"> </v>
      </c>
      <c r="AL172" s="786" t="str">
        <f t="shared" si="20"/>
        <v xml:space="preserve"> </v>
      </c>
    </row>
    <row r="173" spans="1:38" ht="18.75" x14ac:dyDescent="0.3">
      <c r="A173" s="858"/>
      <c r="B173" s="858"/>
      <c r="C173" s="858"/>
      <c r="D173" s="859"/>
      <c r="E173" s="860"/>
      <c r="F173" s="860"/>
      <c r="G173" s="860"/>
      <c r="H173" s="861"/>
      <c r="I173" s="861"/>
      <c r="J173" s="861"/>
      <c r="K173" s="786" t="str">
        <f t="shared" si="14"/>
        <v xml:space="preserve"> </v>
      </c>
      <c r="L173" s="861"/>
      <c r="M173" s="861"/>
      <c r="N173" s="861"/>
      <c r="O173" s="861"/>
      <c r="P173" s="861"/>
      <c r="Q173" s="855"/>
      <c r="R173" s="855"/>
      <c r="S173" s="861"/>
      <c r="T173" s="861"/>
      <c r="U173" s="861"/>
      <c r="V173" s="861"/>
      <c r="W173" s="862"/>
      <c r="X173" s="862"/>
      <c r="Y173" s="862"/>
      <c r="Z173" s="858"/>
      <c r="AA173" s="823"/>
      <c r="AB173" s="823"/>
      <c r="AC173" s="823"/>
      <c r="AD173" s="823"/>
      <c r="AE173" s="823"/>
      <c r="AF173" s="684"/>
      <c r="AG173" s="857" t="str">
        <f t="shared" si="15"/>
        <v xml:space="preserve"> </v>
      </c>
      <c r="AH173" s="786" t="str">
        <f t="shared" si="16"/>
        <v xml:space="preserve"> </v>
      </c>
      <c r="AI173" s="786" t="str">
        <f t="shared" si="17"/>
        <v xml:space="preserve"> </v>
      </c>
      <c r="AJ173" s="786" t="str">
        <f t="shared" si="18"/>
        <v xml:space="preserve"> </v>
      </c>
      <c r="AK173" s="786" t="str">
        <f t="shared" si="19"/>
        <v xml:space="preserve"> </v>
      </c>
      <c r="AL173" s="786" t="str">
        <f t="shared" si="20"/>
        <v xml:space="preserve"> </v>
      </c>
    </row>
    <row r="174" spans="1:38" ht="18.75" x14ac:dyDescent="0.3">
      <c r="A174" s="858"/>
      <c r="B174" s="858"/>
      <c r="C174" s="858"/>
      <c r="D174" s="859"/>
      <c r="E174" s="860"/>
      <c r="F174" s="860"/>
      <c r="G174" s="860"/>
      <c r="H174" s="861"/>
      <c r="I174" s="861"/>
      <c r="J174" s="861"/>
      <c r="K174" s="786" t="str">
        <f t="shared" si="14"/>
        <v xml:space="preserve"> </v>
      </c>
      <c r="L174" s="861"/>
      <c r="M174" s="861"/>
      <c r="N174" s="861"/>
      <c r="O174" s="861"/>
      <c r="P174" s="861"/>
      <c r="Q174" s="855"/>
      <c r="R174" s="855"/>
      <c r="S174" s="861"/>
      <c r="T174" s="861"/>
      <c r="U174" s="861"/>
      <c r="V174" s="861"/>
      <c r="W174" s="862"/>
      <c r="X174" s="862"/>
      <c r="Y174" s="862"/>
      <c r="Z174" s="858"/>
      <c r="AA174" s="823"/>
      <c r="AB174" s="823"/>
      <c r="AC174" s="823"/>
      <c r="AD174" s="823"/>
      <c r="AE174" s="823"/>
      <c r="AF174" s="684"/>
      <c r="AG174" s="857" t="str">
        <f t="shared" si="15"/>
        <v xml:space="preserve"> </v>
      </c>
      <c r="AH174" s="786" t="str">
        <f t="shared" si="16"/>
        <v xml:space="preserve"> </v>
      </c>
      <c r="AI174" s="786" t="str">
        <f t="shared" si="17"/>
        <v xml:space="preserve"> </v>
      </c>
      <c r="AJ174" s="786" t="str">
        <f t="shared" si="18"/>
        <v xml:space="preserve"> </v>
      </c>
      <c r="AK174" s="786" t="str">
        <f t="shared" si="19"/>
        <v xml:space="preserve"> </v>
      </c>
      <c r="AL174" s="786" t="str">
        <f t="shared" si="20"/>
        <v xml:space="preserve"> </v>
      </c>
    </row>
    <row r="175" spans="1:38" ht="18.75" x14ac:dyDescent="0.3">
      <c r="A175" s="858"/>
      <c r="B175" s="858"/>
      <c r="C175" s="858"/>
      <c r="D175" s="859"/>
      <c r="E175" s="860"/>
      <c r="F175" s="860"/>
      <c r="G175" s="860"/>
      <c r="H175" s="861"/>
      <c r="I175" s="861"/>
      <c r="J175" s="861"/>
      <c r="K175" s="786" t="str">
        <f t="shared" si="14"/>
        <v xml:space="preserve"> </v>
      </c>
      <c r="L175" s="861"/>
      <c r="M175" s="861"/>
      <c r="N175" s="861"/>
      <c r="O175" s="861"/>
      <c r="P175" s="861"/>
      <c r="Q175" s="855"/>
      <c r="R175" s="855"/>
      <c r="S175" s="861"/>
      <c r="T175" s="861"/>
      <c r="U175" s="861"/>
      <c r="V175" s="861"/>
      <c r="W175" s="862"/>
      <c r="X175" s="862"/>
      <c r="Y175" s="862"/>
      <c r="Z175" s="858"/>
      <c r="AA175" s="823"/>
      <c r="AB175" s="823"/>
      <c r="AC175" s="823"/>
      <c r="AD175" s="823"/>
      <c r="AE175" s="823"/>
      <c r="AF175" s="684"/>
      <c r="AG175" s="857" t="str">
        <f t="shared" si="15"/>
        <v xml:space="preserve"> </v>
      </c>
      <c r="AH175" s="786" t="str">
        <f t="shared" si="16"/>
        <v xml:space="preserve"> </v>
      </c>
      <c r="AI175" s="786" t="str">
        <f t="shared" si="17"/>
        <v xml:space="preserve"> </v>
      </c>
      <c r="AJ175" s="786" t="str">
        <f t="shared" si="18"/>
        <v xml:space="preserve"> </v>
      </c>
      <c r="AK175" s="786" t="str">
        <f t="shared" si="19"/>
        <v xml:space="preserve"> </v>
      </c>
      <c r="AL175" s="786" t="str">
        <f t="shared" si="20"/>
        <v xml:space="preserve"> </v>
      </c>
    </row>
    <row r="176" spans="1:38" ht="18.75" x14ac:dyDescent="0.3">
      <c r="A176" s="858"/>
      <c r="B176" s="858"/>
      <c r="C176" s="858"/>
      <c r="D176" s="859"/>
      <c r="E176" s="860"/>
      <c r="F176" s="860"/>
      <c r="G176" s="860"/>
      <c r="H176" s="861"/>
      <c r="I176" s="861"/>
      <c r="J176" s="861"/>
      <c r="K176" s="786" t="str">
        <f t="shared" si="14"/>
        <v xml:space="preserve"> </v>
      </c>
      <c r="L176" s="861"/>
      <c r="M176" s="861"/>
      <c r="N176" s="861"/>
      <c r="O176" s="861"/>
      <c r="P176" s="861"/>
      <c r="Q176" s="855"/>
      <c r="R176" s="855"/>
      <c r="S176" s="861"/>
      <c r="T176" s="861"/>
      <c r="U176" s="861"/>
      <c r="V176" s="861"/>
      <c r="W176" s="862"/>
      <c r="X176" s="862"/>
      <c r="Y176" s="862"/>
      <c r="Z176" s="858"/>
      <c r="AA176" s="823"/>
      <c r="AB176" s="823"/>
      <c r="AC176" s="823"/>
      <c r="AD176" s="823"/>
      <c r="AE176" s="823"/>
      <c r="AF176" s="684"/>
      <c r="AG176" s="857" t="str">
        <f t="shared" si="15"/>
        <v xml:space="preserve"> </v>
      </c>
      <c r="AH176" s="786" t="str">
        <f t="shared" si="16"/>
        <v xml:space="preserve"> </v>
      </c>
      <c r="AI176" s="786" t="str">
        <f t="shared" si="17"/>
        <v xml:space="preserve"> </v>
      </c>
      <c r="AJ176" s="786" t="str">
        <f t="shared" si="18"/>
        <v xml:space="preserve"> </v>
      </c>
      <c r="AK176" s="786" t="str">
        <f t="shared" si="19"/>
        <v xml:space="preserve"> </v>
      </c>
      <c r="AL176" s="786" t="str">
        <f t="shared" si="20"/>
        <v xml:space="preserve"> </v>
      </c>
    </row>
    <row r="177" spans="1:38" ht="18.75" x14ac:dyDescent="0.3">
      <c r="A177" s="858"/>
      <c r="B177" s="858"/>
      <c r="C177" s="858"/>
      <c r="D177" s="859"/>
      <c r="E177" s="860"/>
      <c r="F177" s="860"/>
      <c r="G177" s="860"/>
      <c r="H177" s="861"/>
      <c r="I177" s="861"/>
      <c r="J177" s="861"/>
      <c r="K177" s="786" t="str">
        <f t="shared" si="14"/>
        <v xml:space="preserve"> </v>
      </c>
      <c r="L177" s="861"/>
      <c r="M177" s="861"/>
      <c r="N177" s="861"/>
      <c r="O177" s="861"/>
      <c r="P177" s="861"/>
      <c r="Q177" s="855"/>
      <c r="R177" s="855"/>
      <c r="S177" s="861"/>
      <c r="T177" s="861"/>
      <c r="U177" s="861"/>
      <c r="V177" s="861"/>
      <c r="W177" s="862"/>
      <c r="X177" s="862"/>
      <c r="Y177" s="862"/>
      <c r="Z177" s="858"/>
      <c r="AA177" s="823"/>
      <c r="AB177" s="823"/>
      <c r="AC177" s="823"/>
      <c r="AD177" s="823"/>
      <c r="AE177" s="823"/>
      <c r="AF177" s="684"/>
      <c r="AG177" s="857" t="str">
        <f t="shared" si="15"/>
        <v xml:space="preserve"> </v>
      </c>
      <c r="AH177" s="786" t="str">
        <f t="shared" si="16"/>
        <v xml:space="preserve"> </v>
      </c>
      <c r="AI177" s="786" t="str">
        <f t="shared" si="17"/>
        <v xml:space="preserve"> </v>
      </c>
      <c r="AJ177" s="786" t="str">
        <f t="shared" si="18"/>
        <v xml:space="preserve"> </v>
      </c>
      <c r="AK177" s="786" t="str">
        <f t="shared" si="19"/>
        <v xml:space="preserve"> </v>
      </c>
      <c r="AL177" s="786" t="str">
        <f t="shared" si="20"/>
        <v xml:space="preserve"> </v>
      </c>
    </row>
    <row r="178" spans="1:38" ht="18.75" x14ac:dyDescent="0.3">
      <c r="A178" s="858"/>
      <c r="B178" s="858"/>
      <c r="C178" s="858"/>
      <c r="D178" s="859"/>
      <c r="E178" s="860"/>
      <c r="F178" s="860"/>
      <c r="G178" s="860"/>
      <c r="H178" s="861"/>
      <c r="I178" s="861"/>
      <c r="J178" s="861"/>
      <c r="K178" s="786" t="str">
        <f t="shared" si="14"/>
        <v xml:space="preserve"> </v>
      </c>
      <c r="L178" s="861"/>
      <c r="M178" s="861"/>
      <c r="N178" s="861"/>
      <c r="O178" s="861"/>
      <c r="P178" s="861"/>
      <c r="Q178" s="855"/>
      <c r="R178" s="855"/>
      <c r="S178" s="861"/>
      <c r="T178" s="861"/>
      <c r="U178" s="861"/>
      <c r="V178" s="861"/>
      <c r="W178" s="862"/>
      <c r="X178" s="862"/>
      <c r="Y178" s="862"/>
      <c r="Z178" s="858"/>
      <c r="AA178" s="823"/>
      <c r="AB178" s="823"/>
      <c r="AC178" s="823"/>
      <c r="AD178" s="823"/>
      <c r="AE178" s="823"/>
      <c r="AF178" s="684"/>
      <c r="AG178" s="857" t="str">
        <f t="shared" si="15"/>
        <v xml:space="preserve"> </v>
      </c>
      <c r="AH178" s="786" t="str">
        <f t="shared" si="16"/>
        <v xml:space="preserve"> </v>
      </c>
      <c r="AI178" s="786" t="str">
        <f t="shared" si="17"/>
        <v xml:space="preserve"> </v>
      </c>
      <c r="AJ178" s="786" t="str">
        <f t="shared" si="18"/>
        <v xml:space="preserve"> </v>
      </c>
      <c r="AK178" s="786" t="str">
        <f t="shared" si="19"/>
        <v xml:space="preserve"> </v>
      </c>
      <c r="AL178" s="786" t="str">
        <f t="shared" si="20"/>
        <v xml:space="preserve"> </v>
      </c>
    </row>
    <row r="179" spans="1:38" ht="18.75" x14ac:dyDescent="0.3">
      <c r="A179" s="858"/>
      <c r="B179" s="858"/>
      <c r="C179" s="858"/>
      <c r="D179" s="859"/>
      <c r="E179" s="860"/>
      <c r="F179" s="860"/>
      <c r="G179" s="860"/>
      <c r="H179" s="861"/>
      <c r="I179" s="861"/>
      <c r="J179" s="861"/>
      <c r="K179" s="786" t="str">
        <f t="shared" si="14"/>
        <v xml:space="preserve"> </v>
      </c>
      <c r="L179" s="861"/>
      <c r="M179" s="861"/>
      <c r="N179" s="861"/>
      <c r="O179" s="861"/>
      <c r="P179" s="861"/>
      <c r="Q179" s="855"/>
      <c r="R179" s="855"/>
      <c r="S179" s="861"/>
      <c r="T179" s="861"/>
      <c r="U179" s="861"/>
      <c r="V179" s="861"/>
      <c r="W179" s="862"/>
      <c r="X179" s="862"/>
      <c r="Y179" s="862"/>
      <c r="Z179" s="858"/>
      <c r="AA179" s="823"/>
      <c r="AB179" s="823"/>
      <c r="AC179" s="823"/>
      <c r="AD179" s="823"/>
      <c r="AE179" s="823"/>
      <c r="AF179" s="684"/>
      <c r="AG179" s="857" t="str">
        <f t="shared" si="15"/>
        <v xml:space="preserve"> </v>
      </c>
      <c r="AH179" s="786" t="str">
        <f t="shared" si="16"/>
        <v xml:space="preserve"> </v>
      </c>
      <c r="AI179" s="786" t="str">
        <f t="shared" si="17"/>
        <v xml:space="preserve"> </v>
      </c>
      <c r="AJ179" s="786" t="str">
        <f t="shared" si="18"/>
        <v xml:space="preserve"> </v>
      </c>
      <c r="AK179" s="786" t="str">
        <f t="shared" si="19"/>
        <v xml:space="preserve"> </v>
      </c>
      <c r="AL179" s="786" t="str">
        <f t="shared" si="20"/>
        <v xml:space="preserve"> </v>
      </c>
    </row>
    <row r="180" spans="1:38" ht="18.75" x14ac:dyDescent="0.3">
      <c r="A180" s="858"/>
      <c r="B180" s="858"/>
      <c r="C180" s="858"/>
      <c r="D180" s="859"/>
      <c r="E180" s="860"/>
      <c r="F180" s="860"/>
      <c r="G180" s="860"/>
      <c r="H180" s="861"/>
      <c r="I180" s="861"/>
      <c r="J180" s="861"/>
      <c r="K180" s="786" t="str">
        <f t="shared" si="14"/>
        <v xml:space="preserve"> </v>
      </c>
      <c r="L180" s="861"/>
      <c r="M180" s="861"/>
      <c r="N180" s="861"/>
      <c r="O180" s="861"/>
      <c r="P180" s="861"/>
      <c r="Q180" s="855"/>
      <c r="R180" s="855"/>
      <c r="S180" s="861"/>
      <c r="T180" s="861"/>
      <c r="U180" s="861"/>
      <c r="V180" s="861"/>
      <c r="W180" s="862"/>
      <c r="X180" s="862"/>
      <c r="Y180" s="862"/>
      <c r="Z180" s="858"/>
      <c r="AA180" s="823"/>
      <c r="AB180" s="823"/>
      <c r="AC180" s="823"/>
      <c r="AD180" s="823"/>
      <c r="AE180" s="823"/>
      <c r="AF180" s="684"/>
      <c r="AG180" s="857" t="str">
        <f t="shared" si="15"/>
        <v xml:space="preserve"> </v>
      </c>
      <c r="AH180" s="786" t="str">
        <f t="shared" si="16"/>
        <v xml:space="preserve"> </v>
      </c>
      <c r="AI180" s="786" t="str">
        <f t="shared" si="17"/>
        <v xml:space="preserve"> </v>
      </c>
      <c r="AJ180" s="786" t="str">
        <f t="shared" si="18"/>
        <v xml:space="preserve"> </v>
      </c>
      <c r="AK180" s="786" t="str">
        <f t="shared" si="19"/>
        <v xml:space="preserve"> </v>
      </c>
      <c r="AL180" s="786" t="str">
        <f t="shared" si="20"/>
        <v xml:space="preserve"> </v>
      </c>
    </row>
    <row r="181" spans="1:38" ht="18.75" x14ac:dyDescent="0.3">
      <c r="A181" s="858"/>
      <c r="B181" s="858"/>
      <c r="C181" s="858"/>
      <c r="D181" s="859"/>
      <c r="E181" s="860"/>
      <c r="F181" s="860"/>
      <c r="G181" s="860"/>
      <c r="H181" s="861"/>
      <c r="I181" s="861"/>
      <c r="J181" s="861"/>
      <c r="K181" s="786" t="str">
        <f t="shared" si="14"/>
        <v xml:space="preserve"> </v>
      </c>
      <c r="L181" s="861"/>
      <c r="M181" s="861"/>
      <c r="N181" s="861"/>
      <c r="O181" s="861"/>
      <c r="P181" s="861"/>
      <c r="Q181" s="855"/>
      <c r="R181" s="855"/>
      <c r="S181" s="861"/>
      <c r="T181" s="861"/>
      <c r="U181" s="861"/>
      <c r="V181" s="861"/>
      <c r="W181" s="862"/>
      <c r="X181" s="862"/>
      <c r="Y181" s="862"/>
      <c r="Z181" s="858"/>
      <c r="AA181" s="823"/>
      <c r="AB181" s="823"/>
      <c r="AC181" s="823"/>
      <c r="AD181" s="823"/>
      <c r="AE181" s="823"/>
      <c r="AF181" s="684"/>
      <c r="AG181" s="857" t="str">
        <f t="shared" si="15"/>
        <v xml:space="preserve"> </v>
      </c>
      <c r="AH181" s="786" t="str">
        <f t="shared" si="16"/>
        <v xml:space="preserve"> </v>
      </c>
      <c r="AI181" s="786" t="str">
        <f t="shared" si="17"/>
        <v xml:space="preserve"> </v>
      </c>
      <c r="AJ181" s="786" t="str">
        <f t="shared" si="18"/>
        <v xml:space="preserve"> </v>
      </c>
      <c r="AK181" s="786" t="str">
        <f t="shared" si="19"/>
        <v xml:space="preserve"> </v>
      </c>
      <c r="AL181" s="786" t="str">
        <f t="shared" si="20"/>
        <v xml:space="preserve"> </v>
      </c>
    </row>
    <row r="182" spans="1:38" ht="18.75" x14ac:dyDescent="0.3">
      <c r="A182" s="858"/>
      <c r="B182" s="858"/>
      <c r="C182" s="858"/>
      <c r="D182" s="859"/>
      <c r="E182" s="860"/>
      <c r="F182" s="860"/>
      <c r="G182" s="860"/>
      <c r="H182" s="861"/>
      <c r="I182" s="861"/>
      <c r="J182" s="861"/>
      <c r="K182" s="786" t="str">
        <f t="shared" si="14"/>
        <v xml:space="preserve"> </v>
      </c>
      <c r="L182" s="861"/>
      <c r="M182" s="861"/>
      <c r="N182" s="861"/>
      <c r="O182" s="861"/>
      <c r="P182" s="861"/>
      <c r="Q182" s="855"/>
      <c r="R182" s="855"/>
      <c r="S182" s="861"/>
      <c r="T182" s="861"/>
      <c r="U182" s="861"/>
      <c r="V182" s="861"/>
      <c r="W182" s="862"/>
      <c r="X182" s="862"/>
      <c r="Y182" s="862"/>
      <c r="Z182" s="858"/>
      <c r="AA182" s="823"/>
      <c r="AB182" s="823"/>
      <c r="AC182" s="823"/>
      <c r="AD182" s="823"/>
      <c r="AE182" s="823"/>
      <c r="AF182" s="684"/>
      <c r="AG182" s="857" t="str">
        <f t="shared" si="15"/>
        <v xml:space="preserve"> </v>
      </c>
      <c r="AH182" s="786" t="str">
        <f t="shared" si="16"/>
        <v xml:space="preserve"> </v>
      </c>
      <c r="AI182" s="786" t="str">
        <f t="shared" si="17"/>
        <v xml:space="preserve"> </v>
      </c>
      <c r="AJ182" s="786" t="str">
        <f t="shared" si="18"/>
        <v xml:space="preserve"> </v>
      </c>
      <c r="AK182" s="786" t="str">
        <f t="shared" si="19"/>
        <v xml:space="preserve"> </v>
      </c>
      <c r="AL182" s="786" t="str">
        <f t="shared" si="20"/>
        <v xml:space="preserve"> </v>
      </c>
    </row>
    <row r="183" spans="1:38" ht="18.75" x14ac:dyDescent="0.3">
      <c r="A183" s="858"/>
      <c r="B183" s="858"/>
      <c r="C183" s="858"/>
      <c r="D183" s="859"/>
      <c r="E183" s="860"/>
      <c r="F183" s="860"/>
      <c r="G183" s="860"/>
      <c r="H183" s="861"/>
      <c r="I183" s="861"/>
      <c r="J183" s="861"/>
      <c r="K183" s="786" t="str">
        <f t="shared" si="14"/>
        <v xml:space="preserve"> </v>
      </c>
      <c r="L183" s="861"/>
      <c r="M183" s="861"/>
      <c r="N183" s="861"/>
      <c r="O183" s="861"/>
      <c r="P183" s="861"/>
      <c r="Q183" s="855"/>
      <c r="R183" s="855"/>
      <c r="S183" s="861"/>
      <c r="T183" s="861"/>
      <c r="U183" s="861"/>
      <c r="V183" s="861"/>
      <c r="W183" s="862"/>
      <c r="X183" s="862"/>
      <c r="Y183" s="862"/>
      <c r="Z183" s="858"/>
      <c r="AA183" s="823"/>
      <c r="AB183" s="823"/>
      <c r="AC183" s="823"/>
      <c r="AD183" s="823"/>
      <c r="AE183" s="823"/>
      <c r="AF183" s="684"/>
      <c r="AG183" s="857" t="str">
        <f t="shared" si="15"/>
        <v xml:space="preserve"> </v>
      </c>
      <c r="AH183" s="786" t="str">
        <f t="shared" si="16"/>
        <v xml:space="preserve"> </v>
      </c>
      <c r="AI183" s="786" t="str">
        <f t="shared" si="17"/>
        <v xml:space="preserve"> </v>
      </c>
      <c r="AJ183" s="786" t="str">
        <f t="shared" si="18"/>
        <v xml:space="preserve"> </v>
      </c>
      <c r="AK183" s="786" t="str">
        <f t="shared" si="19"/>
        <v xml:space="preserve"> </v>
      </c>
      <c r="AL183" s="786" t="str">
        <f t="shared" si="20"/>
        <v xml:space="preserve"> </v>
      </c>
    </row>
    <row r="184" spans="1:38" ht="18.75" x14ac:dyDescent="0.3">
      <c r="A184" s="858"/>
      <c r="B184" s="858"/>
      <c r="C184" s="858"/>
      <c r="D184" s="859"/>
      <c r="E184" s="860"/>
      <c r="F184" s="860"/>
      <c r="G184" s="860"/>
      <c r="H184" s="861"/>
      <c r="I184" s="861"/>
      <c r="J184" s="861"/>
      <c r="K184" s="786" t="str">
        <f t="shared" si="14"/>
        <v xml:space="preserve"> </v>
      </c>
      <c r="L184" s="861"/>
      <c r="M184" s="861"/>
      <c r="N184" s="861"/>
      <c r="O184" s="861"/>
      <c r="P184" s="861"/>
      <c r="Q184" s="855"/>
      <c r="R184" s="855"/>
      <c r="S184" s="861"/>
      <c r="T184" s="861"/>
      <c r="U184" s="861"/>
      <c r="V184" s="861"/>
      <c r="W184" s="862"/>
      <c r="X184" s="862"/>
      <c r="Y184" s="862"/>
      <c r="Z184" s="858"/>
      <c r="AA184" s="823"/>
      <c r="AB184" s="823"/>
      <c r="AC184" s="823"/>
      <c r="AD184" s="823"/>
      <c r="AE184" s="823"/>
      <c r="AF184" s="684"/>
      <c r="AG184" s="857" t="str">
        <f t="shared" si="15"/>
        <v xml:space="preserve"> </v>
      </c>
      <c r="AH184" s="786" t="str">
        <f t="shared" si="16"/>
        <v xml:space="preserve"> </v>
      </c>
      <c r="AI184" s="786" t="str">
        <f t="shared" si="17"/>
        <v xml:space="preserve"> </v>
      </c>
      <c r="AJ184" s="786" t="str">
        <f t="shared" si="18"/>
        <v xml:space="preserve"> </v>
      </c>
      <c r="AK184" s="786" t="str">
        <f t="shared" si="19"/>
        <v xml:space="preserve"> </v>
      </c>
      <c r="AL184" s="786" t="str">
        <f t="shared" si="20"/>
        <v xml:space="preserve"> </v>
      </c>
    </row>
    <row r="185" spans="1:38" ht="18.75" x14ac:dyDescent="0.3">
      <c r="A185" s="858"/>
      <c r="B185" s="858"/>
      <c r="C185" s="858"/>
      <c r="D185" s="859"/>
      <c r="E185" s="860"/>
      <c r="F185" s="860"/>
      <c r="G185" s="860"/>
      <c r="H185" s="861"/>
      <c r="I185" s="861"/>
      <c r="J185" s="861"/>
      <c r="K185" s="786" t="str">
        <f t="shared" si="14"/>
        <v xml:space="preserve"> </v>
      </c>
      <c r="L185" s="861"/>
      <c r="M185" s="861"/>
      <c r="N185" s="861"/>
      <c r="O185" s="861"/>
      <c r="P185" s="861"/>
      <c r="Q185" s="855"/>
      <c r="R185" s="855"/>
      <c r="S185" s="861"/>
      <c r="T185" s="861"/>
      <c r="U185" s="861"/>
      <c r="V185" s="861"/>
      <c r="W185" s="862"/>
      <c r="X185" s="862"/>
      <c r="Y185" s="862"/>
      <c r="Z185" s="858"/>
      <c r="AA185" s="823"/>
      <c r="AB185" s="823"/>
      <c r="AC185" s="823"/>
      <c r="AD185" s="823"/>
      <c r="AE185" s="823"/>
      <c r="AF185" s="684"/>
      <c r="AG185" s="857" t="str">
        <f t="shared" si="15"/>
        <v xml:space="preserve"> </v>
      </c>
      <c r="AH185" s="786" t="str">
        <f t="shared" si="16"/>
        <v xml:space="preserve"> </v>
      </c>
      <c r="AI185" s="786" t="str">
        <f t="shared" si="17"/>
        <v xml:space="preserve"> </v>
      </c>
      <c r="AJ185" s="786" t="str">
        <f t="shared" si="18"/>
        <v xml:space="preserve"> </v>
      </c>
      <c r="AK185" s="786" t="str">
        <f t="shared" si="19"/>
        <v xml:space="preserve"> </v>
      </c>
      <c r="AL185" s="786" t="str">
        <f t="shared" si="20"/>
        <v xml:space="preserve"> </v>
      </c>
    </row>
    <row r="186" spans="1:38" ht="18.75" x14ac:dyDescent="0.3">
      <c r="A186" s="858"/>
      <c r="B186" s="858"/>
      <c r="C186" s="858"/>
      <c r="D186" s="859"/>
      <c r="E186" s="860"/>
      <c r="F186" s="860"/>
      <c r="G186" s="860"/>
      <c r="H186" s="861"/>
      <c r="I186" s="861"/>
      <c r="J186" s="861"/>
      <c r="K186" s="786" t="str">
        <f t="shared" si="14"/>
        <v xml:space="preserve"> </v>
      </c>
      <c r="L186" s="861"/>
      <c r="M186" s="861"/>
      <c r="N186" s="861"/>
      <c r="O186" s="861"/>
      <c r="P186" s="861"/>
      <c r="Q186" s="855"/>
      <c r="R186" s="855"/>
      <c r="S186" s="861"/>
      <c r="T186" s="861"/>
      <c r="U186" s="861"/>
      <c r="V186" s="861"/>
      <c r="W186" s="862"/>
      <c r="X186" s="862"/>
      <c r="Y186" s="862"/>
      <c r="Z186" s="858"/>
      <c r="AA186" s="823"/>
      <c r="AB186" s="823"/>
      <c r="AC186" s="823"/>
      <c r="AD186" s="823"/>
      <c r="AE186" s="823"/>
      <c r="AF186" s="684"/>
      <c r="AG186" s="857" t="str">
        <f t="shared" si="15"/>
        <v xml:space="preserve"> </v>
      </c>
      <c r="AH186" s="786" t="str">
        <f t="shared" si="16"/>
        <v xml:space="preserve"> </v>
      </c>
      <c r="AI186" s="786" t="str">
        <f t="shared" si="17"/>
        <v xml:space="preserve"> </v>
      </c>
      <c r="AJ186" s="786" t="str">
        <f t="shared" si="18"/>
        <v xml:space="preserve"> </v>
      </c>
      <c r="AK186" s="786" t="str">
        <f t="shared" si="19"/>
        <v xml:space="preserve"> </v>
      </c>
      <c r="AL186" s="786" t="str">
        <f t="shared" si="20"/>
        <v xml:space="preserve"> </v>
      </c>
    </row>
    <row r="187" spans="1:38" ht="18.75" x14ac:dyDescent="0.3">
      <c r="A187" s="858"/>
      <c r="B187" s="858"/>
      <c r="C187" s="858"/>
      <c r="D187" s="859"/>
      <c r="E187" s="860"/>
      <c r="F187" s="860"/>
      <c r="G187" s="860"/>
      <c r="H187" s="861"/>
      <c r="I187" s="861"/>
      <c r="J187" s="861"/>
      <c r="K187" s="786" t="str">
        <f t="shared" si="14"/>
        <v xml:space="preserve"> </v>
      </c>
      <c r="L187" s="861"/>
      <c r="M187" s="861"/>
      <c r="N187" s="861"/>
      <c r="O187" s="861"/>
      <c r="P187" s="861"/>
      <c r="Q187" s="855"/>
      <c r="R187" s="855"/>
      <c r="S187" s="861"/>
      <c r="T187" s="861"/>
      <c r="U187" s="861"/>
      <c r="V187" s="861"/>
      <c r="W187" s="862"/>
      <c r="X187" s="862"/>
      <c r="Y187" s="862"/>
      <c r="Z187" s="858"/>
      <c r="AA187" s="823"/>
      <c r="AB187" s="823"/>
      <c r="AC187" s="823"/>
      <c r="AD187" s="823"/>
      <c r="AE187" s="823"/>
      <c r="AF187" s="684"/>
      <c r="AG187" s="857" t="str">
        <f t="shared" si="15"/>
        <v xml:space="preserve"> </v>
      </c>
      <c r="AH187" s="786" t="str">
        <f t="shared" si="16"/>
        <v xml:space="preserve"> </v>
      </c>
      <c r="AI187" s="786" t="str">
        <f t="shared" si="17"/>
        <v xml:space="preserve"> </v>
      </c>
      <c r="AJ187" s="786" t="str">
        <f t="shared" si="18"/>
        <v xml:space="preserve"> </v>
      </c>
      <c r="AK187" s="786" t="str">
        <f t="shared" si="19"/>
        <v xml:space="preserve"> </v>
      </c>
      <c r="AL187" s="786" t="str">
        <f t="shared" si="20"/>
        <v xml:space="preserve"> </v>
      </c>
    </row>
    <row r="188" spans="1:38" ht="18.75" x14ac:dyDescent="0.3">
      <c r="A188" s="858"/>
      <c r="B188" s="858"/>
      <c r="C188" s="858"/>
      <c r="D188" s="859"/>
      <c r="E188" s="860"/>
      <c r="F188" s="860"/>
      <c r="G188" s="860"/>
      <c r="H188" s="861"/>
      <c r="I188" s="861"/>
      <c r="J188" s="861"/>
      <c r="K188" s="786" t="str">
        <f t="shared" si="14"/>
        <v xml:space="preserve"> </v>
      </c>
      <c r="L188" s="861"/>
      <c r="M188" s="861"/>
      <c r="N188" s="861"/>
      <c r="O188" s="861"/>
      <c r="P188" s="861"/>
      <c r="Q188" s="855"/>
      <c r="R188" s="855"/>
      <c r="S188" s="861"/>
      <c r="T188" s="861"/>
      <c r="U188" s="861"/>
      <c r="V188" s="861"/>
      <c r="W188" s="862"/>
      <c r="X188" s="862"/>
      <c r="Y188" s="862"/>
      <c r="Z188" s="858"/>
      <c r="AA188" s="823"/>
      <c r="AB188" s="823"/>
      <c r="AC188" s="823"/>
      <c r="AD188" s="823"/>
      <c r="AE188" s="823"/>
      <c r="AF188" s="684"/>
      <c r="AG188" s="857" t="str">
        <f t="shared" si="15"/>
        <v xml:space="preserve"> </v>
      </c>
      <c r="AH188" s="786" t="str">
        <f t="shared" si="16"/>
        <v xml:space="preserve"> </v>
      </c>
      <c r="AI188" s="786" t="str">
        <f t="shared" si="17"/>
        <v xml:space="preserve"> </v>
      </c>
      <c r="AJ188" s="786" t="str">
        <f t="shared" si="18"/>
        <v xml:space="preserve"> </v>
      </c>
      <c r="AK188" s="786" t="str">
        <f t="shared" si="19"/>
        <v xml:space="preserve"> </v>
      </c>
      <c r="AL188" s="786" t="str">
        <f t="shared" si="20"/>
        <v xml:space="preserve"> </v>
      </c>
    </row>
    <row r="189" spans="1:38" ht="18.75" x14ac:dyDescent="0.3">
      <c r="A189" s="858"/>
      <c r="B189" s="858"/>
      <c r="C189" s="858"/>
      <c r="D189" s="859"/>
      <c r="E189" s="860"/>
      <c r="F189" s="860"/>
      <c r="G189" s="860"/>
      <c r="H189" s="861"/>
      <c r="I189" s="861"/>
      <c r="J189" s="861"/>
      <c r="K189" s="786" t="str">
        <f t="shared" si="14"/>
        <v xml:space="preserve"> </v>
      </c>
      <c r="L189" s="861"/>
      <c r="M189" s="861"/>
      <c r="N189" s="861"/>
      <c r="O189" s="861"/>
      <c r="P189" s="861"/>
      <c r="Q189" s="855"/>
      <c r="R189" s="855"/>
      <c r="S189" s="861"/>
      <c r="T189" s="861"/>
      <c r="U189" s="861"/>
      <c r="V189" s="861"/>
      <c r="W189" s="862"/>
      <c r="X189" s="862"/>
      <c r="Y189" s="862"/>
      <c r="Z189" s="858"/>
      <c r="AA189" s="823"/>
      <c r="AB189" s="823"/>
      <c r="AC189" s="823"/>
      <c r="AD189" s="823"/>
      <c r="AE189" s="823"/>
      <c r="AF189" s="684"/>
      <c r="AG189" s="857" t="str">
        <f t="shared" si="15"/>
        <v xml:space="preserve"> </v>
      </c>
      <c r="AH189" s="786" t="str">
        <f t="shared" si="16"/>
        <v xml:space="preserve"> </v>
      </c>
      <c r="AI189" s="786" t="str">
        <f t="shared" si="17"/>
        <v xml:space="preserve"> </v>
      </c>
      <c r="AJ189" s="786" t="str">
        <f t="shared" si="18"/>
        <v xml:space="preserve"> </v>
      </c>
      <c r="AK189" s="786" t="str">
        <f t="shared" si="19"/>
        <v xml:space="preserve"> </v>
      </c>
      <c r="AL189" s="786" t="str">
        <f t="shared" si="20"/>
        <v xml:space="preserve"> </v>
      </c>
    </row>
    <row r="190" spans="1:38" ht="18.75" x14ac:dyDescent="0.3">
      <c r="A190" s="858"/>
      <c r="B190" s="858"/>
      <c r="C190" s="858"/>
      <c r="D190" s="859"/>
      <c r="E190" s="860"/>
      <c r="F190" s="860"/>
      <c r="G190" s="860"/>
      <c r="H190" s="861"/>
      <c r="I190" s="861"/>
      <c r="J190" s="861"/>
      <c r="K190" s="786" t="str">
        <f t="shared" si="14"/>
        <v xml:space="preserve"> </v>
      </c>
      <c r="L190" s="861"/>
      <c r="M190" s="861"/>
      <c r="N190" s="861"/>
      <c r="O190" s="861"/>
      <c r="P190" s="861"/>
      <c r="Q190" s="855"/>
      <c r="R190" s="855"/>
      <c r="S190" s="861"/>
      <c r="T190" s="861"/>
      <c r="U190" s="861"/>
      <c r="V190" s="861"/>
      <c r="W190" s="862"/>
      <c r="X190" s="862"/>
      <c r="Y190" s="862"/>
      <c r="Z190" s="858"/>
      <c r="AA190" s="823"/>
      <c r="AB190" s="823"/>
      <c r="AC190" s="823"/>
      <c r="AD190" s="823"/>
      <c r="AE190" s="823"/>
      <c r="AF190" s="684"/>
      <c r="AG190" s="857" t="str">
        <f t="shared" si="15"/>
        <v xml:space="preserve"> </v>
      </c>
      <c r="AH190" s="786" t="str">
        <f t="shared" si="16"/>
        <v xml:space="preserve"> </v>
      </c>
      <c r="AI190" s="786" t="str">
        <f t="shared" si="17"/>
        <v xml:space="preserve"> </v>
      </c>
      <c r="AJ190" s="786" t="str">
        <f t="shared" si="18"/>
        <v xml:space="preserve"> </v>
      </c>
      <c r="AK190" s="786" t="str">
        <f t="shared" si="19"/>
        <v xml:space="preserve"> </v>
      </c>
      <c r="AL190" s="786" t="str">
        <f t="shared" si="20"/>
        <v xml:space="preserve"> </v>
      </c>
    </row>
    <row r="191" spans="1:38" ht="18.75" x14ac:dyDescent="0.3">
      <c r="A191" s="858"/>
      <c r="B191" s="858"/>
      <c r="C191" s="858"/>
      <c r="D191" s="859"/>
      <c r="E191" s="860"/>
      <c r="F191" s="860"/>
      <c r="G191" s="860"/>
      <c r="H191" s="861"/>
      <c r="I191" s="861"/>
      <c r="J191" s="861"/>
      <c r="K191" s="786" t="str">
        <f t="shared" si="14"/>
        <v xml:space="preserve"> </v>
      </c>
      <c r="L191" s="861"/>
      <c r="M191" s="861"/>
      <c r="N191" s="861"/>
      <c r="O191" s="861"/>
      <c r="P191" s="861"/>
      <c r="Q191" s="855"/>
      <c r="R191" s="855"/>
      <c r="S191" s="861"/>
      <c r="T191" s="861"/>
      <c r="U191" s="861"/>
      <c r="V191" s="861"/>
      <c r="W191" s="862"/>
      <c r="X191" s="862"/>
      <c r="Y191" s="862"/>
      <c r="Z191" s="858"/>
      <c r="AA191" s="823"/>
      <c r="AB191" s="823"/>
      <c r="AC191" s="823"/>
      <c r="AD191" s="823"/>
      <c r="AE191" s="823"/>
      <c r="AF191" s="684"/>
      <c r="AG191" s="857" t="str">
        <f t="shared" si="15"/>
        <v xml:space="preserve"> </v>
      </c>
      <c r="AH191" s="786" t="str">
        <f t="shared" si="16"/>
        <v xml:space="preserve"> </v>
      </c>
      <c r="AI191" s="786" t="str">
        <f t="shared" si="17"/>
        <v xml:space="preserve"> </v>
      </c>
      <c r="AJ191" s="786" t="str">
        <f t="shared" si="18"/>
        <v xml:space="preserve"> </v>
      </c>
      <c r="AK191" s="786" t="str">
        <f t="shared" si="19"/>
        <v xml:space="preserve"> </v>
      </c>
      <c r="AL191" s="786" t="str">
        <f t="shared" si="20"/>
        <v xml:space="preserve"> </v>
      </c>
    </row>
    <row r="192" spans="1:38" ht="18.75" x14ac:dyDescent="0.3">
      <c r="A192" s="858"/>
      <c r="B192" s="858"/>
      <c r="C192" s="858"/>
      <c r="D192" s="859"/>
      <c r="E192" s="860"/>
      <c r="F192" s="860"/>
      <c r="G192" s="860"/>
      <c r="H192" s="861"/>
      <c r="I192" s="861"/>
      <c r="J192" s="861"/>
      <c r="K192" s="786" t="str">
        <f t="shared" si="14"/>
        <v xml:space="preserve"> </v>
      </c>
      <c r="L192" s="861"/>
      <c r="M192" s="861"/>
      <c r="N192" s="861"/>
      <c r="O192" s="861"/>
      <c r="P192" s="861"/>
      <c r="Q192" s="855"/>
      <c r="R192" s="855"/>
      <c r="S192" s="861"/>
      <c r="T192" s="861"/>
      <c r="U192" s="861"/>
      <c r="V192" s="861"/>
      <c r="W192" s="862"/>
      <c r="X192" s="862"/>
      <c r="Y192" s="862"/>
      <c r="Z192" s="858"/>
      <c r="AA192" s="823"/>
      <c r="AB192" s="823"/>
      <c r="AC192" s="823"/>
      <c r="AD192" s="823"/>
      <c r="AE192" s="823"/>
      <c r="AF192" s="684"/>
      <c r="AG192" s="857" t="str">
        <f t="shared" si="15"/>
        <v xml:space="preserve"> </v>
      </c>
      <c r="AH192" s="786" t="str">
        <f t="shared" si="16"/>
        <v xml:space="preserve"> </v>
      </c>
      <c r="AI192" s="786" t="str">
        <f t="shared" si="17"/>
        <v xml:space="preserve"> </v>
      </c>
      <c r="AJ192" s="786" t="str">
        <f t="shared" si="18"/>
        <v xml:space="preserve"> </v>
      </c>
      <c r="AK192" s="786" t="str">
        <f t="shared" si="19"/>
        <v xml:space="preserve"> </v>
      </c>
      <c r="AL192" s="786" t="str">
        <f t="shared" si="20"/>
        <v xml:space="preserve"> </v>
      </c>
    </row>
    <row r="193" spans="1:38" ht="18.75" x14ac:dyDescent="0.3">
      <c r="A193" s="858"/>
      <c r="B193" s="858"/>
      <c r="C193" s="858"/>
      <c r="D193" s="859"/>
      <c r="E193" s="860"/>
      <c r="F193" s="860"/>
      <c r="G193" s="860"/>
      <c r="H193" s="861"/>
      <c r="I193" s="861"/>
      <c r="J193" s="861"/>
      <c r="K193" s="786" t="str">
        <f t="shared" si="14"/>
        <v xml:space="preserve"> </v>
      </c>
      <c r="L193" s="861"/>
      <c r="M193" s="861"/>
      <c r="N193" s="861"/>
      <c r="O193" s="861"/>
      <c r="P193" s="861"/>
      <c r="Q193" s="855"/>
      <c r="R193" s="855"/>
      <c r="S193" s="861"/>
      <c r="T193" s="861"/>
      <c r="U193" s="861"/>
      <c r="V193" s="861"/>
      <c r="W193" s="862"/>
      <c r="X193" s="862"/>
      <c r="Y193" s="862"/>
      <c r="Z193" s="858"/>
      <c r="AA193" s="823"/>
      <c r="AB193" s="823"/>
      <c r="AC193" s="823"/>
      <c r="AD193" s="823"/>
      <c r="AE193" s="823"/>
      <c r="AF193" s="684"/>
      <c r="AG193" s="857" t="str">
        <f t="shared" si="15"/>
        <v xml:space="preserve"> </v>
      </c>
      <c r="AH193" s="786" t="str">
        <f t="shared" si="16"/>
        <v xml:space="preserve"> </v>
      </c>
      <c r="AI193" s="786" t="str">
        <f t="shared" si="17"/>
        <v xml:space="preserve"> </v>
      </c>
      <c r="AJ193" s="786" t="str">
        <f t="shared" si="18"/>
        <v xml:space="preserve"> </v>
      </c>
      <c r="AK193" s="786" t="str">
        <f t="shared" si="19"/>
        <v xml:space="preserve"> </v>
      </c>
      <c r="AL193" s="786" t="str">
        <f t="shared" si="20"/>
        <v xml:space="preserve"> </v>
      </c>
    </row>
    <row r="194" spans="1:38" ht="18.75" x14ac:dyDescent="0.3">
      <c r="A194" s="858"/>
      <c r="B194" s="858"/>
      <c r="C194" s="858"/>
      <c r="D194" s="859"/>
      <c r="E194" s="860"/>
      <c r="F194" s="860"/>
      <c r="G194" s="860"/>
      <c r="H194" s="861"/>
      <c r="I194" s="861"/>
      <c r="J194" s="861"/>
      <c r="K194" s="786" t="str">
        <f t="shared" si="14"/>
        <v xml:space="preserve"> </v>
      </c>
      <c r="L194" s="861"/>
      <c r="M194" s="861"/>
      <c r="N194" s="861"/>
      <c r="O194" s="861"/>
      <c r="P194" s="861"/>
      <c r="Q194" s="855"/>
      <c r="R194" s="855"/>
      <c r="S194" s="861"/>
      <c r="T194" s="861"/>
      <c r="U194" s="861"/>
      <c r="V194" s="861"/>
      <c r="W194" s="862"/>
      <c r="X194" s="862"/>
      <c r="Y194" s="862"/>
      <c r="Z194" s="858"/>
      <c r="AA194" s="823"/>
      <c r="AB194" s="823"/>
      <c r="AC194" s="823"/>
      <c r="AD194" s="823"/>
      <c r="AE194" s="823"/>
      <c r="AF194" s="684"/>
      <c r="AG194" s="857" t="str">
        <f t="shared" si="15"/>
        <v xml:space="preserve"> </v>
      </c>
      <c r="AH194" s="786" t="str">
        <f t="shared" si="16"/>
        <v xml:space="preserve"> </v>
      </c>
      <c r="AI194" s="786" t="str">
        <f t="shared" si="17"/>
        <v xml:space="preserve"> </v>
      </c>
      <c r="AJ194" s="786" t="str">
        <f t="shared" si="18"/>
        <v xml:space="preserve"> </v>
      </c>
      <c r="AK194" s="786" t="str">
        <f t="shared" si="19"/>
        <v xml:space="preserve"> </v>
      </c>
      <c r="AL194" s="786" t="str">
        <f t="shared" si="20"/>
        <v xml:space="preserve"> </v>
      </c>
    </row>
    <row r="195" spans="1:38" ht="18.75" x14ac:dyDescent="0.3">
      <c r="A195" s="858"/>
      <c r="B195" s="858"/>
      <c r="C195" s="858"/>
      <c r="D195" s="859"/>
      <c r="E195" s="860"/>
      <c r="F195" s="860"/>
      <c r="G195" s="860"/>
      <c r="H195" s="861"/>
      <c r="I195" s="861"/>
      <c r="J195" s="861"/>
      <c r="K195" s="786" t="str">
        <f t="shared" si="14"/>
        <v xml:space="preserve"> </v>
      </c>
      <c r="L195" s="861"/>
      <c r="M195" s="861"/>
      <c r="N195" s="861"/>
      <c r="O195" s="861"/>
      <c r="P195" s="861"/>
      <c r="Q195" s="855"/>
      <c r="R195" s="855"/>
      <c r="S195" s="861"/>
      <c r="T195" s="861"/>
      <c r="U195" s="861"/>
      <c r="V195" s="861"/>
      <c r="W195" s="862"/>
      <c r="X195" s="862"/>
      <c r="Y195" s="862"/>
      <c r="Z195" s="858"/>
      <c r="AA195" s="823"/>
      <c r="AB195" s="823"/>
      <c r="AC195" s="823"/>
      <c r="AD195" s="823"/>
      <c r="AE195" s="823"/>
      <c r="AF195" s="684"/>
      <c r="AG195" s="857" t="str">
        <f t="shared" si="15"/>
        <v xml:space="preserve"> </v>
      </c>
      <c r="AH195" s="786" t="str">
        <f t="shared" si="16"/>
        <v xml:space="preserve"> </v>
      </c>
      <c r="AI195" s="786" t="str">
        <f t="shared" si="17"/>
        <v xml:space="preserve"> </v>
      </c>
      <c r="AJ195" s="786" t="str">
        <f t="shared" si="18"/>
        <v xml:space="preserve"> </v>
      </c>
      <c r="AK195" s="786" t="str">
        <f t="shared" si="19"/>
        <v xml:space="preserve"> </v>
      </c>
      <c r="AL195" s="786" t="str">
        <f t="shared" si="20"/>
        <v xml:space="preserve"> </v>
      </c>
    </row>
    <row r="196" spans="1:38" ht="18.75" x14ac:dyDescent="0.3">
      <c r="A196" s="858"/>
      <c r="B196" s="858"/>
      <c r="C196" s="858"/>
      <c r="D196" s="859"/>
      <c r="E196" s="860"/>
      <c r="F196" s="860"/>
      <c r="G196" s="860"/>
      <c r="H196" s="861"/>
      <c r="I196" s="861"/>
      <c r="J196" s="861"/>
      <c r="K196" s="786" t="str">
        <f t="shared" si="14"/>
        <v xml:space="preserve"> </v>
      </c>
      <c r="L196" s="861"/>
      <c r="M196" s="861"/>
      <c r="N196" s="861"/>
      <c r="O196" s="861"/>
      <c r="P196" s="861"/>
      <c r="Q196" s="855"/>
      <c r="R196" s="855"/>
      <c r="S196" s="861"/>
      <c r="T196" s="861"/>
      <c r="U196" s="861"/>
      <c r="V196" s="861"/>
      <c r="W196" s="862"/>
      <c r="X196" s="862"/>
      <c r="Y196" s="862"/>
      <c r="Z196" s="858"/>
      <c r="AA196" s="823"/>
      <c r="AB196" s="823"/>
      <c r="AC196" s="823"/>
      <c r="AD196" s="823"/>
      <c r="AE196" s="823"/>
      <c r="AF196" s="684"/>
      <c r="AG196" s="857" t="str">
        <f t="shared" si="15"/>
        <v xml:space="preserve"> </v>
      </c>
      <c r="AH196" s="786" t="str">
        <f t="shared" si="16"/>
        <v xml:space="preserve"> </v>
      </c>
      <c r="AI196" s="786" t="str">
        <f t="shared" si="17"/>
        <v xml:space="preserve"> </v>
      </c>
      <c r="AJ196" s="786" t="str">
        <f t="shared" si="18"/>
        <v xml:space="preserve"> </v>
      </c>
      <c r="AK196" s="786" t="str">
        <f t="shared" si="19"/>
        <v xml:space="preserve"> </v>
      </c>
      <c r="AL196" s="786" t="str">
        <f t="shared" si="20"/>
        <v xml:space="preserve"> </v>
      </c>
    </row>
    <row r="197" spans="1:38" ht="18.75" x14ac:dyDescent="0.3">
      <c r="A197" s="858"/>
      <c r="B197" s="858"/>
      <c r="C197" s="858"/>
      <c r="D197" s="859"/>
      <c r="E197" s="860"/>
      <c r="F197" s="860"/>
      <c r="G197" s="860"/>
      <c r="H197" s="861"/>
      <c r="I197" s="861"/>
      <c r="J197" s="861"/>
      <c r="K197" s="786" t="str">
        <f t="shared" si="14"/>
        <v xml:space="preserve"> </v>
      </c>
      <c r="L197" s="861"/>
      <c r="M197" s="861"/>
      <c r="N197" s="861"/>
      <c r="O197" s="861"/>
      <c r="P197" s="861"/>
      <c r="Q197" s="855"/>
      <c r="R197" s="855"/>
      <c r="S197" s="861"/>
      <c r="T197" s="861"/>
      <c r="U197" s="861"/>
      <c r="V197" s="861"/>
      <c r="W197" s="862"/>
      <c r="X197" s="862"/>
      <c r="Y197" s="862"/>
      <c r="Z197" s="858"/>
      <c r="AA197" s="823"/>
      <c r="AB197" s="823"/>
      <c r="AC197" s="823"/>
      <c r="AD197" s="823"/>
      <c r="AE197" s="823"/>
      <c r="AF197" s="684"/>
      <c r="AG197" s="857" t="str">
        <f t="shared" si="15"/>
        <v xml:space="preserve"> </v>
      </c>
      <c r="AH197" s="786" t="str">
        <f t="shared" si="16"/>
        <v xml:space="preserve"> </v>
      </c>
      <c r="AI197" s="786" t="str">
        <f t="shared" si="17"/>
        <v xml:space="preserve"> </v>
      </c>
      <c r="AJ197" s="786" t="str">
        <f t="shared" si="18"/>
        <v xml:space="preserve"> </v>
      </c>
      <c r="AK197" s="786" t="str">
        <f t="shared" si="19"/>
        <v xml:space="preserve"> </v>
      </c>
      <c r="AL197" s="786" t="str">
        <f t="shared" si="20"/>
        <v xml:space="preserve"> </v>
      </c>
    </row>
    <row r="198" spans="1:38" ht="18.75" x14ac:dyDescent="0.3">
      <c r="A198" s="858"/>
      <c r="B198" s="858"/>
      <c r="C198" s="858"/>
      <c r="D198" s="859"/>
      <c r="E198" s="860"/>
      <c r="F198" s="860"/>
      <c r="G198" s="860"/>
      <c r="H198" s="861"/>
      <c r="I198" s="861"/>
      <c r="J198" s="861"/>
      <c r="K198" s="786" t="str">
        <f t="shared" ref="K198:K261" si="21">IFERROR(O198/R198," ")</f>
        <v xml:space="preserve"> </v>
      </c>
      <c r="L198" s="861"/>
      <c r="M198" s="861"/>
      <c r="N198" s="861"/>
      <c r="O198" s="861"/>
      <c r="P198" s="861"/>
      <c r="Q198" s="855"/>
      <c r="R198" s="855"/>
      <c r="S198" s="861"/>
      <c r="T198" s="861"/>
      <c r="U198" s="861"/>
      <c r="V198" s="861"/>
      <c r="W198" s="862"/>
      <c r="X198" s="862"/>
      <c r="Y198" s="862"/>
      <c r="Z198" s="858"/>
      <c r="AA198" s="823"/>
      <c r="AB198" s="823"/>
      <c r="AC198" s="823"/>
      <c r="AD198" s="823"/>
      <c r="AE198" s="823"/>
      <c r="AF198" s="684"/>
      <c r="AG198" s="857" t="str">
        <f t="shared" ref="AG198:AG261" si="22">IF(AF198&gt;0,AF198*0.187*10^-3," ")</f>
        <v xml:space="preserve"> </v>
      </c>
      <c r="AH198" s="786" t="str">
        <f t="shared" ref="AH198:AH261" si="23">IFERROR(S198/M198," ")</f>
        <v xml:space="preserve"> </v>
      </c>
      <c r="AI198" s="786" t="str">
        <f t="shared" ref="AI198:AI261" si="24">IFERROR(T198/N198," ")</f>
        <v xml:space="preserve"> </v>
      </c>
      <c r="AJ198" s="786" t="str">
        <f t="shared" ref="AJ198:AJ261" si="25">IFERROR((IF(S198&gt;0,S198*0.187*10^3,0)+IF(T198&gt;0,T198*0.86*10^3,0))/O198," ")</f>
        <v xml:space="preserve"> </v>
      </c>
      <c r="AK198" s="786" t="str">
        <f t="shared" ref="AK198:AK261" si="26">IFERROR(Z198*0.187*10^-3/J198," ")</f>
        <v xml:space="preserve"> </v>
      </c>
      <c r="AL198" s="786" t="str">
        <f t="shared" ref="AL198:AL261" si="27">IFERROR(AD198*0.187*10^-3/G198," ")</f>
        <v xml:space="preserve"> </v>
      </c>
    </row>
    <row r="199" spans="1:38" ht="18.75" x14ac:dyDescent="0.3">
      <c r="A199" s="858"/>
      <c r="B199" s="858"/>
      <c r="C199" s="858"/>
      <c r="D199" s="859"/>
      <c r="E199" s="860"/>
      <c r="F199" s="860"/>
      <c r="G199" s="860"/>
      <c r="H199" s="861"/>
      <c r="I199" s="861"/>
      <c r="J199" s="861"/>
      <c r="K199" s="786" t="str">
        <f t="shared" si="21"/>
        <v xml:space="preserve"> </v>
      </c>
      <c r="L199" s="861"/>
      <c r="M199" s="861"/>
      <c r="N199" s="861"/>
      <c r="O199" s="861"/>
      <c r="P199" s="861"/>
      <c r="Q199" s="855"/>
      <c r="R199" s="855"/>
      <c r="S199" s="861"/>
      <c r="T199" s="861"/>
      <c r="U199" s="861"/>
      <c r="V199" s="861"/>
      <c r="W199" s="862"/>
      <c r="X199" s="862"/>
      <c r="Y199" s="862"/>
      <c r="Z199" s="858"/>
      <c r="AA199" s="823"/>
      <c r="AB199" s="823"/>
      <c r="AC199" s="823"/>
      <c r="AD199" s="823"/>
      <c r="AE199" s="823"/>
      <c r="AF199" s="684"/>
      <c r="AG199" s="857" t="str">
        <f t="shared" si="22"/>
        <v xml:space="preserve"> </v>
      </c>
      <c r="AH199" s="786" t="str">
        <f t="shared" si="23"/>
        <v xml:space="preserve"> </v>
      </c>
      <c r="AI199" s="786" t="str">
        <f t="shared" si="24"/>
        <v xml:space="preserve"> </v>
      </c>
      <c r="AJ199" s="786" t="str">
        <f t="shared" si="25"/>
        <v xml:space="preserve"> </v>
      </c>
      <c r="AK199" s="786" t="str">
        <f t="shared" si="26"/>
        <v xml:space="preserve"> </v>
      </c>
      <c r="AL199" s="786" t="str">
        <f t="shared" si="27"/>
        <v xml:space="preserve"> </v>
      </c>
    </row>
    <row r="200" spans="1:38" ht="18.75" x14ac:dyDescent="0.3">
      <c r="A200" s="858"/>
      <c r="B200" s="858"/>
      <c r="C200" s="858"/>
      <c r="D200" s="859"/>
      <c r="E200" s="860"/>
      <c r="F200" s="860"/>
      <c r="G200" s="860"/>
      <c r="H200" s="861"/>
      <c r="I200" s="861"/>
      <c r="J200" s="861"/>
      <c r="K200" s="786" t="str">
        <f t="shared" si="21"/>
        <v xml:space="preserve"> </v>
      </c>
      <c r="L200" s="861"/>
      <c r="M200" s="861"/>
      <c r="N200" s="861"/>
      <c r="O200" s="861"/>
      <c r="P200" s="861"/>
      <c r="Q200" s="855"/>
      <c r="R200" s="855"/>
      <c r="S200" s="861"/>
      <c r="T200" s="861"/>
      <c r="U200" s="861"/>
      <c r="V200" s="861"/>
      <c r="W200" s="862"/>
      <c r="X200" s="862"/>
      <c r="Y200" s="862"/>
      <c r="Z200" s="858"/>
      <c r="AA200" s="823"/>
      <c r="AB200" s="823"/>
      <c r="AC200" s="823"/>
      <c r="AD200" s="823"/>
      <c r="AE200" s="823"/>
      <c r="AF200" s="684"/>
      <c r="AG200" s="857" t="str">
        <f t="shared" si="22"/>
        <v xml:space="preserve"> </v>
      </c>
      <c r="AH200" s="786" t="str">
        <f t="shared" si="23"/>
        <v xml:space="preserve"> </v>
      </c>
      <c r="AI200" s="786" t="str">
        <f t="shared" si="24"/>
        <v xml:space="preserve"> </v>
      </c>
      <c r="AJ200" s="786" t="str">
        <f t="shared" si="25"/>
        <v xml:space="preserve"> </v>
      </c>
      <c r="AK200" s="786" t="str">
        <f t="shared" si="26"/>
        <v xml:space="preserve"> </v>
      </c>
      <c r="AL200" s="786" t="str">
        <f t="shared" si="27"/>
        <v xml:space="preserve"> </v>
      </c>
    </row>
    <row r="201" spans="1:38" ht="18.75" x14ac:dyDescent="0.3">
      <c r="A201" s="858"/>
      <c r="B201" s="858"/>
      <c r="C201" s="858"/>
      <c r="D201" s="859"/>
      <c r="E201" s="860"/>
      <c r="F201" s="860"/>
      <c r="G201" s="860"/>
      <c r="H201" s="861"/>
      <c r="I201" s="861"/>
      <c r="J201" s="861"/>
      <c r="K201" s="786" t="str">
        <f t="shared" si="21"/>
        <v xml:space="preserve"> </v>
      </c>
      <c r="L201" s="861"/>
      <c r="M201" s="861"/>
      <c r="N201" s="861"/>
      <c r="O201" s="861"/>
      <c r="P201" s="861"/>
      <c r="Q201" s="855"/>
      <c r="R201" s="855"/>
      <c r="S201" s="861"/>
      <c r="T201" s="861"/>
      <c r="U201" s="861"/>
      <c r="V201" s="861"/>
      <c r="W201" s="862"/>
      <c r="X201" s="862"/>
      <c r="Y201" s="862"/>
      <c r="Z201" s="858"/>
      <c r="AA201" s="823"/>
      <c r="AB201" s="823"/>
      <c r="AC201" s="823"/>
      <c r="AD201" s="823"/>
      <c r="AE201" s="823"/>
      <c r="AF201" s="684"/>
      <c r="AG201" s="857" t="str">
        <f t="shared" si="22"/>
        <v xml:space="preserve"> </v>
      </c>
      <c r="AH201" s="786" t="str">
        <f t="shared" si="23"/>
        <v xml:space="preserve"> </v>
      </c>
      <c r="AI201" s="786" t="str">
        <f t="shared" si="24"/>
        <v xml:space="preserve"> </v>
      </c>
      <c r="AJ201" s="786" t="str">
        <f t="shared" si="25"/>
        <v xml:space="preserve"> </v>
      </c>
      <c r="AK201" s="786" t="str">
        <f t="shared" si="26"/>
        <v xml:space="preserve"> </v>
      </c>
      <c r="AL201" s="786" t="str">
        <f t="shared" si="27"/>
        <v xml:space="preserve"> </v>
      </c>
    </row>
    <row r="202" spans="1:38" ht="18.75" x14ac:dyDescent="0.3">
      <c r="A202" s="858"/>
      <c r="B202" s="858"/>
      <c r="C202" s="858"/>
      <c r="D202" s="859"/>
      <c r="E202" s="860"/>
      <c r="F202" s="860"/>
      <c r="G202" s="860"/>
      <c r="H202" s="861"/>
      <c r="I202" s="861"/>
      <c r="J202" s="861"/>
      <c r="K202" s="786" t="str">
        <f t="shared" si="21"/>
        <v xml:space="preserve"> </v>
      </c>
      <c r="L202" s="861"/>
      <c r="M202" s="861"/>
      <c r="N202" s="861"/>
      <c r="O202" s="861"/>
      <c r="P202" s="861"/>
      <c r="Q202" s="855"/>
      <c r="R202" s="855"/>
      <c r="S202" s="861"/>
      <c r="T202" s="861"/>
      <c r="U202" s="861"/>
      <c r="V202" s="861"/>
      <c r="W202" s="862"/>
      <c r="X202" s="862"/>
      <c r="Y202" s="862"/>
      <c r="Z202" s="858"/>
      <c r="AA202" s="823"/>
      <c r="AB202" s="823"/>
      <c r="AC202" s="823"/>
      <c r="AD202" s="823"/>
      <c r="AE202" s="823"/>
      <c r="AF202" s="684"/>
      <c r="AG202" s="857" t="str">
        <f t="shared" si="22"/>
        <v xml:space="preserve"> </v>
      </c>
      <c r="AH202" s="786" t="str">
        <f t="shared" si="23"/>
        <v xml:space="preserve"> </v>
      </c>
      <c r="AI202" s="786" t="str">
        <f t="shared" si="24"/>
        <v xml:space="preserve"> </v>
      </c>
      <c r="AJ202" s="786" t="str">
        <f t="shared" si="25"/>
        <v xml:space="preserve"> </v>
      </c>
      <c r="AK202" s="786" t="str">
        <f t="shared" si="26"/>
        <v xml:space="preserve"> </v>
      </c>
      <c r="AL202" s="786" t="str">
        <f t="shared" si="27"/>
        <v xml:space="preserve"> </v>
      </c>
    </row>
    <row r="203" spans="1:38" ht="18.75" x14ac:dyDescent="0.3">
      <c r="A203" s="858"/>
      <c r="B203" s="858"/>
      <c r="C203" s="858"/>
      <c r="D203" s="859"/>
      <c r="E203" s="860"/>
      <c r="F203" s="860"/>
      <c r="G203" s="860"/>
      <c r="H203" s="861"/>
      <c r="I203" s="861"/>
      <c r="J203" s="861"/>
      <c r="K203" s="786" t="str">
        <f t="shared" si="21"/>
        <v xml:space="preserve"> </v>
      </c>
      <c r="L203" s="861"/>
      <c r="M203" s="861"/>
      <c r="N203" s="861"/>
      <c r="O203" s="861"/>
      <c r="P203" s="861"/>
      <c r="Q203" s="855"/>
      <c r="R203" s="855"/>
      <c r="S203" s="861"/>
      <c r="T203" s="861"/>
      <c r="U203" s="861"/>
      <c r="V203" s="861"/>
      <c r="W203" s="862"/>
      <c r="X203" s="862"/>
      <c r="Y203" s="862"/>
      <c r="Z203" s="858"/>
      <c r="AA203" s="823"/>
      <c r="AB203" s="823"/>
      <c r="AC203" s="823"/>
      <c r="AD203" s="823"/>
      <c r="AE203" s="823"/>
      <c r="AF203" s="684"/>
      <c r="AG203" s="857" t="str">
        <f t="shared" si="22"/>
        <v xml:space="preserve"> </v>
      </c>
      <c r="AH203" s="786" t="str">
        <f t="shared" si="23"/>
        <v xml:space="preserve"> </v>
      </c>
      <c r="AI203" s="786" t="str">
        <f t="shared" si="24"/>
        <v xml:space="preserve"> </v>
      </c>
      <c r="AJ203" s="786" t="str">
        <f t="shared" si="25"/>
        <v xml:space="preserve"> </v>
      </c>
      <c r="AK203" s="786" t="str">
        <f t="shared" si="26"/>
        <v xml:space="preserve"> </v>
      </c>
      <c r="AL203" s="786" t="str">
        <f t="shared" si="27"/>
        <v xml:space="preserve"> </v>
      </c>
    </row>
    <row r="204" spans="1:38" ht="18.75" x14ac:dyDescent="0.3">
      <c r="A204" s="858"/>
      <c r="B204" s="858"/>
      <c r="C204" s="858"/>
      <c r="D204" s="859"/>
      <c r="E204" s="860"/>
      <c r="F204" s="860"/>
      <c r="G204" s="860"/>
      <c r="H204" s="861"/>
      <c r="I204" s="861"/>
      <c r="J204" s="861"/>
      <c r="K204" s="786" t="str">
        <f t="shared" si="21"/>
        <v xml:space="preserve"> </v>
      </c>
      <c r="L204" s="861"/>
      <c r="M204" s="861"/>
      <c r="N204" s="861"/>
      <c r="O204" s="861"/>
      <c r="P204" s="861"/>
      <c r="Q204" s="855"/>
      <c r="R204" s="855"/>
      <c r="S204" s="861"/>
      <c r="T204" s="861"/>
      <c r="U204" s="861"/>
      <c r="V204" s="861"/>
      <c r="W204" s="862"/>
      <c r="X204" s="862"/>
      <c r="Y204" s="862"/>
      <c r="Z204" s="858"/>
      <c r="AA204" s="823"/>
      <c r="AB204" s="823"/>
      <c r="AC204" s="823"/>
      <c r="AD204" s="823"/>
      <c r="AE204" s="823"/>
      <c r="AF204" s="684"/>
      <c r="AG204" s="857" t="str">
        <f t="shared" si="22"/>
        <v xml:space="preserve"> </v>
      </c>
      <c r="AH204" s="786" t="str">
        <f t="shared" si="23"/>
        <v xml:space="preserve"> </v>
      </c>
      <c r="AI204" s="786" t="str">
        <f t="shared" si="24"/>
        <v xml:space="preserve"> </v>
      </c>
      <c r="AJ204" s="786" t="str">
        <f t="shared" si="25"/>
        <v xml:space="preserve"> </v>
      </c>
      <c r="AK204" s="786" t="str">
        <f t="shared" si="26"/>
        <v xml:space="preserve"> </v>
      </c>
      <c r="AL204" s="786" t="str">
        <f t="shared" si="27"/>
        <v xml:space="preserve"> </v>
      </c>
    </row>
    <row r="205" spans="1:38" ht="18.75" x14ac:dyDescent="0.3">
      <c r="A205" s="858"/>
      <c r="B205" s="858"/>
      <c r="C205" s="858"/>
      <c r="D205" s="859"/>
      <c r="E205" s="860"/>
      <c r="F205" s="860"/>
      <c r="G205" s="860"/>
      <c r="H205" s="861"/>
      <c r="I205" s="861"/>
      <c r="J205" s="861"/>
      <c r="K205" s="786" t="str">
        <f t="shared" si="21"/>
        <v xml:space="preserve"> </v>
      </c>
      <c r="L205" s="861"/>
      <c r="M205" s="861"/>
      <c r="N205" s="861"/>
      <c r="O205" s="861"/>
      <c r="P205" s="861"/>
      <c r="Q205" s="855"/>
      <c r="R205" s="855"/>
      <c r="S205" s="861"/>
      <c r="T205" s="861"/>
      <c r="U205" s="861"/>
      <c r="V205" s="861"/>
      <c r="W205" s="862"/>
      <c r="X205" s="862"/>
      <c r="Y205" s="862"/>
      <c r="Z205" s="858"/>
      <c r="AA205" s="823"/>
      <c r="AB205" s="823"/>
      <c r="AC205" s="823"/>
      <c r="AD205" s="823"/>
      <c r="AE205" s="823"/>
      <c r="AF205" s="684"/>
      <c r="AG205" s="857" t="str">
        <f t="shared" si="22"/>
        <v xml:space="preserve"> </v>
      </c>
      <c r="AH205" s="786" t="str">
        <f t="shared" si="23"/>
        <v xml:space="preserve"> </v>
      </c>
      <c r="AI205" s="786" t="str">
        <f t="shared" si="24"/>
        <v xml:space="preserve"> </v>
      </c>
      <c r="AJ205" s="786" t="str">
        <f t="shared" si="25"/>
        <v xml:space="preserve"> </v>
      </c>
      <c r="AK205" s="786" t="str">
        <f t="shared" si="26"/>
        <v xml:space="preserve"> </v>
      </c>
      <c r="AL205" s="786" t="str">
        <f t="shared" si="27"/>
        <v xml:space="preserve"> </v>
      </c>
    </row>
    <row r="206" spans="1:38" ht="18.75" x14ac:dyDescent="0.3">
      <c r="A206" s="858"/>
      <c r="B206" s="858"/>
      <c r="C206" s="858"/>
      <c r="D206" s="859"/>
      <c r="E206" s="860"/>
      <c r="F206" s="860"/>
      <c r="G206" s="860"/>
      <c r="H206" s="861"/>
      <c r="I206" s="861"/>
      <c r="J206" s="861"/>
      <c r="K206" s="786" t="str">
        <f t="shared" si="21"/>
        <v xml:space="preserve"> </v>
      </c>
      <c r="L206" s="861"/>
      <c r="M206" s="861"/>
      <c r="N206" s="861"/>
      <c r="O206" s="861"/>
      <c r="P206" s="861"/>
      <c r="Q206" s="855"/>
      <c r="R206" s="855"/>
      <c r="S206" s="861"/>
      <c r="T206" s="861"/>
      <c r="U206" s="861"/>
      <c r="V206" s="861"/>
      <c r="W206" s="862"/>
      <c r="X206" s="862"/>
      <c r="Y206" s="862"/>
      <c r="Z206" s="858"/>
      <c r="AA206" s="823"/>
      <c r="AB206" s="823"/>
      <c r="AC206" s="823"/>
      <c r="AD206" s="823"/>
      <c r="AE206" s="823"/>
      <c r="AF206" s="684"/>
      <c r="AG206" s="857" t="str">
        <f t="shared" si="22"/>
        <v xml:space="preserve"> </v>
      </c>
      <c r="AH206" s="786" t="str">
        <f t="shared" si="23"/>
        <v xml:space="preserve"> </v>
      </c>
      <c r="AI206" s="786" t="str">
        <f t="shared" si="24"/>
        <v xml:space="preserve"> </v>
      </c>
      <c r="AJ206" s="786" t="str">
        <f t="shared" si="25"/>
        <v xml:space="preserve"> </v>
      </c>
      <c r="AK206" s="786" t="str">
        <f t="shared" si="26"/>
        <v xml:space="preserve"> </v>
      </c>
      <c r="AL206" s="786" t="str">
        <f t="shared" si="27"/>
        <v xml:space="preserve"> </v>
      </c>
    </row>
    <row r="207" spans="1:38" ht="18.75" x14ac:dyDescent="0.3">
      <c r="A207" s="858"/>
      <c r="B207" s="858"/>
      <c r="C207" s="858"/>
      <c r="D207" s="859"/>
      <c r="E207" s="860"/>
      <c r="F207" s="860"/>
      <c r="G207" s="860"/>
      <c r="H207" s="861"/>
      <c r="I207" s="861"/>
      <c r="J207" s="861"/>
      <c r="K207" s="786" t="str">
        <f t="shared" si="21"/>
        <v xml:space="preserve"> </v>
      </c>
      <c r="L207" s="861"/>
      <c r="M207" s="861"/>
      <c r="N207" s="861"/>
      <c r="O207" s="861"/>
      <c r="P207" s="861"/>
      <c r="Q207" s="855"/>
      <c r="R207" s="855"/>
      <c r="S207" s="861"/>
      <c r="T207" s="861"/>
      <c r="U207" s="861"/>
      <c r="V207" s="861"/>
      <c r="W207" s="862"/>
      <c r="X207" s="862"/>
      <c r="Y207" s="862"/>
      <c r="Z207" s="858"/>
      <c r="AA207" s="823"/>
      <c r="AB207" s="823"/>
      <c r="AC207" s="823"/>
      <c r="AD207" s="823"/>
      <c r="AE207" s="823"/>
      <c r="AF207" s="684"/>
      <c r="AG207" s="857" t="str">
        <f t="shared" si="22"/>
        <v xml:space="preserve"> </v>
      </c>
      <c r="AH207" s="786" t="str">
        <f t="shared" si="23"/>
        <v xml:space="preserve"> </v>
      </c>
      <c r="AI207" s="786" t="str">
        <f t="shared" si="24"/>
        <v xml:space="preserve"> </v>
      </c>
      <c r="AJ207" s="786" t="str">
        <f t="shared" si="25"/>
        <v xml:space="preserve"> </v>
      </c>
      <c r="AK207" s="786" t="str">
        <f t="shared" si="26"/>
        <v xml:space="preserve"> </v>
      </c>
      <c r="AL207" s="786" t="str">
        <f t="shared" si="27"/>
        <v xml:space="preserve"> </v>
      </c>
    </row>
    <row r="208" spans="1:38" ht="18.75" x14ac:dyDescent="0.3">
      <c r="A208" s="858"/>
      <c r="B208" s="858"/>
      <c r="C208" s="858"/>
      <c r="D208" s="859"/>
      <c r="E208" s="860"/>
      <c r="F208" s="860"/>
      <c r="G208" s="860"/>
      <c r="H208" s="861"/>
      <c r="I208" s="861"/>
      <c r="J208" s="861"/>
      <c r="K208" s="786" t="str">
        <f t="shared" si="21"/>
        <v xml:space="preserve"> </v>
      </c>
      <c r="L208" s="861"/>
      <c r="M208" s="861"/>
      <c r="N208" s="861"/>
      <c r="O208" s="861"/>
      <c r="P208" s="861"/>
      <c r="Q208" s="855"/>
      <c r="R208" s="855"/>
      <c r="S208" s="861"/>
      <c r="T208" s="861"/>
      <c r="U208" s="861"/>
      <c r="V208" s="861"/>
      <c r="W208" s="862"/>
      <c r="X208" s="862"/>
      <c r="Y208" s="862"/>
      <c r="Z208" s="858"/>
      <c r="AA208" s="823"/>
      <c r="AB208" s="823"/>
      <c r="AC208" s="823"/>
      <c r="AD208" s="823"/>
      <c r="AE208" s="823"/>
      <c r="AF208" s="684"/>
      <c r="AG208" s="857" t="str">
        <f t="shared" si="22"/>
        <v xml:space="preserve"> </v>
      </c>
      <c r="AH208" s="786" t="str">
        <f t="shared" si="23"/>
        <v xml:space="preserve"> </v>
      </c>
      <c r="AI208" s="786" t="str">
        <f t="shared" si="24"/>
        <v xml:space="preserve"> </v>
      </c>
      <c r="AJ208" s="786" t="str">
        <f t="shared" si="25"/>
        <v xml:space="preserve"> </v>
      </c>
      <c r="AK208" s="786" t="str">
        <f t="shared" si="26"/>
        <v xml:space="preserve"> </v>
      </c>
      <c r="AL208" s="786" t="str">
        <f t="shared" si="27"/>
        <v xml:space="preserve"> </v>
      </c>
    </row>
    <row r="209" spans="1:38" ht="18.75" x14ac:dyDescent="0.3">
      <c r="A209" s="858"/>
      <c r="B209" s="858"/>
      <c r="C209" s="858"/>
      <c r="D209" s="859"/>
      <c r="E209" s="860"/>
      <c r="F209" s="860"/>
      <c r="G209" s="860"/>
      <c r="H209" s="861"/>
      <c r="I209" s="861"/>
      <c r="J209" s="861"/>
      <c r="K209" s="786" t="str">
        <f t="shared" si="21"/>
        <v xml:space="preserve"> </v>
      </c>
      <c r="L209" s="861"/>
      <c r="M209" s="861"/>
      <c r="N209" s="861"/>
      <c r="O209" s="861"/>
      <c r="P209" s="861"/>
      <c r="Q209" s="855"/>
      <c r="R209" s="855"/>
      <c r="S209" s="861"/>
      <c r="T209" s="861"/>
      <c r="U209" s="861"/>
      <c r="V209" s="861"/>
      <c r="W209" s="862"/>
      <c r="X209" s="862"/>
      <c r="Y209" s="862"/>
      <c r="Z209" s="858"/>
      <c r="AA209" s="823"/>
      <c r="AB209" s="823"/>
      <c r="AC209" s="823"/>
      <c r="AD209" s="823"/>
      <c r="AE209" s="823"/>
      <c r="AF209" s="684"/>
      <c r="AG209" s="857" t="str">
        <f t="shared" si="22"/>
        <v xml:space="preserve"> </v>
      </c>
      <c r="AH209" s="786" t="str">
        <f t="shared" si="23"/>
        <v xml:space="preserve"> </v>
      </c>
      <c r="AI209" s="786" t="str">
        <f t="shared" si="24"/>
        <v xml:space="preserve"> </v>
      </c>
      <c r="AJ209" s="786" t="str">
        <f t="shared" si="25"/>
        <v xml:space="preserve"> </v>
      </c>
      <c r="AK209" s="786" t="str">
        <f t="shared" si="26"/>
        <v xml:space="preserve"> </v>
      </c>
      <c r="AL209" s="786" t="str">
        <f t="shared" si="27"/>
        <v xml:space="preserve"> </v>
      </c>
    </row>
    <row r="210" spans="1:38" ht="18.75" x14ac:dyDescent="0.3">
      <c r="A210" s="858"/>
      <c r="B210" s="858"/>
      <c r="C210" s="858"/>
      <c r="D210" s="859"/>
      <c r="E210" s="860"/>
      <c r="F210" s="860"/>
      <c r="G210" s="860"/>
      <c r="H210" s="861"/>
      <c r="I210" s="861"/>
      <c r="J210" s="861"/>
      <c r="K210" s="786" t="str">
        <f t="shared" si="21"/>
        <v xml:space="preserve"> </v>
      </c>
      <c r="L210" s="861"/>
      <c r="M210" s="861"/>
      <c r="N210" s="861"/>
      <c r="O210" s="861"/>
      <c r="P210" s="861"/>
      <c r="Q210" s="855"/>
      <c r="R210" s="855"/>
      <c r="S210" s="861"/>
      <c r="T210" s="861"/>
      <c r="U210" s="861"/>
      <c r="V210" s="861"/>
      <c r="W210" s="862"/>
      <c r="X210" s="862"/>
      <c r="Y210" s="862"/>
      <c r="Z210" s="858"/>
      <c r="AA210" s="823"/>
      <c r="AB210" s="823"/>
      <c r="AC210" s="823"/>
      <c r="AD210" s="823"/>
      <c r="AE210" s="823"/>
      <c r="AF210" s="684"/>
      <c r="AG210" s="857" t="str">
        <f t="shared" si="22"/>
        <v xml:space="preserve"> </v>
      </c>
      <c r="AH210" s="786" t="str">
        <f t="shared" si="23"/>
        <v xml:space="preserve"> </v>
      </c>
      <c r="AI210" s="786" t="str">
        <f t="shared" si="24"/>
        <v xml:space="preserve"> </v>
      </c>
      <c r="AJ210" s="786" t="str">
        <f t="shared" si="25"/>
        <v xml:space="preserve"> </v>
      </c>
      <c r="AK210" s="786" t="str">
        <f t="shared" si="26"/>
        <v xml:space="preserve"> </v>
      </c>
      <c r="AL210" s="786" t="str">
        <f t="shared" si="27"/>
        <v xml:space="preserve"> </v>
      </c>
    </row>
    <row r="211" spans="1:38" ht="18.75" x14ac:dyDescent="0.3">
      <c r="A211" s="858"/>
      <c r="B211" s="858"/>
      <c r="C211" s="858"/>
      <c r="D211" s="859"/>
      <c r="E211" s="860"/>
      <c r="F211" s="860"/>
      <c r="G211" s="860"/>
      <c r="H211" s="861"/>
      <c r="I211" s="861"/>
      <c r="J211" s="861"/>
      <c r="K211" s="786" t="str">
        <f t="shared" si="21"/>
        <v xml:space="preserve"> </v>
      </c>
      <c r="L211" s="861"/>
      <c r="M211" s="861"/>
      <c r="N211" s="861"/>
      <c r="O211" s="861"/>
      <c r="P211" s="861"/>
      <c r="Q211" s="855"/>
      <c r="R211" s="855"/>
      <c r="S211" s="861"/>
      <c r="T211" s="861"/>
      <c r="U211" s="861"/>
      <c r="V211" s="861"/>
      <c r="W211" s="862"/>
      <c r="X211" s="862"/>
      <c r="Y211" s="862"/>
      <c r="Z211" s="858"/>
      <c r="AA211" s="823"/>
      <c r="AB211" s="823"/>
      <c r="AC211" s="823"/>
      <c r="AD211" s="823"/>
      <c r="AE211" s="823"/>
      <c r="AF211" s="684"/>
      <c r="AG211" s="857" t="str">
        <f t="shared" si="22"/>
        <v xml:space="preserve"> </v>
      </c>
      <c r="AH211" s="786" t="str">
        <f t="shared" si="23"/>
        <v xml:space="preserve"> </v>
      </c>
      <c r="AI211" s="786" t="str">
        <f t="shared" si="24"/>
        <v xml:space="preserve"> </v>
      </c>
      <c r="AJ211" s="786" t="str">
        <f t="shared" si="25"/>
        <v xml:space="preserve"> </v>
      </c>
      <c r="AK211" s="786" t="str">
        <f t="shared" si="26"/>
        <v xml:space="preserve"> </v>
      </c>
      <c r="AL211" s="786" t="str">
        <f t="shared" si="27"/>
        <v xml:space="preserve"> </v>
      </c>
    </row>
    <row r="212" spans="1:38" ht="18.75" x14ac:dyDescent="0.3">
      <c r="A212" s="858"/>
      <c r="B212" s="858"/>
      <c r="C212" s="858"/>
      <c r="D212" s="859"/>
      <c r="E212" s="860"/>
      <c r="F212" s="860"/>
      <c r="G212" s="860"/>
      <c r="H212" s="861"/>
      <c r="I212" s="861"/>
      <c r="J212" s="861"/>
      <c r="K212" s="786" t="str">
        <f t="shared" si="21"/>
        <v xml:space="preserve"> </v>
      </c>
      <c r="L212" s="861"/>
      <c r="M212" s="861"/>
      <c r="N212" s="861"/>
      <c r="O212" s="861"/>
      <c r="P212" s="861"/>
      <c r="Q212" s="855"/>
      <c r="R212" s="855"/>
      <c r="S212" s="861"/>
      <c r="T212" s="861"/>
      <c r="U212" s="861"/>
      <c r="V212" s="861"/>
      <c r="W212" s="862"/>
      <c r="X212" s="862"/>
      <c r="Y212" s="862"/>
      <c r="Z212" s="858"/>
      <c r="AA212" s="823"/>
      <c r="AB212" s="823"/>
      <c r="AC212" s="823"/>
      <c r="AD212" s="823"/>
      <c r="AE212" s="823"/>
      <c r="AF212" s="684"/>
      <c r="AG212" s="857" t="str">
        <f t="shared" si="22"/>
        <v xml:space="preserve"> </v>
      </c>
      <c r="AH212" s="786" t="str">
        <f t="shared" si="23"/>
        <v xml:space="preserve"> </v>
      </c>
      <c r="AI212" s="786" t="str">
        <f t="shared" si="24"/>
        <v xml:space="preserve"> </v>
      </c>
      <c r="AJ212" s="786" t="str">
        <f t="shared" si="25"/>
        <v xml:space="preserve"> </v>
      </c>
      <c r="AK212" s="786" t="str">
        <f t="shared" si="26"/>
        <v xml:space="preserve"> </v>
      </c>
      <c r="AL212" s="786" t="str">
        <f t="shared" si="27"/>
        <v xml:space="preserve"> </v>
      </c>
    </row>
    <row r="213" spans="1:38" ht="18.75" x14ac:dyDescent="0.3">
      <c r="A213" s="858"/>
      <c r="B213" s="858"/>
      <c r="C213" s="858"/>
      <c r="D213" s="859"/>
      <c r="E213" s="860"/>
      <c r="F213" s="860"/>
      <c r="G213" s="860"/>
      <c r="H213" s="861"/>
      <c r="I213" s="861"/>
      <c r="J213" s="861"/>
      <c r="K213" s="786" t="str">
        <f t="shared" si="21"/>
        <v xml:space="preserve"> </v>
      </c>
      <c r="L213" s="861"/>
      <c r="M213" s="861"/>
      <c r="N213" s="861"/>
      <c r="O213" s="861"/>
      <c r="P213" s="861"/>
      <c r="Q213" s="855"/>
      <c r="R213" s="855"/>
      <c r="S213" s="861"/>
      <c r="T213" s="861"/>
      <c r="U213" s="861"/>
      <c r="V213" s="861"/>
      <c r="W213" s="862"/>
      <c r="X213" s="862"/>
      <c r="Y213" s="862"/>
      <c r="Z213" s="858"/>
      <c r="AA213" s="823"/>
      <c r="AB213" s="823"/>
      <c r="AC213" s="823"/>
      <c r="AD213" s="823"/>
      <c r="AE213" s="823"/>
      <c r="AF213" s="684"/>
      <c r="AG213" s="857" t="str">
        <f t="shared" si="22"/>
        <v xml:space="preserve"> </v>
      </c>
      <c r="AH213" s="786" t="str">
        <f t="shared" si="23"/>
        <v xml:space="preserve"> </v>
      </c>
      <c r="AI213" s="786" t="str">
        <f t="shared" si="24"/>
        <v xml:space="preserve"> </v>
      </c>
      <c r="AJ213" s="786" t="str">
        <f t="shared" si="25"/>
        <v xml:space="preserve"> </v>
      </c>
      <c r="AK213" s="786" t="str">
        <f t="shared" si="26"/>
        <v xml:space="preserve"> </v>
      </c>
      <c r="AL213" s="786" t="str">
        <f t="shared" si="27"/>
        <v xml:space="preserve"> </v>
      </c>
    </row>
    <row r="214" spans="1:38" ht="18.75" x14ac:dyDescent="0.3">
      <c r="A214" s="858"/>
      <c r="B214" s="858"/>
      <c r="C214" s="858"/>
      <c r="D214" s="859"/>
      <c r="E214" s="860"/>
      <c r="F214" s="860"/>
      <c r="G214" s="860"/>
      <c r="H214" s="861"/>
      <c r="I214" s="861"/>
      <c r="J214" s="861"/>
      <c r="K214" s="786" t="str">
        <f t="shared" si="21"/>
        <v xml:space="preserve"> </v>
      </c>
      <c r="L214" s="861"/>
      <c r="M214" s="861"/>
      <c r="N214" s="861"/>
      <c r="O214" s="861"/>
      <c r="P214" s="861"/>
      <c r="Q214" s="855"/>
      <c r="R214" s="855"/>
      <c r="S214" s="861"/>
      <c r="T214" s="861"/>
      <c r="U214" s="861"/>
      <c r="V214" s="861"/>
      <c r="W214" s="862"/>
      <c r="X214" s="862"/>
      <c r="Y214" s="862"/>
      <c r="Z214" s="858"/>
      <c r="AA214" s="823"/>
      <c r="AB214" s="823"/>
      <c r="AC214" s="823"/>
      <c r="AD214" s="823"/>
      <c r="AE214" s="823"/>
      <c r="AF214" s="684"/>
      <c r="AG214" s="857" t="str">
        <f t="shared" si="22"/>
        <v xml:space="preserve"> </v>
      </c>
      <c r="AH214" s="786" t="str">
        <f t="shared" si="23"/>
        <v xml:space="preserve"> </v>
      </c>
      <c r="AI214" s="786" t="str">
        <f t="shared" si="24"/>
        <v xml:space="preserve"> </v>
      </c>
      <c r="AJ214" s="786" t="str">
        <f t="shared" si="25"/>
        <v xml:space="preserve"> </v>
      </c>
      <c r="AK214" s="786" t="str">
        <f t="shared" si="26"/>
        <v xml:space="preserve"> </v>
      </c>
      <c r="AL214" s="786" t="str">
        <f t="shared" si="27"/>
        <v xml:space="preserve"> </v>
      </c>
    </row>
    <row r="215" spans="1:38" ht="18.75" x14ac:dyDescent="0.3">
      <c r="A215" s="858"/>
      <c r="B215" s="858"/>
      <c r="C215" s="858"/>
      <c r="D215" s="859"/>
      <c r="E215" s="860"/>
      <c r="F215" s="860"/>
      <c r="G215" s="860"/>
      <c r="H215" s="861"/>
      <c r="I215" s="861"/>
      <c r="J215" s="861"/>
      <c r="K215" s="786" t="str">
        <f t="shared" si="21"/>
        <v xml:space="preserve"> </v>
      </c>
      <c r="L215" s="861"/>
      <c r="M215" s="861"/>
      <c r="N215" s="861"/>
      <c r="O215" s="861"/>
      <c r="P215" s="861"/>
      <c r="Q215" s="855"/>
      <c r="R215" s="855"/>
      <c r="S215" s="861"/>
      <c r="T215" s="861"/>
      <c r="U215" s="861"/>
      <c r="V215" s="861"/>
      <c r="W215" s="862"/>
      <c r="X215" s="862"/>
      <c r="Y215" s="862"/>
      <c r="Z215" s="858"/>
      <c r="AA215" s="823"/>
      <c r="AB215" s="823"/>
      <c r="AC215" s="823"/>
      <c r="AD215" s="823"/>
      <c r="AE215" s="823"/>
      <c r="AF215" s="684"/>
      <c r="AG215" s="857" t="str">
        <f t="shared" si="22"/>
        <v xml:space="preserve"> </v>
      </c>
      <c r="AH215" s="786" t="str">
        <f t="shared" si="23"/>
        <v xml:space="preserve"> </v>
      </c>
      <c r="AI215" s="786" t="str">
        <f t="shared" si="24"/>
        <v xml:space="preserve"> </v>
      </c>
      <c r="AJ215" s="786" t="str">
        <f t="shared" si="25"/>
        <v xml:space="preserve"> </v>
      </c>
      <c r="AK215" s="786" t="str">
        <f t="shared" si="26"/>
        <v xml:space="preserve"> </v>
      </c>
      <c r="AL215" s="786" t="str">
        <f t="shared" si="27"/>
        <v xml:space="preserve"> </v>
      </c>
    </row>
    <row r="216" spans="1:38" ht="18.75" x14ac:dyDescent="0.3">
      <c r="A216" s="858"/>
      <c r="B216" s="858"/>
      <c r="C216" s="858"/>
      <c r="D216" s="859"/>
      <c r="E216" s="860"/>
      <c r="F216" s="860"/>
      <c r="G216" s="860"/>
      <c r="H216" s="861"/>
      <c r="I216" s="861"/>
      <c r="J216" s="861"/>
      <c r="K216" s="786" t="str">
        <f t="shared" si="21"/>
        <v xml:space="preserve"> </v>
      </c>
      <c r="L216" s="861"/>
      <c r="M216" s="861"/>
      <c r="N216" s="861"/>
      <c r="O216" s="861"/>
      <c r="P216" s="861"/>
      <c r="Q216" s="855"/>
      <c r="R216" s="855"/>
      <c r="S216" s="861"/>
      <c r="T216" s="861"/>
      <c r="U216" s="861"/>
      <c r="V216" s="861"/>
      <c r="W216" s="862"/>
      <c r="X216" s="862"/>
      <c r="Y216" s="862"/>
      <c r="Z216" s="858"/>
      <c r="AA216" s="823"/>
      <c r="AB216" s="823"/>
      <c r="AC216" s="823"/>
      <c r="AD216" s="823"/>
      <c r="AE216" s="823"/>
      <c r="AF216" s="684"/>
      <c r="AG216" s="857" t="str">
        <f t="shared" si="22"/>
        <v xml:space="preserve"> </v>
      </c>
      <c r="AH216" s="786" t="str">
        <f t="shared" si="23"/>
        <v xml:space="preserve"> </v>
      </c>
      <c r="AI216" s="786" t="str">
        <f t="shared" si="24"/>
        <v xml:space="preserve"> </v>
      </c>
      <c r="AJ216" s="786" t="str">
        <f t="shared" si="25"/>
        <v xml:space="preserve"> </v>
      </c>
      <c r="AK216" s="786" t="str">
        <f t="shared" si="26"/>
        <v xml:space="preserve"> </v>
      </c>
      <c r="AL216" s="786" t="str">
        <f t="shared" si="27"/>
        <v xml:space="preserve"> </v>
      </c>
    </row>
    <row r="217" spans="1:38" ht="18.75" x14ac:dyDescent="0.3">
      <c r="A217" s="858"/>
      <c r="B217" s="858"/>
      <c r="C217" s="858"/>
      <c r="D217" s="859"/>
      <c r="E217" s="860"/>
      <c r="F217" s="860"/>
      <c r="G217" s="860"/>
      <c r="H217" s="861"/>
      <c r="I217" s="861"/>
      <c r="J217" s="861"/>
      <c r="K217" s="786" t="str">
        <f t="shared" si="21"/>
        <v xml:space="preserve"> </v>
      </c>
      <c r="L217" s="861"/>
      <c r="M217" s="861"/>
      <c r="N217" s="861"/>
      <c r="O217" s="861"/>
      <c r="P217" s="861"/>
      <c r="Q217" s="855"/>
      <c r="R217" s="855"/>
      <c r="S217" s="861"/>
      <c r="T217" s="861"/>
      <c r="U217" s="861"/>
      <c r="V217" s="861"/>
      <c r="W217" s="862"/>
      <c r="X217" s="862"/>
      <c r="Y217" s="862"/>
      <c r="Z217" s="858"/>
      <c r="AA217" s="823"/>
      <c r="AB217" s="823"/>
      <c r="AC217" s="823"/>
      <c r="AD217" s="823"/>
      <c r="AE217" s="823"/>
      <c r="AF217" s="684"/>
      <c r="AG217" s="857" t="str">
        <f t="shared" si="22"/>
        <v xml:space="preserve"> </v>
      </c>
      <c r="AH217" s="786" t="str">
        <f t="shared" si="23"/>
        <v xml:space="preserve"> </v>
      </c>
      <c r="AI217" s="786" t="str">
        <f t="shared" si="24"/>
        <v xml:space="preserve"> </v>
      </c>
      <c r="AJ217" s="786" t="str">
        <f t="shared" si="25"/>
        <v xml:space="preserve"> </v>
      </c>
      <c r="AK217" s="786" t="str">
        <f t="shared" si="26"/>
        <v xml:space="preserve"> </v>
      </c>
      <c r="AL217" s="786" t="str">
        <f t="shared" si="27"/>
        <v xml:space="preserve"> </v>
      </c>
    </row>
    <row r="218" spans="1:38" ht="18.75" x14ac:dyDescent="0.3">
      <c r="A218" s="858"/>
      <c r="B218" s="858"/>
      <c r="C218" s="858"/>
      <c r="D218" s="859"/>
      <c r="E218" s="860"/>
      <c r="F218" s="860"/>
      <c r="G218" s="860"/>
      <c r="H218" s="861"/>
      <c r="I218" s="861"/>
      <c r="J218" s="861"/>
      <c r="K218" s="786" t="str">
        <f t="shared" si="21"/>
        <v xml:space="preserve"> </v>
      </c>
      <c r="L218" s="861"/>
      <c r="M218" s="861"/>
      <c r="N218" s="861"/>
      <c r="O218" s="861"/>
      <c r="P218" s="861"/>
      <c r="Q218" s="855"/>
      <c r="R218" s="855"/>
      <c r="S218" s="861"/>
      <c r="T218" s="861"/>
      <c r="U218" s="861"/>
      <c r="V218" s="861"/>
      <c r="W218" s="862"/>
      <c r="X218" s="862"/>
      <c r="Y218" s="862"/>
      <c r="Z218" s="858"/>
      <c r="AA218" s="823"/>
      <c r="AB218" s="823"/>
      <c r="AC218" s="823"/>
      <c r="AD218" s="823"/>
      <c r="AE218" s="823"/>
      <c r="AF218" s="684"/>
      <c r="AG218" s="857" t="str">
        <f t="shared" si="22"/>
        <v xml:space="preserve"> </v>
      </c>
      <c r="AH218" s="786" t="str">
        <f t="shared" si="23"/>
        <v xml:space="preserve"> </v>
      </c>
      <c r="AI218" s="786" t="str">
        <f t="shared" si="24"/>
        <v xml:space="preserve"> </v>
      </c>
      <c r="AJ218" s="786" t="str">
        <f t="shared" si="25"/>
        <v xml:space="preserve"> </v>
      </c>
      <c r="AK218" s="786" t="str">
        <f t="shared" si="26"/>
        <v xml:space="preserve"> </v>
      </c>
      <c r="AL218" s="786" t="str">
        <f t="shared" si="27"/>
        <v xml:space="preserve"> </v>
      </c>
    </row>
    <row r="219" spans="1:38" ht="18.75" x14ac:dyDescent="0.3">
      <c r="A219" s="858"/>
      <c r="B219" s="858"/>
      <c r="C219" s="858"/>
      <c r="D219" s="859"/>
      <c r="E219" s="860"/>
      <c r="F219" s="860"/>
      <c r="G219" s="860"/>
      <c r="H219" s="861"/>
      <c r="I219" s="861"/>
      <c r="J219" s="861"/>
      <c r="K219" s="786" t="str">
        <f t="shared" si="21"/>
        <v xml:space="preserve"> </v>
      </c>
      <c r="L219" s="861"/>
      <c r="M219" s="861"/>
      <c r="N219" s="861"/>
      <c r="O219" s="861"/>
      <c r="P219" s="861"/>
      <c r="Q219" s="855"/>
      <c r="R219" s="855"/>
      <c r="S219" s="861"/>
      <c r="T219" s="861"/>
      <c r="U219" s="861"/>
      <c r="V219" s="861"/>
      <c r="W219" s="862"/>
      <c r="X219" s="862"/>
      <c r="Y219" s="862"/>
      <c r="Z219" s="858"/>
      <c r="AA219" s="823"/>
      <c r="AB219" s="823"/>
      <c r="AC219" s="823"/>
      <c r="AD219" s="823"/>
      <c r="AE219" s="823"/>
      <c r="AF219" s="684"/>
      <c r="AG219" s="857" t="str">
        <f t="shared" si="22"/>
        <v xml:space="preserve"> </v>
      </c>
      <c r="AH219" s="786" t="str">
        <f t="shared" si="23"/>
        <v xml:space="preserve"> </v>
      </c>
      <c r="AI219" s="786" t="str">
        <f t="shared" si="24"/>
        <v xml:space="preserve"> </v>
      </c>
      <c r="AJ219" s="786" t="str">
        <f t="shared" si="25"/>
        <v xml:space="preserve"> </v>
      </c>
      <c r="AK219" s="786" t="str">
        <f t="shared" si="26"/>
        <v xml:space="preserve"> </v>
      </c>
      <c r="AL219" s="786" t="str">
        <f t="shared" si="27"/>
        <v xml:space="preserve"> </v>
      </c>
    </row>
    <row r="220" spans="1:38" ht="18.75" x14ac:dyDescent="0.3">
      <c r="A220" s="858"/>
      <c r="B220" s="858"/>
      <c r="C220" s="858"/>
      <c r="D220" s="859"/>
      <c r="E220" s="860"/>
      <c r="F220" s="860"/>
      <c r="G220" s="860"/>
      <c r="H220" s="861"/>
      <c r="I220" s="861"/>
      <c r="J220" s="861"/>
      <c r="K220" s="786" t="str">
        <f t="shared" si="21"/>
        <v xml:space="preserve"> </v>
      </c>
      <c r="L220" s="861"/>
      <c r="M220" s="861"/>
      <c r="N220" s="861"/>
      <c r="O220" s="861"/>
      <c r="P220" s="861"/>
      <c r="Q220" s="855"/>
      <c r="R220" s="855"/>
      <c r="S220" s="861"/>
      <c r="T220" s="861"/>
      <c r="U220" s="861"/>
      <c r="V220" s="861"/>
      <c r="W220" s="862"/>
      <c r="X220" s="862"/>
      <c r="Y220" s="862"/>
      <c r="Z220" s="858"/>
      <c r="AA220" s="823"/>
      <c r="AB220" s="823"/>
      <c r="AC220" s="823"/>
      <c r="AD220" s="823"/>
      <c r="AE220" s="823"/>
      <c r="AF220" s="684"/>
      <c r="AG220" s="857" t="str">
        <f t="shared" si="22"/>
        <v xml:space="preserve"> </v>
      </c>
      <c r="AH220" s="786" t="str">
        <f t="shared" si="23"/>
        <v xml:space="preserve"> </v>
      </c>
      <c r="AI220" s="786" t="str">
        <f t="shared" si="24"/>
        <v xml:space="preserve"> </v>
      </c>
      <c r="AJ220" s="786" t="str">
        <f t="shared" si="25"/>
        <v xml:space="preserve"> </v>
      </c>
      <c r="AK220" s="786" t="str">
        <f t="shared" si="26"/>
        <v xml:space="preserve"> </v>
      </c>
      <c r="AL220" s="786" t="str">
        <f t="shared" si="27"/>
        <v xml:space="preserve"> </v>
      </c>
    </row>
    <row r="221" spans="1:38" ht="18.75" x14ac:dyDescent="0.3">
      <c r="A221" s="858"/>
      <c r="B221" s="858"/>
      <c r="C221" s="858"/>
      <c r="D221" s="859"/>
      <c r="E221" s="860"/>
      <c r="F221" s="860"/>
      <c r="G221" s="860"/>
      <c r="H221" s="861"/>
      <c r="I221" s="861"/>
      <c r="J221" s="861"/>
      <c r="K221" s="786" t="str">
        <f t="shared" si="21"/>
        <v xml:space="preserve"> </v>
      </c>
      <c r="L221" s="861"/>
      <c r="M221" s="861"/>
      <c r="N221" s="861"/>
      <c r="O221" s="861"/>
      <c r="P221" s="861"/>
      <c r="Q221" s="855"/>
      <c r="R221" s="855"/>
      <c r="S221" s="861"/>
      <c r="T221" s="861"/>
      <c r="U221" s="861"/>
      <c r="V221" s="861"/>
      <c r="W221" s="862"/>
      <c r="X221" s="862"/>
      <c r="Y221" s="862"/>
      <c r="Z221" s="858"/>
      <c r="AA221" s="823"/>
      <c r="AB221" s="823"/>
      <c r="AC221" s="823"/>
      <c r="AD221" s="823"/>
      <c r="AE221" s="823"/>
      <c r="AF221" s="684"/>
      <c r="AG221" s="857" t="str">
        <f t="shared" si="22"/>
        <v xml:space="preserve"> </v>
      </c>
      <c r="AH221" s="786" t="str">
        <f t="shared" si="23"/>
        <v xml:space="preserve"> </v>
      </c>
      <c r="AI221" s="786" t="str">
        <f t="shared" si="24"/>
        <v xml:space="preserve"> </v>
      </c>
      <c r="AJ221" s="786" t="str">
        <f t="shared" si="25"/>
        <v xml:space="preserve"> </v>
      </c>
      <c r="AK221" s="786" t="str">
        <f t="shared" si="26"/>
        <v xml:space="preserve"> </v>
      </c>
      <c r="AL221" s="786" t="str">
        <f t="shared" si="27"/>
        <v xml:space="preserve"> </v>
      </c>
    </row>
    <row r="222" spans="1:38" ht="18.75" x14ac:dyDescent="0.3">
      <c r="A222" s="858"/>
      <c r="B222" s="858"/>
      <c r="C222" s="858"/>
      <c r="D222" s="859"/>
      <c r="E222" s="860"/>
      <c r="F222" s="860"/>
      <c r="G222" s="860"/>
      <c r="H222" s="861"/>
      <c r="I222" s="861"/>
      <c r="J222" s="861"/>
      <c r="K222" s="786" t="str">
        <f t="shared" si="21"/>
        <v xml:space="preserve"> </v>
      </c>
      <c r="L222" s="861"/>
      <c r="M222" s="861"/>
      <c r="N222" s="861"/>
      <c r="O222" s="861"/>
      <c r="P222" s="861"/>
      <c r="Q222" s="855"/>
      <c r="R222" s="855"/>
      <c r="S222" s="861"/>
      <c r="T222" s="861"/>
      <c r="U222" s="861"/>
      <c r="V222" s="861"/>
      <c r="W222" s="862"/>
      <c r="X222" s="862"/>
      <c r="Y222" s="862"/>
      <c r="Z222" s="858"/>
      <c r="AA222" s="823"/>
      <c r="AB222" s="823"/>
      <c r="AC222" s="823"/>
      <c r="AD222" s="823"/>
      <c r="AE222" s="823"/>
      <c r="AF222" s="684"/>
      <c r="AG222" s="857" t="str">
        <f t="shared" si="22"/>
        <v xml:space="preserve"> </v>
      </c>
      <c r="AH222" s="786" t="str">
        <f t="shared" si="23"/>
        <v xml:space="preserve"> </v>
      </c>
      <c r="AI222" s="786" t="str">
        <f t="shared" si="24"/>
        <v xml:space="preserve"> </v>
      </c>
      <c r="AJ222" s="786" t="str">
        <f t="shared" si="25"/>
        <v xml:space="preserve"> </v>
      </c>
      <c r="AK222" s="786" t="str">
        <f t="shared" si="26"/>
        <v xml:space="preserve"> </v>
      </c>
      <c r="AL222" s="786" t="str">
        <f t="shared" si="27"/>
        <v xml:space="preserve"> </v>
      </c>
    </row>
    <row r="223" spans="1:38" ht="18.75" x14ac:dyDescent="0.3">
      <c r="A223" s="858"/>
      <c r="B223" s="858"/>
      <c r="C223" s="858"/>
      <c r="D223" s="859"/>
      <c r="E223" s="860"/>
      <c r="F223" s="860"/>
      <c r="G223" s="860"/>
      <c r="H223" s="861"/>
      <c r="I223" s="861"/>
      <c r="J223" s="861"/>
      <c r="K223" s="786" t="str">
        <f t="shared" si="21"/>
        <v xml:space="preserve"> </v>
      </c>
      <c r="L223" s="861"/>
      <c r="M223" s="861"/>
      <c r="N223" s="861"/>
      <c r="O223" s="861"/>
      <c r="P223" s="861"/>
      <c r="Q223" s="855"/>
      <c r="R223" s="855"/>
      <c r="S223" s="861"/>
      <c r="T223" s="861"/>
      <c r="U223" s="861"/>
      <c r="V223" s="861"/>
      <c r="W223" s="862"/>
      <c r="X223" s="862"/>
      <c r="Y223" s="862"/>
      <c r="Z223" s="858"/>
      <c r="AA223" s="823"/>
      <c r="AB223" s="823"/>
      <c r="AC223" s="823"/>
      <c r="AD223" s="823"/>
      <c r="AE223" s="823"/>
      <c r="AF223" s="684"/>
      <c r="AG223" s="857" t="str">
        <f t="shared" si="22"/>
        <v xml:space="preserve"> </v>
      </c>
      <c r="AH223" s="786" t="str">
        <f t="shared" si="23"/>
        <v xml:space="preserve"> </v>
      </c>
      <c r="AI223" s="786" t="str">
        <f t="shared" si="24"/>
        <v xml:space="preserve"> </v>
      </c>
      <c r="AJ223" s="786" t="str">
        <f t="shared" si="25"/>
        <v xml:space="preserve"> </v>
      </c>
      <c r="AK223" s="786" t="str">
        <f t="shared" si="26"/>
        <v xml:space="preserve"> </v>
      </c>
      <c r="AL223" s="786" t="str">
        <f t="shared" si="27"/>
        <v xml:space="preserve"> </v>
      </c>
    </row>
    <row r="224" spans="1:38" ht="18.75" x14ac:dyDescent="0.3">
      <c r="A224" s="858"/>
      <c r="B224" s="858"/>
      <c r="C224" s="858"/>
      <c r="D224" s="859"/>
      <c r="E224" s="860"/>
      <c r="F224" s="860"/>
      <c r="G224" s="860"/>
      <c r="H224" s="861"/>
      <c r="I224" s="861"/>
      <c r="J224" s="861"/>
      <c r="K224" s="786" t="str">
        <f t="shared" si="21"/>
        <v xml:space="preserve"> </v>
      </c>
      <c r="L224" s="861"/>
      <c r="M224" s="861"/>
      <c r="N224" s="861"/>
      <c r="O224" s="861"/>
      <c r="P224" s="861"/>
      <c r="Q224" s="855"/>
      <c r="R224" s="855"/>
      <c r="S224" s="861"/>
      <c r="T224" s="861"/>
      <c r="U224" s="861"/>
      <c r="V224" s="861"/>
      <c r="W224" s="862"/>
      <c r="X224" s="862"/>
      <c r="Y224" s="862"/>
      <c r="Z224" s="858"/>
      <c r="AA224" s="823"/>
      <c r="AB224" s="823"/>
      <c r="AC224" s="823"/>
      <c r="AD224" s="823"/>
      <c r="AE224" s="823"/>
      <c r="AF224" s="684"/>
      <c r="AG224" s="857" t="str">
        <f t="shared" si="22"/>
        <v xml:space="preserve"> </v>
      </c>
      <c r="AH224" s="786" t="str">
        <f t="shared" si="23"/>
        <v xml:space="preserve"> </v>
      </c>
      <c r="AI224" s="786" t="str">
        <f t="shared" si="24"/>
        <v xml:space="preserve"> </v>
      </c>
      <c r="AJ224" s="786" t="str">
        <f t="shared" si="25"/>
        <v xml:space="preserve"> </v>
      </c>
      <c r="AK224" s="786" t="str">
        <f t="shared" si="26"/>
        <v xml:space="preserve"> </v>
      </c>
      <c r="AL224" s="786" t="str">
        <f t="shared" si="27"/>
        <v xml:space="preserve"> </v>
      </c>
    </row>
    <row r="225" spans="1:38" ht="18.75" x14ac:dyDescent="0.3">
      <c r="A225" s="858"/>
      <c r="B225" s="858"/>
      <c r="C225" s="858"/>
      <c r="D225" s="859"/>
      <c r="E225" s="860"/>
      <c r="F225" s="860"/>
      <c r="G225" s="860"/>
      <c r="H225" s="861"/>
      <c r="I225" s="861"/>
      <c r="J225" s="861"/>
      <c r="K225" s="786" t="str">
        <f t="shared" si="21"/>
        <v xml:space="preserve"> </v>
      </c>
      <c r="L225" s="861"/>
      <c r="M225" s="861"/>
      <c r="N225" s="861"/>
      <c r="O225" s="861"/>
      <c r="P225" s="861"/>
      <c r="Q225" s="855"/>
      <c r="R225" s="855"/>
      <c r="S225" s="861"/>
      <c r="T225" s="861"/>
      <c r="U225" s="861"/>
      <c r="V225" s="861"/>
      <c r="W225" s="862"/>
      <c r="X225" s="862"/>
      <c r="Y225" s="862"/>
      <c r="Z225" s="858"/>
      <c r="AA225" s="823"/>
      <c r="AB225" s="823"/>
      <c r="AC225" s="823"/>
      <c r="AD225" s="823"/>
      <c r="AE225" s="823"/>
      <c r="AF225" s="684"/>
      <c r="AG225" s="857" t="str">
        <f t="shared" si="22"/>
        <v xml:space="preserve"> </v>
      </c>
      <c r="AH225" s="786" t="str">
        <f t="shared" si="23"/>
        <v xml:space="preserve"> </v>
      </c>
      <c r="AI225" s="786" t="str">
        <f t="shared" si="24"/>
        <v xml:space="preserve"> </v>
      </c>
      <c r="AJ225" s="786" t="str">
        <f t="shared" si="25"/>
        <v xml:space="preserve"> </v>
      </c>
      <c r="AK225" s="786" t="str">
        <f t="shared" si="26"/>
        <v xml:space="preserve"> </v>
      </c>
      <c r="AL225" s="786" t="str">
        <f t="shared" si="27"/>
        <v xml:space="preserve"> </v>
      </c>
    </row>
    <row r="226" spans="1:38" ht="18.75" x14ac:dyDescent="0.3">
      <c r="A226" s="858"/>
      <c r="B226" s="858"/>
      <c r="C226" s="858"/>
      <c r="D226" s="859"/>
      <c r="E226" s="860"/>
      <c r="F226" s="860"/>
      <c r="G226" s="860"/>
      <c r="H226" s="861"/>
      <c r="I226" s="861"/>
      <c r="J226" s="861"/>
      <c r="K226" s="786" t="str">
        <f t="shared" si="21"/>
        <v xml:space="preserve"> </v>
      </c>
      <c r="L226" s="861"/>
      <c r="M226" s="861"/>
      <c r="N226" s="861"/>
      <c r="O226" s="861"/>
      <c r="P226" s="861"/>
      <c r="Q226" s="855"/>
      <c r="R226" s="855"/>
      <c r="S226" s="861"/>
      <c r="T226" s="861"/>
      <c r="U226" s="861"/>
      <c r="V226" s="861"/>
      <c r="W226" s="862"/>
      <c r="X226" s="862"/>
      <c r="Y226" s="862"/>
      <c r="Z226" s="858"/>
      <c r="AA226" s="823"/>
      <c r="AB226" s="823"/>
      <c r="AC226" s="823"/>
      <c r="AD226" s="823"/>
      <c r="AE226" s="823"/>
      <c r="AF226" s="684"/>
      <c r="AG226" s="857" t="str">
        <f t="shared" si="22"/>
        <v xml:space="preserve"> </v>
      </c>
      <c r="AH226" s="786" t="str">
        <f t="shared" si="23"/>
        <v xml:space="preserve"> </v>
      </c>
      <c r="AI226" s="786" t="str">
        <f t="shared" si="24"/>
        <v xml:space="preserve"> </v>
      </c>
      <c r="AJ226" s="786" t="str">
        <f t="shared" si="25"/>
        <v xml:space="preserve"> </v>
      </c>
      <c r="AK226" s="786" t="str">
        <f t="shared" si="26"/>
        <v xml:space="preserve"> </v>
      </c>
      <c r="AL226" s="786" t="str">
        <f t="shared" si="27"/>
        <v xml:space="preserve"> </v>
      </c>
    </row>
    <row r="227" spans="1:38" ht="18.75" x14ac:dyDescent="0.3">
      <c r="A227" s="858"/>
      <c r="B227" s="858"/>
      <c r="C227" s="858"/>
      <c r="D227" s="859"/>
      <c r="E227" s="860"/>
      <c r="F227" s="860"/>
      <c r="G227" s="860"/>
      <c r="H227" s="861"/>
      <c r="I227" s="861"/>
      <c r="J227" s="861"/>
      <c r="K227" s="786" t="str">
        <f t="shared" si="21"/>
        <v xml:space="preserve"> </v>
      </c>
      <c r="L227" s="861"/>
      <c r="M227" s="861"/>
      <c r="N227" s="861"/>
      <c r="O227" s="861"/>
      <c r="P227" s="861"/>
      <c r="Q227" s="855"/>
      <c r="R227" s="855"/>
      <c r="S227" s="861"/>
      <c r="T227" s="861"/>
      <c r="U227" s="861"/>
      <c r="V227" s="861"/>
      <c r="W227" s="862"/>
      <c r="X227" s="862"/>
      <c r="Y227" s="862"/>
      <c r="Z227" s="858"/>
      <c r="AA227" s="823"/>
      <c r="AB227" s="823"/>
      <c r="AC227" s="823"/>
      <c r="AD227" s="823"/>
      <c r="AE227" s="823"/>
      <c r="AF227" s="684"/>
      <c r="AG227" s="857" t="str">
        <f t="shared" si="22"/>
        <v xml:space="preserve"> </v>
      </c>
      <c r="AH227" s="786" t="str">
        <f t="shared" si="23"/>
        <v xml:space="preserve"> </v>
      </c>
      <c r="AI227" s="786" t="str">
        <f t="shared" si="24"/>
        <v xml:space="preserve"> </v>
      </c>
      <c r="AJ227" s="786" t="str">
        <f t="shared" si="25"/>
        <v xml:space="preserve"> </v>
      </c>
      <c r="AK227" s="786" t="str">
        <f t="shared" si="26"/>
        <v xml:space="preserve"> </v>
      </c>
      <c r="AL227" s="786" t="str">
        <f t="shared" si="27"/>
        <v xml:space="preserve"> </v>
      </c>
    </row>
    <row r="228" spans="1:38" ht="18.75" x14ac:dyDescent="0.3">
      <c r="A228" s="858"/>
      <c r="B228" s="858"/>
      <c r="C228" s="858"/>
      <c r="D228" s="859"/>
      <c r="E228" s="860"/>
      <c r="F228" s="860"/>
      <c r="G228" s="860"/>
      <c r="H228" s="861"/>
      <c r="I228" s="861"/>
      <c r="J228" s="861"/>
      <c r="K228" s="786" t="str">
        <f t="shared" si="21"/>
        <v xml:space="preserve"> </v>
      </c>
      <c r="L228" s="861"/>
      <c r="M228" s="861"/>
      <c r="N228" s="861"/>
      <c r="O228" s="861"/>
      <c r="P228" s="861"/>
      <c r="Q228" s="855"/>
      <c r="R228" s="855"/>
      <c r="S228" s="861"/>
      <c r="T228" s="861"/>
      <c r="U228" s="861"/>
      <c r="V228" s="861"/>
      <c r="W228" s="862"/>
      <c r="X228" s="862"/>
      <c r="Y228" s="862"/>
      <c r="Z228" s="858"/>
      <c r="AA228" s="823"/>
      <c r="AB228" s="823"/>
      <c r="AC228" s="823"/>
      <c r="AD228" s="823"/>
      <c r="AE228" s="823"/>
      <c r="AF228" s="684"/>
      <c r="AG228" s="857" t="str">
        <f t="shared" si="22"/>
        <v xml:space="preserve"> </v>
      </c>
      <c r="AH228" s="786" t="str">
        <f t="shared" si="23"/>
        <v xml:space="preserve"> </v>
      </c>
      <c r="AI228" s="786" t="str">
        <f t="shared" si="24"/>
        <v xml:space="preserve"> </v>
      </c>
      <c r="AJ228" s="786" t="str">
        <f t="shared" si="25"/>
        <v xml:space="preserve"> </v>
      </c>
      <c r="AK228" s="786" t="str">
        <f t="shared" si="26"/>
        <v xml:space="preserve"> </v>
      </c>
      <c r="AL228" s="786" t="str">
        <f t="shared" si="27"/>
        <v xml:space="preserve"> </v>
      </c>
    </row>
    <row r="229" spans="1:38" ht="18.75" x14ac:dyDescent="0.3">
      <c r="A229" s="858"/>
      <c r="B229" s="858"/>
      <c r="C229" s="858"/>
      <c r="D229" s="859"/>
      <c r="E229" s="860"/>
      <c r="F229" s="860"/>
      <c r="G229" s="860"/>
      <c r="H229" s="861"/>
      <c r="I229" s="861"/>
      <c r="J229" s="861"/>
      <c r="K229" s="786" t="str">
        <f t="shared" si="21"/>
        <v xml:space="preserve"> </v>
      </c>
      <c r="L229" s="861"/>
      <c r="M229" s="861"/>
      <c r="N229" s="861"/>
      <c r="O229" s="861"/>
      <c r="P229" s="861"/>
      <c r="Q229" s="855"/>
      <c r="R229" s="855"/>
      <c r="S229" s="861"/>
      <c r="T229" s="861"/>
      <c r="U229" s="861"/>
      <c r="V229" s="861"/>
      <c r="W229" s="862"/>
      <c r="X229" s="862"/>
      <c r="Y229" s="862"/>
      <c r="Z229" s="858"/>
      <c r="AA229" s="823"/>
      <c r="AB229" s="823"/>
      <c r="AC229" s="823"/>
      <c r="AD229" s="823"/>
      <c r="AE229" s="823"/>
      <c r="AF229" s="684"/>
      <c r="AG229" s="857" t="str">
        <f t="shared" si="22"/>
        <v xml:space="preserve"> </v>
      </c>
      <c r="AH229" s="786" t="str">
        <f t="shared" si="23"/>
        <v xml:space="preserve"> </v>
      </c>
      <c r="AI229" s="786" t="str">
        <f t="shared" si="24"/>
        <v xml:space="preserve"> </v>
      </c>
      <c r="AJ229" s="786" t="str">
        <f t="shared" si="25"/>
        <v xml:space="preserve"> </v>
      </c>
      <c r="AK229" s="786" t="str">
        <f t="shared" si="26"/>
        <v xml:space="preserve"> </v>
      </c>
      <c r="AL229" s="786" t="str">
        <f t="shared" si="27"/>
        <v xml:space="preserve"> </v>
      </c>
    </row>
    <row r="230" spans="1:38" ht="18.75" x14ac:dyDescent="0.3">
      <c r="A230" s="858"/>
      <c r="B230" s="858"/>
      <c r="C230" s="858"/>
      <c r="D230" s="859"/>
      <c r="E230" s="860"/>
      <c r="F230" s="860"/>
      <c r="G230" s="860"/>
      <c r="H230" s="861"/>
      <c r="I230" s="861"/>
      <c r="J230" s="861"/>
      <c r="K230" s="786" t="str">
        <f t="shared" si="21"/>
        <v xml:space="preserve"> </v>
      </c>
      <c r="L230" s="861"/>
      <c r="M230" s="861"/>
      <c r="N230" s="861"/>
      <c r="O230" s="861"/>
      <c r="P230" s="861"/>
      <c r="Q230" s="855"/>
      <c r="R230" s="855"/>
      <c r="S230" s="861"/>
      <c r="T230" s="861"/>
      <c r="U230" s="861"/>
      <c r="V230" s="861"/>
      <c r="W230" s="862"/>
      <c r="X230" s="862"/>
      <c r="Y230" s="862"/>
      <c r="Z230" s="858"/>
      <c r="AA230" s="823"/>
      <c r="AB230" s="823"/>
      <c r="AC230" s="823"/>
      <c r="AD230" s="823"/>
      <c r="AE230" s="823"/>
      <c r="AF230" s="684"/>
      <c r="AG230" s="857" t="str">
        <f t="shared" si="22"/>
        <v xml:space="preserve"> </v>
      </c>
      <c r="AH230" s="786" t="str">
        <f t="shared" si="23"/>
        <v xml:space="preserve"> </v>
      </c>
      <c r="AI230" s="786" t="str">
        <f t="shared" si="24"/>
        <v xml:space="preserve"> </v>
      </c>
      <c r="AJ230" s="786" t="str">
        <f t="shared" si="25"/>
        <v xml:space="preserve"> </v>
      </c>
      <c r="AK230" s="786" t="str">
        <f t="shared" si="26"/>
        <v xml:space="preserve"> </v>
      </c>
      <c r="AL230" s="786" t="str">
        <f t="shared" si="27"/>
        <v xml:space="preserve"> </v>
      </c>
    </row>
    <row r="231" spans="1:38" ht="18.75" x14ac:dyDescent="0.3">
      <c r="A231" s="858"/>
      <c r="B231" s="858"/>
      <c r="C231" s="858"/>
      <c r="D231" s="859"/>
      <c r="E231" s="860"/>
      <c r="F231" s="860"/>
      <c r="G231" s="860"/>
      <c r="H231" s="861"/>
      <c r="I231" s="861"/>
      <c r="J231" s="861"/>
      <c r="K231" s="786" t="str">
        <f t="shared" si="21"/>
        <v xml:space="preserve"> </v>
      </c>
      <c r="L231" s="861"/>
      <c r="M231" s="861"/>
      <c r="N231" s="861"/>
      <c r="O231" s="861"/>
      <c r="P231" s="861"/>
      <c r="Q231" s="855"/>
      <c r="R231" s="855"/>
      <c r="S231" s="861"/>
      <c r="T231" s="861"/>
      <c r="U231" s="861"/>
      <c r="V231" s="861"/>
      <c r="W231" s="862"/>
      <c r="X231" s="862"/>
      <c r="Y231" s="862"/>
      <c r="Z231" s="858"/>
      <c r="AA231" s="823"/>
      <c r="AB231" s="823"/>
      <c r="AC231" s="823"/>
      <c r="AD231" s="823"/>
      <c r="AE231" s="823"/>
      <c r="AF231" s="684"/>
      <c r="AG231" s="857" t="str">
        <f t="shared" si="22"/>
        <v xml:space="preserve"> </v>
      </c>
      <c r="AH231" s="786" t="str">
        <f t="shared" si="23"/>
        <v xml:space="preserve"> </v>
      </c>
      <c r="AI231" s="786" t="str">
        <f t="shared" si="24"/>
        <v xml:space="preserve"> </v>
      </c>
      <c r="AJ231" s="786" t="str">
        <f t="shared" si="25"/>
        <v xml:space="preserve"> </v>
      </c>
      <c r="AK231" s="786" t="str">
        <f t="shared" si="26"/>
        <v xml:space="preserve"> </v>
      </c>
      <c r="AL231" s="786" t="str">
        <f t="shared" si="27"/>
        <v xml:space="preserve"> </v>
      </c>
    </row>
    <row r="232" spans="1:38" ht="18.75" x14ac:dyDescent="0.3">
      <c r="A232" s="858"/>
      <c r="B232" s="858"/>
      <c r="C232" s="858"/>
      <c r="D232" s="859"/>
      <c r="E232" s="860"/>
      <c r="F232" s="860"/>
      <c r="G232" s="860"/>
      <c r="H232" s="861"/>
      <c r="I232" s="861"/>
      <c r="J232" s="861"/>
      <c r="K232" s="786" t="str">
        <f t="shared" si="21"/>
        <v xml:space="preserve"> </v>
      </c>
      <c r="L232" s="861"/>
      <c r="M232" s="861"/>
      <c r="N232" s="861"/>
      <c r="O232" s="861"/>
      <c r="P232" s="861"/>
      <c r="Q232" s="855"/>
      <c r="R232" s="855"/>
      <c r="S232" s="861"/>
      <c r="T232" s="861"/>
      <c r="U232" s="861"/>
      <c r="V232" s="861"/>
      <c r="W232" s="862"/>
      <c r="X232" s="862"/>
      <c r="Y232" s="862"/>
      <c r="Z232" s="858"/>
      <c r="AA232" s="823"/>
      <c r="AB232" s="823"/>
      <c r="AC232" s="823"/>
      <c r="AD232" s="823"/>
      <c r="AE232" s="823"/>
      <c r="AF232" s="684"/>
      <c r="AG232" s="857" t="str">
        <f t="shared" si="22"/>
        <v xml:space="preserve"> </v>
      </c>
      <c r="AH232" s="786" t="str">
        <f t="shared" si="23"/>
        <v xml:space="preserve"> </v>
      </c>
      <c r="AI232" s="786" t="str">
        <f t="shared" si="24"/>
        <v xml:space="preserve"> </v>
      </c>
      <c r="AJ232" s="786" t="str">
        <f t="shared" si="25"/>
        <v xml:space="preserve"> </v>
      </c>
      <c r="AK232" s="786" t="str">
        <f t="shared" si="26"/>
        <v xml:space="preserve"> </v>
      </c>
      <c r="AL232" s="786" t="str">
        <f t="shared" si="27"/>
        <v xml:space="preserve"> </v>
      </c>
    </row>
    <row r="233" spans="1:38" ht="18.75" x14ac:dyDescent="0.3">
      <c r="A233" s="858"/>
      <c r="B233" s="858"/>
      <c r="C233" s="858"/>
      <c r="D233" s="859"/>
      <c r="E233" s="860"/>
      <c r="F233" s="860"/>
      <c r="G233" s="860"/>
      <c r="H233" s="861"/>
      <c r="I233" s="861"/>
      <c r="J233" s="861"/>
      <c r="K233" s="786" t="str">
        <f t="shared" si="21"/>
        <v xml:space="preserve"> </v>
      </c>
      <c r="L233" s="861"/>
      <c r="M233" s="861"/>
      <c r="N233" s="861"/>
      <c r="O233" s="861"/>
      <c r="P233" s="861"/>
      <c r="Q233" s="855"/>
      <c r="R233" s="855"/>
      <c r="S233" s="861"/>
      <c r="T233" s="861"/>
      <c r="U233" s="861"/>
      <c r="V233" s="861"/>
      <c r="W233" s="862"/>
      <c r="X233" s="862"/>
      <c r="Y233" s="862"/>
      <c r="Z233" s="858"/>
      <c r="AA233" s="823"/>
      <c r="AB233" s="823"/>
      <c r="AC233" s="823"/>
      <c r="AD233" s="823"/>
      <c r="AE233" s="823"/>
      <c r="AF233" s="684"/>
      <c r="AG233" s="857" t="str">
        <f t="shared" si="22"/>
        <v xml:space="preserve"> </v>
      </c>
      <c r="AH233" s="786" t="str">
        <f t="shared" si="23"/>
        <v xml:space="preserve"> </v>
      </c>
      <c r="AI233" s="786" t="str">
        <f t="shared" si="24"/>
        <v xml:space="preserve"> </v>
      </c>
      <c r="AJ233" s="786" t="str">
        <f t="shared" si="25"/>
        <v xml:space="preserve"> </v>
      </c>
      <c r="AK233" s="786" t="str">
        <f t="shared" si="26"/>
        <v xml:space="preserve"> </v>
      </c>
      <c r="AL233" s="786" t="str">
        <f t="shared" si="27"/>
        <v xml:space="preserve"> </v>
      </c>
    </row>
    <row r="234" spans="1:38" ht="18.75" x14ac:dyDescent="0.3">
      <c r="A234" s="858"/>
      <c r="B234" s="858"/>
      <c r="C234" s="858"/>
      <c r="D234" s="859"/>
      <c r="E234" s="860"/>
      <c r="F234" s="860"/>
      <c r="G234" s="860"/>
      <c r="H234" s="861"/>
      <c r="I234" s="861"/>
      <c r="J234" s="861"/>
      <c r="K234" s="786" t="str">
        <f t="shared" si="21"/>
        <v xml:space="preserve"> </v>
      </c>
      <c r="L234" s="861"/>
      <c r="M234" s="861"/>
      <c r="N234" s="861"/>
      <c r="O234" s="861"/>
      <c r="P234" s="861"/>
      <c r="Q234" s="855"/>
      <c r="R234" s="855"/>
      <c r="S234" s="861"/>
      <c r="T234" s="861"/>
      <c r="U234" s="861"/>
      <c r="V234" s="861"/>
      <c r="W234" s="862"/>
      <c r="X234" s="862"/>
      <c r="Y234" s="862"/>
      <c r="Z234" s="858"/>
      <c r="AA234" s="823"/>
      <c r="AB234" s="823"/>
      <c r="AC234" s="823"/>
      <c r="AD234" s="823"/>
      <c r="AE234" s="823"/>
      <c r="AF234" s="684"/>
      <c r="AG234" s="857" t="str">
        <f t="shared" si="22"/>
        <v xml:space="preserve"> </v>
      </c>
      <c r="AH234" s="786" t="str">
        <f t="shared" si="23"/>
        <v xml:space="preserve"> </v>
      </c>
      <c r="AI234" s="786" t="str">
        <f t="shared" si="24"/>
        <v xml:space="preserve"> </v>
      </c>
      <c r="AJ234" s="786" t="str">
        <f t="shared" si="25"/>
        <v xml:space="preserve"> </v>
      </c>
      <c r="AK234" s="786" t="str">
        <f t="shared" si="26"/>
        <v xml:space="preserve"> </v>
      </c>
      <c r="AL234" s="786" t="str">
        <f t="shared" si="27"/>
        <v xml:space="preserve"> </v>
      </c>
    </row>
    <row r="235" spans="1:38" ht="18.75" x14ac:dyDescent="0.3">
      <c r="A235" s="858"/>
      <c r="B235" s="858"/>
      <c r="C235" s="858"/>
      <c r="D235" s="859"/>
      <c r="E235" s="860"/>
      <c r="F235" s="860"/>
      <c r="G235" s="860"/>
      <c r="H235" s="861"/>
      <c r="I235" s="861"/>
      <c r="J235" s="861"/>
      <c r="K235" s="786" t="str">
        <f t="shared" si="21"/>
        <v xml:space="preserve"> </v>
      </c>
      <c r="L235" s="861"/>
      <c r="M235" s="861"/>
      <c r="N235" s="861"/>
      <c r="O235" s="861"/>
      <c r="P235" s="861"/>
      <c r="Q235" s="855"/>
      <c r="R235" s="855"/>
      <c r="S235" s="861"/>
      <c r="T235" s="861"/>
      <c r="U235" s="861"/>
      <c r="V235" s="861"/>
      <c r="W235" s="862"/>
      <c r="X235" s="862"/>
      <c r="Y235" s="862"/>
      <c r="Z235" s="858"/>
      <c r="AA235" s="823"/>
      <c r="AB235" s="823"/>
      <c r="AC235" s="823"/>
      <c r="AD235" s="823"/>
      <c r="AE235" s="823"/>
      <c r="AF235" s="684"/>
      <c r="AG235" s="857" t="str">
        <f t="shared" si="22"/>
        <v xml:space="preserve"> </v>
      </c>
      <c r="AH235" s="786" t="str">
        <f t="shared" si="23"/>
        <v xml:space="preserve"> </v>
      </c>
      <c r="AI235" s="786" t="str">
        <f t="shared" si="24"/>
        <v xml:space="preserve"> </v>
      </c>
      <c r="AJ235" s="786" t="str">
        <f t="shared" si="25"/>
        <v xml:space="preserve"> </v>
      </c>
      <c r="AK235" s="786" t="str">
        <f t="shared" si="26"/>
        <v xml:space="preserve"> </v>
      </c>
      <c r="AL235" s="786" t="str">
        <f t="shared" si="27"/>
        <v xml:space="preserve"> </v>
      </c>
    </row>
    <row r="236" spans="1:38" ht="18.75" x14ac:dyDescent="0.3">
      <c r="A236" s="858"/>
      <c r="B236" s="858"/>
      <c r="C236" s="858"/>
      <c r="D236" s="859"/>
      <c r="E236" s="860"/>
      <c r="F236" s="860"/>
      <c r="G236" s="860"/>
      <c r="H236" s="861"/>
      <c r="I236" s="861"/>
      <c r="J236" s="861"/>
      <c r="K236" s="786" t="str">
        <f t="shared" si="21"/>
        <v xml:space="preserve"> </v>
      </c>
      <c r="L236" s="861"/>
      <c r="M236" s="861"/>
      <c r="N236" s="861"/>
      <c r="O236" s="861"/>
      <c r="P236" s="861"/>
      <c r="Q236" s="855"/>
      <c r="R236" s="855"/>
      <c r="S236" s="861"/>
      <c r="T236" s="861"/>
      <c r="U236" s="861"/>
      <c r="V236" s="861"/>
      <c r="W236" s="862"/>
      <c r="X236" s="862"/>
      <c r="Y236" s="862"/>
      <c r="Z236" s="858"/>
      <c r="AA236" s="823"/>
      <c r="AB236" s="823"/>
      <c r="AC236" s="823"/>
      <c r="AD236" s="823"/>
      <c r="AE236" s="823"/>
      <c r="AF236" s="684"/>
      <c r="AG236" s="857" t="str">
        <f t="shared" si="22"/>
        <v xml:space="preserve"> </v>
      </c>
      <c r="AH236" s="786" t="str">
        <f t="shared" si="23"/>
        <v xml:space="preserve"> </v>
      </c>
      <c r="AI236" s="786" t="str">
        <f t="shared" si="24"/>
        <v xml:space="preserve"> </v>
      </c>
      <c r="AJ236" s="786" t="str">
        <f t="shared" si="25"/>
        <v xml:space="preserve"> </v>
      </c>
      <c r="AK236" s="786" t="str">
        <f t="shared" si="26"/>
        <v xml:space="preserve"> </v>
      </c>
      <c r="AL236" s="786" t="str">
        <f t="shared" si="27"/>
        <v xml:space="preserve"> </v>
      </c>
    </row>
    <row r="237" spans="1:38" ht="18.75" x14ac:dyDescent="0.3">
      <c r="A237" s="858"/>
      <c r="B237" s="858"/>
      <c r="C237" s="858"/>
      <c r="D237" s="859"/>
      <c r="E237" s="860"/>
      <c r="F237" s="860"/>
      <c r="G237" s="860"/>
      <c r="H237" s="861"/>
      <c r="I237" s="861"/>
      <c r="J237" s="861"/>
      <c r="K237" s="786" t="str">
        <f t="shared" si="21"/>
        <v xml:space="preserve"> </v>
      </c>
      <c r="L237" s="861"/>
      <c r="M237" s="861"/>
      <c r="N237" s="861"/>
      <c r="O237" s="861"/>
      <c r="P237" s="861"/>
      <c r="Q237" s="855"/>
      <c r="R237" s="855"/>
      <c r="S237" s="861"/>
      <c r="T237" s="861"/>
      <c r="U237" s="861"/>
      <c r="V237" s="861"/>
      <c r="W237" s="862"/>
      <c r="X237" s="862"/>
      <c r="Y237" s="862"/>
      <c r="Z237" s="858"/>
      <c r="AA237" s="823"/>
      <c r="AB237" s="823"/>
      <c r="AC237" s="823"/>
      <c r="AD237" s="823"/>
      <c r="AE237" s="823"/>
      <c r="AF237" s="684"/>
      <c r="AG237" s="857" t="str">
        <f t="shared" si="22"/>
        <v xml:space="preserve"> </v>
      </c>
      <c r="AH237" s="786" t="str">
        <f t="shared" si="23"/>
        <v xml:space="preserve"> </v>
      </c>
      <c r="AI237" s="786" t="str">
        <f t="shared" si="24"/>
        <v xml:space="preserve"> </v>
      </c>
      <c r="AJ237" s="786" t="str">
        <f t="shared" si="25"/>
        <v xml:space="preserve"> </v>
      </c>
      <c r="AK237" s="786" t="str">
        <f t="shared" si="26"/>
        <v xml:space="preserve"> </v>
      </c>
      <c r="AL237" s="786" t="str">
        <f t="shared" si="27"/>
        <v xml:space="preserve"> </v>
      </c>
    </row>
    <row r="238" spans="1:38" ht="18.75" x14ac:dyDescent="0.3">
      <c r="A238" s="858"/>
      <c r="B238" s="858"/>
      <c r="C238" s="858"/>
      <c r="D238" s="859"/>
      <c r="E238" s="860"/>
      <c r="F238" s="860"/>
      <c r="G238" s="860"/>
      <c r="H238" s="861"/>
      <c r="I238" s="861"/>
      <c r="J238" s="861"/>
      <c r="K238" s="786" t="str">
        <f t="shared" si="21"/>
        <v xml:space="preserve"> </v>
      </c>
      <c r="L238" s="861"/>
      <c r="M238" s="861"/>
      <c r="N238" s="861"/>
      <c r="O238" s="861"/>
      <c r="P238" s="861"/>
      <c r="Q238" s="855"/>
      <c r="R238" s="855"/>
      <c r="S238" s="861"/>
      <c r="T238" s="861"/>
      <c r="U238" s="861"/>
      <c r="V238" s="861"/>
      <c r="W238" s="862"/>
      <c r="X238" s="862"/>
      <c r="Y238" s="862"/>
      <c r="Z238" s="858"/>
      <c r="AA238" s="823"/>
      <c r="AB238" s="823"/>
      <c r="AC238" s="823"/>
      <c r="AD238" s="823"/>
      <c r="AE238" s="823"/>
      <c r="AF238" s="684"/>
      <c r="AG238" s="857" t="str">
        <f t="shared" si="22"/>
        <v xml:space="preserve"> </v>
      </c>
      <c r="AH238" s="786" t="str">
        <f t="shared" si="23"/>
        <v xml:space="preserve"> </v>
      </c>
      <c r="AI238" s="786" t="str">
        <f t="shared" si="24"/>
        <v xml:space="preserve"> </v>
      </c>
      <c r="AJ238" s="786" t="str">
        <f t="shared" si="25"/>
        <v xml:space="preserve"> </v>
      </c>
      <c r="AK238" s="786" t="str">
        <f t="shared" si="26"/>
        <v xml:space="preserve"> </v>
      </c>
      <c r="AL238" s="786" t="str">
        <f t="shared" si="27"/>
        <v xml:space="preserve"> </v>
      </c>
    </row>
    <row r="239" spans="1:38" ht="18.75" x14ac:dyDescent="0.3">
      <c r="A239" s="858"/>
      <c r="B239" s="858"/>
      <c r="C239" s="858"/>
      <c r="D239" s="859"/>
      <c r="E239" s="860"/>
      <c r="F239" s="860"/>
      <c r="G239" s="860"/>
      <c r="H239" s="861"/>
      <c r="I239" s="861"/>
      <c r="J239" s="861"/>
      <c r="K239" s="786" t="str">
        <f t="shared" si="21"/>
        <v xml:space="preserve"> </v>
      </c>
      <c r="L239" s="861"/>
      <c r="M239" s="861"/>
      <c r="N239" s="861"/>
      <c r="O239" s="861"/>
      <c r="P239" s="861"/>
      <c r="Q239" s="855"/>
      <c r="R239" s="855"/>
      <c r="S239" s="861"/>
      <c r="T239" s="861"/>
      <c r="U239" s="861"/>
      <c r="V239" s="861"/>
      <c r="W239" s="862"/>
      <c r="X239" s="862"/>
      <c r="Y239" s="862"/>
      <c r="Z239" s="858"/>
      <c r="AA239" s="823"/>
      <c r="AB239" s="823"/>
      <c r="AC239" s="823"/>
      <c r="AD239" s="823"/>
      <c r="AE239" s="823"/>
      <c r="AF239" s="684"/>
      <c r="AG239" s="857" t="str">
        <f t="shared" si="22"/>
        <v xml:space="preserve"> </v>
      </c>
      <c r="AH239" s="786" t="str">
        <f t="shared" si="23"/>
        <v xml:space="preserve"> </v>
      </c>
      <c r="AI239" s="786" t="str">
        <f t="shared" si="24"/>
        <v xml:space="preserve"> </v>
      </c>
      <c r="AJ239" s="786" t="str">
        <f t="shared" si="25"/>
        <v xml:space="preserve"> </v>
      </c>
      <c r="AK239" s="786" t="str">
        <f t="shared" si="26"/>
        <v xml:space="preserve"> </v>
      </c>
      <c r="AL239" s="786" t="str">
        <f t="shared" si="27"/>
        <v xml:space="preserve"> </v>
      </c>
    </row>
    <row r="240" spans="1:38" ht="18.75" x14ac:dyDescent="0.3">
      <c r="A240" s="858"/>
      <c r="B240" s="858"/>
      <c r="C240" s="858"/>
      <c r="D240" s="859"/>
      <c r="E240" s="860"/>
      <c r="F240" s="860"/>
      <c r="G240" s="860"/>
      <c r="H240" s="861"/>
      <c r="I240" s="861"/>
      <c r="J240" s="861"/>
      <c r="K240" s="786" t="str">
        <f t="shared" si="21"/>
        <v xml:space="preserve"> </v>
      </c>
      <c r="L240" s="861"/>
      <c r="M240" s="861"/>
      <c r="N240" s="861"/>
      <c r="O240" s="861"/>
      <c r="P240" s="861"/>
      <c r="Q240" s="855"/>
      <c r="R240" s="855"/>
      <c r="S240" s="861"/>
      <c r="T240" s="861"/>
      <c r="U240" s="861"/>
      <c r="V240" s="861"/>
      <c r="W240" s="862"/>
      <c r="X240" s="862"/>
      <c r="Y240" s="862"/>
      <c r="Z240" s="858"/>
      <c r="AA240" s="823"/>
      <c r="AB240" s="823"/>
      <c r="AC240" s="823"/>
      <c r="AD240" s="823"/>
      <c r="AE240" s="823"/>
      <c r="AF240" s="684"/>
      <c r="AG240" s="857" t="str">
        <f t="shared" si="22"/>
        <v xml:space="preserve"> </v>
      </c>
      <c r="AH240" s="786" t="str">
        <f t="shared" si="23"/>
        <v xml:space="preserve"> </v>
      </c>
      <c r="AI240" s="786" t="str">
        <f t="shared" si="24"/>
        <v xml:space="preserve"> </v>
      </c>
      <c r="AJ240" s="786" t="str">
        <f t="shared" si="25"/>
        <v xml:space="preserve"> </v>
      </c>
      <c r="AK240" s="786" t="str">
        <f t="shared" si="26"/>
        <v xml:space="preserve"> </v>
      </c>
      <c r="AL240" s="786" t="str">
        <f t="shared" si="27"/>
        <v xml:space="preserve"> </v>
      </c>
    </row>
    <row r="241" spans="1:38" ht="18.75" x14ac:dyDescent="0.3">
      <c r="A241" s="858"/>
      <c r="B241" s="858"/>
      <c r="C241" s="858"/>
      <c r="D241" s="859"/>
      <c r="E241" s="860"/>
      <c r="F241" s="860"/>
      <c r="G241" s="860"/>
      <c r="H241" s="861"/>
      <c r="I241" s="861"/>
      <c r="J241" s="861"/>
      <c r="K241" s="786" t="str">
        <f t="shared" si="21"/>
        <v xml:space="preserve"> </v>
      </c>
      <c r="L241" s="861"/>
      <c r="M241" s="861"/>
      <c r="N241" s="861"/>
      <c r="O241" s="861"/>
      <c r="P241" s="861"/>
      <c r="Q241" s="855"/>
      <c r="R241" s="855"/>
      <c r="S241" s="861"/>
      <c r="T241" s="861"/>
      <c r="U241" s="861"/>
      <c r="V241" s="861"/>
      <c r="W241" s="862"/>
      <c r="X241" s="862"/>
      <c r="Y241" s="862"/>
      <c r="Z241" s="858"/>
      <c r="AA241" s="823"/>
      <c r="AB241" s="823"/>
      <c r="AC241" s="823"/>
      <c r="AD241" s="823"/>
      <c r="AE241" s="823"/>
      <c r="AF241" s="684"/>
      <c r="AG241" s="857" t="str">
        <f t="shared" si="22"/>
        <v xml:space="preserve"> </v>
      </c>
      <c r="AH241" s="786" t="str">
        <f t="shared" si="23"/>
        <v xml:space="preserve"> </v>
      </c>
      <c r="AI241" s="786" t="str">
        <f t="shared" si="24"/>
        <v xml:space="preserve"> </v>
      </c>
      <c r="AJ241" s="786" t="str">
        <f t="shared" si="25"/>
        <v xml:space="preserve"> </v>
      </c>
      <c r="AK241" s="786" t="str">
        <f t="shared" si="26"/>
        <v xml:space="preserve"> </v>
      </c>
      <c r="AL241" s="786" t="str">
        <f t="shared" si="27"/>
        <v xml:space="preserve"> </v>
      </c>
    </row>
    <row r="242" spans="1:38" ht="18.75" x14ac:dyDescent="0.3">
      <c r="A242" s="858"/>
      <c r="B242" s="858"/>
      <c r="C242" s="858"/>
      <c r="D242" s="859"/>
      <c r="E242" s="860"/>
      <c r="F242" s="860"/>
      <c r="G242" s="860"/>
      <c r="H242" s="861"/>
      <c r="I242" s="861"/>
      <c r="J242" s="861"/>
      <c r="K242" s="786" t="str">
        <f t="shared" si="21"/>
        <v xml:space="preserve"> </v>
      </c>
      <c r="L242" s="861"/>
      <c r="M242" s="861"/>
      <c r="N242" s="861"/>
      <c r="O242" s="861"/>
      <c r="P242" s="861"/>
      <c r="Q242" s="855"/>
      <c r="R242" s="855"/>
      <c r="S242" s="861"/>
      <c r="T242" s="861"/>
      <c r="U242" s="861"/>
      <c r="V242" s="861"/>
      <c r="W242" s="862"/>
      <c r="X242" s="862"/>
      <c r="Y242" s="862"/>
      <c r="Z242" s="858"/>
      <c r="AA242" s="823"/>
      <c r="AB242" s="823"/>
      <c r="AC242" s="823"/>
      <c r="AD242" s="823"/>
      <c r="AE242" s="823"/>
      <c r="AF242" s="684"/>
      <c r="AG242" s="857" t="str">
        <f t="shared" si="22"/>
        <v xml:space="preserve"> </v>
      </c>
      <c r="AH242" s="786" t="str">
        <f t="shared" si="23"/>
        <v xml:space="preserve"> </v>
      </c>
      <c r="AI242" s="786" t="str">
        <f t="shared" si="24"/>
        <v xml:space="preserve"> </v>
      </c>
      <c r="AJ242" s="786" t="str">
        <f t="shared" si="25"/>
        <v xml:space="preserve"> </v>
      </c>
      <c r="AK242" s="786" t="str">
        <f t="shared" si="26"/>
        <v xml:space="preserve"> </v>
      </c>
      <c r="AL242" s="786" t="str">
        <f t="shared" si="27"/>
        <v xml:space="preserve"> </v>
      </c>
    </row>
    <row r="243" spans="1:38" ht="18.75" x14ac:dyDescent="0.3">
      <c r="A243" s="858"/>
      <c r="B243" s="858"/>
      <c r="C243" s="858"/>
      <c r="D243" s="859"/>
      <c r="E243" s="860"/>
      <c r="F243" s="860"/>
      <c r="G243" s="860"/>
      <c r="H243" s="861"/>
      <c r="I243" s="861"/>
      <c r="J243" s="861"/>
      <c r="K243" s="786" t="str">
        <f t="shared" si="21"/>
        <v xml:space="preserve"> </v>
      </c>
      <c r="L243" s="861"/>
      <c r="M243" s="861"/>
      <c r="N243" s="861"/>
      <c r="O243" s="861"/>
      <c r="P243" s="861"/>
      <c r="Q243" s="855"/>
      <c r="R243" s="855"/>
      <c r="S243" s="861"/>
      <c r="T243" s="861"/>
      <c r="U243" s="861"/>
      <c r="V243" s="861"/>
      <c r="W243" s="862"/>
      <c r="X243" s="862"/>
      <c r="Y243" s="862"/>
      <c r="Z243" s="858"/>
      <c r="AA243" s="823"/>
      <c r="AB243" s="823"/>
      <c r="AC243" s="823"/>
      <c r="AD243" s="823"/>
      <c r="AE243" s="823"/>
      <c r="AF243" s="684"/>
      <c r="AG243" s="857" t="str">
        <f t="shared" si="22"/>
        <v xml:space="preserve"> </v>
      </c>
      <c r="AH243" s="786" t="str">
        <f t="shared" si="23"/>
        <v xml:space="preserve"> </v>
      </c>
      <c r="AI243" s="786" t="str">
        <f t="shared" si="24"/>
        <v xml:space="preserve"> </v>
      </c>
      <c r="AJ243" s="786" t="str">
        <f t="shared" si="25"/>
        <v xml:space="preserve"> </v>
      </c>
      <c r="AK243" s="786" t="str">
        <f t="shared" si="26"/>
        <v xml:space="preserve"> </v>
      </c>
      <c r="AL243" s="786" t="str">
        <f t="shared" si="27"/>
        <v xml:space="preserve"> </v>
      </c>
    </row>
    <row r="244" spans="1:38" ht="18.75" x14ac:dyDescent="0.3">
      <c r="A244" s="858"/>
      <c r="B244" s="858"/>
      <c r="C244" s="858"/>
      <c r="D244" s="859"/>
      <c r="E244" s="860"/>
      <c r="F244" s="860"/>
      <c r="G244" s="860"/>
      <c r="H244" s="861"/>
      <c r="I244" s="861"/>
      <c r="J244" s="861"/>
      <c r="K244" s="786" t="str">
        <f t="shared" si="21"/>
        <v xml:space="preserve"> </v>
      </c>
      <c r="L244" s="861"/>
      <c r="M244" s="861"/>
      <c r="N244" s="861"/>
      <c r="O244" s="861"/>
      <c r="P244" s="861"/>
      <c r="Q244" s="855"/>
      <c r="R244" s="855"/>
      <c r="S244" s="861"/>
      <c r="T244" s="861"/>
      <c r="U244" s="861"/>
      <c r="V244" s="861"/>
      <c r="W244" s="862"/>
      <c r="X244" s="862"/>
      <c r="Y244" s="862"/>
      <c r="Z244" s="858"/>
      <c r="AA244" s="823"/>
      <c r="AB244" s="823"/>
      <c r="AC244" s="823"/>
      <c r="AD244" s="823"/>
      <c r="AE244" s="823"/>
      <c r="AF244" s="684"/>
      <c r="AG244" s="857" t="str">
        <f t="shared" si="22"/>
        <v xml:space="preserve"> </v>
      </c>
      <c r="AH244" s="786" t="str">
        <f t="shared" si="23"/>
        <v xml:space="preserve"> </v>
      </c>
      <c r="AI244" s="786" t="str">
        <f t="shared" si="24"/>
        <v xml:space="preserve"> </v>
      </c>
      <c r="AJ244" s="786" t="str">
        <f t="shared" si="25"/>
        <v xml:space="preserve"> </v>
      </c>
      <c r="AK244" s="786" t="str">
        <f t="shared" si="26"/>
        <v xml:space="preserve"> </v>
      </c>
      <c r="AL244" s="786" t="str">
        <f t="shared" si="27"/>
        <v xml:space="preserve"> </v>
      </c>
    </row>
    <row r="245" spans="1:38" ht="18.75" x14ac:dyDescent="0.3">
      <c r="A245" s="858"/>
      <c r="B245" s="858"/>
      <c r="C245" s="858"/>
      <c r="D245" s="859"/>
      <c r="E245" s="860"/>
      <c r="F245" s="860"/>
      <c r="G245" s="860"/>
      <c r="H245" s="861"/>
      <c r="I245" s="861"/>
      <c r="J245" s="861"/>
      <c r="K245" s="786" t="str">
        <f t="shared" si="21"/>
        <v xml:space="preserve"> </v>
      </c>
      <c r="L245" s="861"/>
      <c r="M245" s="861"/>
      <c r="N245" s="861"/>
      <c r="O245" s="861"/>
      <c r="P245" s="861"/>
      <c r="Q245" s="855"/>
      <c r="R245" s="855"/>
      <c r="S245" s="861"/>
      <c r="T245" s="861"/>
      <c r="U245" s="861"/>
      <c r="V245" s="861"/>
      <c r="W245" s="862"/>
      <c r="X245" s="862"/>
      <c r="Y245" s="862"/>
      <c r="Z245" s="858"/>
      <c r="AA245" s="823"/>
      <c r="AB245" s="823"/>
      <c r="AC245" s="823"/>
      <c r="AD245" s="823"/>
      <c r="AE245" s="823"/>
      <c r="AF245" s="684"/>
      <c r="AG245" s="857" t="str">
        <f t="shared" si="22"/>
        <v xml:space="preserve"> </v>
      </c>
      <c r="AH245" s="786" t="str">
        <f t="shared" si="23"/>
        <v xml:space="preserve"> </v>
      </c>
      <c r="AI245" s="786" t="str">
        <f t="shared" si="24"/>
        <v xml:space="preserve"> </v>
      </c>
      <c r="AJ245" s="786" t="str">
        <f t="shared" si="25"/>
        <v xml:space="preserve"> </v>
      </c>
      <c r="AK245" s="786" t="str">
        <f t="shared" si="26"/>
        <v xml:space="preserve"> </v>
      </c>
      <c r="AL245" s="786" t="str">
        <f t="shared" si="27"/>
        <v xml:space="preserve"> </v>
      </c>
    </row>
    <row r="246" spans="1:38" ht="18.75" x14ac:dyDescent="0.3">
      <c r="A246" s="858"/>
      <c r="B246" s="858"/>
      <c r="C246" s="858"/>
      <c r="D246" s="859"/>
      <c r="E246" s="860"/>
      <c r="F246" s="860"/>
      <c r="G246" s="860"/>
      <c r="H246" s="861"/>
      <c r="I246" s="861"/>
      <c r="J246" s="861"/>
      <c r="K246" s="786" t="str">
        <f t="shared" si="21"/>
        <v xml:space="preserve"> </v>
      </c>
      <c r="L246" s="861"/>
      <c r="M246" s="861"/>
      <c r="N246" s="861"/>
      <c r="O246" s="861"/>
      <c r="P246" s="861"/>
      <c r="Q246" s="855"/>
      <c r="R246" s="855"/>
      <c r="S246" s="861"/>
      <c r="T246" s="861"/>
      <c r="U246" s="861"/>
      <c r="V246" s="861"/>
      <c r="W246" s="862"/>
      <c r="X246" s="862"/>
      <c r="Y246" s="862"/>
      <c r="Z246" s="858"/>
      <c r="AA246" s="823"/>
      <c r="AB246" s="823"/>
      <c r="AC246" s="823"/>
      <c r="AD246" s="823"/>
      <c r="AE246" s="823"/>
      <c r="AF246" s="684"/>
      <c r="AG246" s="857" t="str">
        <f t="shared" si="22"/>
        <v xml:space="preserve"> </v>
      </c>
      <c r="AH246" s="786" t="str">
        <f t="shared" si="23"/>
        <v xml:space="preserve"> </v>
      </c>
      <c r="AI246" s="786" t="str">
        <f t="shared" si="24"/>
        <v xml:space="preserve"> </v>
      </c>
      <c r="AJ246" s="786" t="str">
        <f t="shared" si="25"/>
        <v xml:space="preserve"> </v>
      </c>
      <c r="AK246" s="786" t="str">
        <f t="shared" si="26"/>
        <v xml:space="preserve"> </v>
      </c>
      <c r="AL246" s="786" t="str">
        <f t="shared" si="27"/>
        <v xml:space="preserve"> </v>
      </c>
    </row>
    <row r="247" spans="1:38" ht="18.75" x14ac:dyDescent="0.3">
      <c r="A247" s="858"/>
      <c r="B247" s="858"/>
      <c r="C247" s="858"/>
      <c r="D247" s="859"/>
      <c r="E247" s="860"/>
      <c r="F247" s="860"/>
      <c r="G247" s="860"/>
      <c r="H247" s="861"/>
      <c r="I247" s="861"/>
      <c r="J247" s="861"/>
      <c r="K247" s="786" t="str">
        <f t="shared" si="21"/>
        <v xml:space="preserve"> </v>
      </c>
      <c r="L247" s="861"/>
      <c r="M247" s="861"/>
      <c r="N247" s="861"/>
      <c r="O247" s="861"/>
      <c r="P247" s="861"/>
      <c r="Q247" s="855"/>
      <c r="R247" s="855"/>
      <c r="S247" s="861"/>
      <c r="T247" s="861"/>
      <c r="U247" s="861"/>
      <c r="V247" s="861"/>
      <c r="W247" s="862"/>
      <c r="X247" s="862"/>
      <c r="Y247" s="862"/>
      <c r="Z247" s="858"/>
      <c r="AA247" s="823"/>
      <c r="AB247" s="823"/>
      <c r="AC247" s="823"/>
      <c r="AD247" s="823"/>
      <c r="AE247" s="823"/>
      <c r="AF247" s="684"/>
      <c r="AG247" s="857" t="str">
        <f t="shared" si="22"/>
        <v xml:space="preserve"> </v>
      </c>
      <c r="AH247" s="786" t="str">
        <f t="shared" si="23"/>
        <v xml:space="preserve"> </v>
      </c>
      <c r="AI247" s="786" t="str">
        <f t="shared" si="24"/>
        <v xml:space="preserve"> </v>
      </c>
      <c r="AJ247" s="786" t="str">
        <f t="shared" si="25"/>
        <v xml:space="preserve"> </v>
      </c>
      <c r="AK247" s="786" t="str">
        <f t="shared" si="26"/>
        <v xml:space="preserve"> </v>
      </c>
      <c r="AL247" s="786" t="str">
        <f t="shared" si="27"/>
        <v xml:space="preserve"> </v>
      </c>
    </row>
    <row r="248" spans="1:38" ht="18.75" x14ac:dyDescent="0.3">
      <c r="A248" s="858"/>
      <c r="B248" s="858"/>
      <c r="C248" s="858"/>
      <c r="D248" s="859"/>
      <c r="E248" s="860"/>
      <c r="F248" s="860"/>
      <c r="G248" s="860"/>
      <c r="H248" s="861"/>
      <c r="I248" s="861"/>
      <c r="J248" s="861"/>
      <c r="K248" s="786" t="str">
        <f t="shared" si="21"/>
        <v xml:space="preserve"> </v>
      </c>
      <c r="L248" s="861"/>
      <c r="M248" s="861"/>
      <c r="N248" s="861"/>
      <c r="O248" s="861"/>
      <c r="P248" s="861"/>
      <c r="Q248" s="855"/>
      <c r="R248" s="855"/>
      <c r="S248" s="861"/>
      <c r="T248" s="861"/>
      <c r="U248" s="861"/>
      <c r="V248" s="861"/>
      <c r="W248" s="862"/>
      <c r="X248" s="862"/>
      <c r="Y248" s="862"/>
      <c r="Z248" s="858"/>
      <c r="AA248" s="823"/>
      <c r="AB248" s="823"/>
      <c r="AC248" s="823"/>
      <c r="AD248" s="823"/>
      <c r="AE248" s="823"/>
      <c r="AF248" s="684"/>
      <c r="AG248" s="857" t="str">
        <f t="shared" si="22"/>
        <v xml:space="preserve"> </v>
      </c>
      <c r="AH248" s="786" t="str">
        <f t="shared" si="23"/>
        <v xml:space="preserve"> </v>
      </c>
      <c r="AI248" s="786" t="str">
        <f t="shared" si="24"/>
        <v xml:space="preserve"> </v>
      </c>
      <c r="AJ248" s="786" t="str">
        <f t="shared" si="25"/>
        <v xml:space="preserve"> </v>
      </c>
      <c r="AK248" s="786" t="str">
        <f t="shared" si="26"/>
        <v xml:space="preserve"> </v>
      </c>
      <c r="AL248" s="786" t="str">
        <f t="shared" si="27"/>
        <v xml:space="preserve"> </v>
      </c>
    </row>
    <row r="249" spans="1:38" ht="18.75" x14ac:dyDescent="0.3">
      <c r="A249" s="858"/>
      <c r="B249" s="858"/>
      <c r="C249" s="858"/>
      <c r="D249" s="859"/>
      <c r="E249" s="860"/>
      <c r="F249" s="860"/>
      <c r="G249" s="860"/>
      <c r="H249" s="861"/>
      <c r="I249" s="861"/>
      <c r="J249" s="861"/>
      <c r="K249" s="786" t="str">
        <f t="shared" si="21"/>
        <v xml:space="preserve"> </v>
      </c>
      <c r="L249" s="861"/>
      <c r="M249" s="861"/>
      <c r="N249" s="861"/>
      <c r="O249" s="861"/>
      <c r="P249" s="861"/>
      <c r="Q249" s="855"/>
      <c r="R249" s="855"/>
      <c r="S249" s="861"/>
      <c r="T249" s="861"/>
      <c r="U249" s="861"/>
      <c r="V249" s="861"/>
      <c r="W249" s="862"/>
      <c r="X249" s="862"/>
      <c r="Y249" s="862"/>
      <c r="Z249" s="858"/>
      <c r="AA249" s="823"/>
      <c r="AB249" s="823"/>
      <c r="AC249" s="823"/>
      <c r="AD249" s="823"/>
      <c r="AE249" s="823"/>
      <c r="AF249" s="684"/>
      <c r="AG249" s="857" t="str">
        <f t="shared" si="22"/>
        <v xml:space="preserve"> </v>
      </c>
      <c r="AH249" s="786" t="str">
        <f t="shared" si="23"/>
        <v xml:space="preserve"> </v>
      </c>
      <c r="AI249" s="786" t="str">
        <f t="shared" si="24"/>
        <v xml:space="preserve"> </v>
      </c>
      <c r="AJ249" s="786" t="str">
        <f t="shared" si="25"/>
        <v xml:space="preserve"> </v>
      </c>
      <c r="AK249" s="786" t="str">
        <f t="shared" si="26"/>
        <v xml:space="preserve"> </v>
      </c>
      <c r="AL249" s="786" t="str">
        <f t="shared" si="27"/>
        <v xml:space="preserve"> </v>
      </c>
    </row>
    <row r="250" spans="1:38" ht="18.75" x14ac:dyDescent="0.3">
      <c r="A250" s="858"/>
      <c r="B250" s="858"/>
      <c r="C250" s="858"/>
      <c r="D250" s="859"/>
      <c r="E250" s="860"/>
      <c r="F250" s="860"/>
      <c r="G250" s="860"/>
      <c r="H250" s="861"/>
      <c r="I250" s="861"/>
      <c r="J250" s="861"/>
      <c r="K250" s="786" t="str">
        <f t="shared" si="21"/>
        <v xml:space="preserve"> </v>
      </c>
      <c r="L250" s="861"/>
      <c r="M250" s="861"/>
      <c r="N250" s="861"/>
      <c r="O250" s="861"/>
      <c r="P250" s="861"/>
      <c r="Q250" s="855"/>
      <c r="R250" s="855"/>
      <c r="S250" s="861"/>
      <c r="T250" s="861"/>
      <c r="U250" s="861"/>
      <c r="V250" s="861"/>
      <c r="W250" s="862"/>
      <c r="X250" s="862"/>
      <c r="Y250" s="862"/>
      <c r="Z250" s="858"/>
      <c r="AA250" s="823"/>
      <c r="AB250" s="823"/>
      <c r="AC250" s="823"/>
      <c r="AD250" s="823"/>
      <c r="AE250" s="823"/>
      <c r="AF250" s="684"/>
      <c r="AG250" s="857" t="str">
        <f t="shared" si="22"/>
        <v xml:space="preserve"> </v>
      </c>
      <c r="AH250" s="786" t="str">
        <f t="shared" si="23"/>
        <v xml:space="preserve"> </v>
      </c>
      <c r="AI250" s="786" t="str">
        <f t="shared" si="24"/>
        <v xml:space="preserve"> </v>
      </c>
      <c r="AJ250" s="786" t="str">
        <f t="shared" si="25"/>
        <v xml:space="preserve"> </v>
      </c>
      <c r="AK250" s="786" t="str">
        <f t="shared" si="26"/>
        <v xml:space="preserve"> </v>
      </c>
      <c r="AL250" s="786" t="str">
        <f t="shared" si="27"/>
        <v xml:space="preserve"> </v>
      </c>
    </row>
    <row r="251" spans="1:38" ht="18.75" x14ac:dyDescent="0.3">
      <c r="A251" s="858"/>
      <c r="B251" s="858"/>
      <c r="C251" s="858"/>
      <c r="D251" s="859"/>
      <c r="E251" s="860"/>
      <c r="F251" s="860"/>
      <c r="G251" s="860"/>
      <c r="H251" s="861"/>
      <c r="I251" s="861"/>
      <c r="J251" s="861"/>
      <c r="K251" s="786" t="str">
        <f t="shared" si="21"/>
        <v xml:space="preserve"> </v>
      </c>
      <c r="L251" s="861"/>
      <c r="M251" s="861"/>
      <c r="N251" s="861"/>
      <c r="O251" s="861"/>
      <c r="P251" s="861"/>
      <c r="Q251" s="855"/>
      <c r="R251" s="855"/>
      <c r="S251" s="861"/>
      <c r="T251" s="861"/>
      <c r="U251" s="861"/>
      <c r="V251" s="861"/>
      <c r="W251" s="862"/>
      <c r="X251" s="862"/>
      <c r="Y251" s="862"/>
      <c r="Z251" s="858"/>
      <c r="AA251" s="823"/>
      <c r="AB251" s="823"/>
      <c r="AC251" s="823"/>
      <c r="AD251" s="823"/>
      <c r="AE251" s="823"/>
      <c r="AF251" s="684"/>
      <c r="AG251" s="857" t="str">
        <f t="shared" si="22"/>
        <v xml:space="preserve"> </v>
      </c>
      <c r="AH251" s="786" t="str">
        <f t="shared" si="23"/>
        <v xml:space="preserve"> </v>
      </c>
      <c r="AI251" s="786" t="str">
        <f t="shared" si="24"/>
        <v xml:space="preserve"> </v>
      </c>
      <c r="AJ251" s="786" t="str">
        <f t="shared" si="25"/>
        <v xml:space="preserve"> </v>
      </c>
      <c r="AK251" s="786" t="str">
        <f t="shared" si="26"/>
        <v xml:space="preserve"> </v>
      </c>
      <c r="AL251" s="786" t="str">
        <f t="shared" si="27"/>
        <v xml:space="preserve"> </v>
      </c>
    </row>
    <row r="252" spans="1:38" ht="18.75" x14ac:dyDescent="0.3">
      <c r="A252" s="858"/>
      <c r="B252" s="858"/>
      <c r="C252" s="858"/>
      <c r="D252" s="859"/>
      <c r="E252" s="860"/>
      <c r="F252" s="860"/>
      <c r="G252" s="860"/>
      <c r="H252" s="861"/>
      <c r="I252" s="861"/>
      <c r="J252" s="861"/>
      <c r="K252" s="786" t="str">
        <f t="shared" si="21"/>
        <v xml:space="preserve"> </v>
      </c>
      <c r="L252" s="861"/>
      <c r="M252" s="861"/>
      <c r="N252" s="861"/>
      <c r="O252" s="861"/>
      <c r="P252" s="861"/>
      <c r="Q252" s="855"/>
      <c r="R252" s="855"/>
      <c r="S252" s="861"/>
      <c r="T252" s="861"/>
      <c r="U252" s="861"/>
      <c r="V252" s="861"/>
      <c r="W252" s="862"/>
      <c r="X252" s="862"/>
      <c r="Y252" s="862"/>
      <c r="Z252" s="858"/>
      <c r="AA252" s="823"/>
      <c r="AB252" s="823"/>
      <c r="AC252" s="823"/>
      <c r="AD252" s="823"/>
      <c r="AE252" s="823"/>
      <c r="AF252" s="684"/>
      <c r="AG252" s="857" t="str">
        <f t="shared" si="22"/>
        <v xml:space="preserve"> </v>
      </c>
      <c r="AH252" s="786" t="str">
        <f t="shared" si="23"/>
        <v xml:space="preserve"> </v>
      </c>
      <c r="AI252" s="786" t="str">
        <f t="shared" si="24"/>
        <v xml:space="preserve"> </v>
      </c>
      <c r="AJ252" s="786" t="str">
        <f t="shared" si="25"/>
        <v xml:space="preserve"> </v>
      </c>
      <c r="AK252" s="786" t="str">
        <f t="shared" si="26"/>
        <v xml:space="preserve"> </v>
      </c>
      <c r="AL252" s="786" t="str">
        <f t="shared" si="27"/>
        <v xml:space="preserve"> </v>
      </c>
    </row>
    <row r="253" spans="1:38" ht="18.75" x14ac:dyDescent="0.3">
      <c r="A253" s="858"/>
      <c r="B253" s="858"/>
      <c r="C253" s="858"/>
      <c r="D253" s="859"/>
      <c r="E253" s="860"/>
      <c r="F253" s="860"/>
      <c r="G253" s="860"/>
      <c r="H253" s="861"/>
      <c r="I253" s="861"/>
      <c r="J253" s="861"/>
      <c r="K253" s="786" t="str">
        <f t="shared" si="21"/>
        <v xml:space="preserve"> </v>
      </c>
      <c r="L253" s="861"/>
      <c r="M253" s="861"/>
      <c r="N253" s="861"/>
      <c r="O253" s="861"/>
      <c r="P253" s="861"/>
      <c r="Q253" s="855"/>
      <c r="R253" s="855"/>
      <c r="S253" s="861"/>
      <c r="T253" s="861"/>
      <c r="U253" s="861"/>
      <c r="V253" s="861"/>
      <c r="W253" s="862"/>
      <c r="X253" s="862"/>
      <c r="Y253" s="862"/>
      <c r="Z253" s="858"/>
      <c r="AA253" s="823"/>
      <c r="AB253" s="823"/>
      <c r="AC253" s="823"/>
      <c r="AD253" s="823"/>
      <c r="AE253" s="823"/>
      <c r="AF253" s="684"/>
      <c r="AG253" s="857" t="str">
        <f t="shared" si="22"/>
        <v xml:space="preserve"> </v>
      </c>
      <c r="AH253" s="786" t="str">
        <f t="shared" si="23"/>
        <v xml:space="preserve"> </v>
      </c>
      <c r="AI253" s="786" t="str">
        <f t="shared" si="24"/>
        <v xml:space="preserve"> </v>
      </c>
      <c r="AJ253" s="786" t="str">
        <f t="shared" si="25"/>
        <v xml:space="preserve"> </v>
      </c>
      <c r="AK253" s="786" t="str">
        <f t="shared" si="26"/>
        <v xml:space="preserve"> </v>
      </c>
      <c r="AL253" s="786" t="str">
        <f t="shared" si="27"/>
        <v xml:space="preserve"> </v>
      </c>
    </row>
    <row r="254" spans="1:38" ht="18.75" x14ac:dyDescent="0.3">
      <c r="A254" s="858"/>
      <c r="B254" s="858"/>
      <c r="C254" s="858"/>
      <c r="D254" s="859"/>
      <c r="E254" s="860"/>
      <c r="F254" s="860"/>
      <c r="G254" s="860"/>
      <c r="H254" s="861"/>
      <c r="I254" s="861"/>
      <c r="J254" s="861"/>
      <c r="K254" s="786" t="str">
        <f t="shared" si="21"/>
        <v xml:space="preserve"> </v>
      </c>
      <c r="L254" s="861"/>
      <c r="M254" s="861"/>
      <c r="N254" s="861"/>
      <c r="O254" s="861"/>
      <c r="P254" s="861"/>
      <c r="Q254" s="855"/>
      <c r="R254" s="855"/>
      <c r="S254" s="861"/>
      <c r="T254" s="861"/>
      <c r="U254" s="861"/>
      <c r="V254" s="861"/>
      <c r="W254" s="862"/>
      <c r="X254" s="862"/>
      <c r="Y254" s="862"/>
      <c r="Z254" s="858"/>
      <c r="AA254" s="823"/>
      <c r="AB254" s="823"/>
      <c r="AC254" s="823"/>
      <c r="AD254" s="823"/>
      <c r="AE254" s="823"/>
      <c r="AF254" s="684"/>
      <c r="AG254" s="857" t="str">
        <f t="shared" si="22"/>
        <v xml:space="preserve"> </v>
      </c>
      <c r="AH254" s="786" t="str">
        <f t="shared" si="23"/>
        <v xml:space="preserve"> </v>
      </c>
      <c r="AI254" s="786" t="str">
        <f t="shared" si="24"/>
        <v xml:space="preserve"> </v>
      </c>
      <c r="AJ254" s="786" t="str">
        <f t="shared" si="25"/>
        <v xml:space="preserve"> </v>
      </c>
      <c r="AK254" s="786" t="str">
        <f t="shared" si="26"/>
        <v xml:space="preserve"> </v>
      </c>
      <c r="AL254" s="786" t="str">
        <f t="shared" si="27"/>
        <v xml:space="preserve"> </v>
      </c>
    </row>
    <row r="255" spans="1:38" ht="18.75" x14ac:dyDescent="0.3">
      <c r="A255" s="858"/>
      <c r="B255" s="858"/>
      <c r="C255" s="858"/>
      <c r="D255" s="859"/>
      <c r="E255" s="860"/>
      <c r="F255" s="860"/>
      <c r="G255" s="860"/>
      <c r="H255" s="861"/>
      <c r="I255" s="861"/>
      <c r="J255" s="861"/>
      <c r="K255" s="786" t="str">
        <f t="shared" si="21"/>
        <v xml:space="preserve"> </v>
      </c>
      <c r="L255" s="861"/>
      <c r="M255" s="861"/>
      <c r="N255" s="861"/>
      <c r="O255" s="861"/>
      <c r="P255" s="861"/>
      <c r="Q255" s="855"/>
      <c r="R255" s="855"/>
      <c r="S255" s="861"/>
      <c r="T255" s="861"/>
      <c r="U255" s="861"/>
      <c r="V255" s="861"/>
      <c r="W255" s="862"/>
      <c r="X255" s="862"/>
      <c r="Y255" s="862"/>
      <c r="Z255" s="858"/>
      <c r="AA255" s="823"/>
      <c r="AB255" s="823"/>
      <c r="AC255" s="823"/>
      <c r="AD255" s="823"/>
      <c r="AE255" s="823"/>
      <c r="AF255" s="684"/>
      <c r="AG255" s="857" t="str">
        <f t="shared" si="22"/>
        <v xml:space="preserve"> </v>
      </c>
      <c r="AH255" s="786" t="str">
        <f t="shared" si="23"/>
        <v xml:space="preserve"> </v>
      </c>
      <c r="AI255" s="786" t="str">
        <f t="shared" si="24"/>
        <v xml:space="preserve"> </v>
      </c>
      <c r="AJ255" s="786" t="str">
        <f t="shared" si="25"/>
        <v xml:space="preserve"> </v>
      </c>
      <c r="AK255" s="786" t="str">
        <f t="shared" si="26"/>
        <v xml:space="preserve"> </v>
      </c>
      <c r="AL255" s="786" t="str">
        <f t="shared" si="27"/>
        <v xml:space="preserve"> </v>
      </c>
    </row>
    <row r="256" spans="1:38" ht="18.75" x14ac:dyDescent="0.3">
      <c r="A256" s="858"/>
      <c r="B256" s="858"/>
      <c r="C256" s="858"/>
      <c r="D256" s="859"/>
      <c r="E256" s="860"/>
      <c r="F256" s="860"/>
      <c r="G256" s="860"/>
      <c r="H256" s="861"/>
      <c r="I256" s="861"/>
      <c r="J256" s="861"/>
      <c r="K256" s="786" t="str">
        <f t="shared" si="21"/>
        <v xml:space="preserve"> </v>
      </c>
      <c r="L256" s="861"/>
      <c r="M256" s="861"/>
      <c r="N256" s="861"/>
      <c r="O256" s="861"/>
      <c r="P256" s="861"/>
      <c r="Q256" s="855"/>
      <c r="R256" s="855"/>
      <c r="S256" s="861"/>
      <c r="T256" s="861"/>
      <c r="U256" s="861"/>
      <c r="V256" s="861"/>
      <c r="W256" s="862"/>
      <c r="X256" s="862"/>
      <c r="Y256" s="862"/>
      <c r="Z256" s="858"/>
      <c r="AA256" s="823"/>
      <c r="AB256" s="823"/>
      <c r="AC256" s="823"/>
      <c r="AD256" s="823"/>
      <c r="AE256" s="823"/>
      <c r="AF256" s="684"/>
      <c r="AG256" s="857" t="str">
        <f t="shared" si="22"/>
        <v xml:space="preserve"> </v>
      </c>
      <c r="AH256" s="786" t="str">
        <f t="shared" si="23"/>
        <v xml:space="preserve"> </v>
      </c>
      <c r="AI256" s="786" t="str">
        <f t="shared" si="24"/>
        <v xml:space="preserve"> </v>
      </c>
      <c r="AJ256" s="786" t="str">
        <f t="shared" si="25"/>
        <v xml:space="preserve"> </v>
      </c>
      <c r="AK256" s="786" t="str">
        <f t="shared" si="26"/>
        <v xml:space="preserve"> </v>
      </c>
      <c r="AL256" s="786" t="str">
        <f t="shared" si="27"/>
        <v xml:space="preserve"> </v>
      </c>
    </row>
    <row r="257" spans="1:38" ht="18.75" x14ac:dyDescent="0.3">
      <c r="A257" s="858"/>
      <c r="B257" s="858"/>
      <c r="C257" s="858"/>
      <c r="D257" s="859"/>
      <c r="E257" s="860"/>
      <c r="F257" s="860"/>
      <c r="G257" s="860"/>
      <c r="H257" s="861"/>
      <c r="I257" s="861"/>
      <c r="J257" s="861"/>
      <c r="K257" s="786" t="str">
        <f t="shared" si="21"/>
        <v xml:space="preserve"> </v>
      </c>
      <c r="L257" s="861"/>
      <c r="M257" s="861"/>
      <c r="N257" s="861"/>
      <c r="O257" s="861"/>
      <c r="P257" s="861"/>
      <c r="Q257" s="855"/>
      <c r="R257" s="855"/>
      <c r="S257" s="861"/>
      <c r="T257" s="861"/>
      <c r="U257" s="861"/>
      <c r="V257" s="861"/>
      <c r="W257" s="862"/>
      <c r="X257" s="862"/>
      <c r="Y257" s="862"/>
      <c r="Z257" s="858"/>
      <c r="AA257" s="823"/>
      <c r="AB257" s="823"/>
      <c r="AC257" s="823"/>
      <c r="AD257" s="823"/>
      <c r="AE257" s="823"/>
      <c r="AF257" s="684"/>
      <c r="AG257" s="857" t="str">
        <f t="shared" si="22"/>
        <v xml:space="preserve"> </v>
      </c>
      <c r="AH257" s="786" t="str">
        <f t="shared" si="23"/>
        <v xml:space="preserve"> </v>
      </c>
      <c r="AI257" s="786" t="str">
        <f t="shared" si="24"/>
        <v xml:space="preserve"> </v>
      </c>
      <c r="AJ257" s="786" t="str">
        <f t="shared" si="25"/>
        <v xml:space="preserve"> </v>
      </c>
      <c r="AK257" s="786" t="str">
        <f t="shared" si="26"/>
        <v xml:space="preserve"> </v>
      </c>
      <c r="AL257" s="786" t="str">
        <f t="shared" si="27"/>
        <v xml:space="preserve"> </v>
      </c>
    </row>
    <row r="258" spans="1:38" ht="18.75" x14ac:dyDescent="0.3">
      <c r="A258" s="858"/>
      <c r="B258" s="858"/>
      <c r="C258" s="858"/>
      <c r="D258" s="859"/>
      <c r="E258" s="860"/>
      <c r="F258" s="860"/>
      <c r="G258" s="860"/>
      <c r="H258" s="861"/>
      <c r="I258" s="861"/>
      <c r="J258" s="861"/>
      <c r="K258" s="786" t="str">
        <f t="shared" si="21"/>
        <v xml:space="preserve"> </v>
      </c>
      <c r="L258" s="861"/>
      <c r="M258" s="861"/>
      <c r="N258" s="861"/>
      <c r="O258" s="861"/>
      <c r="P258" s="861"/>
      <c r="Q258" s="855"/>
      <c r="R258" s="855"/>
      <c r="S258" s="861"/>
      <c r="T258" s="861"/>
      <c r="U258" s="861"/>
      <c r="V258" s="861"/>
      <c r="W258" s="862"/>
      <c r="X258" s="862"/>
      <c r="Y258" s="862"/>
      <c r="Z258" s="858"/>
      <c r="AA258" s="823"/>
      <c r="AB258" s="823"/>
      <c r="AC258" s="823"/>
      <c r="AD258" s="823"/>
      <c r="AE258" s="823"/>
      <c r="AF258" s="684"/>
      <c r="AG258" s="857" t="str">
        <f t="shared" si="22"/>
        <v xml:space="preserve"> </v>
      </c>
      <c r="AH258" s="786" t="str">
        <f t="shared" si="23"/>
        <v xml:space="preserve"> </v>
      </c>
      <c r="AI258" s="786" t="str">
        <f t="shared" si="24"/>
        <v xml:space="preserve"> </v>
      </c>
      <c r="AJ258" s="786" t="str">
        <f t="shared" si="25"/>
        <v xml:space="preserve"> </v>
      </c>
      <c r="AK258" s="786" t="str">
        <f t="shared" si="26"/>
        <v xml:space="preserve"> </v>
      </c>
      <c r="AL258" s="786" t="str">
        <f t="shared" si="27"/>
        <v xml:space="preserve"> </v>
      </c>
    </row>
    <row r="259" spans="1:38" ht="18.75" x14ac:dyDescent="0.3">
      <c r="A259" s="858"/>
      <c r="B259" s="858"/>
      <c r="C259" s="858"/>
      <c r="D259" s="859"/>
      <c r="E259" s="860"/>
      <c r="F259" s="860"/>
      <c r="G259" s="860"/>
      <c r="H259" s="861"/>
      <c r="I259" s="861"/>
      <c r="J259" s="861"/>
      <c r="K259" s="786" t="str">
        <f t="shared" si="21"/>
        <v xml:space="preserve"> </v>
      </c>
      <c r="L259" s="861"/>
      <c r="M259" s="861"/>
      <c r="N259" s="861"/>
      <c r="O259" s="861"/>
      <c r="P259" s="861"/>
      <c r="Q259" s="855"/>
      <c r="R259" s="855"/>
      <c r="S259" s="861"/>
      <c r="T259" s="861"/>
      <c r="U259" s="861"/>
      <c r="V259" s="861"/>
      <c r="W259" s="862"/>
      <c r="X259" s="862"/>
      <c r="Y259" s="862"/>
      <c r="Z259" s="858"/>
      <c r="AA259" s="823"/>
      <c r="AB259" s="823"/>
      <c r="AC259" s="823"/>
      <c r="AD259" s="823"/>
      <c r="AE259" s="823"/>
      <c r="AF259" s="684"/>
      <c r="AG259" s="857" t="str">
        <f t="shared" si="22"/>
        <v xml:space="preserve"> </v>
      </c>
      <c r="AH259" s="786" t="str">
        <f t="shared" si="23"/>
        <v xml:space="preserve"> </v>
      </c>
      <c r="AI259" s="786" t="str">
        <f t="shared" si="24"/>
        <v xml:space="preserve"> </v>
      </c>
      <c r="AJ259" s="786" t="str">
        <f t="shared" si="25"/>
        <v xml:space="preserve"> </v>
      </c>
      <c r="AK259" s="786" t="str">
        <f t="shared" si="26"/>
        <v xml:space="preserve"> </v>
      </c>
      <c r="AL259" s="786" t="str">
        <f t="shared" si="27"/>
        <v xml:space="preserve"> </v>
      </c>
    </row>
    <row r="260" spans="1:38" ht="18.75" x14ac:dyDescent="0.3">
      <c r="A260" s="858"/>
      <c r="B260" s="858"/>
      <c r="C260" s="858"/>
      <c r="D260" s="859"/>
      <c r="E260" s="860"/>
      <c r="F260" s="860"/>
      <c r="G260" s="860"/>
      <c r="H260" s="861"/>
      <c r="I260" s="861"/>
      <c r="J260" s="861"/>
      <c r="K260" s="786" t="str">
        <f t="shared" si="21"/>
        <v xml:space="preserve"> </v>
      </c>
      <c r="L260" s="861"/>
      <c r="M260" s="861"/>
      <c r="N260" s="861"/>
      <c r="O260" s="861"/>
      <c r="P260" s="861"/>
      <c r="Q260" s="855"/>
      <c r="R260" s="855"/>
      <c r="S260" s="861"/>
      <c r="T260" s="861"/>
      <c r="U260" s="861"/>
      <c r="V260" s="861"/>
      <c r="W260" s="862"/>
      <c r="X260" s="862"/>
      <c r="Y260" s="862"/>
      <c r="Z260" s="858"/>
      <c r="AA260" s="823"/>
      <c r="AB260" s="823"/>
      <c r="AC260" s="823"/>
      <c r="AD260" s="823"/>
      <c r="AE260" s="823"/>
      <c r="AF260" s="684"/>
      <c r="AG260" s="857" t="str">
        <f t="shared" si="22"/>
        <v xml:space="preserve"> </v>
      </c>
      <c r="AH260" s="786" t="str">
        <f t="shared" si="23"/>
        <v xml:space="preserve"> </v>
      </c>
      <c r="AI260" s="786" t="str">
        <f t="shared" si="24"/>
        <v xml:space="preserve"> </v>
      </c>
      <c r="AJ260" s="786" t="str">
        <f t="shared" si="25"/>
        <v xml:space="preserve"> </v>
      </c>
      <c r="AK260" s="786" t="str">
        <f t="shared" si="26"/>
        <v xml:space="preserve"> </v>
      </c>
      <c r="AL260" s="786" t="str">
        <f t="shared" si="27"/>
        <v xml:space="preserve"> </v>
      </c>
    </row>
    <row r="261" spans="1:38" ht="18.75" x14ac:dyDescent="0.3">
      <c r="A261" s="858"/>
      <c r="B261" s="858"/>
      <c r="C261" s="858"/>
      <c r="D261" s="859"/>
      <c r="E261" s="860"/>
      <c r="F261" s="860"/>
      <c r="G261" s="860"/>
      <c r="H261" s="861"/>
      <c r="I261" s="861"/>
      <c r="J261" s="861"/>
      <c r="K261" s="786" t="str">
        <f t="shared" si="21"/>
        <v xml:space="preserve"> </v>
      </c>
      <c r="L261" s="861"/>
      <c r="M261" s="861"/>
      <c r="N261" s="861"/>
      <c r="O261" s="861"/>
      <c r="P261" s="861"/>
      <c r="Q261" s="855"/>
      <c r="R261" s="855"/>
      <c r="S261" s="861"/>
      <c r="T261" s="861"/>
      <c r="U261" s="861"/>
      <c r="V261" s="861"/>
      <c r="W261" s="862"/>
      <c r="X261" s="862"/>
      <c r="Y261" s="862"/>
      <c r="Z261" s="858"/>
      <c r="AA261" s="823"/>
      <c r="AB261" s="823"/>
      <c r="AC261" s="823"/>
      <c r="AD261" s="823"/>
      <c r="AE261" s="823"/>
      <c r="AF261" s="684"/>
      <c r="AG261" s="857" t="str">
        <f t="shared" si="22"/>
        <v xml:space="preserve"> </v>
      </c>
      <c r="AH261" s="786" t="str">
        <f t="shared" si="23"/>
        <v xml:space="preserve"> </v>
      </c>
      <c r="AI261" s="786" t="str">
        <f t="shared" si="24"/>
        <v xml:space="preserve"> </v>
      </c>
      <c r="AJ261" s="786" t="str">
        <f t="shared" si="25"/>
        <v xml:space="preserve"> </v>
      </c>
      <c r="AK261" s="786" t="str">
        <f t="shared" si="26"/>
        <v xml:space="preserve"> </v>
      </c>
      <c r="AL261" s="786" t="str">
        <f t="shared" si="27"/>
        <v xml:space="preserve"> </v>
      </c>
    </row>
    <row r="262" spans="1:38" ht="18.75" x14ac:dyDescent="0.3">
      <c r="A262" s="858"/>
      <c r="B262" s="858"/>
      <c r="C262" s="858"/>
      <c r="D262" s="859"/>
      <c r="E262" s="860"/>
      <c r="F262" s="860"/>
      <c r="G262" s="860"/>
      <c r="H262" s="861"/>
      <c r="I262" s="861"/>
      <c r="J262" s="861"/>
      <c r="K262" s="786" t="str">
        <f t="shared" ref="K262:K325" si="28">IFERROR(O262/R262," ")</f>
        <v xml:space="preserve"> </v>
      </c>
      <c r="L262" s="861"/>
      <c r="M262" s="861"/>
      <c r="N262" s="861"/>
      <c r="O262" s="861"/>
      <c r="P262" s="861"/>
      <c r="Q262" s="855"/>
      <c r="R262" s="855"/>
      <c r="S262" s="861"/>
      <c r="T262" s="861"/>
      <c r="U262" s="861"/>
      <c r="V262" s="861"/>
      <c r="W262" s="862"/>
      <c r="X262" s="862"/>
      <c r="Y262" s="862"/>
      <c r="Z262" s="858"/>
      <c r="AA262" s="823"/>
      <c r="AB262" s="823"/>
      <c r="AC262" s="823"/>
      <c r="AD262" s="823"/>
      <c r="AE262" s="823"/>
      <c r="AF262" s="684"/>
      <c r="AG262" s="857" t="str">
        <f t="shared" ref="AG262:AG325" si="29">IF(AF262&gt;0,AF262*0.187*10^-3," ")</f>
        <v xml:space="preserve"> </v>
      </c>
      <c r="AH262" s="786" t="str">
        <f t="shared" ref="AH262:AH325" si="30">IFERROR(S262/M262," ")</f>
        <v xml:space="preserve"> </v>
      </c>
      <c r="AI262" s="786" t="str">
        <f t="shared" ref="AI262:AI325" si="31">IFERROR(T262/N262," ")</f>
        <v xml:space="preserve"> </v>
      </c>
      <c r="AJ262" s="786" t="str">
        <f t="shared" ref="AJ262:AJ325" si="32">IFERROR((IF(S262&gt;0,S262*0.187*10^3,0)+IF(T262&gt;0,T262*0.86*10^3,0))/O262," ")</f>
        <v xml:space="preserve"> </v>
      </c>
      <c r="AK262" s="786" t="str">
        <f t="shared" ref="AK262:AK325" si="33">IFERROR(Z262*0.187*10^-3/J262," ")</f>
        <v xml:space="preserve"> </v>
      </c>
      <c r="AL262" s="786" t="str">
        <f t="shared" ref="AL262:AL325" si="34">IFERROR(AD262*0.187*10^-3/G262," ")</f>
        <v xml:space="preserve"> </v>
      </c>
    </row>
    <row r="263" spans="1:38" ht="18.75" x14ac:dyDescent="0.3">
      <c r="A263" s="858"/>
      <c r="B263" s="858"/>
      <c r="C263" s="858"/>
      <c r="D263" s="859"/>
      <c r="E263" s="860"/>
      <c r="F263" s="860"/>
      <c r="G263" s="860"/>
      <c r="H263" s="861"/>
      <c r="I263" s="861"/>
      <c r="J263" s="861"/>
      <c r="K263" s="786" t="str">
        <f t="shared" si="28"/>
        <v xml:space="preserve"> </v>
      </c>
      <c r="L263" s="861"/>
      <c r="M263" s="861"/>
      <c r="N263" s="861"/>
      <c r="O263" s="861"/>
      <c r="P263" s="861"/>
      <c r="Q263" s="855"/>
      <c r="R263" s="855"/>
      <c r="S263" s="861"/>
      <c r="T263" s="861"/>
      <c r="U263" s="861"/>
      <c r="V263" s="861"/>
      <c r="W263" s="862"/>
      <c r="X263" s="862"/>
      <c r="Y263" s="862"/>
      <c r="Z263" s="858"/>
      <c r="AA263" s="823"/>
      <c r="AB263" s="823"/>
      <c r="AC263" s="823"/>
      <c r="AD263" s="823"/>
      <c r="AE263" s="823"/>
      <c r="AF263" s="684"/>
      <c r="AG263" s="857" t="str">
        <f t="shared" si="29"/>
        <v xml:space="preserve"> </v>
      </c>
      <c r="AH263" s="786" t="str">
        <f t="shared" si="30"/>
        <v xml:space="preserve"> </v>
      </c>
      <c r="AI263" s="786" t="str">
        <f t="shared" si="31"/>
        <v xml:space="preserve"> </v>
      </c>
      <c r="AJ263" s="786" t="str">
        <f t="shared" si="32"/>
        <v xml:space="preserve"> </v>
      </c>
      <c r="AK263" s="786" t="str">
        <f t="shared" si="33"/>
        <v xml:space="preserve"> </v>
      </c>
      <c r="AL263" s="786" t="str">
        <f t="shared" si="34"/>
        <v xml:space="preserve"> </v>
      </c>
    </row>
    <row r="264" spans="1:38" ht="18.75" x14ac:dyDescent="0.3">
      <c r="A264" s="858"/>
      <c r="B264" s="858"/>
      <c r="C264" s="858"/>
      <c r="D264" s="859"/>
      <c r="E264" s="860"/>
      <c r="F264" s="860"/>
      <c r="G264" s="860"/>
      <c r="H264" s="861"/>
      <c r="I264" s="861"/>
      <c r="J264" s="861"/>
      <c r="K264" s="786" t="str">
        <f t="shared" si="28"/>
        <v xml:space="preserve"> </v>
      </c>
      <c r="L264" s="861"/>
      <c r="M264" s="861"/>
      <c r="N264" s="861"/>
      <c r="O264" s="861"/>
      <c r="P264" s="861"/>
      <c r="Q264" s="855"/>
      <c r="R264" s="855"/>
      <c r="S264" s="861"/>
      <c r="T264" s="861"/>
      <c r="U264" s="861"/>
      <c r="V264" s="861"/>
      <c r="W264" s="862"/>
      <c r="X264" s="862"/>
      <c r="Y264" s="862"/>
      <c r="Z264" s="858"/>
      <c r="AA264" s="823"/>
      <c r="AB264" s="823"/>
      <c r="AC264" s="823"/>
      <c r="AD264" s="823"/>
      <c r="AE264" s="823"/>
      <c r="AF264" s="684"/>
      <c r="AG264" s="857" t="str">
        <f t="shared" si="29"/>
        <v xml:space="preserve"> </v>
      </c>
      <c r="AH264" s="786" t="str">
        <f t="shared" si="30"/>
        <v xml:space="preserve"> </v>
      </c>
      <c r="AI264" s="786" t="str">
        <f t="shared" si="31"/>
        <v xml:space="preserve"> </v>
      </c>
      <c r="AJ264" s="786" t="str">
        <f t="shared" si="32"/>
        <v xml:space="preserve"> </v>
      </c>
      <c r="AK264" s="786" t="str">
        <f t="shared" si="33"/>
        <v xml:space="preserve"> </v>
      </c>
      <c r="AL264" s="786" t="str">
        <f t="shared" si="34"/>
        <v xml:space="preserve"> </v>
      </c>
    </row>
    <row r="265" spans="1:38" ht="18.75" x14ac:dyDescent="0.3">
      <c r="A265" s="858"/>
      <c r="B265" s="858"/>
      <c r="C265" s="858"/>
      <c r="D265" s="859"/>
      <c r="E265" s="860"/>
      <c r="F265" s="860"/>
      <c r="G265" s="860"/>
      <c r="H265" s="861"/>
      <c r="I265" s="861"/>
      <c r="J265" s="861"/>
      <c r="K265" s="786" t="str">
        <f t="shared" si="28"/>
        <v xml:space="preserve"> </v>
      </c>
      <c r="L265" s="861"/>
      <c r="M265" s="861"/>
      <c r="N265" s="861"/>
      <c r="O265" s="861"/>
      <c r="P265" s="861"/>
      <c r="Q265" s="855"/>
      <c r="R265" s="855"/>
      <c r="S265" s="861"/>
      <c r="T265" s="861"/>
      <c r="U265" s="861"/>
      <c r="V265" s="861"/>
      <c r="W265" s="862"/>
      <c r="X265" s="862"/>
      <c r="Y265" s="862"/>
      <c r="Z265" s="858"/>
      <c r="AA265" s="823"/>
      <c r="AB265" s="823"/>
      <c r="AC265" s="823"/>
      <c r="AD265" s="823"/>
      <c r="AE265" s="823"/>
      <c r="AF265" s="684"/>
      <c r="AG265" s="857" t="str">
        <f t="shared" si="29"/>
        <v xml:space="preserve"> </v>
      </c>
      <c r="AH265" s="786" t="str">
        <f t="shared" si="30"/>
        <v xml:space="preserve"> </v>
      </c>
      <c r="AI265" s="786" t="str">
        <f t="shared" si="31"/>
        <v xml:space="preserve"> </v>
      </c>
      <c r="AJ265" s="786" t="str">
        <f t="shared" si="32"/>
        <v xml:space="preserve"> </v>
      </c>
      <c r="AK265" s="786" t="str">
        <f t="shared" si="33"/>
        <v xml:space="preserve"> </v>
      </c>
      <c r="AL265" s="786" t="str">
        <f t="shared" si="34"/>
        <v xml:space="preserve"> </v>
      </c>
    </row>
    <row r="266" spans="1:38" ht="18.75" x14ac:dyDescent="0.3">
      <c r="A266" s="858"/>
      <c r="B266" s="858"/>
      <c r="C266" s="858"/>
      <c r="D266" s="859"/>
      <c r="E266" s="860"/>
      <c r="F266" s="860"/>
      <c r="G266" s="860"/>
      <c r="H266" s="861"/>
      <c r="I266" s="861"/>
      <c r="J266" s="861"/>
      <c r="K266" s="786" t="str">
        <f t="shared" si="28"/>
        <v xml:space="preserve"> </v>
      </c>
      <c r="L266" s="861"/>
      <c r="M266" s="861"/>
      <c r="N266" s="861"/>
      <c r="O266" s="861"/>
      <c r="P266" s="861"/>
      <c r="Q266" s="855"/>
      <c r="R266" s="855"/>
      <c r="S266" s="861"/>
      <c r="T266" s="861"/>
      <c r="U266" s="861"/>
      <c r="V266" s="861"/>
      <c r="W266" s="862"/>
      <c r="X266" s="862"/>
      <c r="Y266" s="862"/>
      <c r="Z266" s="858"/>
      <c r="AA266" s="823"/>
      <c r="AB266" s="823"/>
      <c r="AC266" s="823"/>
      <c r="AD266" s="823"/>
      <c r="AE266" s="823"/>
      <c r="AF266" s="684"/>
      <c r="AG266" s="857" t="str">
        <f t="shared" si="29"/>
        <v xml:space="preserve"> </v>
      </c>
      <c r="AH266" s="786" t="str">
        <f t="shared" si="30"/>
        <v xml:space="preserve"> </v>
      </c>
      <c r="AI266" s="786" t="str">
        <f t="shared" si="31"/>
        <v xml:space="preserve"> </v>
      </c>
      <c r="AJ266" s="786" t="str">
        <f t="shared" si="32"/>
        <v xml:space="preserve"> </v>
      </c>
      <c r="AK266" s="786" t="str">
        <f t="shared" si="33"/>
        <v xml:space="preserve"> </v>
      </c>
      <c r="AL266" s="786" t="str">
        <f t="shared" si="34"/>
        <v xml:space="preserve"> </v>
      </c>
    </row>
    <row r="267" spans="1:38" ht="18.75" x14ac:dyDescent="0.3">
      <c r="A267" s="858"/>
      <c r="B267" s="858"/>
      <c r="C267" s="858"/>
      <c r="D267" s="859"/>
      <c r="E267" s="860"/>
      <c r="F267" s="860"/>
      <c r="G267" s="860"/>
      <c r="H267" s="861"/>
      <c r="I267" s="861"/>
      <c r="J267" s="861"/>
      <c r="K267" s="786" t="str">
        <f t="shared" si="28"/>
        <v xml:space="preserve"> </v>
      </c>
      <c r="L267" s="861"/>
      <c r="M267" s="861"/>
      <c r="N267" s="861"/>
      <c r="O267" s="861"/>
      <c r="P267" s="861"/>
      <c r="Q267" s="855"/>
      <c r="R267" s="855"/>
      <c r="S267" s="861"/>
      <c r="T267" s="861"/>
      <c r="U267" s="861"/>
      <c r="V267" s="861"/>
      <c r="W267" s="862"/>
      <c r="X267" s="862"/>
      <c r="Y267" s="862"/>
      <c r="Z267" s="858"/>
      <c r="AA267" s="823"/>
      <c r="AB267" s="823"/>
      <c r="AC267" s="823"/>
      <c r="AD267" s="823"/>
      <c r="AE267" s="823"/>
      <c r="AF267" s="684"/>
      <c r="AG267" s="857" t="str">
        <f t="shared" si="29"/>
        <v xml:space="preserve"> </v>
      </c>
      <c r="AH267" s="786" t="str">
        <f t="shared" si="30"/>
        <v xml:space="preserve"> </v>
      </c>
      <c r="AI267" s="786" t="str">
        <f t="shared" si="31"/>
        <v xml:space="preserve"> </v>
      </c>
      <c r="AJ267" s="786" t="str">
        <f t="shared" si="32"/>
        <v xml:space="preserve"> </v>
      </c>
      <c r="AK267" s="786" t="str">
        <f t="shared" si="33"/>
        <v xml:space="preserve"> </v>
      </c>
      <c r="AL267" s="786" t="str">
        <f t="shared" si="34"/>
        <v xml:space="preserve"> </v>
      </c>
    </row>
    <row r="268" spans="1:38" ht="18.75" x14ac:dyDescent="0.3">
      <c r="A268" s="858"/>
      <c r="B268" s="858"/>
      <c r="C268" s="858"/>
      <c r="D268" s="859"/>
      <c r="E268" s="860"/>
      <c r="F268" s="860"/>
      <c r="G268" s="860"/>
      <c r="H268" s="861"/>
      <c r="I268" s="861"/>
      <c r="J268" s="861"/>
      <c r="K268" s="786" t="str">
        <f t="shared" si="28"/>
        <v xml:space="preserve"> </v>
      </c>
      <c r="L268" s="861"/>
      <c r="M268" s="861"/>
      <c r="N268" s="861"/>
      <c r="O268" s="861"/>
      <c r="P268" s="861"/>
      <c r="Q268" s="855"/>
      <c r="R268" s="855"/>
      <c r="S268" s="861"/>
      <c r="T268" s="861"/>
      <c r="U268" s="861"/>
      <c r="V268" s="861"/>
      <c r="W268" s="862"/>
      <c r="X268" s="862"/>
      <c r="Y268" s="862"/>
      <c r="Z268" s="858"/>
      <c r="AA268" s="823"/>
      <c r="AB268" s="823"/>
      <c r="AC268" s="823"/>
      <c r="AD268" s="823"/>
      <c r="AE268" s="823"/>
      <c r="AF268" s="684"/>
      <c r="AG268" s="857" t="str">
        <f t="shared" si="29"/>
        <v xml:space="preserve"> </v>
      </c>
      <c r="AH268" s="786" t="str">
        <f t="shared" si="30"/>
        <v xml:space="preserve"> </v>
      </c>
      <c r="AI268" s="786" t="str">
        <f t="shared" si="31"/>
        <v xml:space="preserve"> </v>
      </c>
      <c r="AJ268" s="786" t="str">
        <f t="shared" si="32"/>
        <v xml:space="preserve"> </v>
      </c>
      <c r="AK268" s="786" t="str">
        <f t="shared" si="33"/>
        <v xml:space="preserve"> </v>
      </c>
      <c r="AL268" s="786" t="str">
        <f t="shared" si="34"/>
        <v xml:space="preserve"> </v>
      </c>
    </row>
    <row r="269" spans="1:38" ht="18.75" x14ac:dyDescent="0.3">
      <c r="A269" s="858"/>
      <c r="B269" s="858"/>
      <c r="C269" s="858"/>
      <c r="D269" s="859"/>
      <c r="E269" s="860"/>
      <c r="F269" s="860"/>
      <c r="G269" s="860"/>
      <c r="H269" s="861"/>
      <c r="I269" s="861"/>
      <c r="J269" s="861"/>
      <c r="K269" s="786" t="str">
        <f t="shared" si="28"/>
        <v xml:space="preserve"> </v>
      </c>
      <c r="L269" s="861"/>
      <c r="M269" s="861"/>
      <c r="N269" s="861"/>
      <c r="O269" s="861"/>
      <c r="P269" s="861"/>
      <c r="Q269" s="855"/>
      <c r="R269" s="855"/>
      <c r="S269" s="861"/>
      <c r="T269" s="861"/>
      <c r="U269" s="861"/>
      <c r="V269" s="861"/>
      <c r="W269" s="862"/>
      <c r="X269" s="862"/>
      <c r="Y269" s="862"/>
      <c r="Z269" s="858"/>
      <c r="AA269" s="823"/>
      <c r="AB269" s="823"/>
      <c r="AC269" s="823"/>
      <c r="AD269" s="823"/>
      <c r="AE269" s="823"/>
      <c r="AF269" s="684"/>
      <c r="AG269" s="857" t="str">
        <f t="shared" si="29"/>
        <v xml:space="preserve"> </v>
      </c>
      <c r="AH269" s="786" t="str">
        <f t="shared" si="30"/>
        <v xml:space="preserve"> </v>
      </c>
      <c r="AI269" s="786" t="str">
        <f t="shared" si="31"/>
        <v xml:space="preserve"> </v>
      </c>
      <c r="AJ269" s="786" t="str">
        <f t="shared" si="32"/>
        <v xml:space="preserve"> </v>
      </c>
      <c r="AK269" s="786" t="str">
        <f t="shared" si="33"/>
        <v xml:space="preserve"> </v>
      </c>
      <c r="AL269" s="786" t="str">
        <f t="shared" si="34"/>
        <v xml:space="preserve"> </v>
      </c>
    </row>
    <row r="270" spans="1:38" ht="18.75" x14ac:dyDescent="0.3">
      <c r="A270" s="858"/>
      <c r="B270" s="858"/>
      <c r="C270" s="858"/>
      <c r="D270" s="859"/>
      <c r="E270" s="860"/>
      <c r="F270" s="860"/>
      <c r="G270" s="860"/>
      <c r="H270" s="861"/>
      <c r="I270" s="861"/>
      <c r="J270" s="861"/>
      <c r="K270" s="786" t="str">
        <f t="shared" si="28"/>
        <v xml:space="preserve"> </v>
      </c>
      <c r="L270" s="861"/>
      <c r="M270" s="861"/>
      <c r="N270" s="861"/>
      <c r="O270" s="861"/>
      <c r="P270" s="861"/>
      <c r="Q270" s="855"/>
      <c r="R270" s="855"/>
      <c r="S270" s="861"/>
      <c r="T270" s="861"/>
      <c r="U270" s="861"/>
      <c r="V270" s="861"/>
      <c r="W270" s="862"/>
      <c r="X270" s="862"/>
      <c r="Y270" s="862"/>
      <c r="Z270" s="858"/>
      <c r="AA270" s="823"/>
      <c r="AB270" s="823"/>
      <c r="AC270" s="823"/>
      <c r="AD270" s="823"/>
      <c r="AE270" s="823"/>
      <c r="AF270" s="684"/>
      <c r="AG270" s="857" t="str">
        <f t="shared" si="29"/>
        <v xml:space="preserve"> </v>
      </c>
      <c r="AH270" s="786" t="str">
        <f t="shared" si="30"/>
        <v xml:space="preserve"> </v>
      </c>
      <c r="AI270" s="786" t="str">
        <f t="shared" si="31"/>
        <v xml:space="preserve"> </v>
      </c>
      <c r="AJ270" s="786" t="str">
        <f t="shared" si="32"/>
        <v xml:space="preserve"> </v>
      </c>
      <c r="AK270" s="786" t="str">
        <f t="shared" si="33"/>
        <v xml:space="preserve"> </v>
      </c>
      <c r="AL270" s="786" t="str">
        <f t="shared" si="34"/>
        <v xml:space="preserve"> </v>
      </c>
    </row>
    <row r="271" spans="1:38" ht="18.75" x14ac:dyDescent="0.3">
      <c r="A271" s="858"/>
      <c r="B271" s="858"/>
      <c r="C271" s="858"/>
      <c r="D271" s="859"/>
      <c r="E271" s="860"/>
      <c r="F271" s="860"/>
      <c r="G271" s="860"/>
      <c r="H271" s="861"/>
      <c r="I271" s="861"/>
      <c r="J271" s="861"/>
      <c r="K271" s="786" t="str">
        <f t="shared" si="28"/>
        <v xml:space="preserve"> </v>
      </c>
      <c r="L271" s="861"/>
      <c r="M271" s="861"/>
      <c r="N271" s="861"/>
      <c r="O271" s="861"/>
      <c r="P271" s="861"/>
      <c r="Q271" s="855"/>
      <c r="R271" s="855"/>
      <c r="S271" s="861"/>
      <c r="T271" s="861"/>
      <c r="U271" s="861"/>
      <c r="V271" s="861"/>
      <c r="W271" s="862"/>
      <c r="X271" s="862"/>
      <c r="Y271" s="862"/>
      <c r="Z271" s="858"/>
      <c r="AA271" s="823"/>
      <c r="AB271" s="823"/>
      <c r="AC271" s="823"/>
      <c r="AD271" s="823"/>
      <c r="AE271" s="823"/>
      <c r="AF271" s="684"/>
      <c r="AG271" s="857" t="str">
        <f t="shared" si="29"/>
        <v xml:space="preserve"> </v>
      </c>
      <c r="AH271" s="786" t="str">
        <f t="shared" si="30"/>
        <v xml:space="preserve"> </v>
      </c>
      <c r="AI271" s="786" t="str">
        <f t="shared" si="31"/>
        <v xml:space="preserve"> </v>
      </c>
      <c r="AJ271" s="786" t="str">
        <f t="shared" si="32"/>
        <v xml:space="preserve"> </v>
      </c>
      <c r="AK271" s="786" t="str">
        <f t="shared" si="33"/>
        <v xml:space="preserve"> </v>
      </c>
      <c r="AL271" s="786" t="str">
        <f t="shared" si="34"/>
        <v xml:space="preserve"> </v>
      </c>
    </row>
    <row r="272" spans="1:38" ht="18.75" x14ac:dyDescent="0.3">
      <c r="A272" s="858"/>
      <c r="B272" s="858"/>
      <c r="C272" s="858"/>
      <c r="D272" s="859"/>
      <c r="E272" s="860"/>
      <c r="F272" s="860"/>
      <c r="G272" s="860"/>
      <c r="H272" s="861"/>
      <c r="I272" s="861"/>
      <c r="J272" s="861"/>
      <c r="K272" s="786" t="str">
        <f t="shared" si="28"/>
        <v xml:space="preserve"> </v>
      </c>
      <c r="L272" s="861"/>
      <c r="M272" s="861"/>
      <c r="N272" s="861"/>
      <c r="O272" s="861"/>
      <c r="P272" s="861"/>
      <c r="Q272" s="855"/>
      <c r="R272" s="855"/>
      <c r="S272" s="861"/>
      <c r="T272" s="861"/>
      <c r="U272" s="861"/>
      <c r="V272" s="861"/>
      <c r="W272" s="862"/>
      <c r="X272" s="862"/>
      <c r="Y272" s="862"/>
      <c r="Z272" s="858"/>
      <c r="AA272" s="823"/>
      <c r="AB272" s="823"/>
      <c r="AC272" s="823"/>
      <c r="AD272" s="823"/>
      <c r="AE272" s="823"/>
      <c r="AF272" s="684"/>
      <c r="AG272" s="857" t="str">
        <f t="shared" si="29"/>
        <v xml:space="preserve"> </v>
      </c>
      <c r="AH272" s="786" t="str">
        <f t="shared" si="30"/>
        <v xml:space="preserve"> </v>
      </c>
      <c r="AI272" s="786" t="str">
        <f t="shared" si="31"/>
        <v xml:space="preserve"> </v>
      </c>
      <c r="AJ272" s="786" t="str">
        <f t="shared" si="32"/>
        <v xml:space="preserve"> </v>
      </c>
      <c r="AK272" s="786" t="str">
        <f t="shared" si="33"/>
        <v xml:space="preserve"> </v>
      </c>
      <c r="AL272" s="786" t="str">
        <f t="shared" si="34"/>
        <v xml:space="preserve"> </v>
      </c>
    </row>
    <row r="273" spans="1:38" ht="18.75" x14ac:dyDescent="0.3">
      <c r="A273" s="858"/>
      <c r="B273" s="858"/>
      <c r="C273" s="858"/>
      <c r="D273" s="859"/>
      <c r="E273" s="860"/>
      <c r="F273" s="860"/>
      <c r="G273" s="860"/>
      <c r="H273" s="861"/>
      <c r="I273" s="861"/>
      <c r="J273" s="861"/>
      <c r="K273" s="786" t="str">
        <f t="shared" si="28"/>
        <v xml:space="preserve"> </v>
      </c>
      <c r="L273" s="861"/>
      <c r="M273" s="861"/>
      <c r="N273" s="861"/>
      <c r="O273" s="861"/>
      <c r="P273" s="861"/>
      <c r="Q273" s="855"/>
      <c r="R273" s="855"/>
      <c r="S273" s="861"/>
      <c r="T273" s="861"/>
      <c r="U273" s="861"/>
      <c r="V273" s="861"/>
      <c r="W273" s="862"/>
      <c r="X273" s="862"/>
      <c r="Y273" s="862"/>
      <c r="Z273" s="858"/>
      <c r="AA273" s="823"/>
      <c r="AB273" s="823"/>
      <c r="AC273" s="823"/>
      <c r="AD273" s="823"/>
      <c r="AE273" s="823"/>
      <c r="AF273" s="684"/>
      <c r="AG273" s="857" t="str">
        <f t="shared" si="29"/>
        <v xml:space="preserve"> </v>
      </c>
      <c r="AH273" s="786" t="str">
        <f t="shared" si="30"/>
        <v xml:space="preserve"> </v>
      </c>
      <c r="AI273" s="786" t="str">
        <f t="shared" si="31"/>
        <v xml:space="preserve"> </v>
      </c>
      <c r="AJ273" s="786" t="str">
        <f t="shared" si="32"/>
        <v xml:space="preserve"> </v>
      </c>
      <c r="AK273" s="786" t="str">
        <f t="shared" si="33"/>
        <v xml:space="preserve"> </v>
      </c>
      <c r="AL273" s="786" t="str">
        <f t="shared" si="34"/>
        <v xml:space="preserve"> </v>
      </c>
    </row>
    <row r="274" spans="1:38" ht="18.75" x14ac:dyDescent="0.3">
      <c r="A274" s="858"/>
      <c r="B274" s="858"/>
      <c r="C274" s="858"/>
      <c r="D274" s="859"/>
      <c r="E274" s="860"/>
      <c r="F274" s="860"/>
      <c r="G274" s="860"/>
      <c r="H274" s="861"/>
      <c r="I274" s="861"/>
      <c r="J274" s="861"/>
      <c r="K274" s="786" t="str">
        <f t="shared" si="28"/>
        <v xml:space="preserve"> </v>
      </c>
      <c r="L274" s="861"/>
      <c r="M274" s="861"/>
      <c r="N274" s="861"/>
      <c r="O274" s="861"/>
      <c r="P274" s="861"/>
      <c r="Q274" s="855"/>
      <c r="R274" s="855"/>
      <c r="S274" s="861"/>
      <c r="T274" s="861"/>
      <c r="U274" s="861"/>
      <c r="V274" s="861"/>
      <c r="W274" s="862"/>
      <c r="X274" s="862"/>
      <c r="Y274" s="862"/>
      <c r="Z274" s="858"/>
      <c r="AA274" s="823"/>
      <c r="AB274" s="823"/>
      <c r="AC274" s="823"/>
      <c r="AD274" s="823"/>
      <c r="AE274" s="823"/>
      <c r="AF274" s="684"/>
      <c r="AG274" s="857" t="str">
        <f t="shared" si="29"/>
        <v xml:space="preserve"> </v>
      </c>
      <c r="AH274" s="786" t="str">
        <f t="shared" si="30"/>
        <v xml:space="preserve"> </v>
      </c>
      <c r="AI274" s="786" t="str">
        <f t="shared" si="31"/>
        <v xml:space="preserve"> </v>
      </c>
      <c r="AJ274" s="786" t="str">
        <f t="shared" si="32"/>
        <v xml:space="preserve"> </v>
      </c>
      <c r="AK274" s="786" t="str">
        <f t="shared" si="33"/>
        <v xml:space="preserve"> </v>
      </c>
      <c r="AL274" s="786" t="str">
        <f t="shared" si="34"/>
        <v xml:space="preserve"> </v>
      </c>
    </row>
    <row r="275" spans="1:38" ht="18.75" x14ac:dyDescent="0.3">
      <c r="A275" s="858"/>
      <c r="B275" s="858"/>
      <c r="C275" s="858"/>
      <c r="D275" s="859"/>
      <c r="E275" s="860"/>
      <c r="F275" s="860"/>
      <c r="G275" s="860"/>
      <c r="H275" s="861"/>
      <c r="I275" s="861"/>
      <c r="J275" s="861"/>
      <c r="K275" s="786" t="str">
        <f t="shared" si="28"/>
        <v xml:space="preserve"> </v>
      </c>
      <c r="L275" s="861"/>
      <c r="M275" s="861"/>
      <c r="N275" s="861"/>
      <c r="O275" s="861"/>
      <c r="P275" s="861"/>
      <c r="Q275" s="855"/>
      <c r="R275" s="855"/>
      <c r="S275" s="861"/>
      <c r="T275" s="861"/>
      <c r="U275" s="861"/>
      <c r="V275" s="861"/>
      <c r="W275" s="862"/>
      <c r="X275" s="862"/>
      <c r="Y275" s="862"/>
      <c r="Z275" s="858"/>
      <c r="AA275" s="823"/>
      <c r="AB275" s="823"/>
      <c r="AC275" s="823"/>
      <c r="AD275" s="823"/>
      <c r="AE275" s="823"/>
      <c r="AF275" s="684"/>
      <c r="AG275" s="857" t="str">
        <f t="shared" si="29"/>
        <v xml:space="preserve"> </v>
      </c>
      <c r="AH275" s="786" t="str">
        <f t="shared" si="30"/>
        <v xml:space="preserve"> </v>
      </c>
      <c r="AI275" s="786" t="str">
        <f t="shared" si="31"/>
        <v xml:space="preserve"> </v>
      </c>
      <c r="AJ275" s="786" t="str">
        <f t="shared" si="32"/>
        <v xml:space="preserve"> </v>
      </c>
      <c r="AK275" s="786" t="str">
        <f t="shared" si="33"/>
        <v xml:space="preserve"> </v>
      </c>
      <c r="AL275" s="786" t="str">
        <f t="shared" si="34"/>
        <v xml:space="preserve"> </v>
      </c>
    </row>
    <row r="276" spans="1:38" ht="18.75" x14ac:dyDescent="0.3">
      <c r="A276" s="858"/>
      <c r="B276" s="858"/>
      <c r="C276" s="858"/>
      <c r="D276" s="859"/>
      <c r="E276" s="860"/>
      <c r="F276" s="860"/>
      <c r="G276" s="860"/>
      <c r="H276" s="861"/>
      <c r="I276" s="861"/>
      <c r="J276" s="861"/>
      <c r="K276" s="786" t="str">
        <f t="shared" si="28"/>
        <v xml:space="preserve"> </v>
      </c>
      <c r="L276" s="861"/>
      <c r="M276" s="861"/>
      <c r="N276" s="861"/>
      <c r="O276" s="861"/>
      <c r="P276" s="861"/>
      <c r="Q276" s="855"/>
      <c r="R276" s="855"/>
      <c r="S276" s="861"/>
      <c r="T276" s="861"/>
      <c r="U276" s="861"/>
      <c r="V276" s="861"/>
      <c r="W276" s="862"/>
      <c r="X276" s="862"/>
      <c r="Y276" s="862"/>
      <c r="Z276" s="858"/>
      <c r="AA276" s="823"/>
      <c r="AB276" s="823"/>
      <c r="AC276" s="823"/>
      <c r="AD276" s="823"/>
      <c r="AE276" s="823"/>
      <c r="AF276" s="684"/>
      <c r="AG276" s="857" t="str">
        <f t="shared" si="29"/>
        <v xml:space="preserve"> </v>
      </c>
      <c r="AH276" s="786" t="str">
        <f t="shared" si="30"/>
        <v xml:space="preserve"> </v>
      </c>
      <c r="AI276" s="786" t="str">
        <f t="shared" si="31"/>
        <v xml:space="preserve"> </v>
      </c>
      <c r="AJ276" s="786" t="str">
        <f t="shared" si="32"/>
        <v xml:space="preserve"> </v>
      </c>
      <c r="AK276" s="786" t="str">
        <f t="shared" si="33"/>
        <v xml:space="preserve"> </v>
      </c>
      <c r="AL276" s="786" t="str">
        <f t="shared" si="34"/>
        <v xml:space="preserve"> </v>
      </c>
    </row>
    <row r="277" spans="1:38" ht="18.75" x14ac:dyDescent="0.3">
      <c r="A277" s="858"/>
      <c r="B277" s="858"/>
      <c r="C277" s="858"/>
      <c r="D277" s="859"/>
      <c r="E277" s="860"/>
      <c r="F277" s="860"/>
      <c r="G277" s="860"/>
      <c r="H277" s="861"/>
      <c r="I277" s="861"/>
      <c r="J277" s="861"/>
      <c r="K277" s="786" t="str">
        <f t="shared" si="28"/>
        <v xml:space="preserve"> </v>
      </c>
      <c r="L277" s="861"/>
      <c r="M277" s="861"/>
      <c r="N277" s="861"/>
      <c r="O277" s="861"/>
      <c r="P277" s="861"/>
      <c r="Q277" s="855"/>
      <c r="R277" s="855"/>
      <c r="S277" s="861"/>
      <c r="T277" s="861"/>
      <c r="U277" s="861"/>
      <c r="V277" s="861"/>
      <c r="W277" s="862"/>
      <c r="X277" s="862"/>
      <c r="Y277" s="862"/>
      <c r="Z277" s="858"/>
      <c r="AA277" s="823"/>
      <c r="AB277" s="823"/>
      <c r="AC277" s="823"/>
      <c r="AD277" s="823"/>
      <c r="AE277" s="823"/>
      <c r="AF277" s="684"/>
      <c r="AG277" s="857" t="str">
        <f t="shared" si="29"/>
        <v xml:space="preserve"> </v>
      </c>
      <c r="AH277" s="786" t="str">
        <f t="shared" si="30"/>
        <v xml:space="preserve"> </v>
      </c>
      <c r="AI277" s="786" t="str">
        <f t="shared" si="31"/>
        <v xml:space="preserve"> </v>
      </c>
      <c r="AJ277" s="786" t="str">
        <f t="shared" si="32"/>
        <v xml:space="preserve"> </v>
      </c>
      <c r="AK277" s="786" t="str">
        <f t="shared" si="33"/>
        <v xml:space="preserve"> </v>
      </c>
      <c r="AL277" s="786" t="str">
        <f t="shared" si="34"/>
        <v xml:space="preserve"> </v>
      </c>
    </row>
    <row r="278" spans="1:38" ht="18.75" x14ac:dyDescent="0.3">
      <c r="A278" s="858"/>
      <c r="B278" s="858"/>
      <c r="C278" s="858"/>
      <c r="D278" s="859"/>
      <c r="E278" s="860"/>
      <c r="F278" s="860"/>
      <c r="G278" s="860"/>
      <c r="H278" s="861"/>
      <c r="I278" s="861"/>
      <c r="J278" s="861"/>
      <c r="K278" s="786" t="str">
        <f t="shared" si="28"/>
        <v xml:space="preserve"> </v>
      </c>
      <c r="L278" s="861"/>
      <c r="M278" s="861"/>
      <c r="N278" s="861"/>
      <c r="O278" s="861"/>
      <c r="P278" s="861"/>
      <c r="Q278" s="855"/>
      <c r="R278" s="855"/>
      <c r="S278" s="861"/>
      <c r="T278" s="861"/>
      <c r="U278" s="861"/>
      <c r="V278" s="861"/>
      <c r="W278" s="862"/>
      <c r="X278" s="862"/>
      <c r="Y278" s="862"/>
      <c r="Z278" s="858"/>
      <c r="AA278" s="823"/>
      <c r="AB278" s="823"/>
      <c r="AC278" s="823"/>
      <c r="AD278" s="823"/>
      <c r="AE278" s="823"/>
      <c r="AF278" s="684"/>
      <c r="AG278" s="857" t="str">
        <f t="shared" si="29"/>
        <v xml:space="preserve"> </v>
      </c>
      <c r="AH278" s="786" t="str">
        <f t="shared" si="30"/>
        <v xml:space="preserve"> </v>
      </c>
      <c r="AI278" s="786" t="str">
        <f t="shared" si="31"/>
        <v xml:space="preserve"> </v>
      </c>
      <c r="AJ278" s="786" t="str">
        <f t="shared" si="32"/>
        <v xml:space="preserve"> </v>
      </c>
      <c r="AK278" s="786" t="str">
        <f t="shared" si="33"/>
        <v xml:space="preserve"> </v>
      </c>
      <c r="AL278" s="786" t="str">
        <f t="shared" si="34"/>
        <v xml:space="preserve"> </v>
      </c>
    </row>
    <row r="279" spans="1:38" ht="18.75" x14ac:dyDescent="0.3">
      <c r="A279" s="858"/>
      <c r="B279" s="858"/>
      <c r="C279" s="858"/>
      <c r="D279" s="859"/>
      <c r="E279" s="860"/>
      <c r="F279" s="860"/>
      <c r="G279" s="860"/>
      <c r="H279" s="861"/>
      <c r="I279" s="861"/>
      <c r="J279" s="861"/>
      <c r="K279" s="786" t="str">
        <f t="shared" si="28"/>
        <v xml:space="preserve"> </v>
      </c>
      <c r="L279" s="861"/>
      <c r="M279" s="861"/>
      <c r="N279" s="861"/>
      <c r="O279" s="861"/>
      <c r="P279" s="861"/>
      <c r="Q279" s="855"/>
      <c r="R279" s="855"/>
      <c r="S279" s="861"/>
      <c r="T279" s="861"/>
      <c r="U279" s="861"/>
      <c r="V279" s="861"/>
      <c r="W279" s="862"/>
      <c r="X279" s="862"/>
      <c r="Y279" s="862"/>
      <c r="Z279" s="858"/>
      <c r="AA279" s="823"/>
      <c r="AB279" s="823"/>
      <c r="AC279" s="823"/>
      <c r="AD279" s="823"/>
      <c r="AE279" s="823"/>
      <c r="AF279" s="684"/>
      <c r="AG279" s="857" t="str">
        <f t="shared" si="29"/>
        <v xml:space="preserve"> </v>
      </c>
      <c r="AH279" s="786" t="str">
        <f t="shared" si="30"/>
        <v xml:space="preserve"> </v>
      </c>
      <c r="AI279" s="786" t="str">
        <f t="shared" si="31"/>
        <v xml:space="preserve"> </v>
      </c>
      <c r="AJ279" s="786" t="str">
        <f t="shared" si="32"/>
        <v xml:space="preserve"> </v>
      </c>
      <c r="AK279" s="786" t="str">
        <f t="shared" si="33"/>
        <v xml:space="preserve"> </v>
      </c>
      <c r="AL279" s="786" t="str">
        <f t="shared" si="34"/>
        <v xml:space="preserve"> </v>
      </c>
    </row>
    <row r="280" spans="1:38" ht="18.75" x14ac:dyDescent="0.3">
      <c r="A280" s="858"/>
      <c r="B280" s="858"/>
      <c r="C280" s="858"/>
      <c r="D280" s="859"/>
      <c r="E280" s="860"/>
      <c r="F280" s="860"/>
      <c r="G280" s="860"/>
      <c r="H280" s="861"/>
      <c r="I280" s="861"/>
      <c r="J280" s="861"/>
      <c r="K280" s="786" t="str">
        <f t="shared" si="28"/>
        <v xml:space="preserve"> </v>
      </c>
      <c r="L280" s="861"/>
      <c r="M280" s="861"/>
      <c r="N280" s="861"/>
      <c r="O280" s="861"/>
      <c r="P280" s="861"/>
      <c r="Q280" s="855"/>
      <c r="R280" s="855"/>
      <c r="S280" s="861"/>
      <c r="T280" s="861"/>
      <c r="U280" s="861"/>
      <c r="V280" s="861"/>
      <c r="W280" s="862"/>
      <c r="X280" s="862"/>
      <c r="Y280" s="862"/>
      <c r="Z280" s="858"/>
      <c r="AA280" s="823"/>
      <c r="AB280" s="823"/>
      <c r="AC280" s="823"/>
      <c r="AD280" s="823"/>
      <c r="AE280" s="823"/>
      <c r="AF280" s="684"/>
      <c r="AG280" s="857" t="str">
        <f t="shared" si="29"/>
        <v xml:space="preserve"> </v>
      </c>
      <c r="AH280" s="786" t="str">
        <f t="shared" si="30"/>
        <v xml:space="preserve"> </v>
      </c>
      <c r="AI280" s="786" t="str">
        <f t="shared" si="31"/>
        <v xml:space="preserve"> </v>
      </c>
      <c r="AJ280" s="786" t="str">
        <f t="shared" si="32"/>
        <v xml:space="preserve"> </v>
      </c>
      <c r="AK280" s="786" t="str">
        <f t="shared" si="33"/>
        <v xml:space="preserve"> </v>
      </c>
      <c r="AL280" s="786" t="str">
        <f t="shared" si="34"/>
        <v xml:space="preserve"> </v>
      </c>
    </row>
    <row r="281" spans="1:38" ht="18.75" x14ac:dyDescent="0.3">
      <c r="A281" s="858"/>
      <c r="B281" s="858"/>
      <c r="C281" s="858"/>
      <c r="D281" s="859"/>
      <c r="E281" s="860"/>
      <c r="F281" s="860"/>
      <c r="G281" s="860"/>
      <c r="H281" s="861"/>
      <c r="I281" s="861"/>
      <c r="J281" s="861"/>
      <c r="K281" s="786" t="str">
        <f t="shared" si="28"/>
        <v xml:space="preserve"> </v>
      </c>
      <c r="L281" s="861"/>
      <c r="M281" s="861"/>
      <c r="N281" s="861"/>
      <c r="O281" s="861"/>
      <c r="P281" s="861"/>
      <c r="Q281" s="855"/>
      <c r="R281" s="855"/>
      <c r="S281" s="861"/>
      <c r="T281" s="861"/>
      <c r="U281" s="861"/>
      <c r="V281" s="861"/>
      <c r="W281" s="862"/>
      <c r="X281" s="862"/>
      <c r="Y281" s="862"/>
      <c r="Z281" s="858"/>
      <c r="AA281" s="823"/>
      <c r="AB281" s="823"/>
      <c r="AC281" s="823"/>
      <c r="AD281" s="823"/>
      <c r="AE281" s="823"/>
      <c r="AF281" s="684"/>
      <c r="AG281" s="857" t="str">
        <f t="shared" si="29"/>
        <v xml:space="preserve"> </v>
      </c>
      <c r="AH281" s="786" t="str">
        <f t="shared" si="30"/>
        <v xml:space="preserve"> </v>
      </c>
      <c r="AI281" s="786" t="str">
        <f t="shared" si="31"/>
        <v xml:space="preserve"> </v>
      </c>
      <c r="AJ281" s="786" t="str">
        <f t="shared" si="32"/>
        <v xml:space="preserve"> </v>
      </c>
      <c r="AK281" s="786" t="str">
        <f t="shared" si="33"/>
        <v xml:space="preserve"> </v>
      </c>
      <c r="AL281" s="786" t="str">
        <f t="shared" si="34"/>
        <v xml:space="preserve"> </v>
      </c>
    </row>
    <row r="282" spans="1:38" ht="18.75" x14ac:dyDescent="0.3">
      <c r="A282" s="858"/>
      <c r="B282" s="858"/>
      <c r="C282" s="858"/>
      <c r="D282" s="859"/>
      <c r="E282" s="860"/>
      <c r="F282" s="860"/>
      <c r="G282" s="860"/>
      <c r="H282" s="861"/>
      <c r="I282" s="861"/>
      <c r="J282" s="861"/>
      <c r="K282" s="786" t="str">
        <f t="shared" si="28"/>
        <v xml:space="preserve"> </v>
      </c>
      <c r="L282" s="861"/>
      <c r="M282" s="861"/>
      <c r="N282" s="861"/>
      <c r="O282" s="861"/>
      <c r="P282" s="861"/>
      <c r="Q282" s="855"/>
      <c r="R282" s="855"/>
      <c r="S282" s="861"/>
      <c r="T282" s="861"/>
      <c r="U282" s="861"/>
      <c r="V282" s="861"/>
      <c r="W282" s="862"/>
      <c r="X282" s="862"/>
      <c r="Y282" s="862"/>
      <c r="Z282" s="858"/>
      <c r="AA282" s="823"/>
      <c r="AB282" s="823"/>
      <c r="AC282" s="823"/>
      <c r="AD282" s="823"/>
      <c r="AE282" s="823"/>
      <c r="AF282" s="684"/>
      <c r="AG282" s="857" t="str">
        <f t="shared" si="29"/>
        <v xml:space="preserve"> </v>
      </c>
      <c r="AH282" s="786" t="str">
        <f t="shared" si="30"/>
        <v xml:space="preserve"> </v>
      </c>
      <c r="AI282" s="786" t="str">
        <f t="shared" si="31"/>
        <v xml:space="preserve"> </v>
      </c>
      <c r="AJ282" s="786" t="str">
        <f t="shared" si="32"/>
        <v xml:space="preserve"> </v>
      </c>
      <c r="AK282" s="786" t="str">
        <f t="shared" si="33"/>
        <v xml:space="preserve"> </v>
      </c>
      <c r="AL282" s="786" t="str">
        <f t="shared" si="34"/>
        <v xml:space="preserve"> </v>
      </c>
    </row>
    <row r="283" spans="1:38" ht="18.75" x14ac:dyDescent="0.3">
      <c r="A283" s="858"/>
      <c r="B283" s="858"/>
      <c r="C283" s="858"/>
      <c r="D283" s="859"/>
      <c r="E283" s="860"/>
      <c r="F283" s="860"/>
      <c r="G283" s="860"/>
      <c r="H283" s="861"/>
      <c r="I283" s="861"/>
      <c r="J283" s="861"/>
      <c r="K283" s="786" t="str">
        <f t="shared" si="28"/>
        <v xml:space="preserve"> </v>
      </c>
      <c r="L283" s="861"/>
      <c r="M283" s="861"/>
      <c r="N283" s="861"/>
      <c r="O283" s="861"/>
      <c r="P283" s="861"/>
      <c r="Q283" s="855"/>
      <c r="R283" s="855"/>
      <c r="S283" s="861"/>
      <c r="T283" s="861"/>
      <c r="U283" s="861"/>
      <c r="V283" s="861"/>
      <c r="W283" s="862"/>
      <c r="X283" s="862"/>
      <c r="Y283" s="862"/>
      <c r="Z283" s="858"/>
      <c r="AA283" s="823"/>
      <c r="AB283" s="823"/>
      <c r="AC283" s="823"/>
      <c r="AD283" s="823"/>
      <c r="AE283" s="823"/>
      <c r="AF283" s="684"/>
      <c r="AG283" s="857" t="str">
        <f t="shared" si="29"/>
        <v xml:space="preserve"> </v>
      </c>
      <c r="AH283" s="786" t="str">
        <f t="shared" si="30"/>
        <v xml:space="preserve"> </v>
      </c>
      <c r="AI283" s="786" t="str">
        <f t="shared" si="31"/>
        <v xml:space="preserve"> </v>
      </c>
      <c r="AJ283" s="786" t="str">
        <f t="shared" si="32"/>
        <v xml:space="preserve"> </v>
      </c>
      <c r="AK283" s="786" t="str">
        <f t="shared" si="33"/>
        <v xml:space="preserve"> </v>
      </c>
      <c r="AL283" s="786" t="str">
        <f t="shared" si="34"/>
        <v xml:space="preserve"> </v>
      </c>
    </row>
    <row r="284" spans="1:38" ht="18.75" x14ac:dyDescent="0.3">
      <c r="A284" s="858"/>
      <c r="B284" s="858"/>
      <c r="C284" s="858"/>
      <c r="D284" s="859"/>
      <c r="E284" s="860"/>
      <c r="F284" s="860"/>
      <c r="G284" s="860"/>
      <c r="H284" s="861"/>
      <c r="I284" s="861"/>
      <c r="J284" s="861"/>
      <c r="K284" s="786" t="str">
        <f t="shared" si="28"/>
        <v xml:space="preserve"> </v>
      </c>
      <c r="L284" s="861"/>
      <c r="M284" s="861"/>
      <c r="N284" s="861"/>
      <c r="O284" s="861"/>
      <c r="P284" s="861"/>
      <c r="Q284" s="855"/>
      <c r="R284" s="855"/>
      <c r="S284" s="861"/>
      <c r="T284" s="861"/>
      <c r="U284" s="861"/>
      <c r="V284" s="861"/>
      <c r="W284" s="862"/>
      <c r="X284" s="862"/>
      <c r="Y284" s="862"/>
      <c r="Z284" s="858"/>
      <c r="AA284" s="823"/>
      <c r="AB284" s="823"/>
      <c r="AC284" s="823"/>
      <c r="AD284" s="823"/>
      <c r="AE284" s="823"/>
      <c r="AF284" s="684"/>
      <c r="AG284" s="857" t="str">
        <f t="shared" si="29"/>
        <v xml:space="preserve"> </v>
      </c>
      <c r="AH284" s="786" t="str">
        <f t="shared" si="30"/>
        <v xml:space="preserve"> </v>
      </c>
      <c r="AI284" s="786" t="str">
        <f t="shared" si="31"/>
        <v xml:space="preserve"> </v>
      </c>
      <c r="AJ284" s="786" t="str">
        <f t="shared" si="32"/>
        <v xml:space="preserve"> </v>
      </c>
      <c r="AK284" s="786" t="str">
        <f t="shared" si="33"/>
        <v xml:space="preserve"> </v>
      </c>
      <c r="AL284" s="786" t="str">
        <f t="shared" si="34"/>
        <v xml:space="preserve"> </v>
      </c>
    </row>
    <row r="285" spans="1:38" ht="18.75" x14ac:dyDescent="0.3">
      <c r="A285" s="858"/>
      <c r="B285" s="858"/>
      <c r="C285" s="858"/>
      <c r="D285" s="859"/>
      <c r="E285" s="860"/>
      <c r="F285" s="860"/>
      <c r="G285" s="860"/>
      <c r="H285" s="861"/>
      <c r="I285" s="861"/>
      <c r="J285" s="861"/>
      <c r="K285" s="786" t="str">
        <f t="shared" si="28"/>
        <v xml:space="preserve"> </v>
      </c>
      <c r="L285" s="861"/>
      <c r="M285" s="861"/>
      <c r="N285" s="861"/>
      <c r="O285" s="861"/>
      <c r="P285" s="861"/>
      <c r="Q285" s="855"/>
      <c r="R285" s="855"/>
      <c r="S285" s="861"/>
      <c r="T285" s="861"/>
      <c r="U285" s="861"/>
      <c r="V285" s="861"/>
      <c r="W285" s="862"/>
      <c r="X285" s="862"/>
      <c r="Y285" s="862"/>
      <c r="Z285" s="858"/>
      <c r="AA285" s="823"/>
      <c r="AB285" s="823"/>
      <c r="AC285" s="823"/>
      <c r="AD285" s="823"/>
      <c r="AE285" s="823"/>
      <c r="AF285" s="684"/>
      <c r="AG285" s="857" t="str">
        <f t="shared" si="29"/>
        <v xml:space="preserve"> </v>
      </c>
      <c r="AH285" s="786" t="str">
        <f t="shared" si="30"/>
        <v xml:space="preserve"> </v>
      </c>
      <c r="AI285" s="786" t="str">
        <f t="shared" si="31"/>
        <v xml:space="preserve"> </v>
      </c>
      <c r="AJ285" s="786" t="str">
        <f t="shared" si="32"/>
        <v xml:space="preserve"> </v>
      </c>
      <c r="AK285" s="786" t="str">
        <f t="shared" si="33"/>
        <v xml:space="preserve"> </v>
      </c>
      <c r="AL285" s="786" t="str">
        <f t="shared" si="34"/>
        <v xml:space="preserve"> </v>
      </c>
    </row>
    <row r="286" spans="1:38" ht="18.75" x14ac:dyDescent="0.3">
      <c r="A286" s="858"/>
      <c r="B286" s="858"/>
      <c r="C286" s="858"/>
      <c r="D286" s="859"/>
      <c r="E286" s="860"/>
      <c r="F286" s="860"/>
      <c r="G286" s="860"/>
      <c r="H286" s="861"/>
      <c r="I286" s="861"/>
      <c r="J286" s="861"/>
      <c r="K286" s="786" t="str">
        <f t="shared" si="28"/>
        <v xml:space="preserve"> </v>
      </c>
      <c r="L286" s="861"/>
      <c r="M286" s="861"/>
      <c r="N286" s="861"/>
      <c r="O286" s="861"/>
      <c r="P286" s="861"/>
      <c r="Q286" s="855"/>
      <c r="R286" s="855"/>
      <c r="S286" s="861"/>
      <c r="T286" s="861"/>
      <c r="U286" s="861"/>
      <c r="V286" s="861"/>
      <c r="W286" s="862"/>
      <c r="X286" s="862"/>
      <c r="Y286" s="862"/>
      <c r="Z286" s="858"/>
      <c r="AA286" s="823"/>
      <c r="AB286" s="823"/>
      <c r="AC286" s="823"/>
      <c r="AD286" s="823"/>
      <c r="AE286" s="823"/>
      <c r="AF286" s="684"/>
      <c r="AG286" s="857" t="str">
        <f t="shared" si="29"/>
        <v xml:space="preserve"> </v>
      </c>
      <c r="AH286" s="786" t="str">
        <f t="shared" si="30"/>
        <v xml:space="preserve"> </v>
      </c>
      <c r="AI286" s="786" t="str">
        <f t="shared" si="31"/>
        <v xml:space="preserve"> </v>
      </c>
      <c r="AJ286" s="786" t="str">
        <f t="shared" si="32"/>
        <v xml:space="preserve"> </v>
      </c>
      <c r="AK286" s="786" t="str">
        <f t="shared" si="33"/>
        <v xml:space="preserve"> </v>
      </c>
      <c r="AL286" s="786" t="str">
        <f t="shared" si="34"/>
        <v xml:space="preserve"> </v>
      </c>
    </row>
    <row r="287" spans="1:38" ht="18.75" x14ac:dyDescent="0.3">
      <c r="A287" s="858"/>
      <c r="B287" s="858"/>
      <c r="C287" s="858"/>
      <c r="D287" s="859"/>
      <c r="E287" s="860"/>
      <c r="F287" s="860"/>
      <c r="G287" s="860"/>
      <c r="H287" s="861"/>
      <c r="I287" s="861"/>
      <c r="J287" s="861"/>
      <c r="K287" s="786" t="str">
        <f t="shared" si="28"/>
        <v xml:space="preserve"> </v>
      </c>
      <c r="L287" s="861"/>
      <c r="M287" s="861"/>
      <c r="N287" s="861"/>
      <c r="O287" s="861"/>
      <c r="P287" s="861"/>
      <c r="Q287" s="855"/>
      <c r="R287" s="855"/>
      <c r="S287" s="861"/>
      <c r="T287" s="861"/>
      <c r="U287" s="861"/>
      <c r="V287" s="861"/>
      <c r="W287" s="862"/>
      <c r="X287" s="862"/>
      <c r="Y287" s="862"/>
      <c r="Z287" s="858"/>
      <c r="AA287" s="823"/>
      <c r="AB287" s="823"/>
      <c r="AC287" s="823"/>
      <c r="AD287" s="823"/>
      <c r="AE287" s="823"/>
      <c r="AF287" s="684"/>
      <c r="AG287" s="857" t="str">
        <f t="shared" si="29"/>
        <v xml:space="preserve"> </v>
      </c>
      <c r="AH287" s="786" t="str">
        <f t="shared" si="30"/>
        <v xml:space="preserve"> </v>
      </c>
      <c r="AI287" s="786" t="str">
        <f t="shared" si="31"/>
        <v xml:space="preserve"> </v>
      </c>
      <c r="AJ287" s="786" t="str">
        <f t="shared" si="32"/>
        <v xml:space="preserve"> </v>
      </c>
      <c r="AK287" s="786" t="str">
        <f t="shared" si="33"/>
        <v xml:space="preserve"> </v>
      </c>
      <c r="AL287" s="786" t="str">
        <f t="shared" si="34"/>
        <v xml:space="preserve"> </v>
      </c>
    </row>
    <row r="288" spans="1:38" ht="18.75" x14ac:dyDescent="0.3">
      <c r="A288" s="858"/>
      <c r="B288" s="858"/>
      <c r="C288" s="858"/>
      <c r="D288" s="859"/>
      <c r="E288" s="860"/>
      <c r="F288" s="860"/>
      <c r="G288" s="860"/>
      <c r="H288" s="861"/>
      <c r="I288" s="861"/>
      <c r="J288" s="861"/>
      <c r="K288" s="786" t="str">
        <f t="shared" si="28"/>
        <v xml:space="preserve"> </v>
      </c>
      <c r="L288" s="861"/>
      <c r="M288" s="861"/>
      <c r="N288" s="861"/>
      <c r="O288" s="861"/>
      <c r="P288" s="861"/>
      <c r="Q288" s="855"/>
      <c r="R288" s="855"/>
      <c r="S288" s="861"/>
      <c r="T288" s="861"/>
      <c r="U288" s="861"/>
      <c r="V288" s="861"/>
      <c r="W288" s="862"/>
      <c r="X288" s="862"/>
      <c r="Y288" s="862"/>
      <c r="Z288" s="858"/>
      <c r="AA288" s="823"/>
      <c r="AB288" s="823"/>
      <c r="AC288" s="823"/>
      <c r="AD288" s="823"/>
      <c r="AE288" s="823"/>
      <c r="AF288" s="684"/>
      <c r="AG288" s="857" t="str">
        <f t="shared" si="29"/>
        <v xml:space="preserve"> </v>
      </c>
      <c r="AH288" s="786" t="str">
        <f t="shared" si="30"/>
        <v xml:space="preserve"> </v>
      </c>
      <c r="AI288" s="786" t="str">
        <f t="shared" si="31"/>
        <v xml:space="preserve"> </v>
      </c>
      <c r="AJ288" s="786" t="str">
        <f t="shared" si="32"/>
        <v xml:space="preserve"> </v>
      </c>
      <c r="AK288" s="786" t="str">
        <f t="shared" si="33"/>
        <v xml:space="preserve"> </v>
      </c>
      <c r="AL288" s="786" t="str">
        <f t="shared" si="34"/>
        <v xml:space="preserve"> </v>
      </c>
    </row>
    <row r="289" spans="1:38" ht="18.75" x14ac:dyDescent="0.3">
      <c r="A289" s="858"/>
      <c r="B289" s="858"/>
      <c r="C289" s="858"/>
      <c r="D289" s="859"/>
      <c r="E289" s="860"/>
      <c r="F289" s="860"/>
      <c r="G289" s="860"/>
      <c r="H289" s="861"/>
      <c r="I289" s="861"/>
      <c r="J289" s="861"/>
      <c r="K289" s="786" t="str">
        <f t="shared" si="28"/>
        <v xml:space="preserve"> </v>
      </c>
      <c r="L289" s="861"/>
      <c r="M289" s="861"/>
      <c r="N289" s="861"/>
      <c r="O289" s="861"/>
      <c r="P289" s="861"/>
      <c r="Q289" s="855"/>
      <c r="R289" s="855"/>
      <c r="S289" s="861"/>
      <c r="T289" s="861"/>
      <c r="U289" s="861"/>
      <c r="V289" s="861"/>
      <c r="W289" s="862"/>
      <c r="X289" s="862"/>
      <c r="Y289" s="862"/>
      <c r="Z289" s="858"/>
      <c r="AA289" s="823"/>
      <c r="AB289" s="823"/>
      <c r="AC289" s="823"/>
      <c r="AD289" s="823"/>
      <c r="AE289" s="823"/>
      <c r="AF289" s="684"/>
      <c r="AG289" s="857" t="str">
        <f t="shared" si="29"/>
        <v xml:space="preserve"> </v>
      </c>
      <c r="AH289" s="786" t="str">
        <f t="shared" si="30"/>
        <v xml:space="preserve"> </v>
      </c>
      <c r="AI289" s="786" t="str">
        <f t="shared" si="31"/>
        <v xml:space="preserve"> </v>
      </c>
      <c r="AJ289" s="786" t="str">
        <f t="shared" si="32"/>
        <v xml:space="preserve"> </v>
      </c>
      <c r="AK289" s="786" t="str">
        <f t="shared" si="33"/>
        <v xml:space="preserve"> </v>
      </c>
      <c r="AL289" s="786" t="str">
        <f t="shared" si="34"/>
        <v xml:space="preserve"> </v>
      </c>
    </row>
    <row r="290" spans="1:38" ht="18.75" x14ac:dyDescent="0.3">
      <c r="A290" s="858"/>
      <c r="B290" s="858"/>
      <c r="C290" s="858"/>
      <c r="D290" s="859"/>
      <c r="E290" s="860"/>
      <c r="F290" s="860"/>
      <c r="G290" s="860"/>
      <c r="H290" s="861"/>
      <c r="I290" s="861"/>
      <c r="J290" s="861"/>
      <c r="K290" s="786" t="str">
        <f t="shared" si="28"/>
        <v xml:space="preserve"> </v>
      </c>
      <c r="L290" s="861"/>
      <c r="M290" s="861"/>
      <c r="N290" s="861"/>
      <c r="O290" s="861"/>
      <c r="P290" s="861"/>
      <c r="Q290" s="855"/>
      <c r="R290" s="855"/>
      <c r="S290" s="861"/>
      <c r="T290" s="861"/>
      <c r="U290" s="861"/>
      <c r="V290" s="861"/>
      <c r="W290" s="862"/>
      <c r="X290" s="862"/>
      <c r="Y290" s="862"/>
      <c r="Z290" s="858"/>
      <c r="AA290" s="823"/>
      <c r="AB290" s="823"/>
      <c r="AC290" s="823"/>
      <c r="AD290" s="823"/>
      <c r="AE290" s="823"/>
      <c r="AF290" s="684"/>
      <c r="AG290" s="857" t="str">
        <f t="shared" si="29"/>
        <v xml:space="preserve"> </v>
      </c>
      <c r="AH290" s="786" t="str">
        <f t="shared" si="30"/>
        <v xml:space="preserve"> </v>
      </c>
      <c r="AI290" s="786" t="str">
        <f t="shared" si="31"/>
        <v xml:space="preserve"> </v>
      </c>
      <c r="AJ290" s="786" t="str">
        <f t="shared" si="32"/>
        <v xml:space="preserve"> </v>
      </c>
      <c r="AK290" s="786" t="str">
        <f t="shared" si="33"/>
        <v xml:space="preserve"> </v>
      </c>
      <c r="AL290" s="786" t="str">
        <f t="shared" si="34"/>
        <v xml:space="preserve"> </v>
      </c>
    </row>
    <row r="291" spans="1:38" ht="18.75" x14ac:dyDescent="0.3">
      <c r="A291" s="858"/>
      <c r="B291" s="858"/>
      <c r="C291" s="858"/>
      <c r="D291" s="859"/>
      <c r="E291" s="860"/>
      <c r="F291" s="860"/>
      <c r="G291" s="860"/>
      <c r="H291" s="861"/>
      <c r="I291" s="861"/>
      <c r="J291" s="861"/>
      <c r="K291" s="786" t="str">
        <f t="shared" si="28"/>
        <v xml:space="preserve"> </v>
      </c>
      <c r="L291" s="861"/>
      <c r="M291" s="861"/>
      <c r="N291" s="861"/>
      <c r="O291" s="861"/>
      <c r="P291" s="861"/>
      <c r="Q291" s="855"/>
      <c r="R291" s="855"/>
      <c r="S291" s="861"/>
      <c r="T291" s="861"/>
      <c r="U291" s="861"/>
      <c r="V291" s="861"/>
      <c r="W291" s="862"/>
      <c r="X291" s="862"/>
      <c r="Y291" s="862"/>
      <c r="Z291" s="858"/>
      <c r="AA291" s="823"/>
      <c r="AB291" s="823"/>
      <c r="AC291" s="823"/>
      <c r="AD291" s="823"/>
      <c r="AE291" s="823"/>
      <c r="AF291" s="684"/>
      <c r="AG291" s="857" t="str">
        <f t="shared" si="29"/>
        <v xml:space="preserve"> </v>
      </c>
      <c r="AH291" s="786" t="str">
        <f t="shared" si="30"/>
        <v xml:space="preserve"> </v>
      </c>
      <c r="AI291" s="786" t="str">
        <f t="shared" si="31"/>
        <v xml:space="preserve"> </v>
      </c>
      <c r="AJ291" s="786" t="str">
        <f t="shared" si="32"/>
        <v xml:space="preserve"> </v>
      </c>
      <c r="AK291" s="786" t="str">
        <f t="shared" si="33"/>
        <v xml:space="preserve"> </v>
      </c>
      <c r="AL291" s="786" t="str">
        <f t="shared" si="34"/>
        <v xml:space="preserve"> </v>
      </c>
    </row>
    <row r="292" spans="1:38" ht="18.75" x14ac:dyDescent="0.3">
      <c r="A292" s="858"/>
      <c r="B292" s="858"/>
      <c r="C292" s="858"/>
      <c r="D292" s="859"/>
      <c r="E292" s="860"/>
      <c r="F292" s="860"/>
      <c r="G292" s="860"/>
      <c r="H292" s="861"/>
      <c r="I292" s="861"/>
      <c r="J292" s="861"/>
      <c r="K292" s="786" t="str">
        <f t="shared" si="28"/>
        <v xml:space="preserve"> </v>
      </c>
      <c r="L292" s="861"/>
      <c r="M292" s="861"/>
      <c r="N292" s="861"/>
      <c r="O292" s="861"/>
      <c r="P292" s="861"/>
      <c r="Q292" s="855"/>
      <c r="R292" s="855"/>
      <c r="S292" s="861"/>
      <c r="T292" s="861"/>
      <c r="U292" s="861"/>
      <c r="V292" s="861"/>
      <c r="W292" s="862"/>
      <c r="X292" s="862"/>
      <c r="Y292" s="862"/>
      <c r="Z292" s="858"/>
      <c r="AA292" s="823"/>
      <c r="AB292" s="823"/>
      <c r="AC292" s="823"/>
      <c r="AD292" s="823"/>
      <c r="AE292" s="823"/>
      <c r="AF292" s="684"/>
      <c r="AG292" s="857" t="str">
        <f t="shared" si="29"/>
        <v xml:space="preserve"> </v>
      </c>
      <c r="AH292" s="786" t="str">
        <f t="shared" si="30"/>
        <v xml:space="preserve"> </v>
      </c>
      <c r="AI292" s="786" t="str">
        <f t="shared" si="31"/>
        <v xml:space="preserve"> </v>
      </c>
      <c r="AJ292" s="786" t="str">
        <f t="shared" si="32"/>
        <v xml:space="preserve"> </v>
      </c>
      <c r="AK292" s="786" t="str">
        <f t="shared" si="33"/>
        <v xml:space="preserve"> </v>
      </c>
      <c r="AL292" s="786" t="str">
        <f t="shared" si="34"/>
        <v xml:space="preserve"> </v>
      </c>
    </row>
    <row r="293" spans="1:38" ht="18.75" x14ac:dyDescent="0.3">
      <c r="A293" s="858"/>
      <c r="B293" s="858"/>
      <c r="C293" s="858"/>
      <c r="D293" s="859"/>
      <c r="E293" s="860"/>
      <c r="F293" s="860"/>
      <c r="G293" s="860"/>
      <c r="H293" s="861"/>
      <c r="I293" s="861"/>
      <c r="J293" s="861"/>
      <c r="K293" s="786" t="str">
        <f t="shared" si="28"/>
        <v xml:space="preserve"> </v>
      </c>
      <c r="L293" s="861"/>
      <c r="M293" s="861"/>
      <c r="N293" s="861"/>
      <c r="O293" s="861"/>
      <c r="P293" s="861"/>
      <c r="Q293" s="855"/>
      <c r="R293" s="855"/>
      <c r="S293" s="861"/>
      <c r="T293" s="861"/>
      <c r="U293" s="861"/>
      <c r="V293" s="861"/>
      <c r="W293" s="862"/>
      <c r="X293" s="862"/>
      <c r="Y293" s="862"/>
      <c r="Z293" s="858"/>
      <c r="AA293" s="823"/>
      <c r="AB293" s="823"/>
      <c r="AC293" s="823"/>
      <c r="AD293" s="823"/>
      <c r="AE293" s="823"/>
      <c r="AF293" s="684"/>
      <c r="AG293" s="857" t="str">
        <f t="shared" si="29"/>
        <v xml:space="preserve"> </v>
      </c>
      <c r="AH293" s="786" t="str">
        <f t="shared" si="30"/>
        <v xml:space="preserve"> </v>
      </c>
      <c r="AI293" s="786" t="str">
        <f t="shared" si="31"/>
        <v xml:space="preserve"> </v>
      </c>
      <c r="AJ293" s="786" t="str">
        <f t="shared" si="32"/>
        <v xml:space="preserve"> </v>
      </c>
      <c r="AK293" s="786" t="str">
        <f t="shared" si="33"/>
        <v xml:space="preserve"> </v>
      </c>
      <c r="AL293" s="786" t="str">
        <f t="shared" si="34"/>
        <v xml:space="preserve"> </v>
      </c>
    </row>
    <row r="294" spans="1:38" ht="18.75" x14ac:dyDescent="0.3">
      <c r="A294" s="858"/>
      <c r="B294" s="858"/>
      <c r="C294" s="858"/>
      <c r="D294" s="859"/>
      <c r="E294" s="860"/>
      <c r="F294" s="860"/>
      <c r="G294" s="860"/>
      <c r="H294" s="861"/>
      <c r="I294" s="861"/>
      <c r="J294" s="861"/>
      <c r="K294" s="786" t="str">
        <f t="shared" si="28"/>
        <v xml:space="preserve"> </v>
      </c>
      <c r="L294" s="861"/>
      <c r="M294" s="861"/>
      <c r="N294" s="861"/>
      <c r="O294" s="861"/>
      <c r="P294" s="861"/>
      <c r="Q294" s="855"/>
      <c r="R294" s="855"/>
      <c r="S294" s="861"/>
      <c r="T294" s="861"/>
      <c r="U294" s="861"/>
      <c r="V294" s="861"/>
      <c r="W294" s="862"/>
      <c r="X294" s="862"/>
      <c r="Y294" s="862"/>
      <c r="Z294" s="858"/>
      <c r="AA294" s="823"/>
      <c r="AB294" s="823"/>
      <c r="AC294" s="823"/>
      <c r="AD294" s="823"/>
      <c r="AE294" s="823"/>
      <c r="AF294" s="684"/>
      <c r="AG294" s="857" t="str">
        <f t="shared" si="29"/>
        <v xml:space="preserve"> </v>
      </c>
      <c r="AH294" s="786" t="str">
        <f t="shared" si="30"/>
        <v xml:space="preserve"> </v>
      </c>
      <c r="AI294" s="786" t="str">
        <f t="shared" si="31"/>
        <v xml:space="preserve"> </v>
      </c>
      <c r="AJ294" s="786" t="str">
        <f t="shared" si="32"/>
        <v xml:space="preserve"> </v>
      </c>
      <c r="AK294" s="786" t="str">
        <f t="shared" si="33"/>
        <v xml:space="preserve"> </v>
      </c>
      <c r="AL294" s="786" t="str">
        <f t="shared" si="34"/>
        <v xml:space="preserve"> </v>
      </c>
    </row>
    <row r="295" spans="1:38" ht="18.75" x14ac:dyDescent="0.3">
      <c r="A295" s="858"/>
      <c r="B295" s="858"/>
      <c r="C295" s="858"/>
      <c r="D295" s="859"/>
      <c r="E295" s="860"/>
      <c r="F295" s="860"/>
      <c r="G295" s="860"/>
      <c r="H295" s="861"/>
      <c r="I295" s="861"/>
      <c r="J295" s="861"/>
      <c r="K295" s="786" t="str">
        <f t="shared" si="28"/>
        <v xml:space="preserve"> </v>
      </c>
      <c r="L295" s="861"/>
      <c r="M295" s="861"/>
      <c r="N295" s="861"/>
      <c r="O295" s="861"/>
      <c r="P295" s="861"/>
      <c r="Q295" s="855"/>
      <c r="R295" s="855"/>
      <c r="S295" s="861"/>
      <c r="T295" s="861"/>
      <c r="U295" s="861"/>
      <c r="V295" s="861"/>
      <c r="W295" s="862"/>
      <c r="X295" s="862"/>
      <c r="Y295" s="862"/>
      <c r="Z295" s="858"/>
      <c r="AA295" s="823"/>
      <c r="AB295" s="823"/>
      <c r="AC295" s="823"/>
      <c r="AD295" s="823"/>
      <c r="AE295" s="823"/>
      <c r="AF295" s="684"/>
      <c r="AG295" s="857" t="str">
        <f t="shared" si="29"/>
        <v xml:space="preserve"> </v>
      </c>
      <c r="AH295" s="786" t="str">
        <f t="shared" si="30"/>
        <v xml:space="preserve"> </v>
      </c>
      <c r="AI295" s="786" t="str">
        <f t="shared" si="31"/>
        <v xml:space="preserve"> </v>
      </c>
      <c r="AJ295" s="786" t="str">
        <f t="shared" si="32"/>
        <v xml:space="preserve"> </v>
      </c>
      <c r="AK295" s="786" t="str">
        <f t="shared" si="33"/>
        <v xml:space="preserve"> </v>
      </c>
      <c r="AL295" s="786" t="str">
        <f t="shared" si="34"/>
        <v xml:space="preserve"> </v>
      </c>
    </row>
    <row r="296" spans="1:38" ht="18.75" x14ac:dyDescent="0.3">
      <c r="A296" s="858"/>
      <c r="B296" s="858"/>
      <c r="C296" s="858"/>
      <c r="D296" s="859"/>
      <c r="E296" s="860"/>
      <c r="F296" s="860"/>
      <c r="G296" s="860"/>
      <c r="H296" s="861"/>
      <c r="I296" s="861"/>
      <c r="J296" s="861"/>
      <c r="K296" s="786" t="str">
        <f t="shared" si="28"/>
        <v xml:space="preserve"> </v>
      </c>
      <c r="L296" s="861"/>
      <c r="M296" s="861"/>
      <c r="N296" s="861"/>
      <c r="O296" s="861"/>
      <c r="P296" s="861"/>
      <c r="Q296" s="855"/>
      <c r="R296" s="855"/>
      <c r="S296" s="861"/>
      <c r="T296" s="861"/>
      <c r="U296" s="861"/>
      <c r="V296" s="861"/>
      <c r="W296" s="862"/>
      <c r="X296" s="862"/>
      <c r="Y296" s="862"/>
      <c r="Z296" s="858"/>
      <c r="AA296" s="823"/>
      <c r="AB296" s="823"/>
      <c r="AC296" s="823"/>
      <c r="AD296" s="823"/>
      <c r="AE296" s="823"/>
      <c r="AF296" s="684"/>
      <c r="AG296" s="857" t="str">
        <f t="shared" si="29"/>
        <v xml:space="preserve"> </v>
      </c>
      <c r="AH296" s="786" t="str">
        <f t="shared" si="30"/>
        <v xml:space="preserve"> </v>
      </c>
      <c r="AI296" s="786" t="str">
        <f t="shared" si="31"/>
        <v xml:space="preserve"> </v>
      </c>
      <c r="AJ296" s="786" t="str">
        <f t="shared" si="32"/>
        <v xml:space="preserve"> </v>
      </c>
      <c r="AK296" s="786" t="str">
        <f t="shared" si="33"/>
        <v xml:space="preserve"> </v>
      </c>
      <c r="AL296" s="786" t="str">
        <f t="shared" si="34"/>
        <v xml:space="preserve"> </v>
      </c>
    </row>
    <row r="297" spans="1:38" ht="18.75" x14ac:dyDescent="0.3">
      <c r="A297" s="858"/>
      <c r="B297" s="858"/>
      <c r="C297" s="858"/>
      <c r="D297" s="859"/>
      <c r="E297" s="860"/>
      <c r="F297" s="860"/>
      <c r="G297" s="860"/>
      <c r="H297" s="861"/>
      <c r="I297" s="861"/>
      <c r="J297" s="861"/>
      <c r="K297" s="786" t="str">
        <f t="shared" si="28"/>
        <v xml:space="preserve"> </v>
      </c>
      <c r="L297" s="861"/>
      <c r="M297" s="861"/>
      <c r="N297" s="861"/>
      <c r="O297" s="861"/>
      <c r="P297" s="861"/>
      <c r="Q297" s="855"/>
      <c r="R297" s="855"/>
      <c r="S297" s="861"/>
      <c r="T297" s="861"/>
      <c r="U297" s="861"/>
      <c r="V297" s="861"/>
      <c r="W297" s="862"/>
      <c r="X297" s="862"/>
      <c r="Y297" s="862"/>
      <c r="Z297" s="858"/>
      <c r="AA297" s="823"/>
      <c r="AB297" s="823"/>
      <c r="AC297" s="823"/>
      <c r="AD297" s="823"/>
      <c r="AE297" s="823"/>
      <c r="AF297" s="684"/>
      <c r="AG297" s="857" t="str">
        <f t="shared" si="29"/>
        <v xml:space="preserve"> </v>
      </c>
      <c r="AH297" s="786" t="str">
        <f t="shared" si="30"/>
        <v xml:space="preserve"> </v>
      </c>
      <c r="AI297" s="786" t="str">
        <f t="shared" si="31"/>
        <v xml:space="preserve"> </v>
      </c>
      <c r="AJ297" s="786" t="str">
        <f t="shared" si="32"/>
        <v xml:space="preserve"> </v>
      </c>
      <c r="AK297" s="786" t="str">
        <f t="shared" si="33"/>
        <v xml:space="preserve"> </v>
      </c>
      <c r="AL297" s="786" t="str">
        <f t="shared" si="34"/>
        <v xml:space="preserve"> </v>
      </c>
    </row>
    <row r="298" spans="1:38" ht="18.75" x14ac:dyDescent="0.3">
      <c r="A298" s="858"/>
      <c r="B298" s="858"/>
      <c r="C298" s="858"/>
      <c r="D298" s="859"/>
      <c r="E298" s="860"/>
      <c r="F298" s="860"/>
      <c r="G298" s="860"/>
      <c r="H298" s="861"/>
      <c r="I298" s="861"/>
      <c r="J298" s="861"/>
      <c r="K298" s="786" t="str">
        <f t="shared" si="28"/>
        <v xml:space="preserve"> </v>
      </c>
      <c r="L298" s="861"/>
      <c r="M298" s="861"/>
      <c r="N298" s="861"/>
      <c r="O298" s="861"/>
      <c r="P298" s="861"/>
      <c r="Q298" s="855"/>
      <c r="R298" s="855"/>
      <c r="S298" s="861"/>
      <c r="T298" s="861"/>
      <c r="U298" s="861"/>
      <c r="V298" s="861"/>
      <c r="W298" s="862"/>
      <c r="X298" s="862"/>
      <c r="Y298" s="862"/>
      <c r="Z298" s="858"/>
      <c r="AA298" s="823"/>
      <c r="AB298" s="823"/>
      <c r="AC298" s="823"/>
      <c r="AD298" s="823"/>
      <c r="AE298" s="823"/>
      <c r="AF298" s="684"/>
      <c r="AG298" s="857" t="str">
        <f t="shared" si="29"/>
        <v xml:space="preserve"> </v>
      </c>
      <c r="AH298" s="786" t="str">
        <f t="shared" si="30"/>
        <v xml:space="preserve"> </v>
      </c>
      <c r="AI298" s="786" t="str">
        <f t="shared" si="31"/>
        <v xml:space="preserve"> </v>
      </c>
      <c r="AJ298" s="786" t="str">
        <f t="shared" si="32"/>
        <v xml:space="preserve"> </v>
      </c>
      <c r="AK298" s="786" t="str">
        <f t="shared" si="33"/>
        <v xml:space="preserve"> </v>
      </c>
      <c r="AL298" s="786" t="str">
        <f t="shared" si="34"/>
        <v xml:space="preserve"> </v>
      </c>
    </row>
    <row r="299" spans="1:38" ht="18.75" x14ac:dyDescent="0.3">
      <c r="A299" s="858"/>
      <c r="B299" s="858"/>
      <c r="C299" s="858"/>
      <c r="D299" s="859"/>
      <c r="E299" s="860"/>
      <c r="F299" s="860"/>
      <c r="G299" s="860"/>
      <c r="H299" s="861"/>
      <c r="I299" s="861"/>
      <c r="J299" s="861"/>
      <c r="K299" s="786" t="str">
        <f t="shared" si="28"/>
        <v xml:space="preserve"> </v>
      </c>
      <c r="L299" s="861"/>
      <c r="M299" s="861"/>
      <c r="N299" s="861"/>
      <c r="O299" s="861"/>
      <c r="P299" s="861"/>
      <c r="Q299" s="855"/>
      <c r="R299" s="855"/>
      <c r="S299" s="861"/>
      <c r="T299" s="861"/>
      <c r="U299" s="861"/>
      <c r="V299" s="861"/>
      <c r="W299" s="862"/>
      <c r="X299" s="862"/>
      <c r="Y299" s="862"/>
      <c r="Z299" s="858"/>
      <c r="AA299" s="823"/>
      <c r="AB299" s="823"/>
      <c r="AC299" s="823"/>
      <c r="AD299" s="823"/>
      <c r="AE299" s="823"/>
      <c r="AF299" s="684"/>
      <c r="AG299" s="857" t="str">
        <f t="shared" si="29"/>
        <v xml:space="preserve"> </v>
      </c>
      <c r="AH299" s="786" t="str">
        <f t="shared" si="30"/>
        <v xml:space="preserve"> </v>
      </c>
      <c r="AI299" s="786" t="str">
        <f t="shared" si="31"/>
        <v xml:space="preserve"> </v>
      </c>
      <c r="AJ299" s="786" t="str">
        <f t="shared" si="32"/>
        <v xml:space="preserve"> </v>
      </c>
      <c r="AK299" s="786" t="str">
        <f t="shared" si="33"/>
        <v xml:space="preserve"> </v>
      </c>
      <c r="AL299" s="786" t="str">
        <f t="shared" si="34"/>
        <v xml:space="preserve"> </v>
      </c>
    </row>
    <row r="300" spans="1:38" ht="18.75" x14ac:dyDescent="0.3">
      <c r="A300" s="858"/>
      <c r="B300" s="858"/>
      <c r="C300" s="858"/>
      <c r="D300" s="859"/>
      <c r="E300" s="860"/>
      <c r="F300" s="860"/>
      <c r="G300" s="860"/>
      <c r="H300" s="861"/>
      <c r="I300" s="861"/>
      <c r="J300" s="861"/>
      <c r="K300" s="786" t="str">
        <f t="shared" si="28"/>
        <v xml:space="preserve"> </v>
      </c>
      <c r="L300" s="861"/>
      <c r="M300" s="861"/>
      <c r="N300" s="861"/>
      <c r="O300" s="861"/>
      <c r="P300" s="861"/>
      <c r="Q300" s="855"/>
      <c r="R300" s="855"/>
      <c r="S300" s="861"/>
      <c r="T300" s="861"/>
      <c r="U300" s="861"/>
      <c r="V300" s="861"/>
      <c r="W300" s="862"/>
      <c r="X300" s="862"/>
      <c r="Y300" s="862"/>
      <c r="Z300" s="858"/>
      <c r="AA300" s="823"/>
      <c r="AB300" s="823"/>
      <c r="AC300" s="823"/>
      <c r="AD300" s="823"/>
      <c r="AE300" s="823"/>
      <c r="AF300" s="684"/>
      <c r="AG300" s="857" t="str">
        <f t="shared" si="29"/>
        <v xml:space="preserve"> </v>
      </c>
      <c r="AH300" s="786" t="str">
        <f t="shared" si="30"/>
        <v xml:space="preserve"> </v>
      </c>
      <c r="AI300" s="786" t="str">
        <f t="shared" si="31"/>
        <v xml:space="preserve"> </v>
      </c>
      <c r="AJ300" s="786" t="str">
        <f t="shared" si="32"/>
        <v xml:space="preserve"> </v>
      </c>
      <c r="AK300" s="786" t="str">
        <f t="shared" si="33"/>
        <v xml:space="preserve"> </v>
      </c>
      <c r="AL300" s="786" t="str">
        <f t="shared" si="34"/>
        <v xml:space="preserve"> </v>
      </c>
    </row>
    <row r="301" spans="1:38" ht="18.75" x14ac:dyDescent="0.3">
      <c r="A301" s="858"/>
      <c r="B301" s="858"/>
      <c r="C301" s="858"/>
      <c r="D301" s="859"/>
      <c r="E301" s="860"/>
      <c r="F301" s="860"/>
      <c r="G301" s="860"/>
      <c r="H301" s="861"/>
      <c r="I301" s="861"/>
      <c r="J301" s="861"/>
      <c r="K301" s="786" t="str">
        <f t="shared" si="28"/>
        <v xml:space="preserve"> </v>
      </c>
      <c r="L301" s="861"/>
      <c r="M301" s="861"/>
      <c r="N301" s="861"/>
      <c r="O301" s="861"/>
      <c r="P301" s="861"/>
      <c r="Q301" s="855"/>
      <c r="R301" s="855"/>
      <c r="S301" s="861"/>
      <c r="T301" s="861"/>
      <c r="U301" s="861"/>
      <c r="V301" s="861"/>
      <c r="W301" s="862"/>
      <c r="X301" s="862"/>
      <c r="Y301" s="862"/>
      <c r="Z301" s="858"/>
      <c r="AA301" s="823"/>
      <c r="AB301" s="823"/>
      <c r="AC301" s="823"/>
      <c r="AD301" s="823"/>
      <c r="AE301" s="823"/>
      <c r="AF301" s="684"/>
      <c r="AG301" s="857" t="str">
        <f t="shared" si="29"/>
        <v xml:space="preserve"> </v>
      </c>
      <c r="AH301" s="786" t="str">
        <f t="shared" si="30"/>
        <v xml:space="preserve"> </v>
      </c>
      <c r="AI301" s="786" t="str">
        <f t="shared" si="31"/>
        <v xml:space="preserve"> </v>
      </c>
      <c r="AJ301" s="786" t="str">
        <f t="shared" si="32"/>
        <v xml:space="preserve"> </v>
      </c>
      <c r="AK301" s="786" t="str">
        <f t="shared" si="33"/>
        <v xml:space="preserve"> </v>
      </c>
      <c r="AL301" s="786" t="str">
        <f t="shared" si="34"/>
        <v xml:space="preserve"> </v>
      </c>
    </row>
    <row r="302" spans="1:38" ht="18.75" x14ac:dyDescent="0.3">
      <c r="A302" s="858"/>
      <c r="B302" s="858"/>
      <c r="C302" s="858"/>
      <c r="D302" s="859"/>
      <c r="E302" s="860"/>
      <c r="F302" s="860"/>
      <c r="G302" s="860"/>
      <c r="H302" s="861"/>
      <c r="I302" s="861"/>
      <c r="J302" s="861"/>
      <c r="K302" s="786" t="str">
        <f t="shared" si="28"/>
        <v xml:space="preserve"> </v>
      </c>
      <c r="L302" s="861"/>
      <c r="M302" s="861"/>
      <c r="N302" s="861"/>
      <c r="O302" s="861"/>
      <c r="P302" s="861"/>
      <c r="Q302" s="855"/>
      <c r="R302" s="855"/>
      <c r="S302" s="861"/>
      <c r="T302" s="861"/>
      <c r="U302" s="861"/>
      <c r="V302" s="861"/>
      <c r="W302" s="862"/>
      <c r="X302" s="862"/>
      <c r="Y302" s="862"/>
      <c r="Z302" s="858"/>
      <c r="AA302" s="823"/>
      <c r="AB302" s="823"/>
      <c r="AC302" s="823"/>
      <c r="AD302" s="823"/>
      <c r="AE302" s="823"/>
      <c r="AF302" s="684"/>
      <c r="AG302" s="857" t="str">
        <f t="shared" si="29"/>
        <v xml:space="preserve"> </v>
      </c>
      <c r="AH302" s="786" t="str">
        <f t="shared" si="30"/>
        <v xml:space="preserve"> </v>
      </c>
      <c r="AI302" s="786" t="str">
        <f t="shared" si="31"/>
        <v xml:space="preserve"> </v>
      </c>
      <c r="AJ302" s="786" t="str">
        <f t="shared" si="32"/>
        <v xml:space="preserve"> </v>
      </c>
      <c r="AK302" s="786" t="str">
        <f t="shared" si="33"/>
        <v xml:space="preserve"> </v>
      </c>
      <c r="AL302" s="786" t="str">
        <f t="shared" si="34"/>
        <v xml:space="preserve"> </v>
      </c>
    </row>
    <row r="303" spans="1:38" ht="18.75" x14ac:dyDescent="0.3">
      <c r="A303" s="858"/>
      <c r="B303" s="858"/>
      <c r="C303" s="858"/>
      <c r="D303" s="859"/>
      <c r="E303" s="860"/>
      <c r="F303" s="860"/>
      <c r="G303" s="860"/>
      <c r="H303" s="861"/>
      <c r="I303" s="861"/>
      <c r="J303" s="861"/>
      <c r="K303" s="786" t="str">
        <f t="shared" si="28"/>
        <v xml:space="preserve"> </v>
      </c>
      <c r="L303" s="861"/>
      <c r="M303" s="861"/>
      <c r="N303" s="861"/>
      <c r="O303" s="861"/>
      <c r="P303" s="861"/>
      <c r="Q303" s="855"/>
      <c r="R303" s="855"/>
      <c r="S303" s="861"/>
      <c r="T303" s="861"/>
      <c r="U303" s="861"/>
      <c r="V303" s="861"/>
      <c r="W303" s="862"/>
      <c r="X303" s="862"/>
      <c r="Y303" s="862"/>
      <c r="Z303" s="858"/>
      <c r="AA303" s="823"/>
      <c r="AB303" s="823"/>
      <c r="AC303" s="823"/>
      <c r="AD303" s="823"/>
      <c r="AE303" s="823"/>
      <c r="AF303" s="684"/>
      <c r="AG303" s="857" t="str">
        <f t="shared" si="29"/>
        <v xml:space="preserve"> </v>
      </c>
      <c r="AH303" s="786" t="str">
        <f t="shared" si="30"/>
        <v xml:space="preserve"> </v>
      </c>
      <c r="AI303" s="786" t="str">
        <f t="shared" si="31"/>
        <v xml:space="preserve"> </v>
      </c>
      <c r="AJ303" s="786" t="str">
        <f t="shared" si="32"/>
        <v xml:space="preserve"> </v>
      </c>
      <c r="AK303" s="786" t="str">
        <f t="shared" si="33"/>
        <v xml:space="preserve"> </v>
      </c>
      <c r="AL303" s="786" t="str">
        <f t="shared" si="34"/>
        <v xml:space="preserve"> </v>
      </c>
    </row>
    <row r="304" spans="1:38" ht="18.75" x14ac:dyDescent="0.3">
      <c r="A304" s="858"/>
      <c r="B304" s="858"/>
      <c r="C304" s="858"/>
      <c r="D304" s="859"/>
      <c r="E304" s="860"/>
      <c r="F304" s="860"/>
      <c r="G304" s="860"/>
      <c r="H304" s="861"/>
      <c r="I304" s="861"/>
      <c r="J304" s="861"/>
      <c r="K304" s="786" t="str">
        <f t="shared" si="28"/>
        <v xml:space="preserve"> </v>
      </c>
      <c r="L304" s="861"/>
      <c r="M304" s="861"/>
      <c r="N304" s="861"/>
      <c r="O304" s="861"/>
      <c r="P304" s="861"/>
      <c r="Q304" s="855"/>
      <c r="R304" s="855"/>
      <c r="S304" s="861"/>
      <c r="T304" s="861"/>
      <c r="U304" s="861"/>
      <c r="V304" s="861"/>
      <c r="W304" s="862"/>
      <c r="X304" s="862"/>
      <c r="Y304" s="862"/>
      <c r="Z304" s="858"/>
      <c r="AA304" s="823"/>
      <c r="AB304" s="823"/>
      <c r="AC304" s="823"/>
      <c r="AD304" s="823"/>
      <c r="AE304" s="823"/>
      <c r="AF304" s="684"/>
      <c r="AG304" s="857" t="str">
        <f t="shared" si="29"/>
        <v xml:space="preserve"> </v>
      </c>
      <c r="AH304" s="786" t="str">
        <f t="shared" si="30"/>
        <v xml:space="preserve"> </v>
      </c>
      <c r="AI304" s="786" t="str">
        <f t="shared" si="31"/>
        <v xml:space="preserve"> </v>
      </c>
      <c r="AJ304" s="786" t="str">
        <f t="shared" si="32"/>
        <v xml:space="preserve"> </v>
      </c>
      <c r="AK304" s="786" t="str">
        <f t="shared" si="33"/>
        <v xml:space="preserve"> </v>
      </c>
      <c r="AL304" s="786" t="str">
        <f t="shared" si="34"/>
        <v xml:space="preserve"> </v>
      </c>
    </row>
    <row r="305" spans="1:38" ht="18.75" x14ac:dyDescent="0.3">
      <c r="A305" s="858"/>
      <c r="B305" s="858"/>
      <c r="C305" s="858"/>
      <c r="D305" s="859"/>
      <c r="E305" s="860"/>
      <c r="F305" s="860"/>
      <c r="G305" s="860"/>
      <c r="H305" s="861"/>
      <c r="I305" s="861"/>
      <c r="J305" s="861"/>
      <c r="K305" s="786" t="str">
        <f t="shared" si="28"/>
        <v xml:space="preserve"> </v>
      </c>
      <c r="L305" s="861"/>
      <c r="M305" s="861"/>
      <c r="N305" s="861"/>
      <c r="O305" s="861"/>
      <c r="P305" s="861"/>
      <c r="Q305" s="855"/>
      <c r="R305" s="855"/>
      <c r="S305" s="861"/>
      <c r="T305" s="861"/>
      <c r="U305" s="861"/>
      <c r="V305" s="861"/>
      <c r="W305" s="862"/>
      <c r="X305" s="862"/>
      <c r="Y305" s="862"/>
      <c r="Z305" s="858"/>
      <c r="AA305" s="823"/>
      <c r="AB305" s="823"/>
      <c r="AC305" s="823"/>
      <c r="AD305" s="823"/>
      <c r="AE305" s="823"/>
      <c r="AF305" s="684"/>
      <c r="AG305" s="857" t="str">
        <f t="shared" si="29"/>
        <v xml:space="preserve"> </v>
      </c>
      <c r="AH305" s="786" t="str">
        <f t="shared" si="30"/>
        <v xml:space="preserve"> </v>
      </c>
      <c r="AI305" s="786" t="str">
        <f t="shared" si="31"/>
        <v xml:space="preserve"> </v>
      </c>
      <c r="AJ305" s="786" t="str">
        <f t="shared" si="32"/>
        <v xml:space="preserve"> </v>
      </c>
      <c r="AK305" s="786" t="str">
        <f t="shared" si="33"/>
        <v xml:space="preserve"> </v>
      </c>
      <c r="AL305" s="786" t="str">
        <f t="shared" si="34"/>
        <v xml:space="preserve"> </v>
      </c>
    </row>
    <row r="306" spans="1:38" ht="18.75" x14ac:dyDescent="0.3">
      <c r="A306" s="858"/>
      <c r="B306" s="858"/>
      <c r="C306" s="858"/>
      <c r="D306" s="859"/>
      <c r="E306" s="860"/>
      <c r="F306" s="860"/>
      <c r="G306" s="860"/>
      <c r="H306" s="861"/>
      <c r="I306" s="861"/>
      <c r="J306" s="861"/>
      <c r="K306" s="786" t="str">
        <f t="shared" si="28"/>
        <v xml:space="preserve"> </v>
      </c>
      <c r="L306" s="861"/>
      <c r="M306" s="861"/>
      <c r="N306" s="861"/>
      <c r="O306" s="861"/>
      <c r="P306" s="861"/>
      <c r="Q306" s="855"/>
      <c r="R306" s="855"/>
      <c r="S306" s="861"/>
      <c r="T306" s="861"/>
      <c r="U306" s="861"/>
      <c r="V306" s="861"/>
      <c r="W306" s="862"/>
      <c r="X306" s="862"/>
      <c r="Y306" s="862"/>
      <c r="Z306" s="858"/>
      <c r="AA306" s="823"/>
      <c r="AB306" s="823"/>
      <c r="AC306" s="823"/>
      <c r="AD306" s="823"/>
      <c r="AE306" s="823"/>
      <c r="AF306" s="684"/>
      <c r="AG306" s="857" t="str">
        <f t="shared" si="29"/>
        <v xml:space="preserve"> </v>
      </c>
      <c r="AH306" s="786" t="str">
        <f t="shared" si="30"/>
        <v xml:space="preserve"> </v>
      </c>
      <c r="AI306" s="786" t="str">
        <f t="shared" si="31"/>
        <v xml:space="preserve"> </v>
      </c>
      <c r="AJ306" s="786" t="str">
        <f t="shared" si="32"/>
        <v xml:space="preserve"> </v>
      </c>
      <c r="AK306" s="786" t="str">
        <f t="shared" si="33"/>
        <v xml:space="preserve"> </v>
      </c>
      <c r="AL306" s="786" t="str">
        <f t="shared" si="34"/>
        <v xml:space="preserve"> </v>
      </c>
    </row>
    <row r="307" spans="1:38" ht="18.75" x14ac:dyDescent="0.3">
      <c r="A307" s="858"/>
      <c r="B307" s="858"/>
      <c r="C307" s="858"/>
      <c r="D307" s="859"/>
      <c r="E307" s="860"/>
      <c r="F307" s="860"/>
      <c r="G307" s="860"/>
      <c r="H307" s="861"/>
      <c r="I307" s="861"/>
      <c r="J307" s="861"/>
      <c r="K307" s="786" t="str">
        <f t="shared" si="28"/>
        <v xml:space="preserve"> </v>
      </c>
      <c r="L307" s="861"/>
      <c r="M307" s="861"/>
      <c r="N307" s="861"/>
      <c r="O307" s="861"/>
      <c r="P307" s="861"/>
      <c r="Q307" s="855"/>
      <c r="R307" s="855"/>
      <c r="S307" s="861"/>
      <c r="T307" s="861"/>
      <c r="U307" s="861"/>
      <c r="V307" s="861"/>
      <c r="W307" s="862"/>
      <c r="X307" s="862"/>
      <c r="Y307" s="862"/>
      <c r="Z307" s="858"/>
      <c r="AA307" s="823"/>
      <c r="AB307" s="823"/>
      <c r="AC307" s="823"/>
      <c r="AD307" s="823"/>
      <c r="AE307" s="823"/>
      <c r="AF307" s="684"/>
      <c r="AG307" s="857" t="str">
        <f t="shared" si="29"/>
        <v xml:space="preserve"> </v>
      </c>
      <c r="AH307" s="786" t="str">
        <f t="shared" si="30"/>
        <v xml:space="preserve"> </v>
      </c>
      <c r="AI307" s="786" t="str">
        <f t="shared" si="31"/>
        <v xml:space="preserve"> </v>
      </c>
      <c r="AJ307" s="786" t="str">
        <f t="shared" si="32"/>
        <v xml:space="preserve"> </v>
      </c>
      <c r="AK307" s="786" t="str">
        <f t="shared" si="33"/>
        <v xml:space="preserve"> </v>
      </c>
      <c r="AL307" s="786" t="str">
        <f t="shared" si="34"/>
        <v xml:space="preserve"> </v>
      </c>
    </row>
    <row r="308" spans="1:38" ht="18.75" x14ac:dyDescent="0.3">
      <c r="A308" s="858"/>
      <c r="B308" s="858"/>
      <c r="C308" s="858"/>
      <c r="D308" s="859"/>
      <c r="E308" s="860"/>
      <c r="F308" s="860"/>
      <c r="G308" s="860"/>
      <c r="H308" s="861"/>
      <c r="I308" s="861"/>
      <c r="J308" s="861"/>
      <c r="K308" s="786" t="str">
        <f t="shared" si="28"/>
        <v xml:space="preserve"> </v>
      </c>
      <c r="L308" s="861"/>
      <c r="M308" s="861"/>
      <c r="N308" s="861"/>
      <c r="O308" s="861"/>
      <c r="P308" s="861"/>
      <c r="Q308" s="855"/>
      <c r="R308" s="855"/>
      <c r="S308" s="861"/>
      <c r="T308" s="861"/>
      <c r="U308" s="861"/>
      <c r="V308" s="861"/>
      <c r="W308" s="862"/>
      <c r="X308" s="862"/>
      <c r="Y308" s="862"/>
      <c r="Z308" s="858"/>
      <c r="AA308" s="823"/>
      <c r="AB308" s="823"/>
      <c r="AC308" s="823"/>
      <c r="AD308" s="823"/>
      <c r="AE308" s="823"/>
      <c r="AF308" s="684"/>
      <c r="AG308" s="857" t="str">
        <f t="shared" si="29"/>
        <v xml:space="preserve"> </v>
      </c>
      <c r="AH308" s="786" t="str">
        <f t="shared" si="30"/>
        <v xml:space="preserve"> </v>
      </c>
      <c r="AI308" s="786" t="str">
        <f t="shared" si="31"/>
        <v xml:space="preserve"> </v>
      </c>
      <c r="AJ308" s="786" t="str">
        <f t="shared" si="32"/>
        <v xml:space="preserve"> </v>
      </c>
      <c r="AK308" s="786" t="str">
        <f t="shared" si="33"/>
        <v xml:space="preserve"> </v>
      </c>
      <c r="AL308" s="786" t="str">
        <f t="shared" si="34"/>
        <v xml:space="preserve"> </v>
      </c>
    </row>
    <row r="309" spans="1:38" ht="18.75" x14ac:dyDescent="0.3">
      <c r="A309" s="858"/>
      <c r="B309" s="858"/>
      <c r="C309" s="858"/>
      <c r="D309" s="859"/>
      <c r="E309" s="860"/>
      <c r="F309" s="860"/>
      <c r="G309" s="860"/>
      <c r="H309" s="861"/>
      <c r="I309" s="861"/>
      <c r="J309" s="861"/>
      <c r="K309" s="786" t="str">
        <f t="shared" si="28"/>
        <v xml:space="preserve"> </v>
      </c>
      <c r="L309" s="861"/>
      <c r="M309" s="861"/>
      <c r="N309" s="861"/>
      <c r="O309" s="861"/>
      <c r="P309" s="861"/>
      <c r="Q309" s="855"/>
      <c r="R309" s="855"/>
      <c r="S309" s="861"/>
      <c r="T309" s="861"/>
      <c r="U309" s="861"/>
      <c r="V309" s="861"/>
      <c r="W309" s="862"/>
      <c r="X309" s="862"/>
      <c r="Y309" s="862"/>
      <c r="Z309" s="858"/>
      <c r="AA309" s="823"/>
      <c r="AB309" s="823"/>
      <c r="AC309" s="823"/>
      <c r="AD309" s="823"/>
      <c r="AE309" s="823"/>
      <c r="AF309" s="684"/>
      <c r="AG309" s="857" t="str">
        <f t="shared" si="29"/>
        <v xml:space="preserve"> </v>
      </c>
      <c r="AH309" s="786" t="str">
        <f t="shared" si="30"/>
        <v xml:space="preserve"> </v>
      </c>
      <c r="AI309" s="786" t="str">
        <f t="shared" si="31"/>
        <v xml:space="preserve"> </v>
      </c>
      <c r="AJ309" s="786" t="str">
        <f t="shared" si="32"/>
        <v xml:space="preserve"> </v>
      </c>
      <c r="AK309" s="786" t="str">
        <f t="shared" si="33"/>
        <v xml:space="preserve"> </v>
      </c>
      <c r="AL309" s="786" t="str">
        <f t="shared" si="34"/>
        <v xml:space="preserve"> </v>
      </c>
    </row>
    <row r="310" spans="1:38" ht="18.75" x14ac:dyDescent="0.3">
      <c r="A310" s="858"/>
      <c r="B310" s="858"/>
      <c r="C310" s="858"/>
      <c r="D310" s="859"/>
      <c r="E310" s="860"/>
      <c r="F310" s="860"/>
      <c r="G310" s="860"/>
      <c r="H310" s="861"/>
      <c r="I310" s="861"/>
      <c r="J310" s="861"/>
      <c r="K310" s="786" t="str">
        <f t="shared" si="28"/>
        <v xml:space="preserve"> </v>
      </c>
      <c r="L310" s="861"/>
      <c r="M310" s="861"/>
      <c r="N310" s="861"/>
      <c r="O310" s="861"/>
      <c r="P310" s="861"/>
      <c r="Q310" s="855"/>
      <c r="R310" s="855"/>
      <c r="S310" s="861"/>
      <c r="T310" s="861"/>
      <c r="U310" s="861"/>
      <c r="V310" s="861"/>
      <c r="W310" s="862"/>
      <c r="X310" s="862"/>
      <c r="Y310" s="862"/>
      <c r="Z310" s="858"/>
      <c r="AA310" s="823"/>
      <c r="AB310" s="823"/>
      <c r="AC310" s="823"/>
      <c r="AD310" s="823"/>
      <c r="AE310" s="823"/>
      <c r="AF310" s="684"/>
      <c r="AG310" s="857" t="str">
        <f t="shared" si="29"/>
        <v xml:space="preserve"> </v>
      </c>
      <c r="AH310" s="786" t="str">
        <f t="shared" si="30"/>
        <v xml:space="preserve"> </v>
      </c>
      <c r="AI310" s="786" t="str">
        <f t="shared" si="31"/>
        <v xml:space="preserve"> </v>
      </c>
      <c r="AJ310" s="786" t="str">
        <f t="shared" si="32"/>
        <v xml:space="preserve"> </v>
      </c>
      <c r="AK310" s="786" t="str">
        <f t="shared" si="33"/>
        <v xml:space="preserve"> </v>
      </c>
      <c r="AL310" s="786" t="str">
        <f t="shared" si="34"/>
        <v xml:space="preserve"> </v>
      </c>
    </row>
    <row r="311" spans="1:38" ht="18.75" x14ac:dyDescent="0.3">
      <c r="A311" s="858"/>
      <c r="B311" s="858"/>
      <c r="C311" s="858"/>
      <c r="D311" s="859"/>
      <c r="E311" s="860"/>
      <c r="F311" s="860"/>
      <c r="G311" s="860"/>
      <c r="H311" s="861"/>
      <c r="I311" s="861"/>
      <c r="J311" s="861"/>
      <c r="K311" s="786" t="str">
        <f t="shared" si="28"/>
        <v xml:space="preserve"> </v>
      </c>
      <c r="L311" s="861"/>
      <c r="M311" s="861"/>
      <c r="N311" s="861"/>
      <c r="O311" s="861"/>
      <c r="P311" s="861"/>
      <c r="Q311" s="855"/>
      <c r="R311" s="855"/>
      <c r="S311" s="861"/>
      <c r="T311" s="861"/>
      <c r="U311" s="861"/>
      <c r="V311" s="861"/>
      <c r="W311" s="862"/>
      <c r="X311" s="862"/>
      <c r="Y311" s="862"/>
      <c r="Z311" s="858"/>
      <c r="AA311" s="823"/>
      <c r="AB311" s="823"/>
      <c r="AC311" s="823"/>
      <c r="AD311" s="823"/>
      <c r="AE311" s="823"/>
      <c r="AF311" s="684"/>
      <c r="AG311" s="857" t="str">
        <f t="shared" si="29"/>
        <v xml:space="preserve"> </v>
      </c>
      <c r="AH311" s="786" t="str">
        <f t="shared" si="30"/>
        <v xml:space="preserve"> </v>
      </c>
      <c r="AI311" s="786" t="str">
        <f t="shared" si="31"/>
        <v xml:space="preserve"> </v>
      </c>
      <c r="AJ311" s="786" t="str">
        <f t="shared" si="32"/>
        <v xml:space="preserve"> </v>
      </c>
      <c r="AK311" s="786" t="str">
        <f t="shared" si="33"/>
        <v xml:space="preserve"> </v>
      </c>
      <c r="AL311" s="786" t="str">
        <f t="shared" si="34"/>
        <v xml:space="preserve"> </v>
      </c>
    </row>
    <row r="312" spans="1:38" ht="18.75" x14ac:dyDescent="0.3">
      <c r="A312" s="858"/>
      <c r="B312" s="858"/>
      <c r="C312" s="858"/>
      <c r="D312" s="859"/>
      <c r="E312" s="860"/>
      <c r="F312" s="860"/>
      <c r="G312" s="860"/>
      <c r="H312" s="861"/>
      <c r="I312" s="861"/>
      <c r="J312" s="861"/>
      <c r="K312" s="786" t="str">
        <f t="shared" si="28"/>
        <v xml:space="preserve"> </v>
      </c>
      <c r="L312" s="861"/>
      <c r="M312" s="861"/>
      <c r="N312" s="861"/>
      <c r="O312" s="861"/>
      <c r="P312" s="861"/>
      <c r="Q312" s="855"/>
      <c r="R312" s="855"/>
      <c r="S312" s="861"/>
      <c r="T312" s="861"/>
      <c r="U312" s="861"/>
      <c r="V312" s="861"/>
      <c r="W312" s="862"/>
      <c r="X312" s="862"/>
      <c r="Y312" s="862"/>
      <c r="Z312" s="858"/>
      <c r="AA312" s="823"/>
      <c r="AB312" s="823"/>
      <c r="AC312" s="823"/>
      <c r="AD312" s="823"/>
      <c r="AE312" s="823"/>
      <c r="AF312" s="684"/>
      <c r="AG312" s="857" t="str">
        <f t="shared" si="29"/>
        <v xml:space="preserve"> </v>
      </c>
      <c r="AH312" s="786" t="str">
        <f t="shared" si="30"/>
        <v xml:space="preserve"> </v>
      </c>
      <c r="AI312" s="786" t="str">
        <f t="shared" si="31"/>
        <v xml:space="preserve"> </v>
      </c>
      <c r="AJ312" s="786" t="str">
        <f t="shared" si="32"/>
        <v xml:space="preserve"> </v>
      </c>
      <c r="AK312" s="786" t="str">
        <f t="shared" si="33"/>
        <v xml:space="preserve"> </v>
      </c>
      <c r="AL312" s="786" t="str">
        <f t="shared" si="34"/>
        <v xml:space="preserve"> </v>
      </c>
    </row>
    <row r="313" spans="1:38" ht="18.75" x14ac:dyDescent="0.3">
      <c r="A313" s="858"/>
      <c r="B313" s="858"/>
      <c r="C313" s="858"/>
      <c r="D313" s="859"/>
      <c r="E313" s="860"/>
      <c r="F313" s="860"/>
      <c r="G313" s="860"/>
      <c r="H313" s="861"/>
      <c r="I313" s="861"/>
      <c r="J313" s="861"/>
      <c r="K313" s="786" t="str">
        <f t="shared" si="28"/>
        <v xml:space="preserve"> </v>
      </c>
      <c r="L313" s="861"/>
      <c r="M313" s="861"/>
      <c r="N313" s="861"/>
      <c r="O313" s="861"/>
      <c r="P313" s="861"/>
      <c r="Q313" s="855"/>
      <c r="R313" s="855"/>
      <c r="S313" s="861"/>
      <c r="T313" s="861"/>
      <c r="U313" s="861"/>
      <c r="V313" s="861"/>
      <c r="W313" s="862"/>
      <c r="X313" s="862"/>
      <c r="Y313" s="862"/>
      <c r="Z313" s="858"/>
      <c r="AA313" s="823"/>
      <c r="AB313" s="823"/>
      <c r="AC313" s="823"/>
      <c r="AD313" s="823"/>
      <c r="AE313" s="823"/>
      <c r="AF313" s="684"/>
      <c r="AG313" s="857" t="str">
        <f t="shared" si="29"/>
        <v xml:space="preserve"> </v>
      </c>
      <c r="AH313" s="786" t="str">
        <f t="shared" si="30"/>
        <v xml:space="preserve"> </v>
      </c>
      <c r="AI313" s="786" t="str">
        <f t="shared" si="31"/>
        <v xml:space="preserve"> </v>
      </c>
      <c r="AJ313" s="786" t="str">
        <f t="shared" si="32"/>
        <v xml:space="preserve"> </v>
      </c>
      <c r="AK313" s="786" t="str">
        <f t="shared" si="33"/>
        <v xml:space="preserve"> </v>
      </c>
      <c r="AL313" s="786" t="str">
        <f t="shared" si="34"/>
        <v xml:space="preserve"> </v>
      </c>
    </row>
    <row r="314" spans="1:38" ht="18.75" x14ac:dyDescent="0.3">
      <c r="A314" s="858"/>
      <c r="B314" s="858"/>
      <c r="C314" s="858"/>
      <c r="D314" s="859"/>
      <c r="E314" s="860"/>
      <c r="F314" s="860"/>
      <c r="G314" s="860"/>
      <c r="H314" s="861"/>
      <c r="I314" s="861"/>
      <c r="J314" s="861"/>
      <c r="K314" s="786" t="str">
        <f t="shared" si="28"/>
        <v xml:space="preserve"> </v>
      </c>
      <c r="L314" s="861"/>
      <c r="M314" s="861"/>
      <c r="N314" s="861"/>
      <c r="O314" s="861"/>
      <c r="P314" s="861"/>
      <c r="Q314" s="855"/>
      <c r="R314" s="855"/>
      <c r="S314" s="861"/>
      <c r="T314" s="861"/>
      <c r="U314" s="861"/>
      <c r="V314" s="861"/>
      <c r="W314" s="862"/>
      <c r="X314" s="862"/>
      <c r="Y314" s="862"/>
      <c r="Z314" s="858"/>
      <c r="AA314" s="823"/>
      <c r="AB314" s="823"/>
      <c r="AC314" s="823"/>
      <c r="AD314" s="823"/>
      <c r="AE314" s="823"/>
      <c r="AF314" s="684"/>
      <c r="AG314" s="857" t="str">
        <f t="shared" si="29"/>
        <v xml:space="preserve"> </v>
      </c>
      <c r="AH314" s="786" t="str">
        <f t="shared" si="30"/>
        <v xml:space="preserve"> </v>
      </c>
      <c r="AI314" s="786" t="str">
        <f t="shared" si="31"/>
        <v xml:space="preserve"> </v>
      </c>
      <c r="AJ314" s="786" t="str">
        <f t="shared" si="32"/>
        <v xml:space="preserve"> </v>
      </c>
      <c r="AK314" s="786" t="str">
        <f t="shared" si="33"/>
        <v xml:space="preserve"> </v>
      </c>
      <c r="AL314" s="786" t="str">
        <f t="shared" si="34"/>
        <v xml:space="preserve"> </v>
      </c>
    </row>
    <row r="315" spans="1:38" ht="18.75" x14ac:dyDescent="0.3">
      <c r="A315" s="858"/>
      <c r="B315" s="858"/>
      <c r="C315" s="858"/>
      <c r="D315" s="859"/>
      <c r="E315" s="860"/>
      <c r="F315" s="860"/>
      <c r="G315" s="860"/>
      <c r="H315" s="861"/>
      <c r="I315" s="861"/>
      <c r="J315" s="861"/>
      <c r="K315" s="786" t="str">
        <f t="shared" si="28"/>
        <v xml:space="preserve"> </v>
      </c>
      <c r="L315" s="861"/>
      <c r="M315" s="861"/>
      <c r="N315" s="861"/>
      <c r="O315" s="861"/>
      <c r="P315" s="861"/>
      <c r="Q315" s="855"/>
      <c r="R315" s="855"/>
      <c r="S315" s="861"/>
      <c r="T315" s="861"/>
      <c r="U315" s="861"/>
      <c r="V315" s="861"/>
      <c r="W315" s="862"/>
      <c r="X315" s="862"/>
      <c r="Y315" s="862"/>
      <c r="Z315" s="858"/>
      <c r="AA315" s="823"/>
      <c r="AB315" s="823"/>
      <c r="AC315" s="823"/>
      <c r="AD315" s="823"/>
      <c r="AE315" s="823"/>
      <c r="AF315" s="684"/>
      <c r="AG315" s="857" t="str">
        <f t="shared" si="29"/>
        <v xml:space="preserve"> </v>
      </c>
      <c r="AH315" s="786" t="str">
        <f t="shared" si="30"/>
        <v xml:space="preserve"> </v>
      </c>
      <c r="AI315" s="786" t="str">
        <f t="shared" si="31"/>
        <v xml:space="preserve"> </v>
      </c>
      <c r="AJ315" s="786" t="str">
        <f t="shared" si="32"/>
        <v xml:space="preserve"> </v>
      </c>
      <c r="AK315" s="786" t="str">
        <f t="shared" si="33"/>
        <v xml:space="preserve"> </v>
      </c>
      <c r="AL315" s="786" t="str">
        <f t="shared" si="34"/>
        <v xml:space="preserve"> </v>
      </c>
    </row>
    <row r="316" spans="1:38" ht="18.75" x14ac:dyDescent="0.3">
      <c r="A316" s="858"/>
      <c r="B316" s="858"/>
      <c r="C316" s="858"/>
      <c r="D316" s="859"/>
      <c r="E316" s="860"/>
      <c r="F316" s="860"/>
      <c r="G316" s="860"/>
      <c r="H316" s="861"/>
      <c r="I316" s="861"/>
      <c r="J316" s="861"/>
      <c r="K316" s="786" t="str">
        <f t="shared" si="28"/>
        <v xml:space="preserve"> </v>
      </c>
      <c r="L316" s="861"/>
      <c r="M316" s="861"/>
      <c r="N316" s="861"/>
      <c r="O316" s="861"/>
      <c r="P316" s="861"/>
      <c r="Q316" s="855"/>
      <c r="R316" s="855"/>
      <c r="S316" s="861"/>
      <c r="T316" s="861"/>
      <c r="U316" s="861"/>
      <c r="V316" s="861"/>
      <c r="W316" s="862"/>
      <c r="X316" s="862"/>
      <c r="Y316" s="862"/>
      <c r="Z316" s="858"/>
      <c r="AA316" s="823"/>
      <c r="AB316" s="823"/>
      <c r="AC316" s="823"/>
      <c r="AD316" s="823"/>
      <c r="AE316" s="823"/>
      <c r="AF316" s="684"/>
      <c r="AG316" s="857" t="str">
        <f t="shared" si="29"/>
        <v xml:space="preserve"> </v>
      </c>
      <c r="AH316" s="786" t="str">
        <f t="shared" si="30"/>
        <v xml:space="preserve"> </v>
      </c>
      <c r="AI316" s="786" t="str">
        <f t="shared" si="31"/>
        <v xml:space="preserve"> </v>
      </c>
      <c r="AJ316" s="786" t="str">
        <f t="shared" si="32"/>
        <v xml:space="preserve"> </v>
      </c>
      <c r="AK316" s="786" t="str">
        <f t="shared" si="33"/>
        <v xml:space="preserve"> </v>
      </c>
      <c r="AL316" s="786" t="str">
        <f t="shared" si="34"/>
        <v xml:space="preserve"> </v>
      </c>
    </row>
    <row r="317" spans="1:38" ht="18.75" x14ac:dyDescent="0.3">
      <c r="A317" s="858"/>
      <c r="B317" s="858"/>
      <c r="C317" s="858"/>
      <c r="D317" s="859"/>
      <c r="E317" s="860"/>
      <c r="F317" s="860"/>
      <c r="G317" s="860"/>
      <c r="H317" s="861"/>
      <c r="I317" s="861"/>
      <c r="J317" s="861"/>
      <c r="K317" s="786" t="str">
        <f t="shared" si="28"/>
        <v xml:space="preserve"> </v>
      </c>
      <c r="L317" s="861"/>
      <c r="M317" s="861"/>
      <c r="N317" s="861"/>
      <c r="O317" s="861"/>
      <c r="P317" s="861"/>
      <c r="Q317" s="855"/>
      <c r="R317" s="855"/>
      <c r="S317" s="861"/>
      <c r="T317" s="861"/>
      <c r="U317" s="861"/>
      <c r="V317" s="861"/>
      <c r="W317" s="862"/>
      <c r="X317" s="862"/>
      <c r="Y317" s="862"/>
      <c r="Z317" s="858"/>
      <c r="AA317" s="823"/>
      <c r="AB317" s="823"/>
      <c r="AC317" s="823"/>
      <c r="AD317" s="823"/>
      <c r="AE317" s="823"/>
      <c r="AF317" s="684"/>
      <c r="AG317" s="857" t="str">
        <f t="shared" si="29"/>
        <v xml:space="preserve"> </v>
      </c>
      <c r="AH317" s="786" t="str">
        <f t="shared" si="30"/>
        <v xml:space="preserve"> </v>
      </c>
      <c r="AI317" s="786" t="str">
        <f t="shared" si="31"/>
        <v xml:space="preserve"> </v>
      </c>
      <c r="AJ317" s="786" t="str">
        <f t="shared" si="32"/>
        <v xml:space="preserve"> </v>
      </c>
      <c r="AK317" s="786" t="str">
        <f t="shared" si="33"/>
        <v xml:space="preserve"> </v>
      </c>
      <c r="AL317" s="786" t="str">
        <f t="shared" si="34"/>
        <v xml:space="preserve"> </v>
      </c>
    </row>
    <row r="318" spans="1:38" ht="18.75" x14ac:dyDescent="0.3">
      <c r="A318" s="858"/>
      <c r="B318" s="858"/>
      <c r="C318" s="858"/>
      <c r="D318" s="859"/>
      <c r="E318" s="860"/>
      <c r="F318" s="860"/>
      <c r="G318" s="860"/>
      <c r="H318" s="861"/>
      <c r="I318" s="861"/>
      <c r="J318" s="861"/>
      <c r="K318" s="786" t="str">
        <f t="shared" si="28"/>
        <v xml:space="preserve"> </v>
      </c>
      <c r="L318" s="861"/>
      <c r="M318" s="861"/>
      <c r="N318" s="861"/>
      <c r="O318" s="861"/>
      <c r="P318" s="861"/>
      <c r="Q318" s="855"/>
      <c r="R318" s="855"/>
      <c r="S318" s="861"/>
      <c r="T318" s="861"/>
      <c r="U318" s="861"/>
      <c r="V318" s="861"/>
      <c r="W318" s="862"/>
      <c r="X318" s="862"/>
      <c r="Y318" s="862"/>
      <c r="Z318" s="858"/>
      <c r="AA318" s="823"/>
      <c r="AB318" s="823"/>
      <c r="AC318" s="823"/>
      <c r="AD318" s="823"/>
      <c r="AE318" s="823"/>
      <c r="AF318" s="684"/>
      <c r="AG318" s="857" t="str">
        <f t="shared" si="29"/>
        <v xml:space="preserve"> </v>
      </c>
      <c r="AH318" s="786" t="str">
        <f t="shared" si="30"/>
        <v xml:space="preserve"> </v>
      </c>
      <c r="AI318" s="786" t="str">
        <f t="shared" si="31"/>
        <v xml:space="preserve"> </v>
      </c>
      <c r="AJ318" s="786" t="str">
        <f t="shared" si="32"/>
        <v xml:space="preserve"> </v>
      </c>
      <c r="AK318" s="786" t="str">
        <f t="shared" si="33"/>
        <v xml:space="preserve"> </v>
      </c>
      <c r="AL318" s="786" t="str">
        <f t="shared" si="34"/>
        <v xml:space="preserve"> </v>
      </c>
    </row>
    <row r="319" spans="1:38" ht="18.75" x14ac:dyDescent="0.3">
      <c r="A319" s="858"/>
      <c r="B319" s="858"/>
      <c r="C319" s="858"/>
      <c r="D319" s="859"/>
      <c r="E319" s="860"/>
      <c r="F319" s="860"/>
      <c r="G319" s="860"/>
      <c r="H319" s="861"/>
      <c r="I319" s="861"/>
      <c r="J319" s="861"/>
      <c r="K319" s="786" t="str">
        <f t="shared" si="28"/>
        <v xml:space="preserve"> </v>
      </c>
      <c r="L319" s="861"/>
      <c r="M319" s="861"/>
      <c r="N319" s="861"/>
      <c r="O319" s="861"/>
      <c r="P319" s="861"/>
      <c r="Q319" s="855"/>
      <c r="R319" s="855"/>
      <c r="S319" s="861"/>
      <c r="T319" s="861"/>
      <c r="U319" s="861"/>
      <c r="V319" s="861"/>
      <c r="W319" s="862"/>
      <c r="X319" s="862"/>
      <c r="Y319" s="862"/>
      <c r="Z319" s="858"/>
      <c r="AA319" s="823"/>
      <c r="AB319" s="823"/>
      <c r="AC319" s="823"/>
      <c r="AD319" s="823"/>
      <c r="AE319" s="823"/>
      <c r="AF319" s="684"/>
      <c r="AG319" s="857" t="str">
        <f t="shared" si="29"/>
        <v xml:space="preserve"> </v>
      </c>
      <c r="AH319" s="786" t="str">
        <f t="shared" si="30"/>
        <v xml:space="preserve"> </v>
      </c>
      <c r="AI319" s="786" t="str">
        <f t="shared" si="31"/>
        <v xml:space="preserve"> </v>
      </c>
      <c r="AJ319" s="786" t="str">
        <f t="shared" si="32"/>
        <v xml:space="preserve"> </v>
      </c>
      <c r="AK319" s="786" t="str">
        <f t="shared" si="33"/>
        <v xml:space="preserve"> </v>
      </c>
      <c r="AL319" s="786" t="str">
        <f t="shared" si="34"/>
        <v xml:space="preserve"> </v>
      </c>
    </row>
    <row r="320" spans="1:38" ht="18.75" x14ac:dyDescent="0.3">
      <c r="A320" s="858"/>
      <c r="B320" s="858"/>
      <c r="C320" s="858"/>
      <c r="D320" s="859"/>
      <c r="E320" s="860"/>
      <c r="F320" s="860"/>
      <c r="G320" s="860"/>
      <c r="H320" s="861"/>
      <c r="I320" s="861"/>
      <c r="J320" s="861"/>
      <c r="K320" s="786" t="str">
        <f t="shared" si="28"/>
        <v xml:space="preserve"> </v>
      </c>
      <c r="L320" s="861"/>
      <c r="M320" s="861"/>
      <c r="N320" s="861"/>
      <c r="O320" s="861"/>
      <c r="P320" s="861"/>
      <c r="Q320" s="855"/>
      <c r="R320" s="855"/>
      <c r="S320" s="861"/>
      <c r="T320" s="861"/>
      <c r="U320" s="861"/>
      <c r="V320" s="861"/>
      <c r="W320" s="862"/>
      <c r="X320" s="862"/>
      <c r="Y320" s="862"/>
      <c r="Z320" s="858"/>
      <c r="AA320" s="823"/>
      <c r="AB320" s="823"/>
      <c r="AC320" s="823"/>
      <c r="AD320" s="823"/>
      <c r="AE320" s="823"/>
      <c r="AF320" s="684"/>
      <c r="AG320" s="857" t="str">
        <f t="shared" si="29"/>
        <v xml:space="preserve"> </v>
      </c>
      <c r="AH320" s="786" t="str">
        <f t="shared" si="30"/>
        <v xml:space="preserve"> </v>
      </c>
      <c r="AI320" s="786" t="str">
        <f t="shared" si="31"/>
        <v xml:space="preserve"> </v>
      </c>
      <c r="AJ320" s="786" t="str">
        <f t="shared" si="32"/>
        <v xml:space="preserve"> </v>
      </c>
      <c r="AK320" s="786" t="str">
        <f t="shared" si="33"/>
        <v xml:space="preserve"> </v>
      </c>
      <c r="AL320" s="786" t="str">
        <f t="shared" si="34"/>
        <v xml:space="preserve"> </v>
      </c>
    </row>
    <row r="321" spans="1:38" ht="18.75" x14ac:dyDescent="0.3">
      <c r="A321" s="858"/>
      <c r="B321" s="858"/>
      <c r="C321" s="858"/>
      <c r="D321" s="859"/>
      <c r="E321" s="860"/>
      <c r="F321" s="860"/>
      <c r="G321" s="860"/>
      <c r="H321" s="861"/>
      <c r="I321" s="861"/>
      <c r="J321" s="861"/>
      <c r="K321" s="786" t="str">
        <f t="shared" si="28"/>
        <v xml:space="preserve"> </v>
      </c>
      <c r="L321" s="861"/>
      <c r="M321" s="861"/>
      <c r="N321" s="861"/>
      <c r="O321" s="861"/>
      <c r="P321" s="861"/>
      <c r="Q321" s="855"/>
      <c r="R321" s="855"/>
      <c r="S321" s="861"/>
      <c r="T321" s="861"/>
      <c r="U321" s="861"/>
      <c r="V321" s="861"/>
      <c r="W321" s="862"/>
      <c r="X321" s="862"/>
      <c r="Y321" s="862"/>
      <c r="Z321" s="858"/>
      <c r="AA321" s="823"/>
      <c r="AB321" s="823"/>
      <c r="AC321" s="823"/>
      <c r="AD321" s="823"/>
      <c r="AE321" s="823"/>
      <c r="AF321" s="684"/>
      <c r="AG321" s="857" t="str">
        <f t="shared" si="29"/>
        <v xml:space="preserve"> </v>
      </c>
      <c r="AH321" s="786" t="str">
        <f t="shared" si="30"/>
        <v xml:space="preserve"> </v>
      </c>
      <c r="AI321" s="786" t="str">
        <f t="shared" si="31"/>
        <v xml:space="preserve"> </v>
      </c>
      <c r="AJ321" s="786" t="str">
        <f t="shared" si="32"/>
        <v xml:space="preserve"> </v>
      </c>
      <c r="AK321" s="786" t="str">
        <f t="shared" si="33"/>
        <v xml:space="preserve"> </v>
      </c>
      <c r="AL321" s="786" t="str">
        <f t="shared" si="34"/>
        <v xml:space="preserve"> </v>
      </c>
    </row>
    <row r="322" spans="1:38" ht="18.75" x14ac:dyDescent="0.3">
      <c r="A322" s="858"/>
      <c r="B322" s="858"/>
      <c r="C322" s="858"/>
      <c r="D322" s="859"/>
      <c r="E322" s="860"/>
      <c r="F322" s="860"/>
      <c r="G322" s="860"/>
      <c r="H322" s="861"/>
      <c r="I322" s="861"/>
      <c r="J322" s="861"/>
      <c r="K322" s="786" t="str">
        <f t="shared" si="28"/>
        <v xml:space="preserve"> </v>
      </c>
      <c r="L322" s="861"/>
      <c r="M322" s="861"/>
      <c r="N322" s="861"/>
      <c r="O322" s="861"/>
      <c r="P322" s="861"/>
      <c r="Q322" s="855"/>
      <c r="R322" s="855"/>
      <c r="S322" s="861"/>
      <c r="T322" s="861"/>
      <c r="U322" s="861"/>
      <c r="V322" s="861"/>
      <c r="W322" s="862"/>
      <c r="X322" s="862"/>
      <c r="Y322" s="862"/>
      <c r="Z322" s="858"/>
      <c r="AA322" s="823"/>
      <c r="AB322" s="823"/>
      <c r="AC322" s="823"/>
      <c r="AD322" s="823"/>
      <c r="AE322" s="823"/>
      <c r="AF322" s="684"/>
      <c r="AG322" s="857" t="str">
        <f t="shared" si="29"/>
        <v xml:space="preserve"> </v>
      </c>
      <c r="AH322" s="786" t="str">
        <f t="shared" si="30"/>
        <v xml:space="preserve"> </v>
      </c>
      <c r="AI322" s="786" t="str">
        <f t="shared" si="31"/>
        <v xml:space="preserve"> </v>
      </c>
      <c r="AJ322" s="786" t="str">
        <f t="shared" si="32"/>
        <v xml:space="preserve"> </v>
      </c>
      <c r="AK322" s="786" t="str">
        <f t="shared" si="33"/>
        <v xml:space="preserve"> </v>
      </c>
      <c r="AL322" s="786" t="str">
        <f t="shared" si="34"/>
        <v xml:space="preserve"> </v>
      </c>
    </row>
    <row r="323" spans="1:38" ht="18.75" x14ac:dyDescent="0.3">
      <c r="A323" s="858"/>
      <c r="B323" s="858"/>
      <c r="C323" s="858"/>
      <c r="D323" s="859"/>
      <c r="E323" s="860"/>
      <c r="F323" s="860"/>
      <c r="G323" s="860"/>
      <c r="H323" s="861"/>
      <c r="I323" s="861"/>
      <c r="J323" s="861"/>
      <c r="K323" s="786" t="str">
        <f t="shared" si="28"/>
        <v xml:space="preserve"> </v>
      </c>
      <c r="L323" s="861"/>
      <c r="M323" s="861"/>
      <c r="N323" s="861"/>
      <c r="O323" s="861"/>
      <c r="P323" s="861"/>
      <c r="Q323" s="855"/>
      <c r="R323" s="855"/>
      <c r="S323" s="861"/>
      <c r="T323" s="861"/>
      <c r="U323" s="861"/>
      <c r="V323" s="861"/>
      <c r="W323" s="862"/>
      <c r="X323" s="862"/>
      <c r="Y323" s="862"/>
      <c r="Z323" s="858"/>
      <c r="AA323" s="823"/>
      <c r="AB323" s="823"/>
      <c r="AC323" s="823"/>
      <c r="AD323" s="823"/>
      <c r="AE323" s="823"/>
      <c r="AF323" s="684"/>
      <c r="AG323" s="857" t="str">
        <f t="shared" si="29"/>
        <v xml:space="preserve"> </v>
      </c>
      <c r="AH323" s="786" t="str">
        <f t="shared" si="30"/>
        <v xml:space="preserve"> </v>
      </c>
      <c r="AI323" s="786" t="str">
        <f t="shared" si="31"/>
        <v xml:space="preserve"> </v>
      </c>
      <c r="AJ323" s="786" t="str">
        <f t="shared" si="32"/>
        <v xml:space="preserve"> </v>
      </c>
      <c r="AK323" s="786" t="str">
        <f t="shared" si="33"/>
        <v xml:space="preserve"> </v>
      </c>
      <c r="AL323" s="786" t="str">
        <f t="shared" si="34"/>
        <v xml:space="preserve"> </v>
      </c>
    </row>
    <row r="324" spans="1:38" ht="18.75" x14ac:dyDescent="0.3">
      <c r="A324" s="858"/>
      <c r="B324" s="858"/>
      <c r="C324" s="858"/>
      <c r="D324" s="859"/>
      <c r="E324" s="860"/>
      <c r="F324" s="860"/>
      <c r="G324" s="860"/>
      <c r="H324" s="861"/>
      <c r="I324" s="861"/>
      <c r="J324" s="861"/>
      <c r="K324" s="786" t="str">
        <f t="shared" si="28"/>
        <v xml:space="preserve"> </v>
      </c>
      <c r="L324" s="861"/>
      <c r="M324" s="861"/>
      <c r="N324" s="861"/>
      <c r="O324" s="861"/>
      <c r="P324" s="861"/>
      <c r="Q324" s="855"/>
      <c r="R324" s="855"/>
      <c r="S324" s="861"/>
      <c r="T324" s="861"/>
      <c r="U324" s="861"/>
      <c r="V324" s="861"/>
      <c r="W324" s="862"/>
      <c r="X324" s="862"/>
      <c r="Y324" s="862"/>
      <c r="Z324" s="858"/>
      <c r="AA324" s="823"/>
      <c r="AB324" s="823"/>
      <c r="AC324" s="823"/>
      <c r="AD324" s="823"/>
      <c r="AE324" s="823"/>
      <c r="AF324" s="684"/>
      <c r="AG324" s="857" t="str">
        <f t="shared" si="29"/>
        <v xml:space="preserve"> </v>
      </c>
      <c r="AH324" s="786" t="str">
        <f t="shared" si="30"/>
        <v xml:space="preserve"> </v>
      </c>
      <c r="AI324" s="786" t="str">
        <f t="shared" si="31"/>
        <v xml:space="preserve"> </v>
      </c>
      <c r="AJ324" s="786" t="str">
        <f t="shared" si="32"/>
        <v xml:space="preserve"> </v>
      </c>
      <c r="AK324" s="786" t="str">
        <f t="shared" si="33"/>
        <v xml:space="preserve"> </v>
      </c>
      <c r="AL324" s="786" t="str">
        <f t="shared" si="34"/>
        <v xml:space="preserve"> </v>
      </c>
    </row>
    <row r="325" spans="1:38" ht="18.75" x14ac:dyDescent="0.3">
      <c r="A325" s="858"/>
      <c r="B325" s="858"/>
      <c r="C325" s="858"/>
      <c r="D325" s="859"/>
      <c r="E325" s="860"/>
      <c r="F325" s="860"/>
      <c r="G325" s="860"/>
      <c r="H325" s="861"/>
      <c r="I325" s="861"/>
      <c r="J325" s="861"/>
      <c r="K325" s="786" t="str">
        <f t="shared" si="28"/>
        <v xml:space="preserve"> </v>
      </c>
      <c r="L325" s="861"/>
      <c r="M325" s="861"/>
      <c r="N325" s="861"/>
      <c r="O325" s="861"/>
      <c r="P325" s="861"/>
      <c r="Q325" s="855"/>
      <c r="R325" s="855"/>
      <c r="S325" s="861"/>
      <c r="T325" s="861"/>
      <c r="U325" s="861"/>
      <c r="V325" s="861"/>
      <c r="W325" s="862"/>
      <c r="X325" s="862"/>
      <c r="Y325" s="862"/>
      <c r="Z325" s="858"/>
      <c r="AA325" s="823"/>
      <c r="AB325" s="823"/>
      <c r="AC325" s="823"/>
      <c r="AD325" s="823"/>
      <c r="AE325" s="823"/>
      <c r="AF325" s="684"/>
      <c r="AG325" s="857" t="str">
        <f t="shared" si="29"/>
        <v xml:space="preserve"> </v>
      </c>
      <c r="AH325" s="786" t="str">
        <f t="shared" si="30"/>
        <v xml:space="preserve"> </v>
      </c>
      <c r="AI325" s="786" t="str">
        <f t="shared" si="31"/>
        <v xml:space="preserve"> </v>
      </c>
      <c r="AJ325" s="786" t="str">
        <f t="shared" si="32"/>
        <v xml:space="preserve"> </v>
      </c>
      <c r="AK325" s="786" t="str">
        <f t="shared" si="33"/>
        <v xml:space="preserve"> </v>
      </c>
      <c r="AL325" s="786" t="str">
        <f t="shared" si="34"/>
        <v xml:space="preserve"> </v>
      </c>
    </row>
    <row r="326" spans="1:38" ht="18.75" x14ac:dyDescent="0.3">
      <c r="A326" s="858"/>
      <c r="B326" s="858"/>
      <c r="C326" s="858"/>
      <c r="D326" s="859"/>
      <c r="E326" s="860"/>
      <c r="F326" s="860"/>
      <c r="G326" s="860"/>
      <c r="H326" s="861"/>
      <c r="I326" s="861"/>
      <c r="J326" s="861"/>
      <c r="K326" s="786" t="str">
        <f t="shared" ref="K326:K389" si="35">IFERROR(O326/R326," ")</f>
        <v xml:space="preserve"> </v>
      </c>
      <c r="L326" s="861"/>
      <c r="M326" s="861"/>
      <c r="N326" s="861"/>
      <c r="O326" s="861"/>
      <c r="P326" s="861"/>
      <c r="Q326" s="855"/>
      <c r="R326" s="855"/>
      <c r="S326" s="861"/>
      <c r="T326" s="861"/>
      <c r="U326" s="861"/>
      <c r="V326" s="861"/>
      <c r="W326" s="862"/>
      <c r="X326" s="862"/>
      <c r="Y326" s="862"/>
      <c r="Z326" s="858"/>
      <c r="AA326" s="823"/>
      <c r="AB326" s="823"/>
      <c r="AC326" s="823"/>
      <c r="AD326" s="823"/>
      <c r="AE326" s="823"/>
      <c r="AF326" s="684"/>
      <c r="AG326" s="857" t="str">
        <f t="shared" ref="AG326:AG389" si="36">IF(AF326&gt;0,AF326*0.187*10^-3," ")</f>
        <v xml:space="preserve"> </v>
      </c>
      <c r="AH326" s="786" t="str">
        <f t="shared" ref="AH326:AH389" si="37">IFERROR(S326/M326," ")</f>
        <v xml:space="preserve"> </v>
      </c>
      <c r="AI326" s="786" t="str">
        <f t="shared" ref="AI326:AI389" si="38">IFERROR(T326/N326," ")</f>
        <v xml:space="preserve"> </v>
      </c>
      <c r="AJ326" s="786" t="str">
        <f t="shared" ref="AJ326:AJ389" si="39">IFERROR((IF(S326&gt;0,S326*0.187*10^3,0)+IF(T326&gt;0,T326*0.86*10^3,0))/O326," ")</f>
        <v xml:space="preserve"> </v>
      </c>
      <c r="AK326" s="786" t="str">
        <f t="shared" ref="AK326:AK389" si="40">IFERROR(Z326*0.187*10^-3/J326," ")</f>
        <v xml:space="preserve"> </v>
      </c>
      <c r="AL326" s="786" t="str">
        <f t="shared" ref="AL326:AL389" si="41">IFERROR(AD326*0.187*10^-3/G326," ")</f>
        <v xml:space="preserve"> </v>
      </c>
    </row>
    <row r="327" spans="1:38" ht="18.75" x14ac:dyDescent="0.3">
      <c r="A327" s="858"/>
      <c r="B327" s="858"/>
      <c r="C327" s="858"/>
      <c r="D327" s="859"/>
      <c r="E327" s="860"/>
      <c r="F327" s="860"/>
      <c r="G327" s="860"/>
      <c r="H327" s="861"/>
      <c r="I327" s="861"/>
      <c r="J327" s="861"/>
      <c r="K327" s="786" t="str">
        <f t="shared" si="35"/>
        <v xml:space="preserve"> </v>
      </c>
      <c r="L327" s="861"/>
      <c r="M327" s="861"/>
      <c r="N327" s="861"/>
      <c r="O327" s="861"/>
      <c r="P327" s="861"/>
      <c r="Q327" s="855"/>
      <c r="R327" s="855"/>
      <c r="S327" s="861"/>
      <c r="T327" s="861"/>
      <c r="U327" s="861"/>
      <c r="V327" s="861"/>
      <c r="W327" s="862"/>
      <c r="X327" s="862"/>
      <c r="Y327" s="862"/>
      <c r="Z327" s="858"/>
      <c r="AA327" s="823"/>
      <c r="AB327" s="823"/>
      <c r="AC327" s="823"/>
      <c r="AD327" s="823"/>
      <c r="AE327" s="823"/>
      <c r="AF327" s="684"/>
      <c r="AG327" s="857" t="str">
        <f t="shared" si="36"/>
        <v xml:space="preserve"> </v>
      </c>
      <c r="AH327" s="786" t="str">
        <f t="shared" si="37"/>
        <v xml:space="preserve"> </v>
      </c>
      <c r="AI327" s="786" t="str">
        <f t="shared" si="38"/>
        <v xml:space="preserve"> </v>
      </c>
      <c r="AJ327" s="786" t="str">
        <f t="shared" si="39"/>
        <v xml:space="preserve"> </v>
      </c>
      <c r="AK327" s="786" t="str">
        <f t="shared" si="40"/>
        <v xml:space="preserve"> </v>
      </c>
      <c r="AL327" s="786" t="str">
        <f t="shared" si="41"/>
        <v xml:space="preserve"> </v>
      </c>
    </row>
    <row r="328" spans="1:38" ht="18.75" x14ac:dyDescent="0.3">
      <c r="A328" s="858"/>
      <c r="B328" s="858"/>
      <c r="C328" s="858"/>
      <c r="D328" s="859"/>
      <c r="E328" s="860"/>
      <c r="F328" s="860"/>
      <c r="G328" s="860"/>
      <c r="H328" s="861"/>
      <c r="I328" s="861"/>
      <c r="J328" s="861"/>
      <c r="K328" s="786" t="str">
        <f t="shared" si="35"/>
        <v xml:space="preserve"> </v>
      </c>
      <c r="L328" s="861"/>
      <c r="M328" s="861"/>
      <c r="N328" s="861"/>
      <c r="O328" s="861"/>
      <c r="P328" s="861"/>
      <c r="Q328" s="855"/>
      <c r="R328" s="855"/>
      <c r="S328" s="861"/>
      <c r="T328" s="861"/>
      <c r="U328" s="861"/>
      <c r="V328" s="861"/>
      <c r="W328" s="862"/>
      <c r="X328" s="862"/>
      <c r="Y328" s="862"/>
      <c r="Z328" s="858"/>
      <c r="AA328" s="823"/>
      <c r="AB328" s="823"/>
      <c r="AC328" s="823"/>
      <c r="AD328" s="823"/>
      <c r="AE328" s="823"/>
      <c r="AF328" s="684"/>
      <c r="AG328" s="857" t="str">
        <f t="shared" si="36"/>
        <v xml:space="preserve"> </v>
      </c>
      <c r="AH328" s="786" t="str">
        <f t="shared" si="37"/>
        <v xml:space="preserve"> </v>
      </c>
      <c r="AI328" s="786" t="str">
        <f t="shared" si="38"/>
        <v xml:space="preserve"> </v>
      </c>
      <c r="AJ328" s="786" t="str">
        <f t="shared" si="39"/>
        <v xml:space="preserve"> </v>
      </c>
      <c r="AK328" s="786" t="str">
        <f t="shared" si="40"/>
        <v xml:space="preserve"> </v>
      </c>
      <c r="AL328" s="786" t="str">
        <f t="shared" si="41"/>
        <v xml:space="preserve"> </v>
      </c>
    </row>
    <row r="329" spans="1:38" ht="18.75" x14ac:dyDescent="0.3">
      <c r="A329" s="858"/>
      <c r="B329" s="858"/>
      <c r="C329" s="858"/>
      <c r="D329" s="859"/>
      <c r="E329" s="860"/>
      <c r="F329" s="860"/>
      <c r="G329" s="860"/>
      <c r="H329" s="861"/>
      <c r="I329" s="861"/>
      <c r="J329" s="861"/>
      <c r="K329" s="786" t="str">
        <f t="shared" si="35"/>
        <v xml:space="preserve"> </v>
      </c>
      <c r="L329" s="861"/>
      <c r="M329" s="861"/>
      <c r="N329" s="861"/>
      <c r="O329" s="861"/>
      <c r="P329" s="861"/>
      <c r="Q329" s="855"/>
      <c r="R329" s="855"/>
      <c r="S329" s="861"/>
      <c r="T329" s="861"/>
      <c r="U329" s="861"/>
      <c r="V329" s="861"/>
      <c r="W329" s="862"/>
      <c r="X329" s="862"/>
      <c r="Y329" s="862"/>
      <c r="Z329" s="858"/>
      <c r="AA329" s="823"/>
      <c r="AB329" s="823"/>
      <c r="AC329" s="823"/>
      <c r="AD329" s="823"/>
      <c r="AE329" s="823"/>
      <c r="AF329" s="684"/>
      <c r="AG329" s="857" t="str">
        <f t="shared" si="36"/>
        <v xml:space="preserve"> </v>
      </c>
      <c r="AH329" s="786" t="str">
        <f t="shared" si="37"/>
        <v xml:space="preserve"> </v>
      </c>
      <c r="AI329" s="786" t="str">
        <f t="shared" si="38"/>
        <v xml:space="preserve"> </v>
      </c>
      <c r="AJ329" s="786" t="str">
        <f t="shared" si="39"/>
        <v xml:space="preserve"> </v>
      </c>
      <c r="AK329" s="786" t="str">
        <f t="shared" si="40"/>
        <v xml:space="preserve"> </v>
      </c>
      <c r="AL329" s="786" t="str">
        <f t="shared" si="41"/>
        <v xml:space="preserve"> </v>
      </c>
    </row>
    <row r="330" spans="1:38" ht="18.75" x14ac:dyDescent="0.3">
      <c r="A330" s="858"/>
      <c r="B330" s="858"/>
      <c r="C330" s="858"/>
      <c r="D330" s="859"/>
      <c r="E330" s="860"/>
      <c r="F330" s="860"/>
      <c r="G330" s="860"/>
      <c r="H330" s="861"/>
      <c r="I330" s="861"/>
      <c r="J330" s="861"/>
      <c r="K330" s="786" t="str">
        <f t="shared" si="35"/>
        <v xml:space="preserve"> </v>
      </c>
      <c r="L330" s="861"/>
      <c r="M330" s="861"/>
      <c r="N330" s="861"/>
      <c r="O330" s="861"/>
      <c r="P330" s="861"/>
      <c r="Q330" s="855"/>
      <c r="R330" s="855"/>
      <c r="S330" s="861"/>
      <c r="T330" s="861"/>
      <c r="U330" s="861"/>
      <c r="V330" s="861"/>
      <c r="W330" s="862"/>
      <c r="X330" s="862"/>
      <c r="Y330" s="862"/>
      <c r="Z330" s="858"/>
      <c r="AA330" s="823"/>
      <c r="AB330" s="823"/>
      <c r="AC330" s="823"/>
      <c r="AD330" s="823"/>
      <c r="AE330" s="823"/>
      <c r="AF330" s="684"/>
      <c r="AG330" s="857" t="str">
        <f t="shared" si="36"/>
        <v xml:space="preserve"> </v>
      </c>
      <c r="AH330" s="786" t="str">
        <f t="shared" si="37"/>
        <v xml:space="preserve"> </v>
      </c>
      <c r="AI330" s="786" t="str">
        <f t="shared" si="38"/>
        <v xml:space="preserve"> </v>
      </c>
      <c r="AJ330" s="786" t="str">
        <f t="shared" si="39"/>
        <v xml:space="preserve"> </v>
      </c>
      <c r="AK330" s="786" t="str">
        <f t="shared" si="40"/>
        <v xml:space="preserve"> </v>
      </c>
      <c r="AL330" s="786" t="str">
        <f t="shared" si="41"/>
        <v xml:space="preserve"> </v>
      </c>
    </row>
    <row r="331" spans="1:38" ht="18.75" x14ac:dyDescent="0.3">
      <c r="A331" s="858"/>
      <c r="B331" s="858"/>
      <c r="C331" s="858"/>
      <c r="D331" s="859"/>
      <c r="E331" s="860"/>
      <c r="F331" s="860"/>
      <c r="G331" s="860"/>
      <c r="H331" s="861"/>
      <c r="I331" s="861"/>
      <c r="J331" s="861"/>
      <c r="K331" s="786" t="str">
        <f t="shared" si="35"/>
        <v xml:space="preserve"> </v>
      </c>
      <c r="L331" s="861"/>
      <c r="M331" s="861"/>
      <c r="N331" s="861"/>
      <c r="O331" s="861"/>
      <c r="P331" s="861"/>
      <c r="Q331" s="855"/>
      <c r="R331" s="855"/>
      <c r="S331" s="861"/>
      <c r="T331" s="861"/>
      <c r="U331" s="861"/>
      <c r="V331" s="861"/>
      <c r="W331" s="862"/>
      <c r="X331" s="862"/>
      <c r="Y331" s="862"/>
      <c r="Z331" s="858"/>
      <c r="AA331" s="823"/>
      <c r="AB331" s="823"/>
      <c r="AC331" s="823"/>
      <c r="AD331" s="823"/>
      <c r="AE331" s="823"/>
      <c r="AF331" s="684"/>
      <c r="AG331" s="857" t="str">
        <f t="shared" si="36"/>
        <v xml:space="preserve"> </v>
      </c>
      <c r="AH331" s="786" t="str">
        <f t="shared" si="37"/>
        <v xml:space="preserve"> </v>
      </c>
      <c r="AI331" s="786" t="str">
        <f t="shared" si="38"/>
        <v xml:space="preserve"> </v>
      </c>
      <c r="AJ331" s="786" t="str">
        <f t="shared" si="39"/>
        <v xml:space="preserve"> </v>
      </c>
      <c r="AK331" s="786" t="str">
        <f t="shared" si="40"/>
        <v xml:space="preserve"> </v>
      </c>
      <c r="AL331" s="786" t="str">
        <f t="shared" si="41"/>
        <v xml:space="preserve"> </v>
      </c>
    </row>
    <row r="332" spans="1:38" ht="18.75" x14ac:dyDescent="0.3">
      <c r="A332" s="858"/>
      <c r="B332" s="858"/>
      <c r="C332" s="858"/>
      <c r="D332" s="859"/>
      <c r="E332" s="860"/>
      <c r="F332" s="860"/>
      <c r="G332" s="860"/>
      <c r="H332" s="861"/>
      <c r="I332" s="861"/>
      <c r="J332" s="861"/>
      <c r="K332" s="786" t="str">
        <f t="shared" si="35"/>
        <v xml:space="preserve"> </v>
      </c>
      <c r="L332" s="861"/>
      <c r="M332" s="861"/>
      <c r="N332" s="861"/>
      <c r="O332" s="861"/>
      <c r="P332" s="861"/>
      <c r="Q332" s="855"/>
      <c r="R332" s="855"/>
      <c r="S332" s="861"/>
      <c r="T332" s="861"/>
      <c r="U332" s="861"/>
      <c r="V332" s="861"/>
      <c r="W332" s="862"/>
      <c r="X332" s="862"/>
      <c r="Y332" s="862"/>
      <c r="Z332" s="858"/>
      <c r="AA332" s="823"/>
      <c r="AB332" s="823"/>
      <c r="AC332" s="823"/>
      <c r="AD332" s="823"/>
      <c r="AE332" s="823"/>
      <c r="AF332" s="684"/>
      <c r="AG332" s="857" t="str">
        <f t="shared" si="36"/>
        <v xml:space="preserve"> </v>
      </c>
      <c r="AH332" s="786" t="str">
        <f t="shared" si="37"/>
        <v xml:space="preserve"> </v>
      </c>
      <c r="AI332" s="786" t="str">
        <f t="shared" si="38"/>
        <v xml:space="preserve"> </v>
      </c>
      <c r="AJ332" s="786" t="str">
        <f t="shared" si="39"/>
        <v xml:space="preserve"> </v>
      </c>
      <c r="AK332" s="786" t="str">
        <f t="shared" si="40"/>
        <v xml:space="preserve"> </v>
      </c>
      <c r="AL332" s="786" t="str">
        <f t="shared" si="41"/>
        <v xml:space="preserve"> </v>
      </c>
    </row>
    <row r="333" spans="1:38" ht="18.75" x14ac:dyDescent="0.3">
      <c r="A333" s="858"/>
      <c r="B333" s="858"/>
      <c r="C333" s="858"/>
      <c r="D333" s="859"/>
      <c r="E333" s="860"/>
      <c r="F333" s="860"/>
      <c r="G333" s="860"/>
      <c r="H333" s="861"/>
      <c r="I333" s="861"/>
      <c r="J333" s="861"/>
      <c r="K333" s="786" t="str">
        <f t="shared" si="35"/>
        <v xml:space="preserve"> </v>
      </c>
      <c r="L333" s="861"/>
      <c r="M333" s="861"/>
      <c r="N333" s="861"/>
      <c r="O333" s="861"/>
      <c r="P333" s="861"/>
      <c r="Q333" s="855"/>
      <c r="R333" s="855"/>
      <c r="S333" s="861"/>
      <c r="T333" s="861"/>
      <c r="U333" s="861"/>
      <c r="V333" s="861"/>
      <c r="W333" s="862"/>
      <c r="X333" s="862"/>
      <c r="Y333" s="862"/>
      <c r="Z333" s="858"/>
      <c r="AA333" s="823"/>
      <c r="AB333" s="823"/>
      <c r="AC333" s="823"/>
      <c r="AD333" s="823"/>
      <c r="AE333" s="823"/>
      <c r="AF333" s="684"/>
      <c r="AG333" s="857" t="str">
        <f t="shared" si="36"/>
        <v xml:space="preserve"> </v>
      </c>
      <c r="AH333" s="786" t="str">
        <f t="shared" si="37"/>
        <v xml:space="preserve"> </v>
      </c>
      <c r="AI333" s="786" t="str">
        <f t="shared" si="38"/>
        <v xml:space="preserve"> </v>
      </c>
      <c r="AJ333" s="786" t="str">
        <f t="shared" si="39"/>
        <v xml:space="preserve"> </v>
      </c>
      <c r="AK333" s="786" t="str">
        <f t="shared" si="40"/>
        <v xml:space="preserve"> </v>
      </c>
      <c r="AL333" s="786" t="str">
        <f t="shared" si="41"/>
        <v xml:space="preserve"> </v>
      </c>
    </row>
    <row r="334" spans="1:38" ht="18.75" x14ac:dyDescent="0.3">
      <c r="A334" s="858"/>
      <c r="B334" s="858"/>
      <c r="C334" s="858"/>
      <c r="D334" s="859"/>
      <c r="E334" s="860"/>
      <c r="F334" s="860"/>
      <c r="G334" s="860"/>
      <c r="H334" s="861"/>
      <c r="I334" s="861"/>
      <c r="J334" s="861"/>
      <c r="K334" s="786" t="str">
        <f t="shared" si="35"/>
        <v xml:space="preserve"> </v>
      </c>
      <c r="L334" s="861"/>
      <c r="M334" s="861"/>
      <c r="N334" s="861"/>
      <c r="O334" s="861"/>
      <c r="P334" s="861"/>
      <c r="Q334" s="855"/>
      <c r="R334" s="855"/>
      <c r="S334" s="861"/>
      <c r="T334" s="861"/>
      <c r="U334" s="861"/>
      <c r="V334" s="861"/>
      <c r="W334" s="862"/>
      <c r="X334" s="862"/>
      <c r="Y334" s="862"/>
      <c r="Z334" s="858"/>
      <c r="AA334" s="823"/>
      <c r="AB334" s="823"/>
      <c r="AC334" s="823"/>
      <c r="AD334" s="823"/>
      <c r="AE334" s="823"/>
      <c r="AF334" s="684"/>
      <c r="AG334" s="857" t="str">
        <f t="shared" si="36"/>
        <v xml:space="preserve"> </v>
      </c>
      <c r="AH334" s="786" t="str">
        <f t="shared" si="37"/>
        <v xml:space="preserve"> </v>
      </c>
      <c r="AI334" s="786" t="str">
        <f t="shared" si="38"/>
        <v xml:space="preserve"> </v>
      </c>
      <c r="AJ334" s="786" t="str">
        <f t="shared" si="39"/>
        <v xml:space="preserve"> </v>
      </c>
      <c r="AK334" s="786" t="str">
        <f t="shared" si="40"/>
        <v xml:space="preserve"> </v>
      </c>
      <c r="AL334" s="786" t="str">
        <f t="shared" si="41"/>
        <v xml:space="preserve"> </v>
      </c>
    </row>
    <row r="335" spans="1:38" ht="18.75" x14ac:dyDescent="0.3">
      <c r="A335" s="858"/>
      <c r="B335" s="858"/>
      <c r="C335" s="858"/>
      <c r="D335" s="859"/>
      <c r="E335" s="860"/>
      <c r="F335" s="860"/>
      <c r="G335" s="860"/>
      <c r="H335" s="861"/>
      <c r="I335" s="861"/>
      <c r="J335" s="861"/>
      <c r="K335" s="786" t="str">
        <f t="shared" si="35"/>
        <v xml:space="preserve"> </v>
      </c>
      <c r="L335" s="861"/>
      <c r="M335" s="861"/>
      <c r="N335" s="861"/>
      <c r="O335" s="861"/>
      <c r="P335" s="861"/>
      <c r="Q335" s="855"/>
      <c r="R335" s="855"/>
      <c r="S335" s="861"/>
      <c r="T335" s="861"/>
      <c r="U335" s="861"/>
      <c r="V335" s="861"/>
      <c r="W335" s="862"/>
      <c r="X335" s="862"/>
      <c r="Y335" s="862"/>
      <c r="Z335" s="858"/>
      <c r="AA335" s="823"/>
      <c r="AB335" s="823"/>
      <c r="AC335" s="823"/>
      <c r="AD335" s="823"/>
      <c r="AE335" s="823"/>
      <c r="AF335" s="684"/>
      <c r="AG335" s="857" t="str">
        <f t="shared" si="36"/>
        <v xml:space="preserve"> </v>
      </c>
      <c r="AH335" s="786" t="str">
        <f t="shared" si="37"/>
        <v xml:space="preserve"> </v>
      </c>
      <c r="AI335" s="786" t="str">
        <f t="shared" si="38"/>
        <v xml:space="preserve"> </v>
      </c>
      <c r="AJ335" s="786" t="str">
        <f t="shared" si="39"/>
        <v xml:space="preserve"> </v>
      </c>
      <c r="AK335" s="786" t="str">
        <f t="shared" si="40"/>
        <v xml:space="preserve"> </v>
      </c>
      <c r="AL335" s="786" t="str">
        <f t="shared" si="41"/>
        <v xml:space="preserve"> </v>
      </c>
    </row>
    <row r="336" spans="1:38" ht="18.75" x14ac:dyDescent="0.3">
      <c r="A336" s="858"/>
      <c r="B336" s="858"/>
      <c r="C336" s="858"/>
      <c r="D336" s="859"/>
      <c r="E336" s="860"/>
      <c r="F336" s="860"/>
      <c r="G336" s="860"/>
      <c r="H336" s="861"/>
      <c r="I336" s="861"/>
      <c r="J336" s="861"/>
      <c r="K336" s="786" t="str">
        <f t="shared" si="35"/>
        <v xml:space="preserve"> </v>
      </c>
      <c r="L336" s="861"/>
      <c r="M336" s="861"/>
      <c r="N336" s="861"/>
      <c r="O336" s="861"/>
      <c r="P336" s="861"/>
      <c r="Q336" s="855"/>
      <c r="R336" s="855"/>
      <c r="S336" s="861"/>
      <c r="T336" s="861"/>
      <c r="U336" s="861"/>
      <c r="V336" s="861"/>
      <c r="W336" s="862"/>
      <c r="X336" s="862"/>
      <c r="Y336" s="862"/>
      <c r="Z336" s="858"/>
      <c r="AA336" s="823"/>
      <c r="AB336" s="823"/>
      <c r="AC336" s="823"/>
      <c r="AD336" s="823"/>
      <c r="AE336" s="823"/>
      <c r="AF336" s="684"/>
      <c r="AG336" s="857" t="str">
        <f t="shared" si="36"/>
        <v xml:space="preserve"> </v>
      </c>
      <c r="AH336" s="786" t="str">
        <f t="shared" si="37"/>
        <v xml:space="preserve"> </v>
      </c>
      <c r="AI336" s="786" t="str">
        <f t="shared" si="38"/>
        <v xml:space="preserve"> </v>
      </c>
      <c r="AJ336" s="786" t="str">
        <f t="shared" si="39"/>
        <v xml:space="preserve"> </v>
      </c>
      <c r="AK336" s="786" t="str">
        <f t="shared" si="40"/>
        <v xml:space="preserve"> </v>
      </c>
      <c r="AL336" s="786" t="str">
        <f t="shared" si="41"/>
        <v xml:space="preserve"> </v>
      </c>
    </row>
    <row r="337" spans="1:38" ht="18.75" x14ac:dyDescent="0.3">
      <c r="A337" s="858"/>
      <c r="B337" s="858"/>
      <c r="C337" s="858"/>
      <c r="D337" s="859"/>
      <c r="E337" s="860"/>
      <c r="F337" s="860"/>
      <c r="G337" s="860"/>
      <c r="H337" s="861"/>
      <c r="I337" s="861"/>
      <c r="J337" s="861"/>
      <c r="K337" s="786" t="str">
        <f t="shared" si="35"/>
        <v xml:space="preserve"> </v>
      </c>
      <c r="L337" s="861"/>
      <c r="M337" s="861"/>
      <c r="N337" s="861"/>
      <c r="O337" s="861"/>
      <c r="P337" s="861"/>
      <c r="Q337" s="855"/>
      <c r="R337" s="855"/>
      <c r="S337" s="861"/>
      <c r="T337" s="861"/>
      <c r="U337" s="861"/>
      <c r="V337" s="861"/>
      <c r="W337" s="862"/>
      <c r="X337" s="862"/>
      <c r="Y337" s="862"/>
      <c r="Z337" s="858"/>
      <c r="AA337" s="823"/>
      <c r="AB337" s="823"/>
      <c r="AC337" s="823"/>
      <c r="AD337" s="823"/>
      <c r="AE337" s="823"/>
      <c r="AF337" s="684"/>
      <c r="AG337" s="857" t="str">
        <f t="shared" si="36"/>
        <v xml:space="preserve"> </v>
      </c>
      <c r="AH337" s="786" t="str">
        <f t="shared" si="37"/>
        <v xml:space="preserve"> </v>
      </c>
      <c r="AI337" s="786" t="str">
        <f t="shared" si="38"/>
        <v xml:space="preserve"> </v>
      </c>
      <c r="AJ337" s="786" t="str">
        <f t="shared" si="39"/>
        <v xml:space="preserve"> </v>
      </c>
      <c r="AK337" s="786" t="str">
        <f t="shared" si="40"/>
        <v xml:space="preserve"> </v>
      </c>
      <c r="AL337" s="786" t="str">
        <f t="shared" si="41"/>
        <v xml:space="preserve"> </v>
      </c>
    </row>
    <row r="338" spans="1:38" ht="18.75" x14ac:dyDescent="0.3">
      <c r="A338" s="858"/>
      <c r="B338" s="858"/>
      <c r="C338" s="858"/>
      <c r="D338" s="859"/>
      <c r="E338" s="860"/>
      <c r="F338" s="860"/>
      <c r="G338" s="860"/>
      <c r="H338" s="861"/>
      <c r="I338" s="861"/>
      <c r="J338" s="861"/>
      <c r="K338" s="786" t="str">
        <f t="shared" si="35"/>
        <v xml:space="preserve"> </v>
      </c>
      <c r="L338" s="861"/>
      <c r="M338" s="861"/>
      <c r="N338" s="861"/>
      <c r="O338" s="861"/>
      <c r="P338" s="861"/>
      <c r="Q338" s="855"/>
      <c r="R338" s="855"/>
      <c r="S338" s="861"/>
      <c r="T338" s="861"/>
      <c r="U338" s="861"/>
      <c r="V338" s="861"/>
      <c r="W338" s="862"/>
      <c r="X338" s="862"/>
      <c r="Y338" s="862"/>
      <c r="Z338" s="858"/>
      <c r="AA338" s="823"/>
      <c r="AB338" s="823"/>
      <c r="AC338" s="823"/>
      <c r="AD338" s="823"/>
      <c r="AE338" s="823"/>
      <c r="AF338" s="684"/>
      <c r="AG338" s="857" t="str">
        <f t="shared" si="36"/>
        <v xml:space="preserve"> </v>
      </c>
      <c r="AH338" s="786" t="str">
        <f t="shared" si="37"/>
        <v xml:space="preserve"> </v>
      </c>
      <c r="AI338" s="786" t="str">
        <f t="shared" si="38"/>
        <v xml:space="preserve"> </v>
      </c>
      <c r="AJ338" s="786" t="str">
        <f t="shared" si="39"/>
        <v xml:space="preserve"> </v>
      </c>
      <c r="AK338" s="786" t="str">
        <f t="shared" si="40"/>
        <v xml:space="preserve"> </v>
      </c>
      <c r="AL338" s="786" t="str">
        <f t="shared" si="41"/>
        <v xml:space="preserve"> </v>
      </c>
    </row>
    <row r="339" spans="1:38" ht="18.75" x14ac:dyDescent="0.3">
      <c r="A339" s="858"/>
      <c r="B339" s="858"/>
      <c r="C339" s="858"/>
      <c r="D339" s="859"/>
      <c r="E339" s="860"/>
      <c r="F339" s="860"/>
      <c r="G339" s="860"/>
      <c r="H339" s="861"/>
      <c r="I339" s="861"/>
      <c r="J339" s="861"/>
      <c r="K339" s="786" t="str">
        <f t="shared" si="35"/>
        <v xml:space="preserve"> </v>
      </c>
      <c r="L339" s="861"/>
      <c r="M339" s="861"/>
      <c r="N339" s="861"/>
      <c r="O339" s="861"/>
      <c r="P339" s="861"/>
      <c r="Q339" s="855"/>
      <c r="R339" s="855"/>
      <c r="S339" s="861"/>
      <c r="T339" s="861"/>
      <c r="U339" s="861"/>
      <c r="V339" s="861"/>
      <c r="W339" s="862"/>
      <c r="X339" s="862"/>
      <c r="Y339" s="862"/>
      <c r="Z339" s="858"/>
      <c r="AA339" s="823"/>
      <c r="AB339" s="823"/>
      <c r="AC339" s="823"/>
      <c r="AD339" s="823"/>
      <c r="AE339" s="823"/>
      <c r="AF339" s="684"/>
      <c r="AG339" s="857" t="str">
        <f t="shared" si="36"/>
        <v xml:space="preserve"> </v>
      </c>
      <c r="AH339" s="786" t="str">
        <f t="shared" si="37"/>
        <v xml:space="preserve"> </v>
      </c>
      <c r="AI339" s="786" t="str">
        <f t="shared" si="38"/>
        <v xml:space="preserve"> </v>
      </c>
      <c r="AJ339" s="786" t="str">
        <f t="shared" si="39"/>
        <v xml:space="preserve"> </v>
      </c>
      <c r="AK339" s="786" t="str">
        <f t="shared" si="40"/>
        <v xml:space="preserve"> </v>
      </c>
      <c r="AL339" s="786" t="str">
        <f t="shared" si="41"/>
        <v xml:space="preserve"> </v>
      </c>
    </row>
    <row r="340" spans="1:38" ht="18.75" x14ac:dyDescent="0.3">
      <c r="A340" s="858"/>
      <c r="B340" s="858"/>
      <c r="C340" s="858"/>
      <c r="D340" s="859"/>
      <c r="E340" s="860"/>
      <c r="F340" s="860"/>
      <c r="G340" s="860"/>
      <c r="H340" s="861"/>
      <c r="I340" s="861"/>
      <c r="J340" s="861"/>
      <c r="K340" s="786" t="str">
        <f t="shared" si="35"/>
        <v xml:space="preserve"> </v>
      </c>
      <c r="L340" s="861"/>
      <c r="M340" s="861"/>
      <c r="N340" s="861"/>
      <c r="O340" s="861"/>
      <c r="P340" s="861"/>
      <c r="Q340" s="855"/>
      <c r="R340" s="855"/>
      <c r="S340" s="861"/>
      <c r="T340" s="861"/>
      <c r="U340" s="861"/>
      <c r="V340" s="861"/>
      <c r="W340" s="862"/>
      <c r="X340" s="862"/>
      <c r="Y340" s="862"/>
      <c r="Z340" s="858"/>
      <c r="AA340" s="823"/>
      <c r="AB340" s="823"/>
      <c r="AC340" s="823"/>
      <c r="AD340" s="823"/>
      <c r="AE340" s="823"/>
      <c r="AF340" s="684"/>
      <c r="AG340" s="857" t="str">
        <f t="shared" si="36"/>
        <v xml:space="preserve"> </v>
      </c>
      <c r="AH340" s="786" t="str">
        <f t="shared" si="37"/>
        <v xml:space="preserve"> </v>
      </c>
      <c r="AI340" s="786" t="str">
        <f t="shared" si="38"/>
        <v xml:space="preserve"> </v>
      </c>
      <c r="AJ340" s="786" t="str">
        <f t="shared" si="39"/>
        <v xml:space="preserve"> </v>
      </c>
      <c r="AK340" s="786" t="str">
        <f t="shared" si="40"/>
        <v xml:space="preserve"> </v>
      </c>
      <c r="AL340" s="786" t="str">
        <f t="shared" si="41"/>
        <v xml:space="preserve"> </v>
      </c>
    </row>
    <row r="341" spans="1:38" ht="18.75" x14ac:dyDescent="0.3">
      <c r="A341" s="858"/>
      <c r="B341" s="858"/>
      <c r="C341" s="858"/>
      <c r="D341" s="859"/>
      <c r="E341" s="860"/>
      <c r="F341" s="860"/>
      <c r="G341" s="860"/>
      <c r="H341" s="861"/>
      <c r="I341" s="861"/>
      <c r="J341" s="861"/>
      <c r="K341" s="786" t="str">
        <f t="shared" si="35"/>
        <v xml:space="preserve"> </v>
      </c>
      <c r="L341" s="861"/>
      <c r="M341" s="861"/>
      <c r="N341" s="861"/>
      <c r="O341" s="861"/>
      <c r="P341" s="861"/>
      <c r="Q341" s="855"/>
      <c r="R341" s="855"/>
      <c r="S341" s="861"/>
      <c r="T341" s="861"/>
      <c r="U341" s="861"/>
      <c r="V341" s="861"/>
      <c r="W341" s="862"/>
      <c r="X341" s="862"/>
      <c r="Y341" s="862"/>
      <c r="Z341" s="858"/>
      <c r="AA341" s="823"/>
      <c r="AB341" s="823"/>
      <c r="AC341" s="823"/>
      <c r="AD341" s="823"/>
      <c r="AE341" s="823"/>
      <c r="AF341" s="684"/>
      <c r="AG341" s="857" t="str">
        <f t="shared" si="36"/>
        <v xml:space="preserve"> </v>
      </c>
      <c r="AH341" s="786" t="str">
        <f t="shared" si="37"/>
        <v xml:space="preserve"> </v>
      </c>
      <c r="AI341" s="786" t="str">
        <f t="shared" si="38"/>
        <v xml:space="preserve"> </v>
      </c>
      <c r="AJ341" s="786" t="str">
        <f t="shared" si="39"/>
        <v xml:space="preserve"> </v>
      </c>
      <c r="AK341" s="786" t="str">
        <f t="shared" si="40"/>
        <v xml:space="preserve"> </v>
      </c>
      <c r="AL341" s="786" t="str">
        <f t="shared" si="41"/>
        <v xml:space="preserve"> </v>
      </c>
    </row>
    <row r="342" spans="1:38" ht="18.75" x14ac:dyDescent="0.3">
      <c r="A342" s="858"/>
      <c r="B342" s="858"/>
      <c r="C342" s="858"/>
      <c r="D342" s="859"/>
      <c r="E342" s="860"/>
      <c r="F342" s="860"/>
      <c r="G342" s="860"/>
      <c r="H342" s="861"/>
      <c r="I342" s="861"/>
      <c r="J342" s="861"/>
      <c r="K342" s="786" t="str">
        <f t="shared" si="35"/>
        <v xml:space="preserve"> </v>
      </c>
      <c r="L342" s="861"/>
      <c r="M342" s="861"/>
      <c r="N342" s="861"/>
      <c r="O342" s="861"/>
      <c r="P342" s="861"/>
      <c r="Q342" s="855"/>
      <c r="R342" s="855"/>
      <c r="S342" s="861"/>
      <c r="T342" s="861"/>
      <c r="U342" s="861"/>
      <c r="V342" s="861"/>
      <c r="W342" s="862"/>
      <c r="X342" s="862"/>
      <c r="Y342" s="862"/>
      <c r="Z342" s="858"/>
      <c r="AA342" s="823"/>
      <c r="AB342" s="823"/>
      <c r="AC342" s="823"/>
      <c r="AD342" s="823"/>
      <c r="AE342" s="823"/>
      <c r="AF342" s="684"/>
      <c r="AG342" s="857" t="str">
        <f t="shared" si="36"/>
        <v xml:space="preserve"> </v>
      </c>
      <c r="AH342" s="786" t="str">
        <f t="shared" si="37"/>
        <v xml:space="preserve"> </v>
      </c>
      <c r="AI342" s="786" t="str">
        <f t="shared" si="38"/>
        <v xml:space="preserve"> </v>
      </c>
      <c r="AJ342" s="786" t="str">
        <f t="shared" si="39"/>
        <v xml:space="preserve"> </v>
      </c>
      <c r="AK342" s="786" t="str">
        <f t="shared" si="40"/>
        <v xml:space="preserve"> </v>
      </c>
      <c r="AL342" s="786" t="str">
        <f t="shared" si="41"/>
        <v xml:space="preserve"> </v>
      </c>
    </row>
    <row r="343" spans="1:38" ht="18.75" x14ac:dyDescent="0.3">
      <c r="A343" s="858"/>
      <c r="B343" s="858"/>
      <c r="C343" s="858"/>
      <c r="D343" s="859"/>
      <c r="E343" s="860"/>
      <c r="F343" s="860"/>
      <c r="G343" s="860"/>
      <c r="H343" s="861"/>
      <c r="I343" s="861"/>
      <c r="J343" s="861"/>
      <c r="K343" s="786" t="str">
        <f t="shared" si="35"/>
        <v xml:space="preserve"> </v>
      </c>
      <c r="L343" s="861"/>
      <c r="M343" s="861"/>
      <c r="N343" s="861"/>
      <c r="O343" s="861"/>
      <c r="P343" s="861"/>
      <c r="Q343" s="855"/>
      <c r="R343" s="855"/>
      <c r="S343" s="861"/>
      <c r="T343" s="861"/>
      <c r="U343" s="861"/>
      <c r="V343" s="861"/>
      <c r="W343" s="862"/>
      <c r="X343" s="862"/>
      <c r="Y343" s="862"/>
      <c r="Z343" s="858"/>
      <c r="AA343" s="823"/>
      <c r="AB343" s="823"/>
      <c r="AC343" s="823"/>
      <c r="AD343" s="823"/>
      <c r="AE343" s="823"/>
      <c r="AF343" s="684"/>
      <c r="AG343" s="857" t="str">
        <f t="shared" si="36"/>
        <v xml:space="preserve"> </v>
      </c>
      <c r="AH343" s="786" t="str">
        <f t="shared" si="37"/>
        <v xml:space="preserve"> </v>
      </c>
      <c r="AI343" s="786" t="str">
        <f t="shared" si="38"/>
        <v xml:space="preserve"> </v>
      </c>
      <c r="AJ343" s="786" t="str">
        <f t="shared" si="39"/>
        <v xml:space="preserve"> </v>
      </c>
      <c r="AK343" s="786" t="str">
        <f t="shared" si="40"/>
        <v xml:space="preserve"> </v>
      </c>
      <c r="AL343" s="786" t="str">
        <f t="shared" si="41"/>
        <v xml:space="preserve"> </v>
      </c>
    </row>
    <row r="344" spans="1:38" ht="18.75" x14ac:dyDescent="0.3">
      <c r="A344" s="858"/>
      <c r="B344" s="858"/>
      <c r="C344" s="858"/>
      <c r="D344" s="859"/>
      <c r="E344" s="860"/>
      <c r="F344" s="860"/>
      <c r="G344" s="860"/>
      <c r="H344" s="861"/>
      <c r="I344" s="861"/>
      <c r="J344" s="861"/>
      <c r="K344" s="786" t="str">
        <f t="shared" si="35"/>
        <v xml:space="preserve"> </v>
      </c>
      <c r="L344" s="861"/>
      <c r="M344" s="861"/>
      <c r="N344" s="861"/>
      <c r="O344" s="861"/>
      <c r="P344" s="861"/>
      <c r="Q344" s="855"/>
      <c r="R344" s="855"/>
      <c r="S344" s="861"/>
      <c r="T344" s="861"/>
      <c r="U344" s="861"/>
      <c r="V344" s="861"/>
      <c r="W344" s="862"/>
      <c r="X344" s="862"/>
      <c r="Y344" s="862"/>
      <c r="Z344" s="858"/>
      <c r="AA344" s="823"/>
      <c r="AB344" s="823"/>
      <c r="AC344" s="823"/>
      <c r="AD344" s="823"/>
      <c r="AE344" s="823"/>
      <c r="AF344" s="684"/>
      <c r="AG344" s="857" t="str">
        <f t="shared" si="36"/>
        <v xml:space="preserve"> </v>
      </c>
      <c r="AH344" s="786" t="str">
        <f t="shared" si="37"/>
        <v xml:space="preserve"> </v>
      </c>
      <c r="AI344" s="786" t="str">
        <f t="shared" si="38"/>
        <v xml:space="preserve"> </v>
      </c>
      <c r="AJ344" s="786" t="str">
        <f t="shared" si="39"/>
        <v xml:space="preserve"> </v>
      </c>
      <c r="AK344" s="786" t="str">
        <f t="shared" si="40"/>
        <v xml:space="preserve"> </v>
      </c>
      <c r="AL344" s="786" t="str">
        <f t="shared" si="41"/>
        <v xml:space="preserve"> </v>
      </c>
    </row>
    <row r="345" spans="1:38" ht="18.75" x14ac:dyDescent="0.3">
      <c r="A345" s="858"/>
      <c r="B345" s="858"/>
      <c r="C345" s="858"/>
      <c r="D345" s="859"/>
      <c r="E345" s="860"/>
      <c r="F345" s="860"/>
      <c r="G345" s="860"/>
      <c r="H345" s="861"/>
      <c r="I345" s="861"/>
      <c r="J345" s="861"/>
      <c r="K345" s="786" t="str">
        <f t="shared" si="35"/>
        <v xml:space="preserve"> </v>
      </c>
      <c r="L345" s="861"/>
      <c r="M345" s="861"/>
      <c r="N345" s="861"/>
      <c r="O345" s="861"/>
      <c r="P345" s="861"/>
      <c r="Q345" s="855"/>
      <c r="R345" s="855"/>
      <c r="S345" s="861"/>
      <c r="T345" s="861"/>
      <c r="U345" s="861"/>
      <c r="V345" s="861"/>
      <c r="W345" s="862"/>
      <c r="X345" s="862"/>
      <c r="Y345" s="862"/>
      <c r="Z345" s="858"/>
      <c r="AA345" s="823"/>
      <c r="AB345" s="823"/>
      <c r="AC345" s="823"/>
      <c r="AD345" s="823"/>
      <c r="AE345" s="823"/>
      <c r="AF345" s="684"/>
      <c r="AG345" s="857" t="str">
        <f t="shared" si="36"/>
        <v xml:space="preserve"> </v>
      </c>
      <c r="AH345" s="786" t="str">
        <f t="shared" si="37"/>
        <v xml:space="preserve"> </v>
      </c>
      <c r="AI345" s="786" t="str">
        <f t="shared" si="38"/>
        <v xml:space="preserve"> </v>
      </c>
      <c r="AJ345" s="786" t="str">
        <f t="shared" si="39"/>
        <v xml:space="preserve"> </v>
      </c>
      <c r="AK345" s="786" t="str">
        <f t="shared" si="40"/>
        <v xml:space="preserve"> </v>
      </c>
      <c r="AL345" s="786" t="str">
        <f t="shared" si="41"/>
        <v xml:space="preserve"> </v>
      </c>
    </row>
    <row r="346" spans="1:38" ht="18.75" x14ac:dyDescent="0.3">
      <c r="A346" s="858"/>
      <c r="B346" s="858"/>
      <c r="C346" s="858"/>
      <c r="D346" s="859"/>
      <c r="E346" s="860"/>
      <c r="F346" s="860"/>
      <c r="G346" s="860"/>
      <c r="H346" s="861"/>
      <c r="I346" s="861"/>
      <c r="J346" s="861"/>
      <c r="K346" s="786" t="str">
        <f t="shared" si="35"/>
        <v xml:space="preserve"> </v>
      </c>
      <c r="L346" s="861"/>
      <c r="M346" s="861"/>
      <c r="N346" s="861"/>
      <c r="O346" s="861"/>
      <c r="P346" s="861"/>
      <c r="Q346" s="855"/>
      <c r="R346" s="855"/>
      <c r="S346" s="861"/>
      <c r="T346" s="861"/>
      <c r="U346" s="861"/>
      <c r="V346" s="861"/>
      <c r="W346" s="862"/>
      <c r="X346" s="862"/>
      <c r="Y346" s="862"/>
      <c r="Z346" s="858"/>
      <c r="AA346" s="823"/>
      <c r="AB346" s="823"/>
      <c r="AC346" s="823"/>
      <c r="AD346" s="823"/>
      <c r="AE346" s="823"/>
      <c r="AF346" s="684"/>
      <c r="AG346" s="857" t="str">
        <f t="shared" si="36"/>
        <v xml:space="preserve"> </v>
      </c>
      <c r="AH346" s="786" t="str">
        <f t="shared" si="37"/>
        <v xml:space="preserve"> </v>
      </c>
      <c r="AI346" s="786" t="str">
        <f t="shared" si="38"/>
        <v xml:space="preserve"> </v>
      </c>
      <c r="AJ346" s="786" t="str">
        <f t="shared" si="39"/>
        <v xml:space="preserve"> </v>
      </c>
      <c r="AK346" s="786" t="str">
        <f t="shared" si="40"/>
        <v xml:space="preserve"> </v>
      </c>
      <c r="AL346" s="786" t="str">
        <f t="shared" si="41"/>
        <v xml:space="preserve"> </v>
      </c>
    </row>
    <row r="347" spans="1:38" ht="18.75" x14ac:dyDescent="0.3">
      <c r="A347" s="858"/>
      <c r="B347" s="858"/>
      <c r="C347" s="858"/>
      <c r="D347" s="859"/>
      <c r="E347" s="860"/>
      <c r="F347" s="860"/>
      <c r="G347" s="860"/>
      <c r="H347" s="861"/>
      <c r="I347" s="861"/>
      <c r="J347" s="861"/>
      <c r="K347" s="786" t="str">
        <f t="shared" si="35"/>
        <v xml:space="preserve"> </v>
      </c>
      <c r="L347" s="861"/>
      <c r="M347" s="861"/>
      <c r="N347" s="861"/>
      <c r="O347" s="861"/>
      <c r="P347" s="861"/>
      <c r="Q347" s="855"/>
      <c r="R347" s="855"/>
      <c r="S347" s="861"/>
      <c r="T347" s="861"/>
      <c r="U347" s="861"/>
      <c r="V347" s="861"/>
      <c r="W347" s="862"/>
      <c r="X347" s="862"/>
      <c r="Y347" s="862"/>
      <c r="Z347" s="858"/>
      <c r="AA347" s="823"/>
      <c r="AB347" s="823"/>
      <c r="AC347" s="823"/>
      <c r="AD347" s="823"/>
      <c r="AE347" s="823"/>
      <c r="AF347" s="684"/>
      <c r="AG347" s="857" t="str">
        <f t="shared" si="36"/>
        <v xml:space="preserve"> </v>
      </c>
      <c r="AH347" s="786" t="str">
        <f t="shared" si="37"/>
        <v xml:space="preserve"> </v>
      </c>
      <c r="AI347" s="786" t="str">
        <f t="shared" si="38"/>
        <v xml:space="preserve"> </v>
      </c>
      <c r="AJ347" s="786" t="str">
        <f t="shared" si="39"/>
        <v xml:space="preserve"> </v>
      </c>
      <c r="AK347" s="786" t="str">
        <f t="shared" si="40"/>
        <v xml:space="preserve"> </v>
      </c>
      <c r="AL347" s="786" t="str">
        <f t="shared" si="41"/>
        <v xml:space="preserve"> </v>
      </c>
    </row>
    <row r="348" spans="1:38" ht="18.75" x14ac:dyDescent="0.3">
      <c r="A348" s="858"/>
      <c r="B348" s="858"/>
      <c r="C348" s="858"/>
      <c r="D348" s="859"/>
      <c r="E348" s="860"/>
      <c r="F348" s="860"/>
      <c r="G348" s="860"/>
      <c r="H348" s="861"/>
      <c r="I348" s="861"/>
      <c r="J348" s="861"/>
      <c r="K348" s="786" t="str">
        <f t="shared" si="35"/>
        <v xml:space="preserve"> </v>
      </c>
      <c r="L348" s="861"/>
      <c r="M348" s="861"/>
      <c r="N348" s="861"/>
      <c r="O348" s="861"/>
      <c r="P348" s="861"/>
      <c r="Q348" s="855"/>
      <c r="R348" s="855"/>
      <c r="S348" s="861"/>
      <c r="T348" s="861"/>
      <c r="U348" s="861"/>
      <c r="V348" s="861"/>
      <c r="W348" s="862"/>
      <c r="X348" s="862"/>
      <c r="Y348" s="862"/>
      <c r="Z348" s="858"/>
      <c r="AA348" s="823"/>
      <c r="AB348" s="823"/>
      <c r="AC348" s="823"/>
      <c r="AD348" s="823"/>
      <c r="AE348" s="823"/>
      <c r="AF348" s="684"/>
      <c r="AG348" s="857" t="str">
        <f t="shared" si="36"/>
        <v xml:space="preserve"> </v>
      </c>
      <c r="AH348" s="786" t="str">
        <f t="shared" si="37"/>
        <v xml:space="preserve"> </v>
      </c>
      <c r="AI348" s="786" t="str">
        <f t="shared" si="38"/>
        <v xml:space="preserve"> </v>
      </c>
      <c r="AJ348" s="786" t="str">
        <f t="shared" si="39"/>
        <v xml:space="preserve"> </v>
      </c>
      <c r="AK348" s="786" t="str">
        <f t="shared" si="40"/>
        <v xml:space="preserve"> </v>
      </c>
      <c r="AL348" s="786" t="str">
        <f t="shared" si="41"/>
        <v xml:space="preserve"> </v>
      </c>
    </row>
    <row r="349" spans="1:38" ht="18.75" x14ac:dyDescent="0.3">
      <c r="A349" s="858"/>
      <c r="B349" s="858"/>
      <c r="C349" s="858"/>
      <c r="D349" s="859"/>
      <c r="E349" s="860"/>
      <c r="F349" s="860"/>
      <c r="G349" s="860"/>
      <c r="H349" s="861"/>
      <c r="I349" s="861"/>
      <c r="J349" s="861"/>
      <c r="K349" s="786" t="str">
        <f t="shared" si="35"/>
        <v xml:space="preserve"> </v>
      </c>
      <c r="L349" s="861"/>
      <c r="M349" s="861"/>
      <c r="N349" s="861"/>
      <c r="O349" s="861"/>
      <c r="P349" s="861"/>
      <c r="Q349" s="855"/>
      <c r="R349" s="855"/>
      <c r="S349" s="861"/>
      <c r="T349" s="861"/>
      <c r="U349" s="861"/>
      <c r="V349" s="861"/>
      <c r="W349" s="862"/>
      <c r="X349" s="862"/>
      <c r="Y349" s="862"/>
      <c r="Z349" s="858"/>
      <c r="AA349" s="823"/>
      <c r="AB349" s="823"/>
      <c r="AC349" s="823"/>
      <c r="AD349" s="823"/>
      <c r="AE349" s="823"/>
      <c r="AF349" s="684"/>
      <c r="AG349" s="857" t="str">
        <f t="shared" si="36"/>
        <v xml:space="preserve"> </v>
      </c>
      <c r="AH349" s="786" t="str">
        <f t="shared" si="37"/>
        <v xml:space="preserve"> </v>
      </c>
      <c r="AI349" s="786" t="str">
        <f t="shared" si="38"/>
        <v xml:space="preserve"> </v>
      </c>
      <c r="AJ349" s="786" t="str">
        <f t="shared" si="39"/>
        <v xml:space="preserve"> </v>
      </c>
      <c r="AK349" s="786" t="str">
        <f t="shared" si="40"/>
        <v xml:space="preserve"> </v>
      </c>
      <c r="AL349" s="786" t="str">
        <f t="shared" si="41"/>
        <v xml:space="preserve"> </v>
      </c>
    </row>
    <row r="350" spans="1:38" ht="18.75" x14ac:dyDescent="0.3">
      <c r="A350" s="858"/>
      <c r="B350" s="858"/>
      <c r="C350" s="858"/>
      <c r="D350" s="859"/>
      <c r="E350" s="860"/>
      <c r="F350" s="860"/>
      <c r="G350" s="860"/>
      <c r="H350" s="861"/>
      <c r="I350" s="861"/>
      <c r="J350" s="861"/>
      <c r="K350" s="786" t="str">
        <f t="shared" si="35"/>
        <v xml:space="preserve"> </v>
      </c>
      <c r="L350" s="861"/>
      <c r="M350" s="861"/>
      <c r="N350" s="861"/>
      <c r="O350" s="861"/>
      <c r="P350" s="861"/>
      <c r="Q350" s="855"/>
      <c r="R350" s="855"/>
      <c r="S350" s="861"/>
      <c r="T350" s="861"/>
      <c r="U350" s="861"/>
      <c r="V350" s="861"/>
      <c r="W350" s="862"/>
      <c r="X350" s="862"/>
      <c r="Y350" s="862"/>
      <c r="Z350" s="858"/>
      <c r="AA350" s="823"/>
      <c r="AB350" s="823"/>
      <c r="AC350" s="823"/>
      <c r="AD350" s="823"/>
      <c r="AE350" s="823"/>
      <c r="AF350" s="684"/>
      <c r="AG350" s="857" t="str">
        <f t="shared" si="36"/>
        <v xml:space="preserve"> </v>
      </c>
      <c r="AH350" s="786" t="str">
        <f t="shared" si="37"/>
        <v xml:space="preserve"> </v>
      </c>
      <c r="AI350" s="786" t="str">
        <f t="shared" si="38"/>
        <v xml:space="preserve"> </v>
      </c>
      <c r="AJ350" s="786" t="str">
        <f t="shared" si="39"/>
        <v xml:space="preserve"> </v>
      </c>
      <c r="AK350" s="786" t="str">
        <f t="shared" si="40"/>
        <v xml:space="preserve"> </v>
      </c>
      <c r="AL350" s="786" t="str">
        <f t="shared" si="41"/>
        <v xml:space="preserve"> </v>
      </c>
    </row>
    <row r="351" spans="1:38" ht="18.75" x14ac:dyDescent="0.3">
      <c r="A351" s="858"/>
      <c r="B351" s="858"/>
      <c r="C351" s="858"/>
      <c r="D351" s="859"/>
      <c r="E351" s="860"/>
      <c r="F351" s="860"/>
      <c r="G351" s="860"/>
      <c r="H351" s="861"/>
      <c r="I351" s="861"/>
      <c r="J351" s="861"/>
      <c r="K351" s="786" t="str">
        <f t="shared" si="35"/>
        <v xml:space="preserve"> </v>
      </c>
      <c r="L351" s="861"/>
      <c r="M351" s="861"/>
      <c r="N351" s="861"/>
      <c r="O351" s="861"/>
      <c r="P351" s="861"/>
      <c r="Q351" s="855"/>
      <c r="R351" s="855"/>
      <c r="S351" s="861"/>
      <c r="T351" s="861"/>
      <c r="U351" s="861"/>
      <c r="V351" s="861"/>
      <c r="W351" s="862"/>
      <c r="X351" s="862"/>
      <c r="Y351" s="862"/>
      <c r="Z351" s="858"/>
      <c r="AA351" s="823"/>
      <c r="AB351" s="823"/>
      <c r="AC351" s="823"/>
      <c r="AD351" s="823"/>
      <c r="AE351" s="823"/>
      <c r="AF351" s="684"/>
      <c r="AG351" s="857" t="str">
        <f t="shared" si="36"/>
        <v xml:space="preserve"> </v>
      </c>
      <c r="AH351" s="786" t="str">
        <f t="shared" si="37"/>
        <v xml:space="preserve"> </v>
      </c>
      <c r="AI351" s="786" t="str">
        <f t="shared" si="38"/>
        <v xml:space="preserve"> </v>
      </c>
      <c r="AJ351" s="786" t="str">
        <f t="shared" si="39"/>
        <v xml:space="preserve"> </v>
      </c>
      <c r="AK351" s="786" t="str">
        <f t="shared" si="40"/>
        <v xml:space="preserve"> </v>
      </c>
      <c r="AL351" s="786" t="str">
        <f t="shared" si="41"/>
        <v xml:space="preserve"> </v>
      </c>
    </row>
    <row r="352" spans="1:38" ht="18.75" x14ac:dyDescent="0.3">
      <c r="A352" s="858"/>
      <c r="B352" s="858"/>
      <c r="C352" s="858"/>
      <c r="D352" s="859"/>
      <c r="E352" s="860"/>
      <c r="F352" s="860"/>
      <c r="G352" s="860"/>
      <c r="H352" s="861"/>
      <c r="I352" s="861"/>
      <c r="J352" s="861"/>
      <c r="K352" s="786" t="str">
        <f t="shared" si="35"/>
        <v xml:space="preserve"> </v>
      </c>
      <c r="L352" s="861"/>
      <c r="M352" s="861"/>
      <c r="N352" s="861"/>
      <c r="O352" s="861"/>
      <c r="P352" s="861"/>
      <c r="Q352" s="855"/>
      <c r="R352" s="855"/>
      <c r="S352" s="861"/>
      <c r="T352" s="861"/>
      <c r="U352" s="861"/>
      <c r="V352" s="861"/>
      <c r="W352" s="862"/>
      <c r="X352" s="862"/>
      <c r="Y352" s="862"/>
      <c r="Z352" s="858"/>
      <c r="AA352" s="823"/>
      <c r="AB352" s="823"/>
      <c r="AC352" s="823"/>
      <c r="AD352" s="823"/>
      <c r="AE352" s="823"/>
      <c r="AF352" s="684"/>
      <c r="AG352" s="857" t="str">
        <f t="shared" si="36"/>
        <v xml:space="preserve"> </v>
      </c>
      <c r="AH352" s="786" t="str">
        <f t="shared" si="37"/>
        <v xml:space="preserve"> </v>
      </c>
      <c r="AI352" s="786" t="str">
        <f t="shared" si="38"/>
        <v xml:space="preserve"> </v>
      </c>
      <c r="AJ352" s="786" t="str">
        <f t="shared" si="39"/>
        <v xml:space="preserve"> </v>
      </c>
      <c r="AK352" s="786" t="str">
        <f t="shared" si="40"/>
        <v xml:space="preserve"> </v>
      </c>
      <c r="AL352" s="786" t="str">
        <f t="shared" si="41"/>
        <v xml:space="preserve"> </v>
      </c>
    </row>
    <row r="353" spans="1:38" ht="18.75" x14ac:dyDescent="0.3">
      <c r="A353" s="858"/>
      <c r="B353" s="858"/>
      <c r="C353" s="858"/>
      <c r="D353" s="859"/>
      <c r="E353" s="860"/>
      <c r="F353" s="860"/>
      <c r="G353" s="860"/>
      <c r="H353" s="861"/>
      <c r="I353" s="861"/>
      <c r="J353" s="861"/>
      <c r="K353" s="786" t="str">
        <f t="shared" si="35"/>
        <v xml:space="preserve"> </v>
      </c>
      <c r="L353" s="861"/>
      <c r="M353" s="861"/>
      <c r="N353" s="861"/>
      <c r="O353" s="861"/>
      <c r="P353" s="861"/>
      <c r="Q353" s="855"/>
      <c r="R353" s="855"/>
      <c r="S353" s="861"/>
      <c r="T353" s="861"/>
      <c r="U353" s="861"/>
      <c r="V353" s="861"/>
      <c r="W353" s="862"/>
      <c r="X353" s="862"/>
      <c r="Y353" s="862"/>
      <c r="Z353" s="858"/>
      <c r="AA353" s="823"/>
      <c r="AB353" s="823"/>
      <c r="AC353" s="823"/>
      <c r="AD353" s="823"/>
      <c r="AE353" s="823"/>
      <c r="AF353" s="684"/>
      <c r="AG353" s="857" t="str">
        <f t="shared" si="36"/>
        <v xml:space="preserve"> </v>
      </c>
      <c r="AH353" s="786" t="str">
        <f t="shared" si="37"/>
        <v xml:space="preserve"> </v>
      </c>
      <c r="AI353" s="786" t="str">
        <f t="shared" si="38"/>
        <v xml:space="preserve"> </v>
      </c>
      <c r="AJ353" s="786" t="str">
        <f t="shared" si="39"/>
        <v xml:space="preserve"> </v>
      </c>
      <c r="AK353" s="786" t="str">
        <f t="shared" si="40"/>
        <v xml:space="preserve"> </v>
      </c>
      <c r="AL353" s="786" t="str">
        <f t="shared" si="41"/>
        <v xml:space="preserve"> </v>
      </c>
    </row>
    <row r="354" spans="1:38" ht="18.75" x14ac:dyDescent="0.3">
      <c r="A354" s="858"/>
      <c r="B354" s="858"/>
      <c r="C354" s="858"/>
      <c r="D354" s="859"/>
      <c r="E354" s="860"/>
      <c r="F354" s="860"/>
      <c r="G354" s="860"/>
      <c r="H354" s="861"/>
      <c r="I354" s="861"/>
      <c r="J354" s="861"/>
      <c r="K354" s="786" t="str">
        <f t="shared" si="35"/>
        <v xml:space="preserve"> </v>
      </c>
      <c r="L354" s="861"/>
      <c r="M354" s="861"/>
      <c r="N354" s="861"/>
      <c r="O354" s="861"/>
      <c r="P354" s="861"/>
      <c r="Q354" s="855"/>
      <c r="R354" s="855"/>
      <c r="S354" s="861"/>
      <c r="T354" s="861"/>
      <c r="U354" s="861"/>
      <c r="V354" s="861"/>
      <c r="W354" s="862"/>
      <c r="X354" s="862"/>
      <c r="Y354" s="862"/>
      <c r="Z354" s="858"/>
      <c r="AA354" s="823"/>
      <c r="AB354" s="823"/>
      <c r="AC354" s="823"/>
      <c r="AD354" s="823"/>
      <c r="AE354" s="823"/>
      <c r="AF354" s="684"/>
      <c r="AG354" s="857" t="str">
        <f t="shared" si="36"/>
        <v xml:space="preserve"> </v>
      </c>
      <c r="AH354" s="786" t="str">
        <f t="shared" si="37"/>
        <v xml:space="preserve"> </v>
      </c>
      <c r="AI354" s="786" t="str">
        <f t="shared" si="38"/>
        <v xml:space="preserve"> </v>
      </c>
      <c r="AJ354" s="786" t="str">
        <f t="shared" si="39"/>
        <v xml:space="preserve"> </v>
      </c>
      <c r="AK354" s="786" t="str">
        <f t="shared" si="40"/>
        <v xml:space="preserve"> </v>
      </c>
      <c r="AL354" s="786" t="str">
        <f t="shared" si="41"/>
        <v xml:space="preserve"> </v>
      </c>
    </row>
    <row r="355" spans="1:38" ht="18.75" x14ac:dyDescent="0.3">
      <c r="A355" s="858"/>
      <c r="B355" s="858"/>
      <c r="C355" s="858"/>
      <c r="D355" s="859"/>
      <c r="E355" s="860"/>
      <c r="F355" s="860"/>
      <c r="G355" s="860"/>
      <c r="H355" s="861"/>
      <c r="I355" s="861"/>
      <c r="J355" s="861"/>
      <c r="K355" s="786" t="str">
        <f t="shared" si="35"/>
        <v xml:space="preserve"> </v>
      </c>
      <c r="L355" s="861"/>
      <c r="M355" s="861"/>
      <c r="N355" s="861"/>
      <c r="O355" s="861"/>
      <c r="P355" s="861"/>
      <c r="Q355" s="855"/>
      <c r="R355" s="855"/>
      <c r="S355" s="861"/>
      <c r="T355" s="861"/>
      <c r="U355" s="861"/>
      <c r="V355" s="861"/>
      <c r="W355" s="862"/>
      <c r="X355" s="862"/>
      <c r="Y355" s="862"/>
      <c r="Z355" s="858"/>
      <c r="AA355" s="823"/>
      <c r="AB355" s="823"/>
      <c r="AC355" s="823"/>
      <c r="AD355" s="823"/>
      <c r="AE355" s="823"/>
      <c r="AF355" s="684"/>
      <c r="AG355" s="857" t="str">
        <f t="shared" si="36"/>
        <v xml:space="preserve"> </v>
      </c>
      <c r="AH355" s="786" t="str">
        <f t="shared" si="37"/>
        <v xml:space="preserve"> </v>
      </c>
      <c r="AI355" s="786" t="str">
        <f t="shared" si="38"/>
        <v xml:space="preserve"> </v>
      </c>
      <c r="AJ355" s="786" t="str">
        <f t="shared" si="39"/>
        <v xml:space="preserve"> </v>
      </c>
      <c r="AK355" s="786" t="str">
        <f t="shared" si="40"/>
        <v xml:space="preserve"> </v>
      </c>
      <c r="AL355" s="786" t="str">
        <f t="shared" si="41"/>
        <v xml:space="preserve"> </v>
      </c>
    </row>
    <row r="356" spans="1:38" ht="18.75" x14ac:dyDescent="0.3">
      <c r="A356" s="858"/>
      <c r="B356" s="858"/>
      <c r="C356" s="858"/>
      <c r="D356" s="859"/>
      <c r="E356" s="860"/>
      <c r="F356" s="860"/>
      <c r="G356" s="860"/>
      <c r="H356" s="861"/>
      <c r="I356" s="861"/>
      <c r="J356" s="861"/>
      <c r="K356" s="786" t="str">
        <f t="shared" si="35"/>
        <v xml:space="preserve"> </v>
      </c>
      <c r="L356" s="861"/>
      <c r="M356" s="861"/>
      <c r="N356" s="861"/>
      <c r="O356" s="861"/>
      <c r="P356" s="861"/>
      <c r="Q356" s="855"/>
      <c r="R356" s="855"/>
      <c r="S356" s="861"/>
      <c r="T356" s="861"/>
      <c r="U356" s="861"/>
      <c r="V356" s="861"/>
      <c r="W356" s="862"/>
      <c r="X356" s="862"/>
      <c r="Y356" s="862"/>
      <c r="Z356" s="858"/>
      <c r="AA356" s="823"/>
      <c r="AB356" s="823"/>
      <c r="AC356" s="823"/>
      <c r="AD356" s="823"/>
      <c r="AE356" s="823"/>
      <c r="AF356" s="684"/>
      <c r="AG356" s="857" t="str">
        <f t="shared" si="36"/>
        <v xml:space="preserve"> </v>
      </c>
      <c r="AH356" s="786" t="str">
        <f t="shared" si="37"/>
        <v xml:space="preserve"> </v>
      </c>
      <c r="AI356" s="786" t="str">
        <f t="shared" si="38"/>
        <v xml:space="preserve"> </v>
      </c>
      <c r="AJ356" s="786" t="str">
        <f t="shared" si="39"/>
        <v xml:space="preserve"> </v>
      </c>
      <c r="AK356" s="786" t="str">
        <f t="shared" si="40"/>
        <v xml:space="preserve"> </v>
      </c>
      <c r="AL356" s="786" t="str">
        <f t="shared" si="41"/>
        <v xml:space="preserve"> </v>
      </c>
    </row>
    <row r="357" spans="1:38" ht="18.75" x14ac:dyDescent="0.3">
      <c r="A357" s="858"/>
      <c r="B357" s="858"/>
      <c r="C357" s="858"/>
      <c r="D357" s="859"/>
      <c r="E357" s="860"/>
      <c r="F357" s="860"/>
      <c r="G357" s="860"/>
      <c r="H357" s="861"/>
      <c r="I357" s="861"/>
      <c r="J357" s="861"/>
      <c r="K357" s="786" t="str">
        <f t="shared" si="35"/>
        <v xml:space="preserve"> </v>
      </c>
      <c r="L357" s="861"/>
      <c r="M357" s="861"/>
      <c r="N357" s="861"/>
      <c r="O357" s="861"/>
      <c r="P357" s="861"/>
      <c r="Q357" s="855"/>
      <c r="R357" s="855"/>
      <c r="S357" s="861"/>
      <c r="T357" s="861"/>
      <c r="U357" s="861"/>
      <c r="V357" s="861"/>
      <c r="W357" s="862"/>
      <c r="X357" s="862"/>
      <c r="Y357" s="862"/>
      <c r="Z357" s="858"/>
      <c r="AA357" s="823"/>
      <c r="AB357" s="823"/>
      <c r="AC357" s="823"/>
      <c r="AD357" s="823"/>
      <c r="AE357" s="823"/>
      <c r="AF357" s="684"/>
      <c r="AG357" s="857" t="str">
        <f t="shared" si="36"/>
        <v xml:space="preserve"> </v>
      </c>
      <c r="AH357" s="786" t="str">
        <f t="shared" si="37"/>
        <v xml:space="preserve"> </v>
      </c>
      <c r="AI357" s="786" t="str">
        <f t="shared" si="38"/>
        <v xml:space="preserve"> </v>
      </c>
      <c r="AJ357" s="786" t="str">
        <f t="shared" si="39"/>
        <v xml:space="preserve"> </v>
      </c>
      <c r="AK357" s="786" t="str">
        <f t="shared" si="40"/>
        <v xml:space="preserve"> </v>
      </c>
      <c r="AL357" s="786" t="str">
        <f t="shared" si="41"/>
        <v xml:space="preserve"> </v>
      </c>
    </row>
    <row r="358" spans="1:38" ht="18.75" x14ac:dyDescent="0.3">
      <c r="A358" s="858"/>
      <c r="B358" s="858"/>
      <c r="C358" s="858"/>
      <c r="D358" s="859"/>
      <c r="E358" s="860"/>
      <c r="F358" s="860"/>
      <c r="G358" s="860"/>
      <c r="H358" s="861"/>
      <c r="I358" s="861"/>
      <c r="J358" s="861"/>
      <c r="K358" s="786" t="str">
        <f t="shared" si="35"/>
        <v xml:space="preserve"> </v>
      </c>
      <c r="L358" s="861"/>
      <c r="M358" s="861"/>
      <c r="N358" s="861"/>
      <c r="O358" s="861"/>
      <c r="P358" s="861"/>
      <c r="Q358" s="855"/>
      <c r="R358" s="855"/>
      <c r="S358" s="861"/>
      <c r="T358" s="861"/>
      <c r="U358" s="861"/>
      <c r="V358" s="861"/>
      <c r="W358" s="862"/>
      <c r="X358" s="862"/>
      <c r="Y358" s="862"/>
      <c r="Z358" s="858"/>
      <c r="AA358" s="823"/>
      <c r="AB358" s="823"/>
      <c r="AC358" s="823"/>
      <c r="AD358" s="823"/>
      <c r="AE358" s="823"/>
      <c r="AF358" s="684"/>
      <c r="AG358" s="857" t="str">
        <f t="shared" si="36"/>
        <v xml:space="preserve"> </v>
      </c>
      <c r="AH358" s="786" t="str">
        <f t="shared" si="37"/>
        <v xml:space="preserve"> </v>
      </c>
      <c r="AI358" s="786" t="str">
        <f t="shared" si="38"/>
        <v xml:space="preserve"> </v>
      </c>
      <c r="AJ358" s="786" t="str">
        <f t="shared" si="39"/>
        <v xml:space="preserve"> </v>
      </c>
      <c r="AK358" s="786" t="str">
        <f t="shared" si="40"/>
        <v xml:space="preserve"> </v>
      </c>
      <c r="AL358" s="786" t="str">
        <f t="shared" si="41"/>
        <v xml:space="preserve"> </v>
      </c>
    </row>
    <row r="359" spans="1:38" ht="18.75" x14ac:dyDescent="0.3">
      <c r="A359" s="858"/>
      <c r="B359" s="858"/>
      <c r="C359" s="858"/>
      <c r="D359" s="859"/>
      <c r="E359" s="860"/>
      <c r="F359" s="860"/>
      <c r="G359" s="860"/>
      <c r="H359" s="861"/>
      <c r="I359" s="861"/>
      <c r="J359" s="861"/>
      <c r="K359" s="786" t="str">
        <f t="shared" si="35"/>
        <v xml:space="preserve"> </v>
      </c>
      <c r="L359" s="861"/>
      <c r="M359" s="861"/>
      <c r="N359" s="861"/>
      <c r="O359" s="861"/>
      <c r="P359" s="861"/>
      <c r="Q359" s="855"/>
      <c r="R359" s="855"/>
      <c r="S359" s="861"/>
      <c r="T359" s="861"/>
      <c r="U359" s="861"/>
      <c r="V359" s="861"/>
      <c r="W359" s="862"/>
      <c r="X359" s="862"/>
      <c r="Y359" s="862"/>
      <c r="Z359" s="858"/>
      <c r="AA359" s="823"/>
      <c r="AB359" s="823"/>
      <c r="AC359" s="823"/>
      <c r="AD359" s="823"/>
      <c r="AE359" s="823"/>
      <c r="AF359" s="684"/>
      <c r="AG359" s="857" t="str">
        <f t="shared" si="36"/>
        <v xml:space="preserve"> </v>
      </c>
      <c r="AH359" s="786" t="str">
        <f t="shared" si="37"/>
        <v xml:space="preserve"> </v>
      </c>
      <c r="AI359" s="786" t="str">
        <f t="shared" si="38"/>
        <v xml:space="preserve"> </v>
      </c>
      <c r="AJ359" s="786" t="str">
        <f t="shared" si="39"/>
        <v xml:space="preserve"> </v>
      </c>
      <c r="AK359" s="786" t="str">
        <f t="shared" si="40"/>
        <v xml:space="preserve"> </v>
      </c>
      <c r="AL359" s="786" t="str">
        <f t="shared" si="41"/>
        <v xml:space="preserve"> </v>
      </c>
    </row>
    <row r="360" spans="1:38" ht="18.75" x14ac:dyDescent="0.3">
      <c r="A360" s="858"/>
      <c r="B360" s="858"/>
      <c r="C360" s="858"/>
      <c r="D360" s="859"/>
      <c r="E360" s="860"/>
      <c r="F360" s="860"/>
      <c r="G360" s="860"/>
      <c r="H360" s="861"/>
      <c r="I360" s="861"/>
      <c r="J360" s="861"/>
      <c r="K360" s="786" t="str">
        <f t="shared" si="35"/>
        <v xml:space="preserve"> </v>
      </c>
      <c r="L360" s="861"/>
      <c r="M360" s="861"/>
      <c r="N360" s="861"/>
      <c r="O360" s="861"/>
      <c r="P360" s="861"/>
      <c r="Q360" s="855"/>
      <c r="R360" s="855"/>
      <c r="S360" s="861"/>
      <c r="T360" s="861"/>
      <c r="U360" s="861"/>
      <c r="V360" s="861"/>
      <c r="W360" s="862"/>
      <c r="X360" s="862"/>
      <c r="Y360" s="862"/>
      <c r="Z360" s="858"/>
      <c r="AA360" s="823"/>
      <c r="AB360" s="823"/>
      <c r="AC360" s="823"/>
      <c r="AD360" s="823"/>
      <c r="AE360" s="823"/>
      <c r="AF360" s="684"/>
      <c r="AG360" s="857" t="str">
        <f t="shared" si="36"/>
        <v xml:space="preserve"> </v>
      </c>
      <c r="AH360" s="786" t="str">
        <f t="shared" si="37"/>
        <v xml:space="preserve"> </v>
      </c>
      <c r="AI360" s="786" t="str">
        <f t="shared" si="38"/>
        <v xml:space="preserve"> </v>
      </c>
      <c r="AJ360" s="786" t="str">
        <f t="shared" si="39"/>
        <v xml:space="preserve"> </v>
      </c>
      <c r="AK360" s="786" t="str">
        <f t="shared" si="40"/>
        <v xml:space="preserve"> </v>
      </c>
      <c r="AL360" s="786" t="str">
        <f t="shared" si="41"/>
        <v xml:space="preserve"> </v>
      </c>
    </row>
    <row r="361" spans="1:38" ht="18.75" x14ac:dyDescent="0.3">
      <c r="A361" s="858"/>
      <c r="B361" s="858"/>
      <c r="C361" s="858"/>
      <c r="D361" s="859"/>
      <c r="E361" s="860"/>
      <c r="F361" s="860"/>
      <c r="G361" s="860"/>
      <c r="H361" s="861"/>
      <c r="I361" s="861"/>
      <c r="J361" s="861"/>
      <c r="K361" s="786" t="str">
        <f t="shared" si="35"/>
        <v xml:space="preserve"> </v>
      </c>
      <c r="L361" s="861"/>
      <c r="M361" s="861"/>
      <c r="N361" s="861"/>
      <c r="O361" s="861"/>
      <c r="P361" s="861"/>
      <c r="Q361" s="855"/>
      <c r="R361" s="855"/>
      <c r="S361" s="861"/>
      <c r="T361" s="861"/>
      <c r="U361" s="861"/>
      <c r="V361" s="861"/>
      <c r="W361" s="862"/>
      <c r="X361" s="862"/>
      <c r="Y361" s="862"/>
      <c r="Z361" s="858"/>
      <c r="AA361" s="823"/>
      <c r="AB361" s="823"/>
      <c r="AC361" s="823"/>
      <c r="AD361" s="823"/>
      <c r="AE361" s="823"/>
      <c r="AF361" s="684"/>
      <c r="AG361" s="857" t="str">
        <f t="shared" si="36"/>
        <v xml:space="preserve"> </v>
      </c>
      <c r="AH361" s="786" t="str">
        <f t="shared" si="37"/>
        <v xml:space="preserve"> </v>
      </c>
      <c r="AI361" s="786" t="str">
        <f t="shared" si="38"/>
        <v xml:space="preserve"> </v>
      </c>
      <c r="AJ361" s="786" t="str">
        <f t="shared" si="39"/>
        <v xml:space="preserve"> </v>
      </c>
      <c r="AK361" s="786" t="str">
        <f t="shared" si="40"/>
        <v xml:space="preserve"> </v>
      </c>
      <c r="AL361" s="786" t="str">
        <f t="shared" si="41"/>
        <v xml:space="preserve"> </v>
      </c>
    </row>
    <row r="362" spans="1:38" ht="18.75" x14ac:dyDescent="0.3">
      <c r="A362" s="858"/>
      <c r="B362" s="858"/>
      <c r="C362" s="858"/>
      <c r="D362" s="859"/>
      <c r="E362" s="860"/>
      <c r="F362" s="860"/>
      <c r="G362" s="860"/>
      <c r="H362" s="861"/>
      <c r="I362" s="861"/>
      <c r="J362" s="861"/>
      <c r="K362" s="786" t="str">
        <f t="shared" si="35"/>
        <v xml:space="preserve"> </v>
      </c>
      <c r="L362" s="861"/>
      <c r="M362" s="861"/>
      <c r="N362" s="861"/>
      <c r="O362" s="861"/>
      <c r="P362" s="861"/>
      <c r="Q362" s="855"/>
      <c r="R362" s="855"/>
      <c r="S362" s="861"/>
      <c r="T362" s="861"/>
      <c r="U362" s="861"/>
      <c r="V362" s="861"/>
      <c r="W362" s="862"/>
      <c r="X362" s="862"/>
      <c r="Y362" s="862"/>
      <c r="Z362" s="858"/>
      <c r="AA362" s="823"/>
      <c r="AB362" s="823"/>
      <c r="AC362" s="823"/>
      <c r="AD362" s="823"/>
      <c r="AE362" s="823"/>
      <c r="AF362" s="684"/>
      <c r="AG362" s="857" t="str">
        <f t="shared" si="36"/>
        <v xml:space="preserve"> </v>
      </c>
      <c r="AH362" s="786" t="str">
        <f t="shared" si="37"/>
        <v xml:space="preserve"> </v>
      </c>
      <c r="AI362" s="786" t="str">
        <f t="shared" si="38"/>
        <v xml:space="preserve"> </v>
      </c>
      <c r="AJ362" s="786" t="str">
        <f t="shared" si="39"/>
        <v xml:space="preserve"> </v>
      </c>
      <c r="AK362" s="786" t="str">
        <f t="shared" si="40"/>
        <v xml:space="preserve"> </v>
      </c>
      <c r="AL362" s="786" t="str">
        <f t="shared" si="41"/>
        <v xml:space="preserve"> </v>
      </c>
    </row>
    <row r="363" spans="1:38" ht="18.75" x14ac:dyDescent="0.3">
      <c r="A363" s="858"/>
      <c r="B363" s="858"/>
      <c r="C363" s="858"/>
      <c r="D363" s="859"/>
      <c r="E363" s="860"/>
      <c r="F363" s="860"/>
      <c r="G363" s="860"/>
      <c r="H363" s="861"/>
      <c r="I363" s="861"/>
      <c r="J363" s="861"/>
      <c r="K363" s="786" t="str">
        <f t="shared" si="35"/>
        <v xml:space="preserve"> </v>
      </c>
      <c r="L363" s="861"/>
      <c r="M363" s="861"/>
      <c r="N363" s="861"/>
      <c r="O363" s="861"/>
      <c r="P363" s="861"/>
      <c r="Q363" s="855"/>
      <c r="R363" s="855"/>
      <c r="S363" s="861"/>
      <c r="T363" s="861"/>
      <c r="U363" s="861"/>
      <c r="V363" s="861"/>
      <c r="W363" s="862"/>
      <c r="X363" s="862"/>
      <c r="Y363" s="862"/>
      <c r="Z363" s="858"/>
      <c r="AA363" s="823"/>
      <c r="AB363" s="823"/>
      <c r="AC363" s="823"/>
      <c r="AD363" s="823"/>
      <c r="AE363" s="823"/>
      <c r="AF363" s="684"/>
      <c r="AG363" s="857" t="str">
        <f t="shared" si="36"/>
        <v xml:space="preserve"> </v>
      </c>
      <c r="AH363" s="786" t="str">
        <f t="shared" si="37"/>
        <v xml:space="preserve"> </v>
      </c>
      <c r="AI363" s="786" t="str">
        <f t="shared" si="38"/>
        <v xml:space="preserve"> </v>
      </c>
      <c r="AJ363" s="786" t="str">
        <f t="shared" si="39"/>
        <v xml:space="preserve"> </v>
      </c>
      <c r="AK363" s="786" t="str">
        <f t="shared" si="40"/>
        <v xml:space="preserve"> </v>
      </c>
      <c r="AL363" s="786" t="str">
        <f t="shared" si="41"/>
        <v xml:space="preserve"> </v>
      </c>
    </row>
    <row r="364" spans="1:38" ht="18.75" x14ac:dyDescent="0.3">
      <c r="A364" s="858"/>
      <c r="B364" s="858"/>
      <c r="C364" s="858"/>
      <c r="D364" s="859"/>
      <c r="E364" s="860"/>
      <c r="F364" s="860"/>
      <c r="G364" s="860"/>
      <c r="H364" s="861"/>
      <c r="I364" s="861"/>
      <c r="J364" s="861"/>
      <c r="K364" s="786" t="str">
        <f t="shared" si="35"/>
        <v xml:space="preserve"> </v>
      </c>
      <c r="L364" s="861"/>
      <c r="M364" s="861"/>
      <c r="N364" s="861"/>
      <c r="O364" s="861"/>
      <c r="P364" s="861"/>
      <c r="Q364" s="855"/>
      <c r="R364" s="855"/>
      <c r="S364" s="861"/>
      <c r="T364" s="861"/>
      <c r="U364" s="861"/>
      <c r="V364" s="861"/>
      <c r="W364" s="862"/>
      <c r="X364" s="862"/>
      <c r="Y364" s="862"/>
      <c r="Z364" s="858"/>
      <c r="AA364" s="823"/>
      <c r="AB364" s="823"/>
      <c r="AC364" s="823"/>
      <c r="AD364" s="823"/>
      <c r="AE364" s="823"/>
      <c r="AF364" s="684"/>
      <c r="AG364" s="857" t="str">
        <f t="shared" si="36"/>
        <v xml:space="preserve"> </v>
      </c>
      <c r="AH364" s="786" t="str">
        <f t="shared" si="37"/>
        <v xml:space="preserve"> </v>
      </c>
      <c r="AI364" s="786" t="str">
        <f t="shared" si="38"/>
        <v xml:space="preserve"> </v>
      </c>
      <c r="AJ364" s="786" t="str">
        <f t="shared" si="39"/>
        <v xml:space="preserve"> </v>
      </c>
      <c r="AK364" s="786" t="str">
        <f t="shared" si="40"/>
        <v xml:space="preserve"> </v>
      </c>
      <c r="AL364" s="786" t="str">
        <f t="shared" si="41"/>
        <v xml:space="preserve"> </v>
      </c>
    </row>
    <row r="365" spans="1:38" ht="18.75" x14ac:dyDescent="0.3">
      <c r="A365" s="858"/>
      <c r="B365" s="858"/>
      <c r="C365" s="858"/>
      <c r="D365" s="859"/>
      <c r="E365" s="860"/>
      <c r="F365" s="860"/>
      <c r="G365" s="860"/>
      <c r="H365" s="861"/>
      <c r="I365" s="861"/>
      <c r="J365" s="861"/>
      <c r="K365" s="786" t="str">
        <f t="shared" si="35"/>
        <v xml:space="preserve"> </v>
      </c>
      <c r="L365" s="861"/>
      <c r="M365" s="861"/>
      <c r="N365" s="861"/>
      <c r="O365" s="861"/>
      <c r="P365" s="861"/>
      <c r="Q365" s="855"/>
      <c r="R365" s="855"/>
      <c r="S365" s="861"/>
      <c r="T365" s="861"/>
      <c r="U365" s="861"/>
      <c r="V365" s="861"/>
      <c r="W365" s="862"/>
      <c r="X365" s="862"/>
      <c r="Y365" s="862"/>
      <c r="Z365" s="858"/>
      <c r="AA365" s="823"/>
      <c r="AB365" s="823"/>
      <c r="AC365" s="823"/>
      <c r="AD365" s="823"/>
      <c r="AE365" s="823"/>
      <c r="AF365" s="684"/>
      <c r="AG365" s="857" t="str">
        <f t="shared" si="36"/>
        <v xml:space="preserve"> </v>
      </c>
      <c r="AH365" s="786" t="str">
        <f t="shared" si="37"/>
        <v xml:space="preserve"> </v>
      </c>
      <c r="AI365" s="786" t="str">
        <f t="shared" si="38"/>
        <v xml:space="preserve"> </v>
      </c>
      <c r="AJ365" s="786" t="str">
        <f t="shared" si="39"/>
        <v xml:space="preserve"> </v>
      </c>
      <c r="AK365" s="786" t="str">
        <f t="shared" si="40"/>
        <v xml:space="preserve"> </v>
      </c>
      <c r="AL365" s="786" t="str">
        <f t="shared" si="41"/>
        <v xml:space="preserve"> </v>
      </c>
    </row>
    <row r="366" spans="1:38" ht="18.75" x14ac:dyDescent="0.3">
      <c r="A366" s="858"/>
      <c r="B366" s="858"/>
      <c r="C366" s="858"/>
      <c r="D366" s="859"/>
      <c r="E366" s="860"/>
      <c r="F366" s="860"/>
      <c r="G366" s="860"/>
      <c r="H366" s="861"/>
      <c r="I366" s="861"/>
      <c r="J366" s="861"/>
      <c r="K366" s="786" t="str">
        <f t="shared" si="35"/>
        <v xml:space="preserve"> </v>
      </c>
      <c r="L366" s="861"/>
      <c r="M366" s="861"/>
      <c r="N366" s="861"/>
      <c r="O366" s="861"/>
      <c r="P366" s="861"/>
      <c r="Q366" s="855"/>
      <c r="R366" s="855"/>
      <c r="S366" s="861"/>
      <c r="T366" s="861"/>
      <c r="U366" s="861"/>
      <c r="V366" s="861"/>
      <c r="W366" s="862"/>
      <c r="X366" s="862"/>
      <c r="Y366" s="862"/>
      <c r="Z366" s="858"/>
      <c r="AA366" s="823"/>
      <c r="AB366" s="823"/>
      <c r="AC366" s="823"/>
      <c r="AD366" s="823"/>
      <c r="AE366" s="823"/>
      <c r="AF366" s="684"/>
      <c r="AG366" s="857" t="str">
        <f t="shared" si="36"/>
        <v xml:space="preserve"> </v>
      </c>
      <c r="AH366" s="786" t="str">
        <f t="shared" si="37"/>
        <v xml:space="preserve"> </v>
      </c>
      <c r="AI366" s="786" t="str">
        <f t="shared" si="38"/>
        <v xml:space="preserve"> </v>
      </c>
      <c r="AJ366" s="786" t="str">
        <f t="shared" si="39"/>
        <v xml:space="preserve"> </v>
      </c>
      <c r="AK366" s="786" t="str">
        <f t="shared" si="40"/>
        <v xml:space="preserve"> </v>
      </c>
      <c r="AL366" s="786" t="str">
        <f t="shared" si="41"/>
        <v xml:space="preserve"> </v>
      </c>
    </row>
    <row r="367" spans="1:38" ht="18.75" x14ac:dyDescent="0.3">
      <c r="A367" s="858"/>
      <c r="B367" s="858"/>
      <c r="C367" s="858"/>
      <c r="D367" s="859"/>
      <c r="E367" s="860"/>
      <c r="F367" s="860"/>
      <c r="G367" s="860"/>
      <c r="H367" s="861"/>
      <c r="I367" s="861"/>
      <c r="J367" s="861"/>
      <c r="K367" s="786" t="str">
        <f t="shared" si="35"/>
        <v xml:space="preserve"> </v>
      </c>
      <c r="L367" s="861"/>
      <c r="M367" s="861"/>
      <c r="N367" s="861"/>
      <c r="O367" s="861"/>
      <c r="P367" s="861"/>
      <c r="Q367" s="855"/>
      <c r="R367" s="855"/>
      <c r="S367" s="861"/>
      <c r="T367" s="861"/>
      <c r="U367" s="861"/>
      <c r="V367" s="861"/>
      <c r="W367" s="862"/>
      <c r="X367" s="862"/>
      <c r="Y367" s="862"/>
      <c r="Z367" s="858"/>
      <c r="AA367" s="823"/>
      <c r="AB367" s="823"/>
      <c r="AC367" s="823"/>
      <c r="AD367" s="823"/>
      <c r="AE367" s="823"/>
      <c r="AF367" s="684"/>
      <c r="AG367" s="857" t="str">
        <f t="shared" si="36"/>
        <v xml:space="preserve"> </v>
      </c>
      <c r="AH367" s="786" t="str">
        <f t="shared" si="37"/>
        <v xml:space="preserve"> </v>
      </c>
      <c r="AI367" s="786" t="str">
        <f t="shared" si="38"/>
        <v xml:space="preserve"> </v>
      </c>
      <c r="AJ367" s="786" t="str">
        <f t="shared" si="39"/>
        <v xml:space="preserve"> </v>
      </c>
      <c r="AK367" s="786" t="str">
        <f t="shared" si="40"/>
        <v xml:space="preserve"> </v>
      </c>
      <c r="AL367" s="786" t="str">
        <f t="shared" si="41"/>
        <v xml:space="preserve"> </v>
      </c>
    </row>
    <row r="368" spans="1:38" ht="18.75" x14ac:dyDescent="0.3">
      <c r="A368" s="858"/>
      <c r="B368" s="858"/>
      <c r="C368" s="858"/>
      <c r="D368" s="859"/>
      <c r="E368" s="860"/>
      <c r="F368" s="860"/>
      <c r="G368" s="860"/>
      <c r="H368" s="861"/>
      <c r="I368" s="861"/>
      <c r="J368" s="861"/>
      <c r="K368" s="786" t="str">
        <f t="shared" si="35"/>
        <v xml:space="preserve"> </v>
      </c>
      <c r="L368" s="861"/>
      <c r="M368" s="861"/>
      <c r="N368" s="861"/>
      <c r="O368" s="861"/>
      <c r="P368" s="861"/>
      <c r="Q368" s="855"/>
      <c r="R368" s="855"/>
      <c r="S368" s="861"/>
      <c r="T368" s="861"/>
      <c r="U368" s="861"/>
      <c r="V368" s="861"/>
      <c r="W368" s="862"/>
      <c r="X368" s="862"/>
      <c r="Y368" s="862"/>
      <c r="Z368" s="858"/>
      <c r="AA368" s="823"/>
      <c r="AB368" s="823"/>
      <c r="AC368" s="823"/>
      <c r="AD368" s="823"/>
      <c r="AE368" s="823"/>
      <c r="AF368" s="684"/>
      <c r="AG368" s="857" t="str">
        <f t="shared" si="36"/>
        <v xml:space="preserve"> </v>
      </c>
      <c r="AH368" s="786" t="str">
        <f t="shared" si="37"/>
        <v xml:space="preserve"> </v>
      </c>
      <c r="AI368" s="786" t="str">
        <f t="shared" si="38"/>
        <v xml:space="preserve"> </v>
      </c>
      <c r="AJ368" s="786" t="str">
        <f t="shared" si="39"/>
        <v xml:space="preserve"> </v>
      </c>
      <c r="AK368" s="786" t="str">
        <f t="shared" si="40"/>
        <v xml:space="preserve"> </v>
      </c>
      <c r="AL368" s="786" t="str">
        <f t="shared" si="41"/>
        <v xml:space="preserve"> </v>
      </c>
    </row>
    <row r="369" spans="1:38" ht="18.75" x14ac:dyDescent="0.3">
      <c r="A369" s="858"/>
      <c r="B369" s="858"/>
      <c r="C369" s="858"/>
      <c r="D369" s="859"/>
      <c r="E369" s="860"/>
      <c r="F369" s="860"/>
      <c r="G369" s="860"/>
      <c r="H369" s="861"/>
      <c r="I369" s="861"/>
      <c r="J369" s="861"/>
      <c r="K369" s="786" t="str">
        <f t="shared" si="35"/>
        <v xml:space="preserve"> </v>
      </c>
      <c r="L369" s="861"/>
      <c r="M369" s="861"/>
      <c r="N369" s="861"/>
      <c r="O369" s="861"/>
      <c r="P369" s="861"/>
      <c r="Q369" s="855"/>
      <c r="R369" s="855"/>
      <c r="S369" s="861"/>
      <c r="T369" s="861"/>
      <c r="U369" s="861"/>
      <c r="V369" s="861"/>
      <c r="W369" s="862"/>
      <c r="X369" s="862"/>
      <c r="Y369" s="862"/>
      <c r="Z369" s="858"/>
      <c r="AA369" s="823"/>
      <c r="AB369" s="823"/>
      <c r="AC369" s="823"/>
      <c r="AD369" s="823"/>
      <c r="AE369" s="823"/>
      <c r="AF369" s="684"/>
      <c r="AG369" s="857" t="str">
        <f t="shared" si="36"/>
        <v xml:space="preserve"> </v>
      </c>
      <c r="AH369" s="786" t="str">
        <f t="shared" si="37"/>
        <v xml:space="preserve"> </v>
      </c>
      <c r="AI369" s="786" t="str">
        <f t="shared" si="38"/>
        <v xml:space="preserve"> </v>
      </c>
      <c r="AJ369" s="786" t="str">
        <f t="shared" si="39"/>
        <v xml:space="preserve"> </v>
      </c>
      <c r="AK369" s="786" t="str">
        <f t="shared" si="40"/>
        <v xml:space="preserve"> </v>
      </c>
      <c r="AL369" s="786" t="str">
        <f t="shared" si="41"/>
        <v xml:space="preserve"> </v>
      </c>
    </row>
    <row r="370" spans="1:38" ht="18.75" x14ac:dyDescent="0.3">
      <c r="A370" s="858"/>
      <c r="B370" s="858"/>
      <c r="C370" s="858"/>
      <c r="D370" s="859"/>
      <c r="E370" s="860"/>
      <c r="F370" s="860"/>
      <c r="G370" s="860"/>
      <c r="H370" s="861"/>
      <c r="I370" s="861"/>
      <c r="J370" s="861"/>
      <c r="K370" s="786" t="str">
        <f t="shared" si="35"/>
        <v xml:space="preserve"> </v>
      </c>
      <c r="L370" s="861"/>
      <c r="M370" s="861"/>
      <c r="N370" s="861"/>
      <c r="O370" s="861"/>
      <c r="P370" s="861"/>
      <c r="Q370" s="855"/>
      <c r="R370" s="855"/>
      <c r="S370" s="861"/>
      <c r="T370" s="861"/>
      <c r="U370" s="861"/>
      <c r="V370" s="861"/>
      <c r="W370" s="862"/>
      <c r="X370" s="862"/>
      <c r="Y370" s="862"/>
      <c r="Z370" s="858"/>
      <c r="AA370" s="823"/>
      <c r="AB370" s="823"/>
      <c r="AC370" s="823"/>
      <c r="AD370" s="823"/>
      <c r="AE370" s="823"/>
      <c r="AF370" s="684"/>
      <c r="AG370" s="857" t="str">
        <f t="shared" si="36"/>
        <v xml:space="preserve"> </v>
      </c>
      <c r="AH370" s="786" t="str">
        <f t="shared" si="37"/>
        <v xml:space="preserve"> </v>
      </c>
      <c r="AI370" s="786" t="str">
        <f t="shared" si="38"/>
        <v xml:space="preserve"> </v>
      </c>
      <c r="AJ370" s="786" t="str">
        <f t="shared" si="39"/>
        <v xml:space="preserve"> </v>
      </c>
      <c r="AK370" s="786" t="str">
        <f t="shared" si="40"/>
        <v xml:space="preserve"> </v>
      </c>
      <c r="AL370" s="786" t="str">
        <f t="shared" si="41"/>
        <v xml:space="preserve"> </v>
      </c>
    </row>
    <row r="371" spans="1:38" ht="18.75" x14ac:dyDescent="0.3">
      <c r="A371" s="858"/>
      <c r="B371" s="858"/>
      <c r="C371" s="858"/>
      <c r="D371" s="859"/>
      <c r="E371" s="860"/>
      <c r="F371" s="860"/>
      <c r="G371" s="860"/>
      <c r="H371" s="861"/>
      <c r="I371" s="861"/>
      <c r="J371" s="861"/>
      <c r="K371" s="786" t="str">
        <f t="shared" si="35"/>
        <v xml:space="preserve"> </v>
      </c>
      <c r="L371" s="861"/>
      <c r="M371" s="861"/>
      <c r="N371" s="861"/>
      <c r="O371" s="861"/>
      <c r="P371" s="861"/>
      <c r="Q371" s="855"/>
      <c r="R371" s="855"/>
      <c r="S371" s="861"/>
      <c r="T371" s="861"/>
      <c r="U371" s="861"/>
      <c r="V371" s="861"/>
      <c r="W371" s="862"/>
      <c r="X371" s="862"/>
      <c r="Y371" s="862"/>
      <c r="Z371" s="858"/>
      <c r="AA371" s="823"/>
      <c r="AB371" s="823"/>
      <c r="AC371" s="823"/>
      <c r="AD371" s="823"/>
      <c r="AE371" s="823"/>
      <c r="AF371" s="684"/>
      <c r="AG371" s="857" t="str">
        <f t="shared" si="36"/>
        <v xml:space="preserve"> </v>
      </c>
      <c r="AH371" s="786" t="str">
        <f t="shared" si="37"/>
        <v xml:space="preserve"> </v>
      </c>
      <c r="AI371" s="786" t="str">
        <f t="shared" si="38"/>
        <v xml:space="preserve"> </v>
      </c>
      <c r="AJ371" s="786" t="str">
        <f t="shared" si="39"/>
        <v xml:space="preserve"> </v>
      </c>
      <c r="AK371" s="786" t="str">
        <f t="shared" si="40"/>
        <v xml:space="preserve"> </v>
      </c>
      <c r="AL371" s="786" t="str">
        <f t="shared" si="41"/>
        <v xml:space="preserve"> </v>
      </c>
    </row>
    <row r="372" spans="1:38" ht="18.75" x14ac:dyDescent="0.3">
      <c r="A372" s="858"/>
      <c r="B372" s="858"/>
      <c r="C372" s="858"/>
      <c r="D372" s="859"/>
      <c r="E372" s="860"/>
      <c r="F372" s="860"/>
      <c r="G372" s="860"/>
      <c r="H372" s="861"/>
      <c r="I372" s="861"/>
      <c r="J372" s="861"/>
      <c r="K372" s="786" t="str">
        <f t="shared" si="35"/>
        <v xml:space="preserve"> </v>
      </c>
      <c r="L372" s="861"/>
      <c r="M372" s="861"/>
      <c r="N372" s="861"/>
      <c r="O372" s="861"/>
      <c r="P372" s="861"/>
      <c r="Q372" s="855"/>
      <c r="R372" s="855"/>
      <c r="S372" s="861"/>
      <c r="T372" s="861"/>
      <c r="U372" s="861"/>
      <c r="V372" s="861"/>
      <c r="W372" s="862"/>
      <c r="X372" s="862"/>
      <c r="Y372" s="862"/>
      <c r="Z372" s="858"/>
      <c r="AA372" s="823"/>
      <c r="AB372" s="823"/>
      <c r="AC372" s="823"/>
      <c r="AD372" s="823"/>
      <c r="AE372" s="823"/>
      <c r="AF372" s="684"/>
      <c r="AG372" s="857" t="str">
        <f t="shared" si="36"/>
        <v xml:space="preserve"> </v>
      </c>
      <c r="AH372" s="786" t="str">
        <f t="shared" si="37"/>
        <v xml:space="preserve"> </v>
      </c>
      <c r="AI372" s="786" t="str">
        <f t="shared" si="38"/>
        <v xml:space="preserve"> </v>
      </c>
      <c r="AJ372" s="786" t="str">
        <f t="shared" si="39"/>
        <v xml:space="preserve"> </v>
      </c>
      <c r="AK372" s="786" t="str">
        <f t="shared" si="40"/>
        <v xml:space="preserve"> </v>
      </c>
      <c r="AL372" s="786" t="str">
        <f t="shared" si="41"/>
        <v xml:space="preserve"> </v>
      </c>
    </row>
    <row r="373" spans="1:38" ht="18.75" x14ac:dyDescent="0.3">
      <c r="A373" s="858"/>
      <c r="B373" s="858"/>
      <c r="C373" s="858"/>
      <c r="D373" s="859"/>
      <c r="E373" s="860"/>
      <c r="F373" s="860"/>
      <c r="G373" s="860"/>
      <c r="H373" s="861"/>
      <c r="I373" s="861"/>
      <c r="J373" s="861"/>
      <c r="K373" s="786" t="str">
        <f t="shared" si="35"/>
        <v xml:space="preserve"> </v>
      </c>
      <c r="L373" s="861"/>
      <c r="M373" s="861"/>
      <c r="N373" s="861"/>
      <c r="O373" s="861"/>
      <c r="P373" s="861"/>
      <c r="Q373" s="855"/>
      <c r="R373" s="855"/>
      <c r="S373" s="861"/>
      <c r="T373" s="861"/>
      <c r="U373" s="861"/>
      <c r="V373" s="861"/>
      <c r="W373" s="862"/>
      <c r="X373" s="862"/>
      <c r="Y373" s="862"/>
      <c r="Z373" s="858"/>
      <c r="AA373" s="823"/>
      <c r="AB373" s="823"/>
      <c r="AC373" s="823"/>
      <c r="AD373" s="823"/>
      <c r="AE373" s="823"/>
      <c r="AF373" s="684"/>
      <c r="AG373" s="857" t="str">
        <f t="shared" si="36"/>
        <v xml:space="preserve"> </v>
      </c>
      <c r="AH373" s="786" t="str">
        <f t="shared" si="37"/>
        <v xml:space="preserve"> </v>
      </c>
      <c r="AI373" s="786" t="str">
        <f t="shared" si="38"/>
        <v xml:space="preserve"> </v>
      </c>
      <c r="AJ373" s="786" t="str">
        <f t="shared" si="39"/>
        <v xml:space="preserve"> </v>
      </c>
      <c r="AK373" s="786" t="str">
        <f t="shared" si="40"/>
        <v xml:space="preserve"> </v>
      </c>
      <c r="AL373" s="786" t="str">
        <f t="shared" si="41"/>
        <v xml:space="preserve"> </v>
      </c>
    </row>
    <row r="374" spans="1:38" ht="18.75" x14ac:dyDescent="0.3">
      <c r="A374" s="858"/>
      <c r="B374" s="858"/>
      <c r="C374" s="858"/>
      <c r="D374" s="859"/>
      <c r="E374" s="860"/>
      <c r="F374" s="860"/>
      <c r="G374" s="860"/>
      <c r="H374" s="861"/>
      <c r="I374" s="861"/>
      <c r="J374" s="861"/>
      <c r="K374" s="786" t="str">
        <f t="shared" si="35"/>
        <v xml:space="preserve"> </v>
      </c>
      <c r="L374" s="861"/>
      <c r="M374" s="861"/>
      <c r="N374" s="861"/>
      <c r="O374" s="861"/>
      <c r="P374" s="861"/>
      <c r="Q374" s="855"/>
      <c r="R374" s="855"/>
      <c r="S374" s="861"/>
      <c r="T374" s="861"/>
      <c r="U374" s="861"/>
      <c r="V374" s="861"/>
      <c r="W374" s="862"/>
      <c r="X374" s="862"/>
      <c r="Y374" s="862"/>
      <c r="Z374" s="858"/>
      <c r="AA374" s="823"/>
      <c r="AB374" s="823"/>
      <c r="AC374" s="823"/>
      <c r="AD374" s="823"/>
      <c r="AE374" s="823"/>
      <c r="AF374" s="684"/>
      <c r="AG374" s="857" t="str">
        <f t="shared" si="36"/>
        <v xml:space="preserve"> </v>
      </c>
      <c r="AH374" s="786" t="str">
        <f t="shared" si="37"/>
        <v xml:space="preserve"> </v>
      </c>
      <c r="AI374" s="786" t="str">
        <f t="shared" si="38"/>
        <v xml:space="preserve"> </v>
      </c>
      <c r="AJ374" s="786" t="str">
        <f t="shared" si="39"/>
        <v xml:space="preserve"> </v>
      </c>
      <c r="AK374" s="786" t="str">
        <f t="shared" si="40"/>
        <v xml:space="preserve"> </v>
      </c>
      <c r="AL374" s="786" t="str">
        <f t="shared" si="41"/>
        <v xml:space="preserve"> </v>
      </c>
    </row>
    <row r="375" spans="1:38" ht="18.75" x14ac:dyDescent="0.3">
      <c r="A375" s="858"/>
      <c r="B375" s="858"/>
      <c r="C375" s="858"/>
      <c r="D375" s="859"/>
      <c r="E375" s="860"/>
      <c r="F375" s="860"/>
      <c r="G375" s="860"/>
      <c r="H375" s="861"/>
      <c r="I375" s="861"/>
      <c r="J375" s="861"/>
      <c r="K375" s="786" t="str">
        <f t="shared" si="35"/>
        <v xml:space="preserve"> </v>
      </c>
      <c r="L375" s="861"/>
      <c r="M375" s="861"/>
      <c r="N375" s="861"/>
      <c r="O375" s="861"/>
      <c r="P375" s="861"/>
      <c r="Q375" s="855"/>
      <c r="R375" s="855"/>
      <c r="S375" s="861"/>
      <c r="T375" s="861"/>
      <c r="U375" s="861"/>
      <c r="V375" s="861"/>
      <c r="W375" s="862"/>
      <c r="X375" s="862"/>
      <c r="Y375" s="862"/>
      <c r="Z375" s="858"/>
      <c r="AA375" s="823"/>
      <c r="AB375" s="823"/>
      <c r="AC375" s="823"/>
      <c r="AD375" s="823"/>
      <c r="AE375" s="823"/>
      <c r="AF375" s="684"/>
      <c r="AG375" s="857" t="str">
        <f t="shared" si="36"/>
        <v xml:space="preserve"> </v>
      </c>
      <c r="AH375" s="786" t="str">
        <f t="shared" si="37"/>
        <v xml:space="preserve"> </v>
      </c>
      <c r="AI375" s="786" t="str">
        <f t="shared" si="38"/>
        <v xml:space="preserve"> </v>
      </c>
      <c r="AJ375" s="786" t="str">
        <f t="shared" si="39"/>
        <v xml:space="preserve"> </v>
      </c>
      <c r="AK375" s="786" t="str">
        <f t="shared" si="40"/>
        <v xml:space="preserve"> </v>
      </c>
      <c r="AL375" s="786" t="str">
        <f t="shared" si="41"/>
        <v xml:space="preserve"> </v>
      </c>
    </row>
    <row r="376" spans="1:38" ht="18.75" x14ac:dyDescent="0.3">
      <c r="A376" s="858"/>
      <c r="B376" s="858"/>
      <c r="C376" s="858"/>
      <c r="D376" s="859"/>
      <c r="E376" s="860"/>
      <c r="F376" s="860"/>
      <c r="G376" s="860"/>
      <c r="H376" s="861"/>
      <c r="I376" s="861"/>
      <c r="J376" s="861"/>
      <c r="K376" s="786" t="str">
        <f t="shared" si="35"/>
        <v xml:space="preserve"> </v>
      </c>
      <c r="L376" s="861"/>
      <c r="M376" s="861"/>
      <c r="N376" s="861"/>
      <c r="O376" s="861"/>
      <c r="P376" s="861"/>
      <c r="Q376" s="855"/>
      <c r="R376" s="855"/>
      <c r="S376" s="861"/>
      <c r="T376" s="861"/>
      <c r="U376" s="861"/>
      <c r="V376" s="861"/>
      <c r="W376" s="862"/>
      <c r="X376" s="862"/>
      <c r="Y376" s="862"/>
      <c r="Z376" s="858"/>
      <c r="AA376" s="823"/>
      <c r="AB376" s="823"/>
      <c r="AC376" s="823"/>
      <c r="AD376" s="823"/>
      <c r="AE376" s="823"/>
      <c r="AF376" s="684"/>
      <c r="AG376" s="857" t="str">
        <f t="shared" si="36"/>
        <v xml:space="preserve"> </v>
      </c>
      <c r="AH376" s="786" t="str">
        <f t="shared" si="37"/>
        <v xml:space="preserve"> </v>
      </c>
      <c r="AI376" s="786" t="str">
        <f t="shared" si="38"/>
        <v xml:space="preserve"> </v>
      </c>
      <c r="AJ376" s="786" t="str">
        <f t="shared" si="39"/>
        <v xml:space="preserve"> </v>
      </c>
      <c r="AK376" s="786" t="str">
        <f t="shared" si="40"/>
        <v xml:space="preserve"> </v>
      </c>
      <c r="AL376" s="786" t="str">
        <f t="shared" si="41"/>
        <v xml:space="preserve"> </v>
      </c>
    </row>
    <row r="377" spans="1:38" ht="18.75" x14ac:dyDescent="0.3">
      <c r="A377" s="858"/>
      <c r="B377" s="858"/>
      <c r="C377" s="858"/>
      <c r="D377" s="859"/>
      <c r="E377" s="860"/>
      <c r="F377" s="860"/>
      <c r="G377" s="860"/>
      <c r="H377" s="861"/>
      <c r="I377" s="861"/>
      <c r="J377" s="861"/>
      <c r="K377" s="786" t="str">
        <f t="shared" si="35"/>
        <v xml:space="preserve"> </v>
      </c>
      <c r="L377" s="861"/>
      <c r="M377" s="861"/>
      <c r="N377" s="861"/>
      <c r="O377" s="861"/>
      <c r="P377" s="861"/>
      <c r="Q377" s="855"/>
      <c r="R377" s="855"/>
      <c r="S377" s="861"/>
      <c r="T377" s="861"/>
      <c r="U377" s="861"/>
      <c r="V377" s="861"/>
      <c r="W377" s="862"/>
      <c r="X377" s="862"/>
      <c r="Y377" s="862"/>
      <c r="Z377" s="858"/>
      <c r="AA377" s="823"/>
      <c r="AB377" s="823"/>
      <c r="AC377" s="823"/>
      <c r="AD377" s="823"/>
      <c r="AE377" s="823"/>
      <c r="AF377" s="684"/>
      <c r="AG377" s="857" t="str">
        <f t="shared" si="36"/>
        <v xml:space="preserve"> </v>
      </c>
      <c r="AH377" s="786" t="str">
        <f t="shared" si="37"/>
        <v xml:space="preserve"> </v>
      </c>
      <c r="AI377" s="786" t="str">
        <f t="shared" si="38"/>
        <v xml:space="preserve"> </v>
      </c>
      <c r="AJ377" s="786" t="str">
        <f t="shared" si="39"/>
        <v xml:space="preserve"> </v>
      </c>
      <c r="AK377" s="786" t="str">
        <f t="shared" si="40"/>
        <v xml:space="preserve"> </v>
      </c>
      <c r="AL377" s="786" t="str">
        <f t="shared" si="41"/>
        <v xml:space="preserve"> </v>
      </c>
    </row>
    <row r="378" spans="1:38" ht="18.75" x14ac:dyDescent="0.3">
      <c r="A378" s="858"/>
      <c r="B378" s="858"/>
      <c r="C378" s="858"/>
      <c r="D378" s="859"/>
      <c r="E378" s="860"/>
      <c r="F378" s="860"/>
      <c r="G378" s="860"/>
      <c r="H378" s="861"/>
      <c r="I378" s="861"/>
      <c r="J378" s="861"/>
      <c r="K378" s="786" t="str">
        <f t="shared" si="35"/>
        <v xml:space="preserve"> </v>
      </c>
      <c r="L378" s="861"/>
      <c r="M378" s="861"/>
      <c r="N378" s="861"/>
      <c r="O378" s="861"/>
      <c r="P378" s="861"/>
      <c r="Q378" s="855"/>
      <c r="R378" s="855"/>
      <c r="S378" s="861"/>
      <c r="T378" s="861"/>
      <c r="U378" s="861"/>
      <c r="V378" s="861"/>
      <c r="W378" s="862"/>
      <c r="X378" s="862"/>
      <c r="Y378" s="862"/>
      <c r="Z378" s="858"/>
      <c r="AA378" s="823"/>
      <c r="AB378" s="823"/>
      <c r="AC378" s="823"/>
      <c r="AD378" s="823"/>
      <c r="AE378" s="823"/>
      <c r="AF378" s="684"/>
      <c r="AG378" s="857" t="str">
        <f t="shared" si="36"/>
        <v xml:space="preserve"> </v>
      </c>
      <c r="AH378" s="786" t="str">
        <f t="shared" si="37"/>
        <v xml:space="preserve"> </v>
      </c>
      <c r="AI378" s="786" t="str">
        <f t="shared" si="38"/>
        <v xml:space="preserve"> </v>
      </c>
      <c r="AJ378" s="786" t="str">
        <f t="shared" si="39"/>
        <v xml:space="preserve"> </v>
      </c>
      <c r="AK378" s="786" t="str">
        <f t="shared" si="40"/>
        <v xml:space="preserve"> </v>
      </c>
      <c r="AL378" s="786" t="str">
        <f t="shared" si="41"/>
        <v xml:space="preserve"> </v>
      </c>
    </row>
    <row r="379" spans="1:38" ht="18.75" x14ac:dyDescent="0.3">
      <c r="A379" s="858"/>
      <c r="B379" s="858"/>
      <c r="C379" s="858"/>
      <c r="D379" s="859"/>
      <c r="E379" s="860"/>
      <c r="F379" s="860"/>
      <c r="G379" s="860"/>
      <c r="H379" s="861"/>
      <c r="I379" s="861"/>
      <c r="J379" s="861"/>
      <c r="K379" s="786" t="str">
        <f t="shared" si="35"/>
        <v xml:space="preserve"> </v>
      </c>
      <c r="L379" s="861"/>
      <c r="M379" s="861"/>
      <c r="N379" s="861"/>
      <c r="O379" s="861"/>
      <c r="P379" s="861"/>
      <c r="Q379" s="855"/>
      <c r="R379" s="855"/>
      <c r="S379" s="861"/>
      <c r="T379" s="861"/>
      <c r="U379" s="861"/>
      <c r="V379" s="861"/>
      <c r="W379" s="862"/>
      <c r="X379" s="862"/>
      <c r="Y379" s="862"/>
      <c r="Z379" s="858"/>
      <c r="AA379" s="823"/>
      <c r="AB379" s="823"/>
      <c r="AC379" s="823"/>
      <c r="AD379" s="823"/>
      <c r="AE379" s="823"/>
      <c r="AF379" s="684"/>
      <c r="AG379" s="857" t="str">
        <f t="shared" si="36"/>
        <v xml:space="preserve"> </v>
      </c>
      <c r="AH379" s="786" t="str">
        <f t="shared" si="37"/>
        <v xml:space="preserve"> </v>
      </c>
      <c r="AI379" s="786" t="str">
        <f t="shared" si="38"/>
        <v xml:space="preserve"> </v>
      </c>
      <c r="AJ379" s="786" t="str">
        <f t="shared" si="39"/>
        <v xml:space="preserve"> </v>
      </c>
      <c r="AK379" s="786" t="str">
        <f t="shared" si="40"/>
        <v xml:space="preserve"> </v>
      </c>
      <c r="AL379" s="786" t="str">
        <f t="shared" si="41"/>
        <v xml:space="preserve"> </v>
      </c>
    </row>
    <row r="380" spans="1:38" ht="18.75" x14ac:dyDescent="0.3">
      <c r="A380" s="858"/>
      <c r="B380" s="858"/>
      <c r="C380" s="858"/>
      <c r="D380" s="859"/>
      <c r="E380" s="860"/>
      <c r="F380" s="860"/>
      <c r="G380" s="860"/>
      <c r="H380" s="861"/>
      <c r="I380" s="861"/>
      <c r="J380" s="861"/>
      <c r="K380" s="786" t="str">
        <f t="shared" si="35"/>
        <v xml:space="preserve"> </v>
      </c>
      <c r="L380" s="861"/>
      <c r="M380" s="861"/>
      <c r="N380" s="861"/>
      <c r="O380" s="861"/>
      <c r="P380" s="861"/>
      <c r="Q380" s="855"/>
      <c r="R380" s="855"/>
      <c r="S380" s="861"/>
      <c r="T380" s="861"/>
      <c r="U380" s="861"/>
      <c r="V380" s="861"/>
      <c r="W380" s="862"/>
      <c r="X380" s="862"/>
      <c r="Y380" s="862"/>
      <c r="Z380" s="858"/>
      <c r="AA380" s="823"/>
      <c r="AB380" s="823"/>
      <c r="AC380" s="823"/>
      <c r="AD380" s="823"/>
      <c r="AE380" s="823"/>
      <c r="AF380" s="684"/>
      <c r="AG380" s="857" t="str">
        <f t="shared" si="36"/>
        <v xml:space="preserve"> </v>
      </c>
      <c r="AH380" s="786" t="str">
        <f t="shared" si="37"/>
        <v xml:space="preserve"> </v>
      </c>
      <c r="AI380" s="786" t="str">
        <f t="shared" si="38"/>
        <v xml:space="preserve"> </v>
      </c>
      <c r="AJ380" s="786" t="str">
        <f t="shared" si="39"/>
        <v xml:space="preserve"> </v>
      </c>
      <c r="AK380" s="786" t="str">
        <f t="shared" si="40"/>
        <v xml:space="preserve"> </v>
      </c>
      <c r="AL380" s="786" t="str">
        <f t="shared" si="41"/>
        <v xml:space="preserve"> </v>
      </c>
    </row>
    <row r="381" spans="1:38" ht="18.75" x14ac:dyDescent="0.3">
      <c r="A381" s="858"/>
      <c r="B381" s="858"/>
      <c r="C381" s="858"/>
      <c r="D381" s="859"/>
      <c r="E381" s="860"/>
      <c r="F381" s="860"/>
      <c r="G381" s="860"/>
      <c r="H381" s="861"/>
      <c r="I381" s="861"/>
      <c r="J381" s="861"/>
      <c r="K381" s="786" t="str">
        <f t="shared" si="35"/>
        <v xml:space="preserve"> </v>
      </c>
      <c r="L381" s="861"/>
      <c r="M381" s="861"/>
      <c r="N381" s="861"/>
      <c r="O381" s="861"/>
      <c r="P381" s="861"/>
      <c r="Q381" s="855"/>
      <c r="R381" s="855"/>
      <c r="S381" s="861"/>
      <c r="T381" s="861"/>
      <c r="U381" s="861"/>
      <c r="V381" s="861"/>
      <c r="W381" s="862"/>
      <c r="X381" s="862"/>
      <c r="Y381" s="862"/>
      <c r="Z381" s="858"/>
      <c r="AA381" s="823"/>
      <c r="AB381" s="823"/>
      <c r="AC381" s="823"/>
      <c r="AD381" s="823"/>
      <c r="AE381" s="823"/>
      <c r="AF381" s="684"/>
      <c r="AG381" s="857" t="str">
        <f t="shared" si="36"/>
        <v xml:space="preserve"> </v>
      </c>
      <c r="AH381" s="786" t="str">
        <f t="shared" si="37"/>
        <v xml:space="preserve"> </v>
      </c>
      <c r="AI381" s="786" t="str">
        <f t="shared" si="38"/>
        <v xml:space="preserve"> </v>
      </c>
      <c r="AJ381" s="786" t="str">
        <f t="shared" si="39"/>
        <v xml:space="preserve"> </v>
      </c>
      <c r="AK381" s="786" t="str">
        <f t="shared" si="40"/>
        <v xml:space="preserve"> </v>
      </c>
      <c r="AL381" s="786" t="str">
        <f t="shared" si="41"/>
        <v xml:space="preserve"> </v>
      </c>
    </row>
    <row r="382" spans="1:38" ht="18.75" x14ac:dyDescent="0.3">
      <c r="A382" s="858"/>
      <c r="B382" s="858"/>
      <c r="C382" s="858"/>
      <c r="D382" s="859"/>
      <c r="E382" s="860"/>
      <c r="F382" s="860"/>
      <c r="G382" s="860"/>
      <c r="H382" s="861"/>
      <c r="I382" s="861"/>
      <c r="J382" s="861"/>
      <c r="K382" s="786" t="str">
        <f t="shared" si="35"/>
        <v xml:space="preserve"> </v>
      </c>
      <c r="L382" s="861"/>
      <c r="M382" s="861"/>
      <c r="N382" s="861"/>
      <c r="O382" s="861"/>
      <c r="P382" s="861"/>
      <c r="Q382" s="855"/>
      <c r="R382" s="855"/>
      <c r="S382" s="861"/>
      <c r="T382" s="861"/>
      <c r="U382" s="861"/>
      <c r="V382" s="861"/>
      <c r="W382" s="862"/>
      <c r="X382" s="862"/>
      <c r="Y382" s="862"/>
      <c r="Z382" s="858"/>
      <c r="AA382" s="823"/>
      <c r="AB382" s="823"/>
      <c r="AC382" s="823"/>
      <c r="AD382" s="823"/>
      <c r="AE382" s="823"/>
      <c r="AF382" s="684"/>
      <c r="AG382" s="857" t="str">
        <f t="shared" si="36"/>
        <v xml:space="preserve"> </v>
      </c>
      <c r="AH382" s="786" t="str">
        <f t="shared" si="37"/>
        <v xml:space="preserve"> </v>
      </c>
      <c r="AI382" s="786" t="str">
        <f t="shared" si="38"/>
        <v xml:space="preserve"> </v>
      </c>
      <c r="AJ382" s="786" t="str">
        <f t="shared" si="39"/>
        <v xml:space="preserve"> </v>
      </c>
      <c r="AK382" s="786" t="str">
        <f t="shared" si="40"/>
        <v xml:space="preserve"> </v>
      </c>
      <c r="AL382" s="786" t="str">
        <f t="shared" si="41"/>
        <v xml:space="preserve"> </v>
      </c>
    </row>
    <row r="383" spans="1:38" ht="18.75" x14ac:dyDescent="0.3">
      <c r="A383" s="858"/>
      <c r="B383" s="858"/>
      <c r="C383" s="858"/>
      <c r="D383" s="859"/>
      <c r="E383" s="860"/>
      <c r="F383" s="860"/>
      <c r="G383" s="860"/>
      <c r="H383" s="861"/>
      <c r="I383" s="861"/>
      <c r="J383" s="861"/>
      <c r="K383" s="786" t="str">
        <f t="shared" si="35"/>
        <v xml:space="preserve"> </v>
      </c>
      <c r="L383" s="861"/>
      <c r="M383" s="861"/>
      <c r="N383" s="861"/>
      <c r="O383" s="861"/>
      <c r="P383" s="861"/>
      <c r="Q383" s="855"/>
      <c r="R383" s="855"/>
      <c r="S383" s="861"/>
      <c r="T383" s="861"/>
      <c r="U383" s="861"/>
      <c r="V383" s="861"/>
      <c r="W383" s="862"/>
      <c r="X383" s="862"/>
      <c r="Y383" s="862"/>
      <c r="Z383" s="858"/>
      <c r="AA383" s="823"/>
      <c r="AB383" s="823"/>
      <c r="AC383" s="823"/>
      <c r="AD383" s="823"/>
      <c r="AE383" s="823"/>
      <c r="AF383" s="684"/>
      <c r="AG383" s="857" t="str">
        <f t="shared" si="36"/>
        <v xml:space="preserve"> </v>
      </c>
      <c r="AH383" s="786" t="str">
        <f t="shared" si="37"/>
        <v xml:space="preserve"> </v>
      </c>
      <c r="AI383" s="786" t="str">
        <f t="shared" si="38"/>
        <v xml:space="preserve"> </v>
      </c>
      <c r="AJ383" s="786" t="str">
        <f t="shared" si="39"/>
        <v xml:space="preserve"> </v>
      </c>
      <c r="AK383" s="786" t="str">
        <f t="shared" si="40"/>
        <v xml:space="preserve"> </v>
      </c>
      <c r="AL383" s="786" t="str">
        <f t="shared" si="41"/>
        <v xml:space="preserve"> </v>
      </c>
    </row>
    <row r="384" spans="1:38" ht="18.75" x14ac:dyDescent="0.3">
      <c r="A384" s="858"/>
      <c r="B384" s="858"/>
      <c r="C384" s="858"/>
      <c r="D384" s="859"/>
      <c r="E384" s="860"/>
      <c r="F384" s="860"/>
      <c r="G384" s="860"/>
      <c r="H384" s="861"/>
      <c r="I384" s="861"/>
      <c r="J384" s="861"/>
      <c r="K384" s="786" t="str">
        <f t="shared" si="35"/>
        <v xml:space="preserve"> </v>
      </c>
      <c r="L384" s="861"/>
      <c r="M384" s="861"/>
      <c r="N384" s="861"/>
      <c r="O384" s="861"/>
      <c r="P384" s="861"/>
      <c r="Q384" s="855"/>
      <c r="R384" s="855"/>
      <c r="S384" s="861"/>
      <c r="T384" s="861"/>
      <c r="U384" s="861"/>
      <c r="V384" s="861"/>
      <c r="W384" s="862"/>
      <c r="X384" s="862"/>
      <c r="Y384" s="862"/>
      <c r="Z384" s="858"/>
      <c r="AA384" s="823"/>
      <c r="AB384" s="823"/>
      <c r="AC384" s="823"/>
      <c r="AD384" s="823"/>
      <c r="AE384" s="823"/>
      <c r="AF384" s="684"/>
      <c r="AG384" s="857" t="str">
        <f t="shared" si="36"/>
        <v xml:space="preserve"> </v>
      </c>
      <c r="AH384" s="786" t="str">
        <f t="shared" si="37"/>
        <v xml:space="preserve"> </v>
      </c>
      <c r="AI384" s="786" t="str">
        <f t="shared" si="38"/>
        <v xml:space="preserve"> </v>
      </c>
      <c r="AJ384" s="786" t="str">
        <f t="shared" si="39"/>
        <v xml:space="preserve"> </v>
      </c>
      <c r="AK384" s="786" t="str">
        <f t="shared" si="40"/>
        <v xml:space="preserve"> </v>
      </c>
      <c r="AL384" s="786" t="str">
        <f t="shared" si="41"/>
        <v xml:space="preserve"> </v>
      </c>
    </row>
    <row r="385" spans="1:38" ht="18.75" x14ac:dyDescent="0.3">
      <c r="A385" s="858"/>
      <c r="B385" s="858"/>
      <c r="C385" s="858"/>
      <c r="D385" s="859"/>
      <c r="E385" s="860"/>
      <c r="F385" s="860"/>
      <c r="G385" s="860"/>
      <c r="H385" s="861"/>
      <c r="I385" s="861"/>
      <c r="J385" s="861"/>
      <c r="K385" s="786" t="str">
        <f t="shared" si="35"/>
        <v xml:space="preserve"> </v>
      </c>
      <c r="L385" s="861"/>
      <c r="M385" s="861"/>
      <c r="N385" s="861"/>
      <c r="O385" s="861"/>
      <c r="P385" s="861"/>
      <c r="Q385" s="855"/>
      <c r="R385" s="855"/>
      <c r="S385" s="861"/>
      <c r="T385" s="861"/>
      <c r="U385" s="861"/>
      <c r="V385" s="861"/>
      <c r="W385" s="862"/>
      <c r="X385" s="862"/>
      <c r="Y385" s="862"/>
      <c r="Z385" s="858"/>
      <c r="AA385" s="823"/>
      <c r="AB385" s="823"/>
      <c r="AC385" s="823"/>
      <c r="AD385" s="823"/>
      <c r="AE385" s="823"/>
      <c r="AF385" s="684"/>
      <c r="AG385" s="857" t="str">
        <f t="shared" si="36"/>
        <v xml:space="preserve"> </v>
      </c>
      <c r="AH385" s="786" t="str">
        <f t="shared" si="37"/>
        <v xml:space="preserve"> </v>
      </c>
      <c r="AI385" s="786" t="str">
        <f t="shared" si="38"/>
        <v xml:space="preserve"> </v>
      </c>
      <c r="AJ385" s="786" t="str">
        <f t="shared" si="39"/>
        <v xml:space="preserve"> </v>
      </c>
      <c r="AK385" s="786" t="str">
        <f t="shared" si="40"/>
        <v xml:space="preserve"> </v>
      </c>
      <c r="AL385" s="786" t="str">
        <f t="shared" si="41"/>
        <v xml:space="preserve"> </v>
      </c>
    </row>
    <row r="386" spans="1:38" ht="18.75" x14ac:dyDescent="0.3">
      <c r="A386" s="858"/>
      <c r="B386" s="858"/>
      <c r="C386" s="858"/>
      <c r="D386" s="859"/>
      <c r="E386" s="860"/>
      <c r="F386" s="860"/>
      <c r="G386" s="860"/>
      <c r="H386" s="861"/>
      <c r="I386" s="861"/>
      <c r="J386" s="861"/>
      <c r="K386" s="786" t="str">
        <f t="shared" si="35"/>
        <v xml:space="preserve"> </v>
      </c>
      <c r="L386" s="861"/>
      <c r="M386" s="861"/>
      <c r="N386" s="861"/>
      <c r="O386" s="861"/>
      <c r="P386" s="861"/>
      <c r="Q386" s="855"/>
      <c r="R386" s="855"/>
      <c r="S386" s="861"/>
      <c r="T386" s="861"/>
      <c r="U386" s="861"/>
      <c r="V386" s="861"/>
      <c r="W386" s="862"/>
      <c r="X386" s="862"/>
      <c r="Y386" s="862"/>
      <c r="Z386" s="858"/>
      <c r="AA386" s="823"/>
      <c r="AB386" s="823"/>
      <c r="AC386" s="823"/>
      <c r="AD386" s="823"/>
      <c r="AE386" s="823"/>
      <c r="AF386" s="684"/>
      <c r="AG386" s="857" t="str">
        <f t="shared" si="36"/>
        <v xml:space="preserve"> </v>
      </c>
      <c r="AH386" s="786" t="str">
        <f t="shared" si="37"/>
        <v xml:space="preserve"> </v>
      </c>
      <c r="AI386" s="786" t="str">
        <f t="shared" si="38"/>
        <v xml:space="preserve"> </v>
      </c>
      <c r="AJ386" s="786" t="str">
        <f t="shared" si="39"/>
        <v xml:space="preserve"> </v>
      </c>
      <c r="AK386" s="786" t="str">
        <f t="shared" si="40"/>
        <v xml:space="preserve"> </v>
      </c>
      <c r="AL386" s="786" t="str">
        <f t="shared" si="41"/>
        <v xml:space="preserve"> </v>
      </c>
    </row>
    <row r="387" spans="1:38" ht="18.75" x14ac:dyDescent="0.3">
      <c r="A387" s="858"/>
      <c r="B387" s="858"/>
      <c r="C387" s="858"/>
      <c r="D387" s="859"/>
      <c r="E387" s="860"/>
      <c r="F387" s="860"/>
      <c r="G387" s="860"/>
      <c r="H387" s="861"/>
      <c r="I387" s="861"/>
      <c r="J387" s="861"/>
      <c r="K387" s="786" t="str">
        <f t="shared" si="35"/>
        <v xml:space="preserve"> </v>
      </c>
      <c r="L387" s="861"/>
      <c r="M387" s="861"/>
      <c r="N387" s="861"/>
      <c r="O387" s="861"/>
      <c r="P387" s="861"/>
      <c r="Q387" s="855"/>
      <c r="R387" s="855"/>
      <c r="S387" s="861"/>
      <c r="T387" s="861"/>
      <c r="U387" s="861"/>
      <c r="V387" s="861"/>
      <c r="W387" s="862"/>
      <c r="X387" s="862"/>
      <c r="Y387" s="862"/>
      <c r="Z387" s="858"/>
      <c r="AA387" s="823"/>
      <c r="AB387" s="823"/>
      <c r="AC387" s="823"/>
      <c r="AD387" s="823"/>
      <c r="AE387" s="823"/>
      <c r="AF387" s="684"/>
      <c r="AG387" s="857" t="str">
        <f t="shared" si="36"/>
        <v xml:space="preserve"> </v>
      </c>
      <c r="AH387" s="786" t="str">
        <f t="shared" si="37"/>
        <v xml:space="preserve"> </v>
      </c>
      <c r="AI387" s="786" t="str">
        <f t="shared" si="38"/>
        <v xml:space="preserve"> </v>
      </c>
      <c r="AJ387" s="786" t="str">
        <f t="shared" si="39"/>
        <v xml:space="preserve"> </v>
      </c>
      <c r="AK387" s="786" t="str">
        <f t="shared" si="40"/>
        <v xml:space="preserve"> </v>
      </c>
      <c r="AL387" s="786" t="str">
        <f t="shared" si="41"/>
        <v xml:space="preserve"> </v>
      </c>
    </row>
    <row r="388" spans="1:38" ht="18.75" x14ac:dyDescent="0.3">
      <c r="A388" s="858"/>
      <c r="B388" s="858"/>
      <c r="C388" s="858"/>
      <c r="D388" s="859"/>
      <c r="E388" s="860"/>
      <c r="F388" s="860"/>
      <c r="G388" s="860"/>
      <c r="H388" s="861"/>
      <c r="I388" s="861"/>
      <c r="J388" s="861"/>
      <c r="K388" s="786" t="str">
        <f t="shared" si="35"/>
        <v xml:space="preserve"> </v>
      </c>
      <c r="L388" s="861"/>
      <c r="M388" s="861"/>
      <c r="N388" s="861"/>
      <c r="O388" s="861"/>
      <c r="P388" s="861"/>
      <c r="Q388" s="855"/>
      <c r="R388" s="855"/>
      <c r="S388" s="861"/>
      <c r="T388" s="861"/>
      <c r="U388" s="861"/>
      <c r="V388" s="861"/>
      <c r="W388" s="862"/>
      <c r="X388" s="862"/>
      <c r="Y388" s="862"/>
      <c r="Z388" s="858"/>
      <c r="AA388" s="823"/>
      <c r="AB388" s="823"/>
      <c r="AC388" s="823"/>
      <c r="AD388" s="823"/>
      <c r="AE388" s="823"/>
      <c r="AF388" s="684"/>
      <c r="AG388" s="857" t="str">
        <f t="shared" si="36"/>
        <v xml:space="preserve"> </v>
      </c>
      <c r="AH388" s="786" t="str">
        <f t="shared" si="37"/>
        <v xml:space="preserve"> </v>
      </c>
      <c r="AI388" s="786" t="str">
        <f t="shared" si="38"/>
        <v xml:space="preserve"> </v>
      </c>
      <c r="AJ388" s="786" t="str">
        <f t="shared" si="39"/>
        <v xml:space="preserve"> </v>
      </c>
      <c r="AK388" s="786" t="str">
        <f t="shared" si="40"/>
        <v xml:space="preserve"> </v>
      </c>
      <c r="AL388" s="786" t="str">
        <f t="shared" si="41"/>
        <v xml:space="preserve"> </v>
      </c>
    </row>
    <row r="389" spans="1:38" ht="18.75" x14ac:dyDescent="0.3">
      <c r="A389" s="858"/>
      <c r="B389" s="858"/>
      <c r="C389" s="858"/>
      <c r="D389" s="859"/>
      <c r="E389" s="860"/>
      <c r="F389" s="860"/>
      <c r="G389" s="860"/>
      <c r="H389" s="861"/>
      <c r="I389" s="861"/>
      <c r="J389" s="861"/>
      <c r="K389" s="786" t="str">
        <f t="shared" si="35"/>
        <v xml:space="preserve"> </v>
      </c>
      <c r="L389" s="861"/>
      <c r="M389" s="861"/>
      <c r="N389" s="861"/>
      <c r="O389" s="861"/>
      <c r="P389" s="861"/>
      <c r="Q389" s="855"/>
      <c r="R389" s="855"/>
      <c r="S389" s="861"/>
      <c r="T389" s="861"/>
      <c r="U389" s="861"/>
      <c r="V389" s="861"/>
      <c r="W389" s="862"/>
      <c r="X389" s="862"/>
      <c r="Y389" s="862"/>
      <c r="Z389" s="858"/>
      <c r="AA389" s="823"/>
      <c r="AB389" s="823"/>
      <c r="AC389" s="823"/>
      <c r="AD389" s="823"/>
      <c r="AE389" s="823"/>
      <c r="AF389" s="684"/>
      <c r="AG389" s="857" t="str">
        <f t="shared" si="36"/>
        <v xml:space="preserve"> </v>
      </c>
      <c r="AH389" s="786" t="str">
        <f t="shared" si="37"/>
        <v xml:space="preserve"> </v>
      </c>
      <c r="AI389" s="786" t="str">
        <f t="shared" si="38"/>
        <v xml:space="preserve"> </v>
      </c>
      <c r="AJ389" s="786" t="str">
        <f t="shared" si="39"/>
        <v xml:space="preserve"> </v>
      </c>
      <c r="AK389" s="786" t="str">
        <f t="shared" si="40"/>
        <v xml:space="preserve"> </v>
      </c>
      <c r="AL389" s="786" t="str">
        <f t="shared" si="41"/>
        <v xml:space="preserve"> </v>
      </c>
    </row>
    <row r="390" spans="1:38" ht="18.75" x14ac:dyDescent="0.3">
      <c r="A390" s="858"/>
      <c r="B390" s="858"/>
      <c r="C390" s="858"/>
      <c r="D390" s="859"/>
      <c r="E390" s="860"/>
      <c r="F390" s="860"/>
      <c r="G390" s="860"/>
      <c r="H390" s="861"/>
      <c r="I390" s="861"/>
      <c r="J390" s="861"/>
      <c r="K390" s="786" t="str">
        <f t="shared" ref="K390:K453" si="42">IFERROR(O390/R390," ")</f>
        <v xml:space="preserve"> </v>
      </c>
      <c r="L390" s="861"/>
      <c r="M390" s="861"/>
      <c r="N390" s="861"/>
      <c r="O390" s="861"/>
      <c r="P390" s="861"/>
      <c r="Q390" s="855"/>
      <c r="R390" s="855"/>
      <c r="S390" s="861"/>
      <c r="T390" s="861"/>
      <c r="U390" s="861"/>
      <c r="V390" s="861"/>
      <c r="W390" s="862"/>
      <c r="X390" s="862"/>
      <c r="Y390" s="862"/>
      <c r="Z390" s="858"/>
      <c r="AA390" s="823"/>
      <c r="AB390" s="823"/>
      <c r="AC390" s="823"/>
      <c r="AD390" s="823"/>
      <c r="AE390" s="823"/>
      <c r="AF390" s="684"/>
      <c r="AG390" s="857" t="str">
        <f t="shared" ref="AG390:AG453" si="43">IF(AF390&gt;0,AF390*0.187*10^-3," ")</f>
        <v xml:space="preserve"> </v>
      </c>
      <c r="AH390" s="786" t="str">
        <f t="shared" ref="AH390:AH453" si="44">IFERROR(S390/M390," ")</f>
        <v xml:space="preserve"> </v>
      </c>
      <c r="AI390" s="786" t="str">
        <f t="shared" ref="AI390:AI453" si="45">IFERROR(T390/N390," ")</f>
        <v xml:space="preserve"> </v>
      </c>
      <c r="AJ390" s="786" t="str">
        <f t="shared" ref="AJ390:AJ453" si="46">IFERROR((IF(S390&gt;0,S390*0.187*10^3,0)+IF(T390&gt;0,T390*0.86*10^3,0))/O390," ")</f>
        <v xml:space="preserve"> </v>
      </c>
      <c r="AK390" s="786" t="str">
        <f t="shared" ref="AK390:AK453" si="47">IFERROR(Z390*0.187*10^-3/J390," ")</f>
        <v xml:space="preserve"> </v>
      </c>
      <c r="AL390" s="786" t="str">
        <f t="shared" ref="AL390:AL453" si="48">IFERROR(AD390*0.187*10^-3/G390," ")</f>
        <v xml:space="preserve"> </v>
      </c>
    </row>
    <row r="391" spans="1:38" ht="18.75" x14ac:dyDescent="0.3">
      <c r="A391" s="858"/>
      <c r="B391" s="858"/>
      <c r="C391" s="858"/>
      <c r="D391" s="859"/>
      <c r="E391" s="860"/>
      <c r="F391" s="860"/>
      <c r="G391" s="860"/>
      <c r="H391" s="861"/>
      <c r="I391" s="861"/>
      <c r="J391" s="861"/>
      <c r="K391" s="786" t="str">
        <f t="shared" si="42"/>
        <v xml:space="preserve"> </v>
      </c>
      <c r="L391" s="861"/>
      <c r="M391" s="861"/>
      <c r="N391" s="861"/>
      <c r="O391" s="861"/>
      <c r="P391" s="861"/>
      <c r="Q391" s="855"/>
      <c r="R391" s="855"/>
      <c r="S391" s="861"/>
      <c r="T391" s="861"/>
      <c r="U391" s="861"/>
      <c r="V391" s="861"/>
      <c r="W391" s="862"/>
      <c r="X391" s="862"/>
      <c r="Y391" s="862"/>
      <c r="Z391" s="858"/>
      <c r="AA391" s="823"/>
      <c r="AB391" s="823"/>
      <c r="AC391" s="823"/>
      <c r="AD391" s="823"/>
      <c r="AE391" s="823"/>
      <c r="AF391" s="684"/>
      <c r="AG391" s="857" t="str">
        <f t="shared" si="43"/>
        <v xml:space="preserve"> </v>
      </c>
      <c r="AH391" s="786" t="str">
        <f t="shared" si="44"/>
        <v xml:space="preserve"> </v>
      </c>
      <c r="AI391" s="786" t="str">
        <f t="shared" si="45"/>
        <v xml:space="preserve"> </v>
      </c>
      <c r="AJ391" s="786" t="str">
        <f t="shared" si="46"/>
        <v xml:space="preserve"> </v>
      </c>
      <c r="AK391" s="786" t="str">
        <f t="shared" si="47"/>
        <v xml:space="preserve"> </v>
      </c>
      <c r="AL391" s="786" t="str">
        <f t="shared" si="48"/>
        <v xml:space="preserve"> </v>
      </c>
    </row>
    <row r="392" spans="1:38" ht="18.75" x14ac:dyDescent="0.3">
      <c r="A392" s="858"/>
      <c r="B392" s="858"/>
      <c r="C392" s="858"/>
      <c r="D392" s="859"/>
      <c r="E392" s="860"/>
      <c r="F392" s="860"/>
      <c r="G392" s="860"/>
      <c r="H392" s="861"/>
      <c r="I392" s="861"/>
      <c r="J392" s="861"/>
      <c r="K392" s="786" t="str">
        <f t="shared" si="42"/>
        <v xml:space="preserve"> </v>
      </c>
      <c r="L392" s="861"/>
      <c r="M392" s="861"/>
      <c r="N392" s="861"/>
      <c r="O392" s="861"/>
      <c r="P392" s="861"/>
      <c r="Q392" s="855"/>
      <c r="R392" s="855"/>
      <c r="S392" s="861"/>
      <c r="T392" s="861"/>
      <c r="U392" s="861"/>
      <c r="V392" s="861"/>
      <c r="W392" s="862"/>
      <c r="X392" s="862"/>
      <c r="Y392" s="862"/>
      <c r="Z392" s="858"/>
      <c r="AA392" s="823"/>
      <c r="AB392" s="823"/>
      <c r="AC392" s="823"/>
      <c r="AD392" s="823"/>
      <c r="AE392" s="823"/>
      <c r="AF392" s="684"/>
      <c r="AG392" s="857" t="str">
        <f t="shared" si="43"/>
        <v xml:space="preserve"> </v>
      </c>
      <c r="AH392" s="786" t="str">
        <f t="shared" si="44"/>
        <v xml:space="preserve"> </v>
      </c>
      <c r="AI392" s="786" t="str">
        <f t="shared" si="45"/>
        <v xml:space="preserve"> </v>
      </c>
      <c r="AJ392" s="786" t="str">
        <f t="shared" si="46"/>
        <v xml:space="preserve"> </v>
      </c>
      <c r="AK392" s="786" t="str">
        <f t="shared" si="47"/>
        <v xml:space="preserve"> </v>
      </c>
      <c r="AL392" s="786" t="str">
        <f t="shared" si="48"/>
        <v xml:space="preserve"> </v>
      </c>
    </row>
    <row r="393" spans="1:38" ht="18.75" x14ac:dyDescent="0.3">
      <c r="A393" s="858"/>
      <c r="B393" s="858"/>
      <c r="C393" s="858"/>
      <c r="D393" s="859"/>
      <c r="E393" s="860"/>
      <c r="F393" s="860"/>
      <c r="G393" s="860"/>
      <c r="H393" s="861"/>
      <c r="I393" s="861"/>
      <c r="J393" s="861"/>
      <c r="K393" s="786" t="str">
        <f t="shared" si="42"/>
        <v xml:space="preserve"> </v>
      </c>
      <c r="L393" s="861"/>
      <c r="M393" s="861"/>
      <c r="N393" s="861"/>
      <c r="O393" s="861"/>
      <c r="P393" s="861"/>
      <c r="Q393" s="855"/>
      <c r="R393" s="855"/>
      <c r="S393" s="861"/>
      <c r="T393" s="861"/>
      <c r="U393" s="861"/>
      <c r="V393" s="861"/>
      <c r="W393" s="862"/>
      <c r="X393" s="862"/>
      <c r="Y393" s="862"/>
      <c r="Z393" s="858"/>
      <c r="AA393" s="823"/>
      <c r="AB393" s="823"/>
      <c r="AC393" s="823"/>
      <c r="AD393" s="823"/>
      <c r="AE393" s="823"/>
      <c r="AF393" s="684"/>
      <c r="AG393" s="857" t="str">
        <f t="shared" si="43"/>
        <v xml:space="preserve"> </v>
      </c>
      <c r="AH393" s="786" t="str">
        <f t="shared" si="44"/>
        <v xml:space="preserve"> </v>
      </c>
      <c r="AI393" s="786" t="str">
        <f t="shared" si="45"/>
        <v xml:space="preserve"> </v>
      </c>
      <c r="AJ393" s="786" t="str">
        <f t="shared" si="46"/>
        <v xml:space="preserve"> </v>
      </c>
      <c r="AK393" s="786" t="str">
        <f t="shared" si="47"/>
        <v xml:space="preserve"> </v>
      </c>
      <c r="AL393" s="786" t="str">
        <f t="shared" si="48"/>
        <v xml:space="preserve"> </v>
      </c>
    </row>
    <row r="394" spans="1:38" ht="18.75" x14ac:dyDescent="0.3">
      <c r="A394" s="858"/>
      <c r="B394" s="858"/>
      <c r="C394" s="858"/>
      <c r="D394" s="859"/>
      <c r="E394" s="860"/>
      <c r="F394" s="860"/>
      <c r="G394" s="860"/>
      <c r="H394" s="861"/>
      <c r="I394" s="861"/>
      <c r="J394" s="861"/>
      <c r="K394" s="786" t="str">
        <f t="shared" si="42"/>
        <v xml:space="preserve"> </v>
      </c>
      <c r="L394" s="861"/>
      <c r="M394" s="861"/>
      <c r="N394" s="861"/>
      <c r="O394" s="861"/>
      <c r="P394" s="861"/>
      <c r="Q394" s="855"/>
      <c r="R394" s="855"/>
      <c r="S394" s="861"/>
      <c r="T394" s="861"/>
      <c r="U394" s="861"/>
      <c r="V394" s="861"/>
      <c r="W394" s="862"/>
      <c r="X394" s="862"/>
      <c r="Y394" s="862"/>
      <c r="Z394" s="858"/>
      <c r="AA394" s="823"/>
      <c r="AB394" s="823"/>
      <c r="AC394" s="823"/>
      <c r="AD394" s="823"/>
      <c r="AE394" s="823"/>
      <c r="AF394" s="684"/>
      <c r="AG394" s="857" t="str">
        <f t="shared" si="43"/>
        <v xml:space="preserve"> </v>
      </c>
      <c r="AH394" s="786" t="str">
        <f t="shared" si="44"/>
        <v xml:space="preserve"> </v>
      </c>
      <c r="AI394" s="786" t="str">
        <f t="shared" si="45"/>
        <v xml:space="preserve"> </v>
      </c>
      <c r="AJ394" s="786" t="str">
        <f t="shared" si="46"/>
        <v xml:space="preserve"> </v>
      </c>
      <c r="AK394" s="786" t="str">
        <f t="shared" si="47"/>
        <v xml:space="preserve"> </v>
      </c>
      <c r="AL394" s="786" t="str">
        <f t="shared" si="48"/>
        <v xml:space="preserve"> </v>
      </c>
    </row>
    <row r="395" spans="1:38" ht="18.75" x14ac:dyDescent="0.3">
      <c r="A395" s="858"/>
      <c r="B395" s="858"/>
      <c r="C395" s="858"/>
      <c r="D395" s="859"/>
      <c r="E395" s="860"/>
      <c r="F395" s="860"/>
      <c r="G395" s="860"/>
      <c r="H395" s="861"/>
      <c r="I395" s="861"/>
      <c r="J395" s="861"/>
      <c r="K395" s="786" t="str">
        <f t="shared" si="42"/>
        <v xml:space="preserve"> </v>
      </c>
      <c r="L395" s="861"/>
      <c r="M395" s="861"/>
      <c r="N395" s="861"/>
      <c r="O395" s="861"/>
      <c r="P395" s="861"/>
      <c r="Q395" s="855"/>
      <c r="R395" s="855"/>
      <c r="S395" s="861"/>
      <c r="T395" s="861"/>
      <c r="U395" s="861"/>
      <c r="V395" s="861"/>
      <c r="W395" s="862"/>
      <c r="X395" s="862"/>
      <c r="Y395" s="862"/>
      <c r="Z395" s="858"/>
      <c r="AA395" s="823"/>
      <c r="AB395" s="823"/>
      <c r="AC395" s="823"/>
      <c r="AD395" s="823"/>
      <c r="AE395" s="823"/>
      <c r="AF395" s="684"/>
      <c r="AG395" s="857" t="str">
        <f t="shared" si="43"/>
        <v xml:space="preserve"> </v>
      </c>
      <c r="AH395" s="786" t="str">
        <f t="shared" si="44"/>
        <v xml:space="preserve"> </v>
      </c>
      <c r="AI395" s="786" t="str">
        <f t="shared" si="45"/>
        <v xml:space="preserve"> </v>
      </c>
      <c r="AJ395" s="786" t="str">
        <f t="shared" si="46"/>
        <v xml:space="preserve"> </v>
      </c>
      <c r="AK395" s="786" t="str">
        <f t="shared" si="47"/>
        <v xml:space="preserve"> </v>
      </c>
      <c r="AL395" s="786" t="str">
        <f t="shared" si="48"/>
        <v xml:space="preserve"> </v>
      </c>
    </row>
    <row r="396" spans="1:38" ht="18.75" x14ac:dyDescent="0.3">
      <c r="A396" s="858"/>
      <c r="B396" s="858"/>
      <c r="C396" s="858"/>
      <c r="D396" s="859"/>
      <c r="E396" s="860"/>
      <c r="F396" s="860"/>
      <c r="G396" s="860"/>
      <c r="H396" s="861"/>
      <c r="I396" s="861"/>
      <c r="J396" s="861"/>
      <c r="K396" s="786" t="str">
        <f t="shared" si="42"/>
        <v xml:space="preserve"> </v>
      </c>
      <c r="L396" s="861"/>
      <c r="M396" s="861"/>
      <c r="N396" s="861"/>
      <c r="O396" s="861"/>
      <c r="P396" s="861"/>
      <c r="Q396" s="855"/>
      <c r="R396" s="855"/>
      <c r="S396" s="861"/>
      <c r="T396" s="861"/>
      <c r="U396" s="861"/>
      <c r="V396" s="861"/>
      <c r="W396" s="862"/>
      <c r="X396" s="862"/>
      <c r="Y396" s="862"/>
      <c r="Z396" s="858"/>
      <c r="AA396" s="823"/>
      <c r="AB396" s="823"/>
      <c r="AC396" s="823"/>
      <c r="AD396" s="823"/>
      <c r="AE396" s="823"/>
      <c r="AF396" s="684"/>
      <c r="AG396" s="857" t="str">
        <f t="shared" si="43"/>
        <v xml:space="preserve"> </v>
      </c>
      <c r="AH396" s="786" t="str">
        <f t="shared" si="44"/>
        <v xml:space="preserve"> </v>
      </c>
      <c r="AI396" s="786" t="str">
        <f t="shared" si="45"/>
        <v xml:space="preserve"> </v>
      </c>
      <c r="AJ396" s="786" t="str">
        <f t="shared" si="46"/>
        <v xml:space="preserve"> </v>
      </c>
      <c r="AK396" s="786" t="str">
        <f t="shared" si="47"/>
        <v xml:space="preserve"> </v>
      </c>
      <c r="AL396" s="786" t="str">
        <f t="shared" si="48"/>
        <v xml:space="preserve"> </v>
      </c>
    </row>
    <row r="397" spans="1:38" ht="18.75" x14ac:dyDescent="0.3">
      <c r="A397" s="858"/>
      <c r="B397" s="858"/>
      <c r="C397" s="858"/>
      <c r="D397" s="859"/>
      <c r="E397" s="860"/>
      <c r="F397" s="860"/>
      <c r="G397" s="860"/>
      <c r="H397" s="861"/>
      <c r="I397" s="861"/>
      <c r="J397" s="861"/>
      <c r="K397" s="786" t="str">
        <f t="shared" si="42"/>
        <v xml:space="preserve"> </v>
      </c>
      <c r="L397" s="861"/>
      <c r="M397" s="861"/>
      <c r="N397" s="861"/>
      <c r="O397" s="861"/>
      <c r="P397" s="861"/>
      <c r="Q397" s="855"/>
      <c r="R397" s="855"/>
      <c r="S397" s="861"/>
      <c r="T397" s="861"/>
      <c r="U397" s="861"/>
      <c r="V397" s="861"/>
      <c r="W397" s="862"/>
      <c r="X397" s="862"/>
      <c r="Y397" s="862"/>
      <c r="Z397" s="858"/>
      <c r="AA397" s="823"/>
      <c r="AB397" s="823"/>
      <c r="AC397" s="823"/>
      <c r="AD397" s="823"/>
      <c r="AE397" s="823"/>
      <c r="AF397" s="684"/>
      <c r="AG397" s="857" t="str">
        <f t="shared" si="43"/>
        <v xml:space="preserve"> </v>
      </c>
      <c r="AH397" s="786" t="str">
        <f t="shared" si="44"/>
        <v xml:space="preserve"> </v>
      </c>
      <c r="AI397" s="786" t="str">
        <f t="shared" si="45"/>
        <v xml:space="preserve"> </v>
      </c>
      <c r="AJ397" s="786" t="str">
        <f t="shared" si="46"/>
        <v xml:space="preserve"> </v>
      </c>
      <c r="AK397" s="786" t="str">
        <f t="shared" si="47"/>
        <v xml:space="preserve"> </v>
      </c>
      <c r="AL397" s="786" t="str">
        <f t="shared" si="48"/>
        <v xml:space="preserve"> </v>
      </c>
    </row>
    <row r="398" spans="1:38" ht="18.75" x14ac:dyDescent="0.3">
      <c r="A398" s="858"/>
      <c r="B398" s="858"/>
      <c r="C398" s="858"/>
      <c r="D398" s="859"/>
      <c r="E398" s="860"/>
      <c r="F398" s="860"/>
      <c r="G398" s="860"/>
      <c r="H398" s="861"/>
      <c r="I398" s="861"/>
      <c r="J398" s="861"/>
      <c r="K398" s="786" t="str">
        <f t="shared" si="42"/>
        <v xml:space="preserve"> </v>
      </c>
      <c r="L398" s="861"/>
      <c r="M398" s="861"/>
      <c r="N398" s="861"/>
      <c r="O398" s="861"/>
      <c r="P398" s="861"/>
      <c r="Q398" s="855"/>
      <c r="R398" s="855"/>
      <c r="S398" s="861"/>
      <c r="T398" s="861"/>
      <c r="U398" s="861"/>
      <c r="V398" s="861"/>
      <c r="W398" s="862"/>
      <c r="X398" s="862"/>
      <c r="Y398" s="862"/>
      <c r="Z398" s="858"/>
      <c r="AA398" s="823"/>
      <c r="AB398" s="823"/>
      <c r="AC398" s="823"/>
      <c r="AD398" s="823"/>
      <c r="AE398" s="823"/>
      <c r="AF398" s="684"/>
      <c r="AG398" s="857" t="str">
        <f t="shared" si="43"/>
        <v xml:space="preserve"> </v>
      </c>
      <c r="AH398" s="786" t="str">
        <f t="shared" si="44"/>
        <v xml:space="preserve"> </v>
      </c>
      <c r="AI398" s="786" t="str">
        <f t="shared" si="45"/>
        <v xml:space="preserve"> </v>
      </c>
      <c r="AJ398" s="786" t="str">
        <f t="shared" si="46"/>
        <v xml:space="preserve"> </v>
      </c>
      <c r="AK398" s="786" t="str">
        <f t="shared" si="47"/>
        <v xml:space="preserve"> </v>
      </c>
      <c r="AL398" s="786" t="str">
        <f t="shared" si="48"/>
        <v xml:space="preserve"> </v>
      </c>
    </row>
    <row r="399" spans="1:38" ht="18.75" x14ac:dyDescent="0.3">
      <c r="A399" s="858"/>
      <c r="B399" s="858"/>
      <c r="C399" s="858"/>
      <c r="D399" s="859"/>
      <c r="E399" s="860"/>
      <c r="F399" s="860"/>
      <c r="G399" s="860"/>
      <c r="H399" s="861"/>
      <c r="I399" s="861"/>
      <c r="J399" s="861"/>
      <c r="K399" s="786" t="str">
        <f t="shared" si="42"/>
        <v xml:space="preserve"> </v>
      </c>
      <c r="L399" s="861"/>
      <c r="M399" s="861"/>
      <c r="N399" s="861"/>
      <c r="O399" s="861"/>
      <c r="P399" s="861"/>
      <c r="Q399" s="855"/>
      <c r="R399" s="855"/>
      <c r="S399" s="861"/>
      <c r="T399" s="861"/>
      <c r="U399" s="861"/>
      <c r="V399" s="861"/>
      <c r="W399" s="862"/>
      <c r="X399" s="862"/>
      <c r="Y399" s="862"/>
      <c r="Z399" s="858"/>
      <c r="AA399" s="823"/>
      <c r="AB399" s="823"/>
      <c r="AC399" s="823"/>
      <c r="AD399" s="823"/>
      <c r="AE399" s="823"/>
      <c r="AF399" s="684"/>
      <c r="AG399" s="857" t="str">
        <f t="shared" si="43"/>
        <v xml:space="preserve"> </v>
      </c>
      <c r="AH399" s="786" t="str">
        <f t="shared" si="44"/>
        <v xml:space="preserve"> </v>
      </c>
      <c r="AI399" s="786" t="str">
        <f t="shared" si="45"/>
        <v xml:space="preserve"> </v>
      </c>
      <c r="AJ399" s="786" t="str">
        <f t="shared" si="46"/>
        <v xml:space="preserve"> </v>
      </c>
      <c r="AK399" s="786" t="str">
        <f t="shared" si="47"/>
        <v xml:space="preserve"> </v>
      </c>
      <c r="AL399" s="786" t="str">
        <f t="shared" si="48"/>
        <v xml:space="preserve"> </v>
      </c>
    </row>
    <row r="400" spans="1:38" ht="18.75" x14ac:dyDescent="0.3">
      <c r="A400" s="858"/>
      <c r="B400" s="858"/>
      <c r="C400" s="858"/>
      <c r="D400" s="859"/>
      <c r="E400" s="860"/>
      <c r="F400" s="860"/>
      <c r="G400" s="860"/>
      <c r="H400" s="861"/>
      <c r="I400" s="861"/>
      <c r="J400" s="861"/>
      <c r="K400" s="786" t="str">
        <f t="shared" si="42"/>
        <v xml:space="preserve"> </v>
      </c>
      <c r="L400" s="861"/>
      <c r="M400" s="861"/>
      <c r="N400" s="861"/>
      <c r="O400" s="861"/>
      <c r="P400" s="861"/>
      <c r="Q400" s="855"/>
      <c r="R400" s="855"/>
      <c r="S400" s="861"/>
      <c r="T400" s="861"/>
      <c r="U400" s="861"/>
      <c r="V400" s="861"/>
      <c r="W400" s="862"/>
      <c r="X400" s="862"/>
      <c r="Y400" s="862"/>
      <c r="Z400" s="858"/>
      <c r="AA400" s="823"/>
      <c r="AB400" s="823"/>
      <c r="AC400" s="823"/>
      <c r="AD400" s="823"/>
      <c r="AE400" s="823"/>
      <c r="AF400" s="684"/>
      <c r="AG400" s="857" t="str">
        <f t="shared" si="43"/>
        <v xml:space="preserve"> </v>
      </c>
      <c r="AH400" s="786" t="str">
        <f t="shared" si="44"/>
        <v xml:space="preserve"> </v>
      </c>
      <c r="AI400" s="786" t="str">
        <f t="shared" si="45"/>
        <v xml:space="preserve"> </v>
      </c>
      <c r="AJ400" s="786" t="str">
        <f t="shared" si="46"/>
        <v xml:space="preserve"> </v>
      </c>
      <c r="AK400" s="786" t="str">
        <f t="shared" si="47"/>
        <v xml:space="preserve"> </v>
      </c>
      <c r="AL400" s="786" t="str">
        <f t="shared" si="48"/>
        <v xml:space="preserve"> </v>
      </c>
    </row>
    <row r="401" spans="1:38" ht="18.75" x14ac:dyDescent="0.3">
      <c r="A401" s="858"/>
      <c r="B401" s="858"/>
      <c r="C401" s="858"/>
      <c r="D401" s="859"/>
      <c r="E401" s="860"/>
      <c r="F401" s="860"/>
      <c r="G401" s="860"/>
      <c r="H401" s="861"/>
      <c r="I401" s="861"/>
      <c r="J401" s="861"/>
      <c r="K401" s="786" t="str">
        <f t="shared" si="42"/>
        <v xml:space="preserve"> </v>
      </c>
      <c r="L401" s="861"/>
      <c r="M401" s="861"/>
      <c r="N401" s="861"/>
      <c r="O401" s="861"/>
      <c r="P401" s="861"/>
      <c r="Q401" s="855"/>
      <c r="R401" s="855"/>
      <c r="S401" s="861"/>
      <c r="T401" s="861"/>
      <c r="U401" s="861"/>
      <c r="V401" s="861"/>
      <c r="W401" s="862"/>
      <c r="X401" s="862"/>
      <c r="Y401" s="862"/>
      <c r="Z401" s="858"/>
      <c r="AA401" s="823"/>
      <c r="AB401" s="823"/>
      <c r="AC401" s="823"/>
      <c r="AD401" s="823"/>
      <c r="AE401" s="823"/>
      <c r="AF401" s="684"/>
      <c r="AG401" s="857" t="str">
        <f t="shared" si="43"/>
        <v xml:space="preserve"> </v>
      </c>
      <c r="AH401" s="786" t="str">
        <f t="shared" si="44"/>
        <v xml:space="preserve"> </v>
      </c>
      <c r="AI401" s="786" t="str">
        <f t="shared" si="45"/>
        <v xml:space="preserve"> </v>
      </c>
      <c r="AJ401" s="786" t="str">
        <f t="shared" si="46"/>
        <v xml:space="preserve"> </v>
      </c>
      <c r="AK401" s="786" t="str">
        <f t="shared" si="47"/>
        <v xml:space="preserve"> </v>
      </c>
      <c r="AL401" s="786" t="str">
        <f t="shared" si="48"/>
        <v xml:space="preserve"> </v>
      </c>
    </row>
    <row r="402" spans="1:38" ht="18.75" x14ac:dyDescent="0.3">
      <c r="A402" s="858"/>
      <c r="B402" s="858"/>
      <c r="C402" s="858"/>
      <c r="D402" s="859"/>
      <c r="E402" s="860"/>
      <c r="F402" s="860"/>
      <c r="G402" s="860"/>
      <c r="H402" s="861"/>
      <c r="I402" s="861"/>
      <c r="J402" s="861"/>
      <c r="K402" s="786" t="str">
        <f t="shared" si="42"/>
        <v xml:space="preserve"> </v>
      </c>
      <c r="L402" s="861"/>
      <c r="M402" s="861"/>
      <c r="N402" s="861"/>
      <c r="O402" s="861"/>
      <c r="P402" s="861"/>
      <c r="Q402" s="855"/>
      <c r="R402" s="855"/>
      <c r="S402" s="861"/>
      <c r="T402" s="861"/>
      <c r="U402" s="861"/>
      <c r="V402" s="861"/>
      <c r="W402" s="862"/>
      <c r="X402" s="862"/>
      <c r="Y402" s="862"/>
      <c r="Z402" s="858"/>
      <c r="AA402" s="823"/>
      <c r="AB402" s="823"/>
      <c r="AC402" s="823"/>
      <c r="AD402" s="823"/>
      <c r="AE402" s="823"/>
      <c r="AF402" s="684"/>
      <c r="AG402" s="857" t="str">
        <f t="shared" si="43"/>
        <v xml:space="preserve"> </v>
      </c>
      <c r="AH402" s="786" t="str">
        <f t="shared" si="44"/>
        <v xml:space="preserve"> </v>
      </c>
      <c r="AI402" s="786" t="str">
        <f t="shared" si="45"/>
        <v xml:space="preserve"> </v>
      </c>
      <c r="AJ402" s="786" t="str">
        <f t="shared" si="46"/>
        <v xml:space="preserve"> </v>
      </c>
      <c r="AK402" s="786" t="str">
        <f t="shared" si="47"/>
        <v xml:space="preserve"> </v>
      </c>
      <c r="AL402" s="786" t="str">
        <f t="shared" si="48"/>
        <v xml:space="preserve"> </v>
      </c>
    </row>
    <row r="403" spans="1:38" ht="18.75" x14ac:dyDescent="0.3">
      <c r="A403" s="858"/>
      <c r="B403" s="858"/>
      <c r="C403" s="858"/>
      <c r="D403" s="859"/>
      <c r="E403" s="860"/>
      <c r="F403" s="860"/>
      <c r="G403" s="860"/>
      <c r="H403" s="861"/>
      <c r="I403" s="861"/>
      <c r="J403" s="861"/>
      <c r="K403" s="786" t="str">
        <f t="shared" si="42"/>
        <v xml:space="preserve"> </v>
      </c>
      <c r="L403" s="861"/>
      <c r="M403" s="861"/>
      <c r="N403" s="861"/>
      <c r="O403" s="861"/>
      <c r="P403" s="861"/>
      <c r="Q403" s="855"/>
      <c r="R403" s="855"/>
      <c r="S403" s="861"/>
      <c r="T403" s="861"/>
      <c r="U403" s="861"/>
      <c r="V403" s="861"/>
      <c r="W403" s="862"/>
      <c r="X403" s="862"/>
      <c r="Y403" s="862"/>
      <c r="Z403" s="858"/>
      <c r="AA403" s="823"/>
      <c r="AB403" s="823"/>
      <c r="AC403" s="823"/>
      <c r="AD403" s="823"/>
      <c r="AE403" s="823"/>
      <c r="AF403" s="684"/>
      <c r="AG403" s="857" t="str">
        <f t="shared" si="43"/>
        <v xml:space="preserve"> </v>
      </c>
      <c r="AH403" s="786" t="str">
        <f t="shared" si="44"/>
        <v xml:space="preserve"> </v>
      </c>
      <c r="AI403" s="786" t="str">
        <f t="shared" si="45"/>
        <v xml:space="preserve"> </v>
      </c>
      <c r="AJ403" s="786" t="str">
        <f t="shared" si="46"/>
        <v xml:space="preserve"> </v>
      </c>
      <c r="AK403" s="786" t="str">
        <f t="shared" si="47"/>
        <v xml:space="preserve"> </v>
      </c>
      <c r="AL403" s="786" t="str">
        <f t="shared" si="48"/>
        <v xml:space="preserve"> </v>
      </c>
    </row>
    <row r="404" spans="1:38" ht="18.75" x14ac:dyDescent="0.3">
      <c r="A404" s="858"/>
      <c r="B404" s="858"/>
      <c r="C404" s="858"/>
      <c r="D404" s="859"/>
      <c r="E404" s="860"/>
      <c r="F404" s="860"/>
      <c r="G404" s="860"/>
      <c r="H404" s="861"/>
      <c r="I404" s="861"/>
      <c r="J404" s="861"/>
      <c r="K404" s="786" t="str">
        <f t="shared" si="42"/>
        <v xml:space="preserve"> </v>
      </c>
      <c r="L404" s="861"/>
      <c r="M404" s="861"/>
      <c r="N404" s="861"/>
      <c r="O404" s="861"/>
      <c r="P404" s="861"/>
      <c r="Q404" s="855"/>
      <c r="R404" s="855"/>
      <c r="S404" s="861"/>
      <c r="T404" s="861"/>
      <c r="U404" s="861"/>
      <c r="V404" s="861"/>
      <c r="W404" s="862"/>
      <c r="X404" s="862"/>
      <c r="Y404" s="862"/>
      <c r="Z404" s="858"/>
      <c r="AA404" s="823"/>
      <c r="AB404" s="823"/>
      <c r="AC404" s="823"/>
      <c r="AD404" s="823"/>
      <c r="AE404" s="823"/>
      <c r="AF404" s="684"/>
      <c r="AG404" s="857" t="str">
        <f t="shared" si="43"/>
        <v xml:space="preserve"> </v>
      </c>
      <c r="AH404" s="786" t="str">
        <f t="shared" si="44"/>
        <v xml:space="preserve"> </v>
      </c>
      <c r="AI404" s="786" t="str">
        <f t="shared" si="45"/>
        <v xml:space="preserve"> </v>
      </c>
      <c r="AJ404" s="786" t="str">
        <f t="shared" si="46"/>
        <v xml:space="preserve"> </v>
      </c>
      <c r="AK404" s="786" t="str">
        <f t="shared" si="47"/>
        <v xml:space="preserve"> </v>
      </c>
      <c r="AL404" s="786" t="str">
        <f t="shared" si="48"/>
        <v xml:space="preserve"> </v>
      </c>
    </row>
    <row r="405" spans="1:38" ht="18.75" x14ac:dyDescent="0.3">
      <c r="A405" s="858"/>
      <c r="B405" s="858"/>
      <c r="C405" s="858"/>
      <c r="D405" s="859"/>
      <c r="E405" s="860"/>
      <c r="F405" s="860"/>
      <c r="G405" s="860"/>
      <c r="H405" s="861"/>
      <c r="I405" s="861"/>
      <c r="J405" s="861"/>
      <c r="K405" s="786" t="str">
        <f t="shared" si="42"/>
        <v xml:space="preserve"> </v>
      </c>
      <c r="L405" s="861"/>
      <c r="M405" s="861"/>
      <c r="N405" s="861"/>
      <c r="O405" s="861"/>
      <c r="P405" s="861"/>
      <c r="Q405" s="855"/>
      <c r="R405" s="855"/>
      <c r="S405" s="861"/>
      <c r="T405" s="861"/>
      <c r="U405" s="861"/>
      <c r="V405" s="861"/>
      <c r="W405" s="862"/>
      <c r="X405" s="862"/>
      <c r="Y405" s="862"/>
      <c r="Z405" s="858"/>
      <c r="AA405" s="823"/>
      <c r="AB405" s="823"/>
      <c r="AC405" s="823"/>
      <c r="AD405" s="823"/>
      <c r="AE405" s="823"/>
      <c r="AF405" s="684"/>
      <c r="AG405" s="857" t="str">
        <f t="shared" si="43"/>
        <v xml:space="preserve"> </v>
      </c>
      <c r="AH405" s="786" t="str">
        <f t="shared" si="44"/>
        <v xml:space="preserve"> </v>
      </c>
      <c r="AI405" s="786" t="str">
        <f t="shared" si="45"/>
        <v xml:space="preserve"> </v>
      </c>
      <c r="AJ405" s="786" t="str">
        <f t="shared" si="46"/>
        <v xml:space="preserve"> </v>
      </c>
      <c r="AK405" s="786" t="str">
        <f t="shared" si="47"/>
        <v xml:space="preserve"> </v>
      </c>
      <c r="AL405" s="786" t="str">
        <f t="shared" si="48"/>
        <v xml:space="preserve"> </v>
      </c>
    </row>
    <row r="406" spans="1:38" ht="18.75" x14ac:dyDescent="0.3">
      <c r="A406" s="858"/>
      <c r="B406" s="858"/>
      <c r="C406" s="858"/>
      <c r="D406" s="859"/>
      <c r="E406" s="860"/>
      <c r="F406" s="860"/>
      <c r="G406" s="860"/>
      <c r="H406" s="861"/>
      <c r="I406" s="861"/>
      <c r="J406" s="861"/>
      <c r="K406" s="786" t="str">
        <f t="shared" si="42"/>
        <v xml:space="preserve"> </v>
      </c>
      <c r="L406" s="861"/>
      <c r="M406" s="861"/>
      <c r="N406" s="861"/>
      <c r="O406" s="861"/>
      <c r="P406" s="861"/>
      <c r="Q406" s="855"/>
      <c r="R406" s="855"/>
      <c r="S406" s="861"/>
      <c r="T406" s="861"/>
      <c r="U406" s="861"/>
      <c r="V406" s="861"/>
      <c r="W406" s="862"/>
      <c r="X406" s="862"/>
      <c r="Y406" s="862"/>
      <c r="Z406" s="858"/>
      <c r="AA406" s="823"/>
      <c r="AB406" s="823"/>
      <c r="AC406" s="823"/>
      <c r="AD406" s="823"/>
      <c r="AE406" s="823"/>
      <c r="AF406" s="684"/>
      <c r="AG406" s="857" t="str">
        <f t="shared" si="43"/>
        <v xml:space="preserve"> </v>
      </c>
      <c r="AH406" s="786" t="str">
        <f t="shared" si="44"/>
        <v xml:space="preserve"> </v>
      </c>
      <c r="AI406" s="786" t="str">
        <f t="shared" si="45"/>
        <v xml:space="preserve"> </v>
      </c>
      <c r="AJ406" s="786" t="str">
        <f t="shared" si="46"/>
        <v xml:space="preserve"> </v>
      </c>
      <c r="AK406" s="786" t="str">
        <f t="shared" si="47"/>
        <v xml:space="preserve"> </v>
      </c>
      <c r="AL406" s="786" t="str">
        <f t="shared" si="48"/>
        <v xml:space="preserve"> </v>
      </c>
    </row>
    <row r="407" spans="1:38" ht="18.75" x14ac:dyDescent="0.3">
      <c r="A407" s="858"/>
      <c r="B407" s="858"/>
      <c r="C407" s="858"/>
      <c r="D407" s="859"/>
      <c r="E407" s="860"/>
      <c r="F407" s="860"/>
      <c r="G407" s="860"/>
      <c r="H407" s="861"/>
      <c r="I407" s="861"/>
      <c r="J407" s="861"/>
      <c r="K407" s="786" t="str">
        <f t="shared" si="42"/>
        <v xml:space="preserve"> </v>
      </c>
      <c r="L407" s="861"/>
      <c r="M407" s="861"/>
      <c r="N407" s="861"/>
      <c r="O407" s="861"/>
      <c r="P407" s="861"/>
      <c r="Q407" s="855"/>
      <c r="R407" s="855"/>
      <c r="S407" s="861"/>
      <c r="T407" s="861"/>
      <c r="U407" s="861"/>
      <c r="V407" s="861"/>
      <c r="W407" s="862"/>
      <c r="X407" s="862"/>
      <c r="Y407" s="862"/>
      <c r="Z407" s="858"/>
      <c r="AA407" s="823"/>
      <c r="AB407" s="823"/>
      <c r="AC407" s="823"/>
      <c r="AD407" s="823"/>
      <c r="AE407" s="823"/>
      <c r="AF407" s="684"/>
      <c r="AG407" s="857" t="str">
        <f t="shared" si="43"/>
        <v xml:space="preserve"> </v>
      </c>
      <c r="AH407" s="786" t="str">
        <f t="shared" si="44"/>
        <v xml:space="preserve"> </v>
      </c>
      <c r="AI407" s="786" t="str">
        <f t="shared" si="45"/>
        <v xml:space="preserve"> </v>
      </c>
      <c r="AJ407" s="786" t="str">
        <f t="shared" si="46"/>
        <v xml:space="preserve"> </v>
      </c>
      <c r="AK407" s="786" t="str">
        <f t="shared" si="47"/>
        <v xml:space="preserve"> </v>
      </c>
      <c r="AL407" s="786" t="str">
        <f t="shared" si="48"/>
        <v xml:space="preserve"> </v>
      </c>
    </row>
    <row r="408" spans="1:38" ht="18.75" x14ac:dyDescent="0.3">
      <c r="A408" s="858"/>
      <c r="B408" s="858"/>
      <c r="C408" s="858"/>
      <c r="D408" s="859"/>
      <c r="E408" s="860"/>
      <c r="F408" s="860"/>
      <c r="G408" s="860"/>
      <c r="H408" s="861"/>
      <c r="I408" s="861"/>
      <c r="J408" s="861"/>
      <c r="K408" s="786" t="str">
        <f t="shared" si="42"/>
        <v xml:space="preserve"> </v>
      </c>
      <c r="L408" s="861"/>
      <c r="M408" s="861"/>
      <c r="N408" s="861"/>
      <c r="O408" s="861"/>
      <c r="P408" s="861"/>
      <c r="Q408" s="855"/>
      <c r="R408" s="855"/>
      <c r="S408" s="861"/>
      <c r="T408" s="861"/>
      <c r="U408" s="861"/>
      <c r="V408" s="861"/>
      <c r="W408" s="862"/>
      <c r="X408" s="862"/>
      <c r="Y408" s="862"/>
      <c r="Z408" s="858"/>
      <c r="AA408" s="823"/>
      <c r="AB408" s="823"/>
      <c r="AC408" s="823"/>
      <c r="AD408" s="823"/>
      <c r="AE408" s="823"/>
      <c r="AF408" s="684"/>
      <c r="AG408" s="857" t="str">
        <f t="shared" si="43"/>
        <v xml:space="preserve"> </v>
      </c>
      <c r="AH408" s="786" t="str">
        <f t="shared" si="44"/>
        <v xml:space="preserve"> </v>
      </c>
      <c r="AI408" s="786" t="str">
        <f t="shared" si="45"/>
        <v xml:space="preserve"> </v>
      </c>
      <c r="AJ408" s="786" t="str">
        <f t="shared" si="46"/>
        <v xml:space="preserve"> </v>
      </c>
      <c r="AK408" s="786" t="str">
        <f t="shared" si="47"/>
        <v xml:space="preserve"> </v>
      </c>
      <c r="AL408" s="786" t="str">
        <f t="shared" si="48"/>
        <v xml:space="preserve"> </v>
      </c>
    </row>
    <row r="409" spans="1:38" ht="18.75" x14ac:dyDescent="0.3">
      <c r="A409" s="858"/>
      <c r="B409" s="858"/>
      <c r="C409" s="858"/>
      <c r="D409" s="859"/>
      <c r="E409" s="860"/>
      <c r="F409" s="860"/>
      <c r="G409" s="860"/>
      <c r="H409" s="861"/>
      <c r="I409" s="861"/>
      <c r="J409" s="861"/>
      <c r="K409" s="786" t="str">
        <f t="shared" si="42"/>
        <v xml:space="preserve"> </v>
      </c>
      <c r="L409" s="861"/>
      <c r="M409" s="861"/>
      <c r="N409" s="861"/>
      <c r="O409" s="861"/>
      <c r="P409" s="861"/>
      <c r="Q409" s="855"/>
      <c r="R409" s="855"/>
      <c r="S409" s="861"/>
      <c r="T409" s="861"/>
      <c r="U409" s="861"/>
      <c r="V409" s="861"/>
      <c r="W409" s="862"/>
      <c r="X409" s="862"/>
      <c r="Y409" s="862"/>
      <c r="Z409" s="858"/>
      <c r="AA409" s="823"/>
      <c r="AB409" s="823"/>
      <c r="AC409" s="823"/>
      <c r="AD409" s="823"/>
      <c r="AE409" s="823"/>
      <c r="AF409" s="684"/>
      <c r="AG409" s="857" t="str">
        <f t="shared" si="43"/>
        <v xml:space="preserve"> </v>
      </c>
      <c r="AH409" s="786" t="str">
        <f t="shared" si="44"/>
        <v xml:space="preserve"> </v>
      </c>
      <c r="AI409" s="786" t="str">
        <f t="shared" si="45"/>
        <v xml:space="preserve"> </v>
      </c>
      <c r="AJ409" s="786" t="str">
        <f t="shared" si="46"/>
        <v xml:space="preserve"> </v>
      </c>
      <c r="AK409" s="786" t="str">
        <f t="shared" si="47"/>
        <v xml:space="preserve"> </v>
      </c>
      <c r="AL409" s="786" t="str">
        <f t="shared" si="48"/>
        <v xml:space="preserve"> </v>
      </c>
    </row>
    <row r="410" spans="1:38" ht="18.75" x14ac:dyDescent="0.3">
      <c r="A410" s="858"/>
      <c r="B410" s="858"/>
      <c r="C410" s="858"/>
      <c r="D410" s="859"/>
      <c r="E410" s="860"/>
      <c r="F410" s="860"/>
      <c r="G410" s="860"/>
      <c r="H410" s="861"/>
      <c r="I410" s="861"/>
      <c r="J410" s="861"/>
      <c r="K410" s="786" t="str">
        <f t="shared" si="42"/>
        <v xml:space="preserve"> </v>
      </c>
      <c r="L410" s="861"/>
      <c r="M410" s="861"/>
      <c r="N410" s="861"/>
      <c r="O410" s="861"/>
      <c r="P410" s="861"/>
      <c r="Q410" s="855"/>
      <c r="R410" s="855"/>
      <c r="S410" s="861"/>
      <c r="T410" s="861"/>
      <c r="U410" s="861"/>
      <c r="V410" s="861"/>
      <c r="W410" s="862"/>
      <c r="X410" s="862"/>
      <c r="Y410" s="862"/>
      <c r="Z410" s="858"/>
      <c r="AA410" s="823"/>
      <c r="AB410" s="823"/>
      <c r="AC410" s="823"/>
      <c r="AD410" s="823"/>
      <c r="AE410" s="823"/>
      <c r="AF410" s="684"/>
      <c r="AG410" s="857" t="str">
        <f t="shared" si="43"/>
        <v xml:space="preserve"> </v>
      </c>
      <c r="AH410" s="786" t="str">
        <f t="shared" si="44"/>
        <v xml:space="preserve"> </v>
      </c>
      <c r="AI410" s="786" t="str">
        <f t="shared" si="45"/>
        <v xml:space="preserve"> </v>
      </c>
      <c r="AJ410" s="786" t="str">
        <f t="shared" si="46"/>
        <v xml:space="preserve"> </v>
      </c>
      <c r="AK410" s="786" t="str">
        <f t="shared" si="47"/>
        <v xml:space="preserve"> </v>
      </c>
      <c r="AL410" s="786" t="str">
        <f t="shared" si="48"/>
        <v xml:space="preserve"> </v>
      </c>
    </row>
    <row r="411" spans="1:38" ht="18.75" x14ac:dyDescent="0.3">
      <c r="A411" s="858"/>
      <c r="B411" s="858"/>
      <c r="C411" s="858"/>
      <c r="D411" s="859"/>
      <c r="E411" s="860"/>
      <c r="F411" s="860"/>
      <c r="G411" s="860"/>
      <c r="H411" s="861"/>
      <c r="I411" s="861"/>
      <c r="J411" s="861"/>
      <c r="K411" s="786" t="str">
        <f t="shared" si="42"/>
        <v xml:space="preserve"> </v>
      </c>
      <c r="L411" s="861"/>
      <c r="M411" s="861"/>
      <c r="N411" s="861"/>
      <c r="O411" s="861"/>
      <c r="P411" s="861"/>
      <c r="Q411" s="855"/>
      <c r="R411" s="855"/>
      <c r="S411" s="861"/>
      <c r="T411" s="861"/>
      <c r="U411" s="861"/>
      <c r="V411" s="861"/>
      <c r="W411" s="862"/>
      <c r="X411" s="862"/>
      <c r="Y411" s="862"/>
      <c r="Z411" s="858"/>
      <c r="AA411" s="823"/>
      <c r="AB411" s="823"/>
      <c r="AC411" s="823"/>
      <c r="AD411" s="823"/>
      <c r="AE411" s="823"/>
      <c r="AF411" s="684"/>
      <c r="AG411" s="857" t="str">
        <f t="shared" si="43"/>
        <v xml:space="preserve"> </v>
      </c>
      <c r="AH411" s="786" t="str">
        <f t="shared" si="44"/>
        <v xml:space="preserve"> </v>
      </c>
      <c r="AI411" s="786" t="str">
        <f t="shared" si="45"/>
        <v xml:space="preserve"> </v>
      </c>
      <c r="AJ411" s="786" t="str">
        <f t="shared" si="46"/>
        <v xml:space="preserve"> </v>
      </c>
      <c r="AK411" s="786" t="str">
        <f t="shared" si="47"/>
        <v xml:space="preserve"> </v>
      </c>
      <c r="AL411" s="786" t="str">
        <f t="shared" si="48"/>
        <v xml:space="preserve"> </v>
      </c>
    </row>
    <row r="412" spans="1:38" ht="18.75" x14ac:dyDescent="0.3">
      <c r="A412" s="858"/>
      <c r="B412" s="858"/>
      <c r="C412" s="858"/>
      <c r="D412" s="859"/>
      <c r="E412" s="860"/>
      <c r="F412" s="860"/>
      <c r="G412" s="860"/>
      <c r="H412" s="861"/>
      <c r="I412" s="861"/>
      <c r="J412" s="861"/>
      <c r="K412" s="786" t="str">
        <f t="shared" si="42"/>
        <v xml:space="preserve"> </v>
      </c>
      <c r="L412" s="861"/>
      <c r="M412" s="861"/>
      <c r="N412" s="861"/>
      <c r="O412" s="861"/>
      <c r="P412" s="861"/>
      <c r="Q412" s="855"/>
      <c r="R412" s="855"/>
      <c r="S412" s="861"/>
      <c r="T412" s="861"/>
      <c r="U412" s="861"/>
      <c r="V412" s="861"/>
      <c r="W412" s="862"/>
      <c r="X412" s="862"/>
      <c r="Y412" s="862"/>
      <c r="Z412" s="858"/>
      <c r="AA412" s="823"/>
      <c r="AB412" s="823"/>
      <c r="AC412" s="823"/>
      <c r="AD412" s="823"/>
      <c r="AE412" s="823"/>
      <c r="AF412" s="684"/>
      <c r="AG412" s="857" t="str">
        <f t="shared" si="43"/>
        <v xml:space="preserve"> </v>
      </c>
      <c r="AH412" s="786" t="str">
        <f t="shared" si="44"/>
        <v xml:space="preserve"> </v>
      </c>
      <c r="AI412" s="786" t="str">
        <f t="shared" si="45"/>
        <v xml:space="preserve"> </v>
      </c>
      <c r="AJ412" s="786" t="str">
        <f t="shared" si="46"/>
        <v xml:space="preserve"> </v>
      </c>
      <c r="AK412" s="786" t="str">
        <f t="shared" si="47"/>
        <v xml:space="preserve"> </v>
      </c>
      <c r="AL412" s="786" t="str">
        <f t="shared" si="48"/>
        <v xml:space="preserve"> </v>
      </c>
    </row>
    <row r="413" spans="1:38" ht="18.75" x14ac:dyDescent="0.3">
      <c r="A413" s="858"/>
      <c r="B413" s="858"/>
      <c r="C413" s="858"/>
      <c r="D413" s="859"/>
      <c r="E413" s="860"/>
      <c r="F413" s="860"/>
      <c r="G413" s="860"/>
      <c r="H413" s="861"/>
      <c r="I413" s="861"/>
      <c r="J413" s="861"/>
      <c r="K413" s="786" t="str">
        <f t="shared" si="42"/>
        <v xml:space="preserve"> </v>
      </c>
      <c r="L413" s="861"/>
      <c r="M413" s="861"/>
      <c r="N413" s="861"/>
      <c r="O413" s="861"/>
      <c r="P413" s="861"/>
      <c r="Q413" s="855"/>
      <c r="R413" s="855"/>
      <c r="S413" s="861"/>
      <c r="T413" s="861"/>
      <c r="U413" s="861"/>
      <c r="V413" s="861"/>
      <c r="W413" s="862"/>
      <c r="X413" s="862"/>
      <c r="Y413" s="862"/>
      <c r="Z413" s="858"/>
      <c r="AA413" s="823"/>
      <c r="AB413" s="823"/>
      <c r="AC413" s="823"/>
      <c r="AD413" s="823"/>
      <c r="AE413" s="823"/>
      <c r="AF413" s="684"/>
      <c r="AG413" s="857" t="str">
        <f t="shared" si="43"/>
        <v xml:space="preserve"> </v>
      </c>
      <c r="AH413" s="786" t="str">
        <f t="shared" si="44"/>
        <v xml:space="preserve"> </v>
      </c>
      <c r="AI413" s="786" t="str">
        <f t="shared" si="45"/>
        <v xml:space="preserve"> </v>
      </c>
      <c r="AJ413" s="786" t="str">
        <f t="shared" si="46"/>
        <v xml:space="preserve"> </v>
      </c>
      <c r="AK413" s="786" t="str">
        <f t="shared" si="47"/>
        <v xml:space="preserve"> </v>
      </c>
      <c r="AL413" s="786" t="str">
        <f t="shared" si="48"/>
        <v xml:space="preserve"> </v>
      </c>
    </row>
    <row r="414" spans="1:38" ht="18.75" x14ac:dyDescent="0.3">
      <c r="A414" s="858"/>
      <c r="B414" s="858"/>
      <c r="C414" s="858"/>
      <c r="D414" s="859"/>
      <c r="E414" s="860"/>
      <c r="F414" s="860"/>
      <c r="G414" s="860"/>
      <c r="H414" s="861"/>
      <c r="I414" s="861"/>
      <c r="J414" s="861"/>
      <c r="K414" s="786" t="str">
        <f t="shared" si="42"/>
        <v xml:space="preserve"> </v>
      </c>
      <c r="L414" s="861"/>
      <c r="M414" s="861"/>
      <c r="N414" s="861"/>
      <c r="O414" s="861"/>
      <c r="P414" s="861"/>
      <c r="Q414" s="855"/>
      <c r="R414" s="855"/>
      <c r="S414" s="861"/>
      <c r="T414" s="861"/>
      <c r="U414" s="861"/>
      <c r="V414" s="861"/>
      <c r="W414" s="862"/>
      <c r="X414" s="862"/>
      <c r="Y414" s="862"/>
      <c r="Z414" s="858"/>
      <c r="AA414" s="823"/>
      <c r="AB414" s="823"/>
      <c r="AC414" s="823"/>
      <c r="AD414" s="823"/>
      <c r="AE414" s="823"/>
      <c r="AF414" s="684"/>
      <c r="AG414" s="857" t="str">
        <f t="shared" si="43"/>
        <v xml:space="preserve"> </v>
      </c>
      <c r="AH414" s="786" t="str">
        <f t="shared" si="44"/>
        <v xml:space="preserve"> </v>
      </c>
      <c r="AI414" s="786" t="str">
        <f t="shared" si="45"/>
        <v xml:space="preserve"> </v>
      </c>
      <c r="AJ414" s="786" t="str">
        <f t="shared" si="46"/>
        <v xml:space="preserve"> </v>
      </c>
      <c r="AK414" s="786" t="str">
        <f t="shared" si="47"/>
        <v xml:space="preserve"> </v>
      </c>
      <c r="AL414" s="786" t="str">
        <f t="shared" si="48"/>
        <v xml:space="preserve"> </v>
      </c>
    </row>
    <row r="415" spans="1:38" ht="18.75" x14ac:dyDescent="0.3">
      <c r="A415" s="858"/>
      <c r="B415" s="858"/>
      <c r="C415" s="858"/>
      <c r="D415" s="859"/>
      <c r="E415" s="860"/>
      <c r="F415" s="860"/>
      <c r="G415" s="860"/>
      <c r="H415" s="861"/>
      <c r="I415" s="861"/>
      <c r="J415" s="861"/>
      <c r="K415" s="786" t="str">
        <f t="shared" si="42"/>
        <v xml:space="preserve"> </v>
      </c>
      <c r="L415" s="861"/>
      <c r="M415" s="861"/>
      <c r="N415" s="861"/>
      <c r="O415" s="861"/>
      <c r="P415" s="861"/>
      <c r="Q415" s="855"/>
      <c r="R415" s="855"/>
      <c r="S415" s="861"/>
      <c r="T415" s="861"/>
      <c r="U415" s="861"/>
      <c r="V415" s="861"/>
      <c r="W415" s="862"/>
      <c r="X415" s="862"/>
      <c r="Y415" s="862"/>
      <c r="Z415" s="858"/>
      <c r="AA415" s="823"/>
      <c r="AB415" s="823"/>
      <c r="AC415" s="823"/>
      <c r="AD415" s="823"/>
      <c r="AE415" s="823"/>
      <c r="AF415" s="684"/>
      <c r="AG415" s="857" t="str">
        <f t="shared" si="43"/>
        <v xml:space="preserve"> </v>
      </c>
      <c r="AH415" s="786" t="str">
        <f t="shared" si="44"/>
        <v xml:space="preserve"> </v>
      </c>
      <c r="AI415" s="786" t="str">
        <f t="shared" si="45"/>
        <v xml:space="preserve"> </v>
      </c>
      <c r="AJ415" s="786" t="str">
        <f t="shared" si="46"/>
        <v xml:space="preserve"> </v>
      </c>
      <c r="AK415" s="786" t="str">
        <f t="shared" si="47"/>
        <v xml:space="preserve"> </v>
      </c>
      <c r="AL415" s="786" t="str">
        <f t="shared" si="48"/>
        <v xml:space="preserve"> </v>
      </c>
    </row>
    <row r="416" spans="1:38" ht="18.75" x14ac:dyDescent="0.3">
      <c r="A416" s="858"/>
      <c r="B416" s="858"/>
      <c r="C416" s="858"/>
      <c r="D416" s="859"/>
      <c r="E416" s="860"/>
      <c r="F416" s="860"/>
      <c r="G416" s="860"/>
      <c r="H416" s="861"/>
      <c r="I416" s="861"/>
      <c r="J416" s="861"/>
      <c r="K416" s="786" t="str">
        <f t="shared" si="42"/>
        <v xml:space="preserve"> </v>
      </c>
      <c r="L416" s="861"/>
      <c r="M416" s="861"/>
      <c r="N416" s="861"/>
      <c r="O416" s="861"/>
      <c r="P416" s="861"/>
      <c r="Q416" s="855"/>
      <c r="R416" s="855"/>
      <c r="S416" s="861"/>
      <c r="T416" s="861"/>
      <c r="U416" s="861"/>
      <c r="V416" s="861"/>
      <c r="W416" s="862"/>
      <c r="X416" s="862"/>
      <c r="Y416" s="862"/>
      <c r="Z416" s="858"/>
      <c r="AA416" s="823"/>
      <c r="AB416" s="823"/>
      <c r="AC416" s="823"/>
      <c r="AD416" s="823"/>
      <c r="AE416" s="823"/>
      <c r="AF416" s="684"/>
      <c r="AG416" s="857" t="str">
        <f t="shared" si="43"/>
        <v xml:space="preserve"> </v>
      </c>
      <c r="AH416" s="786" t="str">
        <f t="shared" si="44"/>
        <v xml:space="preserve"> </v>
      </c>
      <c r="AI416" s="786" t="str">
        <f t="shared" si="45"/>
        <v xml:space="preserve"> </v>
      </c>
      <c r="AJ416" s="786" t="str">
        <f t="shared" si="46"/>
        <v xml:space="preserve"> </v>
      </c>
      <c r="AK416" s="786" t="str">
        <f t="shared" si="47"/>
        <v xml:space="preserve"> </v>
      </c>
      <c r="AL416" s="786" t="str">
        <f t="shared" si="48"/>
        <v xml:space="preserve"> </v>
      </c>
    </row>
    <row r="417" spans="1:38" ht="18.75" x14ac:dyDescent="0.3">
      <c r="A417" s="858"/>
      <c r="B417" s="858"/>
      <c r="C417" s="858"/>
      <c r="D417" s="859"/>
      <c r="E417" s="860"/>
      <c r="F417" s="860"/>
      <c r="G417" s="860"/>
      <c r="H417" s="861"/>
      <c r="I417" s="861"/>
      <c r="J417" s="861"/>
      <c r="K417" s="786" t="str">
        <f t="shared" si="42"/>
        <v xml:space="preserve"> </v>
      </c>
      <c r="L417" s="861"/>
      <c r="M417" s="861"/>
      <c r="N417" s="861"/>
      <c r="O417" s="861"/>
      <c r="P417" s="861"/>
      <c r="Q417" s="855"/>
      <c r="R417" s="855"/>
      <c r="S417" s="861"/>
      <c r="T417" s="861"/>
      <c r="U417" s="861"/>
      <c r="V417" s="861"/>
      <c r="W417" s="862"/>
      <c r="X417" s="862"/>
      <c r="Y417" s="862"/>
      <c r="Z417" s="858"/>
      <c r="AA417" s="823"/>
      <c r="AB417" s="823"/>
      <c r="AC417" s="823"/>
      <c r="AD417" s="823"/>
      <c r="AE417" s="823"/>
      <c r="AF417" s="684"/>
      <c r="AG417" s="857" t="str">
        <f t="shared" si="43"/>
        <v xml:space="preserve"> </v>
      </c>
      <c r="AH417" s="786" t="str">
        <f t="shared" si="44"/>
        <v xml:space="preserve"> </v>
      </c>
      <c r="AI417" s="786" t="str">
        <f t="shared" si="45"/>
        <v xml:space="preserve"> </v>
      </c>
      <c r="AJ417" s="786" t="str">
        <f t="shared" si="46"/>
        <v xml:space="preserve"> </v>
      </c>
      <c r="AK417" s="786" t="str">
        <f t="shared" si="47"/>
        <v xml:space="preserve"> </v>
      </c>
      <c r="AL417" s="786" t="str">
        <f t="shared" si="48"/>
        <v xml:space="preserve"> </v>
      </c>
    </row>
    <row r="418" spans="1:38" ht="18.75" x14ac:dyDescent="0.3">
      <c r="A418" s="858"/>
      <c r="B418" s="858"/>
      <c r="C418" s="858"/>
      <c r="D418" s="859"/>
      <c r="E418" s="860"/>
      <c r="F418" s="860"/>
      <c r="G418" s="860"/>
      <c r="H418" s="861"/>
      <c r="I418" s="861"/>
      <c r="J418" s="861"/>
      <c r="K418" s="786" t="str">
        <f t="shared" si="42"/>
        <v xml:space="preserve"> </v>
      </c>
      <c r="L418" s="861"/>
      <c r="M418" s="861"/>
      <c r="N418" s="861"/>
      <c r="O418" s="861"/>
      <c r="P418" s="861"/>
      <c r="Q418" s="855"/>
      <c r="R418" s="855"/>
      <c r="S418" s="861"/>
      <c r="T418" s="861"/>
      <c r="U418" s="861"/>
      <c r="V418" s="861"/>
      <c r="W418" s="862"/>
      <c r="X418" s="862"/>
      <c r="Y418" s="862"/>
      <c r="Z418" s="858"/>
      <c r="AA418" s="823"/>
      <c r="AB418" s="823"/>
      <c r="AC418" s="823"/>
      <c r="AD418" s="823"/>
      <c r="AE418" s="823"/>
      <c r="AF418" s="684"/>
      <c r="AG418" s="857" t="str">
        <f t="shared" si="43"/>
        <v xml:space="preserve"> </v>
      </c>
      <c r="AH418" s="786" t="str">
        <f t="shared" si="44"/>
        <v xml:space="preserve"> </v>
      </c>
      <c r="AI418" s="786" t="str">
        <f t="shared" si="45"/>
        <v xml:space="preserve"> </v>
      </c>
      <c r="AJ418" s="786" t="str">
        <f t="shared" si="46"/>
        <v xml:space="preserve"> </v>
      </c>
      <c r="AK418" s="786" t="str">
        <f t="shared" si="47"/>
        <v xml:space="preserve"> </v>
      </c>
      <c r="AL418" s="786" t="str">
        <f t="shared" si="48"/>
        <v xml:space="preserve"> </v>
      </c>
    </row>
    <row r="419" spans="1:38" ht="18.75" x14ac:dyDescent="0.3">
      <c r="A419" s="858"/>
      <c r="B419" s="858"/>
      <c r="C419" s="858"/>
      <c r="D419" s="859"/>
      <c r="E419" s="860"/>
      <c r="F419" s="860"/>
      <c r="G419" s="860"/>
      <c r="H419" s="861"/>
      <c r="I419" s="861"/>
      <c r="J419" s="861"/>
      <c r="K419" s="786" t="str">
        <f t="shared" si="42"/>
        <v xml:space="preserve"> </v>
      </c>
      <c r="L419" s="861"/>
      <c r="M419" s="861"/>
      <c r="N419" s="861"/>
      <c r="O419" s="861"/>
      <c r="P419" s="861"/>
      <c r="Q419" s="855"/>
      <c r="R419" s="855"/>
      <c r="S419" s="861"/>
      <c r="T419" s="861"/>
      <c r="U419" s="861"/>
      <c r="V419" s="861"/>
      <c r="W419" s="862"/>
      <c r="X419" s="862"/>
      <c r="Y419" s="862"/>
      <c r="Z419" s="858"/>
      <c r="AA419" s="823"/>
      <c r="AB419" s="823"/>
      <c r="AC419" s="823"/>
      <c r="AD419" s="823"/>
      <c r="AE419" s="823"/>
      <c r="AF419" s="684"/>
      <c r="AG419" s="857" t="str">
        <f t="shared" si="43"/>
        <v xml:space="preserve"> </v>
      </c>
      <c r="AH419" s="786" t="str">
        <f t="shared" si="44"/>
        <v xml:space="preserve"> </v>
      </c>
      <c r="AI419" s="786" t="str">
        <f t="shared" si="45"/>
        <v xml:space="preserve"> </v>
      </c>
      <c r="AJ419" s="786" t="str">
        <f t="shared" si="46"/>
        <v xml:space="preserve"> </v>
      </c>
      <c r="AK419" s="786" t="str">
        <f t="shared" si="47"/>
        <v xml:space="preserve"> </v>
      </c>
      <c r="AL419" s="786" t="str">
        <f t="shared" si="48"/>
        <v xml:space="preserve"> </v>
      </c>
    </row>
    <row r="420" spans="1:38" ht="18.75" x14ac:dyDescent="0.3">
      <c r="A420" s="858"/>
      <c r="B420" s="858"/>
      <c r="C420" s="858"/>
      <c r="D420" s="859"/>
      <c r="E420" s="860"/>
      <c r="F420" s="860"/>
      <c r="G420" s="860"/>
      <c r="H420" s="861"/>
      <c r="I420" s="861"/>
      <c r="J420" s="861"/>
      <c r="K420" s="786" t="str">
        <f t="shared" si="42"/>
        <v xml:space="preserve"> </v>
      </c>
      <c r="L420" s="861"/>
      <c r="M420" s="861"/>
      <c r="N420" s="861"/>
      <c r="O420" s="861"/>
      <c r="P420" s="861"/>
      <c r="Q420" s="855"/>
      <c r="R420" s="855"/>
      <c r="S420" s="861"/>
      <c r="T420" s="861"/>
      <c r="U420" s="861"/>
      <c r="V420" s="861"/>
      <c r="W420" s="862"/>
      <c r="X420" s="862"/>
      <c r="Y420" s="862"/>
      <c r="Z420" s="858"/>
      <c r="AA420" s="823"/>
      <c r="AB420" s="823"/>
      <c r="AC420" s="823"/>
      <c r="AD420" s="823"/>
      <c r="AE420" s="823"/>
      <c r="AF420" s="684"/>
      <c r="AG420" s="857" t="str">
        <f t="shared" si="43"/>
        <v xml:space="preserve"> </v>
      </c>
      <c r="AH420" s="786" t="str">
        <f t="shared" si="44"/>
        <v xml:space="preserve"> </v>
      </c>
      <c r="AI420" s="786" t="str">
        <f t="shared" si="45"/>
        <v xml:space="preserve"> </v>
      </c>
      <c r="AJ420" s="786" t="str">
        <f t="shared" si="46"/>
        <v xml:space="preserve"> </v>
      </c>
      <c r="AK420" s="786" t="str">
        <f t="shared" si="47"/>
        <v xml:space="preserve"> </v>
      </c>
      <c r="AL420" s="786" t="str">
        <f t="shared" si="48"/>
        <v xml:space="preserve"> </v>
      </c>
    </row>
    <row r="421" spans="1:38" ht="18.75" x14ac:dyDescent="0.3">
      <c r="A421" s="858"/>
      <c r="B421" s="858"/>
      <c r="C421" s="858"/>
      <c r="D421" s="859"/>
      <c r="E421" s="860"/>
      <c r="F421" s="860"/>
      <c r="G421" s="860"/>
      <c r="H421" s="861"/>
      <c r="I421" s="861"/>
      <c r="J421" s="861"/>
      <c r="K421" s="786" t="str">
        <f t="shared" si="42"/>
        <v xml:space="preserve"> </v>
      </c>
      <c r="L421" s="861"/>
      <c r="M421" s="861"/>
      <c r="N421" s="861"/>
      <c r="O421" s="861"/>
      <c r="P421" s="861"/>
      <c r="Q421" s="855"/>
      <c r="R421" s="855"/>
      <c r="S421" s="861"/>
      <c r="T421" s="861"/>
      <c r="U421" s="861"/>
      <c r="V421" s="861"/>
      <c r="W421" s="862"/>
      <c r="X421" s="862"/>
      <c r="Y421" s="862"/>
      <c r="Z421" s="858"/>
      <c r="AA421" s="823"/>
      <c r="AB421" s="823"/>
      <c r="AC421" s="823"/>
      <c r="AD421" s="823"/>
      <c r="AE421" s="823"/>
      <c r="AF421" s="684"/>
      <c r="AG421" s="857" t="str">
        <f t="shared" si="43"/>
        <v xml:space="preserve"> </v>
      </c>
      <c r="AH421" s="786" t="str">
        <f t="shared" si="44"/>
        <v xml:space="preserve"> </v>
      </c>
      <c r="AI421" s="786" t="str">
        <f t="shared" si="45"/>
        <v xml:space="preserve"> </v>
      </c>
      <c r="AJ421" s="786" t="str">
        <f t="shared" si="46"/>
        <v xml:space="preserve"> </v>
      </c>
      <c r="AK421" s="786" t="str">
        <f t="shared" si="47"/>
        <v xml:space="preserve"> </v>
      </c>
      <c r="AL421" s="786" t="str">
        <f t="shared" si="48"/>
        <v xml:space="preserve"> </v>
      </c>
    </row>
    <row r="422" spans="1:38" ht="18.75" x14ac:dyDescent="0.3">
      <c r="A422" s="858"/>
      <c r="B422" s="858"/>
      <c r="C422" s="858"/>
      <c r="D422" s="859"/>
      <c r="E422" s="860"/>
      <c r="F422" s="860"/>
      <c r="G422" s="860"/>
      <c r="H422" s="861"/>
      <c r="I422" s="861"/>
      <c r="J422" s="861"/>
      <c r="K422" s="786" t="str">
        <f t="shared" si="42"/>
        <v xml:space="preserve"> </v>
      </c>
      <c r="L422" s="861"/>
      <c r="M422" s="861"/>
      <c r="N422" s="861"/>
      <c r="O422" s="861"/>
      <c r="P422" s="861"/>
      <c r="Q422" s="855"/>
      <c r="R422" s="855"/>
      <c r="S422" s="861"/>
      <c r="T422" s="861"/>
      <c r="U422" s="861"/>
      <c r="V422" s="861"/>
      <c r="W422" s="862"/>
      <c r="X422" s="862"/>
      <c r="Y422" s="862"/>
      <c r="Z422" s="858"/>
      <c r="AA422" s="823"/>
      <c r="AB422" s="823"/>
      <c r="AC422" s="823"/>
      <c r="AD422" s="823"/>
      <c r="AE422" s="823"/>
      <c r="AF422" s="684"/>
      <c r="AG422" s="857" t="str">
        <f t="shared" si="43"/>
        <v xml:space="preserve"> </v>
      </c>
      <c r="AH422" s="786" t="str">
        <f t="shared" si="44"/>
        <v xml:space="preserve"> </v>
      </c>
      <c r="AI422" s="786" t="str">
        <f t="shared" si="45"/>
        <v xml:space="preserve"> </v>
      </c>
      <c r="AJ422" s="786" t="str">
        <f t="shared" si="46"/>
        <v xml:space="preserve"> </v>
      </c>
      <c r="AK422" s="786" t="str">
        <f t="shared" si="47"/>
        <v xml:space="preserve"> </v>
      </c>
      <c r="AL422" s="786" t="str">
        <f t="shared" si="48"/>
        <v xml:space="preserve"> </v>
      </c>
    </row>
    <row r="423" spans="1:38" ht="18.75" x14ac:dyDescent="0.3">
      <c r="A423" s="858"/>
      <c r="B423" s="858"/>
      <c r="C423" s="858"/>
      <c r="D423" s="859"/>
      <c r="E423" s="860"/>
      <c r="F423" s="860"/>
      <c r="G423" s="860"/>
      <c r="H423" s="861"/>
      <c r="I423" s="861"/>
      <c r="J423" s="861"/>
      <c r="K423" s="786" t="str">
        <f t="shared" si="42"/>
        <v xml:space="preserve"> </v>
      </c>
      <c r="L423" s="861"/>
      <c r="M423" s="861"/>
      <c r="N423" s="861"/>
      <c r="O423" s="861"/>
      <c r="P423" s="861"/>
      <c r="Q423" s="855"/>
      <c r="R423" s="855"/>
      <c r="S423" s="861"/>
      <c r="T423" s="861"/>
      <c r="U423" s="861"/>
      <c r="V423" s="861"/>
      <c r="W423" s="862"/>
      <c r="X423" s="862"/>
      <c r="Y423" s="862"/>
      <c r="Z423" s="858"/>
      <c r="AA423" s="823"/>
      <c r="AB423" s="823"/>
      <c r="AC423" s="823"/>
      <c r="AD423" s="823"/>
      <c r="AE423" s="823"/>
      <c r="AF423" s="684"/>
      <c r="AG423" s="857" t="str">
        <f t="shared" si="43"/>
        <v xml:space="preserve"> </v>
      </c>
      <c r="AH423" s="786" t="str">
        <f t="shared" si="44"/>
        <v xml:space="preserve"> </v>
      </c>
      <c r="AI423" s="786" t="str">
        <f t="shared" si="45"/>
        <v xml:space="preserve"> </v>
      </c>
      <c r="AJ423" s="786" t="str">
        <f t="shared" si="46"/>
        <v xml:space="preserve"> </v>
      </c>
      <c r="AK423" s="786" t="str">
        <f t="shared" si="47"/>
        <v xml:space="preserve"> </v>
      </c>
      <c r="AL423" s="786" t="str">
        <f t="shared" si="48"/>
        <v xml:space="preserve"> </v>
      </c>
    </row>
    <row r="424" spans="1:38" ht="18.75" x14ac:dyDescent="0.3">
      <c r="A424" s="858"/>
      <c r="B424" s="858"/>
      <c r="C424" s="858"/>
      <c r="D424" s="859"/>
      <c r="E424" s="860"/>
      <c r="F424" s="860"/>
      <c r="G424" s="860"/>
      <c r="H424" s="861"/>
      <c r="I424" s="861"/>
      <c r="J424" s="861"/>
      <c r="K424" s="786" t="str">
        <f t="shared" si="42"/>
        <v xml:space="preserve"> </v>
      </c>
      <c r="L424" s="861"/>
      <c r="M424" s="861"/>
      <c r="N424" s="861"/>
      <c r="O424" s="861"/>
      <c r="P424" s="861"/>
      <c r="Q424" s="855"/>
      <c r="R424" s="855"/>
      <c r="S424" s="861"/>
      <c r="T424" s="861"/>
      <c r="U424" s="861"/>
      <c r="V424" s="861"/>
      <c r="W424" s="862"/>
      <c r="X424" s="862"/>
      <c r="Y424" s="862"/>
      <c r="Z424" s="858"/>
      <c r="AA424" s="823"/>
      <c r="AB424" s="823"/>
      <c r="AC424" s="823"/>
      <c r="AD424" s="823"/>
      <c r="AE424" s="823"/>
      <c r="AF424" s="684"/>
      <c r="AG424" s="857" t="str">
        <f t="shared" si="43"/>
        <v xml:space="preserve"> </v>
      </c>
      <c r="AH424" s="786" t="str">
        <f t="shared" si="44"/>
        <v xml:space="preserve"> </v>
      </c>
      <c r="AI424" s="786" t="str">
        <f t="shared" si="45"/>
        <v xml:space="preserve"> </v>
      </c>
      <c r="AJ424" s="786" t="str">
        <f t="shared" si="46"/>
        <v xml:space="preserve"> </v>
      </c>
      <c r="AK424" s="786" t="str">
        <f t="shared" si="47"/>
        <v xml:space="preserve"> </v>
      </c>
      <c r="AL424" s="786" t="str">
        <f t="shared" si="48"/>
        <v xml:space="preserve"> </v>
      </c>
    </row>
    <row r="425" spans="1:38" ht="18.75" x14ac:dyDescent="0.3">
      <c r="A425" s="858"/>
      <c r="B425" s="858"/>
      <c r="C425" s="858"/>
      <c r="D425" s="859"/>
      <c r="E425" s="860"/>
      <c r="F425" s="860"/>
      <c r="G425" s="860"/>
      <c r="H425" s="861"/>
      <c r="I425" s="861"/>
      <c r="J425" s="861"/>
      <c r="K425" s="786" t="str">
        <f t="shared" si="42"/>
        <v xml:space="preserve"> </v>
      </c>
      <c r="L425" s="861"/>
      <c r="M425" s="861"/>
      <c r="N425" s="861"/>
      <c r="O425" s="861"/>
      <c r="P425" s="861"/>
      <c r="Q425" s="855"/>
      <c r="R425" s="855"/>
      <c r="S425" s="861"/>
      <c r="T425" s="861"/>
      <c r="U425" s="861"/>
      <c r="V425" s="861"/>
      <c r="W425" s="862"/>
      <c r="X425" s="862"/>
      <c r="Y425" s="862"/>
      <c r="Z425" s="858"/>
      <c r="AA425" s="823"/>
      <c r="AB425" s="823"/>
      <c r="AC425" s="823"/>
      <c r="AD425" s="823"/>
      <c r="AE425" s="823"/>
      <c r="AF425" s="684"/>
      <c r="AG425" s="857" t="str">
        <f t="shared" si="43"/>
        <v xml:space="preserve"> </v>
      </c>
      <c r="AH425" s="786" t="str">
        <f t="shared" si="44"/>
        <v xml:space="preserve"> </v>
      </c>
      <c r="AI425" s="786" t="str">
        <f t="shared" si="45"/>
        <v xml:space="preserve"> </v>
      </c>
      <c r="AJ425" s="786" t="str">
        <f t="shared" si="46"/>
        <v xml:space="preserve"> </v>
      </c>
      <c r="AK425" s="786" t="str">
        <f t="shared" si="47"/>
        <v xml:space="preserve"> </v>
      </c>
      <c r="AL425" s="786" t="str">
        <f t="shared" si="48"/>
        <v xml:space="preserve"> </v>
      </c>
    </row>
    <row r="426" spans="1:38" ht="18.75" x14ac:dyDescent="0.3">
      <c r="A426" s="858"/>
      <c r="B426" s="858"/>
      <c r="C426" s="858"/>
      <c r="D426" s="859"/>
      <c r="E426" s="860"/>
      <c r="F426" s="860"/>
      <c r="G426" s="860"/>
      <c r="H426" s="861"/>
      <c r="I426" s="861"/>
      <c r="J426" s="861"/>
      <c r="K426" s="786" t="str">
        <f t="shared" si="42"/>
        <v xml:space="preserve"> </v>
      </c>
      <c r="L426" s="861"/>
      <c r="M426" s="861"/>
      <c r="N426" s="861"/>
      <c r="O426" s="861"/>
      <c r="P426" s="861"/>
      <c r="Q426" s="855"/>
      <c r="R426" s="855"/>
      <c r="S426" s="861"/>
      <c r="T426" s="861"/>
      <c r="U426" s="861"/>
      <c r="V426" s="861"/>
      <c r="W426" s="862"/>
      <c r="X426" s="862"/>
      <c r="Y426" s="862"/>
      <c r="Z426" s="858"/>
      <c r="AA426" s="823"/>
      <c r="AB426" s="823"/>
      <c r="AC426" s="823"/>
      <c r="AD426" s="823"/>
      <c r="AE426" s="823"/>
      <c r="AF426" s="684"/>
      <c r="AG426" s="857" t="str">
        <f t="shared" si="43"/>
        <v xml:space="preserve"> </v>
      </c>
      <c r="AH426" s="786" t="str">
        <f t="shared" si="44"/>
        <v xml:space="preserve"> </v>
      </c>
      <c r="AI426" s="786" t="str">
        <f t="shared" si="45"/>
        <v xml:space="preserve"> </v>
      </c>
      <c r="AJ426" s="786" t="str">
        <f t="shared" si="46"/>
        <v xml:space="preserve"> </v>
      </c>
      <c r="AK426" s="786" t="str">
        <f t="shared" si="47"/>
        <v xml:space="preserve"> </v>
      </c>
      <c r="AL426" s="786" t="str">
        <f t="shared" si="48"/>
        <v xml:space="preserve"> </v>
      </c>
    </row>
    <row r="427" spans="1:38" ht="18.75" x14ac:dyDescent="0.3">
      <c r="A427" s="858"/>
      <c r="B427" s="858"/>
      <c r="C427" s="858"/>
      <c r="D427" s="859"/>
      <c r="E427" s="860"/>
      <c r="F427" s="860"/>
      <c r="G427" s="860"/>
      <c r="H427" s="861"/>
      <c r="I427" s="861"/>
      <c r="J427" s="861"/>
      <c r="K427" s="786" t="str">
        <f t="shared" si="42"/>
        <v xml:space="preserve"> </v>
      </c>
      <c r="L427" s="861"/>
      <c r="M427" s="861"/>
      <c r="N427" s="861"/>
      <c r="O427" s="861"/>
      <c r="P427" s="861"/>
      <c r="Q427" s="855"/>
      <c r="R427" s="855"/>
      <c r="S427" s="861"/>
      <c r="T427" s="861"/>
      <c r="U427" s="861"/>
      <c r="V427" s="861"/>
      <c r="W427" s="862"/>
      <c r="X427" s="862"/>
      <c r="Y427" s="862"/>
      <c r="Z427" s="858"/>
      <c r="AA427" s="823"/>
      <c r="AB427" s="823"/>
      <c r="AC427" s="823"/>
      <c r="AD427" s="823"/>
      <c r="AE427" s="823"/>
      <c r="AF427" s="684"/>
      <c r="AG427" s="857" t="str">
        <f t="shared" si="43"/>
        <v xml:space="preserve"> </v>
      </c>
      <c r="AH427" s="786" t="str">
        <f t="shared" si="44"/>
        <v xml:space="preserve"> </v>
      </c>
      <c r="AI427" s="786" t="str">
        <f t="shared" si="45"/>
        <v xml:space="preserve"> </v>
      </c>
      <c r="AJ427" s="786" t="str">
        <f t="shared" si="46"/>
        <v xml:space="preserve"> </v>
      </c>
      <c r="AK427" s="786" t="str">
        <f t="shared" si="47"/>
        <v xml:space="preserve"> </v>
      </c>
      <c r="AL427" s="786" t="str">
        <f t="shared" si="48"/>
        <v xml:space="preserve"> </v>
      </c>
    </row>
    <row r="428" spans="1:38" ht="18.75" x14ac:dyDescent="0.3">
      <c r="A428" s="858"/>
      <c r="B428" s="858"/>
      <c r="C428" s="858"/>
      <c r="D428" s="859"/>
      <c r="E428" s="860"/>
      <c r="F428" s="860"/>
      <c r="G428" s="860"/>
      <c r="H428" s="861"/>
      <c r="I428" s="861"/>
      <c r="J428" s="861"/>
      <c r="K428" s="786" t="str">
        <f t="shared" si="42"/>
        <v xml:space="preserve"> </v>
      </c>
      <c r="L428" s="861"/>
      <c r="M428" s="861"/>
      <c r="N428" s="861"/>
      <c r="O428" s="861"/>
      <c r="P428" s="861"/>
      <c r="Q428" s="855"/>
      <c r="R428" s="855"/>
      <c r="S428" s="861"/>
      <c r="T428" s="861"/>
      <c r="U428" s="861"/>
      <c r="V428" s="861"/>
      <c r="W428" s="862"/>
      <c r="X428" s="862"/>
      <c r="Y428" s="862"/>
      <c r="Z428" s="858"/>
      <c r="AA428" s="823"/>
      <c r="AB428" s="823"/>
      <c r="AC428" s="823"/>
      <c r="AD428" s="823"/>
      <c r="AE428" s="823"/>
      <c r="AF428" s="684"/>
      <c r="AG428" s="857" t="str">
        <f t="shared" si="43"/>
        <v xml:space="preserve"> </v>
      </c>
      <c r="AH428" s="786" t="str">
        <f t="shared" si="44"/>
        <v xml:space="preserve"> </v>
      </c>
      <c r="AI428" s="786" t="str">
        <f t="shared" si="45"/>
        <v xml:space="preserve"> </v>
      </c>
      <c r="AJ428" s="786" t="str">
        <f t="shared" si="46"/>
        <v xml:space="preserve"> </v>
      </c>
      <c r="AK428" s="786" t="str">
        <f t="shared" si="47"/>
        <v xml:space="preserve"> </v>
      </c>
      <c r="AL428" s="786" t="str">
        <f t="shared" si="48"/>
        <v xml:space="preserve"> </v>
      </c>
    </row>
    <row r="429" spans="1:38" ht="18.75" x14ac:dyDescent="0.3">
      <c r="A429" s="858"/>
      <c r="B429" s="858"/>
      <c r="C429" s="858"/>
      <c r="D429" s="859"/>
      <c r="E429" s="860"/>
      <c r="F429" s="860"/>
      <c r="G429" s="860"/>
      <c r="H429" s="861"/>
      <c r="I429" s="861"/>
      <c r="J429" s="861"/>
      <c r="K429" s="786" t="str">
        <f t="shared" si="42"/>
        <v xml:space="preserve"> </v>
      </c>
      <c r="L429" s="861"/>
      <c r="M429" s="861"/>
      <c r="N429" s="861"/>
      <c r="O429" s="861"/>
      <c r="P429" s="861"/>
      <c r="Q429" s="855"/>
      <c r="R429" s="855"/>
      <c r="S429" s="861"/>
      <c r="T429" s="861"/>
      <c r="U429" s="861"/>
      <c r="V429" s="861"/>
      <c r="W429" s="862"/>
      <c r="X429" s="862"/>
      <c r="Y429" s="862"/>
      <c r="Z429" s="858"/>
      <c r="AA429" s="823"/>
      <c r="AB429" s="823"/>
      <c r="AC429" s="823"/>
      <c r="AD429" s="823"/>
      <c r="AE429" s="823"/>
      <c r="AF429" s="684"/>
      <c r="AG429" s="857" t="str">
        <f t="shared" si="43"/>
        <v xml:space="preserve"> </v>
      </c>
      <c r="AH429" s="786" t="str">
        <f t="shared" si="44"/>
        <v xml:space="preserve"> </v>
      </c>
      <c r="AI429" s="786" t="str">
        <f t="shared" si="45"/>
        <v xml:space="preserve"> </v>
      </c>
      <c r="AJ429" s="786" t="str">
        <f t="shared" si="46"/>
        <v xml:space="preserve"> </v>
      </c>
      <c r="AK429" s="786" t="str">
        <f t="shared" si="47"/>
        <v xml:space="preserve"> </v>
      </c>
      <c r="AL429" s="786" t="str">
        <f t="shared" si="48"/>
        <v xml:space="preserve"> </v>
      </c>
    </row>
    <row r="430" spans="1:38" ht="18.75" x14ac:dyDescent="0.3">
      <c r="A430" s="858"/>
      <c r="B430" s="858"/>
      <c r="C430" s="858"/>
      <c r="D430" s="859"/>
      <c r="E430" s="860"/>
      <c r="F430" s="860"/>
      <c r="G430" s="860"/>
      <c r="H430" s="861"/>
      <c r="I430" s="861"/>
      <c r="J430" s="861"/>
      <c r="K430" s="786" t="str">
        <f t="shared" si="42"/>
        <v xml:space="preserve"> </v>
      </c>
      <c r="L430" s="861"/>
      <c r="M430" s="861"/>
      <c r="N430" s="861"/>
      <c r="O430" s="861"/>
      <c r="P430" s="861"/>
      <c r="Q430" s="855"/>
      <c r="R430" s="855"/>
      <c r="S430" s="861"/>
      <c r="T430" s="861"/>
      <c r="U430" s="861"/>
      <c r="V430" s="861"/>
      <c r="W430" s="862"/>
      <c r="X430" s="862"/>
      <c r="Y430" s="862"/>
      <c r="Z430" s="858"/>
      <c r="AA430" s="823"/>
      <c r="AB430" s="823"/>
      <c r="AC430" s="823"/>
      <c r="AD430" s="823"/>
      <c r="AE430" s="823"/>
      <c r="AF430" s="684"/>
      <c r="AG430" s="857" t="str">
        <f t="shared" si="43"/>
        <v xml:space="preserve"> </v>
      </c>
      <c r="AH430" s="786" t="str">
        <f t="shared" si="44"/>
        <v xml:space="preserve"> </v>
      </c>
      <c r="AI430" s="786" t="str">
        <f t="shared" si="45"/>
        <v xml:space="preserve"> </v>
      </c>
      <c r="AJ430" s="786" t="str">
        <f t="shared" si="46"/>
        <v xml:space="preserve"> </v>
      </c>
      <c r="AK430" s="786" t="str">
        <f t="shared" si="47"/>
        <v xml:space="preserve"> </v>
      </c>
      <c r="AL430" s="786" t="str">
        <f t="shared" si="48"/>
        <v xml:space="preserve"> </v>
      </c>
    </row>
    <row r="431" spans="1:38" ht="18.75" x14ac:dyDescent="0.3">
      <c r="A431" s="858"/>
      <c r="B431" s="858"/>
      <c r="C431" s="858"/>
      <c r="D431" s="859"/>
      <c r="E431" s="860"/>
      <c r="F431" s="860"/>
      <c r="G431" s="860"/>
      <c r="H431" s="861"/>
      <c r="I431" s="861"/>
      <c r="J431" s="861"/>
      <c r="K431" s="786" t="str">
        <f t="shared" si="42"/>
        <v xml:space="preserve"> </v>
      </c>
      <c r="L431" s="861"/>
      <c r="M431" s="861"/>
      <c r="N431" s="861"/>
      <c r="O431" s="861"/>
      <c r="P431" s="861"/>
      <c r="Q431" s="855"/>
      <c r="R431" s="855"/>
      <c r="S431" s="861"/>
      <c r="T431" s="861"/>
      <c r="U431" s="861"/>
      <c r="V431" s="861"/>
      <c r="W431" s="862"/>
      <c r="X431" s="862"/>
      <c r="Y431" s="862"/>
      <c r="Z431" s="858"/>
      <c r="AA431" s="823"/>
      <c r="AB431" s="823"/>
      <c r="AC431" s="823"/>
      <c r="AD431" s="823"/>
      <c r="AE431" s="823"/>
      <c r="AF431" s="684"/>
      <c r="AG431" s="857" t="str">
        <f t="shared" si="43"/>
        <v xml:space="preserve"> </v>
      </c>
      <c r="AH431" s="786" t="str">
        <f t="shared" si="44"/>
        <v xml:space="preserve"> </v>
      </c>
      <c r="AI431" s="786" t="str">
        <f t="shared" si="45"/>
        <v xml:space="preserve"> </v>
      </c>
      <c r="AJ431" s="786" t="str">
        <f t="shared" si="46"/>
        <v xml:space="preserve"> </v>
      </c>
      <c r="AK431" s="786" t="str">
        <f t="shared" si="47"/>
        <v xml:space="preserve"> </v>
      </c>
      <c r="AL431" s="786" t="str">
        <f t="shared" si="48"/>
        <v xml:space="preserve"> </v>
      </c>
    </row>
    <row r="432" spans="1:38" ht="18.75" x14ac:dyDescent="0.3">
      <c r="A432" s="858"/>
      <c r="B432" s="858"/>
      <c r="C432" s="858"/>
      <c r="D432" s="859"/>
      <c r="E432" s="860"/>
      <c r="F432" s="860"/>
      <c r="G432" s="860"/>
      <c r="H432" s="861"/>
      <c r="I432" s="861"/>
      <c r="J432" s="861"/>
      <c r="K432" s="786" t="str">
        <f t="shared" si="42"/>
        <v xml:space="preserve"> </v>
      </c>
      <c r="L432" s="861"/>
      <c r="M432" s="861"/>
      <c r="N432" s="861"/>
      <c r="O432" s="861"/>
      <c r="P432" s="861"/>
      <c r="Q432" s="855"/>
      <c r="R432" s="855"/>
      <c r="S432" s="861"/>
      <c r="T432" s="861"/>
      <c r="U432" s="861"/>
      <c r="V432" s="861"/>
      <c r="W432" s="862"/>
      <c r="X432" s="862"/>
      <c r="Y432" s="862"/>
      <c r="Z432" s="858"/>
      <c r="AA432" s="823"/>
      <c r="AB432" s="823"/>
      <c r="AC432" s="823"/>
      <c r="AD432" s="823"/>
      <c r="AE432" s="823"/>
      <c r="AF432" s="684"/>
      <c r="AG432" s="857" t="str">
        <f t="shared" si="43"/>
        <v xml:space="preserve"> </v>
      </c>
      <c r="AH432" s="786" t="str">
        <f t="shared" si="44"/>
        <v xml:space="preserve"> </v>
      </c>
      <c r="AI432" s="786" t="str">
        <f t="shared" si="45"/>
        <v xml:space="preserve"> </v>
      </c>
      <c r="AJ432" s="786" t="str">
        <f t="shared" si="46"/>
        <v xml:space="preserve"> </v>
      </c>
      <c r="AK432" s="786" t="str">
        <f t="shared" si="47"/>
        <v xml:space="preserve"> </v>
      </c>
      <c r="AL432" s="786" t="str">
        <f t="shared" si="48"/>
        <v xml:space="preserve"> </v>
      </c>
    </row>
    <row r="433" spans="1:38" ht="18.75" x14ac:dyDescent="0.3">
      <c r="A433" s="858"/>
      <c r="B433" s="858"/>
      <c r="C433" s="858"/>
      <c r="D433" s="859"/>
      <c r="E433" s="860"/>
      <c r="F433" s="860"/>
      <c r="G433" s="860"/>
      <c r="H433" s="861"/>
      <c r="I433" s="861"/>
      <c r="J433" s="861"/>
      <c r="K433" s="786" t="str">
        <f t="shared" si="42"/>
        <v xml:space="preserve"> </v>
      </c>
      <c r="L433" s="861"/>
      <c r="M433" s="861"/>
      <c r="N433" s="861"/>
      <c r="O433" s="861"/>
      <c r="P433" s="861"/>
      <c r="Q433" s="855"/>
      <c r="R433" s="855"/>
      <c r="S433" s="861"/>
      <c r="T433" s="861"/>
      <c r="U433" s="861"/>
      <c r="V433" s="861"/>
      <c r="W433" s="862"/>
      <c r="X433" s="862"/>
      <c r="Y433" s="862"/>
      <c r="Z433" s="858"/>
      <c r="AA433" s="823"/>
      <c r="AB433" s="823"/>
      <c r="AC433" s="823"/>
      <c r="AD433" s="823"/>
      <c r="AE433" s="823"/>
      <c r="AF433" s="684"/>
      <c r="AG433" s="857" t="str">
        <f t="shared" si="43"/>
        <v xml:space="preserve"> </v>
      </c>
      <c r="AH433" s="786" t="str">
        <f t="shared" si="44"/>
        <v xml:space="preserve"> </v>
      </c>
      <c r="AI433" s="786" t="str">
        <f t="shared" si="45"/>
        <v xml:space="preserve"> </v>
      </c>
      <c r="AJ433" s="786" t="str">
        <f t="shared" si="46"/>
        <v xml:space="preserve"> </v>
      </c>
      <c r="AK433" s="786" t="str">
        <f t="shared" si="47"/>
        <v xml:space="preserve"> </v>
      </c>
      <c r="AL433" s="786" t="str">
        <f t="shared" si="48"/>
        <v xml:space="preserve"> </v>
      </c>
    </row>
    <row r="434" spans="1:38" ht="18.75" x14ac:dyDescent="0.3">
      <c r="A434" s="858"/>
      <c r="B434" s="858"/>
      <c r="C434" s="858"/>
      <c r="D434" s="859"/>
      <c r="E434" s="860"/>
      <c r="F434" s="860"/>
      <c r="G434" s="860"/>
      <c r="H434" s="861"/>
      <c r="I434" s="861"/>
      <c r="J434" s="861"/>
      <c r="K434" s="786" t="str">
        <f t="shared" si="42"/>
        <v xml:space="preserve"> </v>
      </c>
      <c r="L434" s="861"/>
      <c r="M434" s="861"/>
      <c r="N434" s="861"/>
      <c r="O434" s="861"/>
      <c r="P434" s="861"/>
      <c r="Q434" s="855"/>
      <c r="R434" s="855"/>
      <c r="S434" s="861"/>
      <c r="T434" s="861"/>
      <c r="U434" s="861"/>
      <c r="V434" s="861"/>
      <c r="W434" s="862"/>
      <c r="X434" s="862"/>
      <c r="Y434" s="862"/>
      <c r="Z434" s="858"/>
      <c r="AA434" s="823"/>
      <c r="AB434" s="823"/>
      <c r="AC434" s="823"/>
      <c r="AD434" s="823"/>
      <c r="AE434" s="823"/>
      <c r="AF434" s="684"/>
      <c r="AG434" s="857" t="str">
        <f t="shared" si="43"/>
        <v xml:space="preserve"> </v>
      </c>
      <c r="AH434" s="786" t="str">
        <f t="shared" si="44"/>
        <v xml:space="preserve"> </v>
      </c>
      <c r="AI434" s="786" t="str">
        <f t="shared" si="45"/>
        <v xml:space="preserve"> </v>
      </c>
      <c r="AJ434" s="786" t="str">
        <f t="shared" si="46"/>
        <v xml:space="preserve"> </v>
      </c>
      <c r="AK434" s="786" t="str">
        <f t="shared" si="47"/>
        <v xml:space="preserve"> </v>
      </c>
      <c r="AL434" s="786" t="str">
        <f t="shared" si="48"/>
        <v xml:space="preserve"> </v>
      </c>
    </row>
    <row r="435" spans="1:38" ht="18.75" x14ac:dyDescent="0.3">
      <c r="A435" s="858"/>
      <c r="B435" s="858"/>
      <c r="C435" s="858"/>
      <c r="D435" s="859"/>
      <c r="E435" s="860"/>
      <c r="F435" s="860"/>
      <c r="G435" s="860"/>
      <c r="H435" s="861"/>
      <c r="I435" s="861"/>
      <c r="J435" s="861"/>
      <c r="K435" s="786" t="str">
        <f t="shared" si="42"/>
        <v xml:space="preserve"> </v>
      </c>
      <c r="L435" s="861"/>
      <c r="M435" s="861"/>
      <c r="N435" s="861"/>
      <c r="O435" s="861"/>
      <c r="P435" s="861"/>
      <c r="Q435" s="855"/>
      <c r="R435" s="855"/>
      <c r="S435" s="861"/>
      <c r="T435" s="861"/>
      <c r="U435" s="861"/>
      <c r="V435" s="861"/>
      <c r="W435" s="862"/>
      <c r="X435" s="862"/>
      <c r="Y435" s="862"/>
      <c r="Z435" s="858"/>
      <c r="AA435" s="823"/>
      <c r="AB435" s="823"/>
      <c r="AC435" s="823"/>
      <c r="AD435" s="823"/>
      <c r="AE435" s="823"/>
      <c r="AF435" s="684"/>
      <c r="AG435" s="857" t="str">
        <f t="shared" si="43"/>
        <v xml:space="preserve"> </v>
      </c>
      <c r="AH435" s="786" t="str">
        <f t="shared" si="44"/>
        <v xml:space="preserve"> </v>
      </c>
      <c r="AI435" s="786" t="str">
        <f t="shared" si="45"/>
        <v xml:space="preserve"> </v>
      </c>
      <c r="AJ435" s="786" t="str">
        <f t="shared" si="46"/>
        <v xml:space="preserve"> </v>
      </c>
      <c r="AK435" s="786" t="str">
        <f t="shared" si="47"/>
        <v xml:space="preserve"> </v>
      </c>
      <c r="AL435" s="786" t="str">
        <f t="shared" si="48"/>
        <v xml:space="preserve"> </v>
      </c>
    </row>
    <row r="436" spans="1:38" ht="18.75" x14ac:dyDescent="0.3">
      <c r="A436" s="858"/>
      <c r="B436" s="858"/>
      <c r="C436" s="858"/>
      <c r="D436" s="859"/>
      <c r="E436" s="860"/>
      <c r="F436" s="860"/>
      <c r="G436" s="860"/>
      <c r="H436" s="861"/>
      <c r="I436" s="861"/>
      <c r="J436" s="861"/>
      <c r="K436" s="786" t="str">
        <f t="shared" si="42"/>
        <v xml:space="preserve"> </v>
      </c>
      <c r="L436" s="861"/>
      <c r="M436" s="861"/>
      <c r="N436" s="861"/>
      <c r="O436" s="861"/>
      <c r="P436" s="861"/>
      <c r="Q436" s="855"/>
      <c r="R436" s="855"/>
      <c r="S436" s="861"/>
      <c r="T436" s="861"/>
      <c r="U436" s="861"/>
      <c r="V436" s="861"/>
      <c r="W436" s="862"/>
      <c r="X436" s="862"/>
      <c r="Y436" s="862"/>
      <c r="Z436" s="858"/>
      <c r="AA436" s="823"/>
      <c r="AB436" s="823"/>
      <c r="AC436" s="823"/>
      <c r="AD436" s="823"/>
      <c r="AE436" s="823"/>
      <c r="AF436" s="684"/>
      <c r="AG436" s="857" t="str">
        <f t="shared" si="43"/>
        <v xml:space="preserve"> </v>
      </c>
      <c r="AH436" s="786" t="str">
        <f t="shared" si="44"/>
        <v xml:space="preserve"> </v>
      </c>
      <c r="AI436" s="786" t="str">
        <f t="shared" si="45"/>
        <v xml:space="preserve"> </v>
      </c>
      <c r="AJ436" s="786" t="str">
        <f t="shared" si="46"/>
        <v xml:space="preserve"> </v>
      </c>
      <c r="AK436" s="786" t="str">
        <f t="shared" si="47"/>
        <v xml:space="preserve"> </v>
      </c>
      <c r="AL436" s="786" t="str">
        <f t="shared" si="48"/>
        <v xml:space="preserve"> </v>
      </c>
    </row>
    <row r="437" spans="1:38" ht="18.75" x14ac:dyDescent="0.3">
      <c r="A437" s="858"/>
      <c r="B437" s="858"/>
      <c r="C437" s="858"/>
      <c r="D437" s="859"/>
      <c r="E437" s="860"/>
      <c r="F437" s="860"/>
      <c r="G437" s="860"/>
      <c r="H437" s="861"/>
      <c r="I437" s="861"/>
      <c r="J437" s="861"/>
      <c r="K437" s="786" t="str">
        <f t="shared" si="42"/>
        <v xml:space="preserve"> </v>
      </c>
      <c r="L437" s="861"/>
      <c r="M437" s="861"/>
      <c r="N437" s="861"/>
      <c r="O437" s="861"/>
      <c r="P437" s="861"/>
      <c r="Q437" s="855"/>
      <c r="R437" s="855"/>
      <c r="S437" s="861"/>
      <c r="T437" s="861"/>
      <c r="U437" s="861"/>
      <c r="V437" s="861"/>
      <c r="W437" s="862"/>
      <c r="X437" s="862"/>
      <c r="Y437" s="862"/>
      <c r="Z437" s="858"/>
      <c r="AA437" s="823"/>
      <c r="AB437" s="823"/>
      <c r="AC437" s="823"/>
      <c r="AD437" s="823"/>
      <c r="AE437" s="823"/>
      <c r="AF437" s="684"/>
      <c r="AG437" s="857" t="str">
        <f t="shared" si="43"/>
        <v xml:space="preserve"> </v>
      </c>
      <c r="AH437" s="786" t="str">
        <f t="shared" si="44"/>
        <v xml:space="preserve"> </v>
      </c>
      <c r="AI437" s="786" t="str">
        <f t="shared" si="45"/>
        <v xml:space="preserve"> </v>
      </c>
      <c r="AJ437" s="786" t="str">
        <f t="shared" si="46"/>
        <v xml:space="preserve"> </v>
      </c>
      <c r="AK437" s="786" t="str">
        <f t="shared" si="47"/>
        <v xml:space="preserve"> </v>
      </c>
      <c r="AL437" s="786" t="str">
        <f t="shared" si="48"/>
        <v xml:space="preserve"> </v>
      </c>
    </row>
    <row r="438" spans="1:38" ht="18.75" x14ac:dyDescent="0.3">
      <c r="A438" s="858"/>
      <c r="B438" s="858"/>
      <c r="C438" s="858"/>
      <c r="D438" s="859"/>
      <c r="E438" s="860"/>
      <c r="F438" s="860"/>
      <c r="G438" s="860"/>
      <c r="H438" s="861"/>
      <c r="I438" s="861"/>
      <c r="J438" s="861"/>
      <c r="K438" s="786" t="str">
        <f t="shared" si="42"/>
        <v xml:space="preserve"> </v>
      </c>
      <c r="L438" s="861"/>
      <c r="M438" s="861"/>
      <c r="N438" s="861"/>
      <c r="O438" s="861"/>
      <c r="P438" s="861"/>
      <c r="Q438" s="855"/>
      <c r="R438" s="855"/>
      <c r="S438" s="861"/>
      <c r="T438" s="861"/>
      <c r="U438" s="861"/>
      <c r="V438" s="861"/>
      <c r="W438" s="862"/>
      <c r="X438" s="862"/>
      <c r="Y438" s="862"/>
      <c r="Z438" s="858"/>
      <c r="AA438" s="823"/>
      <c r="AB438" s="823"/>
      <c r="AC438" s="823"/>
      <c r="AD438" s="823"/>
      <c r="AE438" s="823"/>
      <c r="AF438" s="684"/>
      <c r="AG438" s="857" t="str">
        <f t="shared" si="43"/>
        <v xml:space="preserve"> </v>
      </c>
      <c r="AH438" s="786" t="str">
        <f t="shared" si="44"/>
        <v xml:space="preserve"> </v>
      </c>
      <c r="AI438" s="786" t="str">
        <f t="shared" si="45"/>
        <v xml:space="preserve"> </v>
      </c>
      <c r="AJ438" s="786" t="str">
        <f t="shared" si="46"/>
        <v xml:space="preserve"> </v>
      </c>
      <c r="AK438" s="786" t="str">
        <f t="shared" si="47"/>
        <v xml:space="preserve"> </v>
      </c>
      <c r="AL438" s="786" t="str">
        <f t="shared" si="48"/>
        <v xml:space="preserve"> </v>
      </c>
    </row>
    <row r="439" spans="1:38" ht="18.75" x14ac:dyDescent="0.3">
      <c r="A439" s="858"/>
      <c r="B439" s="858"/>
      <c r="C439" s="858"/>
      <c r="D439" s="859"/>
      <c r="E439" s="860"/>
      <c r="F439" s="860"/>
      <c r="G439" s="860"/>
      <c r="H439" s="861"/>
      <c r="I439" s="861"/>
      <c r="J439" s="861"/>
      <c r="K439" s="786" t="str">
        <f t="shared" si="42"/>
        <v xml:space="preserve"> </v>
      </c>
      <c r="L439" s="861"/>
      <c r="M439" s="861"/>
      <c r="N439" s="861"/>
      <c r="O439" s="861"/>
      <c r="P439" s="861"/>
      <c r="Q439" s="855"/>
      <c r="R439" s="855"/>
      <c r="S439" s="861"/>
      <c r="T439" s="861"/>
      <c r="U439" s="861"/>
      <c r="V439" s="861"/>
      <c r="W439" s="862"/>
      <c r="X439" s="862"/>
      <c r="Y439" s="862"/>
      <c r="Z439" s="858"/>
      <c r="AA439" s="823"/>
      <c r="AB439" s="823"/>
      <c r="AC439" s="823"/>
      <c r="AD439" s="823"/>
      <c r="AE439" s="823"/>
      <c r="AF439" s="684"/>
      <c r="AG439" s="857" t="str">
        <f t="shared" si="43"/>
        <v xml:space="preserve"> </v>
      </c>
      <c r="AH439" s="786" t="str">
        <f t="shared" si="44"/>
        <v xml:space="preserve"> </v>
      </c>
      <c r="AI439" s="786" t="str">
        <f t="shared" si="45"/>
        <v xml:space="preserve"> </v>
      </c>
      <c r="AJ439" s="786" t="str">
        <f t="shared" si="46"/>
        <v xml:space="preserve"> </v>
      </c>
      <c r="AK439" s="786" t="str">
        <f t="shared" si="47"/>
        <v xml:space="preserve"> </v>
      </c>
      <c r="AL439" s="786" t="str">
        <f t="shared" si="48"/>
        <v xml:space="preserve"> </v>
      </c>
    </row>
    <row r="440" spans="1:38" ht="18.75" x14ac:dyDescent="0.3">
      <c r="A440" s="858"/>
      <c r="B440" s="858"/>
      <c r="C440" s="858"/>
      <c r="D440" s="859"/>
      <c r="E440" s="860"/>
      <c r="F440" s="860"/>
      <c r="G440" s="860"/>
      <c r="H440" s="861"/>
      <c r="I440" s="861"/>
      <c r="J440" s="861"/>
      <c r="K440" s="786" t="str">
        <f t="shared" si="42"/>
        <v xml:space="preserve"> </v>
      </c>
      <c r="L440" s="861"/>
      <c r="M440" s="861"/>
      <c r="N440" s="861"/>
      <c r="O440" s="861"/>
      <c r="P440" s="861"/>
      <c r="Q440" s="855"/>
      <c r="R440" s="855"/>
      <c r="S440" s="861"/>
      <c r="T440" s="861"/>
      <c r="U440" s="861"/>
      <c r="V440" s="861"/>
      <c r="W440" s="862"/>
      <c r="X440" s="862"/>
      <c r="Y440" s="862"/>
      <c r="Z440" s="858"/>
      <c r="AA440" s="823"/>
      <c r="AB440" s="823"/>
      <c r="AC440" s="823"/>
      <c r="AD440" s="823"/>
      <c r="AE440" s="823"/>
      <c r="AF440" s="684"/>
      <c r="AG440" s="857" t="str">
        <f t="shared" si="43"/>
        <v xml:space="preserve"> </v>
      </c>
      <c r="AH440" s="786" t="str">
        <f t="shared" si="44"/>
        <v xml:space="preserve"> </v>
      </c>
      <c r="AI440" s="786" t="str">
        <f t="shared" si="45"/>
        <v xml:space="preserve"> </v>
      </c>
      <c r="AJ440" s="786" t="str">
        <f t="shared" si="46"/>
        <v xml:space="preserve"> </v>
      </c>
      <c r="AK440" s="786" t="str">
        <f t="shared" si="47"/>
        <v xml:space="preserve"> </v>
      </c>
      <c r="AL440" s="786" t="str">
        <f t="shared" si="48"/>
        <v xml:space="preserve"> </v>
      </c>
    </row>
    <row r="441" spans="1:38" ht="18.75" x14ac:dyDescent="0.3">
      <c r="A441" s="858"/>
      <c r="B441" s="858"/>
      <c r="C441" s="858"/>
      <c r="D441" s="859"/>
      <c r="E441" s="860"/>
      <c r="F441" s="860"/>
      <c r="G441" s="860"/>
      <c r="H441" s="861"/>
      <c r="I441" s="861"/>
      <c r="J441" s="861"/>
      <c r="K441" s="786" t="str">
        <f t="shared" si="42"/>
        <v xml:space="preserve"> </v>
      </c>
      <c r="L441" s="861"/>
      <c r="M441" s="861"/>
      <c r="N441" s="861"/>
      <c r="O441" s="861"/>
      <c r="P441" s="861"/>
      <c r="Q441" s="855"/>
      <c r="R441" s="855"/>
      <c r="S441" s="861"/>
      <c r="T441" s="861"/>
      <c r="U441" s="861"/>
      <c r="V441" s="861"/>
      <c r="W441" s="862"/>
      <c r="X441" s="862"/>
      <c r="Y441" s="862"/>
      <c r="Z441" s="858"/>
      <c r="AA441" s="823"/>
      <c r="AB441" s="823"/>
      <c r="AC441" s="823"/>
      <c r="AD441" s="823"/>
      <c r="AE441" s="823"/>
      <c r="AF441" s="684"/>
      <c r="AG441" s="857" t="str">
        <f t="shared" si="43"/>
        <v xml:space="preserve"> </v>
      </c>
      <c r="AH441" s="786" t="str">
        <f t="shared" si="44"/>
        <v xml:space="preserve"> </v>
      </c>
      <c r="AI441" s="786" t="str">
        <f t="shared" si="45"/>
        <v xml:space="preserve"> </v>
      </c>
      <c r="AJ441" s="786" t="str">
        <f t="shared" si="46"/>
        <v xml:space="preserve"> </v>
      </c>
      <c r="AK441" s="786" t="str">
        <f t="shared" si="47"/>
        <v xml:space="preserve"> </v>
      </c>
      <c r="AL441" s="786" t="str">
        <f t="shared" si="48"/>
        <v xml:space="preserve"> </v>
      </c>
    </row>
    <row r="442" spans="1:38" ht="18.75" x14ac:dyDescent="0.3">
      <c r="A442" s="858"/>
      <c r="B442" s="858"/>
      <c r="C442" s="858"/>
      <c r="D442" s="859"/>
      <c r="E442" s="860"/>
      <c r="F442" s="860"/>
      <c r="G442" s="860"/>
      <c r="H442" s="861"/>
      <c r="I442" s="861"/>
      <c r="J442" s="861"/>
      <c r="K442" s="786" t="str">
        <f t="shared" si="42"/>
        <v xml:space="preserve"> </v>
      </c>
      <c r="L442" s="861"/>
      <c r="M442" s="861"/>
      <c r="N442" s="861"/>
      <c r="O442" s="861"/>
      <c r="P442" s="861"/>
      <c r="Q442" s="855"/>
      <c r="R442" s="855"/>
      <c r="S442" s="861"/>
      <c r="T442" s="861"/>
      <c r="U442" s="861"/>
      <c r="V442" s="861"/>
      <c r="W442" s="862"/>
      <c r="X442" s="862"/>
      <c r="Y442" s="862"/>
      <c r="Z442" s="858"/>
      <c r="AA442" s="823"/>
      <c r="AB442" s="823"/>
      <c r="AC442" s="823"/>
      <c r="AD442" s="823"/>
      <c r="AE442" s="823"/>
      <c r="AF442" s="684"/>
      <c r="AG442" s="857" t="str">
        <f t="shared" si="43"/>
        <v xml:space="preserve"> </v>
      </c>
      <c r="AH442" s="786" t="str">
        <f t="shared" si="44"/>
        <v xml:space="preserve"> </v>
      </c>
      <c r="AI442" s="786" t="str">
        <f t="shared" si="45"/>
        <v xml:space="preserve"> </v>
      </c>
      <c r="AJ442" s="786" t="str">
        <f t="shared" si="46"/>
        <v xml:space="preserve"> </v>
      </c>
      <c r="AK442" s="786" t="str">
        <f t="shared" si="47"/>
        <v xml:space="preserve"> </v>
      </c>
      <c r="AL442" s="786" t="str">
        <f t="shared" si="48"/>
        <v xml:space="preserve"> </v>
      </c>
    </row>
    <row r="443" spans="1:38" ht="18.75" x14ac:dyDescent="0.3">
      <c r="A443" s="858"/>
      <c r="B443" s="858"/>
      <c r="C443" s="858"/>
      <c r="D443" s="859"/>
      <c r="E443" s="860"/>
      <c r="F443" s="860"/>
      <c r="G443" s="860"/>
      <c r="H443" s="861"/>
      <c r="I443" s="861"/>
      <c r="J443" s="861"/>
      <c r="K443" s="786" t="str">
        <f t="shared" si="42"/>
        <v xml:space="preserve"> </v>
      </c>
      <c r="L443" s="861"/>
      <c r="M443" s="861"/>
      <c r="N443" s="861"/>
      <c r="O443" s="861"/>
      <c r="P443" s="861"/>
      <c r="Q443" s="855"/>
      <c r="R443" s="855"/>
      <c r="S443" s="861"/>
      <c r="T443" s="861"/>
      <c r="U443" s="861"/>
      <c r="V443" s="861"/>
      <c r="W443" s="862"/>
      <c r="X443" s="862"/>
      <c r="Y443" s="862"/>
      <c r="Z443" s="858"/>
      <c r="AA443" s="823"/>
      <c r="AB443" s="823"/>
      <c r="AC443" s="823"/>
      <c r="AD443" s="823"/>
      <c r="AE443" s="823"/>
      <c r="AF443" s="684"/>
      <c r="AG443" s="857" t="str">
        <f t="shared" si="43"/>
        <v xml:space="preserve"> </v>
      </c>
      <c r="AH443" s="786" t="str">
        <f t="shared" si="44"/>
        <v xml:space="preserve"> </v>
      </c>
      <c r="AI443" s="786" t="str">
        <f t="shared" si="45"/>
        <v xml:space="preserve"> </v>
      </c>
      <c r="AJ443" s="786" t="str">
        <f t="shared" si="46"/>
        <v xml:space="preserve"> </v>
      </c>
      <c r="AK443" s="786" t="str">
        <f t="shared" si="47"/>
        <v xml:space="preserve"> </v>
      </c>
      <c r="AL443" s="786" t="str">
        <f t="shared" si="48"/>
        <v xml:space="preserve"> </v>
      </c>
    </row>
    <row r="444" spans="1:38" ht="18.75" x14ac:dyDescent="0.3">
      <c r="A444" s="858"/>
      <c r="B444" s="858"/>
      <c r="C444" s="858"/>
      <c r="D444" s="859"/>
      <c r="E444" s="860"/>
      <c r="F444" s="860"/>
      <c r="G444" s="860"/>
      <c r="H444" s="861"/>
      <c r="I444" s="861"/>
      <c r="J444" s="861"/>
      <c r="K444" s="786" t="str">
        <f t="shared" si="42"/>
        <v xml:space="preserve"> </v>
      </c>
      <c r="L444" s="861"/>
      <c r="M444" s="861"/>
      <c r="N444" s="861"/>
      <c r="O444" s="861"/>
      <c r="P444" s="861"/>
      <c r="Q444" s="855"/>
      <c r="R444" s="855"/>
      <c r="S444" s="861"/>
      <c r="T444" s="861"/>
      <c r="U444" s="861"/>
      <c r="V444" s="861"/>
      <c r="W444" s="862"/>
      <c r="X444" s="862"/>
      <c r="Y444" s="862"/>
      <c r="Z444" s="858"/>
      <c r="AA444" s="823"/>
      <c r="AB444" s="823"/>
      <c r="AC444" s="823"/>
      <c r="AD444" s="823"/>
      <c r="AE444" s="823"/>
      <c r="AF444" s="684"/>
      <c r="AG444" s="857" t="str">
        <f t="shared" si="43"/>
        <v xml:space="preserve"> </v>
      </c>
      <c r="AH444" s="786" t="str">
        <f t="shared" si="44"/>
        <v xml:space="preserve"> </v>
      </c>
      <c r="AI444" s="786" t="str">
        <f t="shared" si="45"/>
        <v xml:space="preserve"> </v>
      </c>
      <c r="AJ444" s="786" t="str">
        <f t="shared" si="46"/>
        <v xml:space="preserve"> </v>
      </c>
      <c r="AK444" s="786" t="str">
        <f t="shared" si="47"/>
        <v xml:space="preserve"> </v>
      </c>
      <c r="AL444" s="786" t="str">
        <f t="shared" si="48"/>
        <v xml:space="preserve"> </v>
      </c>
    </row>
    <row r="445" spans="1:38" ht="18.75" x14ac:dyDescent="0.3">
      <c r="A445" s="858"/>
      <c r="B445" s="858"/>
      <c r="C445" s="858"/>
      <c r="D445" s="859"/>
      <c r="E445" s="860"/>
      <c r="F445" s="860"/>
      <c r="G445" s="860"/>
      <c r="H445" s="861"/>
      <c r="I445" s="861"/>
      <c r="J445" s="861"/>
      <c r="K445" s="786" t="str">
        <f t="shared" si="42"/>
        <v xml:space="preserve"> </v>
      </c>
      <c r="L445" s="861"/>
      <c r="M445" s="861"/>
      <c r="N445" s="861"/>
      <c r="O445" s="861"/>
      <c r="P445" s="861"/>
      <c r="Q445" s="855"/>
      <c r="R445" s="855"/>
      <c r="S445" s="861"/>
      <c r="T445" s="861"/>
      <c r="U445" s="861"/>
      <c r="V445" s="861"/>
      <c r="W445" s="862"/>
      <c r="X445" s="862"/>
      <c r="Y445" s="862"/>
      <c r="Z445" s="858"/>
      <c r="AA445" s="823"/>
      <c r="AB445" s="823"/>
      <c r="AC445" s="823"/>
      <c r="AD445" s="823"/>
      <c r="AE445" s="823"/>
      <c r="AF445" s="684"/>
      <c r="AG445" s="857" t="str">
        <f t="shared" si="43"/>
        <v xml:space="preserve"> </v>
      </c>
      <c r="AH445" s="786" t="str">
        <f t="shared" si="44"/>
        <v xml:space="preserve"> </v>
      </c>
      <c r="AI445" s="786" t="str">
        <f t="shared" si="45"/>
        <v xml:space="preserve"> </v>
      </c>
      <c r="AJ445" s="786" t="str">
        <f t="shared" si="46"/>
        <v xml:space="preserve"> </v>
      </c>
      <c r="AK445" s="786" t="str">
        <f t="shared" si="47"/>
        <v xml:space="preserve"> </v>
      </c>
      <c r="AL445" s="786" t="str">
        <f t="shared" si="48"/>
        <v xml:space="preserve"> </v>
      </c>
    </row>
    <row r="446" spans="1:38" ht="18.75" x14ac:dyDescent="0.3">
      <c r="A446" s="858"/>
      <c r="B446" s="858"/>
      <c r="C446" s="858"/>
      <c r="D446" s="859"/>
      <c r="E446" s="860"/>
      <c r="F446" s="860"/>
      <c r="G446" s="860"/>
      <c r="H446" s="861"/>
      <c r="I446" s="861"/>
      <c r="J446" s="861"/>
      <c r="K446" s="786" t="str">
        <f t="shared" si="42"/>
        <v xml:space="preserve"> </v>
      </c>
      <c r="L446" s="861"/>
      <c r="M446" s="861"/>
      <c r="N446" s="861"/>
      <c r="O446" s="861"/>
      <c r="P446" s="861"/>
      <c r="Q446" s="855"/>
      <c r="R446" s="855"/>
      <c r="S446" s="861"/>
      <c r="T446" s="861"/>
      <c r="U446" s="861"/>
      <c r="V446" s="861"/>
      <c r="W446" s="862"/>
      <c r="X446" s="862"/>
      <c r="Y446" s="862"/>
      <c r="Z446" s="858"/>
      <c r="AA446" s="823"/>
      <c r="AB446" s="823"/>
      <c r="AC446" s="823"/>
      <c r="AD446" s="823"/>
      <c r="AE446" s="823"/>
      <c r="AF446" s="684"/>
      <c r="AG446" s="857" t="str">
        <f t="shared" si="43"/>
        <v xml:space="preserve"> </v>
      </c>
      <c r="AH446" s="786" t="str">
        <f t="shared" si="44"/>
        <v xml:space="preserve"> </v>
      </c>
      <c r="AI446" s="786" t="str">
        <f t="shared" si="45"/>
        <v xml:space="preserve"> </v>
      </c>
      <c r="AJ446" s="786" t="str">
        <f t="shared" si="46"/>
        <v xml:space="preserve"> </v>
      </c>
      <c r="AK446" s="786" t="str">
        <f t="shared" si="47"/>
        <v xml:space="preserve"> </v>
      </c>
      <c r="AL446" s="786" t="str">
        <f t="shared" si="48"/>
        <v xml:space="preserve"> </v>
      </c>
    </row>
    <row r="447" spans="1:38" ht="18.75" x14ac:dyDescent="0.3">
      <c r="A447" s="858"/>
      <c r="B447" s="858"/>
      <c r="C447" s="858"/>
      <c r="D447" s="859"/>
      <c r="E447" s="860"/>
      <c r="F447" s="860"/>
      <c r="G447" s="860"/>
      <c r="H447" s="861"/>
      <c r="I447" s="861"/>
      <c r="J447" s="861"/>
      <c r="K447" s="786" t="str">
        <f t="shared" si="42"/>
        <v xml:space="preserve"> </v>
      </c>
      <c r="L447" s="861"/>
      <c r="M447" s="861"/>
      <c r="N447" s="861"/>
      <c r="O447" s="861"/>
      <c r="P447" s="861"/>
      <c r="Q447" s="855"/>
      <c r="R447" s="855"/>
      <c r="S447" s="861"/>
      <c r="T447" s="861"/>
      <c r="U447" s="861"/>
      <c r="V447" s="861"/>
      <c r="W447" s="862"/>
      <c r="X447" s="862"/>
      <c r="Y447" s="862"/>
      <c r="Z447" s="858"/>
      <c r="AA447" s="823"/>
      <c r="AB447" s="823"/>
      <c r="AC447" s="823"/>
      <c r="AD447" s="823"/>
      <c r="AE447" s="823"/>
      <c r="AF447" s="684"/>
      <c r="AG447" s="857" t="str">
        <f t="shared" si="43"/>
        <v xml:space="preserve"> </v>
      </c>
      <c r="AH447" s="786" t="str">
        <f t="shared" si="44"/>
        <v xml:space="preserve"> </v>
      </c>
      <c r="AI447" s="786" t="str">
        <f t="shared" si="45"/>
        <v xml:space="preserve"> </v>
      </c>
      <c r="AJ447" s="786" t="str">
        <f t="shared" si="46"/>
        <v xml:space="preserve"> </v>
      </c>
      <c r="AK447" s="786" t="str">
        <f t="shared" si="47"/>
        <v xml:space="preserve"> </v>
      </c>
      <c r="AL447" s="786" t="str">
        <f t="shared" si="48"/>
        <v xml:space="preserve"> </v>
      </c>
    </row>
    <row r="448" spans="1:38" ht="18.75" x14ac:dyDescent="0.3">
      <c r="A448" s="858"/>
      <c r="B448" s="858"/>
      <c r="C448" s="858"/>
      <c r="D448" s="859"/>
      <c r="E448" s="860"/>
      <c r="F448" s="860"/>
      <c r="G448" s="860"/>
      <c r="H448" s="861"/>
      <c r="I448" s="861"/>
      <c r="J448" s="861"/>
      <c r="K448" s="786" t="str">
        <f t="shared" si="42"/>
        <v xml:space="preserve"> </v>
      </c>
      <c r="L448" s="861"/>
      <c r="M448" s="861"/>
      <c r="N448" s="861"/>
      <c r="O448" s="861"/>
      <c r="P448" s="861"/>
      <c r="Q448" s="855"/>
      <c r="R448" s="855"/>
      <c r="S448" s="861"/>
      <c r="T448" s="861"/>
      <c r="U448" s="861"/>
      <c r="V448" s="861"/>
      <c r="W448" s="862"/>
      <c r="X448" s="862"/>
      <c r="Y448" s="862"/>
      <c r="Z448" s="858"/>
      <c r="AA448" s="823"/>
      <c r="AB448" s="823"/>
      <c r="AC448" s="823"/>
      <c r="AD448" s="823"/>
      <c r="AE448" s="823"/>
      <c r="AF448" s="684"/>
      <c r="AG448" s="857" t="str">
        <f t="shared" si="43"/>
        <v xml:space="preserve"> </v>
      </c>
      <c r="AH448" s="786" t="str">
        <f t="shared" si="44"/>
        <v xml:space="preserve"> </v>
      </c>
      <c r="AI448" s="786" t="str">
        <f t="shared" si="45"/>
        <v xml:space="preserve"> </v>
      </c>
      <c r="AJ448" s="786" t="str">
        <f t="shared" si="46"/>
        <v xml:space="preserve"> </v>
      </c>
      <c r="AK448" s="786" t="str">
        <f t="shared" si="47"/>
        <v xml:space="preserve"> </v>
      </c>
      <c r="AL448" s="786" t="str">
        <f t="shared" si="48"/>
        <v xml:space="preserve"> </v>
      </c>
    </row>
    <row r="449" spans="1:38" ht="18.75" x14ac:dyDescent="0.3">
      <c r="A449" s="858"/>
      <c r="B449" s="858"/>
      <c r="C449" s="858"/>
      <c r="D449" s="859"/>
      <c r="E449" s="860"/>
      <c r="F449" s="860"/>
      <c r="G449" s="860"/>
      <c r="H449" s="861"/>
      <c r="I449" s="861"/>
      <c r="J449" s="861"/>
      <c r="K449" s="786" t="str">
        <f t="shared" si="42"/>
        <v xml:space="preserve"> </v>
      </c>
      <c r="L449" s="861"/>
      <c r="M449" s="861"/>
      <c r="N449" s="861"/>
      <c r="O449" s="861"/>
      <c r="P449" s="861"/>
      <c r="Q449" s="855"/>
      <c r="R449" s="855"/>
      <c r="S449" s="861"/>
      <c r="T449" s="861"/>
      <c r="U449" s="861"/>
      <c r="V449" s="861"/>
      <c r="W449" s="862"/>
      <c r="X449" s="862"/>
      <c r="Y449" s="862"/>
      <c r="Z449" s="858"/>
      <c r="AA449" s="823"/>
      <c r="AB449" s="823"/>
      <c r="AC449" s="823"/>
      <c r="AD449" s="823"/>
      <c r="AE449" s="823"/>
      <c r="AF449" s="684"/>
      <c r="AG449" s="857" t="str">
        <f t="shared" si="43"/>
        <v xml:space="preserve"> </v>
      </c>
      <c r="AH449" s="786" t="str">
        <f t="shared" si="44"/>
        <v xml:space="preserve"> </v>
      </c>
      <c r="AI449" s="786" t="str">
        <f t="shared" si="45"/>
        <v xml:space="preserve"> </v>
      </c>
      <c r="AJ449" s="786" t="str">
        <f t="shared" si="46"/>
        <v xml:space="preserve"> </v>
      </c>
      <c r="AK449" s="786" t="str">
        <f t="shared" si="47"/>
        <v xml:space="preserve"> </v>
      </c>
      <c r="AL449" s="786" t="str">
        <f t="shared" si="48"/>
        <v xml:space="preserve"> </v>
      </c>
    </row>
    <row r="450" spans="1:38" ht="18.75" x14ac:dyDescent="0.3">
      <c r="A450" s="858"/>
      <c r="B450" s="858"/>
      <c r="C450" s="858"/>
      <c r="D450" s="859"/>
      <c r="E450" s="860"/>
      <c r="F450" s="860"/>
      <c r="G450" s="860"/>
      <c r="H450" s="861"/>
      <c r="I450" s="861"/>
      <c r="J450" s="861"/>
      <c r="K450" s="786" t="str">
        <f t="shared" si="42"/>
        <v xml:space="preserve"> </v>
      </c>
      <c r="L450" s="861"/>
      <c r="M450" s="861"/>
      <c r="N450" s="861"/>
      <c r="O450" s="861"/>
      <c r="P450" s="861"/>
      <c r="Q450" s="855"/>
      <c r="R450" s="855"/>
      <c r="S450" s="861"/>
      <c r="T450" s="861"/>
      <c r="U450" s="861"/>
      <c r="V450" s="861"/>
      <c r="W450" s="862"/>
      <c r="X450" s="862"/>
      <c r="Y450" s="862"/>
      <c r="Z450" s="858"/>
      <c r="AA450" s="823"/>
      <c r="AB450" s="823"/>
      <c r="AC450" s="823"/>
      <c r="AD450" s="823"/>
      <c r="AE450" s="823"/>
      <c r="AF450" s="684"/>
      <c r="AG450" s="857" t="str">
        <f t="shared" si="43"/>
        <v xml:space="preserve"> </v>
      </c>
      <c r="AH450" s="786" t="str">
        <f t="shared" si="44"/>
        <v xml:space="preserve"> </v>
      </c>
      <c r="AI450" s="786" t="str">
        <f t="shared" si="45"/>
        <v xml:space="preserve"> </v>
      </c>
      <c r="AJ450" s="786" t="str">
        <f t="shared" si="46"/>
        <v xml:space="preserve"> </v>
      </c>
      <c r="AK450" s="786" t="str">
        <f t="shared" si="47"/>
        <v xml:space="preserve"> </v>
      </c>
      <c r="AL450" s="786" t="str">
        <f t="shared" si="48"/>
        <v xml:space="preserve"> </v>
      </c>
    </row>
    <row r="451" spans="1:38" ht="18.75" x14ac:dyDescent="0.3">
      <c r="A451" s="858"/>
      <c r="B451" s="858"/>
      <c r="C451" s="858"/>
      <c r="D451" s="859"/>
      <c r="E451" s="860"/>
      <c r="F451" s="860"/>
      <c r="G451" s="860"/>
      <c r="H451" s="861"/>
      <c r="I451" s="861"/>
      <c r="J451" s="861"/>
      <c r="K451" s="786" t="str">
        <f t="shared" si="42"/>
        <v xml:space="preserve"> </v>
      </c>
      <c r="L451" s="861"/>
      <c r="M451" s="861"/>
      <c r="N451" s="861"/>
      <c r="O451" s="861"/>
      <c r="P451" s="861"/>
      <c r="Q451" s="855"/>
      <c r="R451" s="855"/>
      <c r="S451" s="861"/>
      <c r="T451" s="861"/>
      <c r="U451" s="861"/>
      <c r="V451" s="861"/>
      <c r="W451" s="862"/>
      <c r="X451" s="862"/>
      <c r="Y451" s="862"/>
      <c r="Z451" s="858"/>
      <c r="AA451" s="823"/>
      <c r="AB451" s="823"/>
      <c r="AC451" s="823"/>
      <c r="AD451" s="823"/>
      <c r="AE451" s="823"/>
      <c r="AF451" s="684"/>
      <c r="AG451" s="857" t="str">
        <f t="shared" si="43"/>
        <v xml:space="preserve"> </v>
      </c>
      <c r="AH451" s="786" t="str">
        <f t="shared" si="44"/>
        <v xml:space="preserve"> </v>
      </c>
      <c r="AI451" s="786" t="str">
        <f t="shared" si="45"/>
        <v xml:space="preserve"> </v>
      </c>
      <c r="AJ451" s="786" t="str">
        <f t="shared" si="46"/>
        <v xml:space="preserve"> </v>
      </c>
      <c r="AK451" s="786" t="str">
        <f t="shared" si="47"/>
        <v xml:space="preserve"> </v>
      </c>
      <c r="AL451" s="786" t="str">
        <f t="shared" si="48"/>
        <v xml:space="preserve"> </v>
      </c>
    </row>
    <row r="452" spans="1:38" ht="18.75" x14ac:dyDescent="0.3">
      <c r="A452" s="858"/>
      <c r="B452" s="858"/>
      <c r="C452" s="858"/>
      <c r="D452" s="859"/>
      <c r="E452" s="860"/>
      <c r="F452" s="860"/>
      <c r="G452" s="860"/>
      <c r="H452" s="861"/>
      <c r="I452" s="861"/>
      <c r="J452" s="861"/>
      <c r="K452" s="786" t="str">
        <f t="shared" si="42"/>
        <v xml:space="preserve"> </v>
      </c>
      <c r="L452" s="861"/>
      <c r="M452" s="861"/>
      <c r="N452" s="861"/>
      <c r="O452" s="861"/>
      <c r="P452" s="861"/>
      <c r="Q452" s="855"/>
      <c r="R452" s="855"/>
      <c r="S452" s="861"/>
      <c r="T452" s="861"/>
      <c r="U452" s="861"/>
      <c r="V452" s="861"/>
      <c r="W452" s="862"/>
      <c r="X452" s="862"/>
      <c r="Y452" s="862"/>
      <c r="Z452" s="858"/>
      <c r="AA452" s="823"/>
      <c r="AB452" s="823"/>
      <c r="AC452" s="823"/>
      <c r="AD452" s="823"/>
      <c r="AE452" s="823"/>
      <c r="AF452" s="684"/>
      <c r="AG452" s="857" t="str">
        <f t="shared" si="43"/>
        <v xml:space="preserve"> </v>
      </c>
      <c r="AH452" s="786" t="str">
        <f t="shared" si="44"/>
        <v xml:space="preserve"> </v>
      </c>
      <c r="AI452" s="786" t="str">
        <f t="shared" si="45"/>
        <v xml:space="preserve"> </v>
      </c>
      <c r="AJ452" s="786" t="str">
        <f t="shared" si="46"/>
        <v xml:space="preserve"> </v>
      </c>
      <c r="AK452" s="786" t="str">
        <f t="shared" si="47"/>
        <v xml:space="preserve"> </v>
      </c>
      <c r="AL452" s="786" t="str">
        <f t="shared" si="48"/>
        <v xml:space="preserve"> </v>
      </c>
    </row>
    <row r="453" spans="1:38" ht="18.75" x14ac:dyDescent="0.3">
      <c r="A453" s="858"/>
      <c r="B453" s="858"/>
      <c r="C453" s="858"/>
      <c r="D453" s="859"/>
      <c r="E453" s="860"/>
      <c r="F453" s="860"/>
      <c r="G453" s="860"/>
      <c r="H453" s="861"/>
      <c r="I453" s="861"/>
      <c r="J453" s="861"/>
      <c r="K453" s="786" t="str">
        <f t="shared" si="42"/>
        <v xml:space="preserve"> </v>
      </c>
      <c r="L453" s="861"/>
      <c r="M453" s="861"/>
      <c r="N453" s="861"/>
      <c r="O453" s="861"/>
      <c r="P453" s="861"/>
      <c r="Q453" s="855"/>
      <c r="R453" s="855"/>
      <c r="S453" s="861"/>
      <c r="T453" s="861"/>
      <c r="U453" s="861"/>
      <c r="V453" s="861"/>
      <c r="W453" s="862"/>
      <c r="X453" s="862"/>
      <c r="Y453" s="862"/>
      <c r="Z453" s="858"/>
      <c r="AA453" s="823"/>
      <c r="AB453" s="823"/>
      <c r="AC453" s="823"/>
      <c r="AD453" s="823"/>
      <c r="AE453" s="823"/>
      <c r="AF453" s="684"/>
      <c r="AG453" s="857" t="str">
        <f t="shared" si="43"/>
        <v xml:space="preserve"> </v>
      </c>
      <c r="AH453" s="786" t="str">
        <f t="shared" si="44"/>
        <v xml:space="preserve"> </v>
      </c>
      <c r="AI453" s="786" t="str">
        <f t="shared" si="45"/>
        <v xml:space="preserve"> </v>
      </c>
      <c r="AJ453" s="786" t="str">
        <f t="shared" si="46"/>
        <v xml:space="preserve"> </v>
      </c>
      <c r="AK453" s="786" t="str">
        <f t="shared" si="47"/>
        <v xml:space="preserve"> </v>
      </c>
      <c r="AL453" s="786" t="str">
        <f t="shared" si="48"/>
        <v xml:space="preserve"> </v>
      </c>
    </row>
    <row r="454" spans="1:38" ht="18.75" x14ac:dyDescent="0.3">
      <c r="A454" s="858"/>
      <c r="B454" s="858"/>
      <c r="C454" s="858"/>
      <c r="D454" s="859"/>
      <c r="E454" s="860"/>
      <c r="F454" s="860"/>
      <c r="G454" s="860"/>
      <c r="H454" s="861"/>
      <c r="I454" s="861"/>
      <c r="J454" s="861"/>
      <c r="K454" s="786" t="str">
        <f t="shared" ref="K454:K517" si="49">IFERROR(O454/R454," ")</f>
        <v xml:space="preserve"> </v>
      </c>
      <c r="L454" s="861"/>
      <c r="M454" s="861"/>
      <c r="N454" s="861"/>
      <c r="O454" s="861"/>
      <c r="P454" s="861"/>
      <c r="Q454" s="855"/>
      <c r="R454" s="855"/>
      <c r="S454" s="861"/>
      <c r="T454" s="861"/>
      <c r="U454" s="861"/>
      <c r="V454" s="861"/>
      <c r="W454" s="862"/>
      <c r="X454" s="862"/>
      <c r="Y454" s="862"/>
      <c r="Z454" s="858"/>
      <c r="AA454" s="823"/>
      <c r="AB454" s="823"/>
      <c r="AC454" s="823"/>
      <c r="AD454" s="823"/>
      <c r="AE454" s="823"/>
      <c r="AF454" s="684"/>
      <c r="AG454" s="857" t="str">
        <f t="shared" ref="AG454:AG517" si="50">IF(AF454&gt;0,AF454*0.187*10^-3," ")</f>
        <v xml:space="preserve"> </v>
      </c>
      <c r="AH454" s="786" t="str">
        <f t="shared" ref="AH454:AH517" si="51">IFERROR(S454/M454," ")</f>
        <v xml:space="preserve"> </v>
      </c>
      <c r="AI454" s="786" t="str">
        <f t="shared" ref="AI454:AI517" si="52">IFERROR(T454/N454," ")</f>
        <v xml:space="preserve"> </v>
      </c>
      <c r="AJ454" s="786" t="str">
        <f t="shared" ref="AJ454:AJ517" si="53">IFERROR((IF(S454&gt;0,S454*0.187*10^3,0)+IF(T454&gt;0,T454*0.86*10^3,0))/O454," ")</f>
        <v xml:space="preserve"> </v>
      </c>
      <c r="AK454" s="786" t="str">
        <f t="shared" ref="AK454:AK517" si="54">IFERROR(Z454*0.187*10^-3/J454," ")</f>
        <v xml:space="preserve"> </v>
      </c>
      <c r="AL454" s="786" t="str">
        <f t="shared" ref="AL454:AL517" si="55">IFERROR(AD454*0.187*10^-3/G454," ")</f>
        <v xml:space="preserve"> </v>
      </c>
    </row>
    <row r="455" spans="1:38" ht="18.75" x14ac:dyDescent="0.3">
      <c r="A455" s="858"/>
      <c r="B455" s="858"/>
      <c r="C455" s="858"/>
      <c r="D455" s="859"/>
      <c r="E455" s="860"/>
      <c r="F455" s="860"/>
      <c r="G455" s="860"/>
      <c r="H455" s="861"/>
      <c r="I455" s="861"/>
      <c r="J455" s="861"/>
      <c r="K455" s="786" t="str">
        <f t="shared" si="49"/>
        <v xml:space="preserve"> </v>
      </c>
      <c r="L455" s="861"/>
      <c r="M455" s="861"/>
      <c r="N455" s="861"/>
      <c r="O455" s="861"/>
      <c r="P455" s="861"/>
      <c r="Q455" s="855"/>
      <c r="R455" s="855"/>
      <c r="S455" s="861"/>
      <c r="T455" s="861"/>
      <c r="U455" s="861"/>
      <c r="V455" s="861"/>
      <c r="W455" s="862"/>
      <c r="X455" s="862"/>
      <c r="Y455" s="862"/>
      <c r="Z455" s="858"/>
      <c r="AA455" s="823"/>
      <c r="AB455" s="823"/>
      <c r="AC455" s="823"/>
      <c r="AD455" s="823"/>
      <c r="AE455" s="823"/>
      <c r="AF455" s="684"/>
      <c r="AG455" s="857" t="str">
        <f t="shared" si="50"/>
        <v xml:space="preserve"> </v>
      </c>
      <c r="AH455" s="786" t="str">
        <f t="shared" si="51"/>
        <v xml:space="preserve"> </v>
      </c>
      <c r="AI455" s="786" t="str">
        <f t="shared" si="52"/>
        <v xml:space="preserve"> </v>
      </c>
      <c r="AJ455" s="786" t="str">
        <f t="shared" si="53"/>
        <v xml:space="preserve"> </v>
      </c>
      <c r="AK455" s="786" t="str">
        <f t="shared" si="54"/>
        <v xml:space="preserve"> </v>
      </c>
      <c r="AL455" s="786" t="str">
        <f t="shared" si="55"/>
        <v xml:space="preserve"> </v>
      </c>
    </row>
    <row r="456" spans="1:38" ht="18.75" x14ac:dyDescent="0.3">
      <c r="A456" s="858"/>
      <c r="B456" s="858"/>
      <c r="C456" s="858"/>
      <c r="D456" s="859"/>
      <c r="E456" s="860"/>
      <c r="F456" s="860"/>
      <c r="G456" s="860"/>
      <c r="H456" s="861"/>
      <c r="I456" s="861"/>
      <c r="J456" s="861"/>
      <c r="K456" s="786" t="str">
        <f t="shared" si="49"/>
        <v xml:space="preserve"> </v>
      </c>
      <c r="L456" s="861"/>
      <c r="M456" s="861"/>
      <c r="N456" s="861"/>
      <c r="O456" s="861"/>
      <c r="P456" s="861"/>
      <c r="Q456" s="855"/>
      <c r="R456" s="855"/>
      <c r="S456" s="861"/>
      <c r="T456" s="861"/>
      <c r="U456" s="861"/>
      <c r="V456" s="861"/>
      <c r="W456" s="862"/>
      <c r="X456" s="862"/>
      <c r="Y456" s="862"/>
      <c r="Z456" s="858"/>
      <c r="AA456" s="823"/>
      <c r="AB456" s="823"/>
      <c r="AC456" s="823"/>
      <c r="AD456" s="823"/>
      <c r="AE456" s="823"/>
      <c r="AF456" s="684"/>
      <c r="AG456" s="857" t="str">
        <f t="shared" si="50"/>
        <v xml:space="preserve"> </v>
      </c>
      <c r="AH456" s="786" t="str">
        <f t="shared" si="51"/>
        <v xml:space="preserve"> </v>
      </c>
      <c r="AI456" s="786" t="str">
        <f t="shared" si="52"/>
        <v xml:space="preserve"> </v>
      </c>
      <c r="AJ456" s="786" t="str">
        <f t="shared" si="53"/>
        <v xml:space="preserve"> </v>
      </c>
      <c r="AK456" s="786" t="str">
        <f t="shared" si="54"/>
        <v xml:space="preserve"> </v>
      </c>
      <c r="AL456" s="786" t="str">
        <f t="shared" si="55"/>
        <v xml:space="preserve"> </v>
      </c>
    </row>
    <row r="457" spans="1:38" ht="18.75" x14ac:dyDescent="0.3">
      <c r="A457" s="858"/>
      <c r="B457" s="858"/>
      <c r="C457" s="858"/>
      <c r="D457" s="859"/>
      <c r="E457" s="860"/>
      <c r="F457" s="860"/>
      <c r="G457" s="860"/>
      <c r="H457" s="861"/>
      <c r="I457" s="861"/>
      <c r="J457" s="861"/>
      <c r="K457" s="786" t="str">
        <f t="shared" si="49"/>
        <v xml:space="preserve"> </v>
      </c>
      <c r="L457" s="861"/>
      <c r="M457" s="861"/>
      <c r="N457" s="861"/>
      <c r="O457" s="861"/>
      <c r="P457" s="861"/>
      <c r="Q457" s="855"/>
      <c r="R457" s="855"/>
      <c r="S457" s="861"/>
      <c r="T457" s="861"/>
      <c r="U457" s="861"/>
      <c r="V457" s="861"/>
      <c r="W457" s="862"/>
      <c r="X457" s="862"/>
      <c r="Y457" s="862"/>
      <c r="Z457" s="858"/>
      <c r="AA457" s="823"/>
      <c r="AB457" s="823"/>
      <c r="AC457" s="823"/>
      <c r="AD457" s="823"/>
      <c r="AE457" s="823"/>
      <c r="AF457" s="684"/>
      <c r="AG457" s="857" t="str">
        <f t="shared" si="50"/>
        <v xml:space="preserve"> </v>
      </c>
      <c r="AH457" s="786" t="str">
        <f t="shared" si="51"/>
        <v xml:space="preserve"> </v>
      </c>
      <c r="AI457" s="786" t="str">
        <f t="shared" si="52"/>
        <v xml:space="preserve"> </v>
      </c>
      <c r="AJ457" s="786" t="str">
        <f t="shared" si="53"/>
        <v xml:space="preserve"> </v>
      </c>
      <c r="AK457" s="786" t="str">
        <f t="shared" si="54"/>
        <v xml:space="preserve"> </v>
      </c>
      <c r="AL457" s="786" t="str">
        <f t="shared" si="55"/>
        <v xml:space="preserve"> </v>
      </c>
    </row>
    <row r="458" spans="1:38" ht="18.75" x14ac:dyDescent="0.3">
      <c r="A458" s="858"/>
      <c r="B458" s="858"/>
      <c r="C458" s="858"/>
      <c r="D458" s="859"/>
      <c r="E458" s="860"/>
      <c r="F458" s="860"/>
      <c r="G458" s="860"/>
      <c r="H458" s="861"/>
      <c r="I458" s="861"/>
      <c r="J458" s="861"/>
      <c r="K458" s="786" t="str">
        <f t="shared" si="49"/>
        <v xml:space="preserve"> </v>
      </c>
      <c r="L458" s="861"/>
      <c r="M458" s="861"/>
      <c r="N458" s="861"/>
      <c r="O458" s="861"/>
      <c r="P458" s="861"/>
      <c r="Q458" s="855"/>
      <c r="R458" s="855"/>
      <c r="S458" s="861"/>
      <c r="T458" s="861"/>
      <c r="U458" s="861"/>
      <c r="V458" s="861"/>
      <c r="W458" s="862"/>
      <c r="X458" s="862"/>
      <c r="Y458" s="862"/>
      <c r="Z458" s="858"/>
      <c r="AA458" s="823"/>
      <c r="AB458" s="823"/>
      <c r="AC458" s="823"/>
      <c r="AD458" s="823"/>
      <c r="AE458" s="823"/>
      <c r="AF458" s="684"/>
      <c r="AG458" s="857" t="str">
        <f t="shared" si="50"/>
        <v xml:space="preserve"> </v>
      </c>
      <c r="AH458" s="786" t="str">
        <f t="shared" si="51"/>
        <v xml:space="preserve"> </v>
      </c>
      <c r="AI458" s="786" t="str">
        <f t="shared" si="52"/>
        <v xml:space="preserve"> </v>
      </c>
      <c r="AJ458" s="786" t="str">
        <f t="shared" si="53"/>
        <v xml:space="preserve"> </v>
      </c>
      <c r="AK458" s="786" t="str">
        <f t="shared" si="54"/>
        <v xml:space="preserve"> </v>
      </c>
      <c r="AL458" s="786" t="str">
        <f t="shared" si="55"/>
        <v xml:space="preserve"> </v>
      </c>
    </row>
    <row r="459" spans="1:38" ht="18.75" x14ac:dyDescent="0.3">
      <c r="A459" s="858"/>
      <c r="B459" s="858"/>
      <c r="C459" s="858"/>
      <c r="D459" s="859"/>
      <c r="E459" s="860"/>
      <c r="F459" s="860"/>
      <c r="G459" s="860"/>
      <c r="H459" s="861"/>
      <c r="I459" s="861"/>
      <c r="J459" s="861"/>
      <c r="K459" s="786" t="str">
        <f t="shared" si="49"/>
        <v xml:space="preserve"> </v>
      </c>
      <c r="L459" s="861"/>
      <c r="M459" s="861"/>
      <c r="N459" s="861"/>
      <c r="O459" s="861"/>
      <c r="P459" s="861"/>
      <c r="Q459" s="855"/>
      <c r="R459" s="855"/>
      <c r="S459" s="861"/>
      <c r="T459" s="861"/>
      <c r="U459" s="861"/>
      <c r="V459" s="861"/>
      <c r="W459" s="862"/>
      <c r="X459" s="862"/>
      <c r="Y459" s="862"/>
      <c r="Z459" s="858"/>
      <c r="AA459" s="823"/>
      <c r="AB459" s="823"/>
      <c r="AC459" s="823"/>
      <c r="AD459" s="823"/>
      <c r="AE459" s="823"/>
      <c r="AF459" s="684"/>
      <c r="AG459" s="857" t="str">
        <f t="shared" si="50"/>
        <v xml:space="preserve"> </v>
      </c>
      <c r="AH459" s="786" t="str">
        <f t="shared" si="51"/>
        <v xml:space="preserve"> </v>
      </c>
      <c r="AI459" s="786" t="str">
        <f t="shared" si="52"/>
        <v xml:space="preserve"> </v>
      </c>
      <c r="AJ459" s="786" t="str">
        <f t="shared" si="53"/>
        <v xml:space="preserve"> </v>
      </c>
      <c r="AK459" s="786" t="str">
        <f t="shared" si="54"/>
        <v xml:space="preserve"> </v>
      </c>
      <c r="AL459" s="786" t="str">
        <f t="shared" si="55"/>
        <v xml:space="preserve"> </v>
      </c>
    </row>
    <row r="460" spans="1:38" ht="18.75" x14ac:dyDescent="0.3">
      <c r="A460" s="858"/>
      <c r="B460" s="858"/>
      <c r="C460" s="858"/>
      <c r="D460" s="859"/>
      <c r="E460" s="860"/>
      <c r="F460" s="860"/>
      <c r="G460" s="860"/>
      <c r="H460" s="861"/>
      <c r="I460" s="861"/>
      <c r="J460" s="861"/>
      <c r="K460" s="786" t="str">
        <f t="shared" si="49"/>
        <v xml:space="preserve"> </v>
      </c>
      <c r="L460" s="861"/>
      <c r="M460" s="861"/>
      <c r="N460" s="861"/>
      <c r="O460" s="861"/>
      <c r="P460" s="861"/>
      <c r="Q460" s="855"/>
      <c r="R460" s="855"/>
      <c r="S460" s="861"/>
      <c r="T460" s="861"/>
      <c r="U460" s="861"/>
      <c r="V460" s="861"/>
      <c r="W460" s="862"/>
      <c r="X460" s="862"/>
      <c r="Y460" s="862"/>
      <c r="Z460" s="858"/>
      <c r="AA460" s="823"/>
      <c r="AB460" s="823"/>
      <c r="AC460" s="823"/>
      <c r="AD460" s="823"/>
      <c r="AE460" s="823"/>
      <c r="AF460" s="684"/>
      <c r="AG460" s="857" t="str">
        <f t="shared" si="50"/>
        <v xml:space="preserve"> </v>
      </c>
      <c r="AH460" s="786" t="str">
        <f t="shared" si="51"/>
        <v xml:space="preserve"> </v>
      </c>
      <c r="AI460" s="786" t="str">
        <f t="shared" si="52"/>
        <v xml:space="preserve"> </v>
      </c>
      <c r="AJ460" s="786" t="str">
        <f t="shared" si="53"/>
        <v xml:space="preserve"> </v>
      </c>
      <c r="AK460" s="786" t="str">
        <f t="shared" si="54"/>
        <v xml:space="preserve"> </v>
      </c>
      <c r="AL460" s="786" t="str">
        <f t="shared" si="55"/>
        <v xml:space="preserve"> </v>
      </c>
    </row>
    <row r="461" spans="1:38" ht="18.75" x14ac:dyDescent="0.3">
      <c r="A461" s="858"/>
      <c r="B461" s="858"/>
      <c r="C461" s="858"/>
      <c r="D461" s="859"/>
      <c r="E461" s="860"/>
      <c r="F461" s="860"/>
      <c r="G461" s="860"/>
      <c r="H461" s="861"/>
      <c r="I461" s="861"/>
      <c r="J461" s="861"/>
      <c r="K461" s="786" t="str">
        <f t="shared" si="49"/>
        <v xml:space="preserve"> </v>
      </c>
      <c r="L461" s="861"/>
      <c r="M461" s="861"/>
      <c r="N461" s="861"/>
      <c r="O461" s="861"/>
      <c r="P461" s="861"/>
      <c r="Q461" s="855"/>
      <c r="R461" s="855"/>
      <c r="S461" s="861"/>
      <c r="T461" s="861"/>
      <c r="U461" s="861"/>
      <c r="V461" s="861"/>
      <c r="W461" s="862"/>
      <c r="X461" s="862"/>
      <c r="Y461" s="862"/>
      <c r="Z461" s="858"/>
      <c r="AA461" s="823"/>
      <c r="AB461" s="823"/>
      <c r="AC461" s="823"/>
      <c r="AD461" s="823"/>
      <c r="AE461" s="823"/>
      <c r="AF461" s="684"/>
      <c r="AG461" s="857" t="str">
        <f t="shared" si="50"/>
        <v xml:space="preserve"> </v>
      </c>
      <c r="AH461" s="786" t="str">
        <f t="shared" si="51"/>
        <v xml:space="preserve"> </v>
      </c>
      <c r="AI461" s="786" t="str">
        <f t="shared" si="52"/>
        <v xml:space="preserve"> </v>
      </c>
      <c r="AJ461" s="786" t="str">
        <f t="shared" si="53"/>
        <v xml:space="preserve"> </v>
      </c>
      <c r="AK461" s="786" t="str">
        <f t="shared" si="54"/>
        <v xml:space="preserve"> </v>
      </c>
      <c r="AL461" s="786" t="str">
        <f t="shared" si="55"/>
        <v xml:space="preserve"> </v>
      </c>
    </row>
    <row r="462" spans="1:38" ht="18.75" x14ac:dyDescent="0.3">
      <c r="A462" s="858"/>
      <c r="B462" s="858"/>
      <c r="C462" s="858"/>
      <c r="D462" s="859"/>
      <c r="E462" s="860"/>
      <c r="F462" s="860"/>
      <c r="G462" s="860"/>
      <c r="H462" s="861"/>
      <c r="I462" s="861"/>
      <c r="J462" s="861"/>
      <c r="K462" s="786" t="str">
        <f t="shared" si="49"/>
        <v xml:space="preserve"> </v>
      </c>
      <c r="L462" s="861"/>
      <c r="M462" s="861"/>
      <c r="N462" s="861"/>
      <c r="O462" s="861"/>
      <c r="P462" s="861"/>
      <c r="Q462" s="855"/>
      <c r="R462" s="855"/>
      <c r="S462" s="861"/>
      <c r="T462" s="861"/>
      <c r="U462" s="861"/>
      <c r="V462" s="861"/>
      <c r="W462" s="862"/>
      <c r="X462" s="862"/>
      <c r="Y462" s="862"/>
      <c r="Z462" s="858"/>
      <c r="AA462" s="823"/>
      <c r="AB462" s="823"/>
      <c r="AC462" s="823"/>
      <c r="AD462" s="823"/>
      <c r="AE462" s="823"/>
      <c r="AF462" s="684"/>
      <c r="AG462" s="857" t="str">
        <f t="shared" si="50"/>
        <v xml:space="preserve"> </v>
      </c>
      <c r="AH462" s="786" t="str">
        <f t="shared" si="51"/>
        <v xml:space="preserve"> </v>
      </c>
      <c r="AI462" s="786" t="str">
        <f t="shared" si="52"/>
        <v xml:space="preserve"> </v>
      </c>
      <c r="AJ462" s="786" t="str">
        <f t="shared" si="53"/>
        <v xml:space="preserve"> </v>
      </c>
      <c r="AK462" s="786" t="str">
        <f t="shared" si="54"/>
        <v xml:space="preserve"> </v>
      </c>
      <c r="AL462" s="786" t="str">
        <f t="shared" si="55"/>
        <v xml:space="preserve"> </v>
      </c>
    </row>
    <row r="463" spans="1:38" ht="18.75" x14ac:dyDescent="0.3">
      <c r="A463" s="858"/>
      <c r="B463" s="858"/>
      <c r="C463" s="858"/>
      <c r="D463" s="859"/>
      <c r="E463" s="860"/>
      <c r="F463" s="860"/>
      <c r="G463" s="860"/>
      <c r="H463" s="861"/>
      <c r="I463" s="861"/>
      <c r="J463" s="861"/>
      <c r="K463" s="786" t="str">
        <f t="shared" si="49"/>
        <v xml:space="preserve"> </v>
      </c>
      <c r="L463" s="861"/>
      <c r="M463" s="861"/>
      <c r="N463" s="861"/>
      <c r="O463" s="861"/>
      <c r="P463" s="861"/>
      <c r="Q463" s="855"/>
      <c r="R463" s="855"/>
      <c r="S463" s="861"/>
      <c r="T463" s="861"/>
      <c r="U463" s="861"/>
      <c r="V463" s="861"/>
      <c r="W463" s="862"/>
      <c r="X463" s="862"/>
      <c r="Y463" s="862"/>
      <c r="Z463" s="858"/>
      <c r="AA463" s="823"/>
      <c r="AB463" s="823"/>
      <c r="AC463" s="823"/>
      <c r="AD463" s="823"/>
      <c r="AE463" s="823"/>
      <c r="AF463" s="684"/>
      <c r="AG463" s="857" t="str">
        <f t="shared" si="50"/>
        <v xml:space="preserve"> </v>
      </c>
      <c r="AH463" s="786" t="str">
        <f t="shared" si="51"/>
        <v xml:space="preserve"> </v>
      </c>
      <c r="AI463" s="786" t="str">
        <f t="shared" si="52"/>
        <v xml:space="preserve"> </v>
      </c>
      <c r="AJ463" s="786" t="str">
        <f t="shared" si="53"/>
        <v xml:space="preserve"> </v>
      </c>
      <c r="AK463" s="786" t="str">
        <f t="shared" si="54"/>
        <v xml:space="preserve"> </v>
      </c>
      <c r="AL463" s="786" t="str">
        <f t="shared" si="55"/>
        <v xml:space="preserve"> </v>
      </c>
    </row>
    <row r="464" spans="1:38" ht="18.75" x14ac:dyDescent="0.3">
      <c r="A464" s="858"/>
      <c r="B464" s="858"/>
      <c r="C464" s="858"/>
      <c r="D464" s="859"/>
      <c r="E464" s="860"/>
      <c r="F464" s="860"/>
      <c r="G464" s="860"/>
      <c r="H464" s="861"/>
      <c r="I464" s="861"/>
      <c r="J464" s="861"/>
      <c r="K464" s="786" t="str">
        <f t="shared" si="49"/>
        <v xml:space="preserve"> </v>
      </c>
      <c r="L464" s="861"/>
      <c r="M464" s="861"/>
      <c r="N464" s="861"/>
      <c r="O464" s="861"/>
      <c r="P464" s="861"/>
      <c r="Q464" s="855"/>
      <c r="R464" s="855"/>
      <c r="S464" s="861"/>
      <c r="T464" s="861"/>
      <c r="U464" s="861"/>
      <c r="V464" s="861"/>
      <c r="W464" s="862"/>
      <c r="X464" s="862"/>
      <c r="Y464" s="862"/>
      <c r="Z464" s="858"/>
      <c r="AA464" s="823"/>
      <c r="AB464" s="823"/>
      <c r="AC464" s="823"/>
      <c r="AD464" s="823"/>
      <c r="AE464" s="823"/>
      <c r="AF464" s="684"/>
      <c r="AG464" s="857" t="str">
        <f t="shared" si="50"/>
        <v xml:space="preserve"> </v>
      </c>
      <c r="AH464" s="786" t="str">
        <f t="shared" si="51"/>
        <v xml:space="preserve"> </v>
      </c>
      <c r="AI464" s="786" t="str">
        <f t="shared" si="52"/>
        <v xml:space="preserve"> </v>
      </c>
      <c r="AJ464" s="786" t="str">
        <f t="shared" si="53"/>
        <v xml:space="preserve"> </v>
      </c>
      <c r="AK464" s="786" t="str">
        <f t="shared" si="54"/>
        <v xml:space="preserve"> </v>
      </c>
      <c r="AL464" s="786" t="str">
        <f t="shared" si="55"/>
        <v xml:space="preserve"> </v>
      </c>
    </row>
    <row r="465" spans="1:38" ht="18.75" x14ac:dyDescent="0.3">
      <c r="A465" s="858"/>
      <c r="B465" s="858"/>
      <c r="C465" s="858"/>
      <c r="D465" s="859"/>
      <c r="E465" s="860"/>
      <c r="F465" s="860"/>
      <c r="G465" s="860"/>
      <c r="H465" s="861"/>
      <c r="I465" s="861"/>
      <c r="J465" s="861"/>
      <c r="K465" s="786" t="str">
        <f t="shared" si="49"/>
        <v xml:space="preserve"> </v>
      </c>
      <c r="L465" s="861"/>
      <c r="M465" s="861"/>
      <c r="N465" s="861"/>
      <c r="O465" s="861"/>
      <c r="P465" s="861"/>
      <c r="Q465" s="855"/>
      <c r="R465" s="855"/>
      <c r="S465" s="861"/>
      <c r="T465" s="861"/>
      <c r="U465" s="861"/>
      <c r="V465" s="861"/>
      <c r="W465" s="862"/>
      <c r="X465" s="862"/>
      <c r="Y465" s="862"/>
      <c r="Z465" s="858"/>
      <c r="AA465" s="823"/>
      <c r="AB465" s="823"/>
      <c r="AC465" s="823"/>
      <c r="AD465" s="823"/>
      <c r="AE465" s="823"/>
      <c r="AF465" s="684"/>
      <c r="AG465" s="857" t="str">
        <f t="shared" si="50"/>
        <v xml:space="preserve"> </v>
      </c>
      <c r="AH465" s="786" t="str">
        <f t="shared" si="51"/>
        <v xml:space="preserve"> </v>
      </c>
      <c r="AI465" s="786" t="str">
        <f t="shared" si="52"/>
        <v xml:space="preserve"> </v>
      </c>
      <c r="AJ465" s="786" t="str">
        <f t="shared" si="53"/>
        <v xml:space="preserve"> </v>
      </c>
      <c r="AK465" s="786" t="str">
        <f t="shared" si="54"/>
        <v xml:space="preserve"> </v>
      </c>
      <c r="AL465" s="786" t="str">
        <f t="shared" si="55"/>
        <v xml:space="preserve"> </v>
      </c>
    </row>
    <row r="466" spans="1:38" ht="18.75" x14ac:dyDescent="0.3">
      <c r="A466" s="858"/>
      <c r="B466" s="858"/>
      <c r="C466" s="858"/>
      <c r="D466" s="859"/>
      <c r="E466" s="860"/>
      <c r="F466" s="860"/>
      <c r="G466" s="860"/>
      <c r="H466" s="861"/>
      <c r="I466" s="861"/>
      <c r="J466" s="861"/>
      <c r="K466" s="786" t="str">
        <f t="shared" si="49"/>
        <v xml:space="preserve"> </v>
      </c>
      <c r="L466" s="861"/>
      <c r="M466" s="861"/>
      <c r="N466" s="861"/>
      <c r="O466" s="861"/>
      <c r="P466" s="861"/>
      <c r="Q466" s="855"/>
      <c r="R466" s="855"/>
      <c r="S466" s="861"/>
      <c r="T466" s="861"/>
      <c r="U466" s="861"/>
      <c r="V466" s="861"/>
      <c r="W466" s="862"/>
      <c r="X466" s="862"/>
      <c r="Y466" s="862"/>
      <c r="Z466" s="858"/>
      <c r="AA466" s="823"/>
      <c r="AB466" s="823"/>
      <c r="AC466" s="823"/>
      <c r="AD466" s="823"/>
      <c r="AE466" s="823"/>
      <c r="AF466" s="684"/>
      <c r="AG466" s="857" t="str">
        <f t="shared" si="50"/>
        <v xml:space="preserve"> </v>
      </c>
      <c r="AH466" s="786" t="str">
        <f t="shared" si="51"/>
        <v xml:space="preserve"> </v>
      </c>
      <c r="AI466" s="786" t="str">
        <f t="shared" si="52"/>
        <v xml:space="preserve"> </v>
      </c>
      <c r="AJ466" s="786" t="str">
        <f t="shared" si="53"/>
        <v xml:space="preserve"> </v>
      </c>
      <c r="AK466" s="786" t="str">
        <f t="shared" si="54"/>
        <v xml:space="preserve"> </v>
      </c>
      <c r="AL466" s="786" t="str">
        <f t="shared" si="55"/>
        <v xml:space="preserve"> </v>
      </c>
    </row>
    <row r="467" spans="1:38" ht="18.75" x14ac:dyDescent="0.3">
      <c r="A467" s="858"/>
      <c r="B467" s="858"/>
      <c r="C467" s="858"/>
      <c r="D467" s="859"/>
      <c r="E467" s="860"/>
      <c r="F467" s="860"/>
      <c r="G467" s="860"/>
      <c r="H467" s="861"/>
      <c r="I467" s="861"/>
      <c r="J467" s="861"/>
      <c r="K467" s="786" t="str">
        <f t="shared" si="49"/>
        <v xml:space="preserve"> </v>
      </c>
      <c r="L467" s="861"/>
      <c r="M467" s="861"/>
      <c r="N467" s="861"/>
      <c r="O467" s="861"/>
      <c r="P467" s="861"/>
      <c r="Q467" s="855"/>
      <c r="R467" s="855"/>
      <c r="S467" s="861"/>
      <c r="T467" s="861"/>
      <c r="U467" s="861"/>
      <c r="V467" s="861"/>
      <c r="W467" s="862"/>
      <c r="X467" s="862"/>
      <c r="Y467" s="862"/>
      <c r="Z467" s="858"/>
      <c r="AA467" s="823"/>
      <c r="AB467" s="823"/>
      <c r="AC467" s="823"/>
      <c r="AD467" s="823"/>
      <c r="AE467" s="823"/>
      <c r="AF467" s="684"/>
      <c r="AG467" s="857" t="str">
        <f t="shared" si="50"/>
        <v xml:space="preserve"> </v>
      </c>
      <c r="AH467" s="786" t="str">
        <f t="shared" si="51"/>
        <v xml:space="preserve"> </v>
      </c>
      <c r="AI467" s="786" t="str">
        <f t="shared" si="52"/>
        <v xml:space="preserve"> </v>
      </c>
      <c r="AJ467" s="786" t="str">
        <f t="shared" si="53"/>
        <v xml:space="preserve"> </v>
      </c>
      <c r="AK467" s="786" t="str">
        <f t="shared" si="54"/>
        <v xml:space="preserve"> </v>
      </c>
      <c r="AL467" s="786" t="str">
        <f t="shared" si="55"/>
        <v xml:space="preserve"> </v>
      </c>
    </row>
    <row r="468" spans="1:38" ht="18.75" x14ac:dyDescent="0.3">
      <c r="A468" s="858"/>
      <c r="B468" s="858"/>
      <c r="C468" s="858"/>
      <c r="D468" s="859"/>
      <c r="E468" s="860"/>
      <c r="F468" s="860"/>
      <c r="G468" s="860"/>
      <c r="H468" s="861"/>
      <c r="I468" s="861"/>
      <c r="J468" s="861"/>
      <c r="K468" s="786" t="str">
        <f t="shared" si="49"/>
        <v xml:space="preserve"> </v>
      </c>
      <c r="L468" s="861"/>
      <c r="M468" s="861"/>
      <c r="N468" s="861"/>
      <c r="O468" s="861"/>
      <c r="P468" s="861"/>
      <c r="Q468" s="855"/>
      <c r="R468" s="855"/>
      <c r="S468" s="861"/>
      <c r="T468" s="861"/>
      <c r="U468" s="861"/>
      <c r="V468" s="861"/>
      <c r="W468" s="862"/>
      <c r="X468" s="862"/>
      <c r="Y468" s="862"/>
      <c r="Z468" s="858"/>
      <c r="AA468" s="823"/>
      <c r="AB468" s="823"/>
      <c r="AC468" s="823"/>
      <c r="AD468" s="823"/>
      <c r="AE468" s="823"/>
      <c r="AF468" s="684"/>
      <c r="AG468" s="857" t="str">
        <f t="shared" si="50"/>
        <v xml:space="preserve"> </v>
      </c>
      <c r="AH468" s="786" t="str">
        <f t="shared" si="51"/>
        <v xml:space="preserve"> </v>
      </c>
      <c r="AI468" s="786" t="str">
        <f t="shared" si="52"/>
        <v xml:space="preserve"> </v>
      </c>
      <c r="AJ468" s="786" t="str">
        <f t="shared" si="53"/>
        <v xml:space="preserve"> </v>
      </c>
      <c r="AK468" s="786" t="str">
        <f t="shared" si="54"/>
        <v xml:space="preserve"> </v>
      </c>
      <c r="AL468" s="786" t="str">
        <f t="shared" si="55"/>
        <v xml:space="preserve"> </v>
      </c>
    </row>
    <row r="469" spans="1:38" ht="18.75" x14ac:dyDescent="0.3">
      <c r="A469" s="858"/>
      <c r="B469" s="858"/>
      <c r="C469" s="858"/>
      <c r="D469" s="859"/>
      <c r="E469" s="860"/>
      <c r="F469" s="860"/>
      <c r="G469" s="860"/>
      <c r="H469" s="861"/>
      <c r="I469" s="861"/>
      <c r="J469" s="861"/>
      <c r="K469" s="786" t="str">
        <f t="shared" si="49"/>
        <v xml:space="preserve"> </v>
      </c>
      <c r="L469" s="861"/>
      <c r="M469" s="861"/>
      <c r="N469" s="861"/>
      <c r="O469" s="861"/>
      <c r="P469" s="861"/>
      <c r="Q469" s="855"/>
      <c r="R469" s="855"/>
      <c r="S469" s="861"/>
      <c r="T469" s="861"/>
      <c r="U469" s="861"/>
      <c r="V469" s="861"/>
      <c r="W469" s="862"/>
      <c r="X469" s="862"/>
      <c r="Y469" s="862"/>
      <c r="Z469" s="858"/>
      <c r="AA469" s="823"/>
      <c r="AB469" s="823"/>
      <c r="AC469" s="823"/>
      <c r="AD469" s="823"/>
      <c r="AE469" s="823"/>
      <c r="AF469" s="684"/>
      <c r="AG469" s="857" t="str">
        <f t="shared" si="50"/>
        <v xml:space="preserve"> </v>
      </c>
      <c r="AH469" s="786" t="str">
        <f t="shared" si="51"/>
        <v xml:space="preserve"> </v>
      </c>
      <c r="AI469" s="786" t="str">
        <f t="shared" si="52"/>
        <v xml:space="preserve"> </v>
      </c>
      <c r="AJ469" s="786" t="str">
        <f t="shared" si="53"/>
        <v xml:space="preserve"> </v>
      </c>
      <c r="AK469" s="786" t="str">
        <f t="shared" si="54"/>
        <v xml:space="preserve"> </v>
      </c>
      <c r="AL469" s="786" t="str">
        <f t="shared" si="55"/>
        <v xml:space="preserve"> </v>
      </c>
    </row>
    <row r="470" spans="1:38" ht="18.75" x14ac:dyDescent="0.3">
      <c r="A470" s="858"/>
      <c r="B470" s="858"/>
      <c r="C470" s="858"/>
      <c r="D470" s="859"/>
      <c r="E470" s="860"/>
      <c r="F470" s="860"/>
      <c r="G470" s="860"/>
      <c r="H470" s="861"/>
      <c r="I470" s="861"/>
      <c r="J470" s="861"/>
      <c r="K470" s="786" t="str">
        <f t="shared" si="49"/>
        <v xml:space="preserve"> </v>
      </c>
      <c r="L470" s="861"/>
      <c r="M470" s="861"/>
      <c r="N470" s="861"/>
      <c r="O470" s="861"/>
      <c r="P470" s="861"/>
      <c r="Q470" s="855"/>
      <c r="R470" s="855"/>
      <c r="S470" s="861"/>
      <c r="T470" s="861"/>
      <c r="U470" s="861"/>
      <c r="V470" s="861"/>
      <c r="W470" s="862"/>
      <c r="X470" s="862"/>
      <c r="Y470" s="862"/>
      <c r="Z470" s="858"/>
      <c r="AA470" s="823"/>
      <c r="AB470" s="823"/>
      <c r="AC470" s="823"/>
      <c r="AD470" s="823"/>
      <c r="AE470" s="823"/>
      <c r="AF470" s="684"/>
      <c r="AG470" s="857" t="str">
        <f t="shared" si="50"/>
        <v xml:space="preserve"> </v>
      </c>
      <c r="AH470" s="786" t="str">
        <f t="shared" si="51"/>
        <v xml:space="preserve"> </v>
      </c>
      <c r="AI470" s="786" t="str">
        <f t="shared" si="52"/>
        <v xml:space="preserve"> </v>
      </c>
      <c r="AJ470" s="786" t="str">
        <f t="shared" si="53"/>
        <v xml:space="preserve"> </v>
      </c>
      <c r="AK470" s="786" t="str">
        <f t="shared" si="54"/>
        <v xml:space="preserve"> </v>
      </c>
      <c r="AL470" s="786" t="str">
        <f t="shared" si="55"/>
        <v xml:space="preserve"> </v>
      </c>
    </row>
    <row r="471" spans="1:38" ht="18.75" x14ac:dyDescent="0.3">
      <c r="A471" s="858"/>
      <c r="B471" s="858"/>
      <c r="C471" s="858"/>
      <c r="D471" s="859"/>
      <c r="E471" s="860"/>
      <c r="F471" s="860"/>
      <c r="G471" s="860"/>
      <c r="H471" s="861"/>
      <c r="I471" s="861"/>
      <c r="J471" s="861"/>
      <c r="K471" s="786" t="str">
        <f t="shared" si="49"/>
        <v xml:space="preserve"> </v>
      </c>
      <c r="L471" s="861"/>
      <c r="M471" s="861"/>
      <c r="N471" s="861"/>
      <c r="O471" s="861"/>
      <c r="P471" s="861"/>
      <c r="Q471" s="855"/>
      <c r="R471" s="855"/>
      <c r="S471" s="861"/>
      <c r="T471" s="861"/>
      <c r="U471" s="861"/>
      <c r="V471" s="861"/>
      <c r="W471" s="862"/>
      <c r="X471" s="862"/>
      <c r="Y471" s="862"/>
      <c r="Z471" s="858"/>
      <c r="AA471" s="823"/>
      <c r="AB471" s="823"/>
      <c r="AC471" s="823"/>
      <c r="AD471" s="823"/>
      <c r="AE471" s="823"/>
      <c r="AF471" s="684"/>
      <c r="AG471" s="857" t="str">
        <f t="shared" si="50"/>
        <v xml:space="preserve"> </v>
      </c>
      <c r="AH471" s="786" t="str">
        <f t="shared" si="51"/>
        <v xml:space="preserve"> </v>
      </c>
      <c r="AI471" s="786" t="str">
        <f t="shared" si="52"/>
        <v xml:space="preserve"> </v>
      </c>
      <c r="AJ471" s="786" t="str">
        <f t="shared" si="53"/>
        <v xml:space="preserve"> </v>
      </c>
      <c r="AK471" s="786" t="str">
        <f t="shared" si="54"/>
        <v xml:space="preserve"> </v>
      </c>
      <c r="AL471" s="786" t="str">
        <f t="shared" si="55"/>
        <v xml:space="preserve"> </v>
      </c>
    </row>
    <row r="472" spans="1:38" ht="18.75" x14ac:dyDescent="0.3">
      <c r="A472" s="858"/>
      <c r="B472" s="858"/>
      <c r="C472" s="858"/>
      <c r="D472" s="859"/>
      <c r="E472" s="860"/>
      <c r="F472" s="860"/>
      <c r="G472" s="860"/>
      <c r="H472" s="861"/>
      <c r="I472" s="861"/>
      <c r="J472" s="861"/>
      <c r="K472" s="786" t="str">
        <f t="shared" si="49"/>
        <v xml:space="preserve"> </v>
      </c>
      <c r="L472" s="861"/>
      <c r="M472" s="861"/>
      <c r="N472" s="861"/>
      <c r="O472" s="861"/>
      <c r="P472" s="861"/>
      <c r="Q472" s="855"/>
      <c r="R472" s="855"/>
      <c r="S472" s="861"/>
      <c r="T472" s="861"/>
      <c r="U472" s="861"/>
      <c r="V472" s="861"/>
      <c r="W472" s="862"/>
      <c r="X472" s="862"/>
      <c r="Y472" s="862"/>
      <c r="Z472" s="858"/>
      <c r="AA472" s="823"/>
      <c r="AB472" s="823"/>
      <c r="AC472" s="823"/>
      <c r="AD472" s="823"/>
      <c r="AE472" s="823"/>
      <c r="AF472" s="684"/>
      <c r="AG472" s="857" t="str">
        <f t="shared" si="50"/>
        <v xml:space="preserve"> </v>
      </c>
      <c r="AH472" s="786" t="str">
        <f t="shared" si="51"/>
        <v xml:space="preserve"> </v>
      </c>
      <c r="AI472" s="786" t="str">
        <f t="shared" si="52"/>
        <v xml:space="preserve"> </v>
      </c>
      <c r="AJ472" s="786" t="str">
        <f t="shared" si="53"/>
        <v xml:space="preserve"> </v>
      </c>
      <c r="AK472" s="786" t="str">
        <f t="shared" si="54"/>
        <v xml:space="preserve"> </v>
      </c>
      <c r="AL472" s="786" t="str">
        <f t="shared" si="55"/>
        <v xml:space="preserve"> </v>
      </c>
    </row>
    <row r="473" spans="1:38" ht="18.75" x14ac:dyDescent="0.3">
      <c r="A473" s="858"/>
      <c r="B473" s="858"/>
      <c r="C473" s="858"/>
      <c r="D473" s="859"/>
      <c r="E473" s="860"/>
      <c r="F473" s="860"/>
      <c r="G473" s="860"/>
      <c r="H473" s="861"/>
      <c r="I473" s="861"/>
      <c r="J473" s="861"/>
      <c r="K473" s="786" t="str">
        <f t="shared" si="49"/>
        <v xml:space="preserve"> </v>
      </c>
      <c r="L473" s="861"/>
      <c r="M473" s="861"/>
      <c r="N473" s="861"/>
      <c r="O473" s="861"/>
      <c r="P473" s="861"/>
      <c r="Q473" s="855"/>
      <c r="R473" s="855"/>
      <c r="S473" s="861"/>
      <c r="T473" s="861"/>
      <c r="U473" s="861"/>
      <c r="V473" s="861"/>
      <c r="W473" s="862"/>
      <c r="X473" s="862"/>
      <c r="Y473" s="862"/>
      <c r="Z473" s="858"/>
      <c r="AA473" s="823"/>
      <c r="AB473" s="823"/>
      <c r="AC473" s="823"/>
      <c r="AD473" s="823"/>
      <c r="AE473" s="823"/>
      <c r="AF473" s="684"/>
      <c r="AG473" s="857" t="str">
        <f t="shared" si="50"/>
        <v xml:space="preserve"> </v>
      </c>
      <c r="AH473" s="786" t="str">
        <f t="shared" si="51"/>
        <v xml:space="preserve"> </v>
      </c>
      <c r="AI473" s="786" t="str">
        <f t="shared" si="52"/>
        <v xml:space="preserve"> </v>
      </c>
      <c r="AJ473" s="786" t="str">
        <f t="shared" si="53"/>
        <v xml:space="preserve"> </v>
      </c>
      <c r="AK473" s="786" t="str">
        <f t="shared" si="54"/>
        <v xml:space="preserve"> </v>
      </c>
      <c r="AL473" s="786" t="str">
        <f t="shared" si="55"/>
        <v xml:space="preserve"> </v>
      </c>
    </row>
    <row r="474" spans="1:38" ht="18.75" x14ac:dyDescent="0.3">
      <c r="A474" s="858"/>
      <c r="B474" s="858"/>
      <c r="C474" s="858"/>
      <c r="D474" s="859"/>
      <c r="E474" s="860"/>
      <c r="F474" s="860"/>
      <c r="G474" s="860"/>
      <c r="H474" s="861"/>
      <c r="I474" s="861"/>
      <c r="J474" s="861"/>
      <c r="K474" s="786" t="str">
        <f t="shared" si="49"/>
        <v xml:space="preserve"> </v>
      </c>
      <c r="L474" s="861"/>
      <c r="M474" s="861"/>
      <c r="N474" s="861"/>
      <c r="O474" s="861"/>
      <c r="P474" s="861"/>
      <c r="Q474" s="855"/>
      <c r="R474" s="855"/>
      <c r="S474" s="861"/>
      <c r="T474" s="861"/>
      <c r="U474" s="861"/>
      <c r="V474" s="861"/>
      <c r="W474" s="862"/>
      <c r="X474" s="862"/>
      <c r="Y474" s="862"/>
      <c r="Z474" s="858"/>
      <c r="AA474" s="823"/>
      <c r="AB474" s="823"/>
      <c r="AC474" s="823"/>
      <c r="AD474" s="823"/>
      <c r="AE474" s="823"/>
      <c r="AF474" s="684"/>
      <c r="AG474" s="857" t="str">
        <f t="shared" si="50"/>
        <v xml:space="preserve"> </v>
      </c>
      <c r="AH474" s="786" t="str">
        <f t="shared" si="51"/>
        <v xml:space="preserve"> </v>
      </c>
      <c r="AI474" s="786" t="str">
        <f t="shared" si="52"/>
        <v xml:space="preserve"> </v>
      </c>
      <c r="AJ474" s="786" t="str">
        <f t="shared" si="53"/>
        <v xml:space="preserve"> </v>
      </c>
      <c r="AK474" s="786" t="str">
        <f t="shared" si="54"/>
        <v xml:space="preserve"> </v>
      </c>
      <c r="AL474" s="786" t="str">
        <f t="shared" si="55"/>
        <v xml:space="preserve"> </v>
      </c>
    </row>
    <row r="475" spans="1:38" ht="18.75" x14ac:dyDescent="0.3">
      <c r="A475" s="858"/>
      <c r="B475" s="858"/>
      <c r="C475" s="858"/>
      <c r="D475" s="859"/>
      <c r="E475" s="860"/>
      <c r="F475" s="860"/>
      <c r="G475" s="860"/>
      <c r="H475" s="861"/>
      <c r="I475" s="861"/>
      <c r="J475" s="861"/>
      <c r="K475" s="786" t="str">
        <f t="shared" si="49"/>
        <v xml:space="preserve"> </v>
      </c>
      <c r="L475" s="861"/>
      <c r="M475" s="861"/>
      <c r="N475" s="861"/>
      <c r="O475" s="861"/>
      <c r="P475" s="861"/>
      <c r="Q475" s="855"/>
      <c r="R475" s="855"/>
      <c r="S475" s="861"/>
      <c r="T475" s="861"/>
      <c r="U475" s="861"/>
      <c r="V475" s="861"/>
      <c r="W475" s="862"/>
      <c r="X475" s="862"/>
      <c r="Y475" s="862"/>
      <c r="Z475" s="858"/>
      <c r="AA475" s="823"/>
      <c r="AB475" s="823"/>
      <c r="AC475" s="823"/>
      <c r="AD475" s="823"/>
      <c r="AE475" s="823"/>
      <c r="AF475" s="684"/>
      <c r="AG475" s="857" t="str">
        <f t="shared" si="50"/>
        <v xml:space="preserve"> </v>
      </c>
      <c r="AH475" s="786" t="str">
        <f t="shared" si="51"/>
        <v xml:space="preserve"> </v>
      </c>
      <c r="AI475" s="786" t="str">
        <f t="shared" si="52"/>
        <v xml:space="preserve"> </v>
      </c>
      <c r="AJ475" s="786" t="str">
        <f t="shared" si="53"/>
        <v xml:space="preserve"> </v>
      </c>
      <c r="AK475" s="786" t="str">
        <f t="shared" si="54"/>
        <v xml:space="preserve"> </v>
      </c>
      <c r="AL475" s="786" t="str">
        <f t="shared" si="55"/>
        <v xml:space="preserve"> </v>
      </c>
    </row>
    <row r="476" spans="1:38" ht="18.75" x14ac:dyDescent="0.3">
      <c r="A476" s="858"/>
      <c r="B476" s="858"/>
      <c r="C476" s="858"/>
      <c r="D476" s="859"/>
      <c r="E476" s="860"/>
      <c r="F476" s="860"/>
      <c r="G476" s="860"/>
      <c r="H476" s="861"/>
      <c r="I476" s="861"/>
      <c r="J476" s="861"/>
      <c r="K476" s="786" t="str">
        <f t="shared" si="49"/>
        <v xml:space="preserve"> </v>
      </c>
      <c r="L476" s="861"/>
      <c r="M476" s="861"/>
      <c r="N476" s="861"/>
      <c r="O476" s="861"/>
      <c r="P476" s="861"/>
      <c r="Q476" s="855"/>
      <c r="R476" s="855"/>
      <c r="S476" s="861"/>
      <c r="T476" s="861"/>
      <c r="U476" s="861"/>
      <c r="V476" s="861"/>
      <c r="W476" s="862"/>
      <c r="X476" s="862"/>
      <c r="Y476" s="862"/>
      <c r="Z476" s="858"/>
      <c r="AA476" s="823"/>
      <c r="AB476" s="823"/>
      <c r="AC476" s="823"/>
      <c r="AD476" s="823"/>
      <c r="AE476" s="823"/>
      <c r="AF476" s="684"/>
      <c r="AG476" s="857" t="str">
        <f t="shared" si="50"/>
        <v xml:space="preserve"> </v>
      </c>
      <c r="AH476" s="786" t="str">
        <f t="shared" si="51"/>
        <v xml:space="preserve"> </v>
      </c>
      <c r="AI476" s="786" t="str">
        <f t="shared" si="52"/>
        <v xml:space="preserve"> </v>
      </c>
      <c r="AJ476" s="786" t="str">
        <f t="shared" si="53"/>
        <v xml:space="preserve"> </v>
      </c>
      <c r="AK476" s="786" t="str">
        <f t="shared" si="54"/>
        <v xml:space="preserve"> </v>
      </c>
      <c r="AL476" s="786" t="str">
        <f t="shared" si="55"/>
        <v xml:space="preserve"> </v>
      </c>
    </row>
    <row r="477" spans="1:38" ht="18.75" x14ac:dyDescent="0.3">
      <c r="A477" s="858"/>
      <c r="B477" s="858"/>
      <c r="C477" s="858"/>
      <c r="D477" s="859"/>
      <c r="E477" s="860"/>
      <c r="F477" s="860"/>
      <c r="G477" s="860"/>
      <c r="H477" s="861"/>
      <c r="I477" s="861"/>
      <c r="J477" s="861"/>
      <c r="K477" s="786" t="str">
        <f t="shared" si="49"/>
        <v xml:space="preserve"> </v>
      </c>
      <c r="L477" s="861"/>
      <c r="M477" s="861"/>
      <c r="N477" s="861"/>
      <c r="O477" s="861"/>
      <c r="P477" s="861"/>
      <c r="Q477" s="855"/>
      <c r="R477" s="855"/>
      <c r="S477" s="861"/>
      <c r="T477" s="861"/>
      <c r="U477" s="861"/>
      <c r="V477" s="861"/>
      <c r="W477" s="862"/>
      <c r="X477" s="862"/>
      <c r="Y477" s="862"/>
      <c r="Z477" s="858"/>
      <c r="AA477" s="823"/>
      <c r="AB477" s="823"/>
      <c r="AC477" s="823"/>
      <c r="AD477" s="823"/>
      <c r="AE477" s="823"/>
      <c r="AF477" s="684"/>
      <c r="AG477" s="857" t="str">
        <f t="shared" si="50"/>
        <v xml:space="preserve"> </v>
      </c>
      <c r="AH477" s="786" t="str">
        <f t="shared" si="51"/>
        <v xml:space="preserve"> </v>
      </c>
      <c r="AI477" s="786" t="str">
        <f t="shared" si="52"/>
        <v xml:space="preserve"> </v>
      </c>
      <c r="AJ477" s="786" t="str">
        <f t="shared" si="53"/>
        <v xml:space="preserve"> </v>
      </c>
      <c r="AK477" s="786" t="str">
        <f t="shared" si="54"/>
        <v xml:space="preserve"> </v>
      </c>
      <c r="AL477" s="786" t="str">
        <f t="shared" si="55"/>
        <v xml:space="preserve"> </v>
      </c>
    </row>
    <row r="478" spans="1:38" ht="18.75" x14ac:dyDescent="0.3">
      <c r="A478" s="858"/>
      <c r="B478" s="858"/>
      <c r="C478" s="858"/>
      <c r="D478" s="859"/>
      <c r="E478" s="860"/>
      <c r="F478" s="860"/>
      <c r="G478" s="860"/>
      <c r="H478" s="861"/>
      <c r="I478" s="861"/>
      <c r="J478" s="861"/>
      <c r="K478" s="786" t="str">
        <f t="shared" si="49"/>
        <v xml:space="preserve"> </v>
      </c>
      <c r="L478" s="861"/>
      <c r="M478" s="861"/>
      <c r="N478" s="861"/>
      <c r="O478" s="861"/>
      <c r="P478" s="861"/>
      <c r="Q478" s="855"/>
      <c r="R478" s="855"/>
      <c r="S478" s="861"/>
      <c r="T478" s="861"/>
      <c r="U478" s="861"/>
      <c r="V478" s="861"/>
      <c r="W478" s="862"/>
      <c r="X478" s="862"/>
      <c r="Y478" s="862"/>
      <c r="Z478" s="858"/>
      <c r="AA478" s="823"/>
      <c r="AB478" s="823"/>
      <c r="AC478" s="823"/>
      <c r="AD478" s="823"/>
      <c r="AE478" s="823"/>
      <c r="AF478" s="684"/>
      <c r="AG478" s="857" t="str">
        <f t="shared" si="50"/>
        <v xml:space="preserve"> </v>
      </c>
      <c r="AH478" s="786" t="str">
        <f t="shared" si="51"/>
        <v xml:space="preserve"> </v>
      </c>
      <c r="AI478" s="786" t="str">
        <f t="shared" si="52"/>
        <v xml:space="preserve"> </v>
      </c>
      <c r="AJ478" s="786" t="str">
        <f t="shared" si="53"/>
        <v xml:space="preserve"> </v>
      </c>
      <c r="AK478" s="786" t="str">
        <f t="shared" si="54"/>
        <v xml:space="preserve"> </v>
      </c>
      <c r="AL478" s="786" t="str">
        <f t="shared" si="55"/>
        <v xml:space="preserve"> </v>
      </c>
    </row>
    <row r="479" spans="1:38" ht="18.75" x14ac:dyDescent="0.3">
      <c r="A479" s="858"/>
      <c r="B479" s="858"/>
      <c r="C479" s="858"/>
      <c r="D479" s="859"/>
      <c r="E479" s="860"/>
      <c r="F479" s="860"/>
      <c r="G479" s="860"/>
      <c r="H479" s="861"/>
      <c r="I479" s="861"/>
      <c r="J479" s="861"/>
      <c r="K479" s="786" t="str">
        <f t="shared" si="49"/>
        <v xml:space="preserve"> </v>
      </c>
      <c r="L479" s="861"/>
      <c r="M479" s="861"/>
      <c r="N479" s="861"/>
      <c r="O479" s="861"/>
      <c r="P479" s="861"/>
      <c r="Q479" s="855"/>
      <c r="R479" s="855"/>
      <c r="S479" s="861"/>
      <c r="T479" s="861"/>
      <c r="U479" s="861"/>
      <c r="V479" s="861"/>
      <c r="W479" s="862"/>
      <c r="X479" s="862"/>
      <c r="Y479" s="862"/>
      <c r="Z479" s="858"/>
      <c r="AA479" s="823"/>
      <c r="AB479" s="823"/>
      <c r="AC479" s="823"/>
      <c r="AD479" s="823"/>
      <c r="AE479" s="823"/>
      <c r="AF479" s="684"/>
      <c r="AG479" s="857" t="str">
        <f t="shared" si="50"/>
        <v xml:space="preserve"> </v>
      </c>
      <c r="AH479" s="786" t="str">
        <f t="shared" si="51"/>
        <v xml:space="preserve"> </v>
      </c>
      <c r="AI479" s="786" t="str">
        <f t="shared" si="52"/>
        <v xml:space="preserve"> </v>
      </c>
      <c r="AJ479" s="786" t="str">
        <f t="shared" si="53"/>
        <v xml:space="preserve"> </v>
      </c>
      <c r="AK479" s="786" t="str">
        <f t="shared" si="54"/>
        <v xml:space="preserve"> </v>
      </c>
      <c r="AL479" s="786" t="str">
        <f t="shared" si="55"/>
        <v xml:space="preserve"> </v>
      </c>
    </row>
    <row r="480" spans="1:38" ht="18.75" x14ac:dyDescent="0.3">
      <c r="A480" s="858"/>
      <c r="B480" s="858"/>
      <c r="C480" s="858"/>
      <c r="D480" s="859"/>
      <c r="E480" s="860"/>
      <c r="F480" s="860"/>
      <c r="G480" s="860"/>
      <c r="H480" s="861"/>
      <c r="I480" s="861"/>
      <c r="J480" s="861"/>
      <c r="K480" s="786" t="str">
        <f t="shared" si="49"/>
        <v xml:space="preserve"> </v>
      </c>
      <c r="L480" s="861"/>
      <c r="M480" s="861"/>
      <c r="N480" s="861"/>
      <c r="O480" s="861"/>
      <c r="P480" s="861"/>
      <c r="Q480" s="855"/>
      <c r="R480" s="855"/>
      <c r="S480" s="861"/>
      <c r="T480" s="861"/>
      <c r="U480" s="861"/>
      <c r="V480" s="861"/>
      <c r="W480" s="862"/>
      <c r="X480" s="862"/>
      <c r="Y480" s="862"/>
      <c r="Z480" s="858"/>
      <c r="AA480" s="823"/>
      <c r="AB480" s="823"/>
      <c r="AC480" s="823"/>
      <c r="AD480" s="823"/>
      <c r="AE480" s="823"/>
      <c r="AF480" s="684"/>
      <c r="AG480" s="857" t="str">
        <f t="shared" si="50"/>
        <v xml:space="preserve"> </v>
      </c>
      <c r="AH480" s="786" t="str">
        <f t="shared" si="51"/>
        <v xml:space="preserve"> </v>
      </c>
      <c r="AI480" s="786" t="str">
        <f t="shared" si="52"/>
        <v xml:space="preserve"> </v>
      </c>
      <c r="AJ480" s="786" t="str">
        <f t="shared" si="53"/>
        <v xml:space="preserve"> </v>
      </c>
      <c r="AK480" s="786" t="str">
        <f t="shared" si="54"/>
        <v xml:space="preserve"> </v>
      </c>
      <c r="AL480" s="786" t="str">
        <f t="shared" si="55"/>
        <v xml:space="preserve"> </v>
      </c>
    </row>
    <row r="481" spans="1:38" ht="18.75" x14ac:dyDescent="0.3">
      <c r="A481" s="858"/>
      <c r="B481" s="858"/>
      <c r="C481" s="858"/>
      <c r="D481" s="859"/>
      <c r="E481" s="860"/>
      <c r="F481" s="860"/>
      <c r="G481" s="860"/>
      <c r="H481" s="861"/>
      <c r="I481" s="861"/>
      <c r="J481" s="861"/>
      <c r="K481" s="786" t="str">
        <f t="shared" si="49"/>
        <v xml:space="preserve"> </v>
      </c>
      <c r="L481" s="861"/>
      <c r="M481" s="861"/>
      <c r="N481" s="861"/>
      <c r="O481" s="861"/>
      <c r="P481" s="861"/>
      <c r="Q481" s="855"/>
      <c r="R481" s="855"/>
      <c r="S481" s="861"/>
      <c r="T481" s="861"/>
      <c r="U481" s="861"/>
      <c r="V481" s="861"/>
      <c r="W481" s="862"/>
      <c r="X481" s="862"/>
      <c r="Y481" s="862"/>
      <c r="Z481" s="858"/>
      <c r="AA481" s="823"/>
      <c r="AB481" s="823"/>
      <c r="AC481" s="823"/>
      <c r="AD481" s="823"/>
      <c r="AE481" s="823"/>
      <c r="AF481" s="684"/>
      <c r="AG481" s="857" t="str">
        <f t="shared" si="50"/>
        <v xml:space="preserve"> </v>
      </c>
      <c r="AH481" s="786" t="str">
        <f t="shared" si="51"/>
        <v xml:space="preserve"> </v>
      </c>
      <c r="AI481" s="786" t="str">
        <f t="shared" si="52"/>
        <v xml:space="preserve"> </v>
      </c>
      <c r="AJ481" s="786" t="str">
        <f t="shared" si="53"/>
        <v xml:space="preserve"> </v>
      </c>
      <c r="AK481" s="786" t="str">
        <f t="shared" si="54"/>
        <v xml:space="preserve"> </v>
      </c>
      <c r="AL481" s="786" t="str">
        <f t="shared" si="55"/>
        <v xml:space="preserve"> </v>
      </c>
    </row>
    <row r="482" spans="1:38" ht="18.75" x14ac:dyDescent="0.3">
      <c r="A482" s="858"/>
      <c r="B482" s="858"/>
      <c r="C482" s="858"/>
      <c r="D482" s="859"/>
      <c r="E482" s="860"/>
      <c r="F482" s="860"/>
      <c r="G482" s="860"/>
      <c r="H482" s="861"/>
      <c r="I482" s="861"/>
      <c r="J482" s="861"/>
      <c r="K482" s="786" t="str">
        <f t="shared" si="49"/>
        <v xml:space="preserve"> </v>
      </c>
      <c r="L482" s="861"/>
      <c r="M482" s="861"/>
      <c r="N482" s="861"/>
      <c r="O482" s="861"/>
      <c r="P482" s="861"/>
      <c r="Q482" s="855"/>
      <c r="R482" s="855"/>
      <c r="S482" s="861"/>
      <c r="T482" s="861"/>
      <c r="U482" s="861"/>
      <c r="V482" s="861"/>
      <c r="W482" s="862"/>
      <c r="X482" s="862"/>
      <c r="Y482" s="862"/>
      <c r="Z482" s="858"/>
      <c r="AA482" s="823"/>
      <c r="AB482" s="823"/>
      <c r="AC482" s="823"/>
      <c r="AD482" s="823"/>
      <c r="AE482" s="823"/>
      <c r="AF482" s="684"/>
      <c r="AG482" s="857" t="str">
        <f t="shared" si="50"/>
        <v xml:space="preserve"> </v>
      </c>
      <c r="AH482" s="786" t="str">
        <f t="shared" si="51"/>
        <v xml:space="preserve"> </v>
      </c>
      <c r="AI482" s="786" t="str">
        <f t="shared" si="52"/>
        <v xml:space="preserve"> </v>
      </c>
      <c r="AJ482" s="786" t="str">
        <f t="shared" si="53"/>
        <v xml:space="preserve"> </v>
      </c>
      <c r="AK482" s="786" t="str">
        <f t="shared" si="54"/>
        <v xml:space="preserve"> </v>
      </c>
      <c r="AL482" s="786" t="str">
        <f t="shared" si="55"/>
        <v xml:space="preserve"> </v>
      </c>
    </row>
    <row r="483" spans="1:38" ht="18.75" x14ac:dyDescent="0.3">
      <c r="A483" s="858"/>
      <c r="B483" s="858"/>
      <c r="C483" s="858"/>
      <c r="D483" s="859"/>
      <c r="E483" s="860"/>
      <c r="F483" s="860"/>
      <c r="G483" s="860"/>
      <c r="H483" s="861"/>
      <c r="I483" s="861"/>
      <c r="J483" s="861"/>
      <c r="K483" s="786" t="str">
        <f t="shared" si="49"/>
        <v xml:space="preserve"> </v>
      </c>
      <c r="L483" s="861"/>
      <c r="M483" s="861"/>
      <c r="N483" s="861"/>
      <c r="O483" s="861"/>
      <c r="P483" s="861"/>
      <c r="Q483" s="855"/>
      <c r="R483" s="855"/>
      <c r="S483" s="861"/>
      <c r="T483" s="861"/>
      <c r="U483" s="861"/>
      <c r="V483" s="861"/>
      <c r="W483" s="862"/>
      <c r="X483" s="862"/>
      <c r="Y483" s="862"/>
      <c r="Z483" s="858"/>
      <c r="AA483" s="823"/>
      <c r="AB483" s="823"/>
      <c r="AC483" s="823"/>
      <c r="AD483" s="823"/>
      <c r="AE483" s="823"/>
      <c r="AF483" s="684"/>
      <c r="AG483" s="857" t="str">
        <f t="shared" si="50"/>
        <v xml:space="preserve"> </v>
      </c>
      <c r="AH483" s="786" t="str">
        <f t="shared" si="51"/>
        <v xml:space="preserve"> </v>
      </c>
      <c r="AI483" s="786" t="str">
        <f t="shared" si="52"/>
        <v xml:space="preserve"> </v>
      </c>
      <c r="AJ483" s="786" t="str">
        <f t="shared" si="53"/>
        <v xml:space="preserve"> </v>
      </c>
      <c r="AK483" s="786" t="str">
        <f t="shared" si="54"/>
        <v xml:space="preserve"> </v>
      </c>
      <c r="AL483" s="786" t="str">
        <f t="shared" si="55"/>
        <v xml:space="preserve"> </v>
      </c>
    </row>
    <row r="484" spans="1:38" ht="18.75" x14ac:dyDescent="0.3">
      <c r="A484" s="858"/>
      <c r="B484" s="858"/>
      <c r="C484" s="858"/>
      <c r="D484" s="859"/>
      <c r="E484" s="860"/>
      <c r="F484" s="860"/>
      <c r="G484" s="860"/>
      <c r="H484" s="861"/>
      <c r="I484" s="861"/>
      <c r="J484" s="861"/>
      <c r="K484" s="786" t="str">
        <f t="shared" si="49"/>
        <v xml:space="preserve"> </v>
      </c>
      <c r="L484" s="861"/>
      <c r="M484" s="861"/>
      <c r="N484" s="861"/>
      <c r="O484" s="861"/>
      <c r="P484" s="861"/>
      <c r="Q484" s="855"/>
      <c r="R484" s="855"/>
      <c r="S484" s="861"/>
      <c r="T484" s="861"/>
      <c r="U484" s="861"/>
      <c r="V484" s="861"/>
      <c r="W484" s="862"/>
      <c r="X484" s="862"/>
      <c r="Y484" s="862"/>
      <c r="Z484" s="858"/>
      <c r="AA484" s="823"/>
      <c r="AB484" s="823"/>
      <c r="AC484" s="823"/>
      <c r="AD484" s="823"/>
      <c r="AE484" s="823"/>
      <c r="AF484" s="684"/>
      <c r="AG484" s="857" t="str">
        <f t="shared" si="50"/>
        <v xml:space="preserve"> </v>
      </c>
      <c r="AH484" s="786" t="str">
        <f t="shared" si="51"/>
        <v xml:space="preserve"> </v>
      </c>
      <c r="AI484" s="786" t="str">
        <f t="shared" si="52"/>
        <v xml:space="preserve"> </v>
      </c>
      <c r="AJ484" s="786" t="str">
        <f t="shared" si="53"/>
        <v xml:space="preserve"> </v>
      </c>
      <c r="AK484" s="786" t="str">
        <f t="shared" si="54"/>
        <v xml:space="preserve"> </v>
      </c>
      <c r="AL484" s="786" t="str">
        <f t="shared" si="55"/>
        <v xml:space="preserve"> </v>
      </c>
    </row>
    <row r="485" spans="1:38" ht="18.75" x14ac:dyDescent="0.3">
      <c r="A485" s="858"/>
      <c r="B485" s="858"/>
      <c r="C485" s="858"/>
      <c r="D485" s="859"/>
      <c r="E485" s="860"/>
      <c r="F485" s="860"/>
      <c r="G485" s="860"/>
      <c r="H485" s="861"/>
      <c r="I485" s="861"/>
      <c r="J485" s="861"/>
      <c r="K485" s="786" t="str">
        <f t="shared" si="49"/>
        <v xml:space="preserve"> </v>
      </c>
      <c r="L485" s="861"/>
      <c r="M485" s="861"/>
      <c r="N485" s="861"/>
      <c r="O485" s="861"/>
      <c r="P485" s="861"/>
      <c r="Q485" s="855"/>
      <c r="R485" s="855"/>
      <c r="S485" s="861"/>
      <c r="T485" s="861"/>
      <c r="U485" s="861"/>
      <c r="V485" s="861"/>
      <c r="W485" s="862"/>
      <c r="X485" s="862"/>
      <c r="Y485" s="862"/>
      <c r="Z485" s="858"/>
      <c r="AA485" s="823"/>
      <c r="AB485" s="823"/>
      <c r="AC485" s="823"/>
      <c r="AD485" s="823"/>
      <c r="AE485" s="823"/>
      <c r="AF485" s="684"/>
      <c r="AG485" s="857" t="str">
        <f t="shared" si="50"/>
        <v xml:space="preserve"> </v>
      </c>
      <c r="AH485" s="786" t="str">
        <f t="shared" si="51"/>
        <v xml:space="preserve"> </v>
      </c>
      <c r="AI485" s="786" t="str">
        <f t="shared" si="52"/>
        <v xml:space="preserve"> </v>
      </c>
      <c r="AJ485" s="786" t="str">
        <f t="shared" si="53"/>
        <v xml:space="preserve"> </v>
      </c>
      <c r="AK485" s="786" t="str">
        <f t="shared" si="54"/>
        <v xml:space="preserve"> </v>
      </c>
      <c r="AL485" s="786" t="str">
        <f t="shared" si="55"/>
        <v xml:space="preserve"> </v>
      </c>
    </row>
    <row r="486" spans="1:38" ht="18.75" x14ac:dyDescent="0.3">
      <c r="A486" s="858"/>
      <c r="B486" s="858"/>
      <c r="C486" s="858"/>
      <c r="D486" s="859"/>
      <c r="E486" s="860"/>
      <c r="F486" s="860"/>
      <c r="G486" s="860"/>
      <c r="H486" s="861"/>
      <c r="I486" s="861"/>
      <c r="J486" s="861"/>
      <c r="K486" s="786" t="str">
        <f t="shared" si="49"/>
        <v xml:space="preserve"> </v>
      </c>
      <c r="L486" s="861"/>
      <c r="M486" s="861"/>
      <c r="N486" s="861"/>
      <c r="O486" s="861"/>
      <c r="P486" s="861"/>
      <c r="Q486" s="855"/>
      <c r="R486" s="855"/>
      <c r="S486" s="861"/>
      <c r="T486" s="861"/>
      <c r="U486" s="861"/>
      <c r="V486" s="861"/>
      <c r="W486" s="862"/>
      <c r="X486" s="862"/>
      <c r="Y486" s="862"/>
      <c r="Z486" s="858"/>
      <c r="AA486" s="823"/>
      <c r="AB486" s="823"/>
      <c r="AC486" s="823"/>
      <c r="AD486" s="823"/>
      <c r="AE486" s="823"/>
      <c r="AF486" s="684"/>
      <c r="AG486" s="857" t="str">
        <f t="shared" si="50"/>
        <v xml:space="preserve"> </v>
      </c>
      <c r="AH486" s="786" t="str">
        <f t="shared" si="51"/>
        <v xml:space="preserve"> </v>
      </c>
      <c r="AI486" s="786" t="str">
        <f t="shared" si="52"/>
        <v xml:space="preserve"> </v>
      </c>
      <c r="AJ486" s="786" t="str">
        <f t="shared" si="53"/>
        <v xml:space="preserve"> </v>
      </c>
      <c r="AK486" s="786" t="str">
        <f t="shared" si="54"/>
        <v xml:space="preserve"> </v>
      </c>
      <c r="AL486" s="786" t="str">
        <f t="shared" si="55"/>
        <v xml:space="preserve"> </v>
      </c>
    </row>
    <row r="487" spans="1:38" ht="18.75" x14ac:dyDescent="0.3">
      <c r="A487" s="858"/>
      <c r="B487" s="858"/>
      <c r="C487" s="858"/>
      <c r="D487" s="859"/>
      <c r="E487" s="860"/>
      <c r="F487" s="860"/>
      <c r="G487" s="860"/>
      <c r="H487" s="861"/>
      <c r="I487" s="861"/>
      <c r="J487" s="861"/>
      <c r="K487" s="786" t="str">
        <f t="shared" si="49"/>
        <v xml:space="preserve"> </v>
      </c>
      <c r="L487" s="861"/>
      <c r="M487" s="861"/>
      <c r="N487" s="861"/>
      <c r="O487" s="861"/>
      <c r="P487" s="861"/>
      <c r="Q487" s="855"/>
      <c r="R487" s="855"/>
      <c r="S487" s="861"/>
      <c r="T487" s="861"/>
      <c r="U487" s="861"/>
      <c r="V487" s="861"/>
      <c r="W487" s="862"/>
      <c r="X487" s="862"/>
      <c r="Y487" s="862"/>
      <c r="Z487" s="858"/>
      <c r="AA487" s="823"/>
      <c r="AB487" s="823"/>
      <c r="AC487" s="823"/>
      <c r="AD487" s="823"/>
      <c r="AE487" s="823"/>
      <c r="AF487" s="684"/>
      <c r="AG487" s="857" t="str">
        <f t="shared" si="50"/>
        <v xml:space="preserve"> </v>
      </c>
      <c r="AH487" s="786" t="str">
        <f t="shared" si="51"/>
        <v xml:space="preserve"> </v>
      </c>
      <c r="AI487" s="786" t="str">
        <f t="shared" si="52"/>
        <v xml:space="preserve"> </v>
      </c>
      <c r="AJ487" s="786" t="str">
        <f t="shared" si="53"/>
        <v xml:space="preserve"> </v>
      </c>
      <c r="AK487" s="786" t="str">
        <f t="shared" si="54"/>
        <v xml:space="preserve"> </v>
      </c>
      <c r="AL487" s="786" t="str">
        <f t="shared" si="55"/>
        <v xml:space="preserve"> </v>
      </c>
    </row>
    <row r="488" spans="1:38" ht="18.75" x14ac:dyDescent="0.3">
      <c r="A488" s="858"/>
      <c r="B488" s="858"/>
      <c r="C488" s="858"/>
      <c r="D488" s="859"/>
      <c r="E488" s="860"/>
      <c r="F488" s="860"/>
      <c r="G488" s="860"/>
      <c r="H488" s="861"/>
      <c r="I488" s="861"/>
      <c r="J488" s="861"/>
      <c r="K488" s="786" t="str">
        <f t="shared" si="49"/>
        <v xml:space="preserve"> </v>
      </c>
      <c r="L488" s="861"/>
      <c r="M488" s="861"/>
      <c r="N488" s="861"/>
      <c r="O488" s="861"/>
      <c r="P488" s="861"/>
      <c r="Q488" s="855"/>
      <c r="R488" s="855"/>
      <c r="S488" s="861"/>
      <c r="T488" s="861"/>
      <c r="U488" s="861"/>
      <c r="V488" s="861"/>
      <c r="W488" s="862"/>
      <c r="X488" s="862"/>
      <c r="Y488" s="862"/>
      <c r="Z488" s="858"/>
      <c r="AA488" s="823"/>
      <c r="AB488" s="823"/>
      <c r="AC488" s="823"/>
      <c r="AD488" s="823"/>
      <c r="AE488" s="823"/>
      <c r="AF488" s="684"/>
      <c r="AG488" s="857" t="str">
        <f t="shared" si="50"/>
        <v xml:space="preserve"> </v>
      </c>
      <c r="AH488" s="786" t="str">
        <f t="shared" si="51"/>
        <v xml:space="preserve"> </v>
      </c>
      <c r="AI488" s="786" t="str">
        <f t="shared" si="52"/>
        <v xml:space="preserve"> </v>
      </c>
      <c r="AJ488" s="786" t="str">
        <f t="shared" si="53"/>
        <v xml:space="preserve"> </v>
      </c>
      <c r="AK488" s="786" t="str">
        <f t="shared" si="54"/>
        <v xml:space="preserve"> </v>
      </c>
      <c r="AL488" s="786" t="str">
        <f t="shared" si="55"/>
        <v xml:space="preserve"> </v>
      </c>
    </row>
    <row r="489" spans="1:38" ht="18.75" x14ac:dyDescent="0.3">
      <c r="A489" s="858"/>
      <c r="B489" s="858"/>
      <c r="C489" s="858"/>
      <c r="D489" s="859"/>
      <c r="E489" s="860"/>
      <c r="F489" s="860"/>
      <c r="G489" s="860"/>
      <c r="H489" s="861"/>
      <c r="I489" s="861"/>
      <c r="J489" s="861"/>
      <c r="K489" s="786" t="str">
        <f t="shared" si="49"/>
        <v xml:space="preserve"> </v>
      </c>
      <c r="L489" s="861"/>
      <c r="M489" s="861"/>
      <c r="N489" s="861"/>
      <c r="O489" s="861"/>
      <c r="P489" s="861"/>
      <c r="Q489" s="855"/>
      <c r="R489" s="855"/>
      <c r="S489" s="861"/>
      <c r="T489" s="861"/>
      <c r="U489" s="861"/>
      <c r="V489" s="861"/>
      <c r="W489" s="862"/>
      <c r="X489" s="862"/>
      <c r="Y489" s="862"/>
      <c r="Z489" s="858"/>
      <c r="AA489" s="823"/>
      <c r="AB489" s="823"/>
      <c r="AC489" s="823"/>
      <c r="AD489" s="823"/>
      <c r="AE489" s="823"/>
      <c r="AF489" s="684"/>
      <c r="AG489" s="857" t="str">
        <f t="shared" si="50"/>
        <v xml:space="preserve"> </v>
      </c>
      <c r="AH489" s="786" t="str">
        <f t="shared" si="51"/>
        <v xml:space="preserve"> </v>
      </c>
      <c r="AI489" s="786" t="str">
        <f t="shared" si="52"/>
        <v xml:space="preserve"> </v>
      </c>
      <c r="AJ489" s="786" t="str">
        <f t="shared" si="53"/>
        <v xml:space="preserve"> </v>
      </c>
      <c r="AK489" s="786" t="str">
        <f t="shared" si="54"/>
        <v xml:space="preserve"> </v>
      </c>
      <c r="AL489" s="786" t="str">
        <f t="shared" si="55"/>
        <v xml:space="preserve"> </v>
      </c>
    </row>
    <row r="490" spans="1:38" ht="18.75" x14ac:dyDescent="0.3">
      <c r="A490" s="858"/>
      <c r="B490" s="858"/>
      <c r="C490" s="858"/>
      <c r="D490" s="859"/>
      <c r="E490" s="860"/>
      <c r="F490" s="860"/>
      <c r="G490" s="860"/>
      <c r="H490" s="861"/>
      <c r="I490" s="861"/>
      <c r="J490" s="861"/>
      <c r="K490" s="786" t="str">
        <f t="shared" si="49"/>
        <v xml:space="preserve"> </v>
      </c>
      <c r="L490" s="861"/>
      <c r="M490" s="861"/>
      <c r="N490" s="861"/>
      <c r="O490" s="861"/>
      <c r="P490" s="861"/>
      <c r="Q490" s="855"/>
      <c r="R490" s="855"/>
      <c r="S490" s="861"/>
      <c r="T490" s="861"/>
      <c r="U490" s="861"/>
      <c r="V490" s="861"/>
      <c r="W490" s="862"/>
      <c r="X490" s="862"/>
      <c r="Y490" s="862"/>
      <c r="Z490" s="858"/>
      <c r="AA490" s="823"/>
      <c r="AB490" s="823"/>
      <c r="AC490" s="823"/>
      <c r="AD490" s="823"/>
      <c r="AE490" s="823"/>
      <c r="AF490" s="684"/>
      <c r="AG490" s="857" t="str">
        <f t="shared" si="50"/>
        <v xml:space="preserve"> </v>
      </c>
      <c r="AH490" s="786" t="str">
        <f t="shared" si="51"/>
        <v xml:space="preserve"> </v>
      </c>
      <c r="AI490" s="786" t="str">
        <f t="shared" si="52"/>
        <v xml:space="preserve"> </v>
      </c>
      <c r="AJ490" s="786" t="str">
        <f t="shared" si="53"/>
        <v xml:space="preserve"> </v>
      </c>
      <c r="AK490" s="786" t="str">
        <f t="shared" si="54"/>
        <v xml:space="preserve"> </v>
      </c>
      <c r="AL490" s="786" t="str">
        <f t="shared" si="55"/>
        <v xml:space="preserve"> </v>
      </c>
    </row>
    <row r="491" spans="1:38" ht="18.75" x14ac:dyDescent="0.3">
      <c r="A491" s="858"/>
      <c r="B491" s="858"/>
      <c r="C491" s="858"/>
      <c r="D491" s="859"/>
      <c r="E491" s="860"/>
      <c r="F491" s="860"/>
      <c r="G491" s="860"/>
      <c r="H491" s="861"/>
      <c r="I491" s="861"/>
      <c r="J491" s="861"/>
      <c r="K491" s="786" t="str">
        <f t="shared" si="49"/>
        <v xml:space="preserve"> </v>
      </c>
      <c r="L491" s="861"/>
      <c r="M491" s="861"/>
      <c r="N491" s="861"/>
      <c r="O491" s="861"/>
      <c r="P491" s="861"/>
      <c r="Q491" s="855"/>
      <c r="R491" s="855"/>
      <c r="S491" s="861"/>
      <c r="T491" s="861"/>
      <c r="U491" s="861"/>
      <c r="V491" s="861"/>
      <c r="W491" s="862"/>
      <c r="X491" s="862"/>
      <c r="Y491" s="862"/>
      <c r="Z491" s="858"/>
      <c r="AA491" s="823"/>
      <c r="AB491" s="823"/>
      <c r="AC491" s="823"/>
      <c r="AD491" s="823"/>
      <c r="AE491" s="823"/>
      <c r="AF491" s="684"/>
      <c r="AG491" s="857" t="str">
        <f t="shared" si="50"/>
        <v xml:space="preserve"> </v>
      </c>
      <c r="AH491" s="786" t="str">
        <f t="shared" si="51"/>
        <v xml:space="preserve"> </v>
      </c>
      <c r="AI491" s="786" t="str">
        <f t="shared" si="52"/>
        <v xml:space="preserve"> </v>
      </c>
      <c r="AJ491" s="786" t="str">
        <f t="shared" si="53"/>
        <v xml:space="preserve"> </v>
      </c>
      <c r="AK491" s="786" t="str">
        <f t="shared" si="54"/>
        <v xml:space="preserve"> </v>
      </c>
      <c r="AL491" s="786" t="str">
        <f t="shared" si="55"/>
        <v xml:space="preserve"> </v>
      </c>
    </row>
    <row r="492" spans="1:38" ht="18.75" x14ac:dyDescent="0.3">
      <c r="A492" s="858"/>
      <c r="B492" s="858"/>
      <c r="C492" s="858"/>
      <c r="D492" s="859"/>
      <c r="E492" s="860"/>
      <c r="F492" s="860"/>
      <c r="G492" s="860"/>
      <c r="H492" s="861"/>
      <c r="I492" s="861"/>
      <c r="J492" s="861"/>
      <c r="K492" s="786" t="str">
        <f t="shared" si="49"/>
        <v xml:space="preserve"> </v>
      </c>
      <c r="L492" s="861"/>
      <c r="M492" s="861"/>
      <c r="N492" s="861"/>
      <c r="O492" s="861"/>
      <c r="P492" s="861"/>
      <c r="Q492" s="855"/>
      <c r="R492" s="855"/>
      <c r="S492" s="861"/>
      <c r="T492" s="861"/>
      <c r="U492" s="861"/>
      <c r="V492" s="861"/>
      <c r="W492" s="862"/>
      <c r="X492" s="862"/>
      <c r="Y492" s="862"/>
      <c r="Z492" s="858"/>
      <c r="AA492" s="823"/>
      <c r="AB492" s="823"/>
      <c r="AC492" s="823"/>
      <c r="AD492" s="823"/>
      <c r="AE492" s="823"/>
      <c r="AF492" s="684"/>
      <c r="AG492" s="857" t="str">
        <f t="shared" si="50"/>
        <v xml:space="preserve"> </v>
      </c>
      <c r="AH492" s="786" t="str">
        <f t="shared" si="51"/>
        <v xml:space="preserve"> </v>
      </c>
      <c r="AI492" s="786" t="str">
        <f t="shared" si="52"/>
        <v xml:space="preserve"> </v>
      </c>
      <c r="AJ492" s="786" t="str">
        <f t="shared" si="53"/>
        <v xml:space="preserve"> </v>
      </c>
      <c r="AK492" s="786" t="str">
        <f t="shared" si="54"/>
        <v xml:space="preserve"> </v>
      </c>
      <c r="AL492" s="786" t="str">
        <f t="shared" si="55"/>
        <v xml:space="preserve"> </v>
      </c>
    </row>
    <row r="493" spans="1:38" ht="18.75" x14ac:dyDescent="0.3">
      <c r="A493" s="858"/>
      <c r="B493" s="858"/>
      <c r="C493" s="858"/>
      <c r="D493" s="859"/>
      <c r="E493" s="860"/>
      <c r="F493" s="860"/>
      <c r="G493" s="860"/>
      <c r="H493" s="861"/>
      <c r="I493" s="861"/>
      <c r="J493" s="861"/>
      <c r="K493" s="786" t="str">
        <f t="shared" si="49"/>
        <v xml:space="preserve"> </v>
      </c>
      <c r="L493" s="861"/>
      <c r="M493" s="861"/>
      <c r="N493" s="861"/>
      <c r="O493" s="861"/>
      <c r="P493" s="861"/>
      <c r="Q493" s="855"/>
      <c r="R493" s="855"/>
      <c r="S493" s="861"/>
      <c r="T493" s="861"/>
      <c r="U493" s="861"/>
      <c r="V493" s="861"/>
      <c r="W493" s="862"/>
      <c r="X493" s="862"/>
      <c r="Y493" s="862"/>
      <c r="Z493" s="858"/>
      <c r="AA493" s="823"/>
      <c r="AB493" s="823"/>
      <c r="AC493" s="823"/>
      <c r="AD493" s="823"/>
      <c r="AE493" s="823"/>
      <c r="AF493" s="684"/>
      <c r="AG493" s="857" t="str">
        <f t="shared" si="50"/>
        <v xml:space="preserve"> </v>
      </c>
      <c r="AH493" s="786" t="str">
        <f t="shared" si="51"/>
        <v xml:space="preserve"> </v>
      </c>
      <c r="AI493" s="786" t="str">
        <f t="shared" si="52"/>
        <v xml:space="preserve"> </v>
      </c>
      <c r="AJ493" s="786" t="str">
        <f t="shared" si="53"/>
        <v xml:space="preserve"> </v>
      </c>
      <c r="AK493" s="786" t="str">
        <f t="shared" si="54"/>
        <v xml:space="preserve"> </v>
      </c>
      <c r="AL493" s="786" t="str">
        <f t="shared" si="55"/>
        <v xml:space="preserve"> </v>
      </c>
    </row>
    <row r="494" spans="1:38" ht="18.75" x14ac:dyDescent="0.3">
      <c r="A494" s="858"/>
      <c r="B494" s="858"/>
      <c r="C494" s="858"/>
      <c r="D494" s="859"/>
      <c r="E494" s="860"/>
      <c r="F494" s="860"/>
      <c r="G494" s="860"/>
      <c r="H494" s="861"/>
      <c r="I494" s="861"/>
      <c r="J494" s="861"/>
      <c r="K494" s="786" t="str">
        <f t="shared" si="49"/>
        <v xml:space="preserve"> </v>
      </c>
      <c r="L494" s="861"/>
      <c r="M494" s="861"/>
      <c r="N494" s="861"/>
      <c r="O494" s="861"/>
      <c r="P494" s="861"/>
      <c r="Q494" s="855"/>
      <c r="R494" s="855"/>
      <c r="S494" s="861"/>
      <c r="T494" s="861"/>
      <c r="U494" s="861"/>
      <c r="V494" s="861"/>
      <c r="W494" s="862"/>
      <c r="X494" s="862"/>
      <c r="Y494" s="862"/>
      <c r="Z494" s="858"/>
      <c r="AA494" s="823"/>
      <c r="AB494" s="823"/>
      <c r="AC494" s="823"/>
      <c r="AD494" s="823"/>
      <c r="AE494" s="823"/>
      <c r="AF494" s="684"/>
      <c r="AG494" s="857" t="str">
        <f t="shared" si="50"/>
        <v xml:space="preserve"> </v>
      </c>
      <c r="AH494" s="786" t="str">
        <f t="shared" si="51"/>
        <v xml:space="preserve"> </v>
      </c>
      <c r="AI494" s="786" t="str">
        <f t="shared" si="52"/>
        <v xml:space="preserve"> </v>
      </c>
      <c r="AJ494" s="786" t="str">
        <f t="shared" si="53"/>
        <v xml:space="preserve"> </v>
      </c>
      <c r="AK494" s="786" t="str">
        <f t="shared" si="54"/>
        <v xml:space="preserve"> </v>
      </c>
      <c r="AL494" s="786" t="str">
        <f t="shared" si="55"/>
        <v xml:space="preserve"> </v>
      </c>
    </row>
    <row r="495" spans="1:38" ht="18.75" x14ac:dyDescent="0.3">
      <c r="A495" s="858"/>
      <c r="B495" s="858"/>
      <c r="C495" s="858"/>
      <c r="D495" s="859"/>
      <c r="E495" s="860"/>
      <c r="F495" s="860"/>
      <c r="G495" s="860"/>
      <c r="H495" s="861"/>
      <c r="I495" s="861"/>
      <c r="J495" s="861"/>
      <c r="K495" s="786" t="str">
        <f t="shared" si="49"/>
        <v xml:space="preserve"> </v>
      </c>
      <c r="L495" s="861"/>
      <c r="M495" s="861"/>
      <c r="N495" s="861"/>
      <c r="O495" s="861"/>
      <c r="P495" s="861"/>
      <c r="Q495" s="855"/>
      <c r="R495" s="855"/>
      <c r="S495" s="861"/>
      <c r="T495" s="861"/>
      <c r="U495" s="861"/>
      <c r="V495" s="861"/>
      <c r="W495" s="862"/>
      <c r="X495" s="862"/>
      <c r="Y495" s="862"/>
      <c r="Z495" s="858"/>
      <c r="AA495" s="823"/>
      <c r="AB495" s="823"/>
      <c r="AC495" s="823"/>
      <c r="AD495" s="823"/>
      <c r="AE495" s="823"/>
      <c r="AF495" s="684"/>
      <c r="AG495" s="857" t="str">
        <f t="shared" si="50"/>
        <v xml:space="preserve"> </v>
      </c>
      <c r="AH495" s="786" t="str">
        <f t="shared" si="51"/>
        <v xml:space="preserve"> </v>
      </c>
      <c r="AI495" s="786" t="str">
        <f t="shared" si="52"/>
        <v xml:space="preserve"> </v>
      </c>
      <c r="AJ495" s="786" t="str">
        <f t="shared" si="53"/>
        <v xml:space="preserve"> </v>
      </c>
      <c r="AK495" s="786" t="str">
        <f t="shared" si="54"/>
        <v xml:space="preserve"> </v>
      </c>
      <c r="AL495" s="786" t="str">
        <f t="shared" si="55"/>
        <v xml:space="preserve"> </v>
      </c>
    </row>
    <row r="496" spans="1:38" ht="18.75" x14ac:dyDescent="0.3">
      <c r="A496" s="858"/>
      <c r="B496" s="858"/>
      <c r="C496" s="858"/>
      <c r="D496" s="859"/>
      <c r="E496" s="860"/>
      <c r="F496" s="860"/>
      <c r="G496" s="860"/>
      <c r="H496" s="861"/>
      <c r="I496" s="861"/>
      <c r="J496" s="861"/>
      <c r="K496" s="786" t="str">
        <f t="shared" si="49"/>
        <v xml:space="preserve"> </v>
      </c>
      <c r="L496" s="861"/>
      <c r="M496" s="861"/>
      <c r="N496" s="861"/>
      <c r="O496" s="861"/>
      <c r="P496" s="861"/>
      <c r="Q496" s="855"/>
      <c r="R496" s="855"/>
      <c r="S496" s="861"/>
      <c r="T496" s="861"/>
      <c r="U496" s="861"/>
      <c r="V496" s="861"/>
      <c r="W496" s="862"/>
      <c r="X496" s="862"/>
      <c r="Y496" s="862"/>
      <c r="Z496" s="858"/>
      <c r="AA496" s="823"/>
      <c r="AB496" s="823"/>
      <c r="AC496" s="823"/>
      <c r="AD496" s="823"/>
      <c r="AE496" s="823"/>
      <c r="AF496" s="684"/>
      <c r="AG496" s="857" t="str">
        <f t="shared" si="50"/>
        <v xml:space="preserve"> </v>
      </c>
      <c r="AH496" s="786" t="str">
        <f t="shared" si="51"/>
        <v xml:space="preserve"> </v>
      </c>
      <c r="AI496" s="786" t="str">
        <f t="shared" si="52"/>
        <v xml:space="preserve"> </v>
      </c>
      <c r="AJ496" s="786" t="str">
        <f t="shared" si="53"/>
        <v xml:space="preserve"> </v>
      </c>
      <c r="AK496" s="786" t="str">
        <f t="shared" si="54"/>
        <v xml:space="preserve"> </v>
      </c>
      <c r="AL496" s="786" t="str">
        <f t="shared" si="55"/>
        <v xml:space="preserve"> </v>
      </c>
    </row>
    <row r="497" spans="1:38" ht="18.75" x14ac:dyDescent="0.3">
      <c r="A497" s="858"/>
      <c r="B497" s="858"/>
      <c r="C497" s="858"/>
      <c r="D497" s="859"/>
      <c r="E497" s="860"/>
      <c r="F497" s="860"/>
      <c r="G497" s="860"/>
      <c r="H497" s="861"/>
      <c r="I497" s="861"/>
      <c r="J497" s="861"/>
      <c r="K497" s="786" t="str">
        <f t="shared" si="49"/>
        <v xml:space="preserve"> </v>
      </c>
      <c r="L497" s="861"/>
      <c r="M497" s="861"/>
      <c r="N497" s="861"/>
      <c r="O497" s="861"/>
      <c r="P497" s="861"/>
      <c r="Q497" s="855"/>
      <c r="R497" s="855"/>
      <c r="S497" s="861"/>
      <c r="T497" s="861"/>
      <c r="U497" s="861"/>
      <c r="V497" s="861"/>
      <c r="W497" s="862"/>
      <c r="X497" s="862"/>
      <c r="Y497" s="862"/>
      <c r="Z497" s="858"/>
      <c r="AA497" s="823"/>
      <c r="AB497" s="823"/>
      <c r="AC497" s="823"/>
      <c r="AD497" s="823"/>
      <c r="AE497" s="823"/>
      <c r="AF497" s="684"/>
      <c r="AG497" s="857" t="str">
        <f t="shared" si="50"/>
        <v xml:space="preserve"> </v>
      </c>
      <c r="AH497" s="786" t="str">
        <f t="shared" si="51"/>
        <v xml:space="preserve"> </v>
      </c>
      <c r="AI497" s="786" t="str">
        <f t="shared" si="52"/>
        <v xml:space="preserve"> </v>
      </c>
      <c r="AJ497" s="786" t="str">
        <f t="shared" si="53"/>
        <v xml:space="preserve"> </v>
      </c>
      <c r="AK497" s="786" t="str">
        <f t="shared" si="54"/>
        <v xml:space="preserve"> </v>
      </c>
      <c r="AL497" s="786" t="str">
        <f t="shared" si="55"/>
        <v xml:space="preserve"> </v>
      </c>
    </row>
    <row r="498" spans="1:38" ht="18.75" x14ac:dyDescent="0.3">
      <c r="A498" s="858"/>
      <c r="B498" s="858"/>
      <c r="C498" s="858"/>
      <c r="D498" s="859"/>
      <c r="E498" s="860"/>
      <c r="F498" s="860"/>
      <c r="G498" s="860"/>
      <c r="H498" s="861"/>
      <c r="I498" s="861"/>
      <c r="J498" s="861"/>
      <c r="K498" s="786" t="str">
        <f t="shared" si="49"/>
        <v xml:space="preserve"> </v>
      </c>
      <c r="L498" s="861"/>
      <c r="M498" s="861"/>
      <c r="N498" s="861"/>
      <c r="O498" s="861"/>
      <c r="P498" s="861"/>
      <c r="Q498" s="855"/>
      <c r="R498" s="855"/>
      <c r="S498" s="861"/>
      <c r="T498" s="861"/>
      <c r="U498" s="861"/>
      <c r="V498" s="861"/>
      <c r="W498" s="862"/>
      <c r="X498" s="862"/>
      <c r="Y498" s="862"/>
      <c r="Z498" s="858"/>
      <c r="AA498" s="823"/>
      <c r="AB498" s="823"/>
      <c r="AC498" s="823"/>
      <c r="AD498" s="823"/>
      <c r="AE498" s="823"/>
      <c r="AF498" s="684"/>
      <c r="AG498" s="857" t="str">
        <f t="shared" si="50"/>
        <v xml:space="preserve"> </v>
      </c>
      <c r="AH498" s="786" t="str">
        <f t="shared" si="51"/>
        <v xml:space="preserve"> </v>
      </c>
      <c r="AI498" s="786" t="str">
        <f t="shared" si="52"/>
        <v xml:space="preserve"> </v>
      </c>
      <c r="AJ498" s="786" t="str">
        <f t="shared" si="53"/>
        <v xml:space="preserve"> </v>
      </c>
      <c r="AK498" s="786" t="str">
        <f t="shared" si="54"/>
        <v xml:space="preserve"> </v>
      </c>
      <c r="AL498" s="786" t="str">
        <f t="shared" si="55"/>
        <v xml:space="preserve"> </v>
      </c>
    </row>
    <row r="499" spans="1:38" ht="18.75" x14ac:dyDescent="0.3">
      <c r="A499" s="858"/>
      <c r="B499" s="858"/>
      <c r="C499" s="858"/>
      <c r="D499" s="859"/>
      <c r="E499" s="860"/>
      <c r="F499" s="860"/>
      <c r="G499" s="860"/>
      <c r="H499" s="861"/>
      <c r="I499" s="861"/>
      <c r="J499" s="861"/>
      <c r="K499" s="786" t="str">
        <f t="shared" si="49"/>
        <v xml:space="preserve"> </v>
      </c>
      <c r="L499" s="861"/>
      <c r="M499" s="861"/>
      <c r="N499" s="861"/>
      <c r="O499" s="861"/>
      <c r="P499" s="861"/>
      <c r="Q499" s="855"/>
      <c r="R499" s="855"/>
      <c r="S499" s="861"/>
      <c r="T499" s="861"/>
      <c r="U499" s="861"/>
      <c r="V499" s="861"/>
      <c r="W499" s="862"/>
      <c r="X499" s="862"/>
      <c r="Y499" s="862"/>
      <c r="Z499" s="858"/>
      <c r="AA499" s="823"/>
      <c r="AB499" s="823"/>
      <c r="AC499" s="823"/>
      <c r="AD499" s="823"/>
      <c r="AE499" s="823"/>
      <c r="AF499" s="684"/>
      <c r="AG499" s="857" t="str">
        <f t="shared" si="50"/>
        <v xml:space="preserve"> </v>
      </c>
      <c r="AH499" s="786" t="str">
        <f t="shared" si="51"/>
        <v xml:space="preserve"> </v>
      </c>
      <c r="AI499" s="786" t="str">
        <f t="shared" si="52"/>
        <v xml:space="preserve"> </v>
      </c>
      <c r="AJ499" s="786" t="str">
        <f t="shared" si="53"/>
        <v xml:space="preserve"> </v>
      </c>
      <c r="AK499" s="786" t="str">
        <f t="shared" si="54"/>
        <v xml:space="preserve"> </v>
      </c>
      <c r="AL499" s="786" t="str">
        <f t="shared" si="55"/>
        <v xml:space="preserve"> </v>
      </c>
    </row>
    <row r="500" spans="1:38" ht="18.75" x14ac:dyDescent="0.3">
      <c r="A500" s="858"/>
      <c r="B500" s="858"/>
      <c r="C500" s="858"/>
      <c r="D500" s="859"/>
      <c r="E500" s="860"/>
      <c r="F500" s="860"/>
      <c r="G500" s="860"/>
      <c r="H500" s="861"/>
      <c r="I500" s="861"/>
      <c r="J500" s="861"/>
      <c r="K500" s="786" t="str">
        <f t="shared" si="49"/>
        <v xml:space="preserve"> </v>
      </c>
      <c r="L500" s="861"/>
      <c r="M500" s="861"/>
      <c r="N500" s="861"/>
      <c r="O500" s="861"/>
      <c r="P500" s="861"/>
      <c r="Q500" s="855"/>
      <c r="R500" s="855"/>
      <c r="S500" s="861"/>
      <c r="T500" s="861"/>
      <c r="U500" s="861"/>
      <c r="V500" s="861"/>
      <c r="W500" s="862"/>
      <c r="X500" s="862"/>
      <c r="Y500" s="862"/>
      <c r="Z500" s="858"/>
      <c r="AA500" s="823"/>
      <c r="AB500" s="823"/>
      <c r="AC500" s="823"/>
      <c r="AD500" s="823"/>
      <c r="AE500" s="823"/>
      <c r="AF500" s="684"/>
      <c r="AG500" s="857" t="str">
        <f t="shared" si="50"/>
        <v xml:space="preserve"> </v>
      </c>
      <c r="AH500" s="786" t="str">
        <f t="shared" si="51"/>
        <v xml:space="preserve"> </v>
      </c>
      <c r="AI500" s="786" t="str">
        <f t="shared" si="52"/>
        <v xml:space="preserve"> </v>
      </c>
      <c r="AJ500" s="786" t="str">
        <f t="shared" si="53"/>
        <v xml:space="preserve"> </v>
      </c>
      <c r="AK500" s="786" t="str">
        <f t="shared" si="54"/>
        <v xml:space="preserve"> </v>
      </c>
      <c r="AL500" s="786" t="str">
        <f t="shared" si="55"/>
        <v xml:space="preserve"> </v>
      </c>
    </row>
    <row r="501" spans="1:38" ht="18.75" x14ac:dyDescent="0.3">
      <c r="A501" s="858"/>
      <c r="B501" s="858"/>
      <c r="C501" s="858"/>
      <c r="D501" s="859"/>
      <c r="E501" s="860"/>
      <c r="F501" s="860"/>
      <c r="G501" s="860"/>
      <c r="H501" s="861"/>
      <c r="I501" s="861"/>
      <c r="J501" s="861"/>
      <c r="K501" s="786" t="str">
        <f t="shared" si="49"/>
        <v xml:space="preserve"> </v>
      </c>
      <c r="L501" s="861"/>
      <c r="M501" s="861"/>
      <c r="N501" s="861"/>
      <c r="O501" s="861"/>
      <c r="P501" s="861"/>
      <c r="Q501" s="855"/>
      <c r="R501" s="855"/>
      <c r="S501" s="861"/>
      <c r="T501" s="861"/>
      <c r="U501" s="861"/>
      <c r="V501" s="861"/>
      <c r="W501" s="862"/>
      <c r="X501" s="862"/>
      <c r="Y501" s="862"/>
      <c r="Z501" s="858"/>
      <c r="AA501" s="823"/>
      <c r="AB501" s="823"/>
      <c r="AC501" s="823"/>
      <c r="AD501" s="823"/>
      <c r="AE501" s="823"/>
      <c r="AF501" s="684"/>
      <c r="AG501" s="857" t="str">
        <f t="shared" si="50"/>
        <v xml:space="preserve"> </v>
      </c>
      <c r="AH501" s="786" t="str">
        <f t="shared" si="51"/>
        <v xml:space="preserve"> </v>
      </c>
      <c r="AI501" s="786" t="str">
        <f t="shared" si="52"/>
        <v xml:space="preserve"> </v>
      </c>
      <c r="AJ501" s="786" t="str">
        <f t="shared" si="53"/>
        <v xml:space="preserve"> </v>
      </c>
      <c r="AK501" s="786" t="str">
        <f t="shared" si="54"/>
        <v xml:space="preserve"> </v>
      </c>
      <c r="AL501" s="786" t="str">
        <f t="shared" si="55"/>
        <v xml:space="preserve"> </v>
      </c>
    </row>
    <row r="502" spans="1:38" ht="18.75" x14ac:dyDescent="0.3">
      <c r="A502" s="858"/>
      <c r="B502" s="858"/>
      <c r="C502" s="858"/>
      <c r="D502" s="859"/>
      <c r="E502" s="860"/>
      <c r="F502" s="860"/>
      <c r="G502" s="860"/>
      <c r="H502" s="861"/>
      <c r="I502" s="861"/>
      <c r="J502" s="861"/>
      <c r="K502" s="786" t="str">
        <f t="shared" si="49"/>
        <v xml:space="preserve"> </v>
      </c>
      <c r="L502" s="861"/>
      <c r="M502" s="861"/>
      <c r="N502" s="861"/>
      <c r="O502" s="861"/>
      <c r="P502" s="861"/>
      <c r="Q502" s="855"/>
      <c r="R502" s="855"/>
      <c r="S502" s="861"/>
      <c r="T502" s="861"/>
      <c r="U502" s="861"/>
      <c r="V502" s="861"/>
      <c r="W502" s="862"/>
      <c r="X502" s="862"/>
      <c r="Y502" s="862"/>
      <c r="Z502" s="858"/>
      <c r="AA502" s="823"/>
      <c r="AB502" s="823"/>
      <c r="AC502" s="823"/>
      <c r="AD502" s="823"/>
      <c r="AE502" s="823"/>
      <c r="AF502" s="684"/>
      <c r="AG502" s="857" t="str">
        <f t="shared" si="50"/>
        <v xml:space="preserve"> </v>
      </c>
      <c r="AH502" s="786" t="str">
        <f t="shared" si="51"/>
        <v xml:space="preserve"> </v>
      </c>
      <c r="AI502" s="786" t="str">
        <f t="shared" si="52"/>
        <v xml:space="preserve"> </v>
      </c>
      <c r="AJ502" s="786" t="str">
        <f t="shared" si="53"/>
        <v xml:space="preserve"> </v>
      </c>
      <c r="AK502" s="786" t="str">
        <f t="shared" si="54"/>
        <v xml:space="preserve"> </v>
      </c>
      <c r="AL502" s="786" t="str">
        <f t="shared" si="55"/>
        <v xml:space="preserve"> </v>
      </c>
    </row>
    <row r="503" spans="1:38" ht="18.75" x14ac:dyDescent="0.3">
      <c r="A503" s="858"/>
      <c r="B503" s="858"/>
      <c r="C503" s="858"/>
      <c r="D503" s="859"/>
      <c r="E503" s="860"/>
      <c r="F503" s="860"/>
      <c r="G503" s="860"/>
      <c r="H503" s="861"/>
      <c r="I503" s="861"/>
      <c r="J503" s="861"/>
      <c r="K503" s="786" t="str">
        <f t="shared" si="49"/>
        <v xml:space="preserve"> </v>
      </c>
      <c r="L503" s="861"/>
      <c r="M503" s="861"/>
      <c r="N503" s="861"/>
      <c r="O503" s="861"/>
      <c r="P503" s="861"/>
      <c r="Q503" s="855"/>
      <c r="R503" s="855"/>
      <c r="S503" s="861"/>
      <c r="T503" s="861"/>
      <c r="U503" s="861"/>
      <c r="V503" s="861"/>
      <c r="W503" s="862"/>
      <c r="X503" s="862"/>
      <c r="Y503" s="862"/>
      <c r="Z503" s="858"/>
      <c r="AA503" s="823"/>
      <c r="AB503" s="823"/>
      <c r="AC503" s="823"/>
      <c r="AD503" s="823"/>
      <c r="AE503" s="823"/>
      <c r="AF503" s="684"/>
      <c r="AG503" s="857" t="str">
        <f t="shared" si="50"/>
        <v xml:space="preserve"> </v>
      </c>
      <c r="AH503" s="786" t="str">
        <f t="shared" si="51"/>
        <v xml:space="preserve"> </v>
      </c>
      <c r="AI503" s="786" t="str">
        <f t="shared" si="52"/>
        <v xml:space="preserve"> </v>
      </c>
      <c r="AJ503" s="786" t="str">
        <f t="shared" si="53"/>
        <v xml:space="preserve"> </v>
      </c>
      <c r="AK503" s="786" t="str">
        <f t="shared" si="54"/>
        <v xml:space="preserve"> </v>
      </c>
      <c r="AL503" s="786" t="str">
        <f t="shared" si="55"/>
        <v xml:space="preserve"> </v>
      </c>
    </row>
    <row r="504" spans="1:38" ht="18.75" x14ac:dyDescent="0.3">
      <c r="A504" s="858"/>
      <c r="B504" s="858"/>
      <c r="C504" s="858"/>
      <c r="D504" s="859"/>
      <c r="E504" s="860"/>
      <c r="F504" s="860"/>
      <c r="G504" s="860"/>
      <c r="H504" s="861"/>
      <c r="I504" s="861"/>
      <c r="J504" s="861"/>
      <c r="K504" s="786" t="str">
        <f t="shared" si="49"/>
        <v xml:space="preserve"> </v>
      </c>
      <c r="L504" s="861"/>
      <c r="M504" s="861"/>
      <c r="N504" s="861"/>
      <c r="O504" s="861"/>
      <c r="P504" s="861"/>
      <c r="Q504" s="855"/>
      <c r="R504" s="855"/>
      <c r="S504" s="861"/>
      <c r="T504" s="861"/>
      <c r="U504" s="861"/>
      <c r="V504" s="861"/>
      <c r="W504" s="862"/>
      <c r="X504" s="862"/>
      <c r="Y504" s="862"/>
      <c r="Z504" s="858"/>
      <c r="AA504" s="823"/>
      <c r="AB504" s="823"/>
      <c r="AC504" s="823"/>
      <c r="AD504" s="823"/>
      <c r="AE504" s="823"/>
      <c r="AF504" s="684"/>
      <c r="AG504" s="857" t="str">
        <f t="shared" si="50"/>
        <v xml:space="preserve"> </v>
      </c>
      <c r="AH504" s="786" t="str">
        <f t="shared" si="51"/>
        <v xml:space="preserve"> </v>
      </c>
      <c r="AI504" s="786" t="str">
        <f t="shared" si="52"/>
        <v xml:space="preserve"> </v>
      </c>
      <c r="AJ504" s="786" t="str">
        <f t="shared" si="53"/>
        <v xml:space="preserve"> </v>
      </c>
      <c r="AK504" s="786" t="str">
        <f t="shared" si="54"/>
        <v xml:space="preserve"> </v>
      </c>
      <c r="AL504" s="786" t="str">
        <f t="shared" si="55"/>
        <v xml:space="preserve"> </v>
      </c>
    </row>
    <row r="505" spans="1:38" ht="18.75" x14ac:dyDescent="0.3">
      <c r="A505" s="858"/>
      <c r="B505" s="858"/>
      <c r="C505" s="858"/>
      <c r="D505" s="859"/>
      <c r="E505" s="860"/>
      <c r="F505" s="860"/>
      <c r="G505" s="860"/>
      <c r="H505" s="861"/>
      <c r="I505" s="861"/>
      <c r="J505" s="861"/>
      <c r="K505" s="786" t="str">
        <f t="shared" si="49"/>
        <v xml:space="preserve"> </v>
      </c>
      <c r="L505" s="861"/>
      <c r="M505" s="861"/>
      <c r="N505" s="861"/>
      <c r="O505" s="861"/>
      <c r="P505" s="861"/>
      <c r="Q505" s="855"/>
      <c r="R505" s="855"/>
      <c r="S505" s="861"/>
      <c r="T505" s="861"/>
      <c r="U505" s="861"/>
      <c r="V505" s="861"/>
      <c r="W505" s="862"/>
      <c r="X505" s="862"/>
      <c r="Y505" s="862"/>
      <c r="Z505" s="858"/>
      <c r="AA505" s="823"/>
      <c r="AB505" s="823"/>
      <c r="AC505" s="823"/>
      <c r="AD505" s="823"/>
      <c r="AE505" s="823"/>
      <c r="AF505" s="684"/>
      <c r="AG505" s="857" t="str">
        <f t="shared" si="50"/>
        <v xml:space="preserve"> </v>
      </c>
      <c r="AH505" s="786" t="str">
        <f t="shared" si="51"/>
        <v xml:space="preserve"> </v>
      </c>
      <c r="AI505" s="786" t="str">
        <f t="shared" si="52"/>
        <v xml:space="preserve"> </v>
      </c>
      <c r="AJ505" s="786" t="str">
        <f t="shared" si="53"/>
        <v xml:space="preserve"> </v>
      </c>
      <c r="AK505" s="786" t="str">
        <f t="shared" si="54"/>
        <v xml:space="preserve"> </v>
      </c>
      <c r="AL505" s="786" t="str">
        <f t="shared" si="55"/>
        <v xml:space="preserve"> </v>
      </c>
    </row>
    <row r="506" spans="1:38" ht="18.75" x14ac:dyDescent="0.3">
      <c r="A506" s="858"/>
      <c r="B506" s="858"/>
      <c r="C506" s="858"/>
      <c r="D506" s="859"/>
      <c r="E506" s="860"/>
      <c r="F506" s="860"/>
      <c r="G506" s="860"/>
      <c r="H506" s="861"/>
      <c r="I506" s="861"/>
      <c r="J506" s="861"/>
      <c r="K506" s="786" t="str">
        <f t="shared" si="49"/>
        <v xml:space="preserve"> </v>
      </c>
      <c r="L506" s="861"/>
      <c r="M506" s="861"/>
      <c r="N506" s="861"/>
      <c r="O506" s="861"/>
      <c r="P506" s="861"/>
      <c r="Q506" s="855"/>
      <c r="R506" s="855"/>
      <c r="S506" s="861"/>
      <c r="T506" s="861"/>
      <c r="U506" s="861"/>
      <c r="V506" s="861"/>
      <c r="W506" s="862"/>
      <c r="X506" s="862"/>
      <c r="Y506" s="862"/>
      <c r="Z506" s="858"/>
      <c r="AA506" s="823"/>
      <c r="AB506" s="823"/>
      <c r="AC506" s="823"/>
      <c r="AD506" s="823"/>
      <c r="AE506" s="823"/>
      <c r="AF506" s="684"/>
      <c r="AG506" s="857" t="str">
        <f t="shared" si="50"/>
        <v xml:space="preserve"> </v>
      </c>
      <c r="AH506" s="786" t="str">
        <f t="shared" si="51"/>
        <v xml:space="preserve"> </v>
      </c>
      <c r="AI506" s="786" t="str">
        <f t="shared" si="52"/>
        <v xml:space="preserve"> </v>
      </c>
      <c r="AJ506" s="786" t="str">
        <f t="shared" si="53"/>
        <v xml:space="preserve"> </v>
      </c>
      <c r="AK506" s="786" t="str">
        <f t="shared" si="54"/>
        <v xml:space="preserve"> </v>
      </c>
      <c r="AL506" s="786" t="str">
        <f t="shared" si="55"/>
        <v xml:space="preserve"> </v>
      </c>
    </row>
    <row r="507" spans="1:38" ht="18.75" x14ac:dyDescent="0.3">
      <c r="A507" s="858"/>
      <c r="B507" s="858"/>
      <c r="C507" s="858"/>
      <c r="D507" s="859"/>
      <c r="E507" s="860"/>
      <c r="F507" s="860"/>
      <c r="G507" s="860"/>
      <c r="H507" s="861"/>
      <c r="I507" s="861"/>
      <c r="J507" s="861"/>
      <c r="K507" s="786" t="str">
        <f t="shared" si="49"/>
        <v xml:space="preserve"> </v>
      </c>
      <c r="L507" s="861"/>
      <c r="M507" s="861"/>
      <c r="N507" s="861"/>
      <c r="O507" s="861"/>
      <c r="P507" s="861"/>
      <c r="Q507" s="855"/>
      <c r="R507" s="855"/>
      <c r="S507" s="861"/>
      <c r="T507" s="861"/>
      <c r="U507" s="861"/>
      <c r="V507" s="861"/>
      <c r="W507" s="862"/>
      <c r="X507" s="862"/>
      <c r="Y507" s="862"/>
      <c r="Z507" s="858"/>
      <c r="AA507" s="823"/>
      <c r="AB507" s="823"/>
      <c r="AC507" s="823"/>
      <c r="AD507" s="823"/>
      <c r="AE507" s="823"/>
      <c r="AF507" s="684"/>
      <c r="AG507" s="857" t="str">
        <f t="shared" si="50"/>
        <v xml:space="preserve"> </v>
      </c>
      <c r="AH507" s="786" t="str">
        <f t="shared" si="51"/>
        <v xml:space="preserve"> </v>
      </c>
      <c r="AI507" s="786" t="str">
        <f t="shared" si="52"/>
        <v xml:space="preserve"> </v>
      </c>
      <c r="AJ507" s="786" t="str">
        <f t="shared" si="53"/>
        <v xml:space="preserve"> </v>
      </c>
      <c r="AK507" s="786" t="str">
        <f t="shared" si="54"/>
        <v xml:space="preserve"> </v>
      </c>
      <c r="AL507" s="786" t="str">
        <f t="shared" si="55"/>
        <v xml:space="preserve"> </v>
      </c>
    </row>
    <row r="508" spans="1:38" ht="18.75" x14ac:dyDescent="0.3">
      <c r="A508" s="858"/>
      <c r="B508" s="858"/>
      <c r="C508" s="858"/>
      <c r="D508" s="859"/>
      <c r="E508" s="860"/>
      <c r="F508" s="860"/>
      <c r="G508" s="860"/>
      <c r="H508" s="861"/>
      <c r="I508" s="861"/>
      <c r="J508" s="861"/>
      <c r="K508" s="786" t="str">
        <f t="shared" si="49"/>
        <v xml:space="preserve"> </v>
      </c>
      <c r="L508" s="861"/>
      <c r="M508" s="861"/>
      <c r="N508" s="861"/>
      <c r="O508" s="861"/>
      <c r="P508" s="861"/>
      <c r="Q508" s="855"/>
      <c r="R508" s="855"/>
      <c r="S508" s="861"/>
      <c r="T508" s="861"/>
      <c r="U508" s="861"/>
      <c r="V508" s="861"/>
      <c r="W508" s="862"/>
      <c r="X508" s="862"/>
      <c r="Y508" s="862"/>
      <c r="Z508" s="858"/>
      <c r="AA508" s="823"/>
      <c r="AB508" s="823"/>
      <c r="AC508" s="823"/>
      <c r="AD508" s="823"/>
      <c r="AE508" s="823"/>
      <c r="AF508" s="684"/>
      <c r="AG508" s="857" t="str">
        <f t="shared" si="50"/>
        <v xml:space="preserve"> </v>
      </c>
      <c r="AH508" s="786" t="str">
        <f t="shared" si="51"/>
        <v xml:space="preserve"> </v>
      </c>
      <c r="AI508" s="786" t="str">
        <f t="shared" si="52"/>
        <v xml:space="preserve"> </v>
      </c>
      <c r="AJ508" s="786" t="str">
        <f t="shared" si="53"/>
        <v xml:space="preserve"> </v>
      </c>
      <c r="AK508" s="786" t="str">
        <f t="shared" si="54"/>
        <v xml:space="preserve"> </v>
      </c>
      <c r="AL508" s="786" t="str">
        <f t="shared" si="55"/>
        <v xml:space="preserve"> </v>
      </c>
    </row>
    <row r="509" spans="1:38" ht="18.75" x14ac:dyDescent="0.3">
      <c r="A509" s="858"/>
      <c r="B509" s="858"/>
      <c r="C509" s="858"/>
      <c r="D509" s="859"/>
      <c r="E509" s="860"/>
      <c r="F509" s="860"/>
      <c r="G509" s="860"/>
      <c r="H509" s="861"/>
      <c r="I509" s="861"/>
      <c r="J509" s="861"/>
      <c r="K509" s="786" t="str">
        <f t="shared" si="49"/>
        <v xml:space="preserve"> </v>
      </c>
      <c r="L509" s="861"/>
      <c r="M509" s="861"/>
      <c r="N509" s="861"/>
      <c r="O509" s="861"/>
      <c r="P509" s="861"/>
      <c r="Q509" s="855"/>
      <c r="R509" s="855"/>
      <c r="S509" s="861"/>
      <c r="T509" s="861"/>
      <c r="U509" s="861"/>
      <c r="V509" s="861"/>
      <c r="W509" s="862"/>
      <c r="X509" s="862"/>
      <c r="Y509" s="862"/>
      <c r="Z509" s="858"/>
      <c r="AA509" s="823"/>
      <c r="AB509" s="823"/>
      <c r="AC509" s="823"/>
      <c r="AD509" s="823"/>
      <c r="AE509" s="823"/>
      <c r="AF509" s="684"/>
      <c r="AG509" s="857" t="str">
        <f t="shared" si="50"/>
        <v xml:space="preserve"> </v>
      </c>
      <c r="AH509" s="786" t="str">
        <f t="shared" si="51"/>
        <v xml:space="preserve"> </v>
      </c>
      <c r="AI509" s="786" t="str">
        <f t="shared" si="52"/>
        <v xml:space="preserve"> </v>
      </c>
      <c r="AJ509" s="786" t="str">
        <f t="shared" si="53"/>
        <v xml:space="preserve"> </v>
      </c>
      <c r="AK509" s="786" t="str">
        <f t="shared" si="54"/>
        <v xml:space="preserve"> </v>
      </c>
      <c r="AL509" s="786" t="str">
        <f t="shared" si="55"/>
        <v xml:space="preserve"> </v>
      </c>
    </row>
    <row r="510" spans="1:38" ht="18.75" x14ac:dyDescent="0.3">
      <c r="A510" s="858"/>
      <c r="B510" s="858"/>
      <c r="C510" s="858"/>
      <c r="D510" s="859"/>
      <c r="E510" s="860"/>
      <c r="F510" s="860"/>
      <c r="G510" s="860"/>
      <c r="H510" s="861"/>
      <c r="I510" s="861"/>
      <c r="J510" s="861"/>
      <c r="K510" s="786" t="str">
        <f t="shared" si="49"/>
        <v xml:space="preserve"> </v>
      </c>
      <c r="L510" s="861"/>
      <c r="M510" s="861"/>
      <c r="N510" s="861"/>
      <c r="O510" s="861"/>
      <c r="P510" s="861"/>
      <c r="Q510" s="855"/>
      <c r="R510" s="855"/>
      <c r="S510" s="861"/>
      <c r="T510" s="861"/>
      <c r="U510" s="861"/>
      <c r="V510" s="861"/>
      <c r="W510" s="862"/>
      <c r="X510" s="862"/>
      <c r="Y510" s="862"/>
      <c r="Z510" s="858"/>
      <c r="AA510" s="823"/>
      <c r="AB510" s="823"/>
      <c r="AC510" s="823"/>
      <c r="AD510" s="823"/>
      <c r="AE510" s="823"/>
      <c r="AF510" s="684"/>
      <c r="AG510" s="857" t="str">
        <f t="shared" si="50"/>
        <v xml:space="preserve"> </v>
      </c>
      <c r="AH510" s="786" t="str">
        <f t="shared" si="51"/>
        <v xml:space="preserve"> </v>
      </c>
      <c r="AI510" s="786" t="str">
        <f t="shared" si="52"/>
        <v xml:space="preserve"> </v>
      </c>
      <c r="AJ510" s="786" t="str">
        <f t="shared" si="53"/>
        <v xml:space="preserve"> </v>
      </c>
      <c r="AK510" s="786" t="str">
        <f t="shared" si="54"/>
        <v xml:space="preserve"> </v>
      </c>
      <c r="AL510" s="786" t="str">
        <f t="shared" si="55"/>
        <v xml:space="preserve"> </v>
      </c>
    </row>
    <row r="511" spans="1:38" ht="18.75" x14ac:dyDescent="0.3">
      <c r="A511" s="858"/>
      <c r="B511" s="858"/>
      <c r="C511" s="858"/>
      <c r="D511" s="859"/>
      <c r="E511" s="860"/>
      <c r="F511" s="860"/>
      <c r="G511" s="860"/>
      <c r="H511" s="861"/>
      <c r="I511" s="861"/>
      <c r="J511" s="861"/>
      <c r="K511" s="786" t="str">
        <f t="shared" si="49"/>
        <v xml:space="preserve"> </v>
      </c>
      <c r="L511" s="861"/>
      <c r="M511" s="861"/>
      <c r="N511" s="861"/>
      <c r="O511" s="861"/>
      <c r="P511" s="861"/>
      <c r="Q511" s="855"/>
      <c r="R511" s="855"/>
      <c r="S511" s="861"/>
      <c r="T511" s="861"/>
      <c r="U511" s="861"/>
      <c r="V511" s="861"/>
      <c r="W511" s="862"/>
      <c r="X511" s="862"/>
      <c r="Y511" s="862"/>
      <c r="Z511" s="858"/>
      <c r="AA511" s="823"/>
      <c r="AB511" s="823"/>
      <c r="AC511" s="823"/>
      <c r="AD511" s="823"/>
      <c r="AE511" s="823"/>
      <c r="AF511" s="684"/>
      <c r="AG511" s="857" t="str">
        <f t="shared" si="50"/>
        <v xml:space="preserve"> </v>
      </c>
      <c r="AH511" s="786" t="str">
        <f t="shared" si="51"/>
        <v xml:space="preserve"> </v>
      </c>
      <c r="AI511" s="786" t="str">
        <f t="shared" si="52"/>
        <v xml:space="preserve"> </v>
      </c>
      <c r="AJ511" s="786" t="str">
        <f t="shared" si="53"/>
        <v xml:space="preserve"> </v>
      </c>
      <c r="AK511" s="786" t="str">
        <f t="shared" si="54"/>
        <v xml:space="preserve"> </v>
      </c>
      <c r="AL511" s="786" t="str">
        <f t="shared" si="55"/>
        <v xml:space="preserve"> </v>
      </c>
    </row>
    <row r="512" spans="1:38" ht="18.75" x14ac:dyDescent="0.3">
      <c r="A512" s="858"/>
      <c r="B512" s="858"/>
      <c r="C512" s="858"/>
      <c r="D512" s="859"/>
      <c r="E512" s="860"/>
      <c r="F512" s="860"/>
      <c r="G512" s="860"/>
      <c r="H512" s="861"/>
      <c r="I512" s="861"/>
      <c r="J512" s="861"/>
      <c r="K512" s="786" t="str">
        <f t="shared" si="49"/>
        <v xml:space="preserve"> </v>
      </c>
      <c r="L512" s="861"/>
      <c r="M512" s="861"/>
      <c r="N512" s="861"/>
      <c r="O512" s="861"/>
      <c r="P512" s="861"/>
      <c r="Q512" s="855"/>
      <c r="R512" s="855"/>
      <c r="S512" s="861"/>
      <c r="T512" s="861"/>
      <c r="U512" s="861"/>
      <c r="V512" s="861"/>
      <c r="W512" s="862"/>
      <c r="X512" s="862"/>
      <c r="Y512" s="862"/>
      <c r="Z512" s="858"/>
      <c r="AA512" s="823"/>
      <c r="AB512" s="823"/>
      <c r="AC512" s="823"/>
      <c r="AD512" s="823"/>
      <c r="AE512" s="823"/>
      <c r="AF512" s="684"/>
      <c r="AG512" s="857" t="str">
        <f t="shared" si="50"/>
        <v xml:space="preserve"> </v>
      </c>
      <c r="AH512" s="786" t="str">
        <f t="shared" si="51"/>
        <v xml:space="preserve"> </v>
      </c>
      <c r="AI512" s="786" t="str">
        <f t="shared" si="52"/>
        <v xml:space="preserve"> </v>
      </c>
      <c r="AJ512" s="786" t="str">
        <f t="shared" si="53"/>
        <v xml:space="preserve"> </v>
      </c>
      <c r="AK512" s="786" t="str">
        <f t="shared" si="54"/>
        <v xml:space="preserve"> </v>
      </c>
      <c r="AL512" s="786" t="str">
        <f t="shared" si="55"/>
        <v xml:space="preserve"> </v>
      </c>
    </row>
    <row r="513" spans="1:38" ht="18.75" x14ac:dyDescent="0.3">
      <c r="A513" s="858"/>
      <c r="B513" s="858"/>
      <c r="C513" s="858"/>
      <c r="D513" s="859"/>
      <c r="E513" s="860"/>
      <c r="F513" s="860"/>
      <c r="G513" s="860"/>
      <c r="H513" s="861"/>
      <c r="I513" s="861"/>
      <c r="J513" s="861"/>
      <c r="K513" s="786" t="str">
        <f t="shared" si="49"/>
        <v xml:space="preserve"> </v>
      </c>
      <c r="L513" s="861"/>
      <c r="M513" s="861"/>
      <c r="N513" s="861"/>
      <c r="O513" s="861"/>
      <c r="P513" s="861"/>
      <c r="Q513" s="855"/>
      <c r="R513" s="855"/>
      <c r="S513" s="861"/>
      <c r="T513" s="861"/>
      <c r="U513" s="861"/>
      <c r="V513" s="861"/>
      <c r="W513" s="862"/>
      <c r="X513" s="862"/>
      <c r="Y513" s="862"/>
      <c r="Z513" s="858"/>
      <c r="AA513" s="823"/>
      <c r="AB513" s="823"/>
      <c r="AC513" s="823"/>
      <c r="AD513" s="823"/>
      <c r="AE513" s="823"/>
      <c r="AF513" s="684"/>
      <c r="AG513" s="857" t="str">
        <f t="shared" si="50"/>
        <v xml:space="preserve"> </v>
      </c>
      <c r="AH513" s="786" t="str">
        <f t="shared" si="51"/>
        <v xml:space="preserve"> </v>
      </c>
      <c r="AI513" s="786" t="str">
        <f t="shared" si="52"/>
        <v xml:space="preserve"> </v>
      </c>
      <c r="AJ513" s="786" t="str">
        <f t="shared" si="53"/>
        <v xml:space="preserve"> </v>
      </c>
      <c r="AK513" s="786" t="str">
        <f t="shared" si="54"/>
        <v xml:space="preserve"> </v>
      </c>
      <c r="AL513" s="786" t="str">
        <f t="shared" si="55"/>
        <v xml:space="preserve"> </v>
      </c>
    </row>
    <row r="514" spans="1:38" ht="18.75" x14ac:dyDescent="0.3">
      <c r="A514" s="858"/>
      <c r="B514" s="858"/>
      <c r="C514" s="858"/>
      <c r="D514" s="859"/>
      <c r="E514" s="860"/>
      <c r="F514" s="860"/>
      <c r="G514" s="860"/>
      <c r="H514" s="861"/>
      <c r="I514" s="861"/>
      <c r="J514" s="861"/>
      <c r="K514" s="786" t="str">
        <f t="shared" si="49"/>
        <v xml:space="preserve"> </v>
      </c>
      <c r="L514" s="861"/>
      <c r="M514" s="861"/>
      <c r="N514" s="861"/>
      <c r="O514" s="861"/>
      <c r="P514" s="861"/>
      <c r="Q514" s="855"/>
      <c r="R514" s="855"/>
      <c r="S514" s="861"/>
      <c r="T514" s="861"/>
      <c r="U514" s="861"/>
      <c r="V514" s="861"/>
      <c r="W514" s="862"/>
      <c r="X514" s="862"/>
      <c r="Y514" s="862"/>
      <c r="Z514" s="858"/>
      <c r="AA514" s="823"/>
      <c r="AB514" s="823"/>
      <c r="AC514" s="823"/>
      <c r="AD514" s="823"/>
      <c r="AE514" s="823"/>
      <c r="AF514" s="684"/>
      <c r="AG514" s="857" t="str">
        <f t="shared" si="50"/>
        <v xml:space="preserve"> </v>
      </c>
      <c r="AH514" s="786" t="str">
        <f t="shared" si="51"/>
        <v xml:space="preserve"> </v>
      </c>
      <c r="AI514" s="786" t="str">
        <f t="shared" si="52"/>
        <v xml:space="preserve"> </v>
      </c>
      <c r="AJ514" s="786" t="str">
        <f t="shared" si="53"/>
        <v xml:space="preserve"> </v>
      </c>
      <c r="AK514" s="786" t="str">
        <f t="shared" si="54"/>
        <v xml:space="preserve"> </v>
      </c>
      <c r="AL514" s="786" t="str">
        <f t="shared" si="55"/>
        <v xml:space="preserve"> </v>
      </c>
    </row>
    <row r="515" spans="1:38" ht="18.75" x14ac:dyDescent="0.3">
      <c r="A515" s="858"/>
      <c r="B515" s="858"/>
      <c r="C515" s="858"/>
      <c r="D515" s="859"/>
      <c r="E515" s="860"/>
      <c r="F515" s="860"/>
      <c r="G515" s="860"/>
      <c r="H515" s="861"/>
      <c r="I515" s="861"/>
      <c r="J515" s="861"/>
      <c r="K515" s="786" t="str">
        <f t="shared" si="49"/>
        <v xml:space="preserve"> </v>
      </c>
      <c r="L515" s="861"/>
      <c r="M515" s="861"/>
      <c r="N515" s="861"/>
      <c r="O515" s="861"/>
      <c r="P515" s="861"/>
      <c r="Q515" s="855"/>
      <c r="R515" s="855"/>
      <c r="S515" s="861"/>
      <c r="T515" s="861"/>
      <c r="U515" s="861"/>
      <c r="V515" s="861"/>
      <c r="W515" s="862"/>
      <c r="X515" s="862"/>
      <c r="Y515" s="862"/>
      <c r="Z515" s="858"/>
      <c r="AA515" s="823"/>
      <c r="AB515" s="823"/>
      <c r="AC515" s="823"/>
      <c r="AD515" s="823"/>
      <c r="AE515" s="823"/>
      <c r="AF515" s="684"/>
      <c r="AG515" s="857" t="str">
        <f t="shared" si="50"/>
        <v xml:space="preserve"> </v>
      </c>
      <c r="AH515" s="786" t="str">
        <f t="shared" si="51"/>
        <v xml:space="preserve"> </v>
      </c>
      <c r="AI515" s="786" t="str">
        <f t="shared" si="52"/>
        <v xml:space="preserve"> </v>
      </c>
      <c r="AJ515" s="786" t="str">
        <f t="shared" si="53"/>
        <v xml:space="preserve"> </v>
      </c>
      <c r="AK515" s="786" t="str">
        <f t="shared" si="54"/>
        <v xml:space="preserve"> </v>
      </c>
      <c r="AL515" s="786" t="str">
        <f t="shared" si="55"/>
        <v xml:space="preserve"> </v>
      </c>
    </row>
    <row r="516" spans="1:38" ht="18.75" x14ac:dyDescent="0.3">
      <c r="A516" s="858"/>
      <c r="B516" s="858"/>
      <c r="C516" s="858"/>
      <c r="D516" s="859"/>
      <c r="E516" s="860"/>
      <c r="F516" s="860"/>
      <c r="G516" s="860"/>
      <c r="H516" s="861"/>
      <c r="I516" s="861"/>
      <c r="J516" s="861"/>
      <c r="K516" s="786" t="str">
        <f t="shared" si="49"/>
        <v xml:space="preserve"> </v>
      </c>
      <c r="L516" s="861"/>
      <c r="M516" s="861"/>
      <c r="N516" s="861"/>
      <c r="O516" s="861"/>
      <c r="P516" s="861"/>
      <c r="Q516" s="855"/>
      <c r="R516" s="855"/>
      <c r="S516" s="861"/>
      <c r="T516" s="861"/>
      <c r="U516" s="861"/>
      <c r="V516" s="861"/>
      <c r="W516" s="862"/>
      <c r="X516" s="862"/>
      <c r="Y516" s="862"/>
      <c r="Z516" s="858"/>
      <c r="AA516" s="823"/>
      <c r="AB516" s="823"/>
      <c r="AC516" s="823"/>
      <c r="AD516" s="823"/>
      <c r="AE516" s="823"/>
      <c r="AF516" s="684"/>
      <c r="AG516" s="857" t="str">
        <f t="shared" si="50"/>
        <v xml:space="preserve"> </v>
      </c>
      <c r="AH516" s="786" t="str">
        <f t="shared" si="51"/>
        <v xml:space="preserve"> </v>
      </c>
      <c r="AI516" s="786" t="str">
        <f t="shared" si="52"/>
        <v xml:space="preserve"> </v>
      </c>
      <c r="AJ516" s="786" t="str">
        <f t="shared" si="53"/>
        <v xml:space="preserve"> </v>
      </c>
      <c r="AK516" s="786" t="str">
        <f t="shared" si="54"/>
        <v xml:space="preserve"> </v>
      </c>
      <c r="AL516" s="786" t="str">
        <f t="shared" si="55"/>
        <v xml:space="preserve"> </v>
      </c>
    </row>
    <row r="517" spans="1:38" ht="18.75" x14ac:dyDescent="0.3">
      <c r="A517" s="858"/>
      <c r="B517" s="858"/>
      <c r="C517" s="858"/>
      <c r="D517" s="859"/>
      <c r="E517" s="860"/>
      <c r="F517" s="860"/>
      <c r="G517" s="860"/>
      <c r="H517" s="861"/>
      <c r="I517" s="861"/>
      <c r="J517" s="861"/>
      <c r="K517" s="786" t="str">
        <f t="shared" si="49"/>
        <v xml:space="preserve"> </v>
      </c>
      <c r="L517" s="861"/>
      <c r="M517" s="861"/>
      <c r="N517" s="861"/>
      <c r="O517" s="861"/>
      <c r="P517" s="861"/>
      <c r="Q517" s="855"/>
      <c r="R517" s="855"/>
      <c r="S517" s="861"/>
      <c r="T517" s="861"/>
      <c r="U517" s="861"/>
      <c r="V517" s="861"/>
      <c r="W517" s="862"/>
      <c r="X517" s="862"/>
      <c r="Y517" s="862"/>
      <c r="Z517" s="858"/>
      <c r="AA517" s="823"/>
      <c r="AB517" s="823"/>
      <c r="AC517" s="823"/>
      <c r="AD517" s="823"/>
      <c r="AE517" s="823"/>
      <c r="AF517" s="684"/>
      <c r="AG517" s="857" t="str">
        <f t="shared" si="50"/>
        <v xml:space="preserve"> </v>
      </c>
      <c r="AH517" s="786" t="str">
        <f t="shared" si="51"/>
        <v xml:space="preserve"> </v>
      </c>
      <c r="AI517" s="786" t="str">
        <f t="shared" si="52"/>
        <v xml:space="preserve"> </v>
      </c>
      <c r="AJ517" s="786" t="str">
        <f t="shared" si="53"/>
        <v xml:space="preserve"> </v>
      </c>
      <c r="AK517" s="786" t="str">
        <f t="shared" si="54"/>
        <v xml:space="preserve"> </v>
      </c>
      <c r="AL517" s="786" t="str">
        <f t="shared" si="55"/>
        <v xml:space="preserve"> </v>
      </c>
    </row>
    <row r="518" spans="1:38" ht="18.75" x14ac:dyDescent="0.3">
      <c r="A518" s="858"/>
      <c r="B518" s="858"/>
      <c r="C518" s="858"/>
      <c r="D518" s="859"/>
      <c r="E518" s="860"/>
      <c r="F518" s="860"/>
      <c r="G518" s="860"/>
      <c r="H518" s="861"/>
      <c r="I518" s="861"/>
      <c r="J518" s="861"/>
      <c r="K518" s="786" t="str">
        <f t="shared" ref="K518:K581" si="56">IFERROR(O518/R518," ")</f>
        <v xml:space="preserve"> </v>
      </c>
      <c r="L518" s="861"/>
      <c r="M518" s="861"/>
      <c r="N518" s="861"/>
      <c r="O518" s="861"/>
      <c r="P518" s="861"/>
      <c r="Q518" s="855"/>
      <c r="R518" s="855"/>
      <c r="S518" s="861"/>
      <c r="T518" s="861"/>
      <c r="U518" s="861"/>
      <c r="V518" s="861"/>
      <c r="W518" s="862"/>
      <c r="X518" s="862"/>
      <c r="Y518" s="862"/>
      <c r="Z518" s="858"/>
      <c r="AA518" s="823"/>
      <c r="AB518" s="823"/>
      <c r="AC518" s="823"/>
      <c r="AD518" s="823"/>
      <c r="AE518" s="823"/>
      <c r="AF518" s="684"/>
      <c r="AG518" s="857" t="str">
        <f t="shared" ref="AG518:AG581" si="57">IF(AF518&gt;0,AF518*0.187*10^-3," ")</f>
        <v xml:space="preserve"> </v>
      </c>
      <c r="AH518" s="786" t="str">
        <f t="shared" ref="AH518:AH581" si="58">IFERROR(S518/M518," ")</f>
        <v xml:space="preserve"> </v>
      </c>
      <c r="AI518" s="786" t="str">
        <f t="shared" ref="AI518:AI581" si="59">IFERROR(T518/N518," ")</f>
        <v xml:space="preserve"> </v>
      </c>
      <c r="AJ518" s="786" t="str">
        <f t="shared" ref="AJ518:AJ581" si="60">IFERROR((IF(S518&gt;0,S518*0.187*10^3,0)+IF(T518&gt;0,T518*0.86*10^3,0))/O518," ")</f>
        <v xml:space="preserve"> </v>
      </c>
      <c r="AK518" s="786" t="str">
        <f t="shared" ref="AK518:AK581" si="61">IFERROR(Z518*0.187*10^-3/J518," ")</f>
        <v xml:space="preserve"> </v>
      </c>
      <c r="AL518" s="786" t="str">
        <f t="shared" ref="AL518:AL581" si="62">IFERROR(AD518*0.187*10^-3/G518," ")</f>
        <v xml:space="preserve"> </v>
      </c>
    </row>
    <row r="519" spans="1:38" ht="18.75" x14ac:dyDescent="0.3">
      <c r="A519" s="858"/>
      <c r="B519" s="858"/>
      <c r="C519" s="858"/>
      <c r="D519" s="859"/>
      <c r="E519" s="860"/>
      <c r="F519" s="860"/>
      <c r="G519" s="860"/>
      <c r="H519" s="861"/>
      <c r="I519" s="861"/>
      <c r="J519" s="861"/>
      <c r="K519" s="786" t="str">
        <f t="shared" si="56"/>
        <v xml:space="preserve"> </v>
      </c>
      <c r="L519" s="861"/>
      <c r="M519" s="861"/>
      <c r="N519" s="861"/>
      <c r="O519" s="861"/>
      <c r="P519" s="861"/>
      <c r="Q519" s="855"/>
      <c r="R519" s="855"/>
      <c r="S519" s="861"/>
      <c r="T519" s="861"/>
      <c r="U519" s="861"/>
      <c r="V519" s="861"/>
      <c r="W519" s="862"/>
      <c r="X519" s="862"/>
      <c r="Y519" s="862"/>
      <c r="Z519" s="858"/>
      <c r="AA519" s="823"/>
      <c r="AB519" s="823"/>
      <c r="AC519" s="823"/>
      <c r="AD519" s="823"/>
      <c r="AE519" s="823"/>
      <c r="AF519" s="684"/>
      <c r="AG519" s="857" t="str">
        <f t="shared" si="57"/>
        <v xml:space="preserve"> </v>
      </c>
      <c r="AH519" s="786" t="str">
        <f t="shared" si="58"/>
        <v xml:space="preserve"> </v>
      </c>
      <c r="AI519" s="786" t="str">
        <f t="shared" si="59"/>
        <v xml:space="preserve"> </v>
      </c>
      <c r="AJ519" s="786" t="str">
        <f t="shared" si="60"/>
        <v xml:space="preserve"> </v>
      </c>
      <c r="AK519" s="786" t="str">
        <f t="shared" si="61"/>
        <v xml:space="preserve"> </v>
      </c>
      <c r="AL519" s="786" t="str">
        <f t="shared" si="62"/>
        <v xml:space="preserve"> </v>
      </c>
    </row>
    <row r="520" spans="1:38" ht="18.75" x14ac:dyDescent="0.3">
      <c r="A520" s="858"/>
      <c r="B520" s="858"/>
      <c r="C520" s="858"/>
      <c r="D520" s="859"/>
      <c r="E520" s="860"/>
      <c r="F520" s="860"/>
      <c r="G520" s="860"/>
      <c r="H520" s="861"/>
      <c r="I520" s="861"/>
      <c r="J520" s="861"/>
      <c r="K520" s="786" t="str">
        <f t="shared" si="56"/>
        <v xml:space="preserve"> </v>
      </c>
      <c r="L520" s="861"/>
      <c r="M520" s="861"/>
      <c r="N520" s="861"/>
      <c r="O520" s="861"/>
      <c r="P520" s="861"/>
      <c r="Q520" s="855"/>
      <c r="R520" s="855"/>
      <c r="S520" s="861"/>
      <c r="T520" s="861"/>
      <c r="U520" s="861"/>
      <c r="V520" s="861"/>
      <c r="W520" s="862"/>
      <c r="X520" s="862"/>
      <c r="Y520" s="862"/>
      <c r="Z520" s="858"/>
      <c r="AA520" s="823"/>
      <c r="AB520" s="823"/>
      <c r="AC520" s="823"/>
      <c r="AD520" s="823"/>
      <c r="AE520" s="823"/>
      <c r="AF520" s="684"/>
      <c r="AG520" s="857" t="str">
        <f t="shared" si="57"/>
        <v xml:space="preserve"> </v>
      </c>
      <c r="AH520" s="786" t="str">
        <f t="shared" si="58"/>
        <v xml:space="preserve"> </v>
      </c>
      <c r="AI520" s="786" t="str">
        <f t="shared" si="59"/>
        <v xml:space="preserve"> </v>
      </c>
      <c r="AJ520" s="786" t="str">
        <f t="shared" si="60"/>
        <v xml:space="preserve"> </v>
      </c>
      <c r="AK520" s="786" t="str">
        <f t="shared" si="61"/>
        <v xml:space="preserve"> </v>
      </c>
      <c r="AL520" s="786" t="str">
        <f t="shared" si="62"/>
        <v xml:space="preserve"> </v>
      </c>
    </row>
    <row r="521" spans="1:38" ht="18.75" x14ac:dyDescent="0.3">
      <c r="A521" s="858"/>
      <c r="B521" s="858"/>
      <c r="C521" s="858"/>
      <c r="D521" s="859"/>
      <c r="E521" s="860"/>
      <c r="F521" s="860"/>
      <c r="G521" s="860"/>
      <c r="H521" s="861"/>
      <c r="I521" s="861"/>
      <c r="J521" s="861"/>
      <c r="K521" s="786" t="str">
        <f t="shared" si="56"/>
        <v xml:space="preserve"> </v>
      </c>
      <c r="L521" s="861"/>
      <c r="M521" s="861"/>
      <c r="N521" s="861"/>
      <c r="O521" s="861"/>
      <c r="P521" s="861"/>
      <c r="Q521" s="855"/>
      <c r="R521" s="855"/>
      <c r="S521" s="861"/>
      <c r="T521" s="861"/>
      <c r="U521" s="861"/>
      <c r="V521" s="861"/>
      <c r="W521" s="862"/>
      <c r="X521" s="862"/>
      <c r="Y521" s="862"/>
      <c r="Z521" s="858"/>
      <c r="AA521" s="823"/>
      <c r="AB521" s="823"/>
      <c r="AC521" s="823"/>
      <c r="AD521" s="823"/>
      <c r="AE521" s="823"/>
      <c r="AF521" s="684"/>
      <c r="AG521" s="857" t="str">
        <f t="shared" si="57"/>
        <v xml:space="preserve"> </v>
      </c>
      <c r="AH521" s="786" t="str">
        <f t="shared" si="58"/>
        <v xml:space="preserve"> </v>
      </c>
      <c r="AI521" s="786" t="str">
        <f t="shared" si="59"/>
        <v xml:space="preserve"> </v>
      </c>
      <c r="AJ521" s="786" t="str">
        <f t="shared" si="60"/>
        <v xml:space="preserve"> </v>
      </c>
      <c r="AK521" s="786" t="str">
        <f t="shared" si="61"/>
        <v xml:space="preserve"> </v>
      </c>
      <c r="AL521" s="786" t="str">
        <f t="shared" si="62"/>
        <v xml:space="preserve"> </v>
      </c>
    </row>
    <row r="522" spans="1:38" ht="18.75" x14ac:dyDescent="0.3">
      <c r="A522" s="858"/>
      <c r="B522" s="858"/>
      <c r="C522" s="858"/>
      <c r="D522" s="859"/>
      <c r="E522" s="860"/>
      <c r="F522" s="860"/>
      <c r="G522" s="860"/>
      <c r="H522" s="861"/>
      <c r="I522" s="861"/>
      <c r="J522" s="861"/>
      <c r="K522" s="786" t="str">
        <f t="shared" si="56"/>
        <v xml:space="preserve"> </v>
      </c>
      <c r="L522" s="861"/>
      <c r="M522" s="861"/>
      <c r="N522" s="861"/>
      <c r="O522" s="861"/>
      <c r="P522" s="861"/>
      <c r="Q522" s="855"/>
      <c r="R522" s="855"/>
      <c r="S522" s="861"/>
      <c r="T522" s="861"/>
      <c r="U522" s="861"/>
      <c r="V522" s="861"/>
      <c r="W522" s="862"/>
      <c r="X522" s="862"/>
      <c r="Y522" s="862"/>
      <c r="Z522" s="858"/>
      <c r="AA522" s="823"/>
      <c r="AB522" s="823"/>
      <c r="AC522" s="823"/>
      <c r="AD522" s="823"/>
      <c r="AE522" s="823"/>
      <c r="AF522" s="684"/>
      <c r="AG522" s="857" t="str">
        <f t="shared" si="57"/>
        <v xml:space="preserve"> </v>
      </c>
      <c r="AH522" s="786" t="str">
        <f t="shared" si="58"/>
        <v xml:space="preserve"> </v>
      </c>
      <c r="AI522" s="786" t="str">
        <f t="shared" si="59"/>
        <v xml:space="preserve"> </v>
      </c>
      <c r="AJ522" s="786" t="str">
        <f t="shared" si="60"/>
        <v xml:space="preserve"> </v>
      </c>
      <c r="AK522" s="786" t="str">
        <f t="shared" si="61"/>
        <v xml:space="preserve"> </v>
      </c>
      <c r="AL522" s="786" t="str">
        <f t="shared" si="62"/>
        <v xml:space="preserve"> </v>
      </c>
    </row>
    <row r="523" spans="1:38" ht="18.75" x14ac:dyDescent="0.3">
      <c r="A523" s="858"/>
      <c r="B523" s="858"/>
      <c r="C523" s="858"/>
      <c r="D523" s="859"/>
      <c r="E523" s="860"/>
      <c r="F523" s="860"/>
      <c r="G523" s="860"/>
      <c r="H523" s="861"/>
      <c r="I523" s="861"/>
      <c r="J523" s="861"/>
      <c r="K523" s="786" t="str">
        <f t="shared" si="56"/>
        <v xml:space="preserve"> </v>
      </c>
      <c r="L523" s="861"/>
      <c r="M523" s="861"/>
      <c r="N523" s="861"/>
      <c r="O523" s="861"/>
      <c r="P523" s="861"/>
      <c r="Q523" s="855"/>
      <c r="R523" s="855"/>
      <c r="S523" s="861"/>
      <c r="T523" s="861"/>
      <c r="U523" s="861"/>
      <c r="V523" s="861"/>
      <c r="W523" s="862"/>
      <c r="X523" s="862"/>
      <c r="Y523" s="862"/>
      <c r="Z523" s="858"/>
      <c r="AA523" s="823"/>
      <c r="AB523" s="823"/>
      <c r="AC523" s="823"/>
      <c r="AD523" s="823"/>
      <c r="AE523" s="823"/>
      <c r="AF523" s="684"/>
      <c r="AG523" s="857" t="str">
        <f t="shared" si="57"/>
        <v xml:space="preserve"> </v>
      </c>
      <c r="AH523" s="786" t="str">
        <f t="shared" si="58"/>
        <v xml:space="preserve"> </v>
      </c>
      <c r="AI523" s="786" t="str">
        <f t="shared" si="59"/>
        <v xml:space="preserve"> </v>
      </c>
      <c r="AJ523" s="786" t="str">
        <f t="shared" si="60"/>
        <v xml:space="preserve"> </v>
      </c>
      <c r="AK523" s="786" t="str">
        <f t="shared" si="61"/>
        <v xml:space="preserve"> </v>
      </c>
      <c r="AL523" s="786" t="str">
        <f t="shared" si="62"/>
        <v xml:space="preserve"> </v>
      </c>
    </row>
    <row r="524" spans="1:38" ht="18.75" x14ac:dyDescent="0.3">
      <c r="A524" s="858"/>
      <c r="B524" s="858"/>
      <c r="C524" s="858"/>
      <c r="D524" s="859"/>
      <c r="E524" s="860"/>
      <c r="F524" s="860"/>
      <c r="G524" s="860"/>
      <c r="H524" s="861"/>
      <c r="I524" s="861"/>
      <c r="J524" s="861"/>
      <c r="K524" s="786" t="str">
        <f t="shared" si="56"/>
        <v xml:space="preserve"> </v>
      </c>
      <c r="L524" s="861"/>
      <c r="M524" s="861"/>
      <c r="N524" s="861"/>
      <c r="O524" s="861"/>
      <c r="P524" s="861"/>
      <c r="Q524" s="855"/>
      <c r="R524" s="855"/>
      <c r="S524" s="861"/>
      <c r="T524" s="861"/>
      <c r="U524" s="861"/>
      <c r="V524" s="861"/>
      <c r="W524" s="862"/>
      <c r="X524" s="862"/>
      <c r="Y524" s="862"/>
      <c r="Z524" s="858"/>
      <c r="AA524" s="823"/>
      <c r="AB524" s="823"/>
      <c r="AC524" s="823"/>
      <c r="AD524" s="823"/>
      <c r="AE524" s="823"/>
      <c r="AF524" s="684"/>
      <c r="AG524" s="857" t="str">
        <f t="shared" si="57"/>
        <v xml:space="preserve"> </v>
      </c>
      <c r="AH524" s="786" t="str">
        <f t="shared" si="58"/>
        <v xml:space="preserve"> </v>
      </c>
      <c r="AI524" s="786" t="str">
        <f t="shared" si="59"/>
        <v xml:space="preserve"> </v>
      </c>
      <c r="AJ524" s="786" t="str">
        <f t="shared" si="60"/>
        <v xml:space="preserve"> </v>
      </c>
      <c r="AK524" s="786" t="str">
        <f t="shared" si="61"/>
        <v xml:space="preserve"> </v>
      </c>
      <c r="AL524" s="786" t="str">
        <f t="shared" si="62"/>
        <v xml:space="preserve"> </v>
      </c>
    </row>
    <row r="525" spans="1:38" ht="18.75" x14ac:dyDescent="0.3">
      <c r="A525" s="858"/>
      <c r="B525" s="858"/>
      <c r="C525" s="858"/>
      <c r="D525" s="859"/>
      <c r="E525" s="860"/>
      <c r="F525" s="860"/>
      <c r="G525" s="860"/>
      <c r="H525" s="861"/>
      <c r="I525" s="861"/>
      <c r="J525" s="861"/>
      <c r="K525" s="786" t="str">
        <f t="shared" si="56"/>
        <v xml:space="preserve"> </v>
      </c>
      <c r="L525" s="861"/>
      <c r="M525" s="861"/>
      <c r="N525" s="861"/>
      <c r="O525" s="861"/>
      <c r="P525" s="861"/>
      <c r="Q525" s="855"/>
      <c r="R525" s="855"/>
      <c r="S525" s="861"/>
      <c r="T525" s="861"/>
      <c r="U525" s="861"/>
      <c r="V525" s="861"/>
      <c r="W525" s="862"/>
      <c r="X525" s="862"/>
      <c r="Y525" s="862"/>
      <c r="Z525" s="858"/>
      <c r="AA525" s="823"/>
      <c r="AB525" s="823"/>
      <c r="AC525" s="823"/>
      <c r="AD525" s="823"/>
      <c r="AE525" s="823"/>
      <c r="AF525" s="684"/>
      <c r="AG525" s="857" t="str">
        <f t="shared" si="57"/>
        <v xml:space="preserve"> </v>
      </c>
      <c r="AH525" s="786" t="str">
        <f t="shared" si="58"/>
        <v xml:space="preserve"> </v>
      </c>
      <c r="AI525" s="786" t="str">
        <f t="shared" si="59"/>
        <v xml:space="preserve"> </v>
      </c>
      <c r="AJ525" s="786" t="str">
        <f t="shared" si="60"/>
        <v xml:space="preserve"> </v>
      </c>
      <c r="AK525" s="786" t="str">
        <f t="shared" si="61"/>
        <v xml:space="preserve"> </v>
      </c>
      <c r="AL525" s="786" t="str">
        <f t="shared" si="62"/>
        <v xml:space="preserve"> </v>
      </c>
    </row>
    <row r="526" spans="1:38" ht="18.75" x14ac:dyDescent="0.3">
      <c r="A526" s="858"/>
      <c r="B526" s="858"/>
      <c r="C526" s="858"/>
      <c r="D526" s="859"/>
      <c r="E526" s="860"/>
      <c r="F526" s="860"/>
      <c r="G526" s="860"/>
      <c r="H526" s="861"/>
      <c r="I526" s="861"/>
      <c r="J526" s="861"/>
      <c r="K526" s="786" t="str">
        <f t="shared" si="56"/>
        <v xml:space="preserve"> </v>
      </c>
      <c r="L526" s="861"/>
      <c r="M526" s="861"/>
      <c r="N526" s="861"/>
      <c r="O526" s="861"/>
      <c r="P526" s="861"/>
      <c r="Q526" s="855"/>
      <c r="R526" s="855"/>
      <c r="S526" s="861"/>
      <c r="T526" s="861"/>
      <c r="U526" s="861"/>
      <c r="V526" s="861"/>
      <c r="W526" s="862"/>
      <c r="X526" s="862"/>
      <c r="Y526" s="862"/>
      <c r="Z526" s="858"/>
      <c r="AA526" s="823"/>
      <c r="AB526" s="823"/>
      <c r="AC526" s="823"/>
      <c r="AD526" s="823"/>
      <c r="AE526" s="823"/>
      <c r="AF526" s="684"/>
      <c r="AG526" s="857" t="str">
        <f t="shared" si="57"/>
        <v xml:space="preserve"> </v>
      </c>
      <c r="AH526" s="786" t="str">
        <f t="shared" si="58"/>
        <v xml:space="preserve"> </v>
      </c>
      <c r="AI526" s="786" t="str">
        <f t="shared" si="59"/>
        <v xml:space="preserve"> </v>
      </c>
      <c r="AJ526" s="786" t="str">
        <f t="shared" si="60"/>
        <v xml:space="preserve"> </v>
      </c>
      <c r="AK526" s="786" t="str">
        <f t="shared" si="61"/>
        <v xml:space="preserve"> </v>
      </c>
      <c r="AL526" s="786" t="str">
        <f t="shared" si="62"/>
        <v xml:space="preserve"> </v>
      </c>
    </row>
    <row r="527" spans="1:38" ht="18.75" x14ac:dyDescent="0.3">
      <c r="A527" s="858"/>
      <c r="B527" s="858"/>
      <c r="C527" s="858"/>
      <c r="D527" s="859"/>
      <c r="E527" s="860"/>
      <c r="F527" s="860"/>
      <c r="G527" s="860"/>
      <c r="H527" s="861"/>
      <c r="I527" s="861"/>
      <c r="J527" s="861"/>
      <c r="K527" s="786" t="str">
        <f t="shared" si="56"/>
        <v xml:space="preserve"> </v>
      </c>
      <c r="L527" s="861"/>
      <c r="M527" s="861"/>
      <c r="N527" s="861"/>
      <c r="O527" s="861"/>
      <c r="P527" s="861"/>
      <c r="Q527" s="855"/>
      <c r="R527" s="855"/>
      <c r="S527" s="861"/>
      <c r="T527" s="861"/>
      <c r="U527" s="861"/>
      <c r="V527" s="861"/>
      <c r="W527" s="862"/>
      <c r="X527" s="862"/>
      <c r="Y527" s="862"/>
      <c r="Z527" s="858"/>
      <c r="AA527" s="823"/>
      <c r="AB527" s="823"/>
      <c r="AC527" s="823"/>
      <c r="AD527" s="823"/>
      <c r="AE527" s="823"/>
      <c r="AF527" s="684"/>
      <c r="AG527" s="857" t="str">
        <f t="shared" si="57"/>
        <v xml:space="preserve"> </v>
      </c>
      <c r="AH527" s="786" t="str">
        <f t="shared" si="58"/>
        <v xml:space="preserve"> </v>
      </c>
      <c r="AI527" s="786" t="str">
        <f t="shared" si="59"/>
        <v xml:space="preserve"> </v>
      </c>
      <c r="AJ527" s="786" t="str">
        <f t="shared" si="60"/>
        <v xml:space="preserve"> </v>
      </c>
      <c r="AK527" s="786" t="str">
        <f t="shared" si="61"/>
        <v xml:space="preserve"> </v>
      </c>
      <c r="AL527" s="786" t="str">
        <f t="shared" si="62"/>
        <v xml:space="preserve"> </v>
      </c>
    </row>
    <row r="528" spans="1:38" ht="18.75" x14ac:dyDescent="0.3">
      <c r="A528" s="858"/>
      <c r="B528" s="858"/>
      <c r="C528" s="858"/>
      <c r="D528" s="859"/>
      <c r="E528" s="860"/>
      <c r="F528" s="860"/>
      <c r="G528" s="860"/>
      <c r="H528" s="861"/>
      <c r="I528" s="861"/>
      <c r="J528" s="861"/>
      <c r="K528" s="786" t="str">
        <f t="shared" si="56"/>
        <v xml:space="preserve"> </v>
      </c>
      <c r="L528" s="861"/>
      <c r="M528" s="861"/>
      <c r="N528" s="861"/>
      <c r="O528" s="861"/>
      <c r="P528" s="861"/>
      <c r="Q528" s="855"/>
      <c r="R528" s="855"/>
      <c r="S528" s="861"/>
      <c r="T528" s="861"/>
      <c r="U528" s="861"/>
      <c r="V528" s="861"/>
      <c r="W528" s="862"/>
      <c r="X528" s="862"/>
      <c r="Y528" s="862"/>
      <c r="Z528" s="858"/>
      <c r="AA528" s="823"/>
      <c r="AB528" s="823"/>
      <c r="AC528" s="823"/>
      <c r="AD528" s="823"/>
      <c r="AE528" s="823"/>
      <c r="AF528" s="684"/>
      <c r="AG528" s="857" t="str">
        <f t="shared" si="57"/>
        <v xml:space="preserve"> </v>
      </c>
      <c r="AH528" s="786" t="str">
        <f t="shared" si="58"/>
        <v xml:space="preserve"> </v>
      </c>
      <c r="AI528" s="786" t="str">
        <f t="shared" si="59"/>
        <v xml:space="preserve"> </v>
      </c>
      <c r="AJ528" s="786" t="str">
        <f t="shared" si="60"/>
        <v xml:space="preserve"> </v>
      </c>
      <c r="AK528" s="786" t="str">
        <f t="shared" si="61"/>
        <v xml:space="preserve"> </v>
      </c>
      <c r="AL528" s="786" t="str">
        <f t="shared" si="62"/>
        <v xml:space="preserve"> </v>
      </c>
    </row>
    <row r="529" spans="1:38" ht="18.75" x14ac:dyDescent="0.3">
      <c r="A529" s="858"/>
      <c r="B529" s="858"/>
      <c r="C529" s="858"/>
      <c r="D529" s="859"/>
      <c r="E529" s="860"/>
      <c r="F529" s="860"/>
      <c r="G529" s="860"/>
      <c r="H529" s="861"/>
      <c r="I529" s="861"/>
      <c r="J529" s="861"/>
      <c r="K529" s="786" t="str">
        <f t="shared" si="56"/>
        <v xml:space="preserve"> </v>
      </c>
      <c r="L529" s="861"/>
      <c r="M529" s="861"/>
      <c r="N529" s="861"/>
      <c r="O529" s="861"/>
      <c r="P529" s="861"/>
      <c r="Q529" s="855"/>
      <c r="R529" s="855"/>
      <c r="S529" s="861"/>
      <c r="T529" s="861"/>
      <c r="U529" s="861"/>
      <c r="V529" s="861"/>
      <c r="W529" s="862"/>
      <c r="X529" s="862"/>
      <c r="Y529" s="862"/>
      <c r="Z529" s="858"/>
      <c r="AA529" s="823"/>
      <c r="AB529" s="823"/>
      <c r="AC529" s="823"/>
      <c r="AD529" s="823"/>
      <c r="AE529" s="823"/>
      <c r="AF529" s="684"/>
      <c r="AG529" s="857" t="str">
        <f t="shared" si="57"/>
        <v xml:space="preserve"> </v>
      </c>
      <c r="AH529" s="786" t="str">
        <f t="shared" si="58"/>
        <v xml:space="preserve"> </v>
      </c>
      <c r="AI529" s="786" t="str">
        <f t="shared" si="59"/>
        <v xml:space="preserve"> </v>
      </c>
      <c r="AJ529" s="786" t="str">
        <f t="shared" si="60"/>
        <v xml:space="preserve"> </v>
      </c>
      <c r="AK529" s="786" t="str">
        <f t="shared" si="61"/>
        <v xml:space="preserve"> </v>
      </c>
      <c r="AL529" s="786" t="str">
        <f t="shared" si="62"/>
        <v xml:space="preserve"> </v>
      </c>
    </row>
    <row r="530" spans="1:38" ht="18.75" x14ac:dyDescent="0.3">
      <c r="A530" s="858"/>
      <c r="B530" s="858"/>
      <c r="C530" s="858"/>
      <c r="D530" s="859"/>
      <c r="E530" s="860"/>
      <c r="F530" s="860"/>
      <c r="G530" s="860"/>
      <c r="H530" s="861"/>
      <c r="I530" s="861"/>
      <c r="J530" s="861"/>
      <c r="K530" s="786" t="str">
        <f t="shared" si="56"/>
        <v xml:space="preserve"> </v>
      </c>
      <c r="L530" s="861"/>
      <c r="M530" s="861"/>
      <c r="N530" s="861"/>
      <c r="O530" s="861"/>
      <c r="P530" s="861"/>
      <c r="Q530" s="855"/>
      <c r="R530" s="855"/>
      <c r="S530" s="861"/>
      <c r="T530" s="861"/>
      <c r="U530" s="861"/>
      <c r="V530" s="861"/>
      <c r="W530" s="862"/>
      <c r="X530" s="862"/>
      <c r="Y530" s="862"/>
      <c r="Z530" s="858"/>
      <c r="AA530" s="823"/>
      <c r="AB530" s="823"/>
      <c r="AC530" s="823"/>
      <c r="AD530" s="823"/>
      <c r="AE530" s="823"/>
      <c r="AF530" s="684"/>
      <c r="AG530" s="857" t="str">
        <f t="shared" si="57"/>
        <v xml:space="preserve"> </v>
      </c>
      <c r="AH530" s="786" t="str">
        <f t="shared" si="58"/>
        <v xml:space="preserve"> </v>
      </c>
      <c r="AI530" s="786" t="str">
        <f t="shared" si="59"/>
        <v xml:space="preserve"> </v>
      </c>
      <c r="AJ530" s="786" t="str">
        <f t="shared" si="60"/>
        <v xml:space="preserve"> </v>
      </c>
      <c r="AK530" s="786" t="str">
        <f t="shared" si="61"/>
        <v xml:space="preserve"> </v>
      </c>
      <c r="AL530" s="786" t="str">
        <f t="shared" si="62"/>
        <v xml:space="preserve"> </v>
      </c>
    </row>
    <row r="531" spans="1:38" ht="18.75" x14ac:dyDescent="0.3">
      <c r="A531" s="858"/>
      <c r="B531" s="858"/>
      <c r="C531" s="858"/>
      <c r="D531" s="859"/>
      <c r="E531" s="860"/>
      <c r="F531" s="860"/>
      <c r="G531" s="860"/>
      <c r="H531" s="861"/>
      <c r="I531" s="861"/>
      <c r="J531" s="861"/>
      <c r="K531" s="786" t="str">
        <f t="shared" si="56"/>
        <v xml:space="preserve"> </v>
      </c>
      <c r="L531" s="861"/>
      <c r="M531" s="861"/>
      <c r="N531" s="861"/>
      <c r="O531" s="861"/>
      <c r="P531" s="861"/>
      <c r="Q531" s="855"/>
      <c r="R531" s="855"/>
      <c r="S531" s="861"/>
      <c r="T531" s="861"/>
      <c r="U531" s="861"/>
      <c r="V531" s="861"/>
      <c r="W531" s="862"/>
      <c r="X531" s="862"/>
      <c r="Y531" s="862"/>
      <c r="Z531" s="858"/>
      <c r="AA531" s="823"/>
      <c r="AB531" s="823"/>
      <c r="AC531" s="823"/>
      <c r="AD531" s="823"/>
      <c r="AE531" s="823"/>
      <c r="AF531" s="684"/>
      <c r="AG531" s="857" t="str">
        <f t="shared" si="57"/>
        <v xml:space="preserve"> </v>
      </c>
      <c r="AH531" s="786" t="str">
        <f t="shared" si="58"/>
        <v xml:space="preserve"> </v>
      </c>
      <c r="AI531" s="786" t="str">
        <f t="shared" si="59"/>
        <v xml:space="preserve"> </v>
      </c>
      <c r="AJ531" s="786" t="str">
        <f t="shared" si="60"/>
        <v xml:space="preserve"> </v>
      </c>
      <c r="AK531" s="786" t="str">
        <f t="shared" si="61"/>
        <v xml:space="preserve"> </v>
      </c>
      <c r="AL531" s="786" t="str">
        <f t="shared" si="62"/>
        <v xml:space="preserve"> </v>
      </c>
    </row>
    <row r="532" spans="1:38" ht="18.75" x14ac:dyDescent="0.3">
      <c r="A532" s="858"/>
      <c r="B532" s="858"/>
      <c r="C532" s="858"/>
      <c r="D532" s="859"/>
      <c r="E532" s="860"/>
      <c r="F532" s="860"/>
      <c r="G532" s="860"/>
      <c r="H532" s="861"/>
      <c r="I532" s="861"/>
      <c r="J532" s="861"/>
      <c r="K532" s="786" t="str">
        <f t="shared" si="56"/>
        <v xml:space="preserve"> </v>
      </c>
      <c r="L532" s="861"/>
      <c r="M532" s="861"/>
      <c r="N532" s="861"/>
      <c r="O532" s="861"/>
      <c r="P532" s="861"/>
      <c r="Q532" s="855"/>
      <c r="R532" s="855"/>
      <c r="S532" s="861"/>
      <c r="T532" s="861"/>
      <c r="U532" s="861"/>
      <c r="V532" s="861"/>
      <c r="W532" s="862"/>
      <c r="X532" s="862"/>
      <c r="Y532" s="862"/>
      <c r="Z532" s="858"/>
      <c r="AA532" s="823"/>
      <c r="AB532" s="823"/>
      <c r="AC532" s="823"/>
      <c r="AD532" s="823"/>
      <c r="AE532" s="823"/>
      <c r="AF532" s="684"/>
      <c r="AG532" s="857" t="str">
        <f t="shared" si="57"/>
        <v xml:space="preserve"> </v>
      </c>
      <c r="AH532" s="786" t="str">
        <f t="shared" si="58"/>
        <v xml:space="preserve"> </v>
      </c>
      <c r="AI532" s="786" t="str">
        <f t="shared" si="59"/>
        <v xml:space="preserve"> </v>
      </c>
      <c r="AJ532" s="786" t="str">
        <f t="shared" si="60"/>
        <v xml:space="preserve"> </v>
      </c>
      <c r="AK532" s="786" t="str">
        <f t="shared" si="61"/>
        <v xml:space="preserve"> </v>
      </c>
      <c r="AL532" s="786" t="str">
        <f t="shared" si="62"/>
        <v xml:space="preserve"> </v>
      </c>
    </row>
    <row r="533" spans="1:38" ht="18.75" x14ac:dyDescent="0.3">
      <c r="A533" s="858"/>
      <c r="B533" s="858"/>
      <c r="C533" s="858"/>
      <c r="D533" s="859"/>
      <c r="E533" s="860"/>
      <c r="F533" s="860"/>
      <c r="G533" s="860"/>
      <c r="H533" s="861"/>
      <c r="I533" s="861"/>
      <c r="J533" s="861"/>
      <c r="K533" s="786" t="str">
        <f t="shared" si="56"/>
        <v xml:space="preserve"> </v>
      </c>
      <c r="L533" s="861"/>
      <c r="M533" s="861"/>
      <c r="N533" s="861"/>
      <c r="O533" s="861"/>
      <c r="P533" s="861"/>
      <c r="Q533" s="855"/>
      <c r="R533" s="855"/>
      <c r="S533" s="861"/>
      <c r="T533" s="861"/>
      <c r="U533" s="861"/>
      <c r="V533" s="861"/>
      <c r="W533" s="862"/>
      <c r="X533" s="862"/>
      <c r="Y533" s="862"/>
      <c r="Z533" s="858"/>
      <c r="AA533" s="823"/>
      <c r="AB533" s="823"/>
      <c r="AC533" s="823"/>
      <c r="AD533" s="823"/>
      <c r="AE533" s="823"/>
      <c r="AF533" s="684"/>
      <c r="AG533" s="857" t="str">
        <f t="shared" si="57"/>
        <v xml:space="preserve"> </v>
      </c>
      <c r="AH533" s="786" t="str">
        <f t="shared" si="58"/>
        <v xml:space="preserve"> </v>
      </c>
      <c r="AI533" s="786" t="str">
        <f t="shared" si="59"/>
        <v xml:space="preserve"> </v>
      </c>
      <c r="AJ533" s="786" t="str">
        <f t="shared" si="60"/>
        <v xml:space="preserve"> </v>
      </c>
      <c r="AK533" s="786" t="str">
        <f t="shared" si="61"/>
        <v xml:space="preserve"> </v>
      </c>
      <c r="AL533" s="786" t="str">
        <f t="shared" si="62"/>
        <v xml:space="preserve"> </v>
      </c>
    </row>
    <row r="534" spans="1:38" ht="18.75" x14ac:dyDescent="0.3">
      <c r="A534" s="858"/>
      <c r="B534" s="858"/>
      <c r="C534" s="858"/>
      <c r="D534" s="859"/>
      <c r="E534" s="860"/>
      <c r="F534" s="860"/>
      <c r="G534" s="860"/>
      <c r="H534" s="861"/>
      <c r="I534" s="861"/>
      <c r="J534" s="861"/>
      <c r="K534" s="786" t="str">
        <f t="shared" si="56"/>
        <v xml:space="preserve"> </v>
      </c>
      <c r="L534" s="861"/>
      <c r="M534" s="861"/>
      <c r="N534" s="861"/>
      <c r="O534" s="861"/>
      <c r="P534" s="861"/>
      <c r="Q534" s="855"/>
      <c r="R534" s="855"/>
      <c r="S534" s="861"/>
      <c r="T534" s="861"/>
      <c r="U534" s="861"/>
      <c r="V534" s="861"/>
      <c r="W534" s="862"/>
      <c r="X534" s="862"/>
      <c r="Y534" s="862"/>
      <c r="Z534" s="858"/>
      <c r="AA534" s="823"/>
      <c r="AB534" s="823"/>
      <c r="AC534" s="823"/>
      <c r="AD534" s="823"/>
      <c r="AE534" s="823"/>
      <c r="AF534" s="684"/>
      <c r="AG534" s="857" t="str">
        <f t="shared" si="57"/>
        <v xml:space="preserve"> </v>
      </c>
      <c r="AH534" s="786" t="str">
        <f t="shared" si="58"/>
        <v xml:space="preserve"> </v>
      </c>
      <c r="AI534" s="786" t="str">
        <f t="shared" si="59"/>
        <v xml:space="preserve"> </v>
      </c>
      <c r="AJ534" s="786" t="str">
        <f t="shared" si="60"/>
        <v xml:space="preserve"> </v>
      </c>
      <c r="AK534" s="786" t="str">
        <f t="shared" si="61"/>
        <v xml:space="preserve"> </v>
      </c>
      <c r="AL534" s="786" t="str">
        <f t="shared" si="62"/>
        <v xml:space="preserve"> </v>
      </c>
    </row>
    <row r="535" spans="1:38" ht="18.75" x14ac:dyDescent="0.3">
      <c r="A535" s="858"/>
      <c r="B535" s="858"/>
      <c r="C535" s="858"/>
      <c r="D535" s="859"/>
      <c r="E535" s="860"/>
      <c r="F535" s="860"/>
      <c r="G535" s="860"/>
      <c r="H535" s="861"/>
      <c r="I535" s="861"/>
      <c r="J535" s="861"/>
      <c r="K535" s="786" t="str">
        <f t="shared" si="56"/>
        <v xml:space="preserve"> </v>
      </c>
      <c r="L535" s="861"/>
      <c r="M535" s="861"/>
      <c r="N535" s="861"/>
      <c r="O535" s="861"/>
      <c r="P535" s="861"/>
      <c r="Q535" s="855"/>
      <c r="R535" s="855"/>
      <c r="S535" s="861"/>
      <c r="T535" s="861"/>
      <c r="U535" s="861"/>
      <c r="V535" s="861"/>
      <c r="W535" s="862"/>
      <c r="X535" s="862"/>
      <c r="Y535" s="862"/>
      <c r="Z535" s="858"/>
      <c r="AA535" s="823"/>
      <c r="AB535" s="823"/>
      <c r="AC535" s="823"/>
      <c r="AD535" s="823"/>
      <c r="AE535" s="823"/>
      <c r="AF535" s="684"/>
      <c r="AG535" s="857" t="str">
        <f t="shared" si="57"/>
        <v xml:space="preserve"> </v>
      </c>
      <c r="AH535" s="786" t="str">
        <f t="shared" si="58"/>
        <v xml:space="preserve"> </v>
      </c>
      <c r="AI535" s="786" t="str">
        <f t="shared" si="59"/>
        <v xml:space="preserve"> </v>
      </c>
      <c r="AJ535" s="786" t="str">
        <f t="shared" si="60"/>
        <v xml:space="preserve"> </v>
      </c>
      <c r="AK535" s="786" t="str">
        <f t="shared" si="61"/>
        <v xml:space="preserve"> </v>
      </c>
      <c r="AL535" s="786" t="str">
        <f t="shared" si="62"/>
        <v xml:space="preserve"> </v>
      </c>
    </row>
    <row r="536" spans="1:38" ht="18.75" x14ac:dyDescent="0.3">
      <c r="A536" s="858"/>
      <c r="B536" s="858"/>
      <c r="C536" s="858"/>
      <c r="D536" s="859"/>
      <c r="E536" s="860"/>
      <c r="F536" s="860"/>
      <c r="G536" s="860"/>
      <c r="H536" s="861"/>
      <c r="I536" s="861"/>
      <c r="J536" s="861"/>
      <c r="K536" s="786" t="str">
        <f t="shared" si="56"/>
        <v xml:space="preserve"> </v>
      </c>
      <c r="L536" s="861"/>
      <c r="M536" s="861"/>
      <c r="N536" s="861"/>
      <c r="O536" s="861"/>
      <c r="P536" s="861"/>
      <c r="Q536" s="855"/>
      <c r="R536" s="855"/>
      <c r="S536" s="861"/>
      <c r="T536" s="861"/>
      <c r="U536" s="861"/>
      <c r="V536" s="861"/>
      <c r="W536" s="862"/>
      <c r="X536" s="862"/>
      <c r="Y536" s="862"/>
      <c r="Z536" s="858"/>
      <c r="AA536" s="823"/>
      <c r="AB536" s="823"/>
      <c r="AC536" s="823"/>
      <c r="AD536" s="823"/>
      <c r="AE536" s="823"/>
      <c r="AF536" s="684"/>
      <c r="AG536" s="857" t="str">
        <f t="shared" si="57"/>
        <v xml:space="preserve"> </v>
      </c>
      <c r="AH536" s="786" t="str">
        <f t="shared" si="58"/>
        <v xml:space="preserve"> </v>
      </c>
      <c r="AI536" s="786" t="str">
        <f t="shared" si="59"/>
        <v xml:space="preserve"> </v>
      </c>
      <c r="AJ536" s="786" t="str">
        <f t="shared" si="60"/>
        <v xml:space="preserve"> </v>
      </c>
      <c r="AK536" s="786" t="str">
        <f t="shared" si="61"/>
        <v xml:space="preserve"> </v>
      </c>
      <c r="AL536" s="786" t="str">
        <f t="shared" si="62"/>
        <v xml:space="preserve"> </v>
      </c>
    </row>
    <row r="537" spans="1:38" ht="18.75" x14ac:dyDescent="0.3">
      <c r="A537" s="858"/>
      <c r="B537" s="858"/>
      <c r="C537" s="858"/>
      <c r="D537" s="859"/>
      <c r="E537" s="860"/>
      <c r="F537" s="860"/>
      <c r="G537" s="860"/>
      <c r="H537" s="861"/>
      <c r="I537" s="861"/>
      <c r="J537" s="861"/>
      <c r="K537" s="786" t="str">
        <f t="shared" si="56"/>
        <v xml:space="preserve"> </v>
      </c>
      <c r="L537" s="861"/>
      <c r="M537" s="861"/>
      <c r="N537" s="861"/>
      <c r="O537" s="861"/>
      <c r="P537" s="861"/>
      <c r="Q537" s="855"/>
      <c r="R537" s="855"/>
      <c r="S537" s="861"/>
      <c r="T537" s="861"/>
      <c r="U537" s="861"/>
      <c r="V537" s="861"/>
      <c r="W537" s="862"/>
      <c r="X537" s="862"/>
      <c r="Y537" s="862"/>
      <c r="Z537" s="858"/>
      <c r="AA537" s="823"/>
      <c r="AB537" s="823"/>
      <c r="AC537" s="823"/>
      <c r="AD537" s="823"/>
      <c r="AE537" s="823"/>
      <c r="AF537" s="684"/>
      <c r="AG537" s="857" t="str">
        <f t="shared" si="57"/>
        <v xml:space="preserve"> </v>
      </c>
      <c r="AH537" s="786" t="str">
        <f t="shared" si="58"/>
        <v xml:space="preserve"> </v>
      </c>
      <c r="AI537" s="786" t="str">
        <f t="shared" si="59"/>
        <v xml:space="preserve"> </v>
      </c>
      <c r="AJ537" s="786" t="str">
        <f t="shared" si="60"/>
        <v xml:space="preserve"> </v>
      </c>
      <c r="AK537" s="786" t="str">
        <f t="shared" si="61"/>
        <v xml:space="preserve"> </v>
      </c>
      <c r="AL537" s="786" t="str">
        <f t="shared" si="62"/>
        <v xml:space="preserve"> </v>
      </c>
    </row>
    <row r="538" spans="1:38" ht="18.75" x14ac:dyDescent="0.3">
      <c r="A538" s="858"/>
      <c r="B538" s="858"/>
      <c r="C538" s="858"/>
      <c r="D538" s="859"/>
      <c r="E538" s="860"/>
      <c r="F538" s="860"/>
      <c r="G538" s="860"/>
      <c r="H538" s="861"/>
      <c r="I538" s="861"/>
      <c r="J538" s="861"/>
      <c r="K538" s="786" t="str">
        <f t="shared" si="56"/>
        <v xml:space="preserve"> </v>
      </c>
      <c r="L538" s="861"/>
      <c r="M538" s="861"/>
      <c r="N538" s="861"/>
      <c r="O538" s="861"/>
      <c r="P538" s="861"/>
      <c r="Q538" s="855"/>
      <c r="R538" s="855"/>
      <c r="S538" s="861"/>
      <c r="T538" s="861"/>
      <c r="U538" s="861"/>
      <c r="V538" s="861"/>
      <c r="W538" s="862"/>
      <c r="X538" s="862"/>
      <c r="Y538" s="862"/>
      <c r="Z538" s="858"/>
      <c r="AA538" s="823"/>
      <c r="AB538" s="823"/>
      <c r="AC538" s="823"/>
      <c r="AD538" s="823"/>
      <c r="AE538" s="823"/>
      <c r="AF538" s="684"/>
      <c r="AG538" s="857" t="str">
        <f t="shared" si="57"/>
        <v xml:space="preserve"> </v>
      </c>
      <c r="AH538" s="786" t="str">
        <f t="shared" si="58"/>
        <v xml:space="preserve"> </v>
      </c>
      <c r="AI538" s="786" t="str">
        <f t="shared" si="59"/>
        <v xml:space="preserve"> </v>
      </c>
      <c r="AJ538" s="786" t="str">
        <f t="shared" si="60"/>
        <v xml:space="preserve"> </v>
      </c>
      <c r="AK538" s="786" t="str">
        <f t="shared" si="61"/>
        <v xml:space="preserve"> </v>
      </c>
      <c r="AL538" s="786" t="str">
        <f t="shared" si="62"/>
        <v xml:space="preserve"> </v>
      </c>
    </row>
    <row r="539" spans="1:38" ht="18.75" x14ac:dyDescent="0.3">
      <c r="A539" s="858"/>
      <c r="B539" s="858"/>
      <c r="C539" s="858"/>
      <c r="D539" s="859"/>
      <c r="E539" s="860"/>
      <c r="F539" s="860"/>
      <c r="G539" s="860"/>
      <c r="H539" s="861"/>
      <c r="I539" s="861"/>
      <c r="J539" s="861"/>
      <c r="K539" s="786" t="str">
        <f t="shared" si="56"/>
        <v xml:space="preserve"> </v>
      </c>
      <c r="L539" s="861"/>
      <c r="M539" s="861"/>
      <c r="N539" s="861"/>
      <c r="O539" s="861"/>
      <c r="P539" s="861"/>
      <c r="Q539" s="855"/>
      <c r="R539" s="855"/>
      <c r="S539" s="861"/>
      <c r="T539" s="861"/>
      <c r="U539" s="861"/>
      <c r="V539" s="861"/>
      <c r="W539" s="862"/>
      <c r="X539" s="862"/>
      <c r="Y539" s="862"/>
      <c r="Z539" s="858"/>
      <c r="AA539" s="823"/>
      <c r="AB539" s="823"/>
      <c r="AC539" s="823"/>
      <c r="AD539" s="823"/>
      <c r="AE539" s="823"/>
      <c r="AF539" s="684"/>
      <c r="AG539" s="857" t="str">
        <f t="shared" si="57"/>
        <v xml:space="preserve"> </v>
      </c>
      <c r="AH539" s="786" t="str">
        <f t="shared" si="58"/>
        <v xml:space="preserve"> </v>
      </c>
      <c r="AI539" s="786" t="str">
        <f t="shared" si="59"/>
        <v xml:space="preserve"> </v>
      </c>
      <c r="AJ539" s="786" t="str">
        <f t="shared" si="60"/>
        <v xml:space="preserve"> </v>
      </c>
      <c r="AK539" s="786" t="str">
        <f t="shared" si="61"/>
        <v xml:space="preserve"> </v>
      </c>
      <c r="AL539" s="786" t="str">
        <f t="shared" si="62"/>
        <v xml:space="preserve"> </v>
      </c>
    </row>
    <row r="540" spans="1:38" ht="18.75" x14ac:dyDescent="0.3">
      <c r="A540" s="858"/>
      <c r="B540" s="858"/>
      <c r="C540" s="858"/>
      <c r="D540" s="859"/>
      <c r="E540" s="860"/>
      <c r="F540" s="860"/>
      <c r="G540" s="860"/>
      <c r="H540" s="861"/>
      <c r="I540" s="861"/>
      <c r="J540" s="861"/>
      <c r="K540" s="786" t="str">
        <f t="shared" si="56"/>
        <v xml:space="preserve"> </v>
      </c>
      <c r="L540" s="861"/>
      <c r="M540" s="861"/>
      <c r="N540" s="861"/>
      <c r="O540" s="861"/>
      <c r="P540" s="861"/>
      <c r="Q540" s="855"/>
      <c r="R540" s="855"/>
      <c r="S540" s="861"/>
      <c r="T540" s="861"/>
      <c r="U540" s="861"/>
      <c r="V540" s="861"/>
      <c r="W540" s="862"/>
      <c r="X540" s="862"/>
      <c r="Y540" s="862"/>
      <c r="Z540" s="858"/>
      <c r="AA540" s="823"/>
      <c r="AB540" s="823"/>
      <c r="AC540" s="823"/>
      <c r="AD540" s="823"/>
      <c r="AE540" s="823"/>
      <c r="AF540" s="684"/>
      <c r="AG540" s="857" t="str">
        <f t="shared" si="57"/>
        <v xml:space="preserve"> </v>
      </c>
      <c r="AH540" s="786" t="str">
        <f t="shared" si="58"/>
        <v xml:space="preserve"> </v>
      </c>
      <c r="AI540" s="786" t="str">
        <f t="shared" si="59"/>
        <v xml:space="preserve"> </v>
      </c>
      <c r="AJ540" s="786" t="str">
        <f t="shared" si="60"/>
        <v xml:space="preserve"> </v>
      </c>
      <c r="AK540" s="786" t="str">
        <f t="shared" si="61"/>
        <v xml:space="preserve"> </v>
      </c>
      <c r="AL540" s="786" t="str">
        <f t="shared" si="62"/>
        <v xml:space="preserve"> </v>
      </c>
    </row>
    <row r="541" spans="1:38" ht="18.75" x14ac:dyDescent="0.3">
      <c r="A541" s="858"/>
      <c r="B541" s="858"/>
      <c r="C541" s="858"/>
      <c r="D541" s="859"/>
      <c r="E541" s="860"/>
      <c r="F541" s="860"/>
      <c r="G541" s="860"/>
      <c r="H541" s="861"/>
      <c r="I541" s="861"/>
      <c r="J541" s="861"/>
      <c r="K541" s="786" t="str">
        <f t="shared" si="56"/>
        <v xml:space="preserve"> </v>
      </c>
      <c r="L541" s="861"/>
      <c r="M541" s="861"/>
      <c r="N541" s="861"/>
      <c r="O541" s="861"/>
      <c r="P541" s="861"/>
      <c r="Q541" s="855"/>
      <c r="R541" s="855"/>
      <c r="S541" s="861"/>
      <c r="T541" s="861"/>
      <c r="U541" s="861"/>
      <c r="V541" s="861"/>
      <c r="W541" s="862"/>
      <c r="X541" s="862"/>
      <c r="Y541" s="862"/>
      <c r="Z541" s="858"/>
      <c r="AA541" s="823"/>
      <c r="AB541" s="823"/>
      <c r="AC541" s="823"/>
      <c r="AD541" s="823"/>
      <c r="AE541" s="823"/>
      <c r="AF541" s="684"/>
      <c r="AG541" s="857" t="str">
        <f t="shared" si="57"/>
        <v xml:space="preserve"> </v>
      </c>
      <c r="AH541" s="786" t="str">
        <f t="shared" si="58"/>
        <v xml:space="preserve"> </v>
      </c>
      <c r="AI541" s="786" t="str">
        <f t="shared" si="59"/>
        <v xml:space="preserve"> </v>
      </c>
      <c r="AJ541" s="786" t="str">
        <f t="shared" si="60"/>
        <v xml:space="preserve"> </v>
      </c>
      <c r="AK541" s="786" t="str">
        <f t="shared" si="61"/>
        <v xml:space="preserve"> </v>
      </c>
      <c r="AL541" s="786" t="str">
        <f t="shared" si="62"/>
        <v xml:space="preserve"> </v>
      </c>
    </row>
    <row r="542" spans="1:38" ht="18.75" x14ac:dyDescent="0.3">
      <c r="A542" s="858"/>
      <c r="B542" s="858"/>
      <c r="C542" s="858"/>
      <c r="D542" s="859"/>
      <c r="E542" s="860"/>
      <c r="F542" s="860"/>
      <c r="G542" s="860"/>
      <c r="H542" s="861"/>
      <c r="I542" s="861"/>
      <c r="J542" s="861"/>
      <c r="K542" s="786" t="str">
        <f t="shared" si="56"/>
        <v xml:space="preserve"> </v>
      </c>
      <c r="L542" s="861"/>
      <c r="M542" s="861"/>
      <c r="N542" s="861"/>
      <c r="O542" s="861"/>
      <c r="P542" s="861"/>
      <c r="Q542" s="855"/>
      <c r="R542" s="855"/>
      <c r="S542" s="861"/>
      <c r="T542" s="861"/>
      <c r="U542" s="861"/>
      <c r="V542" s="861"/>
      <c r="W542" s="862"/>
      <c r="X542" s="862"/>
      <c r="Y542" s="862"/>
      <c r="Z542" s="858"/>
      <c r="AA542" s="823"/>
      <c r="AB542" s="823"/>
      <c r="AC542" s="823"/>
      <c r="AD542" s="823"/>
      <c r="AE542" s="823"/>
      <c r="AF542" s="684"/>
      <c r="AG542" s="857" t="str">
        <f t="shared" si="57"/>
        <v xml:space="preserve"> </v>
      </c>
      <c r="AH542" s="786" t="str">
        <f t="shared" si="58"/>
        <v xml:space="preserve"> </v>
      </c>
      <c r="AI542" s="786" t="str">
        <f t="shared" si="59"/>
        <v xml:space="preserve"> </v>
      </c>
      <c r="AJ542" s="786" t="str">
        <f t="shared" si="60"/>
        <v xml:space="preserve"> </v>
      </c>
      <c r="AK542" s="786" t="str">
        <f t="shared" si="61"/>
        <v xml:space="preserve"> </v>
      </c>
      <c r="AL542" s="786" t="str">
        <f t="shared" si="62"/>
        <v xml:space="preserve"> </v>
      </c>
    </row>
    <row r="543" spans="1:38" ht="18.75" x14ac:dyDescent="0.3">
      <c r="A543" s="858"/>
      <c r="B543" s="858"/>
      <c r="C543" s="858"/>
      <c r="D543" s="859"/>
      <c r="E543" s="860"/>
      <c r="F543" s="860"/>
      <c r="G543" s="860"/>
      <c r="H543" s="861"/>
      <c r="I543" s="861"/>
      <c r="J543" s="861"/>
      <c r="K543" s="786" t="str">
        <f t="shared" si="56"/>
        <v xml:space="preserve"> </v>
      </c>
      <c r="L543" s="861"/>
      <c r="M543" s="861"/>
      <c r="N543" s="861"/>
      <c r="O543" s="861"/>
      <c r="P543" s="861"/>
      <c r="Q543" s="855"/>
      <c r="R543" s="855"/>
      <c r="S543" s="861"/>
      <c r="T543" s="861"/>
      <c r="U543" s="861"/>
      <c r="V543" s="861"/>
      <c r="W543" s="862"/>
      <c r="X543" s="862"/>
      <c r="Y543" s="862"/>
      <c r="Z543" s="858"/>
      <c r="AA543" s="823"/>
      <c r="AB543" s="823"/>
      <c r="AC543" s="823"/>
      <c r="AD543" s="823"/>
      <c r="AE543" s="823"/>
      <c r="AF543" s="684"/>
      <c r="AG543" s="857" t="str">
        <f t="shared" si="57"/>
        <v xml:space="preserve"> </v>
      </c>
      <c r="AH543" s="786" t="str">
        <f t="shared" si="58"/>
        <v xml:space="preserve"> </v>
      </c>
      <c r="AI543" s="786" t="str">
        <f t="shared" si="59"/>
        <v xml:space="preserve"> </v>
      </c>
      <c r="AJ543" s="786" t="str">
        <f t="shared" si="60"/>
        <v xml:space="preserve"> </v>
      </c>
      <c r="AK543" s="786" t="str">
        <f t="shared" si="61"/>
        <v xml:space="preserve"> </v>
      </c>
      <c r="AL543" s="786" t="str">
        <f t="shared" si="62"/>
        <v xml:space="preserve"> </v>
      </c>
    </row>
    <row r="544" spans="1:38" ht="18.75" x14ac:dyDescent="0.3">
      <c r="A544" s="858"/>
      <c r="B544" s="858"/>
      <c r="C544" s="858"/>
      <c r="D544" s="859"/>
      <c r="E544" s="860"/>
      <c r="F544" s="860"/>
      <c r="G544" s="860"/>
      <c r="H544" s="861"/>
      <c r="I544" s="861"/>
      <c r="J544" s="861"/>
      <c r="K544" s="786" t="str">
        <f t="shared" si="56"/>
        <v xml:space="preserve"> </v>
      </c>
      <c r="L544" s="861"/>
      <c r="M544" s="861"/>
      <c r="N544" s="861"/>
      <c r="O544" s="861"/>
      <c r="P544" s="861"/>
      <c r="Q544" s="855"/>
      <c r="R544" s="855"/>
      <c r="S544" s="861"/>
      <c r="T544" s="861"/>
      <c r="U544" s="861"/>
      <c r="V544" s="861"/>
      <c r="W544" s="862"/>
      <c r="X544" s="862"/>
      <c r="Y544" s="862"/>
      <c r="Z544" s="858"/>
      <c r="AA544" s="823"/>
      <c r="AB544" s="823"/>
      <c r="AC544" s="823"/>
      <c r="AD544" s="823"/>
      <c r="AE544" s="823"/>
      <c r="AF544" s="684"/>
      <c r="AG544" s="857" t="str">
        <f t="shared" si="57"/>
        <v xml:space="preserve"> </v>
      </c>
      <c r="AH544" s="786" t="str">
        <f t="shared" si="58"/>
        <v xml:space="preserve"> </v>
      </c>
      <c r="AI544" s="786" t="str">
        <f t="shared" si="59"/>
        <v xml:space="preserve"> </v>
      </c>
      <c r="AJ544" s="786" t="str">
        <f t="shared" si="60"/>
        <v xml:space="preserve"> </v>
      </c>
      <c r="AK544" s="786" t="str">
        <f t="shared" si="61"/>
        <v xml:space="preserve"> </v>
      </c>
      <c r="AL544" s="786" t="str">
        <f t="shared" si="62"/>
        <v xml:space="preserve"> </v>
      </c>
    </row>
    <row r="545" spans="1:38" ht="18.75" x14ac:dyDescent="0.3">
      <c r="A545" s="858"/>
      <c r="B545" s="858"/>
      <c r="C545" s="858"/>
      <c r="D545" s="859"/>
      <c r="E545" s="860"/>
      <c r="F545" s="860"/>
      <c r="G545" s="860"/>
      <c r="H545" s="861"/>
      <c r="I545" s="861"/>
      <c r="J545" s="861"/>
      <c r="K545" s="786" t="str">
        <f t="shared" si="56"/>
        <v xml:space="preserve"> </v>
      </c>
      <c r="L545" s="861"/>
      <c r="M545" s="861"/>
      <c r="N545" s="861"/>
      <c r="O545" s="861"/>
      <c r="P545" s="861"/>
      <c r="Q545" s="855"/>
      <c r="R545" s="855"/>
      <c r="S545" s="861"/>
      <c r="T545" s="861"/>
      <c r="U545" s="861"/>
      <c r="V545" s="861"/>
      <c r="W545" s="862"/>
      <c r="X545" s="862"/>
      <c r="Y545" s="862"/>
      <c r="Z545" s="858"/>
      <c r="AA545" s="823"/>
      <c r="AB545" s="823"/>
      <c r="AC545" s="823"/>
      <c r="AD545" s="823"/>
      <c r="AE545" s="823"/>
      <c r="AF545" s="684"/>
      <c r="AG545" s="857" t="str">
        <f t="shared" si="57"/>
        <v xml:space="preserve"> </v>
      </c>
      <c r="AH545" s="786" t="str">
        <f t="shared" si="58"/>
        <v xml:space="preserve"> </v>
      </c>
      <c r="AI545" s="786" t="str">
        <f t="shared" si="59"/>
        <v xml:space="preserve"> </v>
      </c>
      <c r="AJ545" s="786" t="str">
        <f t="shared" si="60"/>
        <v xml:space="preserve"> </v>
      </c>
      <c r="AK545" s="786" t="str">
        <f t="shared" si="61"/>
        <v xml:space="preserve"> </v>
      </c>
      <c r="AL545" s="786" t="str">
        <f t="shared" si="62"/>
        <v xml:space="preserve"> </v>
      </c>
    </row>
    <row r="546" spans="1:38" ht="18.75" x14ac:dyDescent="0.3">
      <c r="A546" s="858"/>
      <c r="B546" s="858"/>
      <c r="C546" s="858"/>
      <c r="D546" s="859"/>
      <c r="E546" s="860"/>
      <c r="F546" s="860"/>
      <c r="G546" s="860"/>
      <c r="H546" s="861"/>
      <c r="I546" s="861"/>
      <c r="J546" s="861"/>
      <c r="K546" s="786" t="str">
        <f t="shared" si="56"/>
        <v xml:space="preserve"> </v>
      </c>
      <c r="L546" s="861"/>
      <c r="M546" s="861"/>
      <c r="N546" s="861"/>
      <c r="O546" s="861"/>
      <c r="P546" s="861"/>
      <c r="Q546" s="855"/>
      <c r="R546" s="855"/>
      <c r="S546" s="861"/>
      <c r="T546" s="861"/>
      <c r="U546" s="861"/>
      <c r="V546" s="861"/>
      <c r="W546" s="862"/>
      <c r="X546" s="862"/>
      <c r="Y546" s="862"/>
      <c r="Z546" s="858"/>
      <c r="AA546" s="823"/>
      <c r="AB546" s="823"/>
      <c r="AC546" s="823"/>
      <c r="AD546" s="823"/>
      <c r="AE546" s="823"/>
      <c r="AF546" s="684"/>
      <c r="AG546" s="857" t="str">
        <f t="shared" si="57"/>
        <v xml:space="preserve"> </v>
      </c>
      <c r="AH546" s="786" t="str">
        <f t="shared" si="58"/>
        <v xml:space="preserve"> </v>
      </c>
      <c r="AI546" s="786" t="str">
        <f t="shared" si="59"/>
        <v xml:space="preserve"> </v>
      </c>
      <c r="AJ546" s="786" t="str">
        <f t="shared" si="60"/>
        <v xml:space="preserve"> </v>
      </c>
      <c r="AK546" s="786" t="str">
        <f t="shared" si="61"/>
        <v xml:space="preserve"> </v>
      </c>
      <c r="AL546" s="786" t="str">
        <f t="shared" si="62"/>
        <v xml:space="preserve"> </v>
      </c>
    </row>
    <row r="547" spans="1:38" ht="18.75" x14ac:dyDescent="0.3">
      <c r="A547" s="858"/>
      <c r="B547" s="858"/>
      <c r="C547" s="858"/>
      <c r="D547" s="859"/>
      <c r="E547" s="860"/>
      <c r="F547" s="860"/>
      <c r="G547" s="860"/>
      <c r="H547" s="861"/>
      <c r="I547" s="861"/>
      <c r="J547" s="861"/>
      <c r="K547" s="786" t="str">
        <f t="shared" si="56"/>
        <v xml:space="preserve"> </v>
      </c>
      <c r="L547" s="861"/>
      <c r="M547" s="861"/>
      <c r="N547" s="861"/>
      <c r="O547" s="861"/>
      <c r="P547" s="861"/>
      <c r="Q547" s="855"/>
      <c r="R547" s="855"/>
      <c r="S547" s="861"/>
      <c r="T547" s="861"/>
      <c r="U547" s="861"/>
      <c r="V547" s="861"/>
      <c r="W547" s="862"/>
      <c r="X547" s="862"/>
      <c r="Y547" s="862"/>
      <c r="Z547" s="858"/>
      <c r="AA547" s="823"/>
      <c r="AB547" s="823"/>
      <c r="AC547" s="823"/>
      <c r="AD547" s="823"/>
      <c r="AE547" s="823"/>
      <c r="AF547" s="684"/>
      <c r="AG547" s="857" t="str">
        <f t="shared" si="57"/>
        <v xml:space="preserve"> </v>
      </c>
      <c r="AH547" s="786" t="str">
        <f t="shared" si="58"/>
        <v xml:space="preserve"> </v>
      </c>
      <c r="AI547" s="786" t="str">
        <f t="shared" si="59"/>
        <v xml:space="preserve"> </v>
      </c>
      <c r="AJ547" s="786" t="str">
        <f t="shared" si="60"/>
        <v xml:space="preserve"> </v>
      </c>
      <c r="AK547" s="786" t="str">
        <f t="shared" si="61"/>
        <v xml:space="preserve"> </v>
      </c>
      <c r="AL547" s="786" t="str">
        <f t="shared" si="62"/>
        <v xml:space="preserve"> </v>
      </c>
    </row>
    <row r="548" spans="1:38" ht="18.75" x14ac:dyDescent="0.3">
      <c r="A548" s="858"/>
      <c r="B548" s="858"/>
      <c r="C548" s="858"/>
      <c r="D548" s="859"/>
      <c r="E548" s="860"/>
      <c r="F548" s="860"/>
      <c r="G548" s="860"/>
      <c r="H548" s="861"/>
      <c r="I548" s="861"/>
      <c r="J548" s="861"/>
      <c r="K548" s="786" t="str">
        <f t="shared" si="56"/>
        <v xml:space="preserve"> </v>
      </c>
      <c r="L548" s="861"/>
      <c r="M548" s="861"/>
      <c r="N548" s="861"/>
      <c r="O548" s="861"/>
      <c r="P548" s="861"/>
      <c r="Q548" s="855"/>
      <c r="R548" s="855"/>
      <c r="S548" s="861"/>
      <c r="T548" s="861"/>
      <c r="U548" s="861"/>
      <c r="V548" s="861"/>
      <c r="W548" s="862"/>
      <c r="X548" s="862"/>
      <c r="Y548" s="862"/>
      <c r="Z548" s="858"/>
      <c r="AA548" s="823"/>
      <c r="AB548" s="823"/>
      <c r="AC548" s="823"/>
      <c r="AD548" s="823"/>
      <c r="AE548" s="823"/>
      <c r="AF548" s="684"/>
      <c r="AG548" s="857" t="str">
        <f t="shared" si="57"/>
        <v xml:space="preserve"> </v>
      </c>
      <c r="AH548" s="786" t="str">
        <f t="shared" si="58"/>
        <v xml:space="preserve"> </v>
      </c>
      <c r="AI548" s="786" t="str">
        <f t="shared" si="59"/>
        <v xml:space="preserve"> </v>
      </c>
      <c r="AJ548" s="786" t="str">
        <f t="shared" si="60"/>
        <v xml:space="preserve"> </v>
      </c>
      <c r="AK548" s="786" t="str">
        <f t="shared" si="61"/>
        <v xml:space="preserve"> </v>
      </c>
      <c r="AL548" s="786" t="str">
        <f t="shared" si="62"/>
        <v xml:space="preserve"> </v>
      </c>
    </row>
    <row r="549" spans="1:38" ht="18.75" x14ac:dyDescent="0.3">
      <c r="A549" s="858"/>
      <c r="B549" s="858"/>
      <c r="C549" s="858"/>
      <c r="D549" s="859"/>
      <c r="E549" s="860"/>
      <c r="F549" s="860"/>
      <c r="G549" s="860"/>
      <c r="H549" s="861"/>
      <c r="I549" s="861"/>
      <c r="J549" s="861"/>
      <c r="K549" s="786" t="str">
        <f t="shared" si="56"/>
        <v xml:space="preserve"> </v>
      </c>
      <c r="L549" s="861"/>
      <c r="M549" s="861"/>
      <c r="N549" s="861"/>
      <c r="O549" s="861"/>
      <c r="P549" s="861"/>
      <c r="Q549" s="855"/>
      <c r="R549" s="855"/>
      <c r="S549" s="861"/>
      <c r="T549" s="861"/>
      <c r="U549" s="861"/>
      <c r="V549" s="861"/>
      <c r="W549" s="862"/>
      <c r="X549" s="862"/>
      <c r="Y549" s="862"/>
      <c r="Z549" s="858"/>
      <c r="AA549" s="823"/>
      <c r="AB549" s="823"/>
      <c r="AC549" s="823"/>
      <c r="AD549" s="823"/>
      <c r="AE549" s="823"/>
      <c r="AF549" s="684"/>
      <c r="AG549" s="857" t="str">
        <f t="shared" si="57"/>
        <v xml:space="preserve"> </v>
      </c>
      <c r="AH549" s="786" t="str">
        <f t="shared" si="58"/>
        <v xml:space="preserve"> </v>
      </c>
      <c r="AI549" s="786" t="str">
        <f t="shared" si="59"/>
        <v xml:space="preserve"> </v>
      </c>
      <c r="AJ549" s="786" t="str">
        <f t="shared" si="60"/>
        <v xml:space="preserve"> </v>
      </c>
      <c r="AK549" s="786" t="str">
        <f t="shared" si="61"/>
        <v xml:space="preserve"> </v>
      </c>
      <c r="AL549" s="786" t="str">
        <f t="shared" si="62"/>
        <v xml:space="preserve"> </v>
      </c>
    </row>
    <row r="550" spans="1:38" ht="18.75" x14ac:dyDescent="0.3">
      <c r="A550" s="858"/>
      <c r="B550" s="858"/>
      <c r="C550" s="858"/>
      <c r="D550" s="859"/>
      <c r="E550" s="860"/>
      <c r="F550" s="860"/>
      <c r="G550" s="860"/>
      <c r="H550" s="861"/>
      <c r="I550" s="861"/>
      <c r="J550" s="861"/>
      <c r="K550" s="786" t="str">
        <f t="shared" si="56"/>
        <v xml:space="preserve"> </v>
      </c>
      <c r="L550" s="861"/>
      <c r="M550" s="861"/>
      <c r="N550" s="861"/>
      <c r="O550" s="861"/>
      <c r="P550" s="861"/>
      <c r="Q550" s="855"/>
      <c r="R550" s="855"/>
      <c r="S550" s="861"/>
      <c r="T550" s="861"/>
      <c r="U550" s="861"/>
      <c r="V550" s="861"/>
      <c r="W550" s="862"/>
      <c r="X550" s="862"/>
      <c r="Y550" s="862"/>
      <c r="Z550" s="858"/>
      <c r="AA550" s="823"/>
      <c r="AB550" s="823"/>
      <c r="AC550" s="823"/>
      <c r="AD550" s="823"/>
      <c r="AE550" s="823"/>
      <c r="AF550" s="684"/>
      <c r="AG550" s="857" t="str">
        <f t="shared" si="57"/>
        <v xml:space="preserve"> </v>
      </c>
      <c r="AH550" s="786" t="str">
        <f t="shared" si="58"/>
        <v xml:space="preserve"> </v>
      </c>
      <c r="AI550" s="786" t="str">
        <f t="shared" si="59"/>
        <v xml:space="preserve"> </v>
      </c>
      <c r="AJ550" s="786" t="str">
        <f t="shared" si="60"/>
        <v xml:space="preserve"> </v>
      </c>
      <c r="AK550" s="786" t="str">
        <f t="shared" si="61"/>
        <v xml:space="preserve"> </v>
      </c>
      <c r="AL550" s="786" t="str">
        <f t="shared" si="62"/>
        <v xml:space="preserve"> </v>
      </c>
    </row>
    <row r="551" spans="1:38" ht="18.75" x14ac:dyDescent="0.3">
      <c r="A551" s="858"/>
      <c r="B551" s="858"/>
      <c r="C551" s="858"/>
      <c r="D551" s="859"/>
      <c r="E551" s="860"/>
      <c r="F551" s="860"/>
      <c r="G551" s="860"/>
      <c r="H551" s="861"/>
      <c r="I551" s="861"/>
      <c r="J551" s="861"/>
      <c r="K551" s="786" t="str">
        <f t="shared" si="56"/>
        <v xml:space="preserve"> </v>
      </c>
      <c r="L551" s="861"/>
      <c r="M551" s="861"/>
      <c r="N551" s="861"/>
      <c r="O551" s="861"/>
      <c r="P551" s="861"/>
      <c r="Q551" s="855"/>
      <c r="R551" s="855"/>
      <c r="S551" s="861"/>
      <c r="T551" s="861"/>
      <c r="U551" s="861"/>
      <c r="V551" s="861"/>
      <c r="W551" s="862"/>
      <c r="X551" s="862"/>
      <c r="Y551" s="862"/>
      <c r="Z551" s="858"/>
      <c r="AA551" s="823"/>
      <c r="AB551" s="823"/>
      <c r="AC551" s="823"/>
      <c r="AD551" s="823"/>
      <c r="AE551" s="823"/>
      <c r="AF551" s="684"/>
      <c r="AG551" s="857" t="str">
        <f t="shared" si="57"/>
        <v xml:space="preserve"> </v>
      </c>
      <c r="AH551" s="786" t="str">
        <f t="shared" si="58"/>
        <v xml:space="preserve"> </v>
      </c>
      <c r="AI551" s="786" t="str">
        <f t="shared" si="59"/>
        <v xml:space="preserve"> </v>
      </c>
      <c r="AJ551" s="786" t="str">
        <f t="shared" si="60"/>
        <v xml:space="preserve"> </v>
      </c>
      <c r="AK551" s="786" t="str">
        <f t="shared" si="61"/>
        <v xml:space="preserve"> </v>
      </c>
      <c r="AL551" s="786" t="str">
        <f t="shared" si="62"/>
        <v xml:space="preserve"> </v>
      </c>
    </row>
    <row r="552" spans="1:38" ht="18.75" x14ac:dyDescent="0.3">
      <c r="A552" s="858"/>
      <c r="B552" s="858"/>
      <c r="C552" s="858"/>
      <c r="D552" s="859"/>
      <c r="E552" s="860"/>
      <c r="F552" s="860"/>
      <c r="G552" s="860"/>
      <c r="H552" s="861"/>
      <c r="I552" s="861"/>
      <c r="J552" s="861"/>
      <c r="K552" s="786" t="str">
        <f t="shared" si="56"/>
        <v xml:space="preserve"> </v>
      </c>
      <c r="L552" s="861"/>
      <c r="M552" s="861"/>
      <c r="N552" s="861"/>
      <c r="O552" s="861"/>
      <c r="P552" s="861"/>
      <c r="Q552" s="855"/>
      <c r="R552" s="855"/>
      <c r="S552" s="861"/>
      <c r="T552" s="861"/>
      <c r="U552" s="861"/>
      <c r="V552" s="861"/>
      <c r="W552" s="862"/>
      <c r="X552" s="862"/>
      <c r="Y552" s="862"/>
      <c r="Z552" s="858"/>
      <c r="AA552" s="823"/>
      <c r="AB552" s="823"/>
      <c r="AC552" s="823"/>
      <c r="AD552" s="823"/>
      <c r="AE552" s="823"/>
      <c r="AF552" s="684"/>
      <c r="AG552" s="857" t="str">
        <f t="shared" si="57"/>
        <v xml:space="preserve"> </v>
      </c>
      <c r="AH552" s="786" t="str">
        <f t="shared" si="58"/>
        <v xml:space="preserve"> </v>
      </c>
      <c r="AI552" s="786" t="str">
        <f t="shared" si="59"/>
        <v xml:space="preserve"> </v>
      </c>
      <c r="AJ552" s="786" t="str">
        <f t="shared" si="60"/>
        <v xml:space="preserve"> </v>
      </c>
      <c r="AK552" s="786" t="str">
        <f t="shared" si="61"/>
        <v xml:space="preserve"> </v>
      </c>
      <c r="AL552" s="786" t="str">
        <f t="shared" si="62"/>
        <v xml:space="preserve"> </v>
      </c>
    </row>
    <row r="553" spans="1:38" ht="18.75" x14ac:dyDescent="0.3">
      <c r="A553" s="858"/>
      <c r="B553" s="858"/>
      <c r="C553" s="858"/>
      <c r="D553" s="859"/>
      <c r="E553" s="860"/>
      <c r="F553" s="860"/>
      <c r="G553" s="860"/>
      <c r="H553" s="861"/>
      <c r="I553" s="861"/>
      <c r="J553" s="861"/>
      <c r="K553" s="786" t="str">
        <f t="shared" si="56"/>
        <v xml:space="preserve"> </v>
      </c>
      <c r="L553" s="861"/>
      <c r="M553" s="861"/>
      <c r="N553" s="861"/>
      <c r="O553" s="861"/>
      <c r="P553" s="861"/>
      <c r="Q553" s="855"/>
      <c r="R553" s="855"/>
      <c r="S553" s="861"/>
      <c r="T553" s="861"/>
      <c r="U553" s="861"/>
      <c r="V553" s="861"/>
      <c r="W553" s="862"/>
      <c r="X553" s="862"/>
      <c r="Y553" s="862"/>
      <c r="Z553" s="858"/>
      <c r="AA553" s="823"/>
      <c r="AB553" s="823"/>
      <c r="AC553" s="823"/>
      <c r="AD553" s="823"/>
      <c r="AE553" s="823"/>
      <c r="AF553" s="684"/>
      <c r="AG553" s="857" t="str">
        <f t="shared" si="57"/>
        <v xml:space="preserve"> </v>
      </c>
      <c r="AH553" s="786" t="str">
        <f t="shared" si="58"/>
        <v xml:space="preserve"> </v>
      </c>
      <c r="AI553" s="786" t="str">
        <f t="shared" si="59"/>
        <v xml:space="preserve"> </v>
      </c>
      <c r="AJ553" s="786" t="str">
        <f t="shared" si="60"/>
        <v xml:space="preserve"> </v>
      </c>
      <c r="AK553" s="786" t="str">
        <f t="shared" si="61"/>
        <v xml:space="preserve"> </v>
      </c>
      <c r="AL553" s="786" t="str">
        <f t="shared" si="62"/>
        <v xml:space="preserve"> </v>
      </c>
    </row>
    <row r="554" spans="1:38" ht="18.75" x14ac:dyDescent="0.3">
      <c r="A554" s="858"/>
      <c r="B554" s="858"/>
      <c r="C554" s="858"/>
      <c r="D554" s="859"/>
      <c r="E554" s="860"/>
      <c r="F554" s="860"/>
      <c r="G554" s="860"/>
      <c r="H554" s="861"/>
      <c r="I554" s="861"/>
      <c r="J554" s="861"/>
      <c r="K554" s="786" t="str">
        <f t="shared" si="56"/>
        <v xml:space="preserve"> </v>
      </c>
      <c r="L554" s="861"/>
      <c r="M554" s="861"/>
      <c r="N554" s="861"/>
      <c r="O554" s="861"/>
      <c r="P554" s="861"/>
      <c r="Q554" s="855"/>
      <c r="R554" s="855"/>
      <c r="S554" s="861"/>
      <c r="T554" s="861"/>
      <c r="U554" s="861"/>
      <c r="V554" s="861"/>
      <c r="W554" s="862"/>
      <c r="X554" s="862"/>
      <c r="Y554" s="862"/>
      <c r="Z554" s="858"/>
      <c r="AA554" s="823"/>
      <c r="AB554" s="823"/>
      <c r="AC554" s="823"/>
      <c r="AD554" s="823"/>
      <c r="AE554" s="823"/>
      <c r="AF554" s="684"/>
      <c r="AG554" s="857" t="str">
        <f t="shared" si="57"/>
        <v xml:space="preserve"> </v>
      </c>
      <c r="AH554" s="786" t="str">
        <f t="shared" si="58"/>
        <v xml:space="preserve"> </v>
      </c>
      <c r="AI554" s="786" t="str">
        <f t="shared" si="59"/>
        <v xml:space="preserve"> </v>
      </c>
      <c r="AJ554" s="786" t="str">
        <f t="shared" si="60"/>
        <v xml:space="preserve"> </v>
      </c>
      <c r="AK554" s="786" t="str">
        <f t="shared" si="61"/>
        <v xml:space="preserve"> </v>
      </c>
      <c r="AL554" s="786" t="str">
        <f t="shared" si="62"/>
        <v xml:space="preserve"> </v>
      </c>
    </row>
    <row r="555" spans="1:38" ht="18.75" x14ac:dyDescent="0.3">
      <c r="A555" s="858"/>
      <c r="B555" s="858"/>
      <c r="C555" s="858"/>
      <c r="D555" s="859"/>
      <c r="E555" s="860"/>
      <c r="F555" s="860"/>
      <c r="G555" s="860"/>
      <c r="H555" s="861"/>
      <c r="I555" s="861"/>
      <c r="J555" s="861"/>
      <c r="K555" s="786" t="str">
        <f t="shared" si="56"/>
        <v xml:space="preserve"> </v>
      </c>
      <c r="L555" s="861"/>
      <c r="M555" s="861"/>
      <c r="N555" s="861"/>
      <c r="O555" s="861"/>
      <c r="P555" s="861"/>
      <c r="Q555" s="855"/>
      <c r="R555" s="855"/>
      <c r="S555" s="861"/>
      <c r="T555" s="861"/>
      <c r="U555" s="861"/>
      <c r="V555" s="861"/>
      <c r="W555" s="862"/>
      <c r="X555" s="862"/>
      <c r="Y555" s="862"/>
      <c r="Z555" s="858"/>
      <c r="AA555" s="823"/>
      <c r="AB555" s="823"/>
      <c r="AC555" s="823"/>
      <c r="AD555" s="823"/>
      <c r="AE555" s="823"/>
      <c r="AF555" s="684"/>
      <c r="AG555" s="857" t="str">
        <f t="shared" si="57"/>
        <v xml:space="preserve"> </v>
      </c>
      <c r="AH555" s="786" t="str">
        <f t="shared" si="58"/>
        <v xml:space="preserve"> </v>
      </c>
      <c r="AI555" s="786" t="str">
        <f t="shared" si="59"/>
        <v xml:space="preserve"> </v>
      </c>
      <c r="AJ555" s="786" t="str">
        <f t="shared" si="60"/>
        <v xml:space="preserve"> </v>
      </c>
      <c r="AK555" s="786" t="str">
        <f t="shared" si="61"/>
        <v xml:space="preserve"> </v>
      </c>
      <c r="AL555" s="786" t="str">
        <f t="shared" si="62"/>
        <v xml:space="preserve"> </v>
      </c>
    </row>
    <row r="556" spans="1:38" ht="18.75" x14ac:dyDescent="0.3">
      <c r="A556" s="858"/>
      <c r="B556" s="858"/>
      <c r="C556" s="858"/>
      <c r="D556" s="859"/>
      <c r="E556" s="860"/>
      <c r="F556" s="860"/>
      <c r="G556" s="860"/>
      <c r="H556" s="861"/>
      <c r="I556" s="861"/>
      <c r="J556" s="861"/>
      <c r="K556" s="786" t="str">
        <f t="shared" si="56"/>
        <v xml:space="preserve"> </v>
      </c>
      <c r="L556" s="861"/>
      <c r="M556" s="861"/>
      <c r="N556" s="861"/>
      <c r="O556" s="861"/>
      <c r="P556" s="861"/>
      <c r="Q556" s="855"/>
      <c r="R556" s="855"/>
      <c r="S556" s="861"/>
      <c r="T556" s="861"/>
      <c r="U556" s="861"/>
      <c r="V556" s="861"/>
      <c r="W556" s="862"/>
      <c r="X556" s="862"/>
      <c r="Y556" s="862"/>
      <c r="Z556" s="858"/>
      <c r="AA556" s="823"/>
      <c r="AB556" s="823"/>
      <c r="AC556" s="823"/>
      <c r="AD556" s="823"/>
      <c r="AE556" s="823"/>
      <c r="AF556" s="684"/>
      <c r="AG556" s="857" t="str">
        <f t="shared" si="57"/>
        <v xml:space="preserve"> </v>
      </c>
      <c r="AH556" s="786" t="str">
        <f t="shared" si="58"/>
        <v xml:space="preserve"> </v>
      </c>
      <c r="AI556" s="786" t="str">
        <f t="shared" si="59"/>
        <v xml:space="preserve"> </v>
      </c>
      <c r="AJ556" s="786" t="str">
        <f t="shared" si="60"/>
        <v xml:space="preserve"> </v>
      </c>
      <c r="AK556" s="786" t="str">
        <f t="shared" si="61"/>
        <v xml:space="preserve"> </v>
      </c>
      <c r="AL556" s="786" t="str">
        <f t="shared" si="62"/>
        <v xml:space="preserve"> </v>
      </c>
    </row>
    <row r="557" spans="1:38" ht="18.75" x14ac:dyDescent="0.3">
      <c r="A557" s="858"/>
      <c r="B557" s="858"/>
      <c r="C557" s="858"/>
      <c r="D557" s="859"/>
      <c r="E557" s="860"/>
      <c r="F557" s="860"/>
      <c r="G557" s="860"/>
      <c r="H557" s="861"/>
      <c r="I557" s="861"/>
      <c r="J557" s="861"/>
      <c r="K557" s="786" t="str">
        <f t="shared" si="56"/>
        <v xml:space="preserve"> </v>
      </c>
      <c r="L557" s="861"/>
      <c r="M557" s="861"/>
      <c r="N557" s="861"/>
      <c r="O557" s="861"/>
      <c r="P557" s="861"/>
      <c r="Q557" s="855"/>
      <c r="R557" s="855"/>
      <c r="S557" s="861"/>
      <c r="T557" s="861"/>
      <c r="U557" s="861"/>
      <c r="V557" s="861"/>
      <c r="W557" s="862"/>
      <c r="X557" s="862"/>
      <c r="Y557" s="862"/>
      <c r="Z557" s="858"/>
      <c r="AA557" s="823"/>
      <c r="AB557" s="823"/>
      <c r="AC557" s="823"/>
      <c r="AD557" s="823"/>
      <c r="AE557" s="823"/>
      <c r="AF557" s="684"/>
      <c r="AG557" s="857" t="str">
        <f t="shared" si="57"/>
        <v xml:space="preserve"> </v>
      </c>
      <c r="AH557" s="786" t="str">
        <f t="shared" si="58"/>
        <v xml:space="preserve"> </v>
      </c>
      <c r="AI557" s="786" t="str">
        <f t="shared" si="59"/>
        <v xml:space="preserve"> </v>
      </c>
      <c r="AJ557" s="786" t="str">
        <f t="shared" si="60"/>
        <v xml:space="preserve"> </v>
      </c>
      <c r="AK557" s="786" t="str">
        <f t="shared" si="61"/>
        <v xml:space="preserve"> </v>
      </c>
      <c r="AL557" s="786" t="str">
        <f t="shared" si="62"/>
        <v xml:space="preserve"> </v>
      </c>
    </row>
    <row r="558" spans="1:38" ht="18.75" x14ac:dyDescent="0.3">
      <c r="A558" s="858"/>
      <c r="B558" s="858"/>
      <c r="C558" s="858"/>
      <c r="D558" s="859"/>
      <c r="E558" s="860"/>
      <c r="F558" s="860"/>
      <c r="G558" s="860"/>
      <c r="H558" s="861"/>
      <c r="I558" s="861"/>
      <c r="J558" s="861"/>
      <c r="K558" s="786" t="str">
        <f t="shared" si="56"/>
        <v xml:space="preserve"> </v>
      </c>
      <c r="L558" s="861"/>
      <c r="M558" s="861"/>
      <c r="N558" s="861"/>
      <c r="O558" s="861"/>
      <c r="P558" s="861"/>
      <c r="Q558" s="855"/>
      <c r="R558" s="855"/>
      <c r="S558" s="861"/>
      <c r="T558" s="861"/>
      <c r="U558" s="861"/>
      <c r="V558" s="861"/>
      <c r="W558" s="862"/>
      <c r="X558" s="862"/>
      <c r="Y558" s="862"/>
      <c r="Z558" s="858"/>
      <c r="AA558" s="823"/>
      <c r="AB558" s="823"/>
      <c r="AC558" s="823"/>
      <c r="AD558" s="823"/>
      <c r="AE558" s="823"/>
      <c r="AF558" s="684"/>
      <c r="AG558" s="857" t="str">
        <f t="shared" si="57"/>
        <v xml:space="preserve"> </v>
      </c>
      <c r="AH558" s="786" t="str">
        <f t="shared" si="58"/>
        <v xml:space="preserve"> </v>
      </c>
      <c r="AI558" s="786" t="str">
        <f t="shared" si="59"/>
        <v xml:space="preserve"> </v>
      </c>
      <c r="AJ558" s="786" t="str">
        <f t="shared" si="60"/>
        <v xml:space="preserve"> </v>
      </c>
      <c r="AK558" s="786" t="str">
        <f t="shared" si="61"/>
        <v xml:space="preserve"> </v>
      </c>
      <c r="AL558" s="786" t="str">
        <f t="shared" si="62"/>
        <v xml:space="preserve"> </v>
      </c>
    </row>
    <row r="559" spans="1:38" ht="18.75" x14ac:dyDescent="0.3">
      <c r="A559" s="858"/>
      <c r="B559" s="858"/>
      <c r="C559" s="858"/>
      <c r="D559" s="859"/>
      <c r="E559" s="860"/>
      <c r="F559" s="860"/>
      <c r="G559" s="860"/>
      <c r="H559" s="861"/>
      <c r="I559" s="861"/>
      <c r="J559" s="861"/>
      <c r="K559" s="786" t="str">
        <f t="shared" si="56"/>
        <v xml:space="preserve"> </v>
      </c>
      <c r="L559" s="861"/>
      <c r="M559" s="861"/>
      <c r="N559" s="861"/>
      <c r="O559" s="861"/>
      <c r="P559" s="861"/>
      <c r="Q559" s="855"/>
      <c r="R559" s="855"/>
      <c r="S559" s="861"/>
      <c r="T559" s="861"/>
      <c r="U559" s="861"/>
      <c r="V559" s="861"/>
      <c r="W559" s="862"/>
      <c r="X559" s="862"/>
      <c r="Y559" s="862"/>
      <c r="Z559" s="858"/>
      <c r="AA559" s="823"/>
      <c r="AB559" s="823"/>
      <c r="AC559" s="823"/>
      <c r="AD559" s="823"/>
      <c r="AE559" s="823"/>
      <c r="AF559" s="684"/>
      <c r="AG559" s="857" t="str">
        <f t="shared" si="57"/>
        <v xml:space="preserve"> </v>
      </c>
      <c r="AH559" s="786" t="str">
        <f t="shared" si="58"/>
        <v xml:space="preserve"> </v>
      </c>
      <c r="AI559" s="786" t="str">
        <f t="shared" si="59"/>
        <v xml:space="preserve"> </v>
      </c>
      <c r="AJ559" s="786" t="str">
        <f t="shared" si="60"/>
        <v xml:space="preserve"> </v>
      </c>
      <c r="AK559" s="786" t="str">
        <f t="shared" si="61"/>
        <v xml:space="preserve"> </v>
      </c>
      <c r="AL559" s="786" t="str">
        <f t="shared" si="62"/>
        <v xml:space="preserve"> </v>
      </c>
    </row>
    <row r="560" spans="1:38" ht="18.75" x14ac:dyDescent="0.3">
      <c r="A560" s="858"/>
      <c r="B560" s="858"/>
      <c r="C560" s="858"/>
      <c r="D560" s="859"/>
      <c r="E560" s="860"/>
      <c r="F560" s="860"/>
      <c r="G560" s="860"/>
      <c r="H560" s="861"/>
      <c r="I560" s="861"/>
      <c r="J560" s="861"/>
      <c r="K560" s="786" t="str">
        <f t="shared" si="56"/>
        <v xml:space="preserve"> </v>
      </c>
      <c r="L560" s="861"/>
      <c r="M560" s="861"/>
      <c r="N560" s="861"/>
      <c r="O560" s="861"/>
      <c r="P560" s="861"/>
      <c r="Q560" s="855"/>
      <c r="R560" s="855"/>
      <c r="S560" s="861"/>
      <c r="T560" s="861"/>
      <c r="U560" s="861"/>
      <c r="V560" s="861"/>
      <c r="W560" s="862"/>
      <c r="X560" s="862"/>
      <c r="Y560" s="862"/>
      <c r="Z560" s="858"/>
      <c r="AA560" s="823"/>
      <c r="AB560" s="823"/>
      <c r="AC560" s="823"/>
      <c r="AD560" s="823"/>
      <c r="AE560" s="823"/>
      <c r="AF560" s="684"/>
      <c r="AG560" s="857" t="str">
        <f t="shared" si="57"/>
        <v xml:space="preserve"> </v>
      </c>
      <c r="AH560" s="786" t="str">
        <f t="shared" si="58"/>
        <v xml:space="preserve"> </v>
      </c>
      <c r="AI560" s="786" t="str">
        <f t="shared" si="59"/>
        <v xml:space="preserve"> </v>
      </c>
      <c r="AJ560" s="786" t="str">
        <f t="shared" si="60"/>
        <v xml:space="preserve"> </v>
      </c>
      <c r="AK560" s="786" t="str">
        <f t="shared" si="61"/>
        <v xml:space="preserve"> </v>
      </c>
      <c r="AL560" s="786" t="str">
        <f t="shared" si="62"/>
        <v xml:space="preserve"> </v>
      </c>
    </row>
    <row r="561" spans="1:38" ht="18.75" x14ac:dyDescent="0.3">
      <c r="A561" s="858"/>
      <c r="B561" s="858"/>
      <c r="C561" s="858"/>
      <c r="D561" s="859"/>
      <c r="E561" s="860"/>
      <c r="F561" s="860"/>
      <c r="G561" s="860"/>
      <c r="H561" s="861"/>
      <c r="I561" s="861"/>
      <c r="J561" s="861"/>
      <c r="K561" s="786" t="str">
        <f t="shared" si="56"/>
        <v xml:space="preserve"> </v>
      </c>
      <c r="L561" s="861"/>
      <c r="M561" s="861"/>
      <c r="N561" s="861"/>
      <c r="O561" s="861"/>
      <c r="P561" s="861"/>
      <c r="Q561" s="855"/>
      <c r="R561" s="855"/>
      <c r="S561" s="861"/>
      <c r="T561" s="861"/>
      <c r="U561" s="861"/>
      <c r="V561" s="861"/>
      <c r="W561" s="862"/>
      <c r="X561" s="862"/>
      <c r="Y561" s="862"/>
      <c r="Z561" s="858"/>
      <c r="AA561" s="823"/>
      <c r="AB561" s="823"/>
      <c r="AC561" s="823"/>
      <c r="AD561" s="823"/>
      <c r="AE561" s="823"/>
      <c r="AF561" s="684"/>
      <c r="AG561" s="857" t="str">
        <f t="shared" si="57"/>
        <v xml:space="preserve"> </v>
      </c>
      <c r="AH561" s="786" t="str">
        <f t="shared" si="58"/>
        <v xml:space="preserve"> </v>
      </c>
      <c r="AI561" s="786" t="str">
        <f t="shared" si="59"/>
        <v xml:space="preserve"> </v>
      </c>
      <c r="AJ561" s="786" t="str">
        <f t="shared" si="60"/>
        <v xml:space="preserve"> </v>
      </c>
      <c r="AK561" s="786" t="str">
        <f t="shared" si="61"/>
        <v xml:space="preserve"> </v>
      </c>
      <c r="AL561" s="786" t="str">
        <f t="shared" si="62"/>
        <v xml:space="preserve"> </v>
      </c>
    </row>
    <row r="562" spans="1:38" ht="18.75" x14ac:dyDescent="0.3">
      <c r="A562" s="858"/>
      <c r="B562" s="858"/>
      <c r="C562" s="858"/>
      <c r="D562" s="859"/>
      <c r="E562" s="860"/>
      <c r="F562" s="860"/>
      <c r="G562" s="860"/>
      <c r="H562" s="861"/>
      <c r="I562" s="861"/>
      <c r="J562" s="861"/>
      <c r="K562" s="786" t="str">
        <f t="shared" si="56"/>
        <v xml:space="preserve"> </v>
      </c>
      <c r="L562" s="861"/>
      <c r="M562" s="861"/>
      <c r="N562" s="861"/>
      <c r="O562" s="861"/>
      <c r="P562" s="861"/>
      <c r="Q562" s="855"/>
      <c r="R562" s="855"/>
      <c r="S562" s="861"/>
      <c r="T562" s="861"/>
      <c r="U562" s="861"/>
      <c r="V562" s="861"/>
      <c r="W562" s="862"/>
      <c r="X562" s="862"/>
      <c r="Y562" s="862"/>
      <c r="Z562" s="858"/>
      <c r="AA562" s="823"/>
      <c r="AB562" s="823"/>
      <c r="AC562" s="823"/>
      <c r="AD562" s="823"/>
      <c r="AE562" s="823"/>
      <c r="AF562" s="684"/>
      <c r="AG562" s="857" t="str">
        <f t="shared" si="57"/>
        <v xml:space="preserve"> </v>
      </c>
      <c r="AH562" s="786" t="str">
        <f t="shared" si="58"/>
        <v xml:space="preserve"> </v>
      </c>
      <c r="AI562" s="786" t="str">
        <f t="shared" si="59"/>
        <v xml:space="preserve"> </v>
      </c>
      <c r="AJ562" s="786" t="str">
        <f t="shared" si="60"/>
        <v xml:space="preserve"> </v>
      </c>
      <c r="AK562" s="786" t="str">
        <f t="shared" si="61"/>
        <v xml:space="preserve"> </v>
      </c>
      <c r="AL562" s="786" t="str">
        <f t="shared" si="62"/>
        <v xml:space="preserve"> </v>
      </c>
    </row>
    <row r="563" spans="1:38" ht="18.75" x14ac:dyDescent="0.3">
      <c r="A563" s="858"/>
      <c r="B563" s="858"/>
      <c r="C563" s="858"/>
      <c r="D563" s="859"/>
      <c r="E563" s="860"/>
      <c r="F563" s="860"/>
      <c r="G563" s="860"/>
      <c r="H563" s="861"/>
      <c r="I563" s="861"/>
      <c r="J563" s="861"/>
      <c r="K563" s="786" t="str">
        <f t="shared" si="56"/>
        <v xml:space="preserve"> </v>
      </c>
      <c r="L563" s="861"/>
      <c r="M563" s="861"/>
      <c r="N563" s="861"/>
      <c r="O563" s="861"/>
      <c r="P563" s="861"/>
      <c r="Q563" s="855"/>
      <c r="R563" s="855"/>
      <c r="S563" s="861"/>
      <c r="T563" s="861"/>
      <c r="U563" s="861"/>
      <c r="V563" s="861"/>
      <c r="W563" s="862"/>
      <c r="X563" s="862"/>
      <c r="Y563" s="862"/>
      <c r="Z563" s="858"/>
      <c r="AA563" s="823"/>
      <c r="AB563" s="823"/>
      <c r="AC563" s="823"/>
      <c r="AD563" s="823"/>
      <c r="AE563" s="823"/>
      <c r="AF563" s="684"/>
      <c r="AG563" s="857" t="str">
        <f t="shared" si="57"/>
        <v xml:space="preserve"> </v>
      </c>
      <c r="AH563" s="786" t="str">
        <f t="shared" si="58"/>
        <v xml:space="preserve"> </v>
      </c>
      <c r="AI563" s="786" t="str">
        <f t="shared" si="59"/>
        <v xml:space="preserve"> </v>
      </c>
      <c r="AJ563" s="786" t="str">
        <f t="shared" si="60"/>
        <v xml:space="preserve"> </v>
      </c>
      <c r="AK563" s="786" t="str">
        <f t="shared" si="61"/>
        <v xml:space="preserve"> </v>
      </c>
      <c r="AL563" s="786" t="str">
        <f t="shared" si="62"/>
        <v xml:space="preserve"> </v>
      </c>
    </row>
    <row r="564" spans="1:38" ht="18.75" x14ac:dyDescent="0.3">
      <c r="A564" s="858"/>
      <c r="B564" s="858"/>
      <c r="C564" s="858"/>
      <c r="D564" s="859"/>
      <c r="E564" s="860"/>
      <c r="F564" s="860"/>
      <c r="G564" s="860"/>
      <c r="H564" s="861"/>
      <c r="I564" s="861"/>
      <c r="J564" s="861"/>
      <c r="K564" s="786" t="str">
        <f t="shared" si="56"/>
        <v xml:space="preserve"> </v>
      </c>
      <c r="L564" s="861"/>
      <c r="M564" s="861"/>
      <c r="N564" s="861"/>
      <c r="O564" s="861"/>
      <c r="P564" s="861"/>
      <c r="Q564" s="855"/>
      <c r="R564" s="855"/>
      <c r="S564" s="861"/>
      <c r="T564" s="861"/>
      <c r="U564" s="861"/>
      <c r="V564" s="861"/>
      <c r="W564" s="862"/>
      <c r="X564" s="862"/>
      <c r="Y564" s="862"/>
      <c r="Z564" s="858"/>
      <c r="AA564" s="823"/>
      <c r="AB564" s="823"/>
      <c r="AC564" s="823"/>
      <c r="AD564" s="823"/>
      <c r="AE564" s="823"/>
      <c r="AF564" s="684"/>
      <c r="AG564" s="857" t="str">
        <f t="shared" si="57"/>
        <v xml:space="preserve"> </v>
      </c>
      <c r="AH564" s="786" t="str">
        <f t="shared" si="58"/>
        <v xml:space="preserve"> </v>
      </c>
      <c r="AI564" s="786" t="str">
        <f t="shared" si="59"/>
        <v xml:space="preserve"> </v>
      </c>
      <c r="AJ564" s="786" t="str">
        <f t="shared" si="60"/>
        <v xml:space="preserve"> </v>
      </c>
      <c r="AK564" s="786" t="str">
        <f t="shared" si="61"/>
        <v xml:space="preserve"> </v>
      </c>
      <c r="AL564" s="786" t="str">
        <f t="shared" si="62"/>
        <v xml:space="preserve"> </v>
      </c>
    </row>
    <row r="565" spans="1:38" ht="18.75" x14ac:dyDescent="0.3">
      <c r="A565" s="858"/>
      <c r="B565" s="858"/>
      <c r="C565" s="858"/>
      <c r="D565" s="859"/>
      <c r="E565" s="860"/>
      <c r="F565" s="860"/>
      <c r="G565" s="860"/>
      <c r="H565" s="861"/>
      <c r="I565" s="861"/>
      <c r="J565" s="861"/>
      <c r="K565" s="786" t="str">
        <f t="shared" si="56"/>
        <v xml:space="preserve"> </v>
      </c>
      <c r="L565" s="861"/>
      <c r="M565" s="861"/>
      <c r="N565" s="861"/>
      <c r="O565" s="861"/>
      <c r="P565" s="861"/>
      <c r="Q565" s="855"/>
      <c r="R565" s="855"/>
      <c r="S565" s="861"/>
      <c r="T565" s="861"/>
      <c r="U565" s="861"/>
      <c r="V565" s="861"/>
      <c r="W565" s="862"/>
      <c r="X565" s="862"/>
      <c r="Y565" s="862"/>
      <c r="Z565" s="858"/>
      <c r="AA565" s="823"/>
      <c r="AB565" s="823"/>
      <c r="AC565" s="823"/>
      <c r="AD565" s="823"/>
      <c r="AE565" s="823"/>
      <c r="AF565" s="684"/>
      <c r="AG565" s="857" t="str">
        <f t="shared" si="57"/>
        <v xml:space="preserve"> </v>
      </c>
      <c r="AH565" s="786" t="str">
        <f t="shared" si="58"/>
        <v xml:space="preserve"> </v>
      </c>
      <c r="AI565" s="786" t="str">
        <f t="shared" si="59"/>
        <v xml:space="preserve"> </v>
      </c>
      <c r="AJ565" s="786" t="str">
        <f t="shared" si="60"/>
        <v xml:space="preserve"> </v>
      </c>
      <c r="AK565" s="786" t="str">
        <f t="shared" si="61"/>
        <v xml:space="preserve"> </v>
      </c>
      <c r="AL565" s="786" t="str">
        <f t="shared" si="62"/>
        <v xml:space="preserve"> </v>
      </c>
    </row>
    <row r="566" spans="1:38" ht="18.75" x14ac:dyDescent="0.3">
      <c r="A566" s="858"/>
      <c r="B566" s="858"/>
      <c r="C566" s="858"/>
      <c r="D566" s="859"/>
      <c r="E566" s="860"/>
      <c r="F566" s="860"/>
      <c r="G566" s="860"/>
      <c r="H566" s="861"/>
      <c r="I566" s="861"/>
      <c r="J566" s="861"/>
      <c r="K566" s="786" t="str">
        <f t="shared" si="56"/>
        <v xml:space="preserve"> </v>
      </c>
      <c r="L566" s="861"/>
      <c r="M566" s="861"/>
      <c r="N566" s="861"/>
      <c r="O566" s="861"/>
      <c r="P566" s="861"/>
      <c r="Q566" s="855"/>
      <c r="R566" s="855"/>
      <c r="S566" s="861"/>
      <c r="T566" s="861"/>
      <c r="U566" s="861"/>
      <c r="V566" s="861"/>
      <c r="W566" s="862"/>
      <c r="X566" s="862"/>
      <c r="Y566" s="862"/>
      <c r="Z566" s="858"/>
      <c r="AA566" s="823"/>
      <c r="AB566" s="823"/>
      <c r="AC566" s="823"/>
      <c r="AD566" s="823"/>
      <c r="AE566" s="823"/>
      <c r="AF566" s="684"/>
      <c r="AG566" s="857" t="str">
        <f t="shared" si="57"/>
        <v xml:space="preserve"> </v>
      </c>
      <c r="AH566" s="786" t="str">
        <f t="shared" si="58"/>
        <v xml:space="preserve"> </v>
      </c>
      <c r="AI566" s="786" t="str">
        <f t="shared" si="59"/>
        <v xml:space="preserve"> </v>
      </c>
      <c r="AJ566" s="786" t="str">
        <f t="shared" si="60"/>
        <v xml:space="preserve"> </v>
      </c>
      <c r="AK566" s="786" t="str">
        <f t="shared" si="61"/>
        <v xml:space="preserve"> </v>
      </c>
      <c r="AL566" s="786" t="str">
        <f t="shared" si="62"/>
        <v xml:space="preserve"> </v>
      </c>
    </row>
    <row r="567" spans="1:38" ht="18.75" x14ac:dyDescent="0.3">
      <c r="A567" s="858"/>
      <c r="B567" s="858"/>
      <c r="C567" s="858"/>
      <c r="D567" s="859"/>
      <c r="E567" s="860"/>
      <c r="F567" s="860"/>
      <c r="G567" s="860"/>
      <c r="H567" s="861"/>
      <c r="I567" s="861"/>
      <c r="J567" s="861"/>
      <c r="K567" s="786" t="str">
        <f t="shared" si="56"/>
        <v xml:space="preserve"> </v>
      </c>
      <c r="L567" s="861"/>
      <c r="M567" s="861"/>
      <c r="N567" s="861"/>
      <c r="O567" s="861"/>
      <c r="P567" s="861"/>
      <c r="Q567" s="855"/>
      <c r="R567" s="855"/>
      <c r="S567" s="861"/>
      <c r="T567" s="861"/>
      <c r="U567" s="861"/>
      <c r="V567" s="861"/>
      <c r="W567" s="862"/>
      <c r="X567" s="862"/>
      <c r="Y567" s="862"/>
      <c r="Z567" s="858"/>
      <c r="AA567" s="823"/>
      <c r="AB567" s="823"/>
      <c r="AC567" s="823"/>
      <c r="AD567" s="823"/>
      <c r="AE567" s="823"/>
      <c r="AF567" s="684"/>
      <c r="AG567" s="857" t="str">
        <f t="shared" si="57"/>
        <v xml:space="preserve"> </v>
      </c>
      <c r="AH567" s="786" t="str">
        <f t="shared" si="58"/>
        <v xml:space="preserve"> </v>
      </c>
      <c r="AI567" s="786" t="str">
        <f t="shared" si="59"/>
        <v xml:space="preserve"> </v>
      </c>
      <c r="AJ567" s="786" t="str">
        <f t="shared" si="60"/>
        <v xml:space="preserve"> </v>
      </c>
      <c r="AK567" s="786" t="str">
        <f t="shared" si="61"/>
        <v xml:space="preserve"> </v>
      </c>
      <c r="AL567" s="786" t="str">
        <f t="shared" si="62"/>
        <v xml:space="preserve"> </v>
      </c>
    </row>
    <row r="568" spans="1:38" ht="18.75" x14ac:dyDescent="0.3">
      <c r="A568" s="858"/>
      <c r="B568" s="858"/>
      <c r="C568" s="858"/>
      <c r="D568" s="859"/>
      <c r="E568" s="860"/>
      <c r="F568" s="860"/>
      <c r="G568" s="860"/>
      <c r="H568" s="861"/>
      <c r="I568" s="861"/>
      <c r="J568" s="861"/>
      <c r="K568" s="786" t="str">
        <f t="shared" si="56"/>
        <v xml:space="preserve"> </v>
      </c>
      <c r="L568" s="861"/>
      <c r="M568" s="861"/>
      <c r="N568" s="861"/>
      <c r="O568" s="861"/>
      <c r="P568" s="861"/>
      <c r="Q568" s="855"/>
      <c r="R568" s="855"/>
      <c r="S568" s="861"/>
      <c r="T568" s="861"/>
      <c r="U568" s="861"/>
      <c r="V568" s="861"/>
      <c r="W568" s="862"/>
      <c r="X568" s="862"/>
      <c r="Y568" s="862"/>
      <c r="Z568" s="858"/>
      <c r="AA568" s="823"/>
      <c r="AB568" s="823"/>
      <c r="AC568" s="823"/>
      <c r="AD568" s="823"/>
      <c r="AE568" s="823"/>
      <c r="AF568" s="684"/>
      <c r="AG568" s="857" t="str">
        <f t="shared" si="57"/>
        <v xml:space="preserve"> </v>
      </c>
      <c r="AH568" s="786" t="str">
        <f t="shared" si="58"/>
        <v xml:space="preserve"> </v>
      </c>
      <c r="AI568" s="786" t="str">
        <f t="shared" si="59"/>
        <v xml:space="preserve"> </v>
      </c>
      <c r="AJ568" s="786" t="str">
        <f t="shared" si="60"/>
        <v xml:space="preserve"> </v>
      </c>
      <c r="AK568" s="786" t="str">
        <f t="shared" si="61"/>
        <v xml:space="preserve"> </v>
      </c>
      <c r="AL568" s="786" t="str">
        <f t="shared" si="62"/>
        <v xml:space="preserve"> </v>
      </c>
    </row>
    <row r="569" spans="1:38" ht="18.75" x14ac:dyDescent="0.3">
      <c r="A569" s="858"/>
      <c r="B569" s="858"/>
      <c r="C569" s="858"/>
      <c r="D569" s="859"/>
      <c r="E569" s="860"/>
      <c r="F569" s="860"/>
      <c r="G569" s="860"/>
      <c r="H569" s="861"/>
      <c r="I569" s="861"/>
      <c r="J569" s="861"/>
      <c r="K569" s="786" t="str">
        <f t="shared" si="56"/>
        <v xml:space="preserve"> </v>
      </c>
      <c r="L569" s="861"/>
      <c r="M569" s="861"/>
      <c r="N569" s="861"/>
      <c r="O569" s="861"/>
      <c r="P569" s="861"/>
      <c r="Q569" s="855"/>
      <c r="R569" s="855"/>
      <c r="S569" s="861"/>
      <c r="T569" s="861"/>
      <c r="U569" s="861"/>
      <c r="V569" s="861"/>
      <c r="W569" s="862"/>
      <c r="X569" s="862"/>
      <c r="Y569" s="862"/>
      <c r="Z569" s="858"/>
      <c r="AA569" s="823"/>
      <c r="AB569" s="823"/>
      <c r="AC569" s="823"/>
      <c r="AD569" s="823"/>
      <c r="AE569" s="823"/>
      <c r="AF569" s="684"/>
      <c r="AG569" s="857" t="str">
        <f t="shared" si="57"/>
        <v xml:space="preserve"> </v>
      </c>
      <c r="AH569" s="786" t="str">
        <f t="shared" si="58"/>
        <v xml:space="preserve"> </v>
      </c>
      <c r="AI569" s="786" t="str">
        <f t="shared" si="59"/>
        <v xml:space="preserve"> </v>
      </c>
      <c r="AJ569" s="786" t="str">
        <f t="shared" si="60"/>
        <v xml:space="preserve"> </v>
      </c>
      <c r="AK569" s="786" t="str">
        <f t="shared" si="61"/>
        <v xml:space="preserve"> </v>
      </c>
      <c r="AL569" s="786" t="str">
        <f t="shared" si="62"/>
        <v xml:space="preserve"> </v>
      </c>
    </row>
    <row r="570" spans="1:38" ht="18.75" x14ac:dyDescent="0.3">
      <c r="A570" s="858"/>
      <c r="B570" s="858"/>
      <c r="C570" s="858"/>
      <c r="D570" s="859"/>
      <c r="E570" s="860"/>
      <c r="F570" s="860"/>
      <c r="G570" s="860"/>
      <c r="H570" s="861"/>
      <c r="I570" s="861"/>
      <c r="J570" s="861"/>
      <c r="K570" s="786" t="str">
        <f t="shared" si="56"/>
        <v xml:space="preserve"> </v>
      </c>
      <c r="L570" s="861"/>
      <c r="M570" s="861"/>
      <c r="N570" s="861"/>
      <c r="O570" s="861"/>
      <c r="P570" s="861"/>
      <c r="Q570" s="855"/>
      <c r="R570" s="855"/>
      <c r="S570" s="861"/>
      <c r="T570" s="861"/>
      <c r="U570" s="861"/>
      <c r="V570" s="861"/>
      <c r="W570" s="862"/>
      <c r="X570" s="862"/>
      <c r="Y570" s="862"/>
      <c r="Z570" s="858"/>
      <c r="AA570" s="823"/>
      <c r="AB570" s="823"/>
      <c r="AC570" s="823"/>
      <c r="AD570" s="823"/>
      <c r="AE570" s="823"/>
      <c r="AF570" s="684"/>
      <c r="AG570" s="857" t="str">
        <f t="shared" si="57"/>
        <v xml:space="preserve"> </v>
      </c>
      <c r="AH570" s="786" t="str">
        <f t="shared" si="58"/>
        <v xml:space="preserve"> </v>
      </c>
      <c r="AI570" s="786" t="str">
        <f t="shared" si="59"/>
        <v xml:space="preserve"> </v>
      </c>
      <c r="AJ570" s="786" t="str">
        <f t="shared" si="60"/>
        <v xml:space="preserve"> </v>
      </c>
      <c r="AK570" s="786" t="str">
        <f t="shared" si="61"/>
        <v xml:space="preserve"> </v>
      </c>
      <c r="AL570" s="786" t="str">
        <f t="shared" si="62"/>
        <v xml:space="preserve"> </v>
      </c>
    </row>
    <row r="571" spans="1:38" ht="18.75" x14ac:dyDescent="0.3">
      <c r="A571" s="858"/>
      <c r="B571" s="858"/>
      <c r="C571" s="858"/>
      <c r="D571" s="859"/>
      <c r="E571" s="860"/>
      <c r="F571" s="860"/>
      <c r="G571" s="860"/>
      <c r="H571" s="861"/>
      <c r="I571" s="861"/>
      <c r="J571" s="861"/>
      <c r="K571" s="786" t="str">
        <f t="shared" si="56"/>
        <v xml:space="preserve"> </v>
      </c>
      <c r="L571" s="861"/>
      <c r="M571" s="861"/>
      <c r="N571" s="861"/>
      <c r="O571" s="861"/>
      <c r="P571" s="861"/>
      <c r="Q571" s="855"/>
      <c r="R571" s="855"/>
      <c r="S571" s="861"/>
      <c r="T571" s="861"/>
      <c r="U571" s="861"/>
      <c r="V571" s="861"/>
      <c r="W571" s="862"/>
      <c r="X571" s="862"/>
      <c r="Y571" s="862"/>
      <c r="Z571" s="858"/>
      <c r="AA571" s="823"/>
      <c r="AB571" s="823"/>
      <c r="AC571" s="823"/>
      <c r="AD571" s="823"/>
      <c r="AE571" s="823"/>
      <c r="AF571" s="684"/>
      <c r="AG571" s="857" t="str">
        <f t="shared" si="57"/>
        <v xml:space="preserve"> </v>
      </c>
      <c r="AH571" s="786" t="str">
        <f t="shared" si="58"/>
        <v xml:space="preserve"> </v>
      </c>
      <c r="AI571" s="786" t="str">
        <f t="shared" si="59"/>
        <v xml:space="preserve"> </v>
      </c>
      <c r="AJ571" s="786" t="str">
        <f t="shared" si="60"/>
        <v xml:space="preserve"> </v>
      </c>
      <c r="AK571" s="786" t="str">
        <f t="shared" si="61"/>
        <v xml:space="preserve"> </v>
      </c>
      <c r="AL571" s="786" t="str">
        <f t="shared" si="62"/>
        <v xml:space="preserve"> </v>
      </c>
    </row>
    <row r="572" spans="1:38" ht="18.75" x14ac:dyDescent="0.3">
      <c r="A572" s="858"/>
      <c r="B572" s="858"/>
      <c r="C572" s="858"/>
      <c r="D572" s="859"/>
      <c r="E572" s="860"/>
      <c r="F572" s="860"/>
      <c r="G572" s="860"/>
      <c r="H572" s="861"/>
      <c r="I572" s="861"/>
      <c r="J572" s="861"/>
      <c r="K572" s="786" t="str">
        <f t="shared" si="56"/>
        <v xml:space="preserve"> </v>
      </c>
      <c r="L572" s="861"/>
      <c r="M572" s="861"/>
      <c r="N572" s="861"/>
      <c r="O572" s="861"/>
      <c r="P572" s="861"/>
      <c r="Q572" s="855"/>
      <c r="R572" s="855"/>
      <c r="S572" s="861"/>
      <c r="T572" s="861"/>
      <c r="U572" s="861"/>
      <c r="V572" s="861"/>
      <c r="W572" s="862"/>
      <c r="X572" s="862"/>
      <c r="Y572" s="862"/>
      <c r="Z572" s="858"/>
      <c r="AA572" s="823"/>
      <c r="AB572" s="823"/>
      <c r="AC572" s="823"/>
      <c r="AD572" s="823"/>
      <c r="AE572" s="823"/>
      <c r="AF572" s="684"/>
      <c r="AG572" s="857" t="str">
        <f t="shared" si="57"/>
        <v xml:space="preserve"> </v>
      </c>
      <c r="AH572" s="786" t="str">
        <f t="shared" si="58"/>
        <v xml:space="preserve"> </v>
      </c>
      <c r="AI572" s="786" t="str">
        <f t="shared" si="59"/>
        <v xml:space="preserve"> </v>
      </c>
      <c r="AJ572" s="786" t="str">
        <f t="shared" si="60"/>
        <v xml:space="preserve"> </v>
      </c>
      <c r="AK572" s="786" t="str">
        <f t="shared" si="61"/>
        <v xml:space="preserve"> </v>
      </c>
      <c r="AL572" s="786" t="str">
        <f t="shared" si="62"/>
        <v xml:space="preserve"> </v>
      </c>
    </row>
    <row r="573" spans="1:38" ht="18.75" x14ac:dyDescent="0.3">
      <c r="A573" s="858"/>
      <c r="B573" s="858"/>
      <c r="C573" s="858"/>
      <c r="D573" s="859"/>
      <c r="E573" s="860"/>
      <c r="F573" s="860"/>
      <c r="G573" s="860"/>
      <c r="H573" s="861"/>
      <c r="I573" s="861"/>
      <c r="J573" s="861"/>
      <c r="K573" s="786" t="str">
        <f t="shared" si="56"/>
        <v xml:space="preserve"> </v>
      </c>
      <c r="L573" s="861"/>
      <c r="M573" s="861"/>
      <c r="N573" s="861"/>
      <c r="O573" s="861"/>
      <c r="P573" s="861"/>
      <c r="Q573" s="855"/>
      <c r="R573" s="855"/>
      <c r="S573" s="861"/>
      <c r="T573" s="861"/>
      <c r="U573" s="861"/>
      <c r="V573" s="861"/>
      <c r="W573" s="862"/>
      <c r="X573" s="862"/>
      <c r="Y573" s="862"/>
      <c r="Z573" s="858"/>
      <c r="AA573" s="823"/>
      <c r="AB573" s="823"/>
      <c r="AC573" s="823"/>
      <c r="AD573" s="823"/>
      <c r="AE573" s="823"/>
      <c r="AF573" s="684"/>
      <c r="AG573" s="857" t="str">
        <f t="shared" si="57"/>
        <v xml:space="preserve"> </v>
      </c>
      <c r="AH573" s="786" t="str">
        <f t="shared" si="58"/>
        <v xml:space="preserve"> </v>
      </c>
      <c r="AI573" s="786" t="str">
        <f t="shared" si="59"/>
        <v xml:space="preserve"> </v>
      </c>
      <c r="AJ573" s="786" t="str">
        <f t="shared" si="60"/>
        <v xml:space="preserve"> </v>
      </c>
      <c r="AK573" s="786" t="str">
        <f t="shared" si="61"/>
        <v xml:space="preserve"> </v>
      </c>
      <c r="AL573" s="786" t="str">
        <f t="shared" si="62"/>
        <v xml:space="preserve"> </v>
      </c>
    </row>
    <row r="574" spans="1:38" ht="18.75" x14ac:dyDescent="0.3">
      <c r="A574" s="858"/>
      <c r="B574" s="858"/>
      <c r="C574" s="858"/>
      <c r="D574" s="859"/>
      <c r="E574" s="860"/>
      <c r="F574" s="860"/>
      <c r="G574" s="860"/>
      <c r="H574" s="861"/>
      <c r="I574" s="861"/>
      <c r="J574" s="861"/>
      <c r="K574" s="786" t="str">
        <f t="shared" si="56"/>
        <v xml:space="preserve"> </v>
      </c>
      <c r="L574" s="861"/>
      <c r="M574" s="861"/>
      <c r="N574" s="861"/>
      <c r="O574" s="861"/>
      <c r="P574" s="861"/>
      <c r="Q574" s="855"/>
      <c r="R574" s="855"/>
      <c r="S574" s="861"/>
      <c r="T574" s="861"/>
      <c r="U574" s="861"/>
      <c r="V574" s="861"/>
      <c r="W574" s="862"/>
      <c r="X574" s="862"/>
      <c r="Y574" s="862"/>
      <c r="Z574" s="858"/>
      <c r="AA574" s="823"/>
      <c r="AB574" s="823"/>
      <c r="AC574" s="823"/>
      <c r="AD574" s="823"/>
      <c r="AE574" s="823"/>
      <c r="AF574" s="684"/>
      <c r="AG574" s="857" t="str">
        <f t="shared" si="57"/>
        <v xml:space="preserve"> </v>
      </c>
      <c r="AH574" s="786" t="str">
        <f t="shared" si="58"/>
        <v xml:space="preserve"> </v>
      </c>
      <c r="AI574" s="786" t="str">
        <f t="shared" si="59"/>
        <v xml:space="preserve"> </v>
      </c>
      <c r="AJ574" s="786" t="str">
        <f t="shared" si="60"/>
        <v xml:space="preserve"> </v>
      </c>
      <c r="AK574" s="786" t="str">
        <f t="shared" si="61"/>
        <v xml:space="preserve"> </v>
      </c>
      <c r="AL574" s="786" t="str">
        <f t="shared" si="62"/>
        <v xml:space="preserve"> </v>
      </c>
    </row>
    <row r="575" spans="1:38" ht="18.75" x14ac:dyDescent="0.3">
      <c r="A575" s="858"/>
      <c r="B575" s="858"/>
      <c r="C575" s="858"/>
      <c r="D575" s="859"/>
      <c r="E575" s="860"/>
      <c r="F575" s="860"/>
      <c r="G575" s="860"/>
      <c r="H575" s="861"/>
      <c r="I575" s="861"/>
      <c r="J575" s="861"/>
      <c r="K575" s="786" t="str">
        <f t="shared" si="56"/>
        <v xml:space="preserve"> </v>
      </c>
      <c r="L575" s="861"/>
      <c r="M575" s="861"/>
      <c r="N575" s="861"/>
      <c r="O575" s="861"/>
      <c r="P575" s="861"/>
      <c r="Q575" s="855"/>
      <c r="R575" s="855"/>
      <c r="S575" s="861"/>
      <c r="T575" s="861"/>
      <c r="U575" s="861"/>
      <c r="V575" s="861"/>
      <c r="W575" s="862"/>
      <c r="X575" s="862"/>
      <c r="Y575" s="862"/>
      <c r="Z575" s="858"/>
      <c r="AA575" s="823"/>
      <c r="AB575" s="823"/>
      <c r="AC575" s="823"/>
      <c r="AD575" s="823"/>
      <c r="AE575" s="823"/>
      <c r="AF575" s="684"/>
      <c r="AG575" s="857" t="str">
        <f t="shared" si="57"/>
        <v xml:space="preserve"> </v>
      </c>
      <c r="AH575" s="786" t="str">
        <f t="shared" si="58"/>
        <v xml:space="preserve"> </v>
      </c>
      <c r="AI575" s="786" t="str">
        <f t="shared" si="59"/>
        <v xml:space="preserve"> </v>
      </c>
      <c r="AJ575" s="786" t="str">
        <f t="shared" si="60"/>
        <v xml:space="preserve"> </v>
      </c>
      <c r="AK575" s="786" t="str">
        <f t="shared" si="61"/>
        <v xml:space="preserve"> </v>
      </c>
      <c r="AL575" s="786" t="str">
        <f t="shared" si="62"/>
        <v xml:space="preserve"> </v>
      </c>
    </row>
    <row r="576" spans="1:38" ht="18.75" x14ac:dyDescent="0.3">
      <c r="A576" s="858"/>
      <c r="B576" s="858"/>
      <c r="C576" s="858"/>
      <c r="D576" s="859"/>
      <c r="E576" s="860"/>
      <c r="F576" s="860"/>
      <c r="G576" s="860"/>
      <c r="H576" s="861"/>
      <c r="I576" s="861"/>
      <c r="J576" s="861"/>
      <c r="K576" s="786" t="str">
        <f t="shared" si="56"/>
        <v xml:space="preserve"> </v>
      </c>
      <c r="L576" s="861"/>
      <c r="M576" s="861"/>
      <c r="N576" s="861"/>
      <c r="O576" s="861"/>
      <c r="P576" s="861"/>
      <c r="Q576" s="855"/>
      <c r="R576" s="855"/>
      <c r="S576" s="861"/>
      <c r="T576" s="861"/>
      <c r="U576" s="861"/>
      <c r="V576" s="861"/>
      <c r="W576" s="862"/>
      <c r="X576" s="862"/>
      <c r="Y576" s="862"/>
      <c r="Z576" s="858"/>
      <c r="AA576" s="823"/>
      <c r="AB576" s="823"/>
      <c r="AC576" s="823"/>
      <c r="AD576" s="823"/>
      <c r="AE576" s="823"/>
      <c r="AF576" s="684"/>
      <c r="AG576" s="857" t="str">
        <f t="shared" si="57"/>
        <v xml:space="preserve"> </v>
      </c>
      <c r="AH576" s="786" t="str">
        <f t="shared" si="58"/>
        <v xml:space="preserve"> </v>
      </c>
      <c r="AI576" s="786" t="str">
        <f t="shared" si="59"/>
        <v xml:space="preserve"> </v>
      </c>
      <c r="AJ576" s="786" t="str">
        <f t="shared" si="60"/>
        <v xml:space="preserve"> </v>
      </c>
      <c r="AK576" s="786" t="str">
        <f t="shared" si="61"/>
        <v xml:space="preserve"> </v>
      </c>
      <c r="AL576" s="786" t="str">
        <f t="shared" si="62"/>
        <v xml:space="preserve"> </v>
      </c>
    </row>
    <row r="577" spans="1:38" ht="18.75" x14ac:dyDescent="0.3">
      <c r="A577" s="858"/>
      <c r="B577" s="858"/>
      <c r="C577" s="858"/>
      <c r="D577" s="859"/>
      <c r="E577" s="860"/>
      <c r="F577" s="860"/>
      <c r="G577" s="860"/>
      <c r="H577" s="861"/>
      <c r="I577" s="861"/>
      <c r="J577" s="861"/>
      <c r="K577" s="786" t="str">
        <f t="shared" si="56"/>
        <v xml:space="preserve"> </v>
      </c>
      <c r="L577" s="861"/>
      <c r="M577" s="861"/>
      <c r="N577" s="861"/>
      <c r="O577" s="861"/>
      <c r="P577" s="861"/>
      <c r="Q577" s="855"/>
      <c r="R577" s="855"/>
      <c r="S577" s="861"/>
      <c r="T577" s="861"/>
      <c r="U577" s="861"/>
      <c r="V577" s="861"/>
      <c r="W577" s="862"/>
      <c r="X577" s="862"/>
      <c r="Y577" s="862"/>
      <c r="Z577" s="858"/>
      <c r="AA577" s="823"/>
      <c r="AB577" s="823"/>
      <c r="AC577" s="823"/>
      <c r="AD577" s="823"/>
      <c r="AE577" s="823"/>
      <c r="AF577" s="684"/>
      <c r="AG577" s="857" t="str">
        <f t="shared" si="57"/>
        <v xml:space="preserve"> </v>
      </c>
      <c r="AH577" s="786" t="str">
        <f t="shared" si="58"/>
        <v xml:space="preserve"> </v>
      </c>
      <c r="AI577" s="786" t="str">
        <f t="shared" si="59"/>
        <v xml:space="preserve"> </v>
      </c>
      <c r="AJ577" s="786" t="str">
        <f t="shared" si="60"/>
        <v xml:space="preserve"> </v>
      </c>
      <c r="AK577" s="786" t="str">
        <f t="shared" si="61"/>
        <v xml:space="preserve"> </v>
      </c>
      <c r="AL577" s="786" t="str">
        <f t="shared" si="62"/>
        <v xml:space="preserve"> </v>
      </c>
    </row>
    <row r="578" spans="1:38" ht="18.75" x14ac:dyDescent="0.3">
      <c r="A578" s="858"/>
      <c r="B578" s="858"/>
      <c r="C578" s="858"/>
      <c r="D578" s="859"/>
      <c r="E578" s="860"/>
      <c r="F578" s="860"/>
      <c r="G578" s="860"/>
      <c r="H578" s="861"/>
      <c r="I578" s="861"/>
      <c r="J578" s="861"/>
      <c r="K578" s="786" t="str">
        <f t="shared" si="56"/>
        <v xml:space="preserve"> </v>
      </c>
      <c r="L578" s="861"/>
      <c r="M578" s="861"/>
      <c r="N578" s="861"/>
      <c r="O578" s="861"/>
      <c r="P578" s="861"/>
      <c r="Q578" s="855"/>
      <c r="R578" s="855"/>
      <c r="S578" s="861"/>
      <c r="T578" s="861"/>
      <c r="U578" s="861"/>
      <c r="V578" s="861"/>
      <c r="W578" s="862"/>
      <c r="X578" s="862"/>
      <c r="Y578" s="862"/>
      <c r="Z578" s="858"/>
      <c r="AA578" s="823"/>
      <c r="AB578" s="823"/>
      <c r="AC578" s="823"/>
      <c r="AD578" s="823"/>
      <c r="AE578" s="823"/>
      <c r="AF578" s="684"/>
      <c r="AG578" s="857" t="str">
        <f t="shared" si="57"/>
        <v xml:space="preserve"> </v>
      </c>
      <c r="AH578" s="786" t="str">
        <f t="shared" si="58"/>
        <v xml:space="preserve"> </v>
      </c>
      <c r="AI578" s="786" t="str">
        <f t="shared" si="59"/>
        <v xml:space="preserve"> </v>
      </c>
      <c r="AJ578" s="786" t="str">
        <f t="shared" si="60"/>
        <v xml:space="preserve"> </v>
      </c>
      <c r="AK578" s="786" t="str">
        <f t="shared" si="61"/>
        <v xml:space="preserve"> </v>
      </c>
      <c r="AL578" s="786" t="str">
        <f t="shared" si="62"/>
        <v xml:space="preserve"> </v>
      </c>
    </row>
    <row r="579" spans="1:38" ht="18.75" x14ac:dyDescent="0.3">
      <c r="A579" s="858"/>
      <c r="B579" s="858"/>
      <c r="C579" s="858"/>
      <c r="D579" s="859"/>
      <c r="E579" s="860"/>
      <c r="F579" s="860"/>
      <c r="G579" s="860"/>
      <c r="H579" s="861"/>
      <c r="I579" s="861"/>
      <c r="J579" s="861"/>
      <c r="K579" s="786" t="str">
        <f t="shared" si="56"/>
        <v xml:space="preserve"> </v>
      </c>
      <c r="L579" s="861"/>
      <c r="M579" s="861"/>
      <c r="N579" s="861"/>
      <c r="O579" s="861"/>
      <c r="P579" s="861"/>
      <c r="Q579" s="855"/>
      <c r="R579" s="855"/>
      <c r="S579" s="861"/>
      <c r="T579" s="861"/>
      <c r="U579" s="861"/>
      <c r="V579" s="861"/>
      <c r="W579" s="862"/>
      <c r="X579" s="862"/>
      <c r="Y579" s="862"/>
      <c r="Z579" s="858"/>
      <c r="AA579" s="823"/>
      <c r="AB579" s="823"/>
      <c r="AC579" s="823"/>
      <c r="AD579" s="823"/>
      <c r="AE579" s="823"/>
      <c r="AF579" s="684"/>
      <c r="AG579" s="857" t="str">
        <f t="shared" si="57"/>
        <v xml:space="preserve"> </v>
      </c>
      <c r="AH579" s="786" t="str">
        <f t="shared" si="58"/>
        <v xml:space="preserve"> </v>
      </c>
      <c r="AI579" s="786" t="str">
        <f t="shared" si="59"/>
        <v xml:space="preserve"> </v>
      </c>
      <c r="AJ579" s="786" t="str">
        <f t="shared" si="60"/>
        <v xml:space="preserve"> </v>
      </c>
      <c r="AK579" s="786" t="str">
        <f t="shared" si="61"/>
        <v xml:space="preserve"> </v>
      </c>
      <c r="AL579" s="786" t="str">
        <f t="shared" si="62"/>
        <v xml:space="preserve"> </v>
      </c>
    </row>
    <row r="580" spans="1:38" ht="18.75" x14ac:dyDescent="0.3">
      <c r="A580" s="858"/>
      <c r="B580" s="858"/>
      <c r="C580" s="858"/>
      <c r="D580" s="859"/>
      <c r="E580" s="860"/>
      <c r="F580" s="860"/>
      <c r="G580" s="860"/>
      <c r="H580" s="861"/>
      <c r="I580" s="861"/>
      <c r="J580" s="861"/>
      <c r="K580" s="786" t="str">
        <f t="shared" si="56"/>
        <v xml:space="preserve"> </v>
      </c>
      <c r="L580" s="861"/>
      <c r="M580" s="861"/>
      <c r="N580" s="861"/>
      <c r="O580" s="861"/>
      <c r="P580" s="861"/>
      <c r="Q580" s="855"/>
      <c r="R580" s="855"/>
      <c r="S580" s="861"/>
      <c r="T580" s="861"/>
      <c r="U580" s="861"/>
      <c r="V580" s="861"/>
      <c r="W580" s="862"/>
      <c r="X580" s="862"/>
      <c r="Y580" s="862"/>
      <c r="Z580" s="858"/>
      <c r="AA580" s="823"/>
      <c r="AB580" s="823"/>
      <c r="AC580" s="823"/>
      <c r="AD580" s="823"/>
      <c r="AE580" s="823"/>
      <c r="AF580" s="684"/>
      <c r="AG580" s="857" t="str">
        <f t="shared" si="57"/>
        <v xml:space="preserve"> </v>
      </c>
      <c r="AH580" s="786" t="str">
        <f t="shared" si="58"/>
        <v xml:space="preserve"> </v>
      </c>
      <c r="AI580" s="786" t="str">
        <f t="shared" si="59"/>
        <v xml:space="preserve"> </v>
      </c>
      <c r="AJ580" s="786" t="str">
        <f t="shared" si="60"/>
        <v xml:space="preserve"> </v>
      </c>
      <c r="AK580" s="786" t="str">
        <f t="shared" si="61"/>
        <v xml:space="preserve"> </v>
      </c>
      <c r="AL580" s="786" t="str">
        <f t="shared" si="62"/>
        <v xml:space="preserve"> </v>
      </c>
    </row>
    <row r="581" spans="1:38" ht="18.75" x14ac:dyDescent="0.3">
      <c r="A581" s="858"/>
      <c r="B581" s="858"/>
      <c r="C581" s="858"/>
      <c r="D581" s="859"/>
      <c r="E581" s="860"/>
      <c r="F581" s="860"/>
      <c r="G581" s="860"/>
      <c r="H581" s="861"/>
      <c r="I581" s="861"/>
      <c r="J581" s="861"/>
      <c r="K581" s="786" t="str">
        <f t="shared" si="56"/>
        <v xml:space="preserve"> </v>
      </c>
      <c r="L581" s="861"/>
      <c r="M581" s="861"/>
      <c r="N581" s="861"/>
      <c r="O581" s="861"/>
      <c r="P581" s="861"/>
      <c r="Q581" s="855"/>
      <c r="R581" s="855"/>
      <c r="S581" s="861"/>
      <c r="T581" s="861"/>
      <c r="U581" s="861"/>
      <c r="V581" s="861"/>
      <c r="W581" s="862"/>
      <c r="X581" s="862"/>
      <c r="Y581" s="862"/>
      <c r="Z581" s="858"/>
      <c r="AA581" s="823"/>
      <c r="AB581" s="823"/>
      <c r="AC581" s="823"/>
      <c r="AD581" s="823"/>
      <c r="AE581" s="823"/>
      <c r="AF581" s="684"/>
      <c r="AG581" s="857" t="str">
        <f t="shared" si="57"/>
        <v xml:space="preserve"> </v>
      </c>
      <c r="AH581" s="786" t="str">
        <f t="shared" si="58"/>
        <v xml:space="preserve"> </v>
      </c>
      <c r="AI581" s="786" t="str">
        <f t="shared" si="59"/>
        <v xml:space="preserve"> </v>
      </c>
      <c r="AJ581" s="786" t="str">
        <f t="shared" si="60"/>
        <v xml:space="preserve"> </v>
      </c>
      <c r="AK581" s="786" t="str">
        <f t="shared" si="61"/>
        <v xml:space="preserve"> </v>
      </c>
      <c r="AL581" s="786" t="str">
        <f t="shared" si="62"/>
        <v xml:space="preserve"> </v>
      </c>
    </row>
    <row r="582" spans="1:38" ht="18.75" x14ac:dyDescent="0.3">
      <c r="A582" s="858"/>
      <c r="B582" s="858"/>
      <c r="C582" s="858"/>
      <c r="D582" s="859"/>
      <c r="E582" s="860"/>
      <c r="F582" s="860"/>
      <c r="G582" s="860"/>
      <c r="H582" s="861"/>
      <c r="I582" s="861"/>
      <c r="J582" s="861"/>
      <c r="K582" s="786" t="str">
        <f t="shared" ref="K582:K645" si="63">IFERROR(O582/R582," ")</f>
        <v xml:space="preserve"> </v>
      </c>
      <c r="L582" s="861"/>
      <c r="M582" s="861"/>
      <c r="N582" s="861"/>
      <c r="O582" s="861"/>
      <c r="P582" s="861"/>
      <c r="Q582" s="855"/>
      <c r="R582" s="855"/>
      <c r="S582" s="861"/>
      <c r="T582" s="861"/>
      <c r="U582" s="861"/>
      <c r="V582" s="861"/>
      <c r="W582" s="862"/>
      <c r="X582" s="862"/>
      <c r="Y582" s="862"/>
      <c r="Z582" s="858"/>
      <c r="AA582" s="823"/>
      <c r="AB582" s="823"/>
      <c r="AC582" s="823"/>
      <c r="AD582" s="823"/>
      <c r="AE582" s="823"/>
      <c r="AF582" s="684"/>
      <c r="AG582" s="857" t="str">
        <f t="shared" ref="AG582:AG645" si="64">IF(AF582&gt;0,AF582*0.187*10^-3," ")</f>
        <v xml:space="preserve"> </v>
      </c>
      <c r="AH582" s="786" t="str">
        <f t="shared" ref="AH582:AH645" si="65">IFERROR(S582/M582," ")</f>
        <v xml:space="preserve"> </v>
      </c>
      <c r="AI582" s="786" t="str">
        <f t="shared" ref="AI582:AI645" si="66">IFERROR(T582/N582," ")</f>
        <v xml:space="preserve"> </v>
      </c>
      <c r="AJ582" s="786" t="str">
        <f t="shared" ref="AJ582:AJ645" si="67">IFERROR((IF(S582&gt;0,S582*0.187*10^3,0)+IF(T582&gt;0,T582*0.86*10^3,0))/O582," ")</f>
        <v xml:space="preserve"> </v>
      </c>
      <c r="AK582" s="786" t="str">
        <f t="shared" ref="AK582:AK645" si="68">IFERROR(Z582*0.187*10^-3/J582," ")</f>
        <v xml:space="preserve"> </v>
      </c>
      <c r="AL582" s="786" t="str">
        <f t="shared" ref="AL582:AL645" si="69">IFERROR(AD582*0.187*10^-3/G582," ")</f>
        <v xml:space="preserve"> </v>
      </c>
    </row>
    <row r="583" spans="1:38" ht="18.75" x14ac:dyDescent="0.3">
      <c r="A583" s="858"/>
      <c r="B583" s="858"/>
      <c r="C583" s="858"/>
      <c r="D583" s="859"/>
      <c r="E583" s="860"/>
      <c r="F583" s="860"/>
      <c r="G583" s="860"/>
      <c r="H583" s="861"/>
      <c r="I583" s="861"/>
      <c r="J583" s="861"/>
      <c r="K583" s="786" t="str">
        <f t="shared" si="63"/>
        <v xml:space="preserve"> </v>
      </c>
      <c r="L583" s="861"/>
      <c r="M583" s="861"/>
      <c r="N583" s="861"/>
      <c r="O583" s="861"/>
      <c r="P583" s="861"/>
      <c r="Q583" s="855"/>
      <c r="R583" s="855"/>
      <c r="S583" s="861"/>
      <c r="T583" s="861"/>
      <c r="U583" s="861"/>
      <c r="V583" s="861"/>
      <c r="W583" s="862"/>
      <c r="X583" s="862"/>
      <c r="Y583" s="862"/>
      <c r="Z583" s="858"/>
      <c r="AA583" s="823"/>
      <c r="AB583" s="823"/>
      <c r="AC583" s="823"/>
      <c r="AD583" s="823"/>
      <c r="AE583" s="823"/>
      <c r="AF583" s="684"/>
      <c r="AG583" s="857" t="str">
        <f t="shared" si="64"/>
        <v xml:space="preserve"> </v>
      </c>
      <c r="AH583" s="786" t="str">
        <f t="shared" si="65"/>
        <v xml:space="preserve"> </v>
      </c>
      <c r="AI583" s="786" t="str">
        <f t="shared" si="66"/>
        <v xml:space="preserve"> </v>
      </c>
      <c r="AJ583" s="786" t="str">
        <f t="shared" si="67"/>
        <v xml:space="preserve"> </v>
      </c>
      <c r="AK583" s="786" t="str">
        <f t="shared" si="68"/>
        <v xml:space="preserve"> </v>
      </c>
      <c r="AL583" s="786" t="str">
        <f t="shared" si="69"/>
        <v xml:space="preserve"> </v>
      </c>
    </row>
    <row r="584" spans="1:38" ht="18.75" x14ac:dyDescent="0.3">
      <c r="A584" s="858"/>
      <c r="B584" s="858"/>
      <c r="C584" s="858"/>
      <c r="D584" s="859"/>
      <c r="E584" s="860"/>
      <c r="F584" s="860"/>
      <c r="G584" s="860"/>
      <c r="H584" s="861"/>
      <c r="I584" s="861"/>
      <c r="J584" s="861"/>
      <c r="K584" s="786" t="str">
        <f t="shared" si="63"/>
        <v xml:space="preserve"> </v>
      </c>
      <c r="L584" s="861"/>
      <c r="M584" s="861"/>
      <c r="N584" s="861"/>
      <c r="O584" s="861"/>
      <c r="P584" s="861"/>
      <c r="Q584" s="855"/>
      <c r="R584" s="855"/>
      <c r="S584" s="861"/>
      <c r="T584" s="861"/>
      <c r="U584" s="861"/>
      <c r="V584" s="861"/>
      <c r="W584" s="862"/>
      <c r="X584" s="862"/>
      <c r="Y584" s="862"/>
      <c r="Z584" s="858"/>
      <c r="AA584" s="823"/>
      <c r="AB584" s="823"/>
      <c r="AC584" s="823"/>
      <c r="AD584" s="823"/>
      <c r="AE584" s="823"/>
      <c r="AF584" s="684"/>
      <c r="AG584" s="857" t="str">
        <f t="shared" si="64"/>
        <v xml:space="preserve"> </v>
      </c>
      <c r="AH584" s="786" t="str">
        <f t="shared" si="65"/>
        <v xml:space="preserve"> </v>
      </c>
      <c r="AI584" s="786" t="str">
        <f t="shared" si="66"/>
        <v xml:space="preserve"> </v>
      </c>
      <c r="AJ584" s="786" t="str">
        <f t="shared" si="67"/>
        <v xml:space="preserve"> </v>
      </c>
      <c r="AK584" s="786" t="str">
        <f t="shared" si="68"/>
        <v xml:space="preserve"> </v>
      </c>
      <c r="AL584" s="786" t="str">
        <f t="shared" si="69"/>
        <v xml:space="preserve"> </v>
      </c>
    </row>
    <row r="585" spans="1:38" ht="18.75" x14ac:dyDescent="0.3">
      <c r="A585" s="858"/>
      <c r="B585" s="858"/>
      <c r="C585" s="858"/>
      <c r="D585" s="859"/>
      <c r="E585" s="860"/>
      <c r="F585" s="860"/>
      <c r="G585" s="860"/>
      <c r="H585" s="861"/>
      <c r="I585" s="861"/>
      <c r="J585" s="861"/>
      <c r="K585" s="786" t="str">
        <f t="shared" si="63"/>
        <v xml:space="preserve"> </v>
      </c>
      <c r="L585" s="861"/>
      <c r="M585" s="861"/>
      <c r="N585" s="861"/>
      <c r="O585" s="861"/>
      <c r="P585" s="861"/>
      <c r="Q585" s="855"/>
      <c r="R585" s="855"/>
      <c r="S585" s="861"/>
      <c r="T585" s="861"/>
      <c r="U585" s="861"/>
      <c r="V585" s="861"/>
      <c r="W585" s="862"/>
      <c r="X585" s="862"/>
      <c r="Y585" s="862"/>
      <c r="Z585" s="858"/>
      <c r="AA585" s="823"/>
      <c r="AB585" s="823"/>
      <c r="AC585" s="823"/>
      <c r="AD585" s="823"/>
      <c r="AE585" s="823"/>
      <c r="AF585" s="684"/>
      <c r="AG585" s="857" t="str">
        <f t="shared" si="64"/>
        <v xml:space="preserve"> </v>
      </c>
      <c r="AH585" s="786" t="str">
        <f t="shared" si="65"/>
        <v xml:space="preserve"> </v>
      </c>
      <c r="AI585" s="786" t="str">
        <f t="shared" si="66"/>
        <v xml:space="preserve"> </v>
      </c>
      <c r="AJ585" s="786" t="str">
        <f t="shared" si="67"/>
        <v xml:space="preserve"> </v>
      </c>
      <c r="AK585" s="786" t="str">
        <f t="shared" si="68"/>
        <v xml:space="preserve"> </v>
      </c>
      <c r="AL585" s="786" t="str">
        <f t="shared" si="69"/>
        <v xml:space="preserve"> </v>
      </c>
    </row>
    <row r="586" spans="1:38" ht="18.75" x14ac:dyDescent="0.3">
      <c r="A586" s="858"/>
      <c r="B586" s="858"/>
      <c r="C586" s="858"/>
      <c r="D586" s="859"/>
      <c r="E586" s="860"/>
      <c r="F586" s="860"/>
      <c r="G586" s="860"/>
      <c r="H586" s="861"/>
      <c r="I586" s="861"/>
      <c r="J586" s="861"/>
      <c r="K586" s="786" t="str">
        <f t="shared" si="63"/>
        <v xml:space="preserve"> </v>
      </c>
      <c r="L586" s="861"/>
      <c r="M586" s="861"/>
      <c r="N586" s="861"/>
      <c r="O586" s="861"/>
      <c r="P586" s="861"/>
      <c r="Q586" s="855"/>
      <c r="R586" s="855"/>
      <c r="S586" s="861"/>
      <c r="T586" s="861"/>
      <c r="U586" s="861"/>
      <c r="V586" s="861"/>
      <c r="W586" s="862"/>
      <c r="X586" s="862"/>
      <c r="Y586" s="862"/>
      <c r="Z586" s="858"/>
      <c r="AA586" s="823"/>
      <c r="AB586" s="823"/>
      <c r="AC586" s="823"/>
      <c r="AD586" s="823"/>
      <c r="AE586" s="823"/>
      <c r="AF586" s="684"/>
      <c r="AG586" s="857" t="str">
        <f t="shared" si="64"/>
        <v xml:space="preserve"> </v>
      </c>
      <c r="AH586" s="786" t="str">
        <f t="shared" si="65"/>
        <v xml:space="preserve"> </v>
      </c>
      <c r="AI586" s="786" t="str">
        <f t="shared" si="66"/>
        <v xml:space="preserve"> </v>
      </c>
      <c r="AJ586" s="786" t="str">
        <f t="shared" si="67"/>
        <v xml:space="preserve"> </v>
      </c>
      <c r="AK586" s="786" t="str">
        <f t="shared" si="68"/>
        <v xml:space="preserve"> </v>
      </c>
      <c r="AL586" s="786" t="str">
        <f t="shared" si="69"/>
        <v xml:space="preserve"> </v>
      </c>
    </row>
    <row r="587" spans="1:38" ht="18.75" x14ac:dyDescent="0.3">
      <c r="A587" s="858"/>
      <c r="B587" s="858"/>
      <c r="C587" s="858"/>
      <c r="D587" s="859"/>
      <c r="E587" s="860"/>
      <c r="F587" s="860"/>
      <c r="G587" s="860"/>
      <c r="H587" s="861"/>
      <c r="I587" s="861"/>
      <c r="J587" s="861"/>
      <c r="K587" s="786" t="str">
        <f t="shared" si="63"/>
        <v xml:space="preserve"> </v>
      </c>
      <c r="L587" s="861"/>
      <c r="M587" s="861"/>
      <c r="N587" s="861"/>
      <c r="O587" s="861"/>
      <c r="P587" s="861"/>
      <c r="Q587" s="855"/>
      <c r="R587" s="855"/>
      <c r="S587" s="861"/>
      <c r="T587" s="861"/>
      <c r="U587" s="861"/>
      <c r="V587" s="861"/>
      <c r="W587" s="862"/>
      <c r="X587" s="862"/>
      <c r="Y587" s="862"/>
      <c r="Z587" s="858"/>
      <c r="AA587" s="823"/>
      <c r="AB587" s="823"/>
      <c r="AC587" s="823"/>
      <c r="AD587" s="823"/>
      <c r="AE587" s="823"/>
      <c r="AF587" s="684"/>
      <c r="AG587" s="857" t="str">
        <f t="shared" si="64"/>
        <v xml:space="preserve"> </v>
      </c>
      <c r="AH587" s="786" t="str">
        <f t="shared" si="65"/>
        <v xml:space="preserve"> </v>
      </c>
      <c r="AI587" s="786" t="str">
        <f t="shared" si="66"/>
        <v xml:space="preserve"> </v>
      </c>
      <c r="AJ587" s="786" t="str">
        <f t="shared" si="67"/>
        <v xml:space="preserve"> </v>
      </c>
      <c r="AK587" s="786" t="str">
        <f t="shared" si="68"/>
        <v xml:space="preserve"> </v>
      </c>
      <c r="AL587" s="786" t="str">
        <f t="shared" si="69"/>
        <v xml:space="preserve"> </v>
      </c>
    </row>
    <row r="588" spans="1:38" ht="18.75" x14ac:dyDescent="0.3">
      <c r="A588" s="858"/>
      <c r="B588" s="858"/>
      <c r="C588" s="858"/>
      <c r="D588" s="859"/>
      <c r="E588" s="860"/>
      <c r="F588" s="860"/>
      <c r="G588" s="860"/>
      <c r="H588" s="861"/>
      <c r="I588" s="861"/>
      <c r="J588" s="861"/>
      <c r="K588" s="786" t="str">
        <f t="shared" si="63"/>
        <v xml:space="preserve"> </v>
      </c>
      <c r="L588" s="861"/>
      <c r="M588" s="861"/>
      <c r="N588" s="861"/>
      <c r="O588" s="861"/>
      <c r="P588" s="861"/>
      <c r="Q588" s="855"/>
      <c r="R588" s="855"/>
      <c r="S588" s="861"/>
      <c r="T588" s="861"/>
      <c r="U588" s="861"/>
      <c r="V588" s="861"/>
      <c r="W588" s="862"/>
      <c r="X588" s="862"/>
      <c r="Y588" s="862"/>
      <c r="Z588" s="858"/>
      <c r="AA588" s="823"/>
      <c r="AB588" s="823"/>
      <c r="AC588" s="823"/>
      <c r="AD588" s="823"/>
      <c r="AE588" s="823"/>
      <c r="AF588" s="684"/>
      <c r="AG588" s="857" t="str">
        <f t="shared" si="64"/>
        <v xml:space="preserve"> </v>
      </c>
      <c r="AH588" s="786" t="str">
        <f t="shared" si="65"/>
        <v xml:space="preserve"> </v>
      </c>
      <c r="AI588" s="786" t="str">
        <f t="shared" si="66"/>
        <v xml:space="preserve"> </v>
      </c>
      <c r="AJ588" s="786" t="str">
        <f t="shared" si="67"/>
        <v xml:space="preserve"> </v>
      </c>
      <c r="AK588" s="786" t="str">
        <f t="shared" si="68"/>
        <v xml:space="preserve"> </v>
      </c>
      <c r="AL588" s="786" t="str">
        <f t="shared" si="69"/>
        <v xml:space="preserve"> </v>
      </c>
    </row>
    <row r="589" spans="1:38" ht="18.75" x14ac:dyDescent="0.3">
      <c r="A589" s="858"/>
      <c r="B589" s="858"/>
      <c r="C589" s="858"/>
      <c r="D589" s="859"/>
      <c r="E589" s="860"/>
      <c r="F589" s="860"/>
      <c r="G589" s="860"/>
      <c r="H589" s="861"/>
      <c r="I589" s="861"/>
      <c r="J589" s="861"/>
      <c r="K589" s="786" t="str">
        <f t="shared" si="63"/>
        <v xml:space="preserve"> </v>
      </c>
      <c r="L589" s="861"/>
      <c r="M589" s="861"/>
      <c r="N589" s="861"/>
      <c r="O589" s="861"/>
      <c r="P589" s="861"/>
      <c r="Q589" s="855"/>
      <c r="R589" s="855"/>
      <c r="S589" s="861"/>
      <c r="T589" s="861"/>
      <c r="U589" s="861"/>
      <c r="V589" s="861"/>
      <c r="W589" s="862"/>
      <c r="X589" s="862"/>
      <c r="Y589" s="862"/>
      <c r="Z589" s="858"/>
      <c r="AA589" s="823"/>
      <c r="AB589" s="823"/>
      <c r="AC589" s="823"/>
      <c r="AD589" s="823"/>
      <c r="AE589" s="823"/>
      <c r="AF589" s="684"/>
      <c r="AG589" s="857" t="str">
        <f t="shared" si="64"/>
        <v xml:space="preserve"> </v>
      </c>
      <c r="AH589" s="786" t="str">
        <f t="shared" si="65"/>
        <v xml:space="preserve"> </v>
      </c>
      <c r="AI589" s="786" t="str">
        <f t="shared" si="66"/>
        <v xml:space="preserve"> </v>
      </c>
      <c r="AJ589" s="786" t="str">
        <f t="shared" si="67"/>
        <v xml:space="preserve"> </v>
      </c>
      <c r="AK589" s="786" t="str">
        <f t="shared" si="68"/>
        <v xml:space="preserve"> </v>
      </c>
      <c r="AL589" s="786" t="str">
        <f t="shared" si="69"/>
        <v xml:space="preserve"> </v>
      </c>
    </row>
    <row r="590" spans="1:38" ht="18.75" x14ac:dyDescent="0.3">
      <c r="A590" s="858"/>
      <c r="B590" s="858"/>
      <c r="C590" s="858"/>
      <c r="D590" s="859"/>
      <c r="E590" s="860"/>
      <c r="F590" s="860"/>
      <c r="G590" s="860"/>
      <c r="H590" s="861"/>
      <c r="I590" s="861"/>
      <c r="J590" s="861"/>
      <c r="K590" s="786" t="str">
        <f t="shared" si="63"/>
        <v xml:space="preserve"> </v>
      </c>
      <c r="L590" s="861"/>
      <c r="M590" s="861"/>
      <c r="N590" s="861"/>
      <c r="O590" s="861"/>
      <c r="P590" s="861"/>
      <c r="Q590" s="855"/>
      <c r="R590" s="855"/>
      <c r="S590" s="861"/>
      <c r="T590" s="861"/>
      <c r="U590" s="861"/>
      <c r="V590" s="861"/>
      <c r="W590" s="862"/>
      <c r="X590" s="862"/>
      <c r="Y590" s="862"/>
      <c r="Z590" s="858"/>
      <c r="AA590" s="823"/>
      <c r="AB590" s="823"/>
      <c r="AC590" s="823"/>
      <c r="AD590" s="823"/>
      <c r="AE590" s="823"/>
      <c r="AF590" s="684"/>
      <c r="AG590" s="857" t="str">
        <f t="shared" si="64"/>
        <v xml:space="preserve"> </v>
      </c>
      <c r="AH590" s="786" t="str">
        <f t="shared" si="65"/>
        <v xml:space="preserve"> </v>
      </c>
      <c r="AI590" s="786" t="str">
        <f t="shared" si="66"/>
        <v xml:space="preserve"> </v>
      </c>
      <c r="AJ590" s="786" t="str">
        <f t="shared" si="67"/>
        <v xml:space="preserve"> </v>
      </c>
      <c r="AK590" s="786" t="str">
        <f t="shared" si="68"/>
        <v xml:space="preserve"> </v>
      </c>
      <c r="AL590" s="786" t="str">
        <f t="shared" si="69"/>
        <v xml:space="preserve"> </v>
      </c>
    </row>
    <row r="591" spans="1:38" ht="18.75" x14ac:dyDescent="0.3">
      <c r="A591" s="858"/>
      <c r="B591" s="858"/>
      <c r="C591" s="858"/>
      <c r="D591" s="859"/>
      <c r="E591" s="860"/>
      <c r="F591" s="860"/>
      <c r="G591" s="860"/>
      <c r="H591" s="861"/>
      <c r="I591" s="861"/>
      <c r="J591" s="861"/>
      <c r="K591" s="786" t="str">
        <f t="shared" si="63"/>
        <v xml:space="preserve"> </v>
      </c>
      <c r="L591" s="861"/>
      <c r="M591" s="861"/>
      <c r="N591" s="861"/>
      <c r="O591" s="861"/>
      <c r="P591" s="861"/>
      <c r="Q591" s="855"/>
      <c r="R591" s="855"/>
      <c r="S591" s="861"/>
      <c r="T591" s="861"/>
      <c r="U591" s="861"/>
      <c r="V591" s="861"/>
      <c r="W591" s="862"/>
      <c r="X591" s="862"/>
      <c r="Y591" s="862"/>
      <c r="Z591" s="858"/>
      <c r="AA591" s="823"/>
      <c r="AB591" s="823"/>
      <c r="AC591" s="823"/>
      <c r="AD591" s="823"/>
      <c r="AE591" s="823"/>
      <c r="AF591" s="684"/>
      <c r="AG591" s="857" t="str">
        <f t="shared" si="64"/>
        <v xml:space="preserve"> </v>
      </c>
      <c r="AH591" s="786" t="str">
        <f t="shared" si="65"/>
        <v xml:space="preserve"> </v>
      </c>
      <c r="AI591" s="786" t="str">
        <f t="shared" si="66"/>
        <v xml:space="preserve"> </v>
      </c>
      <c r="AJ591" s="786" t="str">
        <f t="shared" si="67"/>
        <v xml:space="preserve"> </v>
      </c>
      <c r="AK591" s="786" t="str">
        <f t="shared" si="68"/>
        <v xml:space="preserve"> </v>
      </c>
      <c r="AL591" s="786" t="str">
        <f t="shared" si="69"/>
        <v xml:space="preserve"> </v>
      </c>
    </row>
    <row r="592" spans="1:38" ht="18.75" x14ac:dyDescent="0.3">
      <c r="A592" s="858"/>
      <c r="B592" s="858"/>
      <c r="C592" s="858"/>
      <c r="D592" s="859"/>
      <c r="E592" s="860"/>
      <c r="F592" s="860"/>
      <c r="G592" s="860"/>
      <c r="H592" s="861"/>
      <c r="I592" s="861"/>
      <c r="J592" s="861"/>
      <c r="K592" s="786" t="str">
        <f t="shared" si="63"/>
        <v xml:space="preserve"> </v>
      </c>
      <c r="L592" s="861"/>
      <c r="M592" s="861"/>
      <c r="N592" s="861"/>
      <c r="O592" s="861"/>
      <c r="P592" s="861"/>
      <c r="Q592" s="855"/>
      <c r="R592" s="855"/>
      <c r="S592" s="861"/>
      <c r="T592" s="861"/>
      <c r="U592" s="861"/>
      <c r="V592" s="861"/>
      <c r="W592" s="862"/>
      <c r="X592" s="862"/>
      <c r="Y592" s="862"/>
      <c r="Z592" s="858"/>
      <c r="AA592" s="823"/>
      <c r="AB592" s="823"/>
      <c r="AC592" s="823"/>
      <c r="AD592" s="823"/>
      <c r="AE592" s="823"/>
      <c r="AF592" s="684"/>
      <c r="AG592" s="857" t="str">
        <f t="shared" si="64"/>
        <v xml:space="preserve"> </v>
      </c>
      <c r="AH592" s="786" t="str">
        <f t="shared" si="65"/>
        <v xml:space="preserve"> </v>
      </c>
      <c r="AI592" s="786" t="str">
        <f t="shared" si="66"/>
        <v xml:space="preserve"> </v>
      </c>
      <c r="AJ592" s="786" t="str">
        <f t="shared" si="67"/>
        <v xml:space="preserve"> </v>
      </c>
      <c r="AK592" s="786" t="str">
        <f t="shared" si="68"/>
        <v xml:space="preserve"> </v>
      </c>
      <c r="AL592" s="786" t="str">
        <f t="shared" si="69"/>
        <v xml:space="preserve"> </v>
      </c>
    </row>
    <row r="593" spans="1:38" ht="18.75" x14ac:dyDescent="0.3">
      <c r="A593" s="858"/>
      <c r="B593" s="858"/>
      <c r="C593" s="858"/>
      <c r="D593" s="859"/>
      <c r="E593" s="860"/>
      <c r="F593" s="860"/>
      <c r="G593" s="860"/>
      <c r="H593" s="861"/>
      <c r="I593" s="861"/>
      <c r="J593" s="861"/>
      <c r="K593" s="786" t="str">
        <f t="shared" si="63"/>
        <v xml:space="preserve"> </v>
      </c>
      <c r="L593" s="861"/>
      <c r="M593" s="861"/>
      <c r="N593" s="861"/>
      <c r="O593" s="861"/>
      <c r="P593" s="861"/>
      <c r="Q593" s="855"/>
      <c r="R593" s="855"/>
      <c r="S593" s="861"/>
      <c r="T593" s="861"/>
      <c r="U593" s="861"/>
      <c r="V593" s="861"/>
      <c r="W593" s="862"/>
      <c r="X593" s="862"/>
      <c r="Y593" s="862"/>
      <c r="Z593" s="858"/>
      <c r="AA593" s="823"/>
      <c r="AB593" s="823"/>
      <c r="AC593" s="823"/>
      <c r="AD593" s="823"/>
      <c r="AE593" s="823"/>
      <c r="AF593" s="684"/>
      <c r="AG593" s="857" t="str">
        <f t="shared" si="64"/>
        <v xml:space="preserve"> </v>
      </c>
      <c r="AH593" s="786" t="str">
        <f t="shared" si="65"/>
        <v xml:space="preserve"> </v>
      </c>
      <c r="AI593" s="786" t="str">
        <f t="shared" si="66"/>
        <v xml:space="preserve"> </v>
      </c>
      <c r="AJ593" s="786" t="str">
        <f t="shared" si="67"/>
        <v xml:space="preserve"> </v>
      </c>
      <c r="AK593" s="786" t="str">
        <f t="shared" si="68"/>
        <v xml:space="preserve"> </v>
      </c>
      <c r="AL593" s="786" t="str">
        <f t="shared" si="69"/>
        <v xml:space="preserve"> </v>
      </c>
    </row>
    <row r="594" spans="1:38" ht="18.75" x14ac:dyDescent="0.3">
      <c r="A594" s="858"/>
      <c r="B594" s="858"/>
      <c r="C594" s="858"/>
      <c r="D594" s="859"/>
      <c r="E594" s="860"/>
      <c r="F594" s="860"/>
      <c r="G594" s="860"/>
      <c r="H594" s="861"/>
      <c r="I594" s="861"/>
      <c r="J594" s="861"/>
      <c r="K594" s="786" t="str">
        <f t="shared" si="63"/>
        <v xml:space="preserve"> </v>
      </c>
      <c r="L594" s="861"/>
      <c r="M594" s="861"/>
      <c r="N594" s="861"/>
      <c r="O594" s="861"/>
      <c r="P594" s="861"/>
      <c r="Q594" s="855"/>
      <c r="R594" s="855"/>
      <c r="S594" s="861"/>
      <c r="T594" s="861"/>
      <c r="U594" s="861"/>
      <c r="V594" s="861"/>
      <c r="W594" s="862"/>
      <c r="X594" s="862"/>
      <c r="Y594" s="862"/>
      <c r="Z594" s="858"/>
      <c r="AA594" s="823"/>
      <c r="AB594" s="823"/>
      <c r="AC594" s="823"/>
      <c r="AD594" s="823"/>
      <c r="AE594" s="823"/>
      <c r="AF594" s="684"/>
      <c r="AG594" s="857" t="str">
        <f t="shared" si="64"/>
        <v xml:space="preserve"> </v>
      </c>
      <c r="AH594" s="786" t="str">
        <f t="shared" si="65"/>
        <v xml:space="preserve"> </v>
      </c>
      <c r="AI594" s="786" t="str">
        <f t="shared" si="66"/>
        <v xml:space="preserve"> </v>
      </c>
      <c r="AJ594" s="786" t="str">
        <f t="shared" si="67"/>
        <v xml:space="preserve"> </v>
      </c>
      <c r="AK594" s="786" t="str">
        <f t="shared" si="68"/>
        <v xml:space="preserve"> </v>
      </c>
      <c r="AL594" s="786" t="str">
        <f t="shared" si="69"/>
        <v xml:space="preserve"> </v>
      </c>
    </row>
    <row r="595" spans="1:38" ht="18.75" x14ac:dyDescent="0.3">
      <c r="A595" s="858"/>
      <c r="B595" s="858"/>
      <c r="C595" s="858"/>
      <c r="D595" s="859"/>
      <c r="E595" s="860"/>
      <c r="F595" s="860"/>
      <c r="G595" s="860"/>
      <c r="H595" s="861"/>
      <c r="I595" s="861"/>
      <c r="J595" s="861"/>
      <c r="K595" s="786" t="str">
        <f t="shared" si="63"/>
        <v xml:space="preserve"> </v>
      </c>
      <c r="L595" s="861"/>
      <c r="M595" s="861"/>
      <c r="N595" s="861"/>
      <c r="O595" s="861"/>
      <c r="P595" s="861"/>
      <c r="Q595" s="855"/>
      <c r="R595" s="855"/>
      <c r="S595" s="861"/>
      <c r="T595" s="861"/>
      <c r="U595" s="861"/>
      <c r="V595" s="861"/>
      <c r="W595" s="862"/>
      <c r="X595" s="862"/>
      <c r="Y595" s="862"/>
      <c r="Z595" s="858"/>
      <c r="AA595" s="823"/>
      <c r="AB595" s="823"/>
      <c r="AC595" s="823"/>
      <c r="AD595" s="823"/>
      <c r="AE595" s="823"/>
      <c r="AF595" s="684"/>
      <c r="AG595" s="857" t="str">
        <f t="shared" si="64"/>
        <v xml:space="preserve"> </v>
      </c>
      <c r="AH595" s="786" t="str">
        <f t="shared" si="65"/>
        <v xml:space="preserve"> </v>
      </c>
      <c r="AI595" s="786" t="str">
        <f t="shared" si="66"/>
        <v xml:space="preserve"> </v>
      </c>
      <c r="AJ595" s="786" t="str">
        <f t="shared" si="67"/>
        <v xml:space="preserve"> </v>
      </c>
      <c r="AK595" s="786" t="str">
        <f t="shared" si="68"/>
        <v xml:space="preserve"> </v>
      </c>
      <c r="AL595" s="786" t="str">
        <f t="shared" si="69"/>
        <v xml:space="preserve"> </v>
      </c>
    </row>
    <row r="596" spans="1:38" ht="18.75" x14ac:dyDescent="0.3">
      <c r="A596" s="858"/>
      <c r="B596" s="858"/>
      <c r="C596" s="858"/>
      <c r="D596" s="859"/>
      <c r="E596" s="860"/>
      <c r="F596" s="860"/>
      <c r="G596" s="860"/>
      <c r="H596" s="861"/>
      <c r="I596" s="861"/>
      <c r="J596" s="861"/>
      <c r="K596" s="786" t="str">
        <f t="shared" si="63"/>
        <v xml:space="preserve"> </v>
      </c>
      <c r="L596" s="861"/>
      <c r="M596" s="861"/>
      <c r="N596" s="861"/>
      <c r="O596" s="861"/>
      <c r="P596" s="861"/>
      <c r="Q596" s="855"/>
      <c r="R596" s="855"/>
      <c r="S596" s="861"/>
      <c r="T596" s="861"/>
      <c r="U596" s="861"/>
      <c r="V596" s="861"/>
      <c r="W596" s="862"/>
      <c r="X596" s="862"/>
      <c r="Y596" s="862"/>
      <c r="Z596" s="858"/>
      <c r="AA596" s="823"/>
      <c r="AB596" s="823"/>
      <c r="AC596" s="823"/>
      <c r="AD596" s="823"/>
      <c r="AE596" s="823"/>
      <c r="AF596" s="684"/>
      <c r="AG596" s="857" t="str">
        <f t="shared" si="64"/>
        <v xml:space="preserve"> </v>
      </c>
      <c r="AH596" s="786" t="str">
        <f t="shared" si="65"/>
        <v xml:space="preserve"> </v>
      </c>
      <c r="AI596" s="786" t="str">
        <f t="shared" si="66"/>
        <v xml:space="preserve"> </v>
      </c>
      <c r="AJ596" s="786" t="str">
        <f t="shared" si="67"/>
        <v xml:space="preserve"> </v>
      </c>
      <c r="AK596" s="786" t="str">
        <f t="shared" si="68"/>
        <v xml:space="preserve"> </v>
      </c>
      <c r="AL596" s="786" t="str">
        <f t="shared" si="69"/>
        <v xml:space="preserve"> </v>
      </c>
    </row>
    <row r="597" spans="1:38" ht="18.75" x14ac:dyDescent="0.3">
      <c r="A597" s="858"/>
      <c r="B597" s="858"/>
      <c r="C597" s="858"/>
      <c r="D597" s="859"/>
      <c r="E597" s="860"/>
      <c r="F597" s="860"/>
      <c r="G597" s="860"/>
      <c r="H597" s="861"/>
      <c r="I597" s="861"/>
      <c r="J597" s="861"/>
      <c r="K597" s="786" t="str">
        <f t="shared" si="63"/>
        <v xml:space="preserve"> </v>
      </c>
      <c r="L597" s="861"/>
      <c r="M597" s="861"/>
      <c r="N597" s="861"/>
      <c r="O597" s="861"/>
      <c r="P597" s="861"/>
      <c r="Q597" s="855"/>
      <c r="R597" s="855"/>
      <c r="S597" s="861"/>
      <c r="T597" s="861"/>
      <c r="U597" s="861"/>
      <c r="V597" s="861"/>
      <c r="W597" s="862"/>
      <c r="X597" s="862"/>
      <c r="Y597" s="862"/>
      <c r="Z597" s="858"/>
      <c r="AA597" s="823"/>
      <c r="AB597" s="823"/>
      <c r="AC597" s="823"/>
      <c r="AD597" s="823"/>
      <c r="AE597" s="823"/>
      <c r="AF597" s="684"/>
      <c r="AG597" s="857" t="str">
        <f t="shared" si="64"/>
        <v xml:space="preserve"> </v>
      </c>
      <c r="AH597" s="786" t="str">
        <f t="shared" si="65"/>
        <v xml:space="preserve"> </v>
      </c>
      <c r="AI597" s="786" t="str">
        <f t="shared" si="66"/>
        <v xml:space="preserve"> </v>
      </c>
      <c r="AJ597" s="786" t="str">
        <f t="shared" si="67"/>
        <v xml:space="preserve"> </v>
      </c>
      <c r="AK597" s="786" t="str">
        <f t="shared" si="68"/>
        <v xml:space="preserve"> </v>
      </c>
      <c r="AL597" s="786" t="str">
        <f t="shared" si="69"/>
        <v xml:space="preserve"> </v>
      </c>
    </row>
    <row r="598" spans="1:38" ht="18.75" x14ac:dyDescent="0.3">
      <c r="A598" s="858"/>
      <c r="B598" s="858"/>
      <c r="C598" s="858"/>
      <c r="D598" s="859"/>
      <c r="E598" s="860"/>
      <c r="F598" s="860"/>
      <c r="G598" s="860"/>
      <c r="H598" s="861"/>
      <c r="I598" s="861"/>
      <c r="J598" s="861"/>
      <c r="K598" s="786" t="str">
        <f t="shared" si="63"/>
        <v xml:space="preserve"> </v>
      </c>
      <c r="L598" s="861"/>
      <c r="M598" s="861"/>
      <c r="N598" s="861"/>
      <c r="O598" s="861"/>
      <c r="P598" s="861"/>
      <c r="Q598" s="855"/>
      <c r="R598" s="855"/>
      <c r="S598" s="861"/>
      <c r="T598" s="861"/>
      <c r="U598" s="861"/>
      <c r="V598" s="861"/>
      <c r="W598" s="862"/>
      <c r="X598" s="862"/>
      <c r="Y598" s="862"/>
      <c r="Z598" s="858"/>
      <c r="AA598" s="823"/>
      <c r="AB598" s="823"/>
      <c r="AC598" s="823"/>
      <c r="AD598" s="823"/>
      <c r="AE598" s="823"/>
      <c r="AF598" s="684"/>
      <c r="AG598" s="857" t="str">
        <f t="shared" si="64"/>
        <v xml:space="preserve"> </v>
      </c>
      <c r="AH598" s="786" t="str">
        <f t="shared" si="65"/>
        <v xml:space="preserve"> </v>
      </c>
      <c r="AI598" s="786" t="str">
        <f t="shared" si="66"/>
        <v xml:space="preserve"> </v>
      </c>
      <c r="AJ598" s="786" t="str">
        <f t="shared" si="67"/>
        <v xml:space="preserve"> </v>
      </c>
      <c r="AK598" s="786" t="str">
        <f t="shared" si="68"/>
        <v xml:space="preserve"> </v>
      </c>
      <c r="AL598" s="786" t="str">
        <f t="shared" si="69"/>
        <v xml:space="preserve"> </v>
      </c>
    </row>
    <row r="599" spans="1:38" ht="18.75" x14ac:dyDescent="0.3">
      <c r="A599" s="858"/>
      <c r="B599" s="858"/>
      <c r="C599" s="858"/>
      <c r="D599" s="859"/>
      <c r="E599" s="860"/>
      <c r="F599" s="860"/>
      <c r="G599" s="860"/>
      <c r="H599" s="861"/>
      <c r="I599" s="861"/>
      <c r="J599" s="861"/>
      <c r="K599" s="786" t="str">
        <f t="shared" si="63"/>
        <v xml:space="preserve"> </v>
      </c>
      <c r="L599" s="861"/>
      <c r="M599" s="861"/>
      <c r="N599" s="861"/>
      <c r="O599" s="861"/>
      <c r="P599" s="861"/>
      <c r="Q599" s="855"/>
      <c r="R599" s="855"/>
      <c r="S599" s="861"/>
      <c r="T599" s="861"/>
      <c r="U599" s="861"/>
      <c r="V599" s="861"/>
      <c r="W599" s="862"/>
      <c r="X599" s="862"/>
      <c r="Y599" s="862"/>
      <c r="Z599" s="858"/>
      <c r="AA599" s="823"/>
      <c r="AB599" s="823"/>
      <c r="AC599" s="823"/>
      <c r="AD599" s="823"/>
      <c r="AE599" s="823"/>
      <c r="AF599" s="684"/>
      <c r="AG599" s="857" t="str">
        <f t="shared" si="64"/>
        <v xml:space="preserve"> </v>
      </c>
      <c r="AH599" s="786" t="str">
        <f t="shared" si="65"/>
        <v xml:space="preserve"> </v>
      </c>
      <c r="AI599" s="786" t="str">
        <f t="shared" si="66"/>
        <v xml:space="preserve"> </v>
      </c>
      <c r="AJ599" s="786" t="str">
        <f t="shared" si="67"/>
        <v xml:space="preserve"> </v>
      </c>
      <c r="AK599" s="786" t="str">
        <f t="shared" si="68"/>
        <v xml:space="preserve"> </v>
      </c>
      <c r="AL599" s="786" t="str">
        <f t="shared" si="69"/>
        <v xml:space="preserve"> </v>
      </c>
    </row>
    <row r="600" spans="1:38" ht="18.75" x14ac:dyDescent="0.3">
      <c r="A600" s="858"/>
      <c r="B600" s="858"/>
      <c r="C600" s="858"/>
      <c r="D600" s="859"/>
      <c r="E600" s="860"/>
      <c r="F600" s="860"/>
      <c r="G600" s="860"/>
      <c r="H600" s="861"/>
      <c r="I600" s="861"/>
      <c r="J600" s="861"/>
      <c r="K600" s="786" t="str">
        <f t="shared" si="63"/>
        <v xml:space="preserve"> </v>
      </c>
      <c r="L600" s="861"/>
      <c r="M600" s="861"/>
      <c r="N600" s="861"/>
      <c r="O600" s="861"/>
      <c r="P600" s="861"/>
      <c r="Q600" s="855"/>
      <c r="R600" s="855"/>
      <c r="S600" s="861"/>
      <c r="T600" s="861"/>
      <c r="U600" s="861"/>
      <c r="V600" s="861"/>
      <c r="W600" s="862"/>
      <c r="X600" s="862"/>
      <c r="Y600" s="862"/>
      <c r="Z600" s="858"/>
      <c r="AA600" s="823"/>
      <c r="AB600" s="823"/>
      <c r="AC600" s="823"/>
      <c r="AD600" s="823"/>
      <c r="AE600" s="823"/>
      <c r="AF600" s="684"/>
      <c r="AG600" s="857" t="str">
        <f t="shared" si="64"/>
        <v xml:space="preserve"> </v>
      </c>
      <c r="AH600" s="786" t="str">
        <f t="shared" si="65"/>
        <v xml:space="preserve"> </v>
      </c>
      <c r="AI600" s="786" t="str">
        <f t="shared" si="66"/>
        <v xml:space="preserve"> </v>
      </c>
      <c r="AJ600" s="786" t="str">
        <f t="shared" si="67"/>
        <v xml:space="preserve"> </v>
      </c>
      <c r="AK600" s="786" t="str">
        <f t="shared" si="68"/>
        <v xml:space="preserve"> </v>
      </c>
      <c r="AL600" s="786" t="str">
        <f t="shared" si="69"/>
        <v xml:space="preserve"> </v>
      </c>
    </row>
    <row r="601" spans="1:38" ht="18.75" x14ac:dyDescent="0.3">
      <c r="A601" s="858"/>
      <c r="B601" s="858"/>
      <c r="C601" s="858"/>
      <c r="D601" s="859"/>
      <c r="E601" s="860"/>
      <c r="F601" s="860"/>
      <c r="G601" s="860"/>
      <c r="H601" s="861"/>
      <c r="I601" s="861"/>
      <c r="J601" s="861"/>
      <c r="K601" s="786" t="str">
        <f t="shared" si="63"/>
        <v xml:space="preserve"> </v>
      </c>
      <c r="L601" s="861"/>
      <c r="M601" s="861"/>
      <c r="N601" s="861"/>
      <c r="O601" s="861"/>
      <c r="P601" s="861"/>
      <c r="Q601" s="855"/>
      <c r="R601" s="855"/>
      <c r="S601" s="861"/>
      <c r="T601" s="861"/>
      <c r="U601" s="861"/>
      <c r="V601" s="861"/>
      <c r="W601" s="862"/>
      <c r="X601" s="862"/>
      <c r="Y601" s="862"/>
      <c r="Z601" s="858"/>
      <c r="AA601" s="823"/>
      <c r="AB601" s="823"/>
      <c r="AC601" s="823"/>
      <c r="AD601" s="823"/>
      <c r="AE601" s="823"/>
      <c r="AF601" s="684"/>
      <c r="AG601" s="857" t="str">
        <f t="shared" si="64"/>
        <v xml:space="preserve"> </v>
      </c>
      <c r="AH601" s="786" t="str">
        <f t="shared" si="65"/>
        <v xml:space="preserve"> </v>
      </c>
      <c r="AI601" s="786" t="str">
        <f t="shared" si="66"/>
        <v xml:space="preserve"> </v>
      </c>
      <c r="AJ601" s="786" t="str">
        <f t="shared" si="67"/>
        <v xml:space="preserve"> </v>
      </c>
      <c r="AK601" s="786" t="str">
        <f t="shared" si="68"/>
        <v xml:space="preserve"> </v>
      </c>
      <c r="AL601" s="786" t="str">
        <f t="shared" si="69"/>
        <v xml:space="preserve"> </v>
      </c>
    </row>
    <row r="602" spans="1:38" ht="18.75" x14ac:dyDescent="0.3">
      <c r="A602" s="858"/>
      <c r="B602" s="858"/>
      <c r="C602" s="858"/>
      <c r="D602" s="859"/>
      <c r="E602" s="860"/>
      <c r="F602" s="860"/>
      <c r="G602" s="860"/>
      <c r="H602" s="861"/>
      <c r="I602" s="861"/>
      <c r="J602" s="861"/>
      <c r="K602" s="786" t="str">
        <f t="shared" si="63"/>
        <v xml:space="preserve"> </v>
      </c>
      <c r="L602" s="861"/>
      <c r="M602" s="861"/>
      <c r="N602" s="861"/>
      <c r="O602" s="861"/>
      <c r="P602" s="861"/>
      <c r="Q602" s="855"/>
      <c r="R602" s="855"/>
      <c r="S602" s="861"/>
      <c r="T602" s="861"/>
      <c r="U602" s="861"/>
      <c r="V602" s="861"/>
      <c r="W602" s="862"/>
      <c r="X602" s="862"/>
      <c r="Y602" s="862"/>
      <c r="Z602" s="858"/>
      <c r="AA602" s="823"/>
      <c r="AB602" s="823"/>
      <c r="AC602" s="823"/>
      <c r="AD602" s="823"/>
      <c r="AE602" s="823"/>
      <c r="AF602" s="684"/>
      <c r="AG602" s="857" t="str">
        <f t="shared" si="64"/>
        <v xml:space="preserve"> </v>
      </c>
      <c r="AH602" s="786" t="str">
        <f t="shared" si="65"/>
        <v xml:space="preserve"> </v>
      </c>
      <c r="AI602" s="786" t="str">
        <f t="shared" si="66"/>
        <v xml:space="preserve"> </v>
      </c>
      <c r="AJ602" s="786" t="str">
        <f t="shared" si="67"/>
        <v xml:space="preserve"> </v>
      </c>
      <c r="AK602" s="786" t="str">
        <f t="shared" si="68"/>
        <v xml:space="preserve"> </v>
      </c>
      <c r="AL602" s="786" t="str">
        <f t="shared" si="69"/>
        <v xml:space="preserve"> </v>
      </c>
    </row>
    <row r="603" spans="1:38" ht="18.75" x14ac:dyDescent="0.3">
      <c r="A603" s="858"/>
      <c r="B603" s="858"/>
      <c r="C603" s="858"/>
      <c r="D603" s="859"/>
      <c r="E603" s="860"/>
      <c r="F603" s="860"/>
      <c r="G603" s="860"/>
      <c r="H603" s="861"/>
      <c r="I603" s="861"/>
      <c r="J603" s="861"/>
      <c r="K603" s="786" t="str">
        <f t="shared" si="63"/>
        <v xml:space="preserve"> </v>
      </c>
      <c r="L603" s="861"/>
      <c r="M603" s="861"/>
      <c r="N603" s="861"/>
      <c r="O603" s="861"/>
      <c r="P603" s="861"/>
      <c r="Q603" s="855"/>
      <c r="R603" s="855"/>
      <c r="S603" s="861"/>
      <c r="T603" s="861"/>
      <c r="U603" s="861"/>
      <c r="V603" s="861"/>
      <c r="W603" s="862"/>
      <c r="X603" s="862"/>
      <c r="Y603" s="862"/>
      <c r="Z603" s="858"/>
      <c r="AA603" s="823"/>
      <c r="AB603" s="823"/>
      <c r="AC603" s="823"/>
      <c r="AD603" s="823"/>
      <c r="AE603" s="823"/>
      <c r="AF603" s="684"/>
      <c r="AG603" s="857" t="str">
        <f t="shared" si="64"/>
        <v xml:space="preserve"> </v>
      </c>
      <c r="AH603" s="786" t="str">
        <f t="shared" si="65"/>
        <v xml:space="preserve"> </v>
      </c>
      <c r="AI603" s="786" t="str">
        <f t="shared" si="66"/>
        <v xml:space="preserve"> </v>
      </c>
      <c r="AJ603" s="786" t="str">
        <f t="shared" si="67"/>
        <v xml:space="preserve"> </v>
      </c>
      <c r="AK603" s="786" t="str">
        <f t="shared" si="68"/>
        <v xml:space="preserve"> </v>
      </c>
      <c r="AL603" s="786" t="str">
        <f t="shared" si="69"/>
        <v xml:space="preserve"> </v>
      </c>
    </row>
    <row r="604" spans="1:38" ht="18.75" x14ac:dyDescent="0.3">
      <c r="A604" s="858"/>
      <c r="B604" s="858"/>
      <c r="C604" s="858"/>
      <c r="D604" s="859"/>
      <c r="E604" s="860"/>
      <c r="F604" s="860"/>
      <c r="G604" s="860"/>
      <c r="H604" s="861"/>
      <c r="I604" s="861"/>
      <c r="J604" s="861"/>
      <c r="K604" s="786" t="str">
        <f t="shared" si="63"/>
        <v xml:space="preserve"> </v>
      </c>
      <c r="L604" s="861"/>
      <c r="M604" s="861"/>
      <c r="N604" s="861"/>
      <c r="O604" s="861"/>
      <c r="P604" s="861"/>
      <c r="Q604" s="855"/>
      <c r="R604" s="855"/>
      <c r="S604" s="861"/>
      <c r="T604" s="861"/>
      <c r="U604" s="861"/>
      <c r="V604" s="861"/>
      <c r="W604" s="862"/>
      <c r="X604" s="862"/>
      <c r="Y604" s="862"/>
      <c r="Z604" s="858"/>
      <c r="AA604" s="823"/>
      <c r="AB604" s="823"/>
      <c r="AC604" s="823"/>
      <c r="AD604" s="823"/>
      <c r="AE604" s="823"/>
      <c r="AF604" s="684"/>
      <c r="AG604" s="857" t="str">
        <f t="shared" si="64"/>
        <v xml:space="preserve"> </v>
      </c>
      <c r="AH604" s="786" t="str">
        <f t="shared" si="65"/>
        <v xml:space="preserve"> </v>
      </c>
      <c r="AI604" s="786" t="str">
        <f t="shared" si="66"/>
        <v xml:space="preserve"> </v>
      </c>
      <c r="AJ604" s="786" t="str">
        <f t="shared" si="67"/>
        <v xml:space="preserve"> </v>
      </c>
      <c r="AK604" s="786" t="str">
        <f t="shared" si="68"/>
        <v xml:space="preserve"> </v>
      </c>
      <c r="AL604" s="786" t="str">
        <f t="shared" si="69"/>
        <v xml:space="preserve"> </v>
      </c>
    </row>
    <row r="605" spans="1:38" ht="18.75" x14ac:dyDescent="0.3">
      <c r="A605" s="858"/>
      <c r="B605" s="858"/>
      <c r="C605" s="858"/>
      <c r="D605" s="859"/>
      <c r="E605" s="860"/>
      <c r="F605" s="860"/>
      <c r="G605" s="860"/>
      <c r="H605" s="861"/>
      <c r="I605" s="861"/>
      <c r="J605" s="861"/>
      <c r="K605" s="786" t="str">
        <f t="shared" si="63"/>
        <v xml:space="preserve"> </v>
      </c>
      <c r="L605" s="861"/>
      <c r="M605" s="861"/>
      <c r="N605" s="861"/>
      <c r="O605" s="861"/>
      <c r="P605" s="861"/>
      <c r="Q605" s="855"/>
      <c r="R605" s="855"/>
      <c r="S605" s="861"/>
      <c r="T605" s="861"/>
      <c r="U605" s="861"/>
      <c r="V605" s="861"/>
      <c r="W605" s="862"/>
      <c r="X605" s="862"/>
      <c r="Y605" s="862"/>
      <c r="Z605" s="858"/>
      <c r="AA605" s="823"/>
      <c r="AB605" s="823"/>
      <c r="AC605" s="823"/>
      <c r="AD605" s="823"/>
      <c r="AE605" s="823"/>
      <c r="AF605" s="684"/>
      <c r="AG605" s="857" t="str">
        <f t="shared" si="64"/>
        <v xml:space="preserve"> </v>
      </c>
      <c r="AH605" s="786" t="str">
        <f t="shared" si="65"/>
        <v xml:space="preserve"> </v>
      </c>
      <c r="AI605" s="786" t="str">
        <f t="shared" si="66"/>
        <v xml:space="preserve"> </v>
      </c>
      <c r="AJ605" s="786" t="str">
        <f t="shared" si="67"/>
        <v xml:space="preserve"> </v>
      </c>
      <c r="AK605" s="786" t="str">
        <f t="shared" si="68"/>
        <v xml:space="preserve"> </v>
      </c>
      <c r="AL605" s="786" t="str">
        <f t="shared" si="69"/>
        <v xml:space="preserve"> </v>
      </c>
    </row>
    <row r="606" spans="1:38" ht="18.75" x14ac:dyDescent="0.3">
      <c r="A606" s="858"/>
      <c r="B606" s="858"/>
      <c r="C606" s="858"/>
      <c r="D606" s="859"/>
      <c r="E606" s="860"/>
      <c r="F606" s="860"/>
      <c r="G606" s="860"/>
      <c r="H606" s="861"/>
      <c r="I606" s="861"/>
      <c r="J606" s="861"/>
      <c r="K606" s="786" t="str">
        <f t="shared" si="63"/>
        <v xml:space="preserve"> </v>
      </c>
      <c r="L606" s="861"/>
      <c r="M606" s="861"/>
      <c r="N606" s="861"/>
      <c r="O606" s="861"/>
      <c r="P606" s="861"/>
      <c r="Q606" s="855"/>
      <c r="R606" s="855"/>
      <c r="S606" s="861"/>
      <c r="T606" s="861"/>
      <c r="U606" s="861"/>
      <c r="V606" s="861"/>
      <c r="W606" s="862"/>
      <c r="X606" s="862"/>
      <c r="Y606" s="862"/>
      <c r="Z606" s="858"/>
      <c r="AA606" s="823"/>
      <c r="AB606" s="823"/>
      <c r="AC606" s="823"/>
      <c r="AD606" s="823"/>
      <c r="AE606" s="823"/>
      <c r="AF606" s="684"/>
      <c r="AG606" s="857" t="str">
        <f t="shared" si="64"/>
        <v xml:space="preserve"> </v>
      </c>
      <c r="AH606" s="786" t="str">
        <f t="shared" si="65"/>
        <v xml:space="preserve"> </v>
      </c>
      <c r="AI606" s="786" t="str">
        <f t="shared" si="66"/>
        <v xml:space="preserve"> </v>
      </c>
      <c r="AJ606" s="786" t="str">
        <f t="shared" si="67"/>
        <v xml:space="preserve"> </v>
      </c>
      <c r="AK606" s="786" t="str">
        <f t="shared" si="68"/>
        <v xml:space="preserve"> </v>
      </c>
      <c r="AL606" s="786" t="str">
        <f t="shared" si="69"/>
        <v xml:space="preserve"> </v>
      </c>
    </row>
    <row r="607" spans="1:38" ht="18.75" x14ac:dyDescent="0.3">
      <c r="A607" s="858"/>
      <c r="B607" s="858"/>
      <c r="C607" s="858"/>
      <c r="D607" s="859"/>
      <c r="E607" s="860"/>
      <c r="F607" s="860"/>
      <c r="G607" s="860"/>
      <c r="H607" s="861"/>
      <c r="I607" s="861"/>
      <c r="J607" s="861"/>
      <c r="K607" s="786" t="str">
        <f t="shared" si="63"/>
        <v xml:space="preserve"> </v>
      </c>
      <c r="L607" s="861"/>
      <c r="M607" s="861"/>
      <c r="N607" s="861"/>
      <c r="O607" s="861"/>
      <c r="P607" s="861"/>
      <c r="Q607" s="855"/>
      <c r="R607" s="855"/>
      <c r="S607" s="861"/>
      <c r="T607" s="861"/>
      <c r="U607" s="861"/>
      <c r="V607" s="861"/>
      <c r="W607" s="862"/>
      <c r="X607" s="862"/>
      <c r="Y607" s="862"/>
      <c r="Z607" s="858"/>
      <c r="AA607" s="823"/>
      <c r="AB607" s="823"/>
      <c r="AC607" s="823"/>
      <c r="AD607" s="823"/>
      <c r="AE607" s="823"/>
      <c r="AF607" s="684"/>
      <c r="AG607" s="857" t="str">
        <f t="shared" si="64"/>
        <v xml:space="preserve"> </v>
      </c>
      <c r="AH607" s="786" t="str">
        <f t="shared" si="65"/>
        <v xml:space="preserve"> </v>
      </c>
      <c r="AI607" s="786" t="str">
        <f t="shared" si="66"/>
        <v xml:space="preserve"> </v>
      </c>
      <c r="AJ607" s="786" t="str">
        <f t="shared" si="67"/>
        <v xml:space="preserve"> </v>
      </c>
      <c r="AK607" s="786" t="str">
        <f t="shared" si="68"/>
        <v xml:space="preserve"> </v>
      </c>
      <c r="AL607" s="786" t="str">
        <f t="shared" si="69"/>
        <v xml:space="preserve"> </v>
      </c>
    </row>
    <row r="608" spans="1:38" ht="18.75" x14ac:dyDescent="0.3">
      <c r="A608" s="858"/>
      <c r="B608" s="858"/>
      <c r="C608" s="858"/>
      <c r="D608" s="859"/>
      <c r="E608" s="860"/>
      <c r="F608" s="860"/>
      <c r="G608" s="860"/>
      <c r="H608" s="861"/>
      <c r="I608" s="861"/>
      <c r="J608" s="861"/>
      <c r="K608" s="786" t="str">
        <f t="shared" si="63"/>
        <v xml:space="preserve"> </v>
      </c>
      <c r="L608" s="861"/>
      <c r="M608" s="861"/>
      <c r="N608" s="861"/>
      <c r="O608" s="861"/>
      <c r="P608" s="861"/>
      <c r="Q608" s="855"/>
      <c r="R608" s="855"/>
      <c r="S608" s="861"/>
      <c r="T608" s="861"/>
      <c r="U608" s="861"/>
      <c r="V608" s="861"/>
      <c r="W608" s="862"/>
      <c r="X608" s="862"/>
      <c r="Y608" s="862"/>
      <c r="Z608" s="858"/>
      <c r="AA608" s="823"/>
      <c r="AB608" s="823"/>
      <c r="AC608" s="823"/>
      <c r="AD608" s="823"/>
      <c r="AE608" s="823"/>
      <c r="AF608" s="684"/>
      <c r="AG608" s="857" t="str">
        <f t="shared" si="64"/>
        <v xml:space="preserve"> </v>
      </c>
      <c r="AH608" s="786" t="str">
        <f t="shared" si="65"/>
        <v xml:space="preserve"> </v>
      </c>
      <c r="AI608" s="786" t="str">
        <f t="shared" si="66"/>
        <v xml:space="preserve"> </v>
      </c>
      <c r="AJ608" s="786" t="str">
        <f t="shared" si="67"/>
        <v xml:space="preserve"> </v>
      </c>
      <c r="AK608" s="786" t="str">
        <f t="shared" si="68"/>
        <v xml:space="preserve"> </v>
      </c>
      <c r="AL608" s="786" t="str">
        <f t="shared" si="69"/>
        <v xml:space="preserve"> </v>
      </c>
    </row>
    <row r="609" spans="1:38" ht="18.75" x14ac:dyDescent="0.3">
      <c r="A609" s="858"/>
      <c r="B609" s="858"/>
      <c r="C609" s="858"/>
      <c r="D609" s="859"/>
      <c r="E609" s="860"/>
      <c r="F609" s="860"/>
      <c r="G609" s="860"/>
      <c r="H609" s="861"/>
      <c r="I609" s="861"/>
      <c r="J609" s="861"/>
      <c r="K609" s="786" t="str">
        <f t="shared" si="63"/>
        <v xml:space="preserve"> </v>
      </c>
      <c r="L609" s="861"/>
      <c r="M609" s="861"/>
      <c r="N609" s="861"/>
      <c r="O609" s="861"/>
      <c r="P609" s="861"/>
      <c r="Q609" s="855"/>
      <c r="R609" s="855"/>
      <c r="S609" s="861"/>
      <c r="T609" s="861"/>
      <c r="U609" s="861"/>
      <c r="V609" s="861"/>
      <c r="W609" s="862"/>
      <c r="X609" s="862"/>
      <c r="Y609" s="862"/>
      <c r="Z609" s="858"/>
      <c r="AA609" s="823"/>
      <c r="AB609" s="823"/>
      <c r="AC609" s="823"/>
      <c r="AD609" s="823"/>
      <c r="AE609" s="823"/>
      <c r="AF609" s="684"/>
      <c r="AG609" s="857" t="str">
        <f t="shared" si="64"/>
        <v xml:space="preserve"> </v>
      </c>
      <c r="AH609" s="786" t="str">
        <f t="shared" si="65"/>
        <v xml:space="preserve"> </v>
      </c>
      <c r="AI609" s="786" t="str">
        <f t="shared" si="66"/>
        <v xml:space="preserve"> </v>
      </c>
      <c r="AJ609" s="786" t="str">
        <f t="shared" si="67"/>
        <v xml:space="preserve"> </v>
      </c>
      <c r="AK609" s="786" t="str">
        <f t="shared" si="68"/>
        <v xml:space="preserve"> </v>
      </c>
      <c r="AL609" s="786" t="str">
        <f t="shared" si="69"/>
        <v xml:space="preserve"> </v>
      </c>
    </row>
    <row r="610" spans="1:38" ht="18.75" x14ac:dyDescent="0.3">
      <c r="A610" s="858"/>
      <c r="B610" s="858"/>
      <c r="C610" s="858"/>
      <c r="D610" s="859"/>
      <c r="E610" s="860"/>
      <c r="F610" s="860"/>
      <c r="G610" s="860"/>
      <c r="H610" s="861"/>
      <c r="I610" s="861"/>
      <c r="J610" s="861"/>
      <c r="K610" s="786" t="str">
        <f t="shared" si="63"/>
        <v xml:space="preserve"> </v>
      </c>
      <c r="L610" s="861"/>
      <c r="M610" s="861"/>
      <c r="N610" s="861"/>
      <c r="O610" s="861"/>
      <c r="P610" s="861"/>
      <c r="Q610" s="855"/>
      <c r="R610" s="855"/>
      <c r="S610" s="861"/>
      <c r="T610" s="861"/>
      <c r="U610" s="861"/>
      <c r="V610" s="861"/>
      <c r="W610" s="862"/>
      <c r="X610" s="862"/>
      <c r="Y610" s="862"/>
      <c r="Z610" s="858"/>
      <c r="AA610" s="823"/>
      <c r="AB610" s="823"/>
      <c r="AC610" s="823"/>
      <c r="AD610" s="823"/>
      <c r="AE610" s="823"/>
      <c r="AF610" s="684"/>
      <c r="AG610" s="857" t="str">
        <f t="shared" si="64"/>
        <v xml:space="preserve"> </v>
      </c>
      <c r="AH610" s="786" t="str">
        <f t="shared" si="65"/>
        <v xml:space="preserve"> </v>
      </c>
      <c r="AI610" s="786" t="str">
        <f t="shared" si="66"/>
        <v xml:space="preserve"> </v>
      </c>
      <c r="AJ610" s="786" t="str">
        <f t="shared" si="67"/>
        <v xml:space="preserve"> </v>
      </c>
      <c r="AK610" s="786" t="str">
        <f t="shared" si="68"/>
        <v xml:space="preserve"> </v>
      </c>
      <c r="AL610" s="786" t="str">
        <f t="shared" si="69"/>
        <v xml:space="preserve"> </v>
      </c>
    </row>
    <row r="611" spans="1:38" ht="18.75" x14ac:dyDescent="0.3">
      <c r="A611" s="858"/>
      <c r="B611" s="858"/>
      <c r="C611" s="858"/>
      <c r="D611" s="859"/>
      <c r="E611" s="860"/>
      <c r="F611" s="860"/>
      <c r="G611" s="860"/>
      <c r="H611" s="861"/>
      <c r="I611" s="861"/>
      <c r="J611" s="861"/>
      <c r="K611" s="786" t="str">
        <f t="shared" si="63"/>
        <v xml:space="preserve"> </v>
      </c>
      <c r="L611" s="861"/>
      <c r="M611" s="861"/>
      <c r="N611" s="861"/>
      <c r="O611" s="861"/>
      <c r="P611" s="861"/>
      <c r="Q611" s="855"/>
      <c r="R611" s="855"/>
      <c r="S611" s="861"/>
      <c r="T611" s="861"/>
      <c r="U611" s="861"/>
      <c r="V611" s="861"/>
      <c r="W611" s="862"/>
      <c r="X611" s="862"/>
      <c r="Y611" s="862"/>
      <c r="Z611" s="858"/>
      <c r="AA611" s="823"/>
      <c r="AB611" s="823"/>
      <c r="AC611" s="823"/>
      <c r="AD611" s="823"/>
      <c r="AE611" s="823"/>
      <c r="AF611" s="684"/>
      <c r="AG611" s="857" t="str">
        <f t="shared" si="64"/>
        <v xml:space="preserve"> </v>
      </c>
      <c r="AH611" s="786" t="str">
        <f t="shared" si="65"/>
        <v xml:space="preserve"> </v>
      </c>
      <c r="AI611" s="786" t="str">
        <f t="shared" si="66"/>
        <v xml:space="preserve"> </v>
      </c>
      <c r="AJ611" s="786" t="str">
        <f t="shared" si="67"/>
        <v xml:space="preserve"> </v>
      </c>
      <c r="AK611" s="786" t="str">
        <f t="shared" si="68"/>
        <v xml:space="preserve"> </v>
      </c>
      <c r="AL611" s="786" t="str">
        <f t="shared" si="69"/>
        <v xml:space="preserve"> </v>
      </c>
    </row>
    <row r="612" spans="1:38" ht="18.75" x14ac:dyDescent="0.3">
      <c r="A612" s="858"/>
      <c r="B612" s="858"/>
      <c r="C612" s="858"/>
      <c r="D612" s="859"/>
      <c r="E612" s="860"/>
      <c r="F612" s="860"/>
      <c r="G612" s="860"/>
      <c r="H612" s="861"/>
      <c r="I612" s="861"/>
      <c r="J612" s="861"/>
      <c r="K612" s="786" t="str">
        <f t="shared" si="63"/>
        <v xml:space="preserve"> </v>
      </c>
      <c r="L612" s="861"/>
      <c r="M612" s="861"/>
      <c r="N612" s="861"/>
      <c r="O612" s="861"/>
      <c r="P612" s="861"/>
      <c r="Q612" s="855"/>
      <c r="R612" s="855"/>
      <c r="S612" s="861"/>
      <c r="T612" s="861"/>
      <c r="U612" s="861"/>
      <c r="V612" s="861"/>
      <c r="W612" s="862"/>
      <c r="X612" s="862"/>
      <c r="Y612" s="862"/>
      <c r="Z612" s="858"/>
      <c r="AA612" s="823"/>
      <c r="AB612" s="823"/>
      <c r="AC612" s="823"/>
      <c r="AD612" s="823"/>
      <c r="AE612" s="823"/>
      <c r="AF612" s="684"/>
      <c r="AG612" s="857" t="str">
        <f t="shared" si="64"/>
        <v xml:space="preserve"> </v>
      </c>
      <c r="AH612" s="786" t="str">
        <f t="shared" si="65"/>
        <v xml:space="preserve"> </v>
      </c>
      <c r="AI612" s="786" t="str">
        <f t="shared" si="66"/>
        <v xml:space="preserve"> </v>
      </c>
      <c r="AJ612" s="786" t="str">
        <f t="shared" si="67"/>
        <v xml:space="preserve"> </v>
      </c>
      <c r="AK612" s="786" t="str">
        <f t="shared" si="68"/>
        <v xml:space="preserve"> </v>
      </c>
      <c r="AL612" s="786" t="str">
        <f t="shared" si="69"/>
        <v xml:space="preserve"> </v>
      </c>
    </row>
    <row r="613" spans="1:38" ht="18.75" x14ac:dyDescent="0.3">
      <c r="A613" s="858"/>
      <c r="B613" s="858"/>
      <c r="C613" s="858"/>
      <c r="D613" s="859"/>
      <c r="E613" s="860"/>
      <c r="F613" s="860"/>
      <c r="G613" s="860"/>
      <c r="H613" s="861"/>
      <c r="I613" s="861"/>
      <c r="J613" s="861"/>
      <c r="K613" s="786" t="str">
        <f t="shared" si="63"/>
        <v xml:space="preserve"> </v>
      </c>
      <c r="L613" s="861"/>
      <c r="M613" s="861"/>
      <c r="N613" s="861"/>
      <c r="O613" s="861"/>
      <c r="P613" s="861"/>
      <c r="Q613" s="855"/>
      <c r="R613" s="855"/>
      <c r="S613" s="861"/>
      <c r="T613" s="861"/>
      <c r="U613" s="861"/>
      <c r="V613" s="861"/>
      <c r="W613" s="862"/>
      <c r="X613" s="862"/>
      <c r="Y613" s="862"/>
      <c r="Z613" s="858"/>
      <c r="AA613" s="823"/>
      <c r="AB613" s="823"/>
      <c r="AC613" s="823"/>
      <c r="AD613" s="823"/>
      <c r="AE613" s="823"/>
      <c r="AF613" s="684"/>
      <c r="AG613" s="857" t="str">
        <f t="shared" si="64"/>
        <v xml:space="preserve"> </v>
      </c>
      <c r="AH613" s="786" t="str">
        <f t="shared" si="65"/>
        <v xml:space="preserve"> </v>
      </c>
      <c r="AI613" s="786" t="str">
        <f t="shared" si="66"/>
        <v xml:space="preserve"> </v>
      </c>
      <c r="AJ613" s="786" t="str">
        <f t="shared" si="67"/>
        <v xml:space="preserve"> </v>
      </c>
      <c r="AK613" s="786" t="str">
        <f t="shared" si="68"/>
        <v xml:space="preserve"> </v>
      </c>
      <c r="AL613" s="786" t="str">
        <f t="shared" si="69"/>
        <v xml:space="preserve"> </v>
      </c>
    </row>
    <row r="614" spans="1:38" ht="18.75" x14ac:dyDescent="0.3">
      <c r="A614" s="858"/>
      <c r="B614" s="858"/>
      <c r="C614" s="858"/>
      <c r="D614" s="859"/>
      <c r="E614" s="860"/>
      <c r="F614" s="860"/>
      <c r="G614" s="860"/>
      <c r="H614" s="861"/>
      <c r="I614" s="861"/>
      <c r="J614" s="861"/>
      <c r="K614" s="786" t="str">
        <f t="shared" si="63"/>
        <v xml:space="preserve"> </v>
      </c>
      <c r="L614" s="861"/>
      <c r="M614" s="861"/>
      <c r="N614" s="861"/>
      <c r="O614" s="861"/>
      <c r="P614" s="861"/>
      <c r="Q614" s="855"/>
      <c r="R614" s="855"/>
      <c r="S614" s="861"/>
      <c r="T614" s="861"/>
      <c r="U614" s="861"/>
      <c r="V614" s="861"/>
      <c r="W614" s="862"/>
      <c r="X614" s="862"/>
      <c r="Y614" s="862"/>
      <c r="Z614" s="858"/>
      <c r="AA614" s="823"/>
      <c r="AB614" s="823"/>
      <c r="AC614" s="823"/>
      <c r="AD614" s="823"/>
      <c r="AE614" s="823"/>
      <c r="AF614" s="684"/>
      <c r="AG614" s="857" t="str">
        <f t="shared" si="64"/>
        <v xml:space="preserve"> </v>
      </c>
      <c r="AH614" s="786" t="str">
        <f t="shared" si="65"/>
        <v xml:space="preserve"> </v>
      </c>
      <c r="AI614" s="786" t="str">
        <f t="shared" si="66"/>
        <v xml:space="preserve"> </v>
      </c>
      <c r="AJ614" s="786" t="str">
        <f t="shared" si="67"/>
        <v xml:space="preserve"> </v>
      </c>
      <c r="AK614" s="786" t="str">
        <f t="shared" si="68"/>
        <v xml:space="preserve"> </v>
      </c>
      <c r="AL614" s="786" t="str">
        <f t="shared" si="69"/>
        <v xml:space="preserve"> </v>
      </c>
    </row>
    <row r="615" spans="1:38" ht="18.75" x14ac:dyDescent="0.3">
      <c r="A615" s="858"/>
      <c r="B615" s="858"/>
      <c r="C615" s="858"/>
      <c r="D615" s="859"/>
      <c r="E615" s="860"/>
      <c r="F615" s="860"/>
      <c r="G615" s="860"/>
      <c r="H615" s="861"/>
      <c r="I615" s="861"/>
      <c r="J615" s="861"/>
      <c r="K615" s="786" t="str">
        <f t="shared" si="63"/>
        <v xml:space="preserve"> </v>
      </c>
      <c r="L615" s="861"/>
      <c r="M615" s="861"/>
      <c r="N615" s="861"/>
      <c r="O615" s="861"/>
      <c r="P615" s="861"/>
      <c r="Q615" s="855"/>
      <c r="R615" s="855"/>
      <c r="S615" s="861"/>
      <c r="T615" s="861"/>
      <c r="U615" s="861"/>
      <c r="V615" s="861"/>
      <c r="W615" s="862"/>
      <c r="X615" s="862"/>
      <c r="Y615" s="862"/>
      <c r="Z615" s="858"/>
      <c r="AA615" s="823"/>
      <c r="AB615" s="823"/>
      <c r="AC615" s="823"/>
      <c r="AD615" s="823"/>
      <c r="AE615" s="823"/>
      <c r="AF615" s="684"/>
      <c r="AG615" s="857" t="str">
        <f t="shared" si="64"/>
        <v xml:space="preserve"> </v>
      </c>
      <c r="AH615" s="786" t="str">
        <f t="shared" si="65"/>
        <v xml:space="preserve"> </v>
      </c>
      <c r="AI615" s="786" t="str">
        <f t="shared" si="66"/>
        <v xml:space="preserve"> </v>
      </c>
      <c r="AJ615" s="786" t="str">
        <f t="shared" si="67"/>
        <v xml:space="preserve"> </v>
      </c>
      <c r="AK615" s="786" t="str">
        <f t="shared" si="68"/>
        <v xml:space="preserve"> </v>
      </c>
      <c r="AL615" s="786" t="str">
        <f t="shared" si="69"/>
        <v xml:space="preserve"> </v>
      </c>
    </row>
    <row r="616" spans="1:38" ht="18.75" x14ac:dyDescent="0.3">
      <c r="A616" s="858"/>
      <c r="B616" s="858"/>
      <c r="C616" s="858"/>
      <c r="D616" s="859"/>
      <c r="E616" s="860"/>
      <c r="F616" s="860"/>
      <c r="G616" s="860"/>
      <c r="H616" s="861"/>
      <c r="I616" s="861"/>
      <c r="J616" s="861"/>
      <c r="K616" s="786" t="str">
        <f t="shared" si="63"/>
        <v xml:space="preserve"> </v>
      </c>
      <c r="L616" s="861"/>
      <c r="M616" s="861"/>
      <c r="N616" s="861"/>
      <c r="O616" s="861"/>
      <c r="P616" s="861"/>
      <c r="Q616" s="855"/>
      <c r="R616" s="855"/>
      <c r="S616" s="861"/>
      <c r="T616" s="861"/>
      <c r="U616" s="861"/>
      <c r="V616" s="861"/>
      <c r="W616" s="862"/>
      <c r="X616" s="862"/>
      <c r="Y616" s="862"/>
      <c r="Z616" s="858"/>
      <c r="AA616" s="823"/>
      <c r="AB616" s="823"/>
      <c r="AC616" s="823"/>
      <c r="AD616" s="823"/>
      <c r="AE616" s="823"/>
      <c r="AF616" s="684"/>
      <c r="AG616" s="857" t="str">
        <f t="shared" si="64"/>
        <v xml:space="preserve"> </v>
      </c>
      <c r="AH616" s="786" t="str">
        <f t="shared" si="65"/>
        <v xml:space="preserve"> </v>
      </c>
      <c r="AI616" s="786" t="str">
        <f t="shared" si="66"/>
        <v xml:space="preserve"> </v>
      </c>
      <c r="AJ616" s="786" t="str">
        <f t="shared" si="67"/>
        <v xml:space="preserve"> </v>
      </c>
      <c r="AK616" s="786" t="str">
        <f t="shared" si="68"/>
        <v xml:space="preserve"> </v>
      </c>
      <c r="AL616" s="786" t="str">
        <f t="shared" si="69"/>
        <v xml:space="preserve"> </v>
      </c>
    </row>
    <row r="617" spans="1:38" ht="18.75" x14ac:dyDescent="0.3">
      <c r="A617" s="858"/>
      <c r="B617" s="858"/>
      <c r="C617" s="858"/>
      <c r="D617" s="859"/>
      <c r="E617" s="860"/>
      <c r="F617" s="860"/>
      <c r="G617" s="860"/>
      <c r="H617" s="861"/>
      <c r="I617" s="861"/>
      <c r="J617" s="861"/>
      <c r="K617" s="786" t="str">
        <f t="shared" si="63"/>
        <v xml:space="preserve"> </v>
      </c>
      <c r="L617" s="861"/>
      <c r="M617" s="861"/>
      <c r="N617" s="861"/>
      <c r="O617" s="861"/>
      <c r="P617" s="861"/>
      <c r="Q617" s="855"/>
      <c r="R617" s="855"/>
      <c r="S617" s="861"/>
      <c r="T617" s="861"/>
      <c r="U617" s="861"/>
      <c r="V617" s="861"/>
      <c r="W617" s="862"/>
      <c r="X617" s="862"/>
      <c r="Y617" s="862"/>
      <c r="Z617" s="858"/>
      <c r="AA617" s="823"/>
      <c r="AB617" s="823"/>
      <c r="AC617" s="823"/>
      <c r="AD617" s="823"/>
      <c r="AE617" s="823"/>
      <c r="AF617" s="684"/>
      <c r="AG617" s="857" t="str">
        <f t="shared" si="64"/>
        <v xml:space="preserve"> </v>
      </c>
      <c r="AH617" s="786" t="str">
        <f t="shared" si="65"/>
        <v xml:space="preserve"> </v>
      </c>
      <c r="AI617" s="786" t="str">
        <f t="shared" si="66"/>
        <v xml:space="preserve"> </v>
      </c>
      <c r="AJ617" s="786" t="str">
        <f t="shared" si="67"/>
        <v xml:space="preserve"> </v>
      </c>
      <c r="AK617" s="786" t="str">
        <f t="shared" si="68"/>
        <v xml:space="preserve"> </v>
      </c>
      <c r="AL617" s="786" t="str">
        <f t="shared" si="69"/>
        <v xml:space="preserve"> </v>
      </c>
    </row>
    <row r="618" spans="1:38" ht="18.75" x14ac:dyDescent="0.3">
      <c r="A618" s="858"/>
      <c r="B618" s="858"/>
      <c r="C618" s="858"/>
      <c r="D618" s="859"/>
      <c r="E618" s="860"/>
      <c r="F618" s="860"/>
      <c r="G618" s="860"/>
      <c r="H618" s="861"/>
      <c r="I618" s="861"/>
      <c r="J618" s="861"/>
      <c r="K618" s="786" t="str">
        <f t="shared" si="63"/>
        <v xml:space="preserve"> </v>
      </c>
      <c r="L618" s="861"/>
      <c r="M618" s="861"/>
      <c r="N618" s="861"/>
      <c r="O618" s="861"/>
      <c r="P618" s="861"/>
      <c r="Q618" s="855"/>
      <c r="R618" s="855"/>
      <c r="S618" s="861"/>
      <c r="T618" s="861"/>
      <c r="U618" s="861"/>
      <c r="V618" s="861"/>
      <c r="W618" s="862"/>
      <c r="X618" s="862"/>
      <c r="Y618" s="862"/>
      <c r="Z618" s="858"/>
      <c r="AA618" s="823"/>
      <c r="AB618" s="823"/>
      <c r="AC618" s="823"/>
      <c r="AD618" s="823"/>
      <c r="AE618" s="823"/>
      <c r="AF618" s="684"/>
      <c r="AG618" s="857" t="str">
        <f t="shared" si="64"/>
        <v xml:space="preserve"> </v>
      </c>
      <c r="AH618" s="786" t="str">
        <f t="shared" si="65"/>
        <v xml:space="preserve"> </v>
      </c>
      <c r="AI618" s="786" t="str">
        <f t="shared" si="66"/>
        <v xml:space="preserve"> </v>
      </c>
      <c r="AJ618" s="786" t="str">
        <f t="shared" si="67"/>
        <v xml:space="preserve"> </v>
      </c>
      <c r="AK618" s="786" t="str">
        <f t="shared" si="68"/>
        <v xml:space="preserve"> </v>
      </c>
      <c r="AL618" s="786" t="str">
        <f t="shared" si="69"/>
        <v xml:space="preserve"> </v>
      </c>
    </row>
    <row r="619" spans="1:38" ht="18.75" x14ac:dyDescent="0.3">
      <c r="A619" s="858"/>
      <c r="B619" s="858"/>
      <c r="C619" s="858"/>
      <c r="D619" s="859"/>
      <c r="E619" s="860"/>
      <c r="F619" s="860"/>
      <c r="G619" s="860"/>
      <c r="H619" s="861"/>
      <c r="I619" s="861"/>
      <c r="J619" s="861"/>
      <c r="K619" s="786" t="str">
        <f t="shared" si="63"/>
        <v xml:space="preserve"> </v>
      </c>
      <c r="L619" s="861"/>
      <c r="M619" s="861"/>
      <c r="N619" s="861"/>
      <c r="O619" s="861"/>
      <c r="P619" s="861"/>
      <c r="Q619" s="855"/>
      <c r="R619" s="855"/>
      <c r="S619" s="861"/>
      <c r="T619" s="861"/>
      <c r="U619" s="861"/>
      <c r="V619" s="861"/>
      <c r="W619" s="862"/>
      <c r="X619" s="862"/>
      <c r="Y619" s="862"/>
      <c r="Z619" s="858"/>
      <c r="AA619" s="823"/>
      <c r="AB619" s="823"/>
      <c r="AC619" s="823"/>
      <c r="AD619" s="823"/>
      <c r="AE619" s="823"/>
      <c r="AF619" s="684"/>
      <c r="AG619" s="857" t="str">
        <f t="shared" si="64"/>
        <v xml:space="preserve"> </v>
      </c>
      <c r="AH619" s="786" t="str">
        <f t="shared" si="65"/>
        <v xml:space="preserve"> </v>
      </c>
      <c r="AI619" s="786" t="str">
        <f t="shared" si="66"/>
        <v xml:space="preserve"> </v>
      </c>
      <c r="AJ619" s="786" t="str">
        <f t="shared" si="67"/>
        <v xml:space="preserve"> </v>
      </c>
      <c r="AK619" s="786" t="str">
        <f t="shared" si="68"/>
        <v xml:space="preserve"> </v>
      </c>
      <c r="AL619" s="786" t="str">
        <f t="shared" si="69"/>
        <v xml:space="preserve"> </v>
      </c>
    </row>
    <row r="620" spans="1:38" ht="18.75" x14ac:dyDescent="0.3">
      <c r="A620" s="858"/>
      <c r="B620" s="858"/>
      <c r="C620" s="858"/>
      <c r="D620" s="859"/>
      <c r="E620" s="860"/>
      <c r="F620" s="860"/>
      <c r="G620" s="860"/>
      <c r="H620" s="861"/>
      <c r="I620" s="861"/>
      <c r="J620" s="861"/>
      <c r="K620" s="786" t="str">
        <f t="shared" si="63"/>
        <v xml:space="preserve"> </v>
      </c>
      <c r="L620" s="861"/>
      <c r="M620" s="861"/>
      <c r="N620" s="861"/>
      <c r="O620" s="861"/>
      <c r="P620" s="861"/>
      <c r="Q620" s="855"/>
      <c r="R620" s="855"/>
      <c r="S620" s="861"/>
      <c r="T620" s="861"/>
      <c r="U620" s="861"/>
      <c r="V620" s="861"/>
      <c r="W620" s="862"/>
      <c r="X620" s="862"/>
      <c r="Y620" s="862"/>
      <c r="Z620" s="858"/>
      <c r="AA620" s="823"/>
      <c r="AB620" s="823"/>
      <c r="AC620" s="823"/>
      <c r="AD620" s="823"/>
      <c r="AE620" s="823"/>
      <c r="AF620" s="684"/>
      <c r="AG620" s="857" t="str">
        <f t="shared" si="64"/>
        <v xml:space="preserve"> </v>
      </c>
      <c r="AH620" s="786" t="str">
        <f t="shared" si="65"/>
        <v xml:space="preserve"> </v>
      </c>
      <c r="AI620" s="786" t="str">
        <f t="shared" si="66"/>
        <v xml:space="preserve"> </v>
      </c>
      <c r="AJ620" s="786" t="str">
        <f t="shared" si="67"/>
        <v xml:space="preserve"> </v>
      </c>
      <c r="AK620" s="786" t="str">
        <f t="shared" si="68"/>
        <v xml:space="preserve"> </v>
      </c>
      <c r="AL620" s="786" t="str">
        <f t="shared" si="69"/>
        <v xml:space="preserve"> </v>
      </c>
    </row>
    <row r="621" spans="1:38" ht="18.75" x14ac:dyDescent="0.3">
      <c r="A621" s="858"/>
      <c r="B621" s="858"/>
      <c r="C621" s="858"/>
      <c r="D621" s="859"/>
      <c r="E621" s="860"/>
      <c r="F621" s="860"/>
      <c r="G621" s="860"/>
      <c r="H621" s="861"/>
      <c r="I621" s="861"/>
      <c r="J621" s="861"/>
      <c r="K621" s="786" t="str">
        <f t="shared" si="63"/>
        <v xml:space="preserve"> </v>
      </c>
      <c r="L621" s="861"/>
      <c r="M621" s="861"/>
      <c r="N621" s="861"/>
      <c r="O621" s="861"/>
      <c r="P621" s="861"/>
      <c r="Q621" s="855"/>
      <c r="R621" s="855"/>
      <c r="S621" s="861"/>
      <c r="T621" s="861"/>
      <c r="U621" s="861"/>
      <c r="V621" s="861"/>
      <c r="W621" s="862"/>
      <c r="X621" s="862"/>
      <c r="Y621" s="862"/>
      <c r="Z621" s="858"/>
      <c r="AA621" s="823"/>
      <c r="AB621" s="823"/>
      <c r="AC621" s="823"/>
      <c r="AD621" s="823"/>
      <c r="AE621" s="823"/>
      <c r="AF621" s="684"/>
      <c r="AG621" s="857" t="str">
        <f t="shared" si="64"/>
        <v xml:space="preserve"> </v>
      </c>
      <c r="AH621" s="786" t="str">
        <f t="shared" si="65"/>
        <v xml:space="preserve"> </v>
      </c>
      <c r="AI621" s="786" t="str">
        <f t="shared" si="66"/>
        <v xml:space="preserve"> </v>
      </c>
      <c r="AJ621" s="786" t="str">
        <f t="shared" si="67"/>
        <v xml:space="preserve"> </v>
      </c>
      <c r="AK621" s="786" t="str">
        <f t="shared" si="68"/>
        <v xml:space="preserve"> </v>
      </c>
      <c r="AL621" s="786" t="str">
        <f t="shared" si="69"/>
        <v xml:space="preserve"> </v>
      </c>
    </row>
    <row r="622" spans="1:38" ht="18.75" x14ac:dyDescent="0.3">
      <c r="A622" s="858"/>
      <c r="B622" s="858"/>
      <c r="C622" s="858"/>
      <c r="D622" s="859"/>
      <c r="E622" s="860"/>
      <c r="F622" s="860"/>
      <c r="G622" s="860"/>
      <c r="H622" s="861"/>
      <c r="I622" s="861"/>
      <c r="J622" s="861"/>
      <c r="K622" s="786" t="str">
        <f t="shared" si="63"/>
        <v xml:space="preserve"> </v>
      </c>
      <c r="L622" s="861"/>
      <c r="M622" s="861"/>
      <c r="N622" s="861"/>
      <c r="O622" s="861"/>
      <c r="P622" s="861"/>
      <c r="Q622" s="855"/>
      <c r="R622" s="855"/>
      <c r="S622" s="861"/>
      <c r="T622" s="861"/>
      <c r="U622" s="861"/>
      <c r="V622" s="861"/>
      <c r="W622" s="862"/>
      <c r="X622" s="862"/>
      <c r="Y622" s="862"/>
      <c r="Z622" s="858"/>
      <c r="AA622" s="823"/>
      <c r="AB622" s="823"/>
      <c r="AC622" s="823"/>
      <c r="AD622" s="823"/>
      <c r="AE622" s="823"/>
      <c r="AF622" s="684"/>
      <c r="AG622" s="857" t="str">
        <f t="shared" si="64"/>
        <v xml:space="preserve"> </v>
      </c>
      <c r="AH622" s="786" t="str">
        <f t="shared" si="65"/>
        <v xml:space="preserve"> </v>
      </c>
      <c r="AI622" s="786" t="str">
        <f t="shared" si="66"/>
        <v xml:space="preserve"> </v>
      </c>
      <c r="AJ622" s="786" t="str">
        <f t="shared" si="67"/>
        <v xml:space="preserve"> </v>
      </c>
      <c r="AK622" s="786" t="str">
        <f t="shared" si="68"/>
        <v xml:space="preserve"> </v>
      </c>
      <c r="AL622" s="786" t="str">
        <f t="shared" si="69"/>
        <v xml:space="preserve"> </v>
      </c>
    </row>
    <row r="623" spans="1:38" ht="18.75" x14ac:dyDescent="0.3">
      <c r="A623" s="858"/>
      <c r="B623" s="858"/>
      <c r="C623" s="858"/>
      <c r="D623" s="859"/>
      <c r="E623" s="860"/>
      <c r="F623" s="860"/>
      <c r="G623" s="860"/>
      <c r="H623" s="861"/>
      <c r="I623" s="861"/>
      <c r="J623" s="861"/>
      <c r="K623" s="786" t="str">
        <f t="shared" si="63"/>
        <v xml:space="preserve"> </v>
      </c>
      <c r="L623" s="861"/>
      <c r="M623" s="861"/>
      <c r="N623" s="861"/>
      <c r="O623" s="861"/>
      <c r="P623" s="861"/>
      <c r="Q623" s="855"/>
      <c r="R623" s="855"/>
      <c r="S623" s="861"/>
      <c r="T623" s="861"/>
      <c r="U623" s="861"/>
      <c r="V623" s="861"/>
      <c r="W623" s="862"/>
      <c r="X623" s="862"/>
      <c r="Y623" s="862"/>
      <c r="Z623" s="858"/>
      <c r="AA623" s="823"/>
      <c r="AB623" s="823"/>
      <c r="AC623" s="823"/>
      <c r="AD623" s="823"/>
      <c r="AE623" s="823"/>
      <c r="AF623" s="684"/>
      <c r="AG623" s="857" t="str">
        <f t="shared" si="64"/>
        <v xml:space="preserve"> </v>
      </c>
      <c r="AH623" s="786" t="str">
        <f t="shared" si="65"/>
        <v xml:space="preserve"> </v>
      </c>
      <c r="AI623" s="786" t="str">
        <f t="shared" si="66"/>
        <v xml:space="preserve"> </v>
      </c>
      <c r="AJ623" s="786" t="str">
        <f t="shared" si="67"/>
        <v xml:space="preserve"> </v>
      </c>
      <c r="AK623" s="786" t="str">
        <f t="shared" si="68"/>
        <v xml:space="preserve"> </v>
      </c>
      <c r="AL623" s="786" t="str">
        <f t="shared" si="69"/>
        <v xml:space="preserve"> </v>
      </c>
    </row>
    <row r="624" spans="1:38" ht="18.75" x14ac:dyDescent="0.3">
      <c r="A624" s="858"/>
      <c r="B624" s="858"/>
      <c r="C624" s="858"/>
      <c r="D624" s="859"/>
      <c r="E624" s="860"/>
      <c r="F624" s="860"/>
      <c r="G624" s="860"/>
      <c r="H624" s="861"/>
      <c r="I624" s="861"/>
      <c r="J624" s="861"/>
      <c r="K624" s="786" t="str">
        <f t="shared" si="63"/>
        <v xml:space="preserve"> </v>
      </c>
      <c r="L624" s="861"/>
      <c r="M624" s="861"/>
      <c r="N624" s="861"/>
      <c r="O624" s="861"/>
      <c r="P624" s="861"/>
      <c r="Q624" s="855"/>
      <c r="R624" s="855"/>
      <c r="S624" s="861"/>
      <c r="T624" s="861"/>
      <c r="U624" s="861"/>
      <c r="V624" s="861"/>
      <c r="W624" s="862"/>
      <c r="X624" s="862"/>
      <c r="Y624" s="862"/>
      <c r="Z624" s="858"/>
      <c r="AA624" s="823"/>
      <c r="AB624" s="823"/>
      <c r="AC624" s="823"/>
      <c r="AD624" s="823"/>
      <c r="AE624" s="823"/>
      <c r="AF624" s="684"/>
      <c r="AG624" s="857" t="str">
        <f t="shared" si="64"/>
        <v xml:space="preserve"> </v>
      </c>
      <c r="AH624" s="786" t="str">
        <f t="shared" si="65"/>
        <v xml:space="preserve"> </v>
      </c>
      <c r="AI624" s="786" t="str">
        <f t="shared" si="66"/>
        <v xml:space="preserve"> </v>
      </c>
      <c r="AJ624" s="786" t="str">
        <f t="shared" si="67"/>
        <v xml:space="preserve"> </v>
      </c>
      <c r="AK624" s="786" t="str">
        <f t="shared" si="68"/>
        <v xml:space="preserve"> </v>
      </c>
      <c r="AL624" s="786" t="str">
        <f t="shared" si="69"/>
        <v xml:space="preserve"> </v>
      </c>
    </row>
    <row r="625" spans="1:38" ht="18.75" x14ac:dyDescent="0.3">
      <c r="A625" s="858"/>
      <c r="B625" s="858"/>
      <c r="C625" s="858"/>
      <c r="D625" s="859"/>
      <c r="E625" s="860"/>
      <c r="F625" s="860"/>
      <c r="G625" s="860"/>
      <c r="H625" s="861"/>
      <c r="I625" s="861"/>
      <c r="J625" s="861"/>
      <c r="K625" s="786" t="str">
        <f t="shared" si="63"/>
        <v xml:space="preserve"> </v>
      </c>
      <c r="L625" s="861"/>
      <c r="M625" s="861"/>
      <c r="N625" s="861"/>
      <c r="O625" s="861"/>
      <c r="P625" s="861"/>
      <c r="Q625" s="855"/>
      <c r="R625" s="855"/>
      <c r="S625" s="861"/>
      <c r="T625" s="861"/>
      <c r="U625" s="861"/>
      <c r="V625" s="861"/>
      <c r="W625" s="862"/>
      <c r="X625" s="862"/>
      <c r="Y625" s="862"/>
      <c r="Z625" s="858"/>
      <c r="AA625" s="823"/>
      <c r="AB625" s="823"/>
      <c r="AC625" s="823"/>
      <c r="AD625" s="823"/>
      <c r="AE625" s="823"/>
      <c r="AF625" s="684"/>
      <c r="AG625" s="857" t="str">
        <f t="shared" si="64"/>
        <v xml:space="preserve"> </v>
      </c>
      <c r="AH625" s="786" t="str">
        <f t="shared" si="65"/>
        <v xml:space="preserve"> </v>
      </c>
      <c r="AI625" s="786" t="str">
        <f t="shared" si="66"/>
        <v xml:space="preserve"> </v>
      </c>
      <c r="AJ625" s="786" t="str">
        <f t="shared" si="67"/>
        <v xml:space="preserve"> </v>
      </c>
      <c r="AK625" s="786" t="str">
        <f t="shared" si="68"/>
        <v xml:space="preserve"> </v>
      </c>
      <c r="AL625" s="786" t="str">
        <f t="shared" si="69"/>
        <v xml:space="preserve"> </v>
      </c>
    </row>
    <row r="626" spans="1:38" ht="18.75" x14ac:dyDescent="0.3">
      <c r="A626" s="858"/>
      <c r="B626" s="858"/>
      <c r="C626" s="858"/>
      <c r="D626" s="859"/>
      <c r="E626" s="860"/>
      <c r="F626" s="860"/>
      <c r="G626" s="860"/>
      <c r="H626" s="861"/>
      <c r="I626" s="861"/>
      <c r="J626" s="861"/>
      <c r="K626" s="786" t="str">
        <f t="shared" si="63"/>
        <v xml:space="preserve"> </v>
      </c>
      <c r="L626" s="861"/>
      <c r="M626" s="861"/>
      <c r="N626" s="861"/>
      <c r="O626" s="861"/>
      <c r="P626" s="861"/>
      <c r="Q626" s="855"/>
      <c r="R626" s="855"/>
      <c r="S626" s="861"/>
      <c r="T626" s="861"/>
      <c r="U626" s="861"/>
      <c r="V626" s="861"/>
      <c r="W626" s="862"/>
      <c r="X626" s="862"/>
      <c r="Y626" s="862"/>
      <c r="Z626" s="858"/>
      <c r="AA626" s="823"/>
      <c r="AB626" s="823"/>
      <c r="AC626" s="823"/>
      <c r="AD626" s="823"/>
      <c r="AE626" s="823"/>
      <c r="AF626" s="684"/>
      <c r="AG626" s="857" t="str">
        <f t="shared" si="64"/>
        <v xml:space="preserve"> </v>
      </c>
      <c r="AH626" s="786" t="str">
        <f t="shared" si="65"/>
        <v xml:space="preserve"> </v>
      </c>
      <c r="AI626" s="786" t="str">
        <f t="shared" si="66"/>
        <v xml:space="preserve"> </v>
      </c>
      <c r="AJ626" s="786" t="str">
        <f t="shared" si="67"/>
        <v xml:space="preserve"> </v>
      </c>
      <c r="AK626" s="786" t="str">
        <f t="shared" si="68"/>
        <v xml:space="preserve"> </v>
      </c>
      <c r="AL626" s="786" t="str">
        <f t="shared" si="69"/>
        <v xml:space="preserve"> </v>
      </c>
    </row>
    <row r="627" spans="1:38" ht="18.75" x14ac:dyDescent="0.3">
      <c r="A627" s="858"/>
      <c r="B627" s="858"/>
      <c r="C627" s="858"/>
      <c r="D627" s="859"/>
      <c r="E627" s="860"/>
      <c r="F627" s="860"/>
      <c r="G627" s="860"/>
      <c r="H627" s="861"/>
      <c r="I627" s="861"/>
      <c r="J627" s="861"/>
      <c r="K627" s="786" t="str">
        <f t="shared" si="63"/>
        <v xml:space="preserve"> </v>
      </c>
      <c r="L627" s="861"/>
      <c r="M627" s="861"/>
      <c r="N627" s="861"/>
      <c r="O627" s="861"/>
      <c r="P627" s="861"/>
      <c r="Q627" s="855"/>
      <c r="R627" s="855"/>
      <c r="S627" s="861"/>
      <c r="T627" s="861"/>
      <c r="U627" s="861"/>
      <c r="V627" s="861"/>
      <c r="W627" s="862"/>
      <c r="X627" s="862"/>
      <c r="Y627" s="862"/>
      <c r="Z627" s="858"/>
      <c r="AA627" s="823"/>
      <c r="AB627" s="823"/>
      <c r="AC627" s="823"/>
      <c r="AD627" s="823"/>
      <c r="AE627" s="823"/>
      <c r="AF627" s="684"/>
      <c r="AG627" s="857" t="str">
        <f t="shared" si="64"/>
        <v xml:space="preserve"> </v>
      </c>
      <c r="AH627" s="786" t="str">
        <f t="shared" si="65"/>
        <v xml:space="preserve"> </v>
      </c>
      <c r="AI627" s="786" t="str">
        <f t="shared" si="66"/>
        <v xml:space="preserve"> </v>
      </c>
      <c r="AJ627" s="786" t="str">
        <f t="shared" si="67"/>
        <v xml:space="preserve"> </v>
      </c>
      <c r="AK627" s="786" t="str">
        <f t="shared" si="68"/>
        <v xml:space="preserve"> </v>
      </c>
      <c r="AL627" s="786" t="str">
        <f t="shared" si="69"/>
        <v xml:space="preserve"> </v>
      </c>
    </row>
    <row r="628" spans="1:38" ht="18.75" x14ac:dyDescent="0.3">
      <c r="A628" s="858"/>
      <c r="B628" s="858"/>
      <c r="C628" s="858"/>
      <c r="D628" s="859"/>
      <c r="E628" s="860"/>
      <c r="F628" s="860"/>
      <c r="G628" s="860"/>
      <c r="H628" s="861"/>
      <c r="I628" s="861"/>
      <c r="J628" s="861"/>
      <c r="K628" s="786" t="str">
        <f t="shared" si="63"/>
        <v xml:space="preserve"> </v>
      </c>
      <c r="L628" s="861"/>
      <c r="M628" s="861"/>
      <c r="N628" s="861"/>
      <c r="O628" s="861"/>
      <c r="P628" s="861"/>
      <c r="Q628" s="855"/>
      <c r="R628" s="855"/>
      <c r="S628" s="861"/>
      <c r="T628" s="861"/>
      <c r="U628" s="861"/>
      <c r="V628" s="861"/>
      <c r="W628" s="862"/>
      <c r="X628" s="862"/>
      <c r="Y628" s="862"/>
      <c r="Z628" s="858"/>
      <c r="AA628" s="823"/>
      <c r="AB628" s="823"/>
      <c r="AC628" s="823"/>
      <c r="AD628" s="823"/>
      <c r="AE628" s="823"/>
      <c r="AF628" s="684"/>
      <c r="AG628" s="857" t="str">
        <f t="shared" si="64"/>
        <v xml:space="preserve"> </v>
      </c>
      <c r="AH628" s="786" t="str">
        <f t="shared" si="65"/>
        <v xml:space="preserve"> </v>
      </c>
      <c r="AI628" s="786" t="str">
        <f t="shared" si="66"/>
        <v xml:space="preserve"> </v>
      </c>
      <c r="AJ628" s="786" t="str">
        <f t="shared" si="67"/>
        <v xml:space="preserve"> </v>
      </c>
      <c r="AK628" s="786" t="str">
        <f t="shared" si="68"/>
        <v xml:space="preserve"> </v>
      </c>
      <c r="AL628" s="786" t="str">
        <f t="shared" si="69"/>
        <v xml:space="preserve"> </v>
      </c>
    </row>
    <row r="629" spans="1:38" ht="18.75" x14ac:dyDescent="0.3">
      <c r="A629" s="858"/>
      <c r="B629" s="858"/>
      <c r="C629" s="858"/>
      <c r="D629" s="859"/>
      <c r="E629" s="860"/>
      <c r="F629" s="860"/>
      <c r="G629" s="860"/>
      <c r="H629" s="861"/>
      <c r="I629" s="861"/>
      <c r="J629" s="861"/>
      <c r="K629" s="786" t="str">
        <f t="shared" si="63"/>
        <v xml:space="preserve"> </v>
      </c>
      <c r="L629" s="861"/>
      <c r="M629" s="861"/>
      <c r="N629" s="861"/>
      <c r="O629" s="861"/>
      <c r="P629" s="861"/>
      <c r="Q629" s="855"/>
      <c r="R629" s="855"/>
      <c r="S629" s="861"/>
      <c r="T629" s="861"/>
      <c r="U629" s="861"/>
      <c r="V629" s="861"/>
      <c r="W629" s="862"/>
      <c r="X629" s="862"/>
      <c r="Y629" s="862"/>
      <c r="Z629" s="858"/>
      <c r="AA629" s="823"/>
      <c r="AB629" s="823"/>
      <c r="AC629" s="823"/>
      <c r="AD629" s="823"/>
      <c r="AE629" s="823"/>
      <c r="AF629" s="684"/>
      <c r="AG629" s="857" t="str">
        <f t="shared" si="64"/>
        <v xml:space="preserve"> </v>
      </c>
      <c r="AH629" s="786" t="str">
        <f t="shared" si="65"/>
        <v xml:space="preserve"> </v>
      </c>
      <c r="AI629" s="786" t="str">
        <f t="shared" si="66"/>
        <v xml:space="preserve"> </v>
      </c>
      <c r="AJ629" s="786" t="str">
        <f t="shared" si="67"/>
        <v xml:space="preserve"> </v>
      </c>
      <c r="AK629" s="786" t="str">
        <f t="shared" si="68"/>
        <v xml:space="preserve"> </v>
      </c>
      <c r="AL629" s="786" t="str">
        <f t="shared" si="69"/>
        <v xml:space="preserve"> </v>
      </c>
    </row>
    <row r="630" spans="1:38" ht="18.75" x14ac:dyDescent="0.3">
      <c r="A630" s="858"/>
      <c r="B630" s="858"/>
      <c r="C630" s="858"/>
      <c r="D630" s="859"/>
      <c r="E630" s="860"/>
      <c r="F630" s="860"/>
      <c r="G630" s="860"/>
      <c r="H630" s="861"/>
      <c r="I630" s="861"/>
      <c r="J630" s="861"/>
      <c r="K630" s="786" t="str">
        <f t="shared" si="63"/>
        <v xml:space="preserve"> </v>
      </c>
      <c r="L630" s="861"/>
      <c r="M630" s="861"/>
      <c r="N630" s="861"/>
      <c r="O630" s="861"/>
      <c r="P630" s="861"/>
      <c r="Q630" s="855"/>
      <c r="R630" s="855"/>
      <c r="S630" s="861"/>
      <c r="T630" s="861"/>
      <c r="U630" s="861"/>
      <c r="V630" s="861"/>
      <c r="W630" s="862"/>
      <c r="X630" s="862"/>
      <c r="Y630" s="862"/>
      <c r="Z630" s="858"/>
      <c r="AA630" s="823"/>
      <c r="AB630" s="823"/>
      <c r="AC630" s="823"/>
      <c r="AD630" s="823"/>
      <c r="AE630" s="823"/>
      <c r="AF630" s="684"/>
      <c r="AG630" s="857" t="str">
        <f t="shared" si="64"/>
        <v xml:space="preserve"> </v>
      </c>
      <c r="AH630" s="786" t="str">
        <f t="shared" si="65"/>
        <v xml:space="preserve"> </v>
      </c>
      <c r="AI630" s="786" t="str">
        <f t="shared" si="66"/>
        <v xml:space="preserve"> </v>
      </c>
      <c r="AJ630" s="786" t="str">
        <f t="shared" si="67"/>
        <v xml:space="preserve"> </v>
      </c>
      <c r="AK630" s="786" t="str">
        <f t="shared" si="68"/>
        <v xml:space="preserve"> </v>
      </c>
      <c r="AL630" s="786" t="str">
        <f t="shared" si="69"/>
        <v xml:space="preserve"> </v>
      </c>
    </row>
    <row r="631" spans="1:38" ht="18.75" x14ac:dyDescent="0.3">
      <c r="A631" s="858"/>
      <c r="B631" s="858"/>
      <c r="C631" s="858"/>
      <c r="D631" s="859"/>
      <c r="E631" s="860"/>
      <c r="F631" s="860"/>
      <c r="G631" s="860"/>
      <c r="H631" s="861"/>
      <c r="I631" s="861"/>
      <c r="J631" s="861"/>
      <c r="K631" s="786" t="str">
        <f t="shared" si="63"/>
        <v xml:space="preserve"> </v>
      </c>
      <c r="L631" s="861"/>
      <c r="M631" s="861"/>
      <c r="N631" s="861"/>
      <c r="O631" s="861"/>
      <c r="P631" s="861"/>
      <c r="Q631" s="855"/>
      <c r="R631" s="855"/>
      <c r="S631" s="861"/>
      <c r="T631" s="861"/>
      <c r="U631" s="861"/>
      <c r="V631" s="861"/>
      <c r="W631" s="862"/>
      <c r="X631" s="862"/>
      <c r="Y631" s="862"/>
      <c r="Z631" s="858"/>
      <c r="AA631" s="823"/>
      <c r="AB631" s="823"/>
      <c r="AC631" s="823"/>
      <c r="AD631" s="823"/>
      <c r="AE631" s="823"/>
      <c r="AF631" s="684"/>
      <c r="AG631" s="857" t="str">
        <f t="shared" si="64"/>
        <v xml:space="preserve"> </v>
      </c>
      <c r="AH631" s="786" t="str">
        <f t="shared" si="65"/>
        <v xml:space="preserve"> </v>
      </c>
      <c r="AI631" s="786" t="str">
        <f t="shared" si="66"/>
        <v xml:space="preserve"> </v>
      </c>
      <c r="AJ631" s="786" t="str">
        <f t="shared" si="67"/>
        <v xml:space="preserve"> </v>
      </c>
      <c r="AK631" s="786" t="str">
        <f t="shared" si="68"/>
        <v xml:space="preserve"> </v>
      </c>
      <c r="AL631" s="786" t="str">
        <f t="shared" si="69"/>
        <v xml:space="preserve"> </v>
      </c>
    </row>
    <row r="632" spans="1:38" ht="18.75" x14ac:dyDescent="0.3">
      <c r="A632" s="858"/>
      <c r="B632" s="858"/>
      <c r="C632" s="858"/>
      <c r="D632" s="859"/>
      <c r="E632" s="860"/>
      <c r="F632" s="860"/>
      <c r="G632" s="860"/>
      <c r="H632" s="861"/>
      <c r="I632" s="861"/>
      <c r="J632" s="861"/>
      <c r="K632" s="786" t="str">
        <f t="shared" si="63"/>
        <v xml:space="preserve"> </v>
      </c>
      <c r="L632" s="861"/>
      <c r="M632" s="861"/>
      <c r="N632" s="861"/>
      <c r="O632" s="861"/>
      <c r="P632" s="861"/>
      <c r="Q632" s="855"/>
      <c r="R632" s="855"/>
      <c r="S632" s="861"/>
      <c r="T632" s="861"/>
      <c r="U632" s="861"/>
      <c r="V632" s="861"/>
      <c r="W632" s="862"/>
      <c r="X632" s="862"/>
      <c r="Y632" s="862"/>
      <c r="Z632" s="858"/>
      <c r="AA632" s="823"/>
      <c r="AB632" s="823"/>
      <c r="AC632" s="823"/>
      <c r="AD632" s="823"/>
      <c r="AE632" s="823"/>
      <c r="AF632" s="684"/>
      <c r="AG632" s="857" t="str">
        <f t="shared" si="64"/>
        <v xml:space="preserve"> </v>
      </c>
      <c r="AH632" s="786" t="str">
        <f t="shared" si="65"/>
        <v xml:space="preserve"> </v>
      </c>
      <c r="AI632" s="786" t="str">
        <f t="shared" si="66"/>
        <v xml:space="preserve"> </v>
      </c>
      <c r="AJ632" s="786" t="str">
        <f t="shared" si="67"/>
        <v xml:space="preserve"> </v>
      </c>
      <c r="AK632" s="786" t="str">
        <f t="shared" si="68"/>
        <v xml:space="preserve"> </v>
      </c>
      <c r="AL632" s="786" t="str">
        <f t="shared" si="69"/>
        <v xml:space="preserve"> </v>
      </c>
    </row>
    <row r="633" spans="1:38" ht="18.75" x14ac:dyDescent="0.3">
      <c r="A633" s="858"/>
      <c r="B633" s="858"/>
      <c r="C633" s="858"/>
      <c r="D633" s="859"/>
      <c r="E633" s="860"/>
      <c r="F633" s="860"/>
      <c r="G633" s="860"/>
      <c r="H633" s="861"/>
      <c r="I633" s="861"/>
      <c r="J633" s="861"/>
      <c r="K633" s="786" t="str">
        <f t="shared" si="63"/>
        <v xml:space="preserve"> </v>
      </c>
      <c r="L633" s="861"/>
      <c r="M633" s="861"/>
      <c r="N633" s="861"/>
      <c r="O633" s="861"/>
      <c r="P633" s="861"/>
      <c r="Q633" s="855"/>
      <c r="R633" s="855"/>
      <c r="S633" s="861"/>
      <c r="T633" s="861"/>
      <c r="U633" s="861"/>
      <c r="V633" s="861"/>
      <c r="W633" s="862"/>
      <c r="X633" s="862"/>
      <c r="Y633" s="862"/>
      <c r="Z633" s="858"/>
      <c r="AA633" s="823"/>
      <c r="AB633" s="823"/>
      <c r="AC633" s="823"/>
      <c r="AD633" s="823"/>
      <c r="AE633" s="823"/>
      <c r="AF633" s="684"/>
      <c r="AG633" s="857" t="str">
        <f t="shared" si="64"/>
        <v xml:space="preserve"> </v>
      </c>
      <c r="AH633" s="786" t="str">
        <f t="shared" si="65"/>
        <v xml:space="preserve"> </v>
      </c>
      <c r="AI633" s="786" t="str">
        <f t="shared" si="66"/>
        <v xml:space="preserve"> </v>
      </c>
      <c r="AJ633" s="786" t="str">
        <f t="shared" si="67"/>
        <v xml:space="preserve"> </v>
      </c>
      <c r="AK633" s="786" t="str">
        <f t="shared" si="68"/>
        <v xml:space="preserve"> </v>
      </c>
      <c r="AL633" s="786" t="str">
        <f t="shared" si="69"/>
        <v xml:space="preserve"> </v>
      </c>
    </row>
    <row r="634" spans="1:38" ht="18.75" x14ac:dyDescent="0.3">
      <c r="A634" s="858"/>
      <c r="B634" s="858"/>
      <c r="C634" s="858"/>
      <c r="D634" s="859"/>
      <c r="E634" s="860"/>
      <c r="F634" s="860"/>
      <c r="G634" s="860"/>
      <c r="H634" s="861"/>
      <c r="I634" s="861"/>
      <c r="J634" s="861"/>
      <c r="K634" s="786" t="str">
        <f t="shared" si="63"/>
        <v xml:space="preserve"> </v>
      </c>
      <c r="L634" s="861"/>
      <c r="M634" s="861"/>
      <c r="N634" s="861"/>
      <c r="O634" s="861"/>
      <c r="P634" s="861"/>
      <c r="Q634" s="855"/>
      <c r="R634" s="855"/>
      <c r="S634" s="861"/>
      <c r="T634" s="861"/>
      <c r="U634" s="861"/>
      <c r="V634" s="861"/>
      <c r="W634" s="862"/>
      <c r="X634" s="862"/>
      <c r="Y634" s="862"/>
      <c r="Z634" s="858"/>
      <c r="AA634" s="823"/>
      <c r="AB634" s="823"/>
      <c r="AC634" s="823"/>
      <c r="AD634" s="823"/>
      <c r="AE634" s="823"/>
      <c r="AF634" s="684"/>
      <c r="AG634" s="857" t="str">
        <f t="shared" si="64"/>
        <v xml:space="preserve"> </v>
      </c>
      <c r="AH634" s="786" t="str">
        <f t="shared" si="65"/>
        <v xml:space="preserve"> </v>
      </c>
      <c r="AI634" s="786" t="str">
        <f t="shared" si="66"/>
        <v xml:space="preserve"> </v>
      </c>
      <c r="AJ634" s="786" t="str">
        <f t="shared" si="67"/>
        <v xml:space="preserve"> </v>
      </c>
      <c r="AK634" s="786" t="str">
        <f t="shared" si="68"/>
        <v xml:space="preserve"> </v>
      </c>
      <c r="AL634" s="786" t="str">
        <f t="shared" si="69"/>
        <v xml:space="preserve"> </v>
      </c>
    </row>
    <row r="635" spans="1:38" ht="18.75" x14ac:dyDescent="0.3">
      <c r="A635" s="858"/>
      <c r="B635" s="858"/>
      <c r="C635" s="858"/>
      <c r="D635" s="859"/>
      <c r="E635" s="860"/>
      <c r="F635" s="860"/>
      <c r="G635" s="860"/>
      <c r="H635" s="861"/>
      <c r="I635" s="861"/>
      <c r="J635" s="861"/>
      <c r="K635" s="786" t="str">
        <f t="shared" si="63"/>
        <v xml:space="preserve"> </v>
      </c>
      <c r="L635" s="861"/>
      <c r="M635" s="861"/>
      <c r="N635" s="861"/>
      <c r="O635" s="861"/>
      <c r="P635" s="861"/>
      <c r="Q635" s="855"/>
      <c r="R635" s="855"/>
      <c r="S635" s="861"/>
      <c r="T635" s="861"/>
      <c r="U635" s="861"/>
      <c r="V635" s="861"/>
      <c r="W635" s="862"/>
      <c r="X635" s="862"/>
      <c r="Y635" s="862"/>
      <c r="Z635" s="858"/>
      <c r="AA635" s="823"/>
      <c r="AB635" s="823"/>
      <c r="AC635" s="823"/>
      <c r="AD635" s="823"/>
      <c r="AE635" s="823"/>
      <c r="AF635" s="684"/>
      <c r="AG635" s="857" t="str">
        <f t="shared" si="64"/>
        <v xml:space="preserve"> </v>
      </c>
      <c r="AH635" s="786" t="str">
        <f t="shared" si="65"/>
        <v xml:space="preserve"> </v>
      </c>
      <c r="AI635" s="786" t="str">
        <f t="shared" si="66"/>
        <v xml:space="preserve"> </v>
      </c>
      <c r="AJ635" s="786" t="str">
        <f t="shared" si="67"/>
        <v xml:space="preserve"> </v>
      </c>
      <c r="AK635" s="786" t="str">
        <f t="shared" si="68"/>
        <v xml:space="preserve"> </v>
      </c>
      <c r="AL635" s="786" t="str">
        <f t="shared" si="69"/>
        <v xml:space="preserve"> </v>
      </c>
    </row>
    <row r="636" spans="1:38" ht="18.75" x14ac:dyDescent="0.3">
      <c r="A636" s="858"/>
      <c r="B636" s="858"/>
      <c r="C636" s="858"/>
      <c r="D636" s="859"/>
      <c r="E636" s="860"/>
      <c r="F636" s="860"/>
      <c r="G636" s="860"/>
      <c r="H636" s="861"/>
      <c r="I636" s="861"/>
      <c r="J636" s="861"/>
      <c r="K636" s="786" t="str">
        <f t="shared" si="63"/>
        <v xml:space="preserve"> </v>
      </c>
      <c r="L636" s="861"/>
      <c r="M636" s="861"/>
      <c r="N636" s="861"/>
      <c r="O636" s="861"/>
      <c r="P636" s="861"/>
      <c r="Q636" s="855"/>
      <c r="R636" s="855"/>
      <c r="S636" s="861"/>
      <c r="T636" s="861"/>
      <c r="U636" s="861"/>
      <c r="V636" s="861"/>
      <c r="W636" s="862"/>
      <c r="X636" s="862"/>
      <c r="Y636" s="862"/>
      <c r="Z636" s="858"/>
      <c r="AA636" s="823"/>
      <c r="AB636" s="823"/>
      <c r="AC636" s="823"/>
      <c r="AD636" s="823"/>
      <c r="AE636" s="823"/>
      <c r="AF636" s="684"/>
      <c r="AG636" s="857" t="str">
        <f t="shared" si="64"/>
        <v xml:space="preserve"> </v>
      </c>
      <c r="AH636" s="786" t="str">
        <f t="shared" si="65"/>
        <v xml:space="preserve"> </v>
      </c>
      <c r="AI636" s="786" t="str">
        <f t="shared" si="66"/>
        <v xml:space="preserve"> </v>
      </c>
      <c r="AJ636" s="786" t="str">
        <f t="shared" si="67"/>
        <v xml:space="preserve"> </v>
      </c>
      <c r="AK636" s="786" t="str">
        <f t="shared" si="68"/>
        <v xml:space="preserve"> </v>
      </c>
      <c r="AL636" s="786" t="str">
        <f t="shared" si="69"/>
        <v xml:space="preserve"> </v>
      </c>
    </row>
    <row r="637" spans="1:38" ht="18.75" x14ac:dyDescent="0.3">
      <c r="A637" s="858"/>
      <c r="B637" s="858"/>
      <c r="C637" s="858"/>
      <c r="D637" s="859"/>
      <c r="E637" s="860"/>
      <c r="F637" s="860"/>
      <c r="G637" s="860"/>
      <c r="H637" s="861"/>
      <c r="I637" s="861"/>
      <c r="J637" s="861"/>
      <c r="K637" s="786" t="str">
        <f t="shared" si="63"/>
        <v xml:space="preserve"> </v>
      </c>
      <c r="L637" s="861"/>
      <c r="M637" s="861"/>
      <c r="N637" s="861"/>
      <c r="O637" s="861"/>
      <c r="P637" s="861"/>
      <c r="Q637" s="855"/>
      <c r="R637" s="855"/>
      <c r="S637" s="861"/>
      <c r="T637" s="861"/>
      <c r="U637" s="861"/>
      <c r="V637" s="861"/>
      <c r="W637" s="862"/>
      <c r="X637" s="862"/>
      <c r="Y637" s="862"/>
      <c r="Z637" s="858"/>
      <c r="AA637" s="823"/>
      <c r="AB637" s="823"/>
      <c r="AC637" s="823"/>
      <c r="AD637" s="823"/>
      <c r="AE637" s="823"/>
      <c r="AF637" s="684"/>
      <c r="AG637" s="857" t="str">
        <f t="shared" si="64"/>
        <v xml:space="preserve"> </v>
      </c>
      <c r="AH637" s="786" t="str">
        <f t="shared" si="65"/>
        <v xml:space="preserve"> </v>
      </c>
      <c r="AI637" s="786" t="str">
        <f t="shared" si="66"/>
        <v xml:space="preserve"> </v>
      </c>
      <c r="AJ637" s="786" t="str">
        <f t="shared" si="67"/>
        <v xml:space="preserve"> </v>
      </c>
      <c r="AK637" s="786" t="str">
        <f t="shared" si="68"/>
        <v xml:space="preserve"> </v>
      </c>
      <c r="AL637" s="786" t="str">
        <f t="shared" si="69"/>
        <v xml:space="preserve"> </v>
      </c>
    </row>
    <row r="638" spans="1:38" ht="18.75" x14ac:dyDescent="0.3">
      <c r="A638" s="858"/>
      <c r="B638" s="858"/>
      <c r="C638" s="858"/>
      <c r="D638" s="859"/>
      <c r="E638" s="860"/>
      <c r="F638" s="860"/>
      <c r="G638" s="860"/>
      <c r="H638" s="861"/>
      <c r="I638" s="861"/>
      <c r="J638" s="861"/>
      <c r="K638" s="786" t="str">
        <f t="shared" si="63"/>
        <v xml:space="preserve"> </v>
      </c>
      <c r="L638" s="861"/>
      <c r="M638" s="861"/>
      <c r="N638" s="861"/>
      <c r="O638" s="861"/>
      <c r="P638" s="861"/>
      <c r="Q638" s="855"/>
      <c r="R638" s="855"/>
      <c r="S638" s="861"/>
      <c r="T638" s="861"/>
      <c r="U638" s="861"/>
      <c r="V638" s="861"/>
      <c r="W638" s="862"/>
      <c r="X638" s="862"/>
      <c r="Y638" s="862"/>
      <c r="Z638" s="858"/>
      <c r="AA638" s="823"/>
      <c r="AB638" s="823"/>
      <c r="AC638" s="823"/>
      <c r="AD638" s="823"/>
      <c r="AE638" s="823"/>
      <c r="AF638" s="684"/>
      <c r="AG638" s="857" t="str">
        <f t="shared" si="64"/>
        <v xml:space="preserve"> </v>
      </c>
      <c r="AH638" s="786" t="str">
        <f t="shared" si="65"/>
        <v xml:space="preserve"> </v>
      </c>
      <c r="AI638" s="786" t="str">
        <f t="shared" si="66"/>
        <v xml:space="preserve"> </v>
      </c>
      <c r="AJ638" s="786" t="str">
        <f t="shared" si="67"/>
        <v xml:space="preserve"> </v>
      </c>
      <c r="AK638" s="786" t="str">
        <f t="shared" si="68"/>
        <v xml:space="preserve"> </v>
      </c>
      <c r="AL638" s="786" t="str">
        <f t="shared" si="69"/>
        <v xml:space="preserve"> </v>
      </c>
    </row>
    <row r="639" spans="1:38" ht="18.75" x14ac:dyDescent="0.3">
      <c r="A639" s="858"/>
      <c r="B639" s="858"/>
      <c r="C639" s="858"/>
      <c r="D639" s="859"/>
      <c r="E639" s="860"/>
      <c r="F639" s="860"/>
      <c r="G639" s="860"/>
      <c r="H639" s="861"/>
      <c r="I639" s="861"/>
      <c r="J639" s="861"/>
      <c r="K639" s="786" t="str">
        <f t="shared" si="63"/>
        <v xml:space="preserve"> </v>
      </c>
      <c r="L639" s="861"/>
      <c r="M639" s="861"/>
      <c r="N639" s="861"/>
      <c r="O639" s="861"/>
      <c r="P639" s="861"/>
      <c r="Q639" s="855"/>
      <c r="R639" s="855"/>
      <c r="S639" s="861"/>
      <c r="T639" s="861"/>
      <c r="U639" s="861"/>
      <c r="V639" s="861"/>
      <c r="W639" s="862"/>
      <c r="X639" s="862"/>
      <c r="Y639" s="862"/>
      <c r="Z639" s="858"/>
      <c r="AA639" s="823"/>
      <c r="AB639" s="823"/>
      <c r="AC639" s="823"/>
      <c r="AD639" s="823"/>
      <c r="AE639" s="823"/>
      <c r="AF639" s="684"/>
      <c r="AG639" s="857" t="str">
        <f t="shared" si="64"/>
        <v xml:space="preserve"> </v>
      </c>
      <c r="AH639" s="786" t="str">
        <f t="shared" si="65"/>
        <v xml:space="preserve"> </v>
      </c>
      <c r="AI639" s="786" t="str">
        <f t="shared" si="66"/>
        <v xml:space="preserve"> </v>
      </c>
      <c r="AJ639" s="786" t="str">
        <f t="shared" si="67"/>
        <v xml:space="preserve"> </v>
      </c>
      <c r="AK639" s="786" t="str">
        <f t="shared" si="68"/>
        <v xml:space="preserve"> </v>
      </c>
      <c r="AL639" s="786" t="str">
        <f t="shared" si="69"/>
        <v xml:space="preserve"> </v>
      </c>
    </row>
    <row r="640" spans="1:38" ht="18.75" x14ac:dyDescent="0.3">
      <c r="A640" s="858"/>
      <c r="B640" s="858"/>
      <c r="C640" s="858"/>
      <c r="D640" s="859"/>
      <c r="E640" s="860"/>
      <c r="F640" s="860"/>
      <c r="G640" s="860"/>
      <c r="H640" s="861"/>
      <c r="I640" s="861"/>
      <c r="J640" s="861"/>
      <c r="K640" s="786" t="str">
        <f t="shared" si="63"/>
        <v xml:space="preserve"> </v>
      </c>
      <c r="L640" s="861"/>
      <c r="M640" s="861"/>
      <c r="N640" s="861"/>
      <c r="O640" s="861"/>
      <c r="P640" s="861"/>
      <c r="Q640" s="855"/>
      <c r="R640" s="855"/>
      <c r="S640" s="861"/>
      <c r="T640" s="861"/>
      <c r="U640" s="861"/>
      <c r="V640" s="861"/>
      <c r="W640" s="862"/>
      <c r="X640" s="862"/>
      <c r="Y640" s="862"/>
      <c r="Z640" s="858"/>
      <c r="AA640" s="823"/>
      <c r="AB640" s="823"/>
      <c r="AC640" s="823"/>
      <c r="AD640" s="823"/>
      <c r="AE640" s="823"/>
      <c r="AF640" s="684"/>
      <c r="AG640" s="857" t="str">
        <f t="shared" si="64"/>
        <v xml:space="preserve"> </v>
      </c>
      <c r="AH640" s="786" t="str">
        <f t="shared" si="65"/>
        <v xml:space="preserve"> </v>
      </c>
      <c r="AI640" s="786" t="str">
        <f t="shared" si="66"/>
        <v xml:space="preserve"> </v>
      </c>
      <c r="AJ640" s="786" t="str">
        <f t="shared" si="67"/>
        <v xml:space="preserve"> </v>
      </c>
      <c r="AK640" s="786" t="str">
        <f t="shared" si="68"/>
        <v xml:space="preserve"> </v>
      </c>
      <c r="AL640" s="786" t="str">
        <f t="shared" si="69"/>
        <v xml:space="preserve"> </v>
      </c>
    </row>
    <row r="641" spans="1:38" ht="18.75" x14ac:dyDescent="0.3">
      <c r="A641" s="858"/>
      <c r="B641" s="858"/>
      <c r="C641" s="858"/>
      <c r="D641" s="859"/>
      <c r="E641" s="860"/>
      <c r="F641" s="860"/>
      <c r="G641" s="860"/>
      <c r="H641" s="861"/>
      <c r="I641" s="861"/>
      <c r="J641" s="861"/>
      <c r="K641" s="786" t="str">
        <f t="shared" si="63"/>
        <v xml:space="preserve"> </v>
      </c>
      <c r="L641" s="861"/>
      <c r="M641" s="861"/>
      <c r="N641" s="861"/>
      <c r="O641" s="861"/>
      <c r="P641" s="861"/>
      <c r="Q641" s="855"/>
      <c r="R641" s="855"/>
      <c r="S641" s="861"/>
      <c r="T641" s="861"/>
      <c r="U641" s="861"/>
      <c r="V641" s="861"/>
      <c r="W641" s="862"/>
      <c r="X641" s="862"/>
      <c r="Y641" s="862"/>
      <c r="Z641" s="858"/>
      <c r="AA641" s="823"/>
      <c r="AB641" s="823"/>
      <c r="AC641" s="823"/>
      <c r="AD641" s="823"/>
      <c r="AE641" s="823"/>
      <c r="AF641" s="684"/>
      <c r="AG641" s="857" t="str">
        <f t="shared" si="64"/>
        <v xml:space="preserve"> </v>
      </c>
      <c r="AH641" s="786" t="str">
        <f t="shared" si="65"/>
        <v xml:space="preserve"> </v>
      </c>
      <c r="AI641" s="786" t="str">
        <f t="shared" si="66"/>
        <v xml:space="preserve"> </v>
      </c>
      <c r="AJ641" s="786" t="str">
        <f t="shared" si="67"/>
        <v xml:space="preserve"> </v>
      </c>
      <c r="AK641" s="786" t="str">
        <f t="shared" si="68"/>
        <v xml:space="preserve"> </v>
      </c>
      <c r="AL641" s="786" t="str">
        <f t="shared" si="69"/>
        <v xml:space="preserve"> </v>
      </c>
    </row>
    <row r="642" spans="1:38" ht="18.75" x14ac:dyDescent="0.3">
      <c r="A642" s="858"/>
      <c r="B642" s="858"/>
      <c r="C642" s="858"/>
      <c r="D642" s="859"/>
      <c r="E642" s="860"/>
      <c r="F642" s="860"/>
      <c r="G642" s="860"/>
      <c r="H642" s="861"/>
      <c r="I642" s="861"/>
      <c r="J642" s="861"/>
      <c r="K642" s="786" t="str">
        <f t="shared" si="63"/>
        <v xml:space="preserve"> </v>
      </c>
      <c r="L642" s="861"/>
      <c r="M642" s="861"/>
      <c r="N642" s="861"/>
      <c r="O642" s="861"/>
      <c r="P642" s="861"/>
      <c r="Q642" s="855"/>
      <c r="R642" s="855"/>
      <c r="S642" s="861"/>
      <c r="T642" s="861"/>
      <c r="U642" s="861"/>
      <c r="V642" s="861"/>
      <c r="W642" s="862"/>
      <c r="X642" s="862"/>
      <c r="Y642" s="862"/>
      <c r="Z642" s="858"/>
      <c r="AA642" s="823"/>
      <c r="AB642" s="823"/>
      <c r="AC642" s="823"/>
      <c r="AD642" s="823"/>
      <c r="AE642" s="823"/>
      <c r="AF642" s="684"/>
      <c r="AG642" s="857" t="str">
        <f t="shared" si="64"/>
        <v xml:space="preserve"> </v>
      </c>
      <c r="AH642" s="786" t="str">
        <f t="shared" si="65"/>
        <v xml:space="preserve"> </v>
      </c>
      <c r="AI642" s="786" t="str">
        <f t="shared" si="66"/>
        <v xml:space="preserve"> </v>
      </c>
      <c r="AJ642" s="786" t="str">
        <f t="shared" si="67"/>
        <v xml:space="preserve"> </v>
      </c>
      <c r="AK642" s="786" t="str">
        <f t="shared" si="68"/>
        <v xml:space="preserve"> </v>
      </c>
      <c r="AL642" s="786" t="str">
        <f t="shared" si="69"/>
        <v xml:space="preserve"> </v>
      </c>
    </row>
    <row r="643" spans="1:38" ht="18.75" x14ac:dyDescent="0.3">
      <c r="A643" s="858"/>
      <c r="B643" s="858"/>
      <c r="C643" s="858"/>
      <c r="D643" s="859"/>
      <c r="E643" s="860"/>
      <c r="F643" s="860"/>
      <c r="G643" s="860"/>
      <c r="H643" s="861"/>
      <c r="I643" s="861"/>
      <c r="J643" s="861"/>
      <c r="K643" s="786" t="str">
        <f t="shared" si="63"/>
        <v xml:space="preserve"> </v>
      </c>
      <c r="L643" s="861"/>
      <c r="M643" s="861"/>
      <c r="N643" s="861"/>
      <c r="O643" s="861"/>
      <c r="P643" s="861"/>
      <c r="Q643" s="855"/>
      <c r="R643" s="855"/>
      <c r="S643" s="861"/>
      <c r="T643" s="861"/>
      <c r="U643" s="861"/>
      <c r="V643" s="861"/>
      <c r="W643" s="862"/>
      <c r="X643" s="862"/>
      <c r="Y643" s="862"/>
      <c r="Z643" s="858"/>
      <c r="AA643" s="823"/>
      <c r="AB643" s="823"/>
      <c r="AC643" s="823"/>
      <c r="AD643" s="823"/>
      <c r="AE643" s="823"/>
      <c r="AF643" s="684"/>
      <c r="AG643" s="857" t="str">
        <f t="shared" si="64"/>
        <v xml:space="preserve"> </v>
      </c>
      <c r="AH643" s="786" t="str">
        <f t="shared" si="65"/>
        <v xml:space="preserve"> </v>
      </c>
      <c r="AI643" s="786" t="str">
        <f t="shared" si="66"/>
        <v xml:space="preserve"> </v>
      </c>
      <c r="AJ643" s="786" t="str">
        <f t="shared" si="67"/>
        <v xml:space="preserve"> </v>
      </c>
      <c r="AK643" s="786" t="str">
        <f t="shared" si="68"/>
        <v xml:space="preserve"> </v>
      </c>
      <c r="AL643" s="786" t="str">
        <f t="shared" si="69"/>
        <v xml:space="preserve"> </v>
      </c>
    </row>
    <row r="644" spans="1:38" ht="18.75" x14ac:dyDescent="0.3">
      <c r="A644" s="858"/>
      <c r="B644" s="858"/>
      <c r="C644" s="858"/>
      <c r="D644" s="859"/>
      <c r="E644" s="860"/>
      <c r="F644" s="860"/>
      <c r="G644" s="860"/>
      <c r="H644" s="861"/>
      <c r="I644" s="861"/>
      <c r="J644" s="861"/>
      <c r="K644" s="786" t="str">
        <f t="shared" si="63"/>
        <v xml:space="preserve"> </v>
      </c>
      <c r="L644" s="861"/>
      <c r="M644" s="861"/>
      <c r="N644" s="861"/>
      <c r="O644" s="861"/>
      <c r="P644" s="861"/>
      <c r="Q644" s="855"/>
      <c r="R644" s="855"/>
      <c r="S644" s="861"/>
      <c r="T644" s="861"/>
      <c r="U644" s="861"/>
      <c r="V644" s="861"/>
      <c r="W644" s="862"/>
      <c r="X644" s="862"/>
      <c r="Y644" s="862"/>
      <c r="Z644" s="858"/>
      <c r="AA644" s="823"/>
      <c r="AB644" s="823"/>
      <c r="AC644" s="823"/>
      <c r="AD644" s="823"/>
      <c r="AE644" s="823"/>
      <c r="AF644" s="684"/>
      <c r="AG644" s="857" t="str">
        <f t="shared" si="64"/>
        <v xml:space="preserve"> </v>
      </c>
      <c r="AH644" s="786" t="str">
        <f t="shared" si="65"/>
        <v xml:space="preserve"> </v>
      </c>
      <c r="AI644" s="786" t="str">
        <f t="shared" si="66"/>
        <v xml:space="preserve"> </v>
      </c>
      <c r="AJ644" s="786" t="str">
        <f t="shared" si="67"/>
        <v xml:space="preserve"> </v>
      </c>
      <c r="AK644" s="786" t="str">
        <f t="shared" si="68"/>
        <v xml:space="preserve"> </v>
      </c>
      <c r="AL644" s="786" t="str">
        <f t="shared" si="69"/>
        <v xml:space="preserve"> </v>
      </c>
    </row>
    <row r="645" spans="1:38" ht="18.75" x14ac:dyDescent="0.3">
      <c r="A645" s="858"/>
      <c r="B645" s="858"/>
      <c r="C645" s="858"/>
      <c r="D645" s="859"/>
      <c r="E645" s="860"/>
      <c r="F645" s="860"/>
      <c r="G645" s="860"/>
      <c r="H645" s="861"/>
      <c r="I645" s="861"/>
      <c r="J645" s="861"/>
      <c r="K645" s="786" t="str">
        <f t="shared" si="63"/>
        <v xml:space="preserve"> </v>
      </c>
      <c r="L645" s="861"/>
      <c r="M645" s="861"/>
      <c r="N645" s="861"/>
      <c r="O645" s="861"/>
      <c r="P645" s="861"/>
      <c r="Q645" s="855"/>
      <c r="R645" s="855"/>
      <c r="S645" s="861"/>
      <c r="T645" s="861"/>
      <c r="U645" s="861"/>
      <c r="V645" s="861"/>
      <c r="W645" s="862"/>
      <c r="X645" s="862"/>
      <c r="Y645" s="862"/>
      <c r="Z645" s="858"/>
      <c r="AA645" s="823"/>
      <c r="AB645" s="823"/>
      <c r="AC645" s="823"/>
      <c r="AD645" s="823"/>
      <c r="AE645" s="823"/>
      <c r="AF645" s="684"/>
      <c r="AG645" s="857" t="str">
        <f t="shared" si="64"/>
        <v xml:space="preserve"> </v>
      </c>
      <c r="AH645" s="786" t="str">
        <f t="shared" si="65"/>
        <v xml:space="preserve"> </v>
      </c>
      <c r="AI645" s="786" t="str">
        <f t="shared" si="66"/>
        <v xml:space="preserve"> </v>
      </c>
      <c r="AJ645" s="786" t="str">
        <f t="shared" si="67"/>
        <v xml:space="preserve"> </v>
      </c>
      <c r="AK645" s="786" t="str">
        <f t="shared" si="68"/>
        <v xml:space="preserve"> </v>
      </c>
      <c r="AL645" s="786" t="str">
        <f t="shared" si="69"/>
        <v xml:space="preserve"> </v>
      </c>
    </row>
    <row r="646" spans="1:38" ht="18.75" x14ac:dyDescent="0.3">
      <c r="A646" s="858"/>
      <c r="B646" s="858"/>
      <c r="C646" s="858"/>
      <c r="D646" s="859"/>
      <c r="E646" s="860"/>
      <c r="F646" s="860"/>
      <c r="G646" s="860"/>
      <c r="H646" s="861"/>
      <c r="I646" s="861"/>
      <c r="J646" s="861"/>
      <c r="K646" s="786" t="str">
        <f t="shared" ref="K646:K654" si="70">IFERROR(O646/R646," ")</f>
        <v xml:space="preserve"> </v>
      </c>
      <c r="L646" s="861"/>
      <c r="M646" s="861"/>
      <c r="N646" s="861"/>
      <c r="O646" s="861"/>
      <c r="P646" s="861"/>
      <c r="Q646" s="855"/>
      <c r="R646" s="855"/>
      <c r="S646" s="861"/>
      <c r="T646" s="861"/>
      <c r="U646" s="861"/>
      <c r="V646" s="861"/>
      <c r="W646" s="862"/>
      <c r="X646" s="862"/>
      <c r="Y646" s="862"/>
      <c r="Z646" s="858"/>
      <c r="AA646" s="823"/>
      <c r="AB646" s="823"/>
      <c r="AC646" s="823"/>
      <c r="AD646" s="823"/>
      <c r="AE646" s="823"/>
      <c r="AF646" s="684"/>
      <c r="AG646" s="857" t="str">
        <f t="shared" ref="AG646:AG654" si="71">IF(AF646&gt;0,AF646*0.187*10^-3," ")</f>
        <v xml:space="preserve"> </v>
      </c>
      <c r="AH646" s="786" t="str">
        <f t="shared" ref="AH646:AH654" si="72">IFERROR(S646/M646," ")</f>
        <v xml:space="preserve"> </v>
      </c>
      <c r="AI646" s="786" t="str">
        <f t="shared" ref="AI646:AI654" si="73">IFERROR(T646/N646," ")</f>
        <v xml:space="preserve"> </v>
      </c>
      <c r="AJ646" s="786" t="str">
        <f t="shared" ref="AJ646:AJ654" si="74">IFERROR((IF(S646&gt;0,S646*0.187*10^3,0)+IF(T646&gt;0,T646*0.86*10^3,0))/O646," ")</f>
        <v xml:space="preserve"> </v>
      </c>
      <c r="AK646" s="786" t="str">
        <f t="shared" ref="AK646:AK654" si="75">IFERROR(Z646*0.187*10^-3/J646," ")</f>
        <v xml:space="preserve"> </v>
      </c>
      <c r="AL646" s="786" t="str">
        <f t="shared" ref="AL646:AL653" si="76">IFERROR(AD646*0.187*10^-3/G646," ")</f>
        <v xml:space="preserve"> </v>
      </c>
    </row>
    <row r="647" spans="1:38" ht="18.75" x14ac:dyDescent="0.3">
      <c r="A647" s="858"/>
      <c r="B647" s="858"/>
      <c r="C647" s="858"/>
      <c r="D647" s="859"/>
      <c r="E647" s="860"/>
      <c r="F647" s="860"/>
      <c r="G647" s="860"/>
      <c r="H647" s="861"/>
      <c r="I647" s="861"/>
      <c r="J647" s="861"/>
      <c r="K647" s="786" t="str">
        <f t="shared" si="70"/>
        <v xml:space="preserve"> </v>
      </c>
      <c r="L647" s="861"/>
      <c r="M647" s="861"/>
      <c r="N647" s="861"/>
      <c r="O647" s="861"/>
      <c r="P647" s="861"/>
      <c r="Q647" s="855"/>
      <c r="R647" s="855"/>
      <c r="S647" s="861"/>
      <c r="T647" s="861"/>
      <c r="U647" s="861"/>
      <c r="V647" s="861"/>
      <c r="W647" s="862"/>
      <c r="X647" s="862"/>
      <c r="Y647" s="862"/>
      <c r="Z647" s="858"/>
      <c r="AA647" s="823"/>
      <c r="AB647" s="823"/>
      <c r="AC647" s="823"/>
      <c r="AD647" s="823"/>
      <c r="AE647" s="823"/>
      <c r="AF647" s="684"/>
      <c r="AG647" s="857" t="str">
        <f t="shared" si="71"/>
        <v xml:space="preserve"> </v>
      </c>
      <c r="AH647" s="786" t="str">
        <f t="shared" si="72"/>
        <v xml:space="preserve"> </v>
      </c>
      <c r="AI647" s="786" t="str">
        <f t="shared" si="73"/>
        <v xml:space="preserve"> </v>
      </c>
      <c r="AJ647" s="786" t="str">
        <f t="shared" si="74"/>
        <v xml:space="preserve"> </v>
      </c>
      <c r="AK647" s="786" t="str">
        <f t="shared" si="75"/>
        <v xml:space="preserve"> </v>
      </c>
      <c r="AL647" s="786" t="str">
        <f t="shared" si="76"/>
        <v xml:space="preserve"> </v>
      </c>
    </row>
    <row r="648" spans="1:38" ht="18.75" x14ac:dyDescent="0.3">
      <c r="A648" s="858"/>
      <c r="B648" s="858"/>
      <c r="C648" s="858"/>
      <c r="D648" s="859"/>
      <c r="E648" s="860"/>
      <c r="F648" s="860"/>
      <c r="G648" s="860"/>
      <c r="H648" s="861"/>
      <c r="I648" s="861"/>
      <c r="J648" s="861"/>
      <c r="K648" s="786" t="str">
        <f t="shared" si="70"/>
        <v xml:space="preserve"> </v>
      </c>
      <c r="L648" s="861"/>
      <c r="M648" s="861"/>
      <c r="N648" s="861"/>
      <c r="O648" s="861"/>
      <c r="P648" s="861"/>
      <c r="Q648" s="855"/>
      <c r="R648" s="855"/>
      <c r="S648" s="861"/>
      <c r="T648" s="861"/>
      <c r="U648" s="861"/>
      <c r="V648" s="861"/>
      <c r="W648" s="862"/>
      <c r="X648" s="862"/>
      <c r="Y648" s="862"/>
      <c r="Z648" s="858"/>
      <c r="AA648" s="823"/>
      <c r="AB648" s="823"/>
      <c r="AC648" s="823"/>
      <c r="AD648" s="823"/>
      <c r="AE648" s="823"/>
      <c r="AF648" s="684"/>
      <c r="AG648" s="857" t="str">
        <f t="shared" si="71"/>
        <v xml:space="preserve"> </v>
      </c>
      <c r="AH648" s="786" t="str">
        <f t="shared" si="72"/>
        <v xml:space="preserve"> </v>
      </c>
      <c r="AI648" s="786" t="str">
        <f t="shared" si="73"/>
        <v xml:space="preserve"> </v>
      </c>
      <c r="AJ648" s="786" t="str">
        <f t="shared" si="74"/>
        <v xml:space="preserve"> </v>
      </c>
      <c r="AK648" s="786" t="str">
        <f t="shared" si="75"/>
        <v xml:space="preserve"> </v>
      </c>
      <c r="AL648" s="786" t="str">
        <f t="shared" si="76"/>
        <v xml:space="preserve"> </v>
      </c>
    </row>
    <row r="649" spans="1:38" ht="18.75" x14ac:dyDescent="0.3">
      <c r="A649" s="858"/>
      <c r="B649" s="858"/>
      <c r="C649" s="858"/>
      <c r="D649" s="859"/>
      <c r="E649" s="860"/>
      <c r="F649" s="860"/>
      <c r="G649" s="860"/>
      <c r="H649" s="861"/>
      <c r="I649" s="861"/>
      <c r="J649" s="861"/>
      <c r="K649" s="786" t="str">
        <f t="shared" si="70"/>
        <v xml:space="preserve"> </v>
      </c>
      <c r="L649" s="861"/>
      <c r="M649" s="861"/>
      <c r="N649" s="861"/>
      <c r="O649" s="861"/>
      <c r="P649" s="861"/>
      <c r="Q649" s="855"/>
      <c r="R649" s="855"/>
      <c r="S649" s="861"/>
      <c r="T649" s="861"/>
      <c r="U649" s="861"/>
      <c r="V649" s="861"/>
      <c r="W649" s="862"/>
      <c r="X649" s="862"/>
      <c r="Y649" s="862"/>
      <c r="Z649" s="858"/>
      <c r="AA649" s="823"/>
      <c r="AB649" s="823"/>
      <c r="AC649" s="823"/>
      <c r="AD649" s="823"/>
      <c r="AE649" s="823"/>
      <c r="AF649" s="684"/>
      <c r="AG649" s="857" t="str">
        <f t="shared" si="71"/>
        <v xml:space="preserve"> </v>
      </c>
      <c r="AH649" s="786" t="str">
        <f t="shared" si="72"/>
        <v xml:space="preserve"> </v>
      </c>
      <c r="AI649" s="786" t="str">
        <f t="shared" si="73"/>
        <v xml:space="preserve"> </v>
      </c>
      <c r="AJ649" s="786" t="str">
        <f t="shared" si="74"/>
        <v xml:space="preserve"> </v>
      </c>
      <c r="AK649" s="786" t="str">
        <f t="shared" si="75"/>
        <v xml:space="preserve"> </v>
      </c>
      <c r="AL649" s="786" t="str">
        <f t="shared" si="76"/>
        <v xml:space="preserve"> </v>
      </c>
    </row>
    <row r="650" spans="1:38" ht="18.75" x14ac:dyDescent="0.3">
      <c r="A650" s="858"/>
      <c r="B650" s="858"/>
      <c r="C650" s="858"/>
      <c r="D650" s="859"/>
      <c r="E650" s="860"/>
      <c r="F650" s="860"/>
      <c r="G650" s="860"/>
      <c r="H650" s="861"/>
      <c r="I650" s="861"/>
      <c r="J650" s="861"/>
      <c r="K650" s="786" t="str">
        <f t="shared" si="70"/>
        <v xml:space="preserve"> </v>
      </c>
      <c r="L650" s="861"/>
      <c r="M650" s="861"/>
      <c r="N650" s="861"/>
      <c r="O650" s="861"/>
      <c r="P650" s="861"/>
      <c r="Q650" s="855"/>
      <c r="R650" s="855"/>
      <c r="S650" s="861"/>
      <c r="T650" s="861"/>
      <c r="U650" s="861"/>
      <c r="V650" s="861"/>
      <c r="W650" s="862"/>
      <c r="X650" s="862"/>
      <c r="Y650" s="862"/>
      <c r="Z650" s="858"/>
      <c r="AA650" s="823"/>
      <c r="AB650" s="823"/>
      <c r="AC650" s="823"/>
      <c r="AD650" s="823"/>
      <c r="AE650" s="823"/>
      <c r="AF650" s="684"/>
      <c r="AG650" s="857" t="str">
        <f t="shared" si="71"/>
        <v xml:space="preserve"> </v>
      </c>
      <c r="AH650" s="786" t="str">
        <f t="shared" si="72"/>
        <v xml:space="preserve"> </v>
      </c>
      <c r="AI650" s="786" t="str">
        <f t="shared" si="73"/>
        <v xml:space="preserve"> </v>
      </c>
      <c r="AJ650" s="786" t="str">
        <f t="shared" si="74"/>
        <v xml:space="preserve"> </v>
      </c>
      <c r="AK650" s="786" t="str">
        <f t="shared" si="75"/>
        <v xml:space="preserve"> </v>
      </c>
      <c r="AL650" s="786" t="str">
        <f t="shared" si="76"/>
        <v xml:space="preserve"> </v>
      </c>
    </row>
    <row r="651" spans="1:38" ht="18.75" x14ac:dyDescent="0.3">
      <c r="A651" s="858"/>
      <c r="B651" s="858"/>
      <c r="C651" s="858"/>
      <c r="D651" s="859"/>
      <c r="E651" s="860"/>
      <c r="F651" s="860"/>
      <c r="G651" s="860"/>
      <c r="H651" s="861"/>
      <c r="I651" s="861"/>
      <c r="J651" s="861"/>
      <c r="K651" s="786" t="str">
        <f t="shared" si="70"/>
        <v xml:space="preserve"> </v>
      </c>
      <c r="L651" s="861"/>
      <c r="M651" s="861"/>
      <c r="N651" s="861"/>
      <c r="O651" s="861"/>
      <c r="P651" s="861"/>
      <c r="Q651" s="855"/>
      <c r="R651" s="855"/>
      <c r="S651" s="861"/>
      <c r="T651" s="861"/>
      <c r="U651" s="861"/>
      <c r="V651" s="861"/>
      <c r="W651" s="862"/>
      <c r="X651" s="862"/>
      <c r="Y651" s="862"/>
      <c r="Z651" s="858"/>
      <c r="AA651" s="823"/>
      <c r="AB651" s="823"/>
      <c r="AC651" s="823"/>
      <c r="AD651" s="823"/>
      <c r="AE651" s="823"/>
      <c r="AF651" s="684"/>
      <c r="AG651" s="857" t="str">
        <f t="shared" si="71"/>
        <v xml:space="preserve"> </v>
      </c>
      <c r="AH651" s="786" t="str">
        <f t="shared" si="72"/>
        <v xml:space="preserve"> </v>
      </c>
      <c r="AI651" s="786" t="str">
        <f t="shared" si="73"/>
        <v xml:space="preserve"> </v>
      </c>
      <c r="AJ651" s="786" t="str">
        <f t="shared" si="74"/>
        <v xml:space="preserve"> </v>
      </c>
      <c r="AK651" s="786" t="str">
        <f t="shared" si="75"/>
        <v xml:space="preserve"> </v>
      </c>
      <c r="AL651" s="786" t="str">
        <f t="shared" si="76"/>
        <v xml:space="preserve"> </v>
      </c>
    </row>
    <row r="652" spans="1:38" ht="18.75" x14ac:dyDescent="0.3">
      <c r="A652" s="858"/>
      <c r="B652" s="858"/>
      <c r="C652" s="858"/>
      <c r="D652" s="859"/>
      <c r="E652" s="860"/>
      <c r="F652" s="860"/>
      <c r="G652" s="860"/>
      <c r="H652" s="861"/>
      <c r="I652" s="861"/>
      <c r="J652" s="861"/>
      <c r="K652" s="786" t="str">
        <f t="shared" si="70"/>
        <v xml:space="preserve"> </v>
      </c>
      <c r="L652" s="861"/>
      <c r="M652" s="861"/>
      <c r="N652" s="861"/>
      <c r="O652" s="861"/>
      <c r="P652" s="861"/>
      <c r="Q652" s="855"/>
      <c r="R652" s="855"/>
      <c r="S652" s="861"/>
      <c r="T652" s="861"/>
      <c r="U652" s="861"/>
      <c r="V652" s="861"/>
      <c r="W652" s="862"/>
      <c r="X652" s="862"/>
      <c r="Y652" s="862"/>
      <c r="Z652" s="858"/>
      <c r="AA652" s="823"/>
      <c r="AB652" s="823"/>
      <c r="AC652" s="823"/>
      <c r="AD652" s="823"/>
      <c r="AE652" s="823"/>
      <c r="AF652" s="684"/>
      <c r="AG652" s="857" t="str">
        <f t="shared" si="71"/>
        <v xml:space="preserve"> </v>
      </c>
      <c r="AH652" s="786" t="str">
        <f t="shared" si="72"/>
        <v xml:space="preserve"> </v>
      </c>
      <c r="AI652" s="786" t="str">
        <f t="shared" si="73"/>
        <v xml:space="preserve"> </v>
      </c>
      <c r="AJ652" s="786" t="str">
        <f t="shared" si="74"/>
        <v xml:space="preserve"> </v>
      </c>
      <c r="AK652" s="786" t="str">
        <f t="shared" si="75"/>
        <v xml:space="preserve"> </v>
      </c>
      <c r="AL652" s="786" t="str">
        <f t="shared" si="76"/>
        <v xml:space="preserve"> </v>
      </c>
    </row>
    <row r="653" spans="1:38" ht="18.75" x14ac:dyDescent="0.3">
      <c r="A653" s="858"/>
      <c r="B653" s="858"/>
      <c r="C653" s="858"/>
      <c r="D653" s="859"/>
      <c r="E653" s="860"/>
      <c r="F653" s="860"/>
      <c r="G653" s="860"/>
      <c r="H653" s="861"/>
      <c r="I653" s="861"/>
      <c r="J653" s="861"/>
      <c r="K653" s="786" t="str">
        <f t="shared" si="70"/>
        <v xml:space="preserve"> </v>
      </c>
      <c r="L653" s="861"/>
      <c r="M653" s="861"/>
      <c r="N653" s="861"/>
      <c r="O653" s="861"/>
      <c r="P653" s="861"/>
      <c r="Q653" s="855"/>
      <c r="R653" s="855"/>
      <c r="S653" s="861"/>
      <c r="T653" s="861"/>
      <c r="U653" s="861"/>
      <c r="V653" s="861"/>
      <c r="W653" s="862"/>
      <c r="X653" s="862"/>
      <c r="Y653" s="862"/>
      <c r="Z653" s="858"/>
      <c r="AA653" s="823"/>
      <c r="AB653" s="823"/>
      <c r="AC653" s="823"/>
      <c r="AD653" s="823"/>
      <c r="AE653" s="823"/>
      <c r="AF653" s="684"/>
      <c r="AG653" s="857" t="str">
        <f t="shared" si="71"/>
        <v xml:space="preserve"> </v>
      </c>
      <c r="AH653" s="786" t="str">
        <f t="shared" si="72"/>
        <v xml:space="preserve"> </v>
      </c>
      <c r="AI653" s="786" t="str">
        <f t="shared" si="73"/>
        <v xml:space="preserve"> </v>
      </c>
      <c r="AJ653" s="786" t="str">
        <f t="shared" si="74"/>
        <v xml:space="preserve"> </v>
      </c>
      <c r="AK653" s="786" t="str">
        <f t="shared" si="75"/>
        <v xml:space="preserve"> </v>
      </c>
      <c r="AL653" s="786" t="str">
        <f t="shared" si="76"/>
        <v xml:space="preserve"> </v>
      </c>
    </row>
    <row r="654" spans="1:38" ht="18.75" x14ac:dyDescent="0.3">
      <c r="A654" s="858"/>
      <c r="B654" s="858"/>
      <c r="C654" s="858"/>
      <c r="D654" s="859"/>
      <c r="E654" s="860"/>
      <c r="F654" s="860"/>
      <c r="G654" s="860"/>
      <c r="H654" s="861"/>
      <c r="I654" s="861"/>
      <c r="J654" s="861"/>
      <c r="K654" s="786" t="str">
        <f t="shared" si="70"/>
        <v xml:space="preserve"> </v>
      </c>
      <c r="L654" s="861"/>
      <c r="M654" s="861"/>
      <c r="N654" s="861"/>
      <c r="O654" s="861"/>
      <c r="P654" s="861"/>
      <c r="Q654" s="855"/>
      <c r="R654" s="855"/>
      <c r="S654" s="861"/>
      <c r="T654" s="861"/>
      <c r="U654" s="861"/>
      <c r="V654" s="861"/>
      <c r="W654" s="862"/>
      <c r="X654" s="862"/>
      <c r="Y654" s="862"/>
      <c r="Z654" s="858"/>
      <c r="AA654" s="823"/>
      <c r="AB654" s="823"/>
      <c r="AC654" s="823"/>
      <c r="AD654" s="823"/>
      <c r="AE654" s="823"/>
      <c r="AF654" s="684"/>
      <c r="AG654" s="857" t="str">
        <f t="shared" si="71"/>
        <v xml:space="preserve"> </v>
      </c>
      <c r="AH654" s="786" t="str">
        <f t="shared" si="72"/>
        <v xml:space="preserve"> </v>
      </c>
      <c r="AI654" s="786" t="str">
        <f t="shared" si="73"/>
        <v xml:space="preserve"> </v>
      </c>
      <c r="AJ654" s="786" t="str">
        <f t="shared" si="74"/>
        <v xml:space="preserve"> </v>
      </c>
      <c r="AK654" s="786" t="str">
        <f t="shared" si="75"/>
        <v xml:space="preserve"> </v>
      </c>
      <c r="AL654" s="786" t="str">
        <f>IFERROR(AD654*0.187*10^-3/G654," ")</f>
        <v xml:space="preserve"> </v>
      </c>
    </row>
  </sheetData>
  <mergeCells count="3">
    <mergeCell ref="AH2:AL2"/>
    <mergeCell ref="S2:AG2"/>
    <mergeCell ref="A2:R2"/>
  </mergeCells>
  <hyperlinks>
    <hyperlink ref="C1" location="Menu!A1" display="Menu"/>
  </hyperlink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4"/>
  <sheetViews>
    <sheetView topLeftCell="A13" zoomScale="70" zoomScaleNormal="70" workbookViewId="0">
      <selection activeCell="B1" sqref="B1"/>
    </sheetView>
  </sheetViews>
  <sheetFormatPr defaultColWidth="59.85546875" defaultRowHeight="15" x14ac:dyDescent="0.25"/>
  <cols>
    <col min="1" max="1" width="31" style="38" customWidth="1"/>
    <col min="2" max="2" width="29.42578125" style="38" customWidth="1"/>
    <col min="3" max="3" width="25.5703125" style="38" customWidth="1"/>
    <col min="4" max="5" width="26.28515625" style="38" customWidth="1"/>
    <col min="6" max="6" width="24.7109375" style="38" customWidth="1"/>
    <col min="7" max="7" width="25.42578125" style="38" customWidth="1"/>
    <col min="8" max="8" width="26.140625" style="38" customWidth="1"/>
    <col min="9" max="9" width="21" style="38" customWidth="1"/>
    <col min="10" max="10" width="25.140625" style="38" customWidth="1"/>
    <col min="11" max="11" width="24.140625" style="38" customWidth="1"/>
    <col min="12" max="12" width="31" style="38" customWidth="1"/>
    <col min="13" max="13" width="22.42578125" style="38" customWidth="1"/>
    <col min="14" max="14" width="29.140625" style="38" customWidth="1"/>
    <col min="15" max="15" width="22.140625" style="38" customWidth="1"/>
    <col min="16" max="16" width="29" style="38" customWidth="1"/>
    <col min="17" max="17" width="19.28515625" style="38" customWidth="1"/>
    <col min="18" max="19" width="29.42578125" style="38" customWidth="1"/>
    <col min="20" max="20" width="31.140625" style="38" customWidth="1"/>
    <col min="21" max="21" width="31.85546875" style="38" customWidth="1"/>
    <col min="22" max="22" width="33.28515625" style="38" customWidth="1"/>
    <col min="23" max="23" width="32.42578125" style="38" customWidth="1"/>
    <col min="24" max="24" width="31.28515625" style="38" customWidth="1"/>
    <col min="25" max="25" width="36.85546875" style="38" customWidth="1"/>
    <col min="26" max="26" width="36.42578125" style="38" customWidth="1"/>
    <col min="27" max="27" width="29.28515625" style="38" customWidth="1"/>
    <col min="28" max="28" width="27.5703125" style="38" customWidth="1"/>
    <col min="29" max="29" width="23.7109375" style="38" customWidth="1"/>
    <col min="30" max="30" width="27.5703125" style="38" customWidth="1"/>
    <col min="31" max="31" width="22.7109375" style="38" customWidth="1"/>
    <col min="32" max="32" width="26.140625" style="38" customWidth="1"/>
    <col min="33" max="33" width="21.7109375" style="38" customWidth="1"/>
    <col min="34" max="34" width="18.28515625" style="38" customWidth="1"/>
    <col min="35" max="16384" width="59.85546875" style="38"/>
  </cols>
  <sheetData>
    <row r="1" spans="1:26" ht="19.5" thickBot="1" x14ac:dyDescent="0.35">
      <c r="A1" s="679" t="s">
        <v>274</v>
      </c>
      <c r="B1" s="603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720"/>
      <c r="S1" s="604"/>
      <c r="T1" s="604"/>
      <c r="U1" s="604"/>
      <c r="V1" s="604"/>
      <c r="W1" s="604"/>
      <c r="X1" s="604"/>
      <c r="Y1" s="604"/>
      <c r="Z1" s="604"/>
    </row>
    <row r="2" spans="1:26" ht="19.5" thickBot="1" x14ac:dyDescent="0.35">
      <c r="A2" s="863" t="s">
        <v>536</v>
      </c>
      <c r="B2" s="604"/>
      <c r="C2" s="604"/>
      <c r="D2" s="604"/>
      <c r="G2" s="604"/>
      <c r="H2" s="604"/>
      <c r="I2" s="604"/>
      <c r="J2" s="604"/>
      <c r="K2" s="604"/>
      <c r="L2" s="604"/>
      <c r="M2" s="604"/>
      <c r="N2" s="604"/>
      <c r="O2" s="720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</row>
    <row r="3" spans="1:26" ht="21.75" thickBot="1" x14ac:dyDescent="0.4">
      <c r="A3" s="864" t="s">
        <v>0</v>
      </c>
      <c r="B3" s="865"/>
      <c r="C3" s="865"/>
      <c r="D3" s="865"/>
      <c r="E3" s="865"/>
      <c r="F3" s="865"/>
      <c r="G3" s="865"/>
      <c r="H3" s="865"/>
      <c r="I3" s="865"/>
      <c r="J3" s="865"/>
      <c r="K3" s="865"/>
      <c r="L3" s="865"/>
      <c r="M3" s="865"/>
      <c r="N3" s="866"/>
    </row>
    <row r="4" spans="1:26" ht="72" customHeight="1" thickBot="1" x14ac:dyDescent="0.3">
      <c r="A4" s="681" t="s">
        <v>500</v>
      </c>
      <c r="B4" s="647" t="s">
        <v>4</v>
      </c>
      <c r="C4" s="647" t="s">
        <v>5</v>
      </c>
      <c r="D4" s="647" t="s">
        <v>275</v>
      </c>
      <c r="E4" s="647" t="s">
        <v>373</v>
      </c>
      <c r="F4" s="867" t="s">
        <v>481</v>
      </c>
      <c r="G4" s="648" t="s">
        <v>7</v>
      </c>
      <c r="H4" s="682" t="s">
        <v>357</v>
      </c>
      <c r="I4" s="648" t="s">
        <v>635</v>
      </c>
      <c r="J4" s="648" t="s">
        <v>636</v>
      </c>
      <c r="K4" s="648" t="s">
        <v>9</v>
      </c>
      <c r="L4" s="868" t="s">
        <v>367</v>
      </c>
      <c r="M4" s="803" t="s">
        <v>374</v>
      </c>
      <c r="N4" s="701" t="s">
        <v>375</v>
      </c>
    </row>
    <row r="5" spans="1:26" ht="18.75" x14ac:dyDescent="0.3">
      <c r="A5" s="684"/>
      <c r="B5" s="684"/>
      <c r="C5" s="684"/>
      <c r="D5" s="687"/>
      <c r="E5" s="687"/>
      <c r="F5" s="684"/>
      <c r="G5" s="786" t="str">
        <f>IFERROR(K5/N5," ")</f>
        <v xml:space="preserve"> </v>
      </c>
      <c r="H5" s="684"/>
      <c r="I5" s="684"/>
      <c r="J5" s="684"/>
      <c r="K5" s="684"/>
      <c r="L5" s="684"/>
      <c r="M5" s="855"/>
      <c r="N5" s="855"/>
    </row>
    <row r="6" spans="1:26" ht="18.75" x14ac:dyDescent="0.3">
      <c r="A6" s="869" t="s">
        <v>432</v>
      </c>
      <c r="B6" s="788"/>
      <c r="C6" s="788"/>
      <c r="D6" s="870">
        <f>SUM('Metropolitana-Treni LV4'!AF6:AF601)-SUMIFS('Metropolitana-Treni LV4'!AF6:AF601,'Metropolitana-Treni LV4'!AG6:AG601,"")</f>
        <v>0</v>
      </c>
      <c r="E6" s="870">
        <f>SUM('Metropolitana-Treni LV4'!AH6:AH601)</f>
        <v>0</v>
      </c>
      <c r="F6" s="870">
        <f>SUM('Metropolitana-Treni LV4'!V6:V601)</f>
        <v>0</v>
      </c>
      <c r="G6" s="788"/>
      <c r="H6" s="788"/>
      <c r="I6" s="870">
        <f>SUMIFS('Metropolitana-Treni LV4'!L6:L1001,'Metropolitana-Treni LV4'!F6:F1001,"Energia elettrica")</f>
        <v>0</v>
      </c>
      <c r="J6" s="870">
        <f>SUMIFS('Metropolitana-Treni LV4'!L6:L1001,'Metropolitana-Treni LV4'!F6:F1001,"Gasolio")</f>
        <v>0</v>
      </c>
      <c r="K6" s="870">
        <f>SUM('Metropolitana-Treni LV4'!L6:L1001)</f>
        <v>0</v>
      </c>
      <c r="L6" s="871">
        <f>SUM('Metropolitana-Treni LV3'!P5:P1001)</f>
        <v>0</v>
      </c>
      <c r="M6" s="871">
        <f>SUM('Metropolitana-Treni LV4'!M6:M1001)</f>
        <v>0</v>
      </c>
      <c r="N6" s="871">
        <f>SUM('Metropolitana-Treni LV4'!N6:N1001)</f>
        <v>0</v>
      </c>
      <c r="O6" s="788"/>
      <c r="P6" s="788"/>
      <c r="Q6" s="788"/>
    </row>
    <row r="7" spans="1:26" ht="18.75" x14ac:dyDescent="0.3">
      <c r="A7" s="604"/>
      <c r="B7" s="604"/>
      <c r="C7" s="604"/>
      <c r="D7" s="604"/>
      <c r="E7" s="604"/>
      <c r="F7" s="604"/>
      <c r="G7" s="604"/>
      <c r="H7" s="604"/>
      <c r="I7" s="604"/>
      <c r="J7" s="604"/>
      <c r="K7" s="604"/>
      <c r="L7" s="604"/>
      <c r="M7" s="604"/>
      <c r="N7" s="604"/>
      <c r="O7" s="604"/>
      <c r="P7" s="604"/>
      <c r="Q7" s="720"/>
      <c r="R7" s="604"/>
      <c r="S7" s="720"/>
      <c r="T7" s="604"/>
      <c r="U7" s="604"/>
      <c r="V7" s="604"/>
      <c r="W7" s="604"/>
      <c r="X7" s="604"/>
      <c r="Y7" s="604"/>
      <c r="Z7" s="604"/>
    </row>
    <row r="8" spans="1:26" ht="19.5" thickBot="1" x14ac:dyDescent="0.35">
      <c r="A8" s="604"/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04"/>
      <c r="N8" s="604"/>
      <c r="O8" s="604"/>
      <c r="P8" s="604"/>
      <c r="Q8" s="720"/>
      <c r="R8" s="604"/>
      <c r="S8" s="720"/>
      <c r="T8" s="604"/>
      <c r="U8" s="604"/>
      <c r="V8" s="604"/>
      <c r="W8" s="604"/>
      <c r="X8" s="604"/>
      <c r="Y8" s="604"/>
      <c r="Z8" s="604"/>
    </row>
    <row r="9" spans="1:26" ht="21.75" thickBot="1" x14ac:dyDescent="0.4">
      <c r="A9" s="1347" t="s">
        <v>243</v>
      </c>
      <c r="B9" s="1348"/>
      <c r="C9" s="1349"/>
      <c r="D9" s="787"/>
      <c r="E9" s="604"/>
      <c r="F9" s="604"/>
      <c r="G9" s="604"/>
      <c r="H9" s="604"/>
      <c r="I9" s="604"/>
      <c r="J9" s="604"/>
      <c r="K9" s="604"/>
      <c r="L9" s="604"/>
      <c r="M9" s="604"/>
      <c r="N9" s="604"/>
      <c r="O9" s="604"/>
      <c r="P9" s="604"/>
      <c r="Q9" s="720"/>
      <c r="R9" s="604"/>
      <c r="S9" s="720"/>
      <c r="T9" s="604"/>
      <c r="U9" s="604"/>
      <c r="V9" s="604"/>
      <c r="W9" s="604"/>
      <c r="X9" s="604"/>
      <c r="Y9" s="604"/>
      <c r="Z9" s="604"/>
    </row>
    <row r="10" spans="1:26" ht="74.25" customHeight="1" x14ac:dyDescent="0.3">
      <c r="A10" s="711" t="s">
        <v>278</v>
      </c>
      <c r="B10" s="712" t="s">
        <v>376</v>
      </c>
      <c r="C10" s="713" t="s">
        <v>245</v>
      </c>
      <c r="D10" s="872"/>
      <c r="E10" s="604"/>
      <c r="F10" s="604"/>
      <c r="G10" s="604"/>
      <c r="H10" s="604"/>
      <c r="I10" s="604"/>
      <c r="J10" s="604"/>
      <c r="K10" s="604"/>
      <c r="L10" s="604"/>
      <c r="M10" s="604"/>
      <c r="N10" s="604"/>
      <c r="O10" s="604"/>
      <c r="P10" s="604"/>
      <c r="Q10" s="720"/>
      <c r="R10" s="604"/>
      <c r="S10" s="720"/>
      <c r="T10" s="604"/>
      <c r="U10" s="604"/>
      <c r="V10" s="604"/>
      <c r="W10" s="604"/>
      <c r="X10" s="604"/>
      <c r="Y10" s="604"/>
      <c r="Z10" s="604"/>
    </row>
    <row r="11" spans="1:26" ht="18.75" x14ac:dyDescent="0.3">
      <c r="A11" s="823"/>
      <c r="B11" s="823"/>
      <c r="C11" s="823"/>
      <c r="D11" s="788"/>
      <c r="E11" s="604"/>
      <c r="F11" s="604"/>
      <c r="G11" s="604"/>
      <c r="H11" s="604"/>
      <c r="I11" s="604"/>
      <c r="J11" s="604"/>
      <c r="K11" s="604"/>
      <c r="L11" s="604"/>
      <c r="M11" s="604"/>
      <c r="N11" s="604"/>
      <c r="O11" s="604"/>
      <c r="P11" s="604"/>
      <c r="Q11" s="720"/>
      <c r="R11" s="604"/>
      <c r="S11" s="720"/>
      <c r="T11" s="604"/>
      <c r="U11" s="604"/>
      <c r="V11" s="604"/>
      <c r="W11" s="604"/>
      <c r="X11" s="604"/>
      <c r="Y11" s="604"/>
      <c r="Z11" s="604"/>
    </row>
    <row r="12" spans="1:26" ht="18.75" x14ac:dyDescent="0.3">
      <c r="A12" s="604"/>
      <c r="B12" s="604"/>
      <c r="C12" s="604"/>
      <c r="D12" s="604"/>
      <c r="E12" s="604"/>
      <c r="F12" s="604"/>
      <c r="G12" s="604"/>
      <c r="H12" s="604"/>
      <c r="I12" s="604"/>
      <c r="J12" s="604"/>
      <c r="K12" s="604"/>
      <c r="L12" s="604"/>
      <c r="M12" s="604"/>
      <c r="N12" s="604"/>
      <c r="O12" s="604"/>
      <c r="P12" s="604"/>
      <c r="Q12" s="720"/>
      <c r="R12" s="604"/>
      <c r="S12" s="720"/>
      <c r="T12" s="604"/>
      <c r="U12" s="604"/>
      <c r="V12" s="604"/>
      <c r="W12" s="604"/>
      <c r="X12" s="604"/>
      <c r="Y12" s="604"/>
      <c r="Z12" s="604"/>
    </row>
    <row r="13" spans="1:26" ht="19.5" thickBot="1" x14ac:dyDescent="0.35">
      <c r="P13" s="604"/>
      <c r="Q13" s="604"/>
      <c r="R13" s="604"/>
      <c r="S13" s="604"/>
      <c r="T13" s="604"/>
      <c r="U13" s="604"/>
      <c r="V13" s="604"/>
      <c r="W13" s="604"/>
      <c r="X13" s="604"/>
      <c r="Y13" s="604"/>
      <c r="Z13" s="604"/>
    </row>
    <row r="14" spans="1:26" ht="21.75" thickBot="1" x14ac:dyDescent="0.4">
      <c r="A14" s="1347" t="s">
        <v>1</v>
      </c>
      <c r="B14" s="1348"/>
      <c r="C14" s="1348"/>
      <c r="D14" s="1348"/>
      <c r="E14" s="1348"/>
      <c r="F14" s="1348"/>
      <c r="G14" s="1348"/>
      <c r="H14" s="1348"/>
      <c r="I14" s="1348"/>
      <c r="J14" s="1348"/>
      <c r="K14" s="1348"/>
      <c r="L14" s="1348"/>
      <c r="M14" s="1348"/>
      <c r="N14" s="1348"/>
      <c r="O14" s="1349"/>
      <c r="R14" s="604"/>
      <c r="S14" s="604"/>
      <c r="T14" s="604"/>
      <c r="U14" s="604"/>
      <c r="V14" s="604"/>
      <c r="W14" s="604"/>
      <c r="X14" s="604"/>
      <c r="Y14" s="604"/>
      <c r="Z14" s="604"/>
    </row>
    <row r="15" spans="1:26" ht="83.25" customHeight="1" thickBot="1" x14ac:dyDescent="0.35">
      <c r="A15" s="681" t="s">
        <v>580</v>
      </c>
      <c r="B15" s="700" t="s">
        <v>581</v>
      </c>
      <c r="C15" s="805" t="s">
        <v>322</v>
      </c>
      <c r="D15" s="805" t="s">
        <v>279</v>
      </c>
      <c r="E15" s="655" t="s">
        <v>280</v>
      </c>
      <c r="F15" s="655" t="s">
        <v>288</v>
      </c>
      <c r="G15" s="655" t="s">
        <v>514</v>
      </c>
      <c r="H15" s="682" t="s">
        <v>281</v>
      </c>
      <c r="I15" s="655" t="s">
        <v>282</v>
      </c>
      <c r="J15" s="655" t="s">
        <v>283</v>
      </c>
      <c r="K15" s="655" t="s">
        <v>517</v>
      </c>
      <c r="L15" s="682" t="s">
        <v>377</v>
      </c>
      <c r="M15" s="647" t="s">
        <v>284</v>
      </c>
      <c r="N15" s="647" t="s">
        <v>285</v>
      </c>
      <c r="O15" s="842" t="s">
        <v>332</v>
      </c>
      <c r="R15" s="873"/>
      <c r="S15" s="873"/>
      <c r="T15" s="829"/>
      <c r="U15" s="604"/>
      <c r="V15" s="604"/>
      <c r="W15" s="604"/>
      <c r="X15" s="604"/>
      <c r="Y15" s="604"/>
      <c r="Z15" s="604"/>
    </row>
    <row r="16" spans="1:26" ht="18.75" x14ac:dyDescent="0.3">
      <c r="A16" s="855"/>
      <c r="B16" s="855"/>
      <c r="C16" s="855"/>
      <c r="D16" s="684"/>
      <c r="E16" s="684"/>
      <c r="F16" s="684"/>
      <c r="G16" s="684"/>
      <c r="H16" s="855"/>
      <c r="I16" s="855"/>
      <c r="J16" s="855"/>
      <c r="K16" s="855"/>
      <c r="L16" s="874"/>
      <c r="M16" s="874"/>
      <c r="N16" s="855"/>
      <c r="O16" s="875" t="str">
        <f>IF((N16*0.187*10^-3+B16*0.86*10^-3)&gt;0,N16*0.187*10^-3+B16*0.86*10^-3," ")</f>
        <v xml:space="preserve"> </v>
      </c>
      <c r="R16" s="873"/>
      <c r="S16" s="873"/>
      <c r="T16" s="829"/>
      <c r="U16" s="604"/>
      <c r="V16" s="604"/>
      <c r="W16" s="604"/>
      <c r="X16" s="604"/>
      <c r="Y16" s="604"/>
      <c r="Z16" s="604"/>
    </row>
    <row r="17" spans="1:26" ht="18.75" x14ac:dyDescent="0.3">
      <c r="A17" s="871">
        <f>SUM('Metropolitana-Treni LV3'!S5:S1001)</f>
        <v>0</v>
      </c>
      <c r="B17" s="871">
        <f>SUM('Metropolitana-Treni LV4'!P6:P1001)</f>
        <v>0</v>
      </c>
      <c r="C17" s="871">
        <f>SUM('Metropolitana-Treni LV3'!U5:U1001)</f>
        <v>0</v>
      </c>
      <c r="D17" s="871">
        <f>SUM('Metropolitana-Treni LV3'!V5:V1001)</f>
        <v>0</v>
      </c>
      <c r="E17" s="871">
        <f>SUM('Metropolitana-Treni LV3'!W5:W1001)</f>
        <v>0</v>
      </c>
      <c r="F17" s="871">
        <f>SUM('Metropolitana-Treni LV3'!X5:X1001)</f>
        <v>0</v>
      </c>
      <c r="G17" s="871">
        <f>SUM('Metropolitana-Treni LV3'!Y5:Y1001)</f>
        <v>0</v>
      </c>
      <c r="H17" s="871">
        <f>SUM('Metropolitana-Treni LV3'!Z5:Z1001)</f>
        <v>0</v>
      </c>
      <c r="I17" s="871">
        <f>SUM('Metropolitana-Treni LV3'!AA5:AA1001)</f>
        <v>0</v>
      </c>
      <c r="J17" s="871">
        <f>SUM('Metropolitana-Treni LV3'!AB5:AB1001)</f>
        <v>0</v>
      </c>
      <c r="K17" s="871">
        <f>SUM('Metropolitana-Treni LV3'!AC5:AC1001)</f>
        <v>0</v>
      </c>
      <c r="L17" s="871">
        <f>SUM('Metropolitana-Treni LV3'!AD5:AD1001)</f>
        <v>0</v>
      </c>
      <c r="M17" s="871">
        <f>SUM('Metropolitana-Treni LV3'!AE5:AE1001)</f>
        <v>0</v>
      </c>
      <c r="N17" s="871">
        <f>SUM('Metropolitana-Treni LV3'!AF5:AF1001)</f>
        <v>0</v>
      </c>
      <c r="O17" s="871">
        <f>SUM('Metropolitana-Treni LV3'!AG5:AG1001)</f>
        <v>0</v>
      </c>
      <c r="R17" s="876"/>
      <c r="S17" s="797"/>
      <c r="T17" s="829"/>
      <c r="U17" s="604"/>
      <c r="V17" s="604"/>
      <c r="W17" s="604"/>
      <c r="X17" s="604"/>
      <c r="Y17" s="604"/>
      <c r="Z17" s="604"/>
    </row>
    <row r="18" spans="1:26" ht="18.75" x14ac:dyDescent="0.3">
      <c r="Q18" s="604"/>
      <c r="R18" s="604"/>
      <c r="S18" s="604"/>
      <c r="T18" s="604"/>
      <c r="U18" s="604"/>
      <c r="V18" s="604"/>
      <c r="W18" s="604"/>
      <c r="X18" s="604"/>
      <c r="Y18" s="604"/>
      <c r="Z18" s="604"/>
    </row>
    <row r="19" spans="1:26" ht="19.5" thickBot="1" x14ac:dyDescent="0.35">
      <c r="Q19" s="604"/>
      <c r="R19" s="604"/>
      <c r="S19" s="604"/>
      <c r="T19" s="604"/>
      <c r="U19" s="604"/>
      <c r="V19" s="604"/>
      <c r="W19" s="604"/>
      <c r="X19" s="604"/>
      <c r="Y19" s="604"/>
      <c r="Z19" s="604"/>
    </row>
    <row r="20" spans="1:26" ht="21.75" thickBot="1" x14ac:dyDescent="0.4">
      <c r="A20" s="1347" t="s">
        <v>2</v>
      </c>
      <c r="B20" s="1348"/>
      <c r="C20" s="1348"/>
      <c r="D20" s="1348"/>
      <c r="E20" s="1349"/>
      <c r="Q20" s="604"/>
      <c r="R20" s="604"/>
      <c r="S20" s="604"/>
      <c r="T20" s="604"/>
      <c r="U20" s="604"/>
      <c r="V20" s="604"/>
      <c r="W20" s="604"/>
      <c r="X20" s="604"/>
      <c r="Y20" s="604"/>
      <c r="Z20" s="604"/>
    </row>
    <row r="21" spans="1:26" ht="70.5" customHeight="1" thickBot="1" x14ac:dyDescent="0.35">
      <c r="A21" s="700" t="s">
        <v>566</v>
      </c>
      <c r="B21" s="700" t="s">
        <v>567</v>
      </c>
      <c r="C21" s="647" t="s">
        <v>539</v>
      </c>
      <c r="D21" s="683" t="s">
        <v>503</v>
      </c>
      <c r="E21" s="877" t="s">
        <v>504</v>
      </c>
      <c r="Q21" s="604"/>
      <c r="R21" s="604"/>
      <c r="S21" s="604"/>
      <c r="T21" s="604"/>
      <c r="U21" s="878"/>
      <c r="V21" s="604"/>
      <c r="W21" s="604"/>
      <c r="X21" s="604"/>
      <c r="Y21" s="604"/>
      <c r="Z21" s="604"/>
    </row>
    <row r="22" spans="1:26" ht="18.75" x14ac:dyDescent="0.3">
      <c r="A22" s="786" t="str">
        <f>IFERROR(A16/I5," ")</f>
        <v xml:space="preserve"> </v>
      </c>
      <c r="B22" s="786" t="str">
        <f>IFERROR(B16/J5," ")</f>
        <v xml:space="preserve"> </v>
      </c>
      <c r="C22" s="786" t="str">
        <f>IFERROR((IF(A16&gt;0,A16*0.187*10^3,0)+IF(B16&gt;0,B16*0.86*10^3,0))/K5," ")</f>
        <v xml:space="preserve"> </v>
      </c>
      <c r="D22" s="786" t="str">
        <f>IFERROR(H16*0.187*10^-3/E5," ")</f>
        <v xml:space="preserve"> </v>
      </c>
      <c r="E22" s="786" t="str">
        <f>IFERROR(L16*0.187*10^-3/F5," ")</f>
        <v xml:space="preserve"> </v>
      </c>
      <c r="Q22" s="604"/>
      <c r="R22" s="604"/>
      <c r="S22" s="604"/>
      <c r="T22" s="604"/>
      <c r="U22" s="604"/>
      <c r="V22" s="604"/>
      <c r="W22" s="604"/>
      <c r="X22" s="604"/>
      <c r="Y22" s="604"/>
      <c r="Z22" s="604"/>
    </row>
    <row r="23" spans="1:26" ht="18.75" x14ac:dyDescent="0.3">
      <c r="A23" s="788"/>
      <c r="B23" s="788"/>
      <c r="C23" s="788"/>
      <c r="D23" s="788"/>
      <c r="E23" s="788"/>
      <c r="F23" s="718"/>
      <c r="Q23" s="604"/>
      <c r="R23" s="604"/>
      <c r="S23" s="604"/>
      <c r="T23" s="604"/>
      <c r="U23" s="604"/>
      <c r="V23" s="604"/>
      <c r="W23" s="604"/>
      <c r="X23" s="604"/>
      <c r="Y23" s="604"/>
      <c r="Z23" s="604"/>
    </row>
    <row r="24" spans="1:26" ht="18.75" x14ac:dyDescent="0.3">
      <c r="Q24" s="604"/>
      <c r="R24" s="604"/>
      <c r="S24" s="604"/>
      <c r="T24" s="604"/>
      <c r="U24" s="604"/>
      <c r="V24" s="604"/>
      <c r="W24" s="604"/>
      <c r="X24" s="604"/>
      <c r="Y24" s="604"/>
      <c r="Z24" s="604"/>
    </row>
    <row r="25" spans="1:26" ht="21.75" thickBot="1" x14ac:dyDescent="0.4">
      <c r="A25" s="789" t="s">
        <v>248</v>
      </c>
      <c r="B25" s="604"/>
      <c r="C25" s="604"/>
      <c r="D25" s="604"/>
      <c r="E25" s="604"/>
      <c r="F25" s="604"/>
      <c r="G25" s="604"/>
      <c r="H25" s="604"/>
      <c r="I25" s="604"/>
      <c r="J25" s="604"/>
      <c r="K25" s="604"/>
      <c r="L25" s="604"/>
      <c r="M25" s="604"/>
      <c r="N25" s="604"/>
      <c r="O25" s="604"/>
      <c r="Q25" s="604"/>
      <c r="R25" s="604"/>
      <c r="S25" s="604"/>
      <c r="T25" s="604"/>
      <c r="U25" s="604"/>
      <c r="V25" s="604"/>
      <c r="W25" s="604"/>
      <c r="X25" s="604"/>
      <c r="Y25" s="604"/>
      <c r="Z25" s="604"/>
    </row>
    <row r="26" spans="1:26" ht="21.75" thickBot="1" x14ac:dyDescent="0.4">
      <c r="A26" s="1347" t="s">
        <v>0</v>
      </c>
      <c r="B26" s="1348"/>
      <c r="C26" s="1348"/>
      <c r="D26" s="1348"/>
      <c r="E26" s="1348"/>
      <c r="F26" s="1348"/>
      <c r="G26" s="1348"/>
      <c r="H26" s="1349"/>
      <c r="I26" s="1347" t="s">
        <v>1</v>
      </c>
      <c r="J26" s="1348"/>
      <c r="K26" s="1348"/>
      <c r="L26" s="1349"/>
      <c r="Q26" s="604"/>
      <c r="R26" s="604"/>
      <c r="S26" s="604"/>
      <c r="T26" s="604"/>
      <c r="U26" s="604"/>
      <c r="V26" s="604"/>
      <c r="W26" s="604"/>
      <c r="X26" s="604"/>
      <c r="Y26" s="604"/>
      <c r="Z26" s="604"/>
    </row>
    <row r="27" spans="1:26" ht="84.75" customHeight="1" thickBot="1" x14ac:dyDescent="0.35">
      <c r="A27" s="681" t="s">
        <v>249</v>
      </c>
      <c r="B27" s="790" t="s">
        <v>250</v>
      </c>
      <c r="C27" s="647" t="s">
        <v>251</v>
      </c>
      <c r="D27" s="647" t="s">
        <v>499</v>
      </c>
      <c r="E27" s="647" t="s">
        <v>385</v>
      </c>
      <c r="F27" s="647" t="s">
        <v>668</v>
      </c>
      <c r="G27" s="647" t="s">
        <v>252</v>
      </c>
      <c r="H27" s="701" t="s">
        <v>257</v>
      </c>
      <c r="I27" s="681" t="s">
        <v>253</v>
      </c>
      <c r="J27" s="647" t="s">
        <v>254</v>
      </c>
      <c r="K27" s="647" t="s">
        <v>255</v>
      </c>
      <c r="L27" s="701" t="s">
        <v>256</v>
      </c>
      <c r="Q27" s="604"/>
      <c r="R27" s="604"/>
      <c r="S27" s="604"/>
      <c r="T27" s="604"/>
      <c r="U27" s="604"/>
      <c r="V27" s="604"/>
      <c r="W27" s="604"/>
      <c r="X27" s="604"/>
      <c r="Y27" s="604"/>
      <c r="Z27" s="604"/>
    </row>
    <row r="28" spans="1:26" ht="18.75" x14ac:dyDescent="0.3">
      <c r="A28" s="869" t="s">
        <v>432</v>
      </c>
      <c r="B28" s="879"/>
      <c r="C28" s="658"/>
      <c r="D28" s="658"/>
      <c r="E28" s="658"/>
      <c r="F28" s="845"/>
      <c r="G28" s="658"/>
      <c r="H28" s="658"/>
      <c r="I28" s="819">
        <f>N16*10^-3</f>
        <v>0</v>
      </c>
      <c r="J28" s="658"/>
      <c r="K28" s="658"/>
      <c r="L28" s="658"/>
      <c r="Q28" s="604"/>
      <c r="R28" s="604"/>
      <c r="S28" s="604"/>
      <c r="T28" s="604"/>
      <c r="U28" s="604"/>
      <c r="V28" s="604"/>
      <c r="W28" s="604"/>
      <c r="X28" s="604"/>
      <c r="Y28" s="604"/>
      <c r="Z28" s="604"/>
    </row>
    <row r="29" spans="1:26" ht="18.75" x14ac:dyDescent="0.3">
      <c r="A29" s="687"/>
      <c r="B29" s="687"/>
      <c r="C29" s="687"/>
      <c r="D29" s="687"/>
      <c r="E29" s="687"/>
      <c r="F29" s="687"/>
      <c r="G29" s="687"/>
      <c r="H29" s="687"/>
      <c r="I29" s="687"/>
      <c r="J29" s="687"/>
      <c r="K29" s="687"/>
      <c r="L29" s="687"/>
      <c r="Q29" s="604"/>
      <c r="R29" s="604"/>
      <c r="S29" s="604"/>
      <c r="T29" s="604"/>
      <c r="U29" s="604"/>
      <c r="V29" s="604"/>
      <c r="W29" s="604"/>
      <c r="X29" s="604"/>
      <c r="Y29" s="604"/>
      <c r="Z29" s="604"/>
    </row>
    <row r="30" spans="1:26" ht="18.75" x14ac:dyDescent="0.3">
      <c r="A30" s="687"/>
      <c r="B30" s="687"/>
      <c r="C30" s="687"/>
      <c r="D30" s="687"/>
      <c r="E30" s="687"/>
      <c r="F30" s="687"/>
      <c r="G30" s="687"/>
      <c r="H30" s="687"/>
      <c r="I30" s="687"/>
      <c r="J30" s="687"/>
      <c r="K30" s="687"/>
      <c r="L30" s="687"/>
      <c r="Q30" s="604"/>
      <c r="R30" s="604"/>
      <c r="S30" s="604"/>
      <c r="T30" s="604"/>
      <c r="U30" s="604"/>
      <c r="V30" s="604"/>
      <c r="W30" s="604"/>
      <c r="X30" s="604"/>
      <c r="Y30" s="604"/>
      <c r="Z30" s="604"/>
    </row>
    <row r="31" spans="1:26" ht="18.75" x14ac:dyDescent="0.3">
      <c r="A31" s="687"/>
      <c r="B31" s="687"/>
      <c r="C31" s="687"/>
      <c r="D31" s="687"/>
      <c r="E31" s="687"/>
      <c r="F31" s="687"/>
      <c r="G31" s="687"/>
      <c r="H31" s="687"/>
      <c r="I31" s="687"/>
      <c r="J31" s="687"/>
      <c r="K31" s="687"/>
      <c r="L31" s="687"/>
      <c r="Q31" s="604"/>
      <c r="R31" s="604"/>
      <c r="S31" s="604"/>
      <c r="T31" s="604"/>
      <c r="U31" s="604"/>
      <c r="V31" s="604"/>
      <c r="W31" s="604"/>
      <c r="X31" s="604"/>
      <c r="Y31" s="604"/>
      <c r="Z31" s="604"/>
    </row>
    <row r="32" spans="1:26" ht="18.75" x14ac:dyDescent="0.3">
      <c r="A32" s="687"/>
      <c r="B32" s="687"/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Q32" s="604"/>
      <c r="R32" s="604"/>
      <c r="S32" s="604"/>
      <c r="T32" s="604"/>
      <c r="U32" s="604"/>
      <c r="V32" s="604"/>
      <c r="W32" s="604"/>
      <c r="X32" s="604"/>
      <c r="Y32" s="604"/>
      <c r="Z32" s="604"/>
    </row>
    <row r="33" spans="1:26" ht="18.75" x14ac:dyDescent="0.3">
      <c r="A33" s="687"/>
      <c r="B33" s="687"/>
      <c r="C33" s="687"/>
      <c r="D33" s="687"/>
      <c r="E33" s="687"/>
      <c r="F33" s="687"/>
      <c r="G33" s="687"/>
      <c r="H33" s="687"/>
      <c r="I33" s="687"/>
      <c r="J33" s="687"/>
      <c r="K33" s="687"/>
      <c r="L33" s="687"/>
      <c r="Q33" s="604"/>
      <c r="R33" s="604"/>
      <c r="S33" s="604"/>
      <c r="T33" s="604"/>
      <c r="U33" s="604"/>
      <c r="V33" s="604"/>
      <c r="W33" s="604"/>
      <c r="X33" s="604"/>
      <c r="Y33" s="604"/>
      <c r="Z33" s="604"/>
    </row>
    <row r="34" spans="1:26" ht="18.75" x14ac:dyDescent="0.3">
      <c r="A34" s="687"/>
      <c r="B34" s="687"/>
      <c r="C34" s="687"/>
      <c r="D34" s="687"/>
      <c r="E34" s="687"/>
      <c r="F34" s="687"/>
      <c r="G34" s="687"/>
      <c r="H34" s="687"/>
      <c r="I34" s="687"/>
      <c r="J34" s="687"/>
      <c r="K34" s="687"/>
      <c r="L34" s="687"/>
      <c r="Q34" s="604"/>
      <c r="R34" s="604"/>
      <c r="S34" s="604"/>
      <c r="T34" s="604"/>
      <c r="U34" s="604"/>
      <c r="V34" s="604"/>
      <c r="W34" s="604"/>
      <c r="X34" s="604"/>
      <c r="Y34" s="604"/>
      <c r="Z34" s="604"/>
    </row>
    <row r="35" spans="1:26" ht="18.75" x14ac:dyDescent="0.3">
      <c r="A35" s="687"/>
      <c r="B35" s="687"/>
      <c r="C35" s="687"/>
      <c r="D35" s="687"/>
      <c r="E35" s="687"/>
      <c r="F35" s="687"/>
      <c r="G35" s="687"/>
      <c r="H35" s="687"/>
      <c r="I35" s="687"/>
      <c r="J35" s="687"/>
      <c r="K35" s="687"/>
      <c r="L35" s="687"/>
      <c r="P35" s="604"/>
      <c r="Q35" s="604"/>
      <c r="R35" s="604"/>
      <c r="S35" s="604"/>
      <c r="T35" s="604"/>
      <c r="U35" s="604"/>
      <c r="V35" s="604"/>
      <c r="W35" s="604"/>
      <c r="X35" s="604"/>
      <c r="Y35" s="604"/>
      <c r="Z35" s="604"/>
    </row>
    <row r="36" spans="1:26" ht="18.75" x14ac:dyDescent="0.3">
      <c r="A36" s="687"/>
      <c r="B36" s="687"/>
      <c r="C36" s="687"/>
      <c r="D36" s="687"/>
      <c r="E36" s="687"/>
      <c r="F36" s="687"/>
      <c r="G36" s="687"/>
      <c r="H36" s="687"/>
      <c r="I36" s="687"/>
      <c r="J36" s="687"/>
      <c r="K36" s="687"/>
      <c r="L36" s="687"/>
    </row>
    <row r="37" spans="1:26" ht="18.75" x14ac:dyDescent="0.3">
      <c r="A37" s="687"/>
      <c r="B37" s="687"/>
      <c r="C37" s="687"/>
      <c r="D37" s="687"/>
      <c r="E37" s="687"/>
      <c r="F37" s="687"/>
      <c r="G37" s="687"/>
      <c r="H37" s="687"/>
      <c r="I37" s="687"/>
      <c r="J37" s="687"/>
      <c r="K37" s="687"/>
      <c r="L37" s="687"/>
    </row>
    <row r="38" spans="1:26" ht="18.75" x14ac:dyDescent="0.3">
      <c r="A38" s="687"/>
      <c r="B38" s="687"/>
      <c r="C38" s="687"/>
      <c r="D38" s="687"/>
      <c r="E38" s="687"/>
      <c r="F38" s="687"/>
      <c r="G38" s="687"/>
      <c r="H38" s="687"/>
      <c r="I38" s="687"/>
      <c r="J38" s="687"/>
      <c r="K38" s="687"/>
      <c r="L38" s="687"/>
    </row>
    <row r="39" spans="1:26" ht="18.75" x14ac:dyDescent="0.3">
      <c r="A39" s="687"/>
      <c r="B39" s="687"/>
      <c r="C39" s="687"/>
      <c r="D39" s="687"/>
      <c r="E39" s="687"/>
      <c r="F39" s="687"/>
      <c r="G39" s="687"/>
      <c r="H39" s="687"/>
      <c r="I39" s="687"/>
      <c r="J39" s="687"/>
      <c r="K39" s="687"/>
      <c r="L39" s="687"/>
    </row>
    <row r="40" spans="1:26" ht="18.75" x14ac:dyDescent="0.3">
      <c r="A40" s="687"/>
      <c r="B40" s="687"/>
      <c r="C40" s="687"/>
      <c r="D40" s="687"/>
      <c r="E40" s="687"/>
      <c r="F40" s="687"/>
      <c r="G40" s="687"/>
      <c r="H40" s="687"/>
      <c r="I40" s="687"/>
      <c r="J40" s="687"/>
      <c r="K40" s="687"/>
      <c r="L40" s="687"/>
    </row>
    <row r="41" spans="1:26" ht="18.75" x14ac:dyDescent="0.3">
      <c r="A41" s="687"/>
      <c r="B41" s="687"/>
      <c r="C41" s="687"/>
      <c r="D41" s="687"/>
      <c r="E41" s="687"/>
      <c r="F41" s="687"/>
      <c r="G41" s="687"/>
      <c r="H41" s="687"/>
      <c r="I41" s="687"/>
      <c r="J41" s="687"/>
      <c r="K41" s="687"/>
      <c r="L41" s="687"/>
    </row>
    <row r="42" spans="1:26" ht="18.75" x14ac:dyDescent="0.3">
      <c r="A42" s="687"/>
      <c r="B42" s="687"/>
      <c r="C42" s="687"/>
      <c r="D42" s="687"/>
      <c r="E42" s="687"/>
      <c r="F42" s="687"/>
      <c r="G42" s="687"/>
      <c r="H42" s="687"/>
      <c r="I42" s="687"/>
      <c r="J42" s="687"/>
      <c r="K42" s="687"/>
      <c r="L42" s="687"/>
    </row>
    <row r="43" spans="1:26" ht="18.75" x14ac:dyDescent="0.3">
      <c r="A43" s="687"/>
      <c r="B43" s="687"/>
      <c r="C43" s="687"/>
      <c r="D43" s="687"/>
      <c r="E43" s="687"/>
      <c r="F43" s="687"/>
      <c r="G43" s="687"/>
      <c r="H43" s="687"/>
      <c r="I43" s="687"/>
      <c r="J43" s="687"/>
      <c r="K43" s="687"/>
      <c r="L43" s="687"/>
    </row>
    <row r="44" spans="1:26" ht="18.75" x14ac:dyDescent="0.3">
      <c r="A44" s="687"/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</row>
    <row r="45" spans="1:26" ht="18.75" x14ac:dyDescent="0.3">
      <c r="A45" s="687"/>
      <c r="B45" s="687"/>
      <c r="C45" s="687"/>
      <c r="D45" s="687"/>
      <c r="E45" s="687"/>
      <c r="F45" s="687"/>
      <c r="G45" s="687"/>
      <c r="H45" s="687"/>
      <c r="I45" s="687"/>
      <c r="J45" s="687"/>
      <c r="K45" s="687"/>
      <c r="L45" s="687"/>
    </row>
    <row r="46" spans="1:26" ht="18.75" x14ac:dyDescent="0.3">
      <c r="A46" s="687"/>
      <c r="B46" s="687"/>
      <c r="C46" s="687"/>
      <c r="D46" s="687"/>
      <c r="E46" s="687"/>
      <c r="F46" s="687"/>
      <c r="G46" s="687"/>
      <c r="H46" s="687"/>
      <c r="I46" s="687"/>
      <c r="J46" s="687"/>
      <c r="K46" s="687"/>
      <c r="L46" s="687"/>
    </row>
    <row r="47" spans="1:26" ht="18.75" x14ac:dyDescent="0.3">
      <c r="A47" s="687"/>
      <c r="B47" s="687"/>
      <c r="C47" s="687"/>
      <c r="D47" s="687"/>
      <c r="E47" s="687"/>
      <c r="F47" s="687"/>
      <c r="G47" s="687"/>
      <c r="H47" s="687"/>
      <c r="I47" s="687"/>
      <c r="J47" s="687"/>
      <c r="K47" s="687"/>
      <c r="L47" s="687"/>
    </row>
    <row r="48" spans="1:26" ht="18.75" x14ac:dyDescent="0.3">
      <c r="A48" s="687"/>
      <c r="B48" s="687"/>
      <c r="C48" s="687"/>
      <c r="D48" s="687"/>
      <c r="E48" s="687"/>
      <c r="F48" s="687"/>
      <c r="G48" s="687"/>
      <c r="H48" s="687"/>
      <c r="I48" s="687"/>
      <c r="J48" s="687"/>
      <c r="K48" s="687"/>
      <c r="L48" s="687"/>
    </row>
    <row r="49" spans="1:12" ht="18.75" x14ac:dyDescent="0.3">
      <c r="A49" s="687"/>
      <c r="B49" s="687"/>
      <c r="C49" s="687"/>
      <c r="D49" s="687"/>
      <c r="E49" s="687"/>
      <c r="F49" s="687"/>
      <c r="G49" s="687"/>
      <c r="H49" s="687"/>
      <c r="I49" s="687"/>
      <c r="J49" s="687"/>
      <c r="K49" s="687"/>
      <c r="L49" s="687"/>
    </row>
    <row r="50" spans="1:12" ht="18.75" x14ac:dyDescent="0.3">
      <c r="A50" s="687"/>
      <c r="B50" s="687"/>
      <c r="C50" s="687"/>
      <c r="D50" s="687"/>
      <c r="E50" s="687"/>
      <c r="F50" s="687"/>
      <c r="G50" s="687"/>
      <c r="H50" s="687"/>
      <c r="I50" s="687"/>
      <c r="J50" s="687"/>
      <c r="K50" s="687"/>
      <c r="L50" s="687"/>
    </row>
    <row r="51" spans="1:12" ht="18.75" x14ac:dyDescent="0.3">
      <c r="A51" s="687"/>
      <c r="B51" s="687"/>
      <c r="C51" s="687"/>
      <c r="D51" s="687"/>
      <c r="E51" s="687"/>
      <c r="F51" s="687"/>
      <c r="G51" s="687"/>
      <c r="H51" s="687"/>
      <c r="I51" s="687"/>
      <c r="J51" s="687"/>
      <c r="K51" s="687"/>
      <c r="L51" s="687"/>
    </row>
    <row r="52" spans="1:12" ht="18.75" x14ac:dyDescent="0.3">
      <c r="A52" s="687"/>
      <c r="B52" s="687"/>
      <c r="C52" s="687"/>
      <c r="D52" s="687"/>
      <c r="E52" s="687"/>
      <c r="F52" s="687"/>
      <c r="G52" s="687"/>
      <c r="H52" s="687"/>
      <c r="I52" s="687"/>
      <c r="J52" s="687"/>
      <c r="K52" s="687"/>
      <c r="L52" s="687"/>
    </row>
    <row r="53" spans="1:12" ht="18.75" x14ac:dyDescent="0.3">
      <c r="A53" s="687"/>
      <c r="B53" s="687"/>
      <c r="C53" s="687"/>
      <c r="D53" s="687"/>
      <c r="E53" s="687"/>
      <c r="F53" s="687"/>
      <c r="G53" s="687"/>
      <c r="H53" s="687"/>
      <c r="I53" s="687"/>
      <c r="J53" s="687"/>
      <c r="K53" s="687"/>
      <c r="L53" s="687"/>
    </row>
    <row r="54" spans="1:12" ht="18.75" x14ac:dyDescent="0.3">
      <c r="A54" s="687"/>
      <c r="B54" s="687"/>
      <c r="C54" s="687"/>
      <c r="D54" s="687"/>
      <c r="E54" s="687"/>
      <c r="F54" s="687"/>
      <c r="G54" s="687"/>
      <c r="H54" s="687"/>
      <c r="I54" s="687"/>
      <c r="J54" s="687"/>
      <c r="K54" s="687"/>
      <c r="L54" s="687"/>
    </row>
    <row r="55" spans="1:12" ht="18.75" x14ac:dyDescent="0.3">
      <c r="A55" s="687"/>
      <c r="B55" s="687"/>
      <c r="C55" s="687"/>
      <c r="D55" s="687"/>
      <c r="E55" s="687"/>
      <c r="F55" s="687"/>
      <c r="G55" s="687"/>
      <c r="H55" s="687"/>
      <c r="I55" s="687"/>
      <c r="J55" s="687"/>
      <c r="K55" s="687"/>
      <c r="L55" s="687"/>
    </row>
    <row r="56" spans="1:12" ht="18.75" x14ac:dyDescent="0.3">
      <c r="A56" s="687"/>
      <c r="B56" s="687"/>
      <c r="C56" s="687"/>
      <c r="D56" s="687"/>
      <c r="E56" s="687"/>
      <c r="F56" s="687"/>
      <c r="G56" s="687"/>
      <c r="H56" s="687"/>
      <c r="I56" s="687"/>
      <c r="J56" s="687"/>
      <c r="K56" s="687"/>
      <c r="L56" s="687"/>
    </row>
    <row r="57" spans="1:12" ht="18.75" x14ac:dyDescent="0.3">
      <c r="A57" s="687"/>
      <c r="B57" s="687"/>
      <c r="C57" s="687"/>
      <c r="D57" s="687"/>
      <c r="E57" s="687"/>
      <c r="F57" s="687"/>
      <c r="G57" s="687"/>
      <c r="H57" s="687"/>
      <c r="I57" s="687"/>
      <c r="J57" s="687"/>
      <c r="K57" s="687"/>
      <c r="L57" s="687"/>
    </row>
    <row r="58" spans="1:12" ht="18.75" x14ac:dyDescent="0.3">
      <c r="A58" s="687"/>
      <c r="B58" s="687"/>
      <c r="C58" s="687"/>
      <c r="D58" s="687"/>
      <c r="E58" s="687"/>
      <c r="F58" s="687"/>
      <c r="G58" s="687"/>
      <c r="H58" s="687"/>
      <c r="I58" s="687"/>
      <c r="J58" s="687"/>
      <c r="K58" s="687"/>
      <c r="L58" s="687"/>
    </row>
    <row r="59" spans="1:12" ht="18.75" x14ac:dyDescent="0.3">
      <c r="A59" s="687"/>
      <c r="B59" s="687"/>
      <c r="C59" s="687"/>
      <c r="D59" s="687"/>
      <c r="E59" s="687"/>
      <c r="F59" s="687"/>
      <c r="G59" s="687"/>
      <c r="H59" s="687"/>
      <c r="I59" s="687"/>
      <c r="J59" s="687"/>
      <c r="K59" s="687"/>
      <c r="L59" s="687"/>
    </row>
    <row r="60" spans="1:12" ht="18.75" x14ac:dyDescent="0.3">
      <c r="A60" s="687"/>
      <c r="B60" s="687"/>
      <c r="C60" s="687"/>
      <c r="D60" s="687"/>
      <c r="E60" s="687"/>
      <c r="F60" s="687"/>
      <c r="G60" s="687"/>
      <c r="H60" s="687"/>
      <c r="I60" s="687"/>
      <c r="J60" s="687"/>
      <c r="K60" s="687"/>
      <c r="L60" s="687"/>
    </row>
    <row r="61" spans="1:12" ht="18.75" x14ac:dyDescent="0.3">
      <c r="A61" s="687"/>
      <c r="B61" s="687"/>
      <c r="C61" s="687"/>
      <c r="D61" s="687"/>
      <c r="E61" s="687"/>
      <c r="F61" s="687"/>
      <c r="G61" s="687"/>
      <c r="H61" s="687"/>
      <c r="I61" s="687"/>
      <c r="J61" s="687"/>
      <c r="K61" s="687"/>
      <c r="L61" s="687"/>
    </row>
    <row r="62" spans="1:12" ht="18.75" x14ac:dyDescent="0.3">
      <c r="A62" s="687"/>
      <c r="B62" s="687"/>
      <c r="C62" s="687"/>
      <c r="D62" s="687"/>
      <c r="E62" s="687"/>
      <c r="F62" s="687"/>
      <c r="G62" s="687"/>
      <c r="H62" s="687"/>
      <c r="I62" s="687"/>
      <c r="J62" s="687"/>
      <c r="K62" s="687"/>
      <c r="L62" s="687"/>
    </row>
    <row r="63" spans="1:12" ht="18.75" x14ac:dyDescent="0.3">
      <c r="A63" s="687"/>
      <c r="B63" s="687"/>
      <c r="C63" s="687"/>
      <c r="D63" s="687"/>
      <c r="E63" s="687"/>
      <c r="F63" s="687"/>
      <c r="G63" s="687"/>
      <c r="H63" s="687"/>
      <c r="I63" s="687"/>
      <c r="J63" s="687"/>
      <c r="K63" s="687"/>
      <c r="L63" s="687"/>
    </row>
    <row r="64" spans="1:12" ht="18.75" x14ac:dyDescent="0.3">
      <c r="A64" s="687"/>
      <c r="B64" s="687"/>
      <c r="C64" s="687"/>
      <c r="D64" s="687"/>
      <c r="E64" s="687"/>
      <c r="F64" s="687"/>
      <c r="G64" s="687"/>
      <c r="H64" s="687"/>
      <c r="I64" s="687"/>
      <c r="J64" s="687"/>
      <c r="K64" s="687"/>
      <c r="L64" s="687"/>
    </row>
    <row r="65" spans="1:12" ht="18.75" x14ac:dyDescent="0.3">
      <c r="A65" s="687"/>
      <c r="B65" s="687"/>
      <c r="C65" s="687"/>
      <c r="D65" s="687"/>
      <c r="E65" s="687"/>
      <c r="F65" s="687"/>
      <c r="G65" s="687"/>
      <c r="H65" s="687"/>
      <c r="I65" s="687"/>
      <c r="J65" s="687"/>
      <c r="K65" s="687"/>
      <c r="L65" s="687"/>
    </row>
    <row r="66" spans="1:12" ht="18.75" x14ac:dyDescent="0.3">
      <c r="A66" s="687"/>
      <c r="B66" s="687"/>
      <c r="C66" s="687"/>
      <c r="D66" s="687"/>
      <c r="E66" s="687"/>
      <c r="F66" s="687"/>
      <c r="G66" s="687"/>
      <c r="H66" s="687"/>
      <c r="I66" s="687"/>
      <c r="J66" s="687"/>
      <c r="K66" s="687"/>
      <c r="L66" s="687"/>
    </row>
    <row r="67" spans="1:12" ht="18.75" x14ac:dyDescent="0.3">
      <c r="A67" s="687"/>
      <c r="B67" s="687"/>
      <c r="C67" s="687"/>
      <c r="D67" s="687"/>
      <c r="E67" s="687"/>
      <c r="F67" s="687"/>
      <c r="G67" s="687"/>
      <c r="H67" s="687"/>
      <c r="I67" s="687"/>
      <c r="J67" s="687"/>
      <c r="K67" s="687"/>
      <c r="L67" s="687"/>
    </row>
    <row r="68" spans="1:12" ht="18.75" x14ac:dyDescent="0.3">
      <c r="A68" s="687"/>
      <c r="B68" s="687"/>
      <c r="C68" s="687"/>
      <c r="D68" s="687"/>
      <c r="E68" s="687"/>
      <c r="F68" s="687"/>
      <c r="G68" s="687"/>
      <c r="H68" s="687"/>
      <c r="I68" s="687"/>
      <c r="J68" s="687"/>
      <c r="K68" s="687"/>
      <c r="L68" s="687"/>
    </row>
    <row r="69" spans="1:12" ht="18.75" x14ac:dyDescent="0.3">
      <c r="A69" s="687"/>
      <c r="B69" s="687"/>
      <c r="C69" s="687"/>
      <c r="D69" s="687"/>
      <c r="E69" s="687"/>
      <c r="F69" s="687"/>
      <c r="G69" s="687"/>
      <c r="H69" s="687"/>
      <c r="I69" s="687"/>
      <c r="J69" s="687"/>
      <c r="K69" s="687"/>
      <c r="L69" s="687"/>
    </row>
    <row r="70" spans="1:12" ht="18.75" x14ac:dyDescent="0.3">
      <c r="A70" s="687"/>
      <c r="B70" s="687"/>
      <c r="C70" s="687"/>
      <c r="D70" s="687"/>
      <c r="E70" s="687"/>
      <c r="F70" s="687"/>
      <c r="G70" s="687"/>
      <c r="H70" s="687"/>
      <c r="I70" s="687"/>
      <c r="J70" s="687"/>
      <c r="K70" s="687"/>
      <c r="L70" s="687"/>
    </row>
    <row r="71" spans="1:12" ht="18.75" x14ac:dyDescent="0.3">
      <c r="A71" s="687"/>
      <c r="B71" s="687"/>
      <c r="C71" s="687"/>
      <c r="D71" s="687"/>
      <c r="E71" s="687"/>
      <c r="F71" s="687"/>
      <c r="G71" s="687"/>
      <c r="H71" s="687"/>
      <c r="I71" s="687"/>
      <c r="J71" s="687"/>
      <c r="K71" s="687"/>
      <c r="L71" s="687"/>
    </row>
    <row r="72" spans="1:12" ht="18.75" x14ac:dyDescent="0.3">
      <c r="A72" s="687"/>
      <c r="B72" s="687"/>
      <c r="C72" s="687"/>
      <c r="D72" s="687"/>
      <c r="E72" s="687"/>
      <c r="F72" s="687"/>
      <c r="G72" s="687"/>
      <c r="H72" s="687"/>
      <c r="I72" s="687"/>
      <c r="J72" s="687"/>
      <c r="K72" s="687"/>
      <c r="L72" s="687"/>
    </row>
    <row r="73" spans="1:12" ht="18.75" x14ac:dyDescent="0.3">
      <c r="A73" s="687"/>
      <c r="B73" s="687"/>
      <c r="C73" s="687"/>
      <c r="D73" s="687"/>
      <c r="E73" s="687"/>
      <c r="F73" s="687"/>
      <c r="G73" s="687"/>
      <c r="H73" s="687"/>
      <c r="I73" s="687"/>
      <c r="J73" s="687"/>
      <c r="K73" s="687"/>
      <c r="L73" s="687"/>
    </row>
    <row r="74" spans="1:12" ht="18.75" x14ac:dyDescent="0.3">
      <c r="A74" s="687"/>
      <c r="B74" s="687"/>
      <c r="C74" s="687"/>
      <c r="D74" s="687"/>
      <c r="E74" s="687"/>
      <c r="F74" s="687"/>
      <c r="G74" s="687"/>
      <c r="H74" s="687"/>
      <c r="I74" s="687"/>
      <c r="J74" s="687"/>
      <c r="K74" s="687"/>
      <c r="L74" s="687"/>
    </row>
    <row r="75" spans="1:12" ht="18.75" x14ac:dyDescent="0.3">
      <c r="A75" s="687"/>
      <c r="B75" s="687"/>
      <c r="C75" s="687"/>
      <c r="D75" s="687"/>
      <c r="E75" s="687"/>
      <c r="F75" s="687"/>
      <c r="G75" s="687"/>
      <c r="H75" s="687"/>
      <c r="I75" s="687"/>
      <c r="J75" s="687"/>
      <c r="K75" s="687"/>
      <c r="L75" s="687"/>
    </row>
    <row r="76" spans="1:12" ht="18.75" x14ac:dyDescent="0.3">
      <c r="A76" s="687"/>
      <c r="B76" s="687"/>
      <c r="C76" s="687"/>
      <c r="D76" s="687"/>
      <c r="E76" s="687"/>
      <c r="F76" s="687"/>
      <c r="G76" s="687"/>
      <c r="H76" s="687"/>
      <c r="I76" s="687"/>
      <c r="J76" s="687"/>
      <c r="K76" s="687"/>
      <c r="L76" s="687"/>
    </row>
    <row r="77" spans="1:12" ht="18.75" x14ac:dyDescent="0.3">
      <c r="A77" s="687"/>
      <c r="B77" s="687"/>
      <c r="C77" s="687"/>
      <c r="D77" s="687"/>
      <c r="E77" s="687"/>
      <c r="F77" s="687"/>
      <c r="G77" s="687"/>
      <c r="H77" s="687"/>
      <c r="I77" s="687"/>
      <c r="J77" s="687"/>
      <c r="K77" s="687"/>
      <c r="L77" s="687"/>
    </row>
    <row r="78" spans="1:12" ht="18.75" x14ac:dyDescent="0.3">
      <c r="A78" s="687"/>
      <c r="B78" s="687"/>
      <c r="C78" s="687"/>
      <c r="D78" s="687"/>
      <c r="E78" s="687"/>
      <c r="F78" s="687"/>
      <c r="G78" s="687"/>
      <c r="H78" s="687"/>
      <c r="I78" s="687"/>
      <c r="J78" s="687"/>
      <c r="K78" s="687"/>
      <c r="L78" s="687"/>
    </row>
    <row r="79" spans="1:12" ht="18.75" x14ac:dyDescent="0.3">
      <c r="A79" s="687"/>
      <c r="B79" s="687"/>
      <c r="C79" s="687"/>
      <c r="D79" s="687"/>
      <c r="E79" s="687"/>
      <c r="F79" s="687"/>
      <c r="G79" s="687"/>
      <c r="H79" s="687"/>
      <c r="I79" s="687"/>
      <c r="J79" s="687"/>
      <c r="K79" s="687"/>
      <c r="L79" s="687"/>
    </row>
    <row r="80" spans="1:12" ht="18.75" x14ac:dyDescent="0.3">
      <c r="A80" s="687"/>
      <c r="B80" s="687"/>
      <c r="C80" s="687"/>
      <c r="D80" s="687"/>
      <c r="E80" s="687"/>
      <c r="F80" s="687"/>
      <c r="G80" s="687"/>
      <c r="H80" s="687"/>
      <c r="I80" s="687"/>
      <c r="J80" s="687"/>
      <c r="K80" s="687"/>
      <c r="L80" s="687"/>
    </row>
    <row r="81" spans="1:12" ht="18.75" x14ac:dyDescent="0.3">
      <c r="A81" s="687"/>
      <c r="B81" s="687"/>
      <c r="C81" s="687"/>
      <c r="D81" s="687"/>
      <c r="E81" s="687"/>
      <c r="F81" s="687"/>
      <c r="G81" s="687"/>
      <c r="H81" s="687"/>
      <c r="I81" s="687"/>
      <c r="J81" s="687"/>
      <c r="K81" s="687"/>
      <c r="L81" s="687"/>
    </row>
    <row r="82" spans="1:12" ht="18.75" x14ac:dyDescent="0.3">
      <c r="A82" s="687"/>
      <c r="B82" s="687"/>
      <c r="C82" s="687"/>
      <c r="D82" s="687"/>
      <c r="E82" s="687"/>
      <c r="F82" s="687"/>
      <c r="G82" s="687"/>
      <c r="H82" s="687"/>
      <c r="I82" s="687"/>
      <c r="J82" s="687"/>
      <c r="K82" s="687"/>
      <c r="L82" s="687"/>
    </row>
    <row r="83" spans="1:12" ht="18.75" x14ac:dyDescent="0.3">
      <c r="A83" s="687"/>
      <c r="B83" s="687"/>
      <c r="C83" s="687"/>
      <c r="D83" s="687"/>
      <c r="E83" s="687"/>
      <c r="F83" s="687"/>
      <c r="G83" s="687"/>
      <c r="H83" s="687"/>
      <c r="I83" s="687"/>
      <c r="J83" s="687"/>
      <c r="K83" s="687"/>
      <c r="L83" s="687"/>
    </row>
    <row r="84" spans="1:12" ht="18.75" x14ac:dyDescent="0.3">
      <c r="A84" s="687"/>
      <c r="B84" s="687"/>
      <c r="C84" s="687"/>
      <c r="D84" s="687"/>
      <c r="E84" s="687"/>
      <c r="F84" s="687"/>
      <c r="G84" s="687"/>
      <c r="H84" s="687"/>
      <c r="I84" s="687"/>
      <c r="J84" s="687"/>
      <c r="K84" s="687"/>
      <c r="L84" s="687"/>
    </row>
    <row r="85" spans="1:12" ht="18.75" x14ac:dyDescent="0.3">
      <c r="A85" s="687"/>
      <c r="B85" s="687"/>
      <c r="C85" s="687"/>
      <c r="D85" s="687"/>
      <c r="E85" s="687"/>
      <c r="F85" s="687"/>
      <c r="G85" s="687"/>
      <c r="H85" s="687"/>
      <c r="I85" s="687"/>
      <c r="J85" s="687"/>
      <c r="K85" s="687"/>
      <c r="L85" s="687"/>
    </row>
    <row r="86" spans="1:12" ht="18.75" x14ac:dyDescent="0.3">
      <c r="A86" s="687"/>
      <c r="B86" s="687"/>
      <c r="C86" s="687"/>
      <c r="D86" s="687"/>
      <c r="E86" s="687"/>
      <c r="F86" s="687"/>
      <c r="G86" s="687"/>
      <c r="H86" s="687"/>
      <c r="I86" s="687"/>
      <c r="J86" s="687"/>
      <c r="K86" s="687"/>
      <c r="L86" s="687"/>
    </row>
    <row r="87" spans="1:12" ht="18.75" x14ac:dyDescent="0.3">
      <c r="A87" s="687"/>
      <c r="B87" s="687"/>
      <c r="C87" s="687"/>
      <c r="D87" s="687"/>
      <c r="E87" s="687"/>
      <c r="F87" s="687"/>
      <c r="G87" s="687"/>
      <c r="H87" s="687"/>
      <c r="I87" s="687"/>
      <c r="J87" s="687"/>
      <c r="K87" s="687"/>
      <c r="L87" s="687"/>
    </row>
    <row r="88" spans="1:12" ht="18.75" x14ac:dyDescent="0.3">
      <c r="A88" s="687"/>
      <c r="B88" s="687"/>
      <c r="C88" s="687"/>
      <c r="D88" s="687"/>
      <c r="E88" s="687"/>
      <c r="F88" s="687"/>
      <c r="G88" s="687"/>
      <c r="H88" s="687"/>
      <c r="I88" s="687"/>
      <c r="J88" s="687"/>
      <c r="K88" s="687"/>
      <c r="L88" s="687"/>
    </row>
    <row r="89" spans="1:12" ht="18.75" x14ac:dyDescent="0.3">
      <c r="A89" s="687"/>
      <c r="B89" s="687"/>
      <c r="C89" s="687"/>
      <c r="D89" s="687"/>
      <c r="E89" s="687"/>
      <c r="F89" s="687"/>
      <c r="G89" s="687"/>
      <c r="H89" s="687"/>
      <c r="I89" s="687"/>
      <c r="J89" s="687"/>
      <c r="K89" s="687"/>
      <c r="L89" s="687"/>
    </row>
    <row r="90" spans="1:12" ht="18.75" x14ac:dyDescent="0.3">
      <c r="A90" s="687"/>
      <c r="B90" s="687"/>
      <c r="C90" s="687"/>
      <c r="D90" s="687"/>
      <c r="E90" s="687"/>
      <c r="F90" s="687"/>
      <c r="G90" s="687"/>
      <c r="H90" s="687"/>
      <c r="I90" s="687"/>
      <c r="J90" s="687"/>
      <c r="K90" s="687"/>
      <c r="L90" s="687"/>
    </row>
    <row r="91" spans="1:12" ht="18.75" x14ac:dyDescent="0.3">
      <c r="A91" s="687"/>
      <c r="B91" s="687"/>
      <c r="C91" s="687"/>
      <c r="D91" s="687"/>
      <c r="E91" s="687"/>
      <c r="F91" s="687"/>
      <c r="G91" s="687"/>
      <c r="H91" s="687"/>
      <c r="I91" s="687"/>
      <c r="J91" s="687"/>
      <c r="K91" s="687"/>
      <c r="L91" s="687"/>
    </row>
    <row r="92" spans="1:12" ht="18.75" x14ac:dyDescent="0.3">
      <c r="A92" s="687"/>
      <c r="B92" s="687"/>
      <c r="C92" s="687"/>
      <c r="D92" s="687"/>
      <c r="E92" s="687"/>
      <c r="F92" s="687"/>
      <c r="G92" s="687"/>
      <c r="H92" s="687"/>
      <c r="I92" s="687"/>
      <c r="J92" s="687"/>
      <c r="K92" s="687"/>
      <c r="L92" s="687"/>
    </row>
    <row r="93" spans="1:12" ht="18.75" x14ac:dyDescent="0.3">
      <c r="A93" s="687"/>
      <c r="B93" s="687"/>
      <c r="C93" s="687"/>
      <c r="D93" s="687"/>
      <c r="E93" s="687"/>
      <c r="F93" s="687"/>
      <c r="G93" s="687"/>
      <c r="H93" s="687"/>
      <c r="I93" s="687"/>
      <c r="J93" s="687"/>
      <c r="K93" s="687"/>
      <c r="L93" s="687"/>
    </row>
    <row r="94" spans="1:12" ht="18.75" x14ac:dyDescent="0.3">
      <c r="A94" s="687"/>
      <c r="B94" s="687"/>
      <c r="C94" s="687"/>
      <c r="D94" s="687"/>
      <c r="E94" s="687"/>
      <c r="F94" s="687"/>
      <c r="G94" s="687"/>
      <c r="H94" s="687"/>
      <c r="I94" s="687"/>
      <c r="J94" s="687"/>
      <c r="K94" s="687"/>
      <c r="L94" s="687"/>
    </row>
    <row r="95" spans="1:12" ht="18.75" x14ac:dyDescent="0.3">
      <c r="A95" s="687"/>
      <c r="B95" s="687"/>
      <c r="C95" s="687"/>
      <c r="D95" s="687"/>
      <c r="E95" s="687"/>
      <c r="F95" s="687"/>
      <c r="G95" s="687"/>
      <c r="H95" s="687"/>
      <c r="I95" s="687"/>
      <c r="J95" s="687"/>
      <c r="K95" s="687"/>
      <c r="L95" s="687"/>
    </row>
    <row r="96" spans="1:12" ht="18.75" x14ac:dyDescent="0.3">
      <c r="A96" s="687"/>
      <c r="B96" s="687"/>
      <c r="C96" s="687"/>
      <c r="D96" s="687"/>
      <c r="E96" s="687"/>
      <c r="F96" s="687"/>
      <c r="G96" s="687"/>
      <c r="H96" s="687"/>
      <c r="I96" s="687"/>
      <c r="J96" s="687"/>
      <c r="K96" s="687"/>
      <c r="L96" s="687"/>
    </row>
    <row r="97" spans="1:12" ht="18.75" x14ac:dyDescent="0.3">
      <c r="A97" s="687"/>
      <c r="B97" s="687"/>
      <c r="C97" s="687"/>
      <c r="D97" s="687"/>
      <c r="E97" s="687"/>
      <c r="F97" s="687"/>
      <c r="G97" s="687"/>
      <c r="H97" s="687"/>
      <c r="I97" s="687"/>
      <c r="J97" s="687"/>
      <c r="K97" s="687"/>
      <c r="L97" s="687"/>
    </row>
    <row r="98" spans="1:12" ht="18.75" x14ac:dyDescent="0.3">
      <c r="A98" s="687"/>
      <c r="B98" s="687"/>
      <c r="C98" s="687"/>
      <c r="D98" s="687"/>
      <c r="E98" s="687"/>
      <c r="F98" s="687"/>
      <c r="G98" s="687"/>
      <c r="H98" s="687"/>
      <c r="I98" s="687"/>
      <c r="J98" s="687"/>
      <c r="K98" s="687"/>
      <c r="L98" s="687"/>
    </row>
    <row r="99" spans="1:12" ht="18.75" x14ac:dyDescent="0.3">
      <c r="A99" s="687"/>
      <c r="B99" s="687"/>
      <c r="C99" s="687"/>
      <c r="D99" s="687"/>
      <c r="E99" s="687"/>
      <c r="F99" s="687"/>
      <c r="G99" s="687"/>
      <c r="H99" s="687"/>
      <c r="I99" s="687"/>
      <c r="J99" s="687"/>
      <c r="K99" s="687"/>
      <c r="L99" s="687"/>
    </row>
    <row r="100" spans="1:12" ht="18.75" x14ac:dyDescent="0.3">
      <c r="A100" s="687"/>
      <c r="B100" s="687"/>
      <c r="C100" s="687"/>
      <c r="D100" s="687"/>
      <c r="E100" s="687"/>
      <c r="F100" s="687"/>
      <c r="G100" s="687"/>
      <c r="H100" s="687"/>
      <c r="I100" s="687"/>
      <c r="J100" s="687"/>
      <c r="K100" s="687"/>
      <c r="L100" s="687"/>
    </row>
    <row r="101" spans="1:12" ht="18.75" x14ac:dyDescent="0.3">
      <c r="A101" s="687"/>
      <c r="B101" s="687"/>
      <c r="C101" s="687"/>
      <c r="D101" s="687"/>
      <c r="E101" s="687"/>
      <c r="F101" s="687"/>
      <c r="G101" s="687"/>
      <c r="H101" s="687"/>
      <c r="I101" s="687"/>
      <c r="J101" s="687"/>
      <c r="K101" s="687"/>
      <c r="L101" s="687"/>
    </row>
    <row r="102" spans="1:12" ht="18.75" x14ac:dyDescent="0.3">
      <c r="A102" s="687"/>
      <c r="B102" s="687"/>
      <c r="C102" s="687"/>
      <c r="D102" s="687"/>
      <c r="E102" s="687"/>
      <c r="F102" s="687"/>
      <c r="G102" s="687"/>
      <c r="H102" s="687"/>
      <c r="I102" s="687"/>
      <c r="J102" s="687"/>
      <c r="K102" s="687"/>
      <c r="L102" s="687"/>
    </row>
    <row r="103" spans="1:12" ht="18.75" x14ac:dyDescent="0.3">
      <c r="A103" s="687"/>
      <c r="B103" s="687"/>
      <c r="C103" s="687"/>
      <c r="D103" s="687"/>
      <c r="E103" s="687"/>
      <c r="F103" s="687"/>
      <c r="G103" s="687"/>
      <c r="H103" s="687"/>
      <c r="I103" s="687"/>
      <c r="J103" s="687"/>
      <c r="K103" s="687"/>
      <c r="L103" s="687"/>
    </row>
    <row r="104" spans="1:12" ht="18.75" x14ac:dyDescent="0.3">
      <c r="A104" s="687"/>
      <c r="B104" s="687"/>
      <c r="C104" s="687"/>
      <c r="D104" s="687"/>
      <c r="E104" s="687"/>
      <c r="F104" s="687"/>
      <c r="G104" s="687"/>
      <c r="H104" s="687"/>
      <c r="I104" s="687"/>
      <c r="J104" s="687"/>
      <c r="K104" s="687"/>
      <c r="L104" s="687"/>
    </row>
    <row r="105" spans="1:12" ht="18.75" x14ac:dyDescent="0.3">
      <c r="A105" s="687"/>
      <c r="B105" s="687"/>
      <c r="C105" s="687"/>
      <c r="D105" s="687"/>
      <c r="E105" s="687"/>
      <c r="F105" s="687"/>
      <c r="G105" s="687"/>
      <c r="H105" s="687"/>
      <c r="I105" s="687"/>
      <c r="J105" s="687"/>
      <c r="K105" s="687"/>
      <c r="L105" s="687"/>
    </row>
    <row r="106" spans="1:12" ht="18.75" x14ac:dyDescent="0.3">
      <c r="A106" s="687"/>
      <c r="B106" s="687"/>
      <c r="C106" s="687"/>
      <c r="D106" s="687"/>
      <c r="E106" s="687"/>
      <c r="F106" s="687"/>
      <c r="G106" s="687"/>
      <c r="H106" s="687"/>
      <c r="I106" s="687"/>
      <c r="J106" s="687"/>
      <c r="K106" s="687"/>
      <c r="L106" s="687"/>
    </row>
    <row r="107" spans="1:12" ht="18.75" x14ac:dyDescent="0.3">
      <c r="A107" s="687"/>
      <c r="B107" s="687"/>
      <c r="C107" s="687"/>
      <c r="D107" s="687"/>
      <c r="E107" s="687"/>
      <c r="F107" s="687"/>
      <c r="G107" s="687"/>
      <c r="H107" s="687"/>
      <c r="I107" s="687"/>
      <c r="J107" s="687"/>
      <c r="K107" s="687"/>
      <c r="L107" s="687"/>
    </row>
    <row r="108" spans="1:12" ht="18.75" x14ac:dyDescent="0.3">
      <c r="A108" s="687"/>
      <c r="B108" s="687"/>
      <c r="C108" s="687"/>
      <c r="D108" s="687"/>
      <c r="E108" s="687"/>
      <c r="F108" s="687"/>
      <c r="G108" s="687"/>
      <c r="H108" s="687"/>
      <c r="I108" s="687"/>
      <c r="J108" s="687"/>
      <c r="K108" s="687"/>
      <c r="L108" s="687"/>
    </row>
    <row r="109" spans="1:12" ht="18.75" x14ac:dyDescent="0.3">
      <c r="A109" s="687"/>
      <c r="B109" s="687"/>
      <c r="C109" s="687"/>
      <c r="D109" s="687"/>
      <c r="E109" s="687"/>
      <c r="F109" s="687"/>
      <c r="G109" s="687"/>
      <c r="H109" s="687"/>
      <c r="I109" s="687"/>
      <c r="J109" s="687"/>
      <c r="K109" s="687"/>
      <c r="L109" s="687"/>
    </row>
    <row r="110" spans="1:12" ht="18.75" x14ac:dyDescent="0.3">
      <c r="A110" s="687"/>
      <c r="B110" s="687"/>
      <c r="C110" s="687"/>
      <c r="D110" s="687"/>
      <c r="E110" s="687"/>
      <c r="F110" s="687"/>
      <c r="G110" s="687"/>
      <c r="H110" s="687"/>
      <c r="I110" s="687"/>
      <c r="J110" s="687"/>
      <c r="K110" s="687"/>
      <c r="L110" s="687"/>
    </row>
    <row r="111" spans="1:12" ht="18.75" x14ac:dyDescent="0.3">
      <c r="A111" s="687"/>
      <c r="B111" s="687"/>
      <c r="C111" s="687"/>
      <c r="D111" s="687"/>
      <c r="E111" s="687"/>
      <c r="F111" s="687"/>
      <c r="G111" s="687"/>
      <c r="H111" s="687"/>
      <c r="I111" s="687"/>
      <c r="J111" s="687"/>
      <c r="K111" s="687"/>
      <c r="L111" s="687"/>
    </row>
    <row r="112" spans="1:12" ht="18.75" x14ac:dyDescent="0.3">
      <c r="A112" s="687"/>
      <c r="B112" s="687"/>
      <c r="C112" s="687"/>
      <c r="D112" s="687"/>
      <c r="E112" s="687"/>
      <c r="F112" s="687"/>
      <c r="G112" s="687"/>
      <c r="H112" s="687"/>
      <c r="I112" s="687"/>
      <c r="J112" s="687"/>
      <c r="K112" s="687"/>
      <c r="L112" s="687"/>
    </row>
    <row r="113" spans="1:12" ht="18.75" x14ac:dyDescent="0.3">
      <c r="A113" s="687"/>
      <c r="B113" s="687"/>
      <c r="C113" s="687"/>
      <c r="D113" s="687"/>
      <c r="E113" s="687"/>
      <c r="F113" s="687"/>
      <c r="G113" s="687"/>
      <c r="H113" s="687"/>
      <c r="I113" s="687"/>
      <c r="J113" s="687"/>
      <c r="K113" s="687"/>
      <c r="L113" s="687"/>
    </row>
    <row r="114" spans="1:12" ht="18.75" x14ac:dyDescent="0.3">
      <c r="A114" s="687"/>
      <c r="B114" s="687"/>
      <c r="C114" s="687"/>
      <c r="D114" s="687"/>
      <c r="E114" s="687"/>
      <c r="F114" s="687"/>
      <c r="G114" s="687"/>
      <c r="H114" s="687"/>
      <c r="I114" s="687"/>
      <c r="J114" s="687"/>
      <c r="K114" s="687"/>
      <c r="L114" s="687"/>
    </row>
    <row r="115" spans="1:12" ht="18.75" x14ac:dyDescent="0.3">
      <c r="A115" s="687"/>
      <c r="B115" s="687"/>
      <c r="C115" s="687"/>
      <c r="D115" s="687"/>
      <c r="E115" s="687"/>
      <c r="F115" s="687"/>
      <c r="G115" s="687"/>
      <c r="H115" s="687"/>
      <c r="I115" s="687"/>
      <c r="J115" s="687"/>
      <c r="K115" s="687"/>
      <c r="L115" s="687"/>
    </row>
    <row r="116" spans="1:12" ht="18.75" x14ac:dyDescent="0.3">
      <c r="A116" s="687"/>
      <c r="B116" s="687"/>
      <c r="C116" s="687"/>
      <c r="D116" s="687"/>
      <c r="E116" s="687"/>
      <c r="F116" s="687"/>
      <c r="G116" s="687"/>
      <c r="H116" s="687"/>
      <c r="I116" s="687"/>
      <c r="J116" s="687"/>
      <c r="K116" s="687"/>
      <c r="L116" s="687"/>
    </row>
    <row r="117" spans="1:12" ht="18.75" x14ac:dyDescent="0.3">
      <c r="A117" s="687"/>
      <c r="B117" s="687"/>
      <c r="C117" s="687"/>
      <c r="D117" s="687"/>
      <c r="E117" s="687"/>
      <c r="F117" s="687"/>
      <c r="G117" s="687"/>
      <c r="H117" s="687"/>
      <c r="I117" s="687"/>
      <c r="J117" s="687"/>
      <c r="K117" s="687"/>
      <c r="L117" s="687"/>
    </row>
    <row r="118" spans="1:12" ht="18.75" x14ac:dyDescent="0.3">
      <c r="A118" s="687"/>
      <c r="B118" s="687"/>
      <c r="C118" s="687"/>
      <c r="D118" s="687"/>
      <c r="E118" s="687"/>
      <c r="F118" s="687"/>
      <c r="G118" s="687"/>
      <c r="H118" s="687"/>
      <c r="I118" s="687"/>
      <c r="J118" s="687"/>
      <c r="K118" s="687"/>
      <c r="L118" s="687"/>
    </row>
    <row r="119" spans="1:12" ht="18.75" x14ac:dyDescent="0.3">
      <c r="A119" s="687"/>
      <c r="B119" s="687"/>
      <c r="C119" s="687"/>
      <c r="D119" s="687"/>
      <c r="E119" s="687"/>
      <c r="F119" s="687"/>
      <c r="G119" s="687"/>
      <c r="H119" s="687"/>
      <c r="I119" s="687"/>
      <c r="J119" s="687"/>
      <c r="K119" s="687"/>
      <c r="L119" s="687"/>
    </row>
    <row r="120" spans="1:12" ht="18.75" x14ac:dyDescent="0.3">
      <c r="A120" s="687"/>
      <c r="B120" s="687"/>
      <c r="C120" s="687"/>
      <c r="D120" s="687"/>
      <c r="E120" s="687"/>
      <c r="F120" s="687"/>
      <c r="G120" s="687"/>
      <c r="H120" s="687"/>
      <c r="I120" s="687"/>
      <c r="J120" s="687"/>
      <c r="K120" s="687"/>
      <c r="L120" s="687"/>
    </row>
    <row r="121" spans="1:12" ht="18.75" x14ac:dyDescent="0.3">
      <c r="A121" s="687"/>
      <c r="B121" s="687"/>
      <c r="C121" s="687"/>
      <c r="D121" s="687"/>
      <c r="E121" s="687"/>
      <c r="F121" s="687"/>
      <c r="G121" s="687"/>
      <c r="H121" s="687"/>
      <c r="I121" s="687"/>
      <c r="J121" s="687"/>
      <c r="K121" s="687"/>
      <c r="L121" s="687"/>
    </row>
    <row r="122" spans="1:12" ht="18.75" x14ac:dyDescent="0.3">
      <c r="A122" s="687"/>
      <c r="B122" s="687"/>
      <c r="C122" s="687"/>
      <c r="D122" s="687"/>
      <c r="E122" s="687"/>
      <c r="F122" s="687"/>
      <c r="G122" s="687"/>
      <c r="H122" s="687"/>
      <c r="I122" s="687"/>
      <c r="J122" s="687"/>
      <c r="K122" s="687"/>
      <c r="L122" s="687"/>
    </row>
    <row r="123" spans="1:12" ht="18.75" x14ac:dyDescent="0.3">
      <c r="A123" s="687"/>
      <c r="B123" s="687"/>
      <c r="C123" s="687"/>
      <c r="D123" s="687"/>
      <c r="E123" s="687"/>
      <c r="F123" s="687"/>
      <c r="G123" s="687"/>
      <c r="H123" s="687"/>
      <c r="I123" s="687"/>
      <c r="J123" s="687"/>
      <c r="K123" s="687"/>
      <c r="L123" s="687"/>
    </row>
    <row r="124" spans="1:12" ht="18.75" x14ac:dyDescent="0.3">
      <c r="A124" s="687"/>
      <c r="B124" s="687"/>
      <c r="C124" s="687"/>
      <c r="D124" s="687"/>
      <c r="E124" s="687"/>
      <c r="F124" s="687"/>
      <c r="G124" s="687"/>
      <c r="H124" s="687"/>
      <c r="I124" s="687"/>
      <c r="J124" s="687"/>
      <c r="K124" s="687"/>
      <c r="L124" s="687"/>
    </row>
    <row r="125" spans="1:12" ht="18.75" x14ac:dyDescent="0.3">
      <c r="A125" s="687"/>
      <c r="B125" s="687"/>
      <c r="C125" s="687"/>
      <c r="D125" s="687"/>
      <c r="E125" s="687"/>
      <c r="F125" s="687"/>
      <c r="G125" s="687"/>
      <c r="H125" s="687"/>
      <c r="I125" s="687"/>
      <c r="J125" s="687"/>
      <c r="K125" s="687"/>
      <c r="L125" s="687"/>
    </row>
    <row r="126" spans="1:12" ht="18.75" x14ac:dyDescent="0.3">
      <c r="A126" s="687"/>
      <c r="B126" s="687"/>
      <c r="C126" s="687"/>
      <c r="D126" s="687"/>
      <c r="E126" s="687"/>
      <c r="F126" s="687"/>
      <c r="G126" s="687"/>
      <c r="H126" s="687"/>
      <c r="I126" s="687"/>
      <c r="J126" s="687"/>
      <c r="K126" s="687"/>
      <c r="L126" s="687"/>
    </row>
    <row r="127" spans="1:12" ht="18.75" x14ac:dyDescent="0.3">
      <c r="A127" s="687"/>
      <c r="B127" s="687"/>
      <c r="C127" s="687"/>
      <c r="D127" s="687"/>
      <c r="E127" s="687"/>
      <c r="F127" s="687"/>
      <c r="G127" s="687"/>
      <c r="H127" s="687"/>
      <c r="I127" s="687"/>
      <c r="J127" s="687"/>
      <c r="K127" s="687"/>
      <c r="L127" s="687"/>
    </row>
    <row r="128" spans="1:12" ht="18.75" x14ac:dyDescent="0.3">
      <c r="A128" s="687"/>
      <c r="B128" s="687"/>
      <c r="C128" s="687"/>
      <c r="D128" s="687"/>
      <c r="E128" s="687"/>
      <c r="F128" s="687"/>
      <c r="G128" s="687"/>
      <c r="H128" s="687"/>
      <c r="I128" s="687"/>
      <c r="J128" s="687"/>
      <c r="K128" s="687"/>
      <c r="L128" s="687"/>
    </row>
    <row r="129" spans="1:12" ht="18.75" x14ac:dyDescent="0.3">
      <c r="A129" s="687"/>
      <c r="B129" s="687"/>
      <c r="C129" s="687"/>
      <c r="D129" s="687"/>
      <c r="E129" s="687"/>
      <c r="F129" s="687"/>
      <c r="G129" s="687"/>
      <c r="H129" s="687"/>
      <c r="I129" s="687"/>
      <c r="J129" s="687"/>
      <c r="K129" s="687"/>
      <c r="L129" s="687"/>
    </row>
    <row r="130" spans="1:12" ht="18.75" x14ac:dyDescent="0.3">
      <c r="A130" s="687"/>
      <c r="B130" s="687"/>
      <c r="C130" s="687"/>
      <c r="D130" s="687"/>
      <c r="E130" s="687"/>
      <c r="F130" s="687"/>
      <c r="G130" s="687"/>
      <c r="H130" s="687"/>
      <c r="I130" s="687"/>
      <c r="J130" s="687"/>
      <c r="K130" s="687"/>
      <c r="L130" s="687"/>
    </row>
    <row r="131" spans="1:12" ht="18.75" x14ac:dyDescent="0.3">
      <c r="A131" s="687"/>
      <c r="B131" s="687"/>
      <c r="C131" s="687"/>
      <c r="D131" s="687"/>
      <c r="E131" s="687"/>
      <c r="F131" s="687"/>
      <c r="G131" s="687"/>
      <c r="H131" s="687"/>
      <c r="I131" s="687"/>
      <c r="J131" s="687"/>
      <c r="K131" s="687"/>
      <c r="L131" s="687"/>
    </row>
    <row r="132" spans="1:12" ht="18.75" x14ac:dyDescent="0.3">
      <c r="A132" s="687"/>
      <c r="B132" s="687"/>
      <c r="C132" s="687"/>
      <c r="D132" s="687"/>
      <c r="E132" s="687"/>
      <c r="F132" s="687"/>
      <c r="G132" s="687"/>
      <c r="H132" s="687"/>
      <c r="I132" s="687"/>
      <c r="J132" s="687"/>
      <c r="K132" s="687"/>
      <c r="L132" s="687"/>
    </row>
    <row r="133" spans="1:12" ht="18.75" x14ac:dyDescent="0.3">
      <c r="A133" s="687"/>
      <c r="B133" s="687"/>
      <c r="C133" s="687"/>
      <c r="D133" s="687"/>
      <c r="E133" s="687"/>
      <c r="F133" s="687"/>
      <c r="G133" s="687"/>
      <c r="H133" s="687"/>
      <c r="I133" s="687"/>
      <c r="J133" s="687"/>
      <c r="K133" s="687"/>
      <c r="L133" s="687"/>
    </row>
    <row r="134" spans="1:12" ht="18.75" x14ac:dyDescent="0.3">
      <c r="A134" s="687"/>
      <c r="B134" s="687"/>
      <c r="C134" s="687"/>
      <c r="D134" s="687"/>
      <c r="E134" s="687"/>
      <c r="F134" s="687"/>
      <c r="G134" s="687"/>
      <c r="H134" s="687"/>
      <c r="I134" s="687"/>
      <c r="J134" s="687"/>
      <c r="K134" s="687"/>
      <c r="L134" s="687"/>
    </row>
    <row r="135" spans="1:12" ht="18.75" x14ac:dyDescent="0.3">
      <c r="A135" s="687"/>
      <c r="B135" s="687"/>
      <c r="C135" s="687"/>
      <c r="D135" s="687"/>
      <c r="E135" s="687"/>
      <c r="F135" s="687"/>
      <c r="G135" s="687"/>
      <c r="H135" s="687"/>
      <c r="I135" s="687"/>
      <c r="J135" s="687"/>
      <c r="K135" s="687"/>
      <c r="L135" s="687"/>
    </row>
    <row r="136" spans="1:12" ht="18.75" x14ac:dyDescent="0.3">
      <c r="A136" s="687"/>
      <c r="B136" s="687"/>
      <c r="C136" s="687"/>
      <c r="D136" s="687"/>
      <c r="E136" s="687"/>
      <c r="F136" s="687"/>
      <c r="G136" s="687"/>
      <c r="H136" s="687"/>
      <c r="I136" s="687"/>
      <c r="J136" s="687"/>
      <c r="K136" s="687"/>
      <c r="L136" s="687"/>
    </row>
    <row r="137" spans="1:12" ht="18.75" x14ac:dyDescent="0.3">
      <c r="A137" s="687"/>
      <c r="B137" s="687"/>
      <c r="C137" s="687"/>
      <c r="D137" s="687"/>
      <c r="E137" s="687"/>
      <c r="F137" s="687"/>
      <c r="G137" s="687"/>
      <c r="H137" s="687"/>
      <c r="I137" s="687"/>
      <c r="J137" s="687"/>
      <c r="K137" s="687"/>
      <c r="L137" s="687"/>
    </row>
    <row r="138" spans="1:12" ht="18.75" x14ac:dyDescent="0.3">
      <c r="A138" s="687"/>
      <c r="B138" s="687"/>
      <c r="C138" s="687"/>
      <c r="D138" s="687"/>
      <c r="E138" s="687"/>
      <c r="F138" s="687"/>
      <c r="G138" s="687"/>
      <c r="H138" s="687"/>
      <c r="I138" s="687"/>
      <c r="J138" s="687"/>
      <c r="K138" s="687"/>
      <c r="L138" s="687"/>
    </row>
    <row r="139" spans="1:12" ht="18.75" x14ac:dyDescent="0.3">
      <c r="A139" s="687"/>
      <c r="B139" s="687"/>
      <c r="C139" s="687"/>
      <c r="D139" s="687"/>
      <c r="E139" s="687"/>
      <c r="F139" s="687"/>
      <c r="G139" s="687"/>
      <c r="H139" s="687"/>
      <c r="I139" s="687"/>
      <c r="J139" s="687"/>
      <c r="K139" s="687"/>
      <c r="L139" s="687"/>
    </row>
    <row r="140" spans="1:12" ht="18.75" x14ac:dyDescent="0.3">
      <c r="A140" s="687"/>
      <c r="B140" s="687"/>
      <c r="C140" s="687"/>
      <c r="D140" s="687"/>
      <c r="E140" s="687"/>
      <c r="F140" s="687"/>
      <c r="G140" s="687"/>
      <c r="H140" s="687"/>
      <c r="I140" s="687"/>
      <c r="J140" s="687"/>
      <c r="K140" s="687"/>
      <c r="L140" s="687"/>
    </row>
    <row r="141" spans="1:12" ht="18.75" x14ac:dyDescent="0.3">
      <c r="A141" s="687"/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</row>
    <row r="142" spans="1:12" ht="18.75" x14ac:dyDescent="0.3">
      <c r="A142" s="687"/>
      <c r="B142" s="687"/>
      <c r="C142" s="687"/>
      <c r="D142" s="687"/>
      <c r="E142" s="687"/>
      <c r="F142" s="687"/>
      <c r="G142" s="687"/>
      <c r="H142" s="687"/>
      <c r="I142" s="687"/>
      <c r="J142" s="687"/>
      <c r="K142" s="687"/>
      <c r="L142" s="687"/>
    </row>
    <row r="143" spans="1:12" ht="18.75" x14ac:dyDescent="0.3">
      <c r="A143" s="687"/>
      <c r="B143" s="687"/>
      <c r="C143" s="687"/>
      <c r="D143" s="687"/>
      <c r="E143" s="687"/>
      <c r="F143" s="687"/>
      <c r="G143" s="687"/>
      <c r="H143" s="687"/>
      <c r="I143" s="687"/>
      <c r="J143" s="687"/>
      <c r="K143" s="687"/>
      <c r="L143" s="687"/>
    </row>
    <row r="144" spans="1:12" ht="18.75" x14ac:dyDescent="0.3">
      <c r="A144" s="687"/>
      <c r="B144" s="687"/>
      <c r="C144" s="687"/>
      <c r="D144" s="687"/>
      <c r="E144" s="687"/>
      <c r="F144" s="687"/>
      <c r="G144" s="687"/>
      <c r="H144" s="687"/>
      <c r="I144" s="687"/>
      <c r="J144" s="687"/>
      <c r="K144" s="687"/>
      <c r="L144" s="687"/>
    </row>
    <row r="145" spans="1:12" ht="18.75" x14ac:dyDescent="0.3">
      <c r="A145" s="687"/>
      <c r="B145" s="687"/>
      <c r="C145" s="687"/>
      <c r="D145" s="687"/>
      <c r="E145" s="687"/>
      <c r="F145" s="687"/>
      <c r="G145" s="687"/>
      <c r="H145" s="687"/>
      <c r="I145" s="687"/>
      <c r="J145" s="687"/>
      <c r="K145" s="687"/>
      <c r="L145" s="687"/>
    </row>
    <row r="146" spans="1:12" ht="18.75" x14ac:dyDescent="0.3">
      <c r="A146" s="687"/>
      <c r="B146" s="687"/>
      <c r="C146" s="687"/>
      <c r="D146" s="687"/>
      <c r="E146" s="687"/>
      <c r="F146" s="687"/>
      <c r="G146" s="687"/>
      <c r="H146" s="687"/>
      <c r="I146" s="687"/>
      <c r="J146" s="687"/>
      <c r="K146" s="687"/>
      <c r="L146" s="687"/>
    </row>
    <row r="147" spans="1:12" ht="18.75" x14ac:dyDescent="0.3">
      <c r="A147" s="687"/>
      <c r="B147" s="687"/>
      <c r="C147" s="687"/>
      <c r="D147" s="687"/>
      <c r="E147" s="687"/>
      <c r="F147" s="687"/>
      <c r="G147" s="687"/>
      <c r="H147" s="687"/>
      <c r="I147" s="687"/>
      <c r="J147" s="687"/>
      <c r="K147" s="687"/>
      <c r="L147" s="687"/>
    </row>
    <row r="148" spans="1:12" ht="18.75" x14ac:dyDescent="0.3">
      <c r="A148" s="687"/>
      <c r="B148" s="687"/>
      <c r="C148" s="687"/>
      <c r="D148" s="687"/>
      <c r="E148" s="687"/>
      <c r="F148" s="687"/>
      <c r="G148" s="687"/>
      <c r="H148" s="687"/>
      <c r="I148" s="687"/>
      <c r="J148" s="687"/>
      <c r="K148" s="687"/>
      <c r="L148" s="687"/>
    </row>
    <row r="149" spans="1:12" ht="18.75" x14ac:dyDescent="0.3">
      <c r="A149" s="687"/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</row>
    <row r="150" spans="1:12" ht="18.75" x14ac:dyDescent="0.3">
      <c r="A150" s="687"/>
      <c r="B150" s="687"/>
      <c r="C150" s="687"/>
      <c r="D150" s="687"/>
      <c r="E150" s="687"/>
      <c r="F150" s="687"/>
      <c r="G150" s="687"/>
      <c r="H150" s="687"/>
      <c r="I150" s="687"/>
      <c r="J150" s="687"/>
      <c r="K150" s="687"/>
      <c r="L150" s="687"/>
    </row>
    <row r="151" spans="1:12" ht="18.75" x14ac:dyDescent="0.3">
      <c r="A151" s="687"/>
      <c r="B151" s="687"/>
      <c r="C151" s="687"/>
      <c r="D151" s="687"/>
      <c r="E151" s="687"/>
      <c r="F151" s="687"/>
      <c r="G151" s="687"/>
      <c r="H151" s="687"/>
      <c r="I151" s="687"/>
      <c r="J151" s="687"/>
      <c r="K151" s="687"/>
      <c r="L151" s="687"/>
    </row>
    <row r="152" spans="1:12" ht="18.75" x14ac:dyDescent="0.3">
      <c r="A152" s="687"/>
      <c r="B152" s="687"/>
      <c r="C152" s="687"/>
      <c r="D152" s="687"/>
      <c r="E152" s="687"/>
      <c r="F152" s="687"/>
      <c r="G152" s="687"/>
      <c r="H152" s="687"/>
      <c r="I152" s="687"/>
      <c r="J152" s="687"/>
      <c r="K152" s="687"/>
      <c r="L152" s="687"/>
    </row>
    <row r="153" spans="1:12" ht="18.75" x14ac:dyDescent="0.3">
      <c r="A153" s="687"/>
      <c r="B153" s="687"/>
      <c r="C153" s="687"/>
      <c r="D153" s="687"/>
      <c r="E153" s="687"/>
      <c r="F153" s="687"/>
      <c r="G153" s="687"/>
      <c r="H153" s="687"/>
      <c r="I153" s="687"/>
      <c r="J153" s="687"/>
      <c r="K153" s="687"/>
      <c r="L153" s="687"/>
    </row>
    <row r="154" spans="1:12" ht="18.75" x14ac:dyDescent="0.3">
      <c r="A154" s="687"/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</row>
    <row r="155" spans="1:12" ht="18.75" x14ac:dyDescent="0.3">
      <c r="A155" s="687"/>
      <c r="B155" s="687"/>
      <c r="C155" s="687"/>
      <c r="D155" s="687"/>
      <c r="E155" s="687"/>
      <c r="F155" s="687"/>
      <c r="G155" s="687"/>
      <c r="H155" s="687"/>
      <c r="I155" s="687"/>
      <c r="J155" s="687"/>
      <c r="K155" s="687"/>
      <c r="L155" s="687"/>
    </row>
    <row r="156" spans="1:12" ht="18.75" x14ac:dyDescent="0.3">
      <c r="A156" s="687"/>
      <c r="B156" s="687"/>
      <c r="C156" s="687"/>
      <c r="D156" s="687"/>
      <c r="E156" s="687"/>
      <c r="F156" s="687"/>
      <c r="G156" s="687"/>
      <c r="H156" s="687"/>
      <c r="I156" s="687"/>
      <c r="J156" s="687"/>
      <c r="K156" s="687"/>
      <c r="L156" s="687"/>
    </row>
    <row r="157" spans="1:12" ht="18.75" x14ac:dyDescent="0.3">
      <c r="A157" s="687"/>
      <c r="B157" s="687"/>
      <c r="C157" s="687"/>
      <c r="D157" s="687"/>
      <c r="E157" s="687"/>
      <c r="F157" s="687"/>
      <c r="G157" s="687"/>
      <c r="H157" s="687"/>
      <c r="I157" s="687"/>
      <c r="J157" s="687"/>
      <c r="K157" s="687"/>
      <c r="L157" s="687"/>
    </row>
    <row r="158" spans="1:12" ht="18.75" x14ac:dyDescent="0.3">
      <c r="A158" s="687"/>
      <c r="B158" s="687"/>
      <c r="C158" s="687"/>
      <c r="D158" s="687"/>
      <c r="E158" s="687"/>
      <c r="F158" s="687"/>
      <c r="G158" s="687"/>
      <c r="H158" s="687"/>
      <c r="I158" s="687"/>
      <c r="J158" s="687"/>
      <c r="K158" s="687"/>
      <c r="L158" s="687"/>
    </row>
    <row r="159" spans="1:12" ht="18.75" x14ac:dyDescent="0.3">
      <c r="A159" s="687"/>
      <c r="B159" s="687"/>
      <c r="C159" s="687"/>
      <c r="D159" s="687"/>
      <c r="E159" s="687"/>
      <c r="F159" s="687"/>
      <c r="G159" s="687"/>
      <c r="H159" s="687"/>
      <c r="I159" s="687"/>
      <c r="J159" s="687"/>
      <c r="K159" s="687"/>
      <c r="L159" s="687"/>
    </row>
    <row r="160" spans="1:12" ht="18.75" x14ac:dyDescent="0.3">
      <c r="A160" s="687"/>
      <c r="B160" s="687"/>
      <c r="C160" s="687"/>
      <c r="D160" s="687"/>
      <c r="E160" s="687"/>
      <c r="F160" s="687"/>
      <c r="G160" s="687"/>
      <c r="H160" s="687"/>
      <c r="I160" s="687"/>
      <c r="J160" s="687"/>
      <c r="K160" s="687"/>
      <c r="L160" s="687"/>
    </row>
    <row r="161" spans="1:12" ht="18.75" x14ac:dyDescent="0.3">
      <c r="A161" s="687"/>
      <c r="B161" s="687"/>
      <c r="C161" s="687"/>
      <c r="D161" s="687"/>
      <c r="E161" s="687"/>
      <c r="F161" s="687"/>
      <c r="G161" s="687"/>
      <c r="H161" s="687"/>
      <c r="I161" s="687"/>
      <c r="J161" s="687"/>
      <c r="K161" s="687"/>
      <c r="L161" s="687"/>
    </row>
    <row r="162" spans="1:12" ht="18.75" x14ac:dyDescent="0.3">
      <c r="A162" s="687"/>
      <c r="B162" s="687"/>
      <c r="C162" s="687"/>
      <c r="D162" s="687"/>
      <c r="E162" s="687"/>
      <c r="F162" s="687"/>
      <c r="G162" s="687"/>
      <c r="H162" s="687"/>
      <c r="I162" s="687"/>
      <c r="J162" s="687"/>
      <c r="K162" s="687"/>
      <c r="L162" s="687"/>
    </row>
    <row r="163" spans="1:12" ht="18.75" x14ac:dyDescent="0.3">
      <c r="A163" s="687"/>
      <c r="B163" s="687"/>
      <c r="C163" s="687"/>
      <c r="D163" s="687"/>
      <c r="E163" s="687"/>
      <c r="F163" s="687"/>
      <c r="G163" s="687"/>
      <c r="H163" s="687"/>
      <c r="I163" s="687"/>
      <c r="J163" s="687"/>
      <c r="K163" s="687"/>
      <c r="L163" s="687"/>
    </row>
    <row r="164" spans="1:12" ht="18.75" x14ac:dyDescent="0.3">
      <c r="A164" s="687"/>
      <c r="B164" s="687"/>
      <c r="C164" s="687"/>
      <c r="D164" s="687"/>
      <c r="E164" s="687"/>
      <c r="F164" s="687"/>
      <c r="G164" s="687"/>
      <c r="H164" s="687"/>
      <c r="I164" s="687"/>
      <c r="J164" s="687"/>
      <c r="K164" s="687"/>
      <c r="L164" s="687"/>
    </row>
    <row r="165" spans="1:12" ht="18.75" x14ac:dyDescent="0.3">
      <c r="A165" s="687"/>
      <c r="B165" s="687"/>
      <c r="C165" s="687"/>
      <c r="D165" s="687"/>
      <c r="E165" s="687"/>
      <c r="F165" s="687"/>
      <c r="G165" s="687"/>
      <c r="H165" s="687"/>
      <c r="I165" s="687"/>
      <c r="J165" s="687"/>
      <c r="K165" s="687"/>
      <c r="L165" s="687"/>
    </row>
    <row r="166" spans="1:12" ht="18.75" x14ac:dyDescent="0.3">
      <c r="A166" s="687"/>
      <c r="B166" s="687"/>
      <c r="C166" s="687"/>
      <c r="D166" s="687"/>
      <c r="E166" s="687"/>
      <c r="F166" s="687"/>
      <c r="G166" s="687"/>
      <c r="H166" s="687"/>
      <c r="I166" s="687"/>
      <c r="J166" s="687"/>
      <c r="K166" s="687"/>
      <c r="L166" s="687"/>
    </row>
    <row r="167" spans="1:12" ht="18.75" x14ac:dyDescent="0.3">
      <c r="A167" s="687"/>
      <c r="B167" s="687"/>
      <c r="C167" s="687"/>
      <c r="D167" s="687"/>
      <c r="E167" s="687"/>
      <c r="F167" s="687"/>
      <c r="G167" s="687"/>
      <c r="H167" s="687"/>
      <c r="I167" s="687"/>
      <c r="J167" s="687"/>
      <c r="K167" s="687"/>
      <c r="L167" s="687"/>
    </row>
    <row r="168" spans="1:12" ht="18.75" x14ac:dyDescent="0.3">
      <c r="A168" s="687"/>
      <c r="B168" s="687"/>
      <c r="C168" s="687"/>
      <c r="D168" s="687"/>
      <c r="E168" s="687"/>
      <c r="F168" s="687"/>
      <c r="G168" s="687"/>
      <c r="H168" s="687"/>
      <c r="I168" s="687"/>
      <c r="J168" s="687"/>
      <c r="K168" s="687"/>
      <c r="L168" s="687"/>
    </row>
    <row r="169" spans="1:12" ht="18.75" x14ac:dyDescent="0.3">
      <c r="A169" s="687"/>
      <c r="B169" s="687"/>
      <c r="C169" s="687"/>
      <c r="D169" s="687"/>
      <c r="E169" s="687"/>
      <c r="F169" s="687"/>
      <c r="G169" s="687"/>
      <c r="H169" s="687"/>
      <c r="I169" s="687"/>
      <c r="J169" s="687"/>
      <c r="K169" s="687"/>
      <c r="L169" s="687"/>
    </row>
    <row r="170" spans="1:12" ht="18.75" x14ac:dyDescent="0.3">
      <c r="A170" s="687"/>
      <c r="B170" s="687"/>
      <c r="C170" s="687"/>
      <c r="D170" s="687"/>
      <c r="E170" s="687"/>
      <c r="F170" s="687"/>
      <c r="G170" s="687"/>
      <c r="H170" s="687"/>
      <c r="I170" s="687"/>
      <c r="J170" s="687"/>
      <c r="K170" s="687"/>
      <c r="L170" s="687"/>
    </row>
    <row r="171" spans="1:12" ht="18.75" x14ac:dyDescent="0.3">
      <c r="A171" s="687"/>
      <c r="B171" s="687"/>
      <c r="C171" s="687"/>
      <c r="D171" s="687"/>
      <c r="E171" s="687"/>
      <c r="F171" s="687"/>
      <c r="G171" s="687"/>
      <c r="H171" s="687"/>
      <c r="I171" s="687"/>
      <c r="J171" s="687"/>
      <c r="K171" s="687"/>
      <c r="L171" s="687"/>
    </row>
    <row r="172" spans="1:12" ht="18.75" x14ac:dyDescent="0.3">
      <c r="A172" s="687"/>
      <c r="B172" s="687"/>
      <c r="C172" s="687"/>
      <c r="D172" s="687"/>
      <c r="E172" s="687"/>
      <c r="F172" s="687"/>
      <c r="G172" s="687"/>
      <c r="H172" s="687"/>
      <c r="I172" s="687"/>
      <c r="J172" s="687"/>
      <c r="K172" s="687"/>
      <c r="L172" s="687"/>
    </row>
    <row r="173" spans="1:12" ht="18.75" x14ac:dyDescent="0.3">
      <c r="A173" s="687"/>
      <c r="B173" s="687"/>
      <c r="C173" s="687"/>
      <c r="D173" s="687"/>
      <c r="E173" s="687"/>
      <c r="F173" s="687"/>
      <c r="G173" s="687"/>
      <c r="H173" s="687"/>
      <c r="I173" s="687"/>
      <c r="J173" s="687"/>
      <c r="K173" s="687"/>
      <c r="L173" s="687"/>
    </row>
    <row r="174" spans="1:12" ht="18.75" x14ac:dyDescent="0.3">
      <c r="A174" s="687"/>
      <c r="B174" s="687"/>
      <c r="C174" s="687"/>
      <c r="D174" s="687"/>
      <c r="E174" s="687"/>
      <c r="F174" s="687"/>
      <c r="G174" s="687"/>
      <c r="H174" s="687"/>
      <c r="I174" s="687"/>
      <c r="J174" s="687"/>
      <c r="K174" s="687"/>
      <c r="L174" s="687"/>
    </row>
    <row r="175" spans="1:12" ht="18.75" x14ac:dyDescent="0.3">
      <c r="A175" s="687"/>
      <c r="B175" s="687"/>
      <c r="C175" s="687"/>
      <c r="D175" s="687"/>
      <c r="E175" s="687"/>
      <c r="F175" s="687"/>
      <c r="G175" s="687"/>
      <c r="H175" s="687"/>
      <c r="I175" s="687"/>
      <c r="J175" s="687"/>
      <c r="K175" s="687"/>
      <c r="L175" s="687"/>
    </row>
    <row r="176" spans="1:12" ht="18.75" x14ac:dyDescent="0.3">
      <c r="A176" s="687"/>
      <c r="B176" s="687"/>
      <c r="C176" s="687"/>
      <c r="D176" s="687"/>
      <c r="E176" s="687"/>
      <c r="F176" s="687"/>
      <c r="G176" s="687"/>
      <c r="H176" s="687"/>
      <c r="I176" s="687"/>
      <c r="J176" s="687"/>
      <c r="K176" s="687"/>
      <c r="L176" s="687"/>
    </row>
    <row r="177" spans="1:12" ht="18.75" x14ac:dyDescent="0.3">
      <c r="A177" s="687"/>
      <c r="B177" s="687"/>
      <c r="C177" s="687"/>
      <c r="D177" s="687"/>
      <c r="E177" s="687"/>
      <c r="F177" s="687"/>
      <c r="G177" s="687"/>
      <c r="H177" s="687"/>
      <c r="I177" s="687"/>
      <c r="J177" s="687"/>
      <c r="K177" s="687"/>
      <c r="L177" s="687"/>
    </row>
    <row r="178" spans="1:12" ht="18.75" x14ac:dyDescent="0.3">
      <c r="A178" s="687"/>
      <c r="B178" s="687"/>
      <c r="C178" s="687"/>
      <c r="D178" s="687"/>
      <c r="E178" s="687"/>
      <c r="F178" s="687"/>
      <c r="G178" s="687"/>
      <c r="H178" s="687"/>
      <c r="I178" s="687"/>
      <c r="J178" s="687"/>
      <c r="K178" s="687"/>
      <c r="L178" s="687"/>
    </row>
    <row r="179" spans="1:12" ht="18.75" x14ac:dyDescent="0.3">
      <c r="A179" s="687"/>
      <c r="B179" s="687"/>
      <c r="C179" s="687"/>
      <c r="D179" s="687"/>
      <c r="E179" s="687"/>
      <c r="F179" s="687"/>
      <c r="G179" s="687"/>
      <c r="H179" s="687"/>
      <c r="I179" s="687"/>
      <c r="J179" s="687"/>
      <c r="K179" s="687"/>
      <c r="L179" s="687"/>
    </row>
    <row r="180" spans="1:12" ht="18.75" x14ac:dyDescent="0.3">
      <c r="A180" s="687"/>
      <c r="B180" s="687"/>
      <c r="C180" s="687"/>
      <c r="D180" s="687"/>
      <c r="E180" s="687"/>
      <c r="F180" s="687"/>
      <c r="G180" s="687"/>
      <c r="H180" s="687"/>
      <c r="I180" s="687"/>
      <c r="J180" s="687"/>
      <c r="K180" s="687"/>
      <c r="L180" s="687"/>
    </row>
    <row r="181" spans="1:12" ht="18.75" x14ac:dyDescent="0.3">
      <c r="A181" s="687"/>
      <c r="B181" s="687"/>
      <c r="C181" s="687"/>
      <c r="D181" s="687"/>
      <c r="E181" s="687"/>
      <c r="F181" s="687"/>
      <c r="G181" s="687"/>
      <c r="H181" s="687"/>
      <c r="I181" s="687"/>
      <c r="J181" s="687"/>
      <c r="K181" s="687"/>
      <c r="L181" s="687"/>
    </row>
    <row r="182" spans="1:12" ht="18.75" x14ac:dyDescent="0.3">
      <c r="A182" s="687"/>
      <c r="B182" s="687"/>
      <c r="C182" s="687"/>
      <c r="D182" s="687"/>
      <c r="E182" s="687"/>
      <c r="F182" s="687"/>
      <c r="G182" s="687"/>
      <c r="H182" s="687"/>
      <c r="I182" s="687"/>
      <c r="J182" s="687"/>
      <c r="K182" s="687"/>
      <c r="L182" s="687"/>
    </row>
    <row r="183" spans="1:12" ht="18.75" x14ac:dyDescent="0.3">
      <c r="A183" s="687"/>
      <c r="B183" s="687"/>
      <c r="C183" s="687"/>
      <c r="D183" s="687"/>
      <c r="E183" s="687"/>
      <c r="F183" s="687"/>
      <c r="G183" s="687"/>
      <c r="H183" s="687"/>
      <c r="I183" s="687"/>
      <c r="J183" s="687"/>
      <c r="K183" s="687"/>
      <c r="L183" s="687"/>
    </row>
    <row r="184" spans="1:12" ht="18.75" x14ac:dyDescent="0.3">
      <c r="A184" s="687"/>
      <c r="B184" s="687"/>
      <c r="C184" s="687"/>
      <c r="D184" s="687"/>
      <c r="E184" s="687"/>
      <c r="F184" s="687"/>
      <c r="G184" s="687"/>
      <c r="H184" s="687"/>
      <c r="I184" s="687"/>
      <c r="J184" s="687"/>
      <c r="K184" s="687"/>
      <c r="L184" s="687"/>
    </row>
    <row r="185" spans="1:12" ht="18.75" x14ac:dyDescent="0.3">
      <c r="A185" s="687"/>
      <c r="B185" s="687"/>
      <c r="C185" s="687"/>
      <c r="D185" s="687"/>
      <c r="E185" s="687"/>
      <c r="F185" s="687"/>
      <c r="G185" s="687"/>
      <c r="H185" s="687"/>
      <c r="I185" s="687"/>
      <c r="J185" s="687"/>
      <c r="K185" s="687"/>
      <c r="L185" s="687"/>
    </row>
    <row r="186" spans="1:12" ht="18.75" x14ac:dyDescent="0.3">
      <c r="A186" s="687"/>
      <c r="B186" s="687"/>
      <c r="C186" s="687"/>
      <c r="D186" s="687"/>
      <c r="E186" s="687"/>
      <c r="F186" s="687"/>
      <c r="G186" s="687"/>
      <c r="H186" s="687"/>
      <c r="I186" s="687"/>
      <c r="J186" s="687"/>
      <c r="K186" s="687"/>
      <c r="L186" s="687"/>
    </row>
    <row r="187" spans="1:12" ht="18.75" x14ac:dyDescent="0.3">
      <c r="A187" s="687"/>
      <c r="B187" s="687"/>
      <c r="C187" s="687"/>
      <c r="D187" s="687"/>
      <c r="E187" s="687"/>
      <c r="F187" s="687"/>
      <c r="G187" s="687"/>
      <c r="H187" s="687"/>
      <c r="I187" s="687"/>
      <c r="J187" s="687"/>
      <c r="K187" s="687"/>
      <c r="L187" s="687"/>
    </row>
    <row r="188" spans="1:12" ht="18.75" x14ac:dyDescent="0.3">
      <c r="A188" s="687"/>
      <c r="B188" s="687"/>
      <c r="C188" s="687"/>
      <c r="D188" s="687"/>
      <c r="E188" s="687"/>
      <c r="F188" s="687"/>
      <c r="G188" s="687"/>
      <c r="H188" s="687"/>
      <c r="I188" s="687"/>
      <c r="J188" s="687"/>
      <c r="K188" s="687"/>
      <c r="L188" s="687"/>
    </row>
    <row r="189" spans="1:12" ht="18.75" x14ac:dyDescent="0.3">
      <c r="A189" s="687"/>
      <c r="B189" s="687"/>
      <c r="C189" s="687"/>
      <c r="D189" s="687"/>
      <c r="E189" s="687"/>
      <c r="F189" s="687"/>
      <c r="G189" s="687"/>
      <c r="H189" s="687"/>
      <c r="I189" s="687"/>
      <c r="J189" s="687"/>
      <c r="K189" s="687"/>
      <c r="L189" s="687"/>
    </row>
    <row r="190" spans="1:12" ht="18.75" x14ac:dyDescent="0.3">
      <c r="A190" s="687"/>
      <c r="B190" s="687"/>
      <c r="C190" s="687"/>
      <c r="D190" s="687"/>
      <c r="E190" s="687"/>
      <c r="F190" s="687"/>
      <c r="G190" s="687"/>
      <c r="H190" s="687"/>
      <c r="I190" s="687"/>
      <c r="J190" s="687"/>
      <c r="K190" s="687"/>
      <c r="L190" s="687"/>
    </row>
    <row r="191" spans="1:12" ht="18.75" x14ac:dyDescent="0.3">
      <c r="A191" s="687"/>
      <c r="B191" s="687"/>
      <c r="C191" s="687"/>
      <c r="D191" s="687"/>
      <c r="E191" s="687"/>
      <c r="F191" s="687"/>
      <c r="G191" s="687"/>
      <c r="H191" s="687"/>
      <c r="I191" s="687"/>
      <c r="J191" s="687"/>
      <c r="K191" s="687"/>
      <c r="L191" s="687"/>
    </row>
    <row r="192" spans="1:12" ht="18.75" x14ac:dyDescent="0.3">
      <c r="A192" s="687"/>
      <c r="B192" s="687"/>
      <c r="C192" s="687"/>
      <c r="D192" s="687"/>
      <c r="E192" s="687"/>
      <c r="F192" s="687"/>
      <c r="G192" s="687"/>
      <c r="H192" s="687"/>
      <c r="I192" s="687"/>
      <c r="J192" s="687"/>
      <c r="K192" s="687"/>
      <c r="L192" s="687"/>
    </row>
    <row r="193" spans="1:12" ht="18.75" x14ac:dyDescent="0.3">
      <c r="A193" s="687"/>
      <c r="B193" s="687"/>
      <c r="C193" s="687"/>
      <c r="D193" s="687"/>
      <c r="E193" s="687"/>
      <c r="F193" s="687"/>
      <c r="G193" s="687"/>
      <c r="H193" s="687"/>
      <c r="I193" s="687"/>
      <c r="J193" s="687"/>
      <c r="K193" s="687"/>
      <c r="L193" s="687"/>
    </row>
    <row r="194" spans="1:12" ht="18.75" x14ac:dyDescent="0.3">
      <c r="A194" s="687"/>
      <c r="B194" s="687"/>
      <c r="C194" s="687"/>
      <c r="D194" s="687"/>
      <c r="E194" s="687"/>
      <c r="F194" s="687"/>
      <c r="G194" s="687"/>
      <c r="H194" s="687"/>
      <c r="I194" s="687"/>
      <c r="J194" s="687"/>
      <c r="K194" s="687"/>
      <c r="L194" s="687"/>
    </row>
    <row r="195" spans="1:12" ht="18.75" x14ac:dyDescent="0.3">
      <c r="A195" s="687"/>
      <c r="B195" s="687"/>
      <c r="C195" s="687"/>
      <c r="D195" s="687"/>
      <c r="E195" s="687"/>
      <c r="F195" s="687"/>
      <c r="G195" s="687"/>
      <c r="H195" s="687"/>
      <c r="I195" s="687"/>
      <c r="J195" s="687"/>
      <c r="K195" s="687"/>
      <c r="L195" s="687"/>
    </row>
    <row r="196" spans="1:12" ht="18.75" x14ac:dyDescent="0.3">
      <c r="A196" s="687"/>
      <c r="B196" s="687"/>
      <c r="C196" s="687"/>
      <c r="D196" s="687"/>
      <c r="E196" s="687"/>
      <c r="F196" s="687"/>
      <c r="G196" s="687"/>
      <c r="H196" s="687"/>
      <c r="I196" s="687"/>
      <c r="J196" s="687"/>
      <c r="K196" s="687"/>
      <c r="L196" s="687"/>
    </row>
    <row r="197" spans="1:12" ht="18.75" x14ac:dyDescent="0.3">
      <c r="A197" s="687"/>
      <c r="B197" s="687"/>
      <c r="C197" s="687"/>
      <c r="D197" s="687"/>
      <c r="E197" s="687"/>
      <c r="F197" s="687"/>
      <c r="G197" s="687"/>
      <c r="H197" s="687"/>
      <c r="I197" s="687"/>
      <c r="J197" s="687"/>
      <c r="K197" s="687"/>
      <c r="L197" s="687"/>
    </row>
    <row r="198" spans="1:12" ht="18.75" x14ac:dyDescent="0.3">
      <c r="A198" s="687"/>
      <c r="B198" s="687"/>
      <c r="C198" s="687"/>
      <c r="D198" s="687"/>
      <c r="E198" s="687"/>
      <c r="F198" s="687"/>
      <c r="G198" s="687"/>
      <c r="H198" s="687"/>
      <c r="I198" s="687"/>
      <c r="J198" s="687"/>
      <c r="K198" s="687"/>
      <c r="L198" s="687"/>
    </row>
    <row r="199" spans="1:12" ht="18.75" x14ac:dyDescent="0.3">
      <c r="A199" s="687"/>
      <c r="B199" s="687"/>
      <c r="C199" s="687"/>
      <c r="D199" s="687"/>
      <c r="E199" s="687"/>
      <c r="F199" s="687"/>
      <c r="G199" s="687"/>
      <c r="H199" s="687"/>
      <c r="I199" s="687"/>
      <c r="J199" s="687"/>
      <c r="K199" s="687"/>
      <c r="L199" s="687"/>
    </row>
    <row r="200" spans="1:12" ht="18.75" x14ac:dyDescent="0.3">
      <c r="A200" s="687"/>
      <c r="B200" s="687"/>
      <c r="C200" s="687"/>
      <c r="D200" s="687"/>
      <c r="E200" s="687"/>
      <c r="F200" s="687"/>
      <c r="G200" s="687"/>
      <c r="H200" s="687"/>
      <c r="I200" s="687"/>
      <c r="J200" s="687"/>
      <c r="K200" s="687"/>
      <c r="L200" s="687"/>
    </row>
    <row r="201" spans="1:12" ht="18.75" x14ac:dyDescent="0.3">
      <c r="A201" s="687"/>
      <c r="B201" s="687"/>
      <c r="C201" s="687"/>
      <c r="D201" s="687"/>
      <c r="E201" s="687"/>
      <c r="F201" s="687"/>
      <c r="G201" s="687"/>
      <c r="H201" s="687"/>
      <c r="I201" s="687"/>
      <c r="J201" s="687"/>
      <c r="K201" s="687"/>
      <c r="L201" s="687"/>
    </row>
    <row r="202" spans="1:12" ht="18.75" x14ac:dyDescent="0.3">
      <c r="A202" s="687"/>
      <c r="B202" s="687"/>
      <c r="C202" s="687"/>
      <c r="D202" s="687"/>
      <c r="E202" s="687"/>
      <c r="F202" s="687"/>
      <c r="G202" s="687"/>
      <c r="H202" s="687"/>
      <c r="I202" s="687"/>
      <c r="J202" s="687"/>
      <c r="K202" s="687"/>
      <c r="L202" s="687"/>
    </row>
    <row r="203" spans="1:12" ht="18.75" x14ac:dyDescent="0.3">
      <c r="A203" s="687"/>
      <c r="B203" s="687"/>
      <c r="C203" s="687"/>
      <c r="D203" s="687"/>
      <c r="E203" s="687"/>
      <c r="F203" s="687"/>
      <c r="G203" s="687"/>
      <c r="H203" s="687"/>
      <c r="I203" s="687"/>
      <c r="J203" s="687"/>
      <c r="K203" s="687"/>
      <c r="L203" s="687"/>
    </row>
    <row r="204" spans="1:12" ht="18.75" x14ac:dyDescent="0.3">
      <c r="A204" s="687"/>
      <c r="B204" s="687"/>
      <c r="C204" s="687"/>
      <c r="D204" s="687"/>
      <c r="E204" s="687"/>
      <c r="F204" s="687"/>
      <c r="G204" s="687"/>
      <c r="H204" s="687"/>
      <c r="I204" s="687"/>
      <c r="J204" s="687"/>
      <c r="K204" s="687"/>
      <c r="L204" s="687"/>
    </row>
    <row r="205" spans="1:12" ht="18.75" x14ac:dyDescent="0.3">
      <c r="A205" s="687"/>
      <c r="B205" s="687"/>
      <c r="C205" s="687"/>
      <c r="D205" s="687"/>
      <c r="E205" s="687"/>
      <c r="F205" s="687"/>
      <c r="G205" s="687"/>
      <c r="H205" s="687"/>
      <c r="I205" s="687"/>
      <c r="J205" s="687"/>
      <c r="K205" s="687"/>
      <c r="L205" s="687"/>
    </row>
    <row r="206" spans="1:12" ht="18.75" x14ac:dyDescent="0.3">
      <c r="A206" s="687"/>
      <c r="B206" s="687"/>
      <c r="C206" s="687"/>
      <c r="D206" s="687"/>
      <c r="E206" s="687"/>
      <c r="F206" s="687"/>
      <c r="G206" s="687"/>
      <c r="H206" s="687"/>
      <c r="I206" s="687"/>
      <c r="J206" s="687"/>
      <c r="K206" s="687"/>
      <c r="L206" s="687"/>
    </row>
    <row r="207" spans="1:12" ht="18.75" x14ac:dyDescent="0.3">
      <c r="A207" s="687"/>
      <c r="B207" s="687"/>
      <c r="C207" s="687"/>
      <c r="D207" s="687"/>
      <c r="E207" s="687"/>
      <c r="F207" s="687"/>
      <c r="G207" s="687"/>
      <c r="H207" s="687"/>
      <c r="I207" s="687"/>
      <c r="J207" s="687"/>
      <c r="K207" s="687"/>
      <c r="L207" s="687"/>
    </row>
    <row r="208" spans="1:12" ht="18.75" x14ac:dyDescent="0.3">
      <c r="A208" s="687"/>
      <c r="B208" s="687"/>
      <c r="C208" s="687"/>
      <c r="D208" s="687"/>
      <c r="E208" s="687"/>
      <c r="F208" s="687"/>
      <c r="G208" s="687"/>
      <c r="H208" s="687"/>
      <c r="I208" s="687"/>
      <c r="J208" s="687"/>
      <c r="K208" s="687"/>
      <c r="L208" s="687"/>
    </row>
    <row r="209" spans="1:12" ht="18.75" x14ac:dyDescent="0.3">
      <c r="A209" s="687"/>
      <c r="B209" s="687"/>
      <c r="C209" s="687"/>
      <c r="D209" s="687"/>
      <c r="E209" s="687"/>
      <c r="F209" s="687"/>
      <c r="G209" s="687"/>
      <c r="H209" s="687"/>
      <c r="I209" s="687"/>
      <c r="J209" s="687"/>
      <c r="K209" s="687"/>
      <c r="L209" s="687"/>
    </row>
    <row r="210" spans="1:12" ht="18.75" x14ac:dyDescent="0.3">
      <c r="A210" s="687"/>
      <c r="B210" s="687"/>
      <c r="C210" s="687"/>
      <c r="D210" s="687"/>
      <c r="E210" s="687"/>
      <c r="F210" s="687"/>
      <c r="G210" s="687"/>
      <c r="H210" s="687"/>
      <c r="I210" s="687"/>
      <c r="J210" s="687"/>
      <c r="K210" s="687"/>
      <c r="L210" s="687"/>
    </row>
    <row r="211" spans="1:12" ht="18.75" x14ac:dyDescent="0.3">
      <c r="A211" s="687"/>
      <c r="B211" s="687"/>
      <c r="C211" s="687"/>
      <c r="D211" s="687"/>
      <c r="E211" s="687"/>
      <c r="F211" s="687"/>
      <c r="G211" s="687"/>
      <c r="H211" s="687"/>
      <c r="I211" s="687"/>
      <c r="J211" s="687"/>
      <c r="K211" s="687"/>
      <c r="L211" s="687"/>
    </row>
    <row r="212" spans="1:12" ht="18.75" x14ac:dyDescent="0.3">
      <c r="A212" s="687"/>
      <c r="B212" s="687"/>
      <c r="C212" s="687"/>
      <c r="D212" s="687"/>
      <c r="E212" s="687"/>
      <c r="F212" s="687"/>
      <c r="G212" s="687"/>
      <c r="H212" s="687"/>
      <c r="I212" s="687"/>
      <c r="J212" s="687"/>
      <c r="K212" s="687"/>
      <c r="L212" s="687"/>
    </row>
    <row r="213" spans="1:12" ht="18.75" x14ac:dyDescent="0.3">
      <c r="A213" s="687"/>
      <c r="B213" s="687"/>
      <c r="C213" s="687"/>
      <c r="D213" s="687"/>
      <c r="E213" s="687"/>
      <c r="F213" s="687"/>
      <c r="G213" s="687"/>
      <c r="H213" s="687"/>
      <c r="I213" s="687"/>
      <c r="J213" s="687"/>
      <c r="K213" s="687"/>
      <c r="L213" s="687"/>
    </row>
    <row r="214" spans="1:12" ht="18.75" x14ac:dyDescent="0.3">
      <c r="A214" s="687"/>
      <c r="B214" s="687"/>
      <c r="C214" s="687"/>
      <c r="D214" s="687"/>
      <c r="E214" s="687"/>
      <c r="F214" s="687"/>
      <c r="G214" s="687"/>
      <c r="H214" s="687"/>
      <c r="I214" s="687"/>
      <c r="J214" s="687"/>
      <c r="K214" s="687"/>
      <c r="L214" s="687"/>
    </row>
    <row r="215" spans="1:12" ht="18.75" x14ac:dyDescent="0.3">
      <c r="A215" s="687"/>
      <c r="B215" s="687"/>
      <c r="C215" s="687"/>
      <c r="D215" s="687"/>
      <c r="E215" s="687"/>
      <c r="F215" s="687"/>
      <c r="G215" s="687"/>
      <c r="H215" s="687"/>
      <c r="I215" s="687"/>
      <c r="J215" s="687"/>
      <c r="K215" s="687"/>
      <c r="L215" s="687"/>
    </row>
    <row r="216" spans="1:12" ht="18.75" x14ac:dyDescent="0.3">
      <c r="A216" s="687"/>
      <c r="B216" s="687"/>
      <c r="C216" s="687"/>
      <c r="D216" s="687"/>
      <c r="E216" s="687"/>
      <c r="F216" s="687"/>
      <c r="G216" s="687"/>
      <c r="H216" s="687"/>
      <c r="I216" s="687"/>
      <c r="J216" s="687"/>
      <c r="K216" s="687"/>
      <c r="L216" s="687"/>
    </row>
    <row r="217" spans="1:12" ht="18.75" x14ac:dyDescent="0.3">
      <c r="A217" s="687"/>
      <c r="B217" s="687"/>
      <c r="C217" s="687"/>
      <c r="D217" s="687"/>
      <c r="E217" s="687"/>
      <c r="F217" s="687"/>
      <c r="G217" s="687"/>
      <c r="H217" s="687"/>
      <c r="I217" s="687"/>
      <c r="J217" s="687"/>
      <c r="K217" s="687"/>
      <c r="L217" s="687"/>
    </row>
    <row r="218" spans="1:12" ht="18.75" x14ac:dyDescent="0.3">
      <c r="A218" s="687"/>
      <c r="B218" s="687"/>
      <c r="C218" s="687"/>
      <c r="D218" s="687"/>
      <c r="E218" s="687"/>
      <c r="F218" s="687"/>
      <c r="G218" s="687"/>
      <c r="H218" s="687"/>
      <c r="I218" s="687"/>
      <c r="J218" s="687"/>
      <c r="K218" s="687"/>
      <c r="L218" s="687"/>
    </row>
    <row r="219" spans="1:12" ht="18.75" x14ac:dyDescent="0.3">
      <c r="A219" s="687"/>
      <c r="B219" s="687"/>
      <c r="C219" s="687"/>
      <c r="D219" s="687"/>
      <c r="E219" s="687"/>
      <c r="F219" s="687"/>
      <c r="G219" s="687"/>
      <c r="H219" s="687"/>
      <c r="I219" s="687"/>
      <c r="J219" s="687"/>
      <c r="K219" s="687"/>
      <c r="L219" s="687"/>
    </row>
    <row r="220" spans="1:12" ht="18.75" x14ac:dyDescent="0.3">
      <c r="A220" s="687"/>
      <c r="B220" s="687"/>
      <c r="C220" s="687"/>
      <c r="D220" s="687"/>
      <c r="E220" s="687"/>
      <c r="F220" s="687"/>
      <c r="G220" s="687"/>
      <c r="H220" s="687"/>
      <c r="I220" s="687"/>
      <c r="J220" s="687"/>
      <c r="K220" s="687"/>
      <c r="L220" s="687"/>
    </row>
    <row r="221" spans="1:12" ht="18.75" x14ac:dyDescent="0.3">
      <c r="A221" s="687"/>
      <c r="B221" s="687"/>
      <c r="C221" s="687"/>
      <c r="D221" s="687"/>
      <c r="E221" s="687"/>
      <c r="F221" s="687"/>
      <c r="G221" s="687"/>
      <c r="H221" s="687"/>
      <c r="I221" s="687"/>
      <c r="J221" s="687"/>
      <c r="K221" s="687"/>
      <c r="L221" s="687"/>
    </row>
    <row r="222" spans="1:12" ht="18.75" x14ac:dyDescent="0.3">
      <c r="A222" s="687"/>
      <c r="B222" s="687"/>
      <c r="C222" s="687"/>
      <c r="D222" s="687"/>
      <c r="E222" s="687"/>
      <c r="F222" s="687"/>
      <c r="G222" s="687"/>
      <c r="H222" s="687"/>
      <c r="I222" s="687"/>
      <c r="J222" s="687"/>
      <c r="K222" s="687"/>
      <c r="L222" s="687"/>
    </row>
    <row r="223" spans="1:12" ht="18.75" x14ac:dyDescent="0.3">
      <c r="A223" s="687"/>
      <c r="B223" s="687"/>
      <c r="C223" s="687"/>
      <c r="D223" s="687"/>
      <c r="E223" s="687"/>
      <c r="F223" s="687"/>
      <c r="G223" s="687"/>
      <c r="H223" s="687"/>
      <c r="I223" s="687"/>
      <c r="J223" s="687"/>
      <c r="K223" s="687"/>
      <c r="L223" s="687"/>
    </row>
    <row r="224" spans="1:12" ht="18.75" x14ac:dyDescent="0.3">
      <c r="A224" s="687"/>
      <c r="B224" s="687"/>
      <c r="C224" s="687"/>
      <c r="D224" s="687"/>
      <c r="E224" s="687"/>
      <c r="F224" s="687"/>
      <c r="G224" s="687"/>
      <c r="H224" s="687"/>
      <c r="I224" s="687"/>
      <c r="J224" s="687"/>
      <c r="K224" s="687"/>
      <c r="L224" s="687"/>
    </row>
    <row r="225" spans="1:12" ht="18.75" x14ac:dyDescent="0.3">
      <c r="A225" s="687"/>
      <c r="B225" s="687"/>
      <c r="C225" s="687"/>
      <c r="D225" s="687"/>
      <c r="E225" s="687"/>
      <c r="F225" s="687"/>
      <c r="G225" s="687"/>
      <c r="H225" s="687"/>
      <c r="I225" s="687"/>
      <c r="J225" s="687"/>
      <c r="K225" s="687"/>
      <c r="L225" s="687"/>
    </row>
    <row r="226" spans="1:12" ht="18.75" x14ac:dyDescent="0.3">
      <c r="A226" s="687"/>
      <c r="B226" s="687"/>
      <c r="C226" s="687"/>
      <c r="D226" s="687"/>
      <c r="E226" s="687"/>
      <c r="F226" s="687"/>
      <c r="G226" s="687"/>
      <c r="H226" s="687"/>
      <c r="I226" s="687"/>
      <c r="J226" s="687"/>
      <c r="K226" s="687"/>
      <c r="L226" s="687"/>
    </row>
    <row r="227" spans="1:12" ht="18.75" x14ac:dyDescent="0.3">
      <c r="A227" s="687"/>
      <c r="B227" s="687"/>
      <c r="C227" s="687"/>
      <c r="D227" s="687"/>
      <c r="E227" s="687"/>
      <c r="F227" s="687"/>
      <c r="G227" s="687"/>
      <c r="H227" s="687"/>
      <c r="I227" s="687"/>
      <c r="J227" s="687"/>
      <c r="K227" s="687"/>
      <c r="L227" s="687"/>
    </row>
    <row r="228" spans="1:12" ht="18.75" x14ac:dyDescent="0.3">
      <c r="A228" s="687"/>
      <c r="B228" s="687"/>
      <c r="C228" s="687"/>
      <c r="D228" s="687"/>
      <c r="E228" s="687"/>
      <c r="F228" s="687"/>
      <c r="G228" s="687"/>
      <c r="H228" s="687"/>
      <c r="I228" s="687"/>
      <c r="J228" s="687"/>
      <c r="K228" s="687"/>
      <c r="L228" s="687"/>
    </row>
    <row r="229" spans="1:12" ht="18.75" x14ac:dyDescent="0.3">
      <c r="A229" s="687"/>
      <c r="B229" s="687"/>
      <c r="C229" s="687"/>
      <c r="D229" s="687"/>
      <c r="E229" s="687"/>
      <c r="F229" s="687"/>
      <c r="G229" s="687"/>
      <c r="H229" s="687"/>
      <c r="I229" s="687"/>
      <c r="J229" s="687"/>
      <c r="K229" s="687"/>
      <c r="L229" s="687"/>
    </row>
    <row r="230" spans="1:12" ht="18.75" x14ac:dyDescent="0.3">
      <c r="A230" s="687"/>
      <c r="B230" s="687"/>
      <c r="C230" s="687"/>
      <c r="D230" s="687"/>
      <c r="E230" s="687"/>
      <c r="F230" s="687"/>
      <c r="G230" s="687"/>
      <c r="H230" s="687"/>
      <c r="I230" s="687"/>
      <c r="J230" s="687"/>
      <c r="K230" s="687"/>
      <c r="L230" s="687"/>
    </row>
    <row r="231" spans="1:12" ht="18.75" x14ac:dyDescent="0.3">
      <c r="A231" s="687"/>
      <c r="B231" s="687"/>
      <c r="C231" s="687"/>
      <c r="D231" s="687"/>
      <c r="E231" s="687"/>
      <c r="F231" s="687"/>
      <c r="G231" s="687"/>
      <c r="H231" s="687"/>
      <c r="I231" s="687"/>
      <c r="J231" s="687"/>
      <c r="K231" s="687"/>
      <c r="L231" s="687"/>
    </row>
    <row r="232" spans="1:12" ht="18.75" x14ac:dyDescent="0.3">
      <c r="A232" s="687"/>
      <c r="B232" s="687"/>
      <c r="C232" s="687"/>
      <c r="D232" s="687"/>
      <c r="E232" s="687"/>
      <c r="F232" s="687"/>
      <c r="G232" s="687"/>
      <c r="H232" s="687"/>
      <c r="I232" s="687"/>
      <c r="J232" s="687"/>
      <c r="K232" s="687"/>
      <c r="L232" s="687"/>
    </row>
    <row r="233" spans="1:12" ht="18.75" x14ac:dyDescent="0.3">
      <c r="A233" s="687"/>
      <c r="B233" s="687"/>
      <c r="C233" s="687"/>
      <c r="D233" s="687"/>
      <c r="E233" s="687"/>
      <c r="F233" s="687"/>
      <c r="G233" s="687"/>
      <c r="H233" s="687"/>
      <c r="I233" s="687"/>
      <c r="J233" s="687"/>
      <c r="K233" s="687"/>
      <c r="L233" s="687"/>
    </row>
    <row r="234" spans="1:12" ht="18.75" x14ac:dyDescent="0.3">
      <c r="A234" s="687"/>
      <c r="B234" s="687"/>
      <c r="C234" s="687"/>
      <c r="D234" s="687"/>
      <c r="E234" s="687"/>
      <c r="F234" s="687"/>
      <c r="G234" s="687"/>
      <c r="H234" s="687"/>
      <c r="I234" s="687"/>
      <c r="J234" s="687"/>
      <c r="K234" s="687"/>
      <c r="L234" s="687"/>
    </row>
    <row r="235" spans="1:12" ht="18.75" x14ac:dyDescent="0.3">
      <c r="A235" s="687"/>
      <c r="B235" s="687"/>
      <c r="C235" s="687"/>
      <c r="D235" s="687"/>
      <c r="E235" s="687"/>
      <c r="F235" s="687"/>
      <c r="G235" s="687"/>
      <c r="H235" s="687"/>
      <c r="I235" s="687"/>
      <c r="J235" s="687"/>
      <c r="K235" s="687"/>
      <c r="L235" s="687"/>
    </row>
    <row r="236" spans="1:12" ht="18.75" x14ac:dyDescent="0.3">
      <c r="A236" s="687"/>
      <c r="B236" s="687"/>
      <c r="C236" s="687"/>
      <c r="D236" s="687"/>
      <c r="E236" s="687"/>
      <c r="F236" s="687"/>
      <c r="G236" s="687"/>
      <c r="H236" s="687"/>
      <c r="I236" s="687"/>
      <c r="J236" s="687"/>
      <c r="K236" s="687"/>
      <c r="L236" s="687"/>
    </row>
    <row r="237" spans="1:12" ht="18.75" x14ac:dyDescent="0.3">
      <c r="A237" s="687"/>
      <c r="B237" s="687"/>
      <c r="C237" s="687"/>
      <c r="D237" s="687"/>
      <c r="E237" s="687"/>
      <c r="F237" s="687"/>
      <c r="G237" s="687"/>
      <c r="H237" s="687"/>
      <c r="I237" s="687"/>
      <c r="J237" s="687"/>
      <c r="K237" s="687"/>
      <c r="L237" s="687"/>
    </row>
    <row r="238" spans="1:12" ht="18.75" x14ac:dyDescent="0.3">
      <c r="A238" s="687"/>
      <c r="B238" s="687"/>
      <c r="C238" s="687"/>
      <c r="D238" s="687"/>
      <c r="E238" s="687"/>
      <c r="F238" s="687"/>
      <c r="G238" s="687"/>
      <c r="H238" s="687"/>
      <c r="I238" s="687"/>
      <c r="J238" s="687"/>
      <c r="K238" s="687"/>
      <c r="L238" s="687"/>
    </row>
    <row r="239" spans="1:12" ht="18.75" x14ac:dyDescent="0.3">
      <c r="A239" s="687"/>
      <c r="B239" s="687"/>
      <c r="C239" s="687"/>
      <c r="D239" s="687"/>
      <c r="E239" s="687"/>
      <c r="F239" s="687"/>
      <c r="G239" s="687"/>
      <c r="H239" s="687"/>
      <c r="I239" s="687"/>
      <c r="J239" s="687"/>
      <c r="K239" s="687"/>
      <c r="L239" s="687"/>
    </row>
    <row r="240" spans="1:12" ht="18.75" x14ac:dyDescent="0.3">
      <c r="A240" s="687"/>
      <c r="B240" s="687"/>
      <c r="C240" s="687"/>
      <c r="D240" s="687"/>
      <c r="E240" s="687"/>
      <c r="F240" s="687"/>
      <c r="G240" s="687"/>
      <c r="H240" s="687"/>
      <c r="I240" s="687"/>
      <c r="J240" s="687"/>
      <c r="K240" s="687"/>
      <c r="L240" s="687"/>
    </row>
    <row r="241" spans="1:12" ht="18.75" x14ac:dyDescent="0.3">
      <c r="A241" s="687"/>
      <c r="B241" s="687"/>
      <c r="C241" s="687"/>
      <c r="D241" s="687"/>
      <c r="E241" s="687"/>
      <c r="F241" s="687"/>
      <c r="G241" s="687"/>
      <c r="H241" s="687"/>
      <c r="I241" s="687"/>
      <c r="J241" s="687"/>
      <c r="K241" s="687"/>
      <c r="L241" s="687"/>
    </row>
    <row r="242" spans="1:12" ht="18.75" x14ac:dyDescent="0.3">
      <c r="A242" s="687"/>
      <c r="B242" s="687"/>
      <c r="C242" s="687"/>
      <c r="D242" s="687"/>
      <c r="E242" s="687"/>
      <c r="F242" s="687"/>
      <c r="G242" s="687"/>
      <c r="H242" s="687"/>
      <c r="I242" s="687"/>
      <c r="J242" s="687"/>
      <c r="K242" s="687"/>
      <c r="L242" s="687"/>
    </row>
    <row r="243" spans="1:12" ht="18.75" x14ac:dyDescent="0.3">
      <c r="A243" s="687"/>
      <c r="B243" s="687"/>
      <c r="C243" s="687"/>
      <c r="D243" s="687"/>
      <c r="E243" s="687"/>
      <c r="F243" s="687"/>
      <c r="G243" s="687"/>
      <c r="H243" s="687"/>
      <c r="I243" s="687"/>
      <c r="J243" s="687"/>
      <c r="K243" s="687"/>
      <c r="L243" s="687"/>
    </row>
    <row r="244" spans="1:12" ht="18.75" x14ac:dyDescent="0.3">
      <c r="A244" s="687"/>
      <c r="B244" s="687"/>
      <c r="C244" s="687"/>
      <c r="D244" s="687"/>
      <c r="E244" s="687"/>
      <c r="F244" s="687"/>
      <c r="G244" s="687"/>
      <c r="H244" s="687"/>
      <c r="I244" s="687"/>
      <c r="J244" s="687"/>
      <c r="K244" s="687"/>
      <c r="L244" s="687"/>
    </row>
    <row r="245" spans="1:12" ht="18.75" x14ac:dyDescent="0.3">
      <c r="A245" s="687"/>
      <c r="B245" s="687"/>
      <c r="C245" s="687"/>
      <c r="D245" s="687"/>
      <c r="E245" s="687"/>
      <c r="F245" s="687"/>
      <c r="G245" s="687"/>
      <c r="H245" s="687"/>
      <c r="I245" s="687"/>
      <c r="J245" s="687"/>
      <c r="K245" s="687"/>
      <c r="L245" s="687"/>
    </row>
    <row r="246" spans="1:12" ht="18.75" x14ac:dyDescent="0.3">
      <c r="A246" s="687"/>
      <c r="B246" s="687"/>
      <c r="C246" s="687"/>
      <c r="D246" s="687"/>
      <c r="E246" s="687"/>
      <c r="F246" s="687"/>
      <c r="G246" s="687"/>
      <c r="H246" s="687"/>
      <c r="I246" s="687"/>
      <c r="J246" s="687"/>
      <c r="K246" s="687"/>
      <c r="L246" s="687"/>
    </row>
    <row r="247" spans="1:12" ht="18.75" x14ac:dyDescent="0.3">
      <c r="A247" s="687"/>
      <c r="B247" s="687"/>
      <c r="C247" s="687"/>
      <c r="D247" s="687"/>
      <c r="E247" s="687"/>
      <c r="F247" s="687"/>
      <c r="G247" s="687"/>
      <c r="H247" s="687"/>
      <c r="I247" s="687"/>
      <c r="J247" s="687"/>
      <c r="K247" s="687"/>
      <c r="L247" s="687"/>
    </row>
    <row r="248" spans="1:12" ht="18.75" x14ac:dyDescent="0.3">
      <c r="A248" s="687"/>
      <c r="B248" s="687"/>
      <c r="C248" s="687"/>
      <c r="D248" s="687"/>
      <c r="E248" s="687"/>
      <c r="F248" s="687"/>
      <c r="G248" s="687"/>
      <c r="H248" s="687"/>
      <c r="I248" s="687"/>
      <c r="J248" s="687"/>
      <c r="K248" s="687"/>
      <c r="L248" s="687"/>
    </row>
    <row r="249" spans="1:12" ht="18.75" x14ac:dyDescent="0.3">
      <c r="A249" s="687"/>
      <c r="B249" s="687"/>
      <c r="C249" s="687"/>
      <c r="D249" s="687"/>
      <c r="E249" s="687"/>
      <c r="F249" s="687"/>
      <c r="G249" s="687"/>
      <c r="H249" s="687"/>
      <c r="I249" s="687"/>
      <c r="J249" s="687"/>
      <c r="K249" s="687"/>
      <c r="L249" s="687"/>
    </row>
    <row r="250" spans="1:12" ht="18.75" x14ac:dyDescent="0.3">
      <c r="A250" s="687"/>
      <c r="B250" s="687"/>
      <c r="C250" s="687"/>
      <c r="D250" s="687"/>
      <c r="E250" s="687"/>
      <c r="F250" s="687"/>
      <c r="G250" s="687"/>
      <c r="H250" s="687"/>
      <c r="I250" s="687"/>
      <c r="J250" s="687"/>
      <c r="K250" s="687"/>
      <c r="L250" s="687"/>
    </row>
    <row r="251" spans="1:12" ht="18.75" x14ac:dyDescent="0.3">
      <c r="A251" s="687"/>
      <c r="B251" s="687"/>
      <c r="C251" s="687"/>
      <c r="D251" s="687"/>
      <c r="E251" s="687"/>
      <c r="F251" s="687"/>
      <c r="G251" s="687"/>
      <c r="H251" s="687"/>
      <c r="I251" s="687"/>
      <c r="J251" s="687"/>
      <c r="K251" s="687"/>
      <c r="L251" s="687"/>
    </row>
    <row r="252" spans="1:12" ht="18.75" x14ac:dyDescent="0.3">
      <c r="A252" s="687"/>
      <c r="B252" s="687"/>
      <c r="C252" s="687"/>
      <c r="D252" s="687"/>
      <c r="E252" s="687"/>
      <c r="F252" s="687"/>
      <c r="G252" s="687"/>
      <c r="H252" s="687"/>
      <c r="I252" s="687"/>
      <c r="J252" s="687"/>
      <c r="K252" s="687"/>
      <c r="L252" s="687"/>
    </row>
    <row r="253" spans="1:12" ht="18.75" x14ac:dyDescent="0.3">
      <c r="A253" s="687"/>
      <c r="B253" s="687"/>
      <c r="C253" s="687"/>
      <c r="D253" s="687"/>
      <c r="E253" s="687"/>
      <c r="F253" s="687"/>
      <c r="G253" s="687"/>
      <c r="H253" s="687"/>
      <c r="I253" s="687"/>
      <c r="J253" s="687"/>
      <c r="K253" s="687"/>
      <c r="L253" s="687"/>
    </row>
    <row r="254" spans="1:12" ht="18.75" x14ac:dyDescent="0.3">
      <c r="A254" s="687"/>
      <c r="B254" s="687"/>
      <c r="C254" s="687"/>
      <c r="D254" s="687"/>
      <c r="E254" s="687"/>
      <c r="F254" s="687"/>
      <c r="G254" s="687"/>
      <c r="H254" s="687"/>
      <c r="I254" s="687"/>
      <c r="J254" s="687"/>
      <c r="K254" s="687"/>
      <c r="L254" s="687"/>
    </row>
    <row r="255" spans="1:12" ht="18.75" x14ac:dyDescent="0.3">
      <c r="A255" s="687"/>
      <c r="B255" s="687"/>
      <c r="C255" s="687"/>
      <c r="D255" s="687"/>
      <c r="E255" s="687"/>
      <c r="F255" s="687"/>
      <c r="G255" s="687"/>
      <c r="H255" s="687"/>
      <c r="I255" s="687"/>
      <c r="J255" s="687"/>
      <c r="K255" s="687"/>
      <c r="L255" s="687"/>
    </row>
    <row r="256" spans="1:12" ht="18.75" x14ac:dyDescent="0.3">
      <c r="A256" s="687"/>
      <c r="B256" s="687"/>
      <c r="C256" s="687"/>
      <c r="D256" s="687"/>
      <c r="E256" s="687"/>
      <c r="F256" s="687"/>
      <c r="G256" s="687"/>
      <c r="H256" s="687"/>
      <c r="I256" s="687"/>
      <c r="J256" s="687"/>
      <c r="K256" s="687"/>
      <c r="L256" s="687"/>
    </row>
    <row r="257" spans="1:12" ht="18.75" x14ac:dyDescent="0.3">
      <c r="A257" s="687"/>
      <c r="B257" s="687"/>
      <c r="C257" s="687"/>
      <c r="D257" s="687"/>
      <c r="E257" s="687"/>
      <c r="F257" s="687"/>
      <c r="G257" s="687"/>
      <c r="H257" s="687"/>
      <c r="I257" s="687"/>
      <c r="J257" s="687"/>
      <c r="K257" s="687"/>
      <c r="L257" s="687"/>
    </row>
    <row r="258" spans="1:12" ht="18.75" x14ac:dyDescent="0.3">
      <c r="A258" s="687"/>
      <c r="B258" s="687"/>
      <c r="C258" s="687"/>
      <c r="D258" s="687"/>
      <c r="E258" s="687"/>
      <c r="F258" s="687"/>
      <c r="G258" s="687"/>
      <c r="H258" s="687"/>
      <c r="I258" s="687"/>
      <c r="J258" s="687"/>
      <c r="K258" s="687"/>
      <c r="L258" s="687"/>
    </row>
    <row r="259" spans="1:12" ht="18.75" x14ac:dyDescent="0.3">
      <c r="A259" s="687"/>
      <c r="B259" s="687"/>
      <c r="C259" s="687"/>
      <c r="D259" s="687"/>
      <c r="E259" s="687"/>
      <c r="F259" s="687"/>
      <c r="G259" s="687"/>
      <c r="H259" s="687"/>
      <c r="I259" s="687"/>
      <c r="J259" s="687"/>
      <c r="K259" s="687"/>
      <c r="L259" s="687"/>
    </row>
    <row r="260" spans="1:12" ht="18.75" x14ac:dyDescent="0.3">
      <c r="A260" s="687"/>
      <c r="B260" s="687"/>
      <c r="C260" s="687"/>
      <c r="D260" s="687"/>
      <c r="E260" s="687"/>
      <c r="F260" s="687"/>
      <c r="G260" s="687"/>
      <c r="H260" s="687"/>
      <c r="I260" s="687"/>
      <c r="J260" s="687"/>
      <c r="K260" s="687"/>
      <c r="L260" s="687"/>
    </row>
    <row r="261" spans="1:12" ht="18.75" x14ac:dyDescent="0.3">
      <c r="A261" s="687"/>
      <c r="B261" s="687"/>
      <c r="C261" s="687"/>
      <c r="D261" s="687"/>
      <c r="E261" s="687"/>
      <c r="F261" s="687"/>
      <c r="G261" s="687"/>
      <c r="H261" s="687"/>
      <c r="I261" s="687"/>
      <c r="J261" s="687"/>
      <c r="K261" s="687"/>
      <c r="L261" s="687"/>
    </row>
    <row r="262" spans="1:12" ht="18.75" x14ac:dyDescent="0.3">
      <c r="A262" s="687"/>
      <c r="B262" s="687"/>
      <c r="C262" s="687"/>
      <c r="D262" s="687"/>
      <c r="E262" s="687"/>
      <c r="F262" s="687"/>
      <c r="G262" s="687"/>
      <c r="H262" s="687"/>
      <c r="I262" s="687"/>
      <c r="J262" s="687"/>
      <c r="K262" s="687"/>
      <c r="L262" s="687"/>
    </row>
    <row r="263" spans="1:12" ht="18.75" x14ac:dyDescent="0.3">
      <c r="A263" s="687"/>
      <c r="B263" s="687"/>
      <c r="C263" s="687"/>
      <c r="D263" s="687"/>
      <c r="E263" s="687"/>
      <c r="F263" s="687"/>
      <c r="G263" s="687"/>
      <c r="H263" s="687"/>
      <c r="I263" s="687"/>
      <c r="J263" s="687"/>
      <c r="K263" s="687"/>
      <c r="L263" s="687"/>
    </row>
    <row r="264" spans="1:12" ht="18.75" x14ac:dyDescent="0.3">
      <c r="A264" s="687"/>
      <c r="B264" s="687"/>
      <c r="C264" s="687"/>
      <c r="D264" s="687"/>
      <c r="E264" s="687"/>
      <c r="F264" s="687"/>
      <c r="G264" s="687"/>
      <c r="H264" s="687"/>
      <c r="I264" s="687"/>
      <c r="J264" s="687"/>
      <c r="K264" s="687"/>
      <c r="L264" s="687"/>
    </row>
    <row r="265" spans="1:12" ht="18.75" x14ac:dyDescent="0.3">
      <c r="A265" s="687"/>
      <c r="B265" s="687"/>
      <c r="C265" s="687"/>
      <c r="D265" s="687"/>
      <c r="E265" s="687"/>
      <c r="F265" s="687"/>
      <c r="G265" s="687"/>
      <c r="H265" s="687"/>
      <c r="I265" s="687"/>
      <c r="J265" s="687"/>
      <c r="K265" s="687"/>
      <c r="L265" s="687"/>
    </row>
    <row r="266" spans="1:12" ht="18.75" x14ac:dyDescent="0.3">
      <c r="A266" s="687"/>
      <c r="B266" s="687"/>
      <c r="C266" s="687"/>
      <c r="D266" s="687"/>
      <c r="E266" s="687"/>
      <c r="F266" s="687"/>
      <c r="G266" s="687"/>
      <c r="H266" s="687"/>
      <c r="I266" s="687"/>
      <c r="J266" s="687"/>
      <c r="K266" s="687"/>
      <c r="L266" s="687"/>
    </row>
    <row r="267" spans="1:12" ht="18.75" x14ac:dyDescent="0.3">
      <c r="A267" s="687"/>
      <c r="B267" s="687"/>
      <c r="C267" s="687"/>
      <c r="D267" s="687"/>
      <c r="E267" s="687"/>
      <c r="F267" s="687"/>
      <c r="G267" s="687"/>
      <c r="H267" s="687"/>
      <c r="I267" s="687"/>
      <c r="J267" s="687"/>
      <c r="K267" s="687"/>
      <c r="L267" s="687"/>
    </row>
    <row r="268" spans="1:12" ht="18.75" x14ac:dyDescent="0.3">
      <c r="A268" s="687"/>
      <c r="B268" s="687"/>
      <c r="C268" s="687"/>
      <c r="D268" s="687"/>
      <c r="E268" s="687"/>
      <c r="F268" s="687"/>
      <c r="G268" s="687"/>
      <c r="H268" s="687"/>
      <c r="I268" s="687"/>
      <c r="J268" s="687"/>
      <c r="K268" s="687"/>
      <c r="L268" s="687"/>
    </row>
    <row r="269" spans="1:12" ht="18.75" x14ac:dyDescent="0.3">
      <c r="A269" s="687"/>
      <c r="B269" s="687"/>
      <c r="C269" s="687"/>
      <c r="D269" s="687"/>
      <c r="E269" s="687"/>
      <c r="F269" s="687"/>
      <c r="G269" s="687"/>
      <c r="H269" s="687"/>
      <c r="I269" s="687"/>
      <c r="J269" s="687"/>
      <c r="K269" s="687"/>
      <c r="L269" s="687"/>
    </row>
    <row r="270" spans="1:12" ht="18.75" x14ac:dyDescent="0.3">
      <c r="A270" s="687"/>
      <c r="B270" s="687"/>
      <c r="C270" s="687"/>
      <c r="D270" s="687"/>
      <c r="E270" s="687"/>
      <c r="F270" s="687"/>
      <c r="G270" s="687"/>
      <c r="H270" s="687"/>
      <c r="I270" s="687"/>
      <c r="J270" s="687"/>
      <c r="K270" s="687"/>
      <c r="L270" s="687"/>
    </row>
    <row r="271" spans="1:12" ht="18.75" x14ac:dyDescent="0.3">
      <c r="A271" s="687"/>
      <c r="B271" s="687"/>
      <c r="C271" s="687"/>
      <c r="D271" s="687"/>
      <c r="E271" s="687"/>
      <c r="F271" s="687"/>
      <c r="G271" s="687"/>
      <c r="H271" s="687"/>
      <c r="I271" s="687"/>
      <c r="J271" s="687"/>
      <c r="K271" s="687"/>
      <c r="L271" s="687"/>
    </row>
    <row r="272" spans="1:12" ht="18.75" x14ac:dyDescent="0.3">
      <c r="A272" s="687"/>
      <c r="B272" s="687"/>
      <c r="C272" s="687"/>
      <c r="D272" s="687"/>
      <c r="E272" s="687"/>
      <c r="F272" s="687"/>
      <c r="G272" s="687"/>
      <c r="H272" s="687"/>
      <c r="I272" s="687"/>
      <c r="J272" s="687"/>
      <c r="K272" s="687"/>
      <c r="L272" s="687"/>
    </row>
    <row r="273" spans="1:12" ht="18.75" x14ac:dyDescent="0.3">
      <c r="A273" s="687"/>
      <c r="B273" s="687"/>
      <c r="C273" s="687"/>
      <c r="D273" s="687"/>
      <c r="E273" s="687"/>
      <c r="F273" s="687"/>
      <c r="G273" s="687"/>
      <c r="H273" s="687"/>
      <c r="I273" s="687"/>
      <c r="J273" s="687"/>
      <c r="K273" s="687"/>
      <c r="L273" s="687"/>
    </row>
    <row r="274" spans="1:12" ht="18.75" x14ac:dyDescent="0.3">
      <c r="A274" s="687"/>
      <c r="B274" s="687"/>
      <c r="C274" s="687"/>
      <c r="D274" s="687"/>
      <c r="E274" s="687"/>
      <c r="F274" s="687"/>
      <c r="G274" s="687"/>
      <c r="H274" s="687"/>
      <c r="I274" s="687"/>
      <c r="J274" s="687"/>
      <c r="K274" s="687"/>
      <c r="L274" s="687"/>
    </row>
    <row r="275" spans="1:12" ht="18.75" x14ac:dyDescent="0.3">
      <c r="A275" s="687"/>
      <c r="B275" s="687"/>
      <c r="C275" s="687"/>
      <c r="D275" s="687"/>
      <c r="E275" s="687"/>
      <c r="F275" s="687"/>
      <c r="G275" s="687"/>
      <c r="H275" s="687"/>
      <c r="I275" s="687"/>
      <c r="J275" s="687"/>
      <c r="K275" s="687"/>
      <c r="L275" s="687"/>
    </row>
    <row r="276" spans="1:12" ht="18.75" x14ac:dyDescent="0.3">
      <c r="A276" s="687"/>
      <c r="B276" s="687"/>
      <c r="C276" s="687"/>
      <c r="D276" s="687"/>
      <c r="E276" s="687"/>
      <c r="F276" s="687"/>
      <c r="G276" s="687"/>
      <c r="H276" s="687"/>
      <c r="I276" s="687"/>
      <c r="J276" s="687"/>
      <c r="K276" s="687"/>
      <c r="L276" s="687"/>
    </row>
    <row r="277" spans="1:12" ht="18.75" x14ac:dyDescent="0.3">
      <c r="A277" s="687"/>
      <c r="B277" s="687"/>
      <c r="C277" s="687"/>
      <c r="D277" s="687"/>
      <c r="E277" s="687"/>
      <c r="F277" s="687"/>
      <c r="G277" s="687"/>
      <c r="H277" s="687"/>
      <c r="I277" s="687"/>
      <c r="J277" s="687"/>
      <c r="K277" s="687"/>
      <c r="L277" s="687"/>
    </row>
    <row r="278" spans="1:12" ht="18.75" x14ac:dyDescent="0.3">
      <c r="A278" s="687"/>
      <c r="B278" s="687"/>
      <c r="C278" s="687"/>
      <c r="D278" s="687"/>
      <c r="E278" s="687"/>
      <c r="F278" s="687"/>
      <c r="G278" s="687"/>
      <c r="H278" s="687"/>
      <c r="I278" s="687"/>
      <c r="J278" s="687"/>
      <c r="K278" s="687"/>
      <c r="L278" s="687"/>
    </row>
    <row r="279" spans="1:12" ht="18.75" x14ac:dyDescent="0.3">
      <c r="A279" s="687"/>
      <c r="B279" s="687"/>
      <c r="C279" s="687"/>
      <c r="D279" s="687"/>
      <c r="E279" s="687"/>
      <c r="F279" s="687"/>
      <c r="G279" s="687"/>
      <c r="H279" s="687"/>
      <c r="I279" s="687"/>
      <c r="J279" s="687"/>
      <c r="K279" s="687"/>
      <c r="L279" s="687"/>
    </row>
    <row r="280" spans="1:12" ht="18.75" x14ac:dyDescent="0.3">
      <c r="A280" s="687"/>
      <c r="B280" s="687"/>
      <c r="C280" s="687"/>
      <c r="D280" s="687"/>
      <c r="E280" s="687"/>
      <c r="F280" s="687"/>
      <c r="G280" s="687"/>
      <c r="H280" s="687"/>
      <c r="I280" s="687"/>
      <c r="J280" s="687"/>
      <c r="K280" s="687"/>
      <c r="L280" s="687"/>
    </row>
    <row r="281" spans="1:12" ht="18.75" x14ac:dyDescent="0.3">
      <c r="A281" s="687"/>
      <c r="B281" s="687"/>
      <c r="C281" s="687"/>
      <c r="D281" s="687"/>
      <c r="E281" s="687"/>
      <c r="F281" s="687"/>
      <c r="G281" s="687"/>
      <c r="H281" s="687"/>
      <c r="I281" s="687"/>
      <c r="J281" s="687"/>
      <c r="K281" s="687"/>
      <c r="L281" s="687"/>
    </row>
    <row r="282" spans="1:12" ht="18.75" x14ac:dyDescent="0.3">
      <c r="A282" s="687"/>
      <c r="B282" s="687"/>
      <c r="C282" s="687"/>
      <c r="D282" s="687"/>
      <c r="E282" s="687"/>
      <c r="F282" s="687"/>
      <c r="G282" s="687"/>
      <c r="H282" s="687"/>
      <c r="I282" s="687"/>
      <c r="J282" s="687"/>
      <c r="K282" s="687"/>
      <c r="L282" s="687"/>
    </row>
    <row r="283" spans="1:12" ht="18.75" x14ac:dyDescent="0.3">
      <c r="A283" s="687"/>
      <c r="B283" s="687"/>
      <c r="C283" s="687"/>
      <c r="D283" s="687"/>
      <c r="E283" s="687"/>
      <c r="F283" s="687"/>
      <c r="G283" s="687"/>
      <c r="H283" s="687"/>
      <c r="I283" s="687"/>
      <c r="J283" s="687"/>
      <c r="K283" s="687"/>
      <c r="L283" s="687"/>
    </row>
    <row r="284" spans="1:12" ht="18.75" x14ac:dyDescent="0.3">
      <c r="A284" s="687"/>
      <c r="B284" s="687"/>
      <c r="C284" s="687"/>
      <c r="D284" s="687"/>
      <c r="E284" s="687"/>
      <c r="F284" s="687"/>
      <c r="G284" s="687"/>
      <c r="H284" s="687"/>
      <c r="I284" s="687"/>
      <c r="J284" s="687"/>
      <c r="K284" s="687"/>
      <c r="L284" s="687"/>
    </row>
    <row r="285" spans="1:12" ht="18.75" x14ac:dyDescent="0.3">
      <c r="A285" s="687"/>
      <c r="B285" s="687"/>
      <c r="C285" s="687"/>
      <c r="D285" s="687"/>
      <c r="E285" s="687"/>
      <c r="F285" s="687"/>
      <c r="G285" s="687"/>
      <c r="H285" s="687"/>
      <c r="I285" s="687"/>
      <c r="J285" s="687"/>
      <c r="K285" s="687"/>
      <c r="L285" s="687"/>
    </row>
    <row r="286" spans="1:12" ht="18.75" x14ac:dyDescent="0.3">
      <c r="A286" s="687"/>
      <c r="B286" s="687"/>
      <c r="C286" s="687"/>
      <c r="D286" s="687"/>
      <c r="E286" s="687"/>
      <c r="F286" s="687"/>
      <c r="G286" s="687"/>
      <c r="H286" s="687"/>
      <c r="I286" s="687"/>
      <c r="J286" s="687"/>
      <c r="K286" s="687"/>
      <c r="L286" s="687"/>
    </row>
    <row r="287" spans="1:12" ht="18.75" x14ac:dyDescent="0.3">
      <c r="A287" s="687"/>
      <c r="B287" s="687"/>
      <c r="C287" s="687"/>
      <c r="D287" s="687"/>
      <c r="E287" s="687"/>
      <c r="F287" s="687"/>
      <c r="G287" s="687"/>
      <c r="H287" s="687"/>
      <c r="I287" s="687"/>
      <c r="J287" s="687"/>
      <c r="K287" s="687"/>
      <c r="L287" s="687"/>
    </row>
    <row r="288" spans="1:12" ht="18.75" x14ac:dyDescent="0.3">
      <c r="A288" s="687"/>
      <c r="B288" s="687"/>
      <c r="C288" s="687"/>
      <c r="D288" s="687"/>
      <c r="E288" s="687"/>
      <c r="F288" s="687"/>
      <c r="G288" s="687"/>
      <c r="H288" s="687"/>
      <c r="I288" s="687"/>
      <c r="J288" s="687"/>
      <c r="K288" s="687"/>
      <c r="L288" s="687"/>
    </row>
    <row r="289" spans="1:12" ht="18.75" x14ac:dyDescent="0.3">
      <c r="A289" s="687"/>
      <c r="B289" s="687"/>
      <c r="C289" s="687"/>
      <c r="D289" s="687"/>
      <c r="E289" s="687"/>
      <c r="F289" s="687"/>
      <c r="G289" s="687"/>
      <c r="H289" s="687"/>
      <c r="I289" s="687"/>
      <c r="J289" s="687"/>
      <c r="K289" s="687"/>
      <c r="L289" s="687"/>
    </row>
    <row r="290" spans="1:12" ht="18.75" x14ac:dyDescent="0.3">
      <c r="A290" s="687"/>
      <c r="B290" s="687"/>
      <c r="C290" s="687"/>
      <c r="D290" s="687"/>
      <c r="E290" s="687"/>
      <c r="F290" s="687"/>
      <c r="G290" s="687"/>
      <c r="H290" s="687"/>
      <c r="I290" s="687"/>
      <c r="J290" s="687"/>
      <c r="K290" s="687"/>
      <c r="L290" s="687"/>
    </row>
    <row r="291" spans="1:12" ht="18.75" x14ac:dyDescent="0.3">
      <c r="A291" s="687"/>
      <c r="B291" s="687"/>
      <c r="C291" s="687"/>
      <c r="D291" s="687"/>
      <c r="E291" s="687"/>
      <c r="F291" s="687"/>
      <c r="G291" s="687"/>
      <c r="H291" s="687"/>
      <c r="I291" s="687"/>
      <c r="J291" s="687"/>
      <c r="K291" s="687"/>
      <c r="L291" s="687"/>
    </row>
    <row r="292" spans="1:12" ht="18.75" x14ac:dyDescent="0.3">
      <c r="A292" s="687"/>
      <c r="B292" s="687"/>
      <c r="C292" s="687"/>
      <c r="D292" s="687"/>
      <c r="E292" s="687"/>
      <c r="F292" s="687"/>
      <c r="G292" s="687"/>
      <c r="H292" s="687"/>
      <c r="I292" s="687"/>
      <c r="J292" s="687"/>
      <c r="K292" s="687"/>
      <c r="L292" s="687"/>
    </row>
    <row r="293" spans="1:12" ht="18.75" x14ac:dyDescent="0.3">
      <c r="A293" s="687"/>
      <c r="B293" s="687"/>
      <c r="C293" s="687"/>
      <c r="D293" s="687"/>
      <c r="E293" s="687"/>
      <c r="F293" s="687"/>
      <c r="G293" s="687"/>
      <c r="H293" s="687"/>
      <c r="I293" s="687"/>
      <c r="J293" s="687"/>
      <c r="K293" s="687"/>
      <c r="L293" s="687"/>
    </row>
    <row r="294" spans="1:12" ht="18.75" x14ac:dyDescent="0.3">
      <c r="A294" s="687"/>
      <c r="B294" s="687"/>
      <c r="C294" s="687"/>
      <c r="D294" s="687"/>
      <c r="E294" s="687"/>
      <c r="F294" s="687"/>
      <c r="G294" s="687"/>
      <c r="H294" s="687"/>
      <c r="I294" s="687"/>
      <c r="J294" s="687"/>
      <c r="K294" s="687"/>
      <c r="L294" s="687"/>
    </row>
    <row r="295" spans="1:12" ht="18.75" x14ac:dyDescent="0.3">
      <c r="A295" s="687"/>
      <c r="B295" s="687"/>
      <c r="C295" s="687"/>
      <c r="D295" s="687"/>
      <c r="E295" s="687"/>
      <c r="F295" s="687"/>
      <c r="G295" s="687"/>
      <c r="H295" s="687"/>
      <c r="I295" s="687"/>
      <c r="J295" s="687"/>
      <c r="K295" s="687"/>
      <c r="L295" s="687"/>
    </row>
    <row r="296" spans="1:12" ht="18.75" x14ac:dyDescent="0.3">
      <c r="A296" s="687"/>
      <c r="B296" s="687"/>
      <c r="C296" s="687"/>
      <c r="D296" s="687"/>
      <c r="E296" s="687"/>
      <c r="F296" s="687"/>
      <c r="G296" s="687"/>
      <c r="H296" s="687"/>
      <c r="I296" s="687"/>
      <c r="J296" s="687"/>
      <c r="K296" s="687"/>
      <c r="L296" s="687"/>
    </row>
    <row r="297" spans="1:12" ht="18.75" x14ac:dyDescent="0.3">
      <c r="A297" s="687"/>
      <c r="B297" s="687"/>
      <c r="C297" s="687"/>
      <c r="D297" s="687"/>
      <c r="E297" s="687"/>
      <c r="F297" s="687"/>
      <c r="G297" s="687"/>
      <c r="H297" s="687"/>
      <c r="I297" s="687"/>
      <c r="J297" s="687"/>
      <c r="K297" s="687"/>
      <c r="L297" s="687"/>
    </row>
    <row r="298" spans="1:12" ht="18.75" x14ac:dyDescent="0.3">
      <c r="A298" s="687"/>
      <c r="B298" s="687"/>
      <c r="C298" s="687"/>
      <c r="D298" s="687"/>
      <c r="E298" s="687"/>
      <c r="F298" s="687"/>
      <c r="G298" s="687"/>
      <c r="H298" s="687"/>
      <c r="I298" s="687"/>
      <c r="J298" s="687"/>
      <c r="K298" s="687"/>
      <c r="L298" s="687"/>
    </row>
    <row r="299" spans="1:12" ht="18.75" x14ac:dyDescent="0.3">
      <c r="A299" s="687"/>
      <c r="B299" s="687"/>
      <c r="C299" s="687"/>
      <c r="D299" s="687"/>
      <c r="E299" s="687"/>
      <c r="F299" s="687"/>
      <c r="G299" s="687"/>
      <c r="H299" s="687"/>
      <c r="I299" s="687"/>
      <c r="J299" s="687"/>
      <c r="K299" s="687"/>
      <c r="L299" s="687"/>
    </row>
    <row r="300" spans="1:12" ht="18.75" x14ac:dyDescent="0.3">
      <c r="A300" s="687"/>
      <c r="B300" s="687"/>
      <c r="C300" s="687"/>
      <c r="D300" s="687"/>
      <c r="E300" s="687"/>
      <c r="F300" s="687"/>
      <c r="G300" s="687"/>
      <c r="H300" s="687"/>
      <c r="I300" s="687"/>
      <c r="J300" s="687"/>
      <c r="K300" s="687"/>
      <c r="L300" s="687"/>
    </row>
    <row r="301" spans="1:12" ht="18.75" x14ac:dyDescent="0.3">
      <c r="A301" s="687"/>
      <c r="B301" s="687"/>
      <c r="C301" s="687"/>
      <c r="D301" s="687"/>
      <c r="E301" s="687"/>
      <c r="F301" s="687"/>
      <c r="G301" s="687"/>
      <c r="H301" s="687"/>
      <c r="I301" s="687"/>
      <c r="J301" s="687"/>
      <c r="K301" s="687"/>
      <c r="L301" s="687"/>
    </row>
    <row r="302" spans="1:12" ht="18.75" x14ac:dyDescent="0.3">
      <c r="A302" s="687"/>
      <c r="B302" s="687"/>
      <c r="C302" s="687"/>
      <c r="D302" s="687"/>
      <c r="E302" s="687"/>
      <c r="F302" s="687"/>
      <c r="G302" s="687"/>
      <c r="H302" s="687"/>
      <c r="I302" s="687"/>
      <c r="J302" s="687"/>
      <c r="K302" s="687"/>
      <c r="L302" s="687"/>
    </row>
    <row r="303" spans="1:12" ht="18.75" x14ac:dyDescent="0.3">
      <c r="A303" s="687"/>
      <c r="B303" s="687"/>
      <c r="C303" s="687"/>
      <c r="D303" s="687"/>
      <c r="E303" s="687"/>
      <c r="F303" s="687"/>
      <c r="G303" s="687"/>
      <c r="H303" s="687"/>
      <c r="I303" s="687"/>
      <c r="J303" s="687"/>
      <c r="K303" s="687"/>
      <c r="L303" s="687"/>
    </row>
    <row r="304" spans="1:12" ht="18.75" x14ac:dyDescent="0.3">
      <c r="A304" s="687"/>
      <c r="B304" s="687"/>
      <c r="C304" s="687"/>
      <c r="D304" s="687"/>
      <c r="E304" s="687"/>
      <c r="F304" s="687"/>
      <c r="G304" s="687"/>
      <c r="H304" s="687"/>
      <c r="I304" s="687"/>
      <c r="J304" s="687"/>
      <c r="K304" s="687"/>
      <c r="L304" s="687"/>
    </row>
    <row r="305" spans="1:12" ht="18.75" x14ac:dyDescent="0.3">
      <c r="A305" s="687"/>
      <c r="B305" s="687"/>
      <c r="C305" s="687"/>
      <c r="D305" s="687"/>
      <c r="E305" s="687"/>
      <c r="F305" s="687"/>
      <c r="G305" s="687"/>
      <c r="H305" s="687"/>
      <c r="I305" s="687"/>
      <c r="J305" s="687"/>
      <c r="K305" s="687"/>
      <c r="L305" s="687"/>
    </row>
    <row r="306" spans="1:12" ht="18.75" x14ac:dyDescent="0.3">
      <c r="A306" s="687"/>
      <c r="B306" s="687"/>
      <c r="C306" s="687"/>
      <c r="D306" s="687"/>
      <c r="E306" s="687"/>
      <c r="F306" s="687"/>
      <c r="G306" s="687"/>
      <c r="H306" s="687"/>
      <c r="I306" s="687"/>
      <c r="J306" s="687"/>
      <c r="K306" s="687"/>
      <c r="L306" s="687"/>
    </row>
    <row r="307" spans="1:12" ht="18.75" x14ac:dyDescent="0.3">
      <c r="A307" s="687"/>
      <c r="B307" s="687"/>
      <c r="C307" s="687"/>
      <c r="D307" s="687"/>
      <c r="E307" s="687"/>
      <c r="F307" s="687"/>
      <c r="G307" s="687"/>
      <c r="H307" s="687"/>
      <c r="I307" s="687"/>
      <c r="J307" s="687"/>
      <c r="K307" s="687"/>
      <c r="L307" s="687"/>
    </row>
    <row r="308" spans="1:12" ht="18.75" x14ac:dyDescent="0.3">
      <c r="A308" s="687"/>
      <c r="B308" s="687"/>
      <c r="C308" s="687"/>
      <c r="D308" s="687"/>
      <c r="E308" s="687"/>
      <c r="F308" s="687"/>
      <c r="G308" s="687"/>
      <c r="H308" s="687"/>
      <c r="I308" s="687"/>
      <c r="J308" s="687"/>
      <c r="K308" s="687"/>
      <c r="L308" s="687"/>
    </row>
    <row r="309" spans="1:12" ht="18.75" x14ac:dyDescent="0.3">
      <c r="A309" s="687"/>
      <c r="B309" s="687"/>
      <c r="C309" s="687"/>
      <c r="D309" s="687"/>
      <c r="E309" s="687"/>
      <c r="F309" s="687"/>
      <c r="G309" s="687"/>
      <c r="H309" s="687"/>
      <c r="I309" s="687"/>
      <c r="J309" s="687"/>
      <c r="K309" s="687"/>
      <c r="L309" s="687"/>
    </row>
    <row r="310" spans="1:12" ht="18.75" x14ac:dyDescent="0.3">
      <c r="A310" s="687"/>
      <c r="B310" s="687"/>
      <c r="C310" s="687"/>
      <c r="D310" s="687"/>
      <c r="E310" s="687"/>
      <c r="F310" s="687"/>
      <c r="G310" s="687"/>
      <c r="H310" s="687"/>
      <c r="I310" s="687"/>
      <c r="J310" s="687"/>
      <c r="K310" s="687"/>
      <c r="L310" s="687"/>
    </row>
    <row r="311" spans="1:12" ht="18.75" x14ac:dyDescent="0.3">
      <c r="A311" s="687"/>
      <c r="B311" s="687"/>
      <c r="C311" s="687"/>
      <c r="D311" s="687"/>
      <c r="E311" s="687"/>
      <c r="F311" s="687"/>
      <c r="G311" s="687"/>
      <c r="H311" s="687"/>
      <c r="I311" s="687"/>
      <c r="J311" s="687"/>
      <c r="K311" s="687"/>
      <c r="L311" s="687"/>
    </row>
    <row r="312" spans="1:12" ht="18.75" x14ac:dyDescent="0.3">
      <c r="A312" s="687"/>
      <c r="B312" s="687"/>
      <c r="C312" s="687"/>
      <c r="D312" s="687"/>
      <c r="E312" s="687"/>
      <c r="F312" s="687"/>
      <c r="G312" s="687"/>
      <c r="H312" s="687"/>
      <c r="I312" s="687"/>
      <c r="J312" s="687"/>
      <c r="K312" s="687"/>
      <c r="L312" s="687"/>
    </row>
    <row r="313" spans="1:12" ht="18.75" x14ac:dyDescent="0.3">
      <c r="A313" s="687"/>
      <c r="B313" s="687"/>
      <c r="C313" s="687"/>
      <c r="D313" s="687"/>
      <c r="E313" s="687"/>
      <c r="F313" s="687"/>
      <c r="G313" s="687"/>
      <c r="H313" s="687"/>
      <c r="I313" s="687"/>
      <c r="J313" s="687"/>
      <c r="K313" s="687"/>
      <c r="L313" s="687"/>
    </row>
    <row r="314" spans="1:12" ht="18.75" x14ac:dyDescent="0.3">
      <c r="A314" s="687"/>
      <c r="B314" s="687"/>
      <c r="C314" s="687"/>
      <c r="D314" s="687"/>
      <c r="E314" s="687"/>
      <c r="F314" s="687"/>
      <c r="G314" s="687"/>
      <c r="H314" s="687"/>
      <c r="I314" s="687"/>
      <c r="J314" s="687"/>
      <c r="K314" s="687"/>
      <c r="L314" s="687"/>
    </row>
    <row r="315" spans="1:12" ht="18.75" x14ac:dyDescent="0.3">
      <c r="A315" s="687"/>
      <c r="B315" s="687"/>
      <c r="C315" s="687"/>
      <c r="D315" s="687"/>
      <c r="E315" s="687"/>
      <c r="F315" s="687"/>
      <c r="G315" s="687"/>
      <c r="H315" s="687"/>
      <c r="I315" s="687"/>
      <c r="J315" s="687"/>
      <c r="K315" s="687"/>
      <c r="L315" s="687"/>
    </row>
    <row r="316" spans="1:12" ht="18.75" x14ac:dyDescent="0.3">
      <c r="A316" s="687"/>
      <c r="B316" s="687"/>
      <c r="C316" s="687"/>
      <c r="D316" s="687"/>
      <c r="E316" s="687"/>
      <c r="F316" s="687"/>
      <c r="G316" s="687"/>
      <c r="H316" s="687"/>
      <c r="I316" s="687"/>
      <c r="J316" s="687"/>
      <c r="K316" s="687"/>
      <c r="L316" s="687"/>
    </row>
    <row r="317" spans="1:12" ht="18.75" x14ac:dyDescent="0.3">
      <c r="A317" s="687"/>
      <c r="B317" s="687"/>
      <c r="C317" s="687"/>
      <c r="D317" s="687"/>
      <c r="E317" s="687"/>
      <c r="F317" s="687"/>
      <c r="G317" s="687"/>
      <c r="H317" s="687"/>
      <c r="I317" s="687"/>
      <c r="J317" s="687"/>
      <c r="K317" s="687"/>
      <c r="L317" s="687"/>
    </row>
    <row r="318" spans="1:12" ht="18.75" x14ac:dyDescent="0.3">
      <c r="A318" s="687"/>
      <c r="B318" s="687"/>
      <c r="C318" s="687"/>
      <c r="D318" s="687"/>
      <c r="E318" s="687"/>
      <c r="F318" s="687"/>
      <c r="G318" s="687"/>
      <c r="H318" s="687"/>
      <c r="I318" s="687"/>
      <c r="J318" s="687"/>
      <c r="K318" s="687"/>
      <c r="L318" s="687"/>
    </row>
    <row r="319" spans="1:12" ht="18.75" x14ac:dyDescent="0.3">
      <c r="A319" s="687"/>
      <c r="B319" s="687"/>
      <c r="C319" s="687"/>
      <c r="D319" s="687"/>
      <c r="E319" s="687"/>
      <c r="F319" s="687"/>
      <c r="G319" s="687"/>
      <c r="H319" s="687"/>
      <c r="I319" s="687"/>
      <c r="J319" s="687"/>
      <c r="K319" s="687"/>
      <c r="L319" s="687"/>
    </row>
    <row r="320" spans="1:12" ht="18.75" x14ac:dyDescent="0.3">
      <c r="A320" s="687"/>
      <c r="B320" s="687"/>
      <c r="C320" s="687"/>
      <c r="D320" s="687"/>
      <c r="E320" s="687"/>
      <c r="F320" s="687"/>
      <c r="G320" s="687"/>
      <c r="H320" s="687"/>
      <c r="I320" s="687"/>
      <c r="J320" s="687"/>
      <c r="K320" s="687"/>
      <c r="L320" s="687"/>
    </row>
    <row r="321" spans="1:12" ht="18.75" x14ac:dyDescent="0.3">
      <c r="A321" s="687"/>
      <c r="B321" s="687"/>
      <c r="C321" s="687"/>
      <c r="D321" s="687"/>
      <c r="E321" s="687"/>
      <c r="F321" s="687"/>
      <c r="G321" s="687"/>
      <c r="H321" s="687"/>
      <c r="I321" s="687"/>
      <c r="J321" s="687"/>
      <c r="K321" s="687"/>
      <c r="L321" s="687"/>
    </row>
    <row r="322" spans="1:12" ht="18.75" x14ac:dyDescent="0.3">
      <c r="A322" s="687"/>
      <c r="B322" s="687"/>
      <c r="C322" s="687"/>
      <c r="D322" s="687"/>
      <c r="E322" s="687"/>
      <c r="F322" s="687"/>
      <c r="G322" s="687"/>
      <c r="H322" s="687"/>
      <c r="I322" s="687"/>
      <c r="J322" s="687"/>
      <c r="K322" s="687"/>
      <c r="L322" s="687"/>
    </row>
    <row r="323" spans="1:12" ht="18.75" x14ac:dyDescent="0.3">
      <c r="A323" s="687"/>
      <c r="B323" s="687"/>
      <c r="C323" s="687"/>
      <c r="D323" s="687"/>
      <c r="E323" s="687"/>
      <c r="F323" s="687"/>
      <c r="G323" s="687"/>
      <c r="H323" s="687"/>
      <c r="I323" s="687"/>
      <c r="J323" s="687"/>
      <c r="K323" s="687"/>
      <c r="L323" s="687"/>
    </row>
    <row r="324" spans="1:12" ht="18.75" x14ac:dyDescent="0.3">
      <c r="A324" s="687"/>
      <c r="B324" s="687"/>
      <c r="C324" s="687"/>
      <c r="D324" s="687"/>
      <c r="E324" s="687"/>
      <c r="F324" s="687"/>
      <c r="G324" s="687"/>
      <c r="H324" s="687"/>
      <c r="I324" s="687"/>
      <c r="J324" s="687"/>
      <c r="K324" s="687"/>
      <c r="L324" s="687"/>
    </row>
    <row r="325" spans="1:12" ht="18.75" x14ac:dyDescent="0.3">
      <c r="A325" s="687"/>
      <c r="B325" s="687"/>
      <c r="C325" s="687"/>
      <c r="D325" s="687"/>
      <c r="E325" s="687"/>
      <c r="F325" s="687"/>
      <c r="G325" s="687"/>
      <c r="H325" s="687"/>
      <c r="I325" s="687"/>
      <c r="J325" s="687"/>
      <c r="K325" s="687"/>
      <c r="L325" s="687"/>
    </row>
    <row r="326" spans="1:12" ht="18.75" x14ac:dyDescent="0.3">
      <c r="A326" s="687"/>
      <c r="B326" s="687"/>
      <c r="C326" s="687"/>
      <c r="D326" s="687"/>
      <c r="E326" s="687"/>
      <c r="F326" s="687"/>
      <c r="G326" s="687"/>
      <c r="H326" s="687"/>
      <c r="I326" s="687"/>
      <c r="J326" s="687"/>
      <c r="K326" s="687"/>
      <c r="L326" s="687"/>
    </row>
    <row r="327" spans="1:12" ht="18.75" x14ac:dyDescent="0.3">
      <c r="A327" s="687"/>
      <c r="B327" s="687"/>
      <c r="C327" s="687"/>
      <c r="D327" s="687"/>
      <c r="E327" s="687"/>
      <c r="F327" s="687"/>
      <c r="G327" s="687"/>
      <c r="H327" s="687"/>
      <c r="I327" s="687"/>
      <c r="J327" s="687"/>
      <c r="K327" s="687"/>
      <c r="L327" s="687"/>
    </row>
    <row r="328" spans="1:12" ht="18.75" x14ac:dyDescent="0.3">
      <c r="A328" s="687"/>
      <c r="B328" s="687"/>
      <c r="C328" s="687"/>
      <c r="D328" s="687"/>
      <c r="E328" s="687"/>
      <c r="F328" s="687"/>
      <c r="G328" s="687"/>
      <c r="H328" s="687"/>
      <c r="I328" s="687"/>
      <c r="J328" s="687"/>
      <c r="K328" s="687"/>
      <c r="L328" s="687"/>
    </row>
    <row r="329" spans="1:12" ht="18.75" x14ac:dyDescent="0.3">
      <c r="A329" s="687"/>
      <c r="B329" s="687"/>
      <c r="C329" s="687"/>
      <c r="D329" s="687"/>
      <c r="E329" s="687"/>
      <c r="F329" s="687"/>
      <c r="G329" s="687"/>
      <c r="H329" s="687"/>
      <c r="I329" s="687"/>
      <c r="J329" s="687"/>
      <c r="K329" s="687"/>
      <c r="L329" s="687"/>
    </row>
    <row r="330" spans="1:12" ht="18.75" x14ac:dyDescent="0.3">
      <c r="A330" s="687"/>
      <c r="B330" s="687"/>
      <c r="C330" s="687"/>
      <c r="D330" s="687"/>
      <c r="E330" s="687"/>
      <c r="F330" s="687"/>
      <c r="G330" s="687"/>
      <c r="H330" s="687"/>
      <c r="I330" s="687"/>
      <c r="J330" s="687"/>
      <c r="K330" s="687"/>
      <c r="L330" s="687"/>
    </row>
    <row r="331" spans="1:12" ht="18.75" x14ac:dyDescent="0.3">
      <c r="A331" s="687"/>
      <c r="B331" s="687"/>
      <c r="C331" s="687"/>
      <c r="D331" s="687"/>
      <c r="E331" s="687"/>
      <c r="F331" s="687"/>
      <c r="G331" s="687"/>
      <c r="H331" s="687"/>
      <c r="I331" s="687"/>
      <c r="J331" s="687"/>
      <c r="K331" s="687"/>
      <c r="L331" s="687"/>
    </row>
    <row r="332" spans="1:12" ht="18.75" x14ac:dyDescent="0.3">
      <c r="A332" s="687"/>
      <c r="B332" s="687"/>
      <c r="C332" s="687"/>
      <c r="D332" s="687"/>
      <c r="E332" s="687"/>
      <c r="F332" s="687"/>
      <c r="G332" s="687"/>
      <c r="H332" s="687"/>
      <c r="I332" s="687"/>
      <c r="J332" s="687"/>
      <c r="K332" s="687"/>
      <c r="L332" s="687"/>
    </row>
    <row r="333" spans="1:12" ht="18.75" x14ac:dyDescent="0.3">
      <c r="A333" s="687"/>
      <c r="B333" s="687"/>
      <c r="C333" s="687"/>
      <c r="D333" s="687"/>
      <c r="E333" s="687"/>
      <c r="F333" s="687"/>
      <c r="G333" s="687"/>
      <c r="H333" s="687"/>
      <c r="I333" s="687"/>
      <c r="J333" s="687"/>
      <c r="K333" s="687"/>
      <c r="L333" s="687"/>
    </row>
    <row r="334" spans="1:12" ht="18.75" x14ac:dyDescent="0.3">
      <c r="A334" s="687"/>
      <c r="B334" s="687"/>
      <c r="C334" s="687"/>
      <c r="D334" s="687"/>
      <c r="E334" s="687"/>
      <c r="F334" s="687"/>
      <c r="G334" s="687"/>
      <c r="H334" s="687"/>
      <c r="I334" s="687"/>
      <c r="J334" s="687"/>
      <c r="K334" s="687"/>
      <c r="L334" s="687"/>
    </row>
    <row r="335" spans="1:12" ht="18.75" x14ac:dyDescent="0.3">
      <c r="A335" s="687"/>
      <c r="B335" s="687"/>
      <c r="C335" s="687"/>
      <c r="D335" s="687"/>
      <c r="E335" s="687"/>
      <c r="F335" s="687"/>
      <c r="G335" s="687"/>
      <c r="H335" s="687"/>
      <c r="I335" s="687"/>
      <c r="J335" s="687"/>
      <c r="K335" s="687"/>
      <c r="L335" s="687"/>
    </row>
    <row r="336" spans="1:12" ht="18.75" x14ac:dyDescent="0.3">
      <c r="A336" s="687"/>
      <c r="B336" s="687"/>
      <c r="C336" s="687"/>
      <c r="D336" s="687"/>
      <c r="E336" s="687"/>
      <c r="F336" s="687"/>
      <c r="G336" s="687"/>
      <c r="H336" s="687"/>
      <c r="I336" s="687"/>
      <c r="J336" s="687"/>
      <c r="K336" s="687"/>
      <c r="L336" s="687"/>
    </row>
    <row r="337" spans="1:12" ht="18.75" x14ac:dyDescent="0.3">
      <c r="A337" s="687"/>
      <c r="B337" s="687"/>
      <c r="C337" s="687"/>
      <c r="D337" s="687"/>
      <c r="E337" s="687"/>
      <c r="F337" s="687"/>
      <c r="G337" s="687"/>
      <c r="H337" s="687"/>
      <c r="I337" s="687"/>
      <c r="J337" s="687"/>
      <c r="K337" s="687"/>
      <c r="L337" s="687"/>
    </row>
    <row r="338" spans="1:12" ht="18.75" x14ac:dyDescent="0.3">
      <c r="A338" s="687"/>
      <c r="B338" s="687"/>
      <c r="C338" s="687"/>
      <c r="D338" s="687"/>
      <c r="E338" s="687"/>
      <c r="F338" s="687"/>
      <c r="G338" s="687"/>
      <c r="H338" s="687"/>
      <c r="I338" s="687"/>
      <c r="J338" s="687"/>
      <c r="K338" s="687"/>
      <c r="L338" s="687"/>
    </row>
    <row r="339" spans="1:12" ht="18.75" x14ac:dyDescent="0.3">
      <c r="A339" s="687"/>
      <c r="B339" s="687"/>
      <c r="C339" s="687"/>
      <c r="D339" s="687"/>
      <c r="E339" s="687"/>
      <c r="F339" s="687"/>
      <c r="G339" s="687"/>
      <c r="H339" s="687"/>
      <c r="I339" s="687"/>
      <c r="J339" s="687"/>
      <c r="K339" s="687"/>
      <c r="L339" s="687"/>
    </row>
    <row r="340" spans="1:12" ht="18.75" x14ac:dyDescent="0.3">
      <c r="A340" s="687"/>
      <c r="B340" s="687"/>
      <c r="C340" s="687"/>
      <c r="D340" s="687"/>
      <c r="E340" s="687"/>
      <c r="F340" s="687"/>
      <c r="G340" s="687"/>
      <c r="H340" s="687"/>
      <c r="I340" s="687"/>
      <c r="J340" s="687"/>
      <c r="K340" s="687"/>
      <c r="L340" s="687"/>
    </row>
    <row r="341" spans="1:12" ht="18.75" x14ac:dyDescent="0.3">
      <c r="A341" s="687"/>
      <c r="B341" s="687"/>
      <c r="C341" s="687"/>
      <c r="D341" s="687"/>
      <c r="E341" s="687"/>
      <c r="F341" s="687"/>
      <c r="G341" s="687"/>
      <c r="H341" s="687"/>
      <c r="I341" s="687"/>
      <c r="J341" s="687"/>
      <c r="K341" s="687"/>
      <c r="L341" s="687"/>
    </row>
    <row r="342" spans="1:12" ht="18.75" x14ac:dyDescent="0.3">
      <c r="A342" s="687"/>
      <c r="B342" s="687"/>
      <c r="C342" s="687"/>
      <c r="D342" s="687"/>
      <c r="E342" s="687"/>
      <c r="F342" s="687"/>
      <c r="G342" s="687"/>
      <c r="H342" s="687"/>
      <c r="I342" s="687"/>
      <c r="J342" s="687"/>
      <c r="K342" s="687"/>
      <c r="L342" s="687"/>
    </row>
    <row r="343" spans="1:12" ht="18.75" x14ac:dyDescent="0.3">
      <c r="A343" s="687"/>
      <c r="B343" s="687"/>
      <c r="C343" s="687"/>
      <c r="D343" s="687"/>
      <c r="E343" s="687"/>
      <c r="F343" s="687"/>
      <c r="G343" s="687"/>
      <c r="H343" s="687"/>
      <c r="I343" s="687"/>
      <c r="J343" s="687"/>
      <c r="K343" s="687"/>
      <c r="L343" s="687"/>
    </row>
    <row r="344" spans="1:12" ht="18.75" x14ac:dyDescent="0.3">
      <c r="A344" s="687"/>
      <c r="B344" s="687"/>
      <c r="C344" s="687"/>
      <c r="D344" s="687"/>
      <c r="E344" s="687"/>
      <c r="F344" s="687"/>
      <c r="G344" s="687"/>
      <c r="H344" s="687"/>
      <c r="I344" s="687"/>
      <c r="J344" s="687"/>
      <c r="K344" s="687"/>
      <c r="L344" s="687"/>
    </row>
    <row r="345" spans="1:12" ht="18.75" x14ac:dyDescent="0.3">
      <c r="A345" s="687"/>
      <c r="B345" s="687"/>
      <c r="C345" s="687"/>
      <c r="D345" s="687"/>
      <c r="E345" s="687"/>
      <c r="F345" s="687"/>
      <c r="G345" s="687"/>
      <c r="H345" s="687"/>
      <c r="I345" s="687"/>
      <c r="J345" s="687"/>
      <c r="K345" s="687"/>
      <c r="L345" s="687"/>
    </row>
    <row r="346" spans="1:12" ht="18.75" x14ac:dyDescent="0.3">
      <c r="A346" s="687"/>
      <c r="B346" s="687"/>
      <c r="C346" s="687"/>
      <c r="D346" s="687"/>
      <c r="E346" s="687"/>
      <c r="F346" s="687"/>
      <c r="G346" s="687"/>
      <c r="H346" s="687"/>
      <c r="I346" s="687"/>
      <c r="J346" s="687"/>
      <c r="K346" s="687"/>
      <c r="L346" s="687"/>
    </row>
    <row r="347" spans="1:12" ht="18.75" x14ac:dyDescent="0.3">
      <c r="A347" s="687"/>
      <c r="B347" s="687"/>
      <c r="C347" s="687"/>
      <c r="D347" s="687"/>
      <c r="E347" s="687"/>
      <c r="F347" s="687"/>
      <c r="G347" s="687"/>
      <c r="H347" s="687"/>
      <c r="I347" s="687"/>
      <c r="J347" s="687"/>
      <c r="K347" s="687"/>
      <c r="L347" s="687"/>
    </row>
    <row r="348" spans="1:12" ht="18.75" x14ac:dyDescent="0.3">
      <c r="A348" s="687"/>
      <c r="B348" s="687"/>
      <c r="C348" s="687"/>
      <c r="D348" s="687"/>
      <c r="E348" s="687"/>
      <c r="F348" s="687"/>
      <c r="G348" s="687"/>
      <c r="H348" s="687"/>
      <c r="I348" s="687"/>
      <c r="J348" s="687"/>
      <c r="K348" s="687"/>
      <c r="L348" s="687"/>
    </row>
    <row r="349" spans="1:12" ht="18.75" x14ac:dyDescent="0.3">
      <c r="A349" s="687"/>
      <c r="B349" s="687"/>
      <c r="C349" s="687"/>
      <c r="D349" s="687"/>
      <c r="E349" s="687"/>
      <c r="F349" s="687"/>
      <c r="G349" s="687"/>
      <c r="H349" s="687"/>
      <c r="I349" s="687"/>
      <c r="J349" s="687"/>
      <c r="K349" s="687"/>
      <c r="L349" s="687"/>
    </row>
    <row r="350" spans="1:12" ht="18.75" x14ac:dyDescent="0.3">
      <c r="A350" s="687"/>
      <c r="B350" s="687"/>
      <c r="C350" s="687"/>
      <c r="D350" s="687"/>
      <c r="E350" s="687"/>
      <c r="F350" s="687"/>
      <c r="G350" s="687"/>
      <c r="H350" s="687"/>
      <c r="I350" s="687"/>
      <c r="J350" s="687"/>
      <c r="K350" s="687"/>
      <c r="L350" s="687"/>
    </row>
    <row r="351" spans="1:12" ht="18.75" x14ac:dyDescent="0.3">
      <c r="A351" s="687"/>
      <c r="B351" s="687"/>
      <c r="C351" s="687"/>
      <c r="D351" s="687"/>
      <c r="E351" s="687"/>
      <c r="F351" s="687"/>
      <c r="G351" s="687"/>
      <c r="H351" s="687"/>
      <c r="I351" s="687"/>
      <c r="J351" s="687"/>
      <c r="K351" s="687"/>
      <c r="L351" s="687"/>
    </row>
    <row r="352" spans="1:12" ht="18.75" x14ac:dyDescent="0.3">
      <c r="A352" s="687"/>
      <c r="B352" s="687"/>
      <c r="C352" s="687"/>
      <c r="D352" s="687"/>
      <c r="E352" s="687"/>
      <c r="F352" s="687"/>
      <c r="G352" s="687"/>
      <c r="H352" s="687"/>
      <c r="I352" s="687"/>
      <c r="J352" s="687"/>
      <c r="K352" s="687"/>
      <c r="L352" s="687"/>
    </row>
    <row r="353" spans="1:12" ht="18.75" x14ac:dyDescent="0.3">
      <c r="A353" s="687"/>
      <c r="B353" s="687"/>
      <c r="C353" s="687"/>
      <c r="D353" s="687"/>
      <c r="E353" s="687"/>
      <c r="F353" s="687"/>
      <c r="G353" s="687"/>
      <c r="H353" s="687"/>
      <c r="I353" s="687"/>
      <c r="J353" s="687"/>
      <c r="K353" s="687"/>
      <c r="L353" s="687"/>
    </row>
    <row r="354" spans="1:12" ht="18.75" x14ac:dyDescent="0.3">
      <c r="A354" s="687"/>
      <c r="B354" s="687"/>
      <c r="C354" s="687"/>
      <c r="D354" s="687"/>
      <c r="E354" s="687"/>
      <c r="F354" s="687"/>
      <c r="G354" s="687"/>
      <c r="H354" s="687"/>
      <c r="I354" s="687"/>
      <c r="J354" s="687"/>
      <c r="K354" s="687"/>
      <c r="L354" s="687"/>
    </row>
    <row r="355" spans="1:12" ht="18.75" x14ac:dyDescent="0.3">
      <c r="A355" s="687"/>
      <c r="B355" s="687"/>
      <c r="C355" s="687"/>
      <c r="D355" s="687"/>
      <c r="E355" s="687"/>
      <c r="F355" s="687"/>
      <c r="G355" s="687"/>
      <c r="H355" s="687"/>
      <c r="I355" s="687"/>
      <c r="J355" s="687"/>
      <c r="K355" s="687"/>
      <c r="L355" s="687"/>
    </row>
    <row r="356" spans="1:12" ht="18.75" x14ac:dyDescent="0.3">
      <c r="A356" s="687"/>
      <c r="B356" s="687"/>
      <c r="C356" s="687"/>
      <c r="D356" s="687"/>
      <c r="E356" s="687"/>
      <c r="F356" s="687"/>
      <c r="G356" s="687"/>
      <c r="H356" s="687"/>
      <c r="I356" s="687"/>
      <c r="J356" s="687"/>
      <c r="K356" s="687"/>
      <c r="L356" s="687"/>
    </row>
    <row r="357" spans="1:12" ht="18.75" x14ac:dyDescent="0.3">
      <c r="A357" s="687"/>
      <c r="B357" s="687"/>
      <c r="C357" s="687"/>
      <c r="D357" s="687"/>
      <c r="E357" s="687"/>
      <c r="F357" s="687"/>
      <c r="G357" s="687"/>
      <c r="H357" s="687"/>
      <c r="I357" s="687"/>
      <c r="J357" s="687"/>
      <c r="K357" s="687"/>
      <c r="L357" s="687"/>
    </row>
    <row r="358" spans="1:12" ht="18.75" x14ac:dyDescent="0.3">
      <c r="A358" s="687"/>
      <c r="B358" s="687"/>
      <c r="C358" s="687"/>
      <c r="D358" s="687"/>
      <c r="E358" s="687"/>
      <c r="F358" s="687"/>
      <c r="G358" s="687"/>
      <c r="H358" s="687"/>
      <c r="I358" s="687"/>
      <c r="J358" s="687"/>
      <c r="K358" s="687"/>
      <c r="L358" s="687"/>
    </row>
    <row r="359" spans="1:12" ht="18.75" x14ac:dyDescent="0.3">
      <c r="A359" s="687"/>
      <c r="B359" s="687"/>
      <c r="C359" s="687"/>
      <c r="D359" s="687"/>
      <c r="E359" s="687"/>
      <c r="F359" s="687"/>
      <c r="G359" s="687"/>
      <c r="H359" s="687"/>
      <c r="I359" s="687"/>
      <c r="J359" s="687"/>
      <c r="K359" s="687"/>
      <c r="L359" s="687"/>
    </row>
    <row r="360" spans="1:12" ht="18.75" x14ac:dyDescent="0.3">
      <c r="A360" s="687"/>
      <c r="B360" s="687"/>
      <c r="C360" s="687"/>
      <c r="D360" s="687"/>
      <c r="E360" s="687"/>
      <c r="F360" s="687"/>
      <c r="G360" s="687"/>
      <c r="H360" s="687"/>
      <c r="I360" s="687"/>
      <c r="J360" s="687"/>
      <c r="K360" s="687"/>
      <c r="L360" s="687"/>
    </row>
    <row r="361" spans="1:12" ht="18.75" x14ac:dyDescent="0.3">
      <c r="A361" s="687"/>
      <c r="B361" s="687"/>
      <c r="C361" s="687"/>
      <c r="D361" s="687"/>
      <c r="E361" s="687"/>
      <c r="F361" s="687"/>
      <c r="G361" s="687"/>
      <c r="H361" s="687"/>
      <c r="I361" s="687"/>
      <c r="J361" s="687"/>
      <c r="K361" s="687"/>
      <c r="L361" s="687"/>
    </row>
    <row r="362" spans="1:12" ht="18.75" x14ac:dyDescent="0.3">
      <c r="A362" s="687"/>
      <c r="B362" s="687"/>
      <c r="C362" s="687"/>
      <c r="D362" s="687"/>
      <c r="E362" s="687"/>
      <c r="F362" s="687"/>
      <c r="G362" s="687"/>
      <c r="H362" s="687"/>
      <c r="I362" s="687"/>
      <c r="J362" s="687"/>
      <c r="K362" s="687"/>
      <c r="L362" s="687"/>
    </row>
    <row r="363" spans="1:12" ht="18.75" x14ac:dyDescent="0.3">
      <c r="A363" s="687"/>
      <c r="B363" s="687"/>
      <c r="C363" s="687"/>
      <c r="D363" s="687"/>
      <c r="E363" s="687"/>
      <c r="F363" s="687"/>
      <c r="G363" s="687"/>
      <c r="H363" s="687"/>
      <c r="I363" s="687"/>
      <c r="J363" s="687"/>
      <c r="K363" s="687"/>
      <c r="L363" s="687"/>
    </row>
    <row r="364" spans="1:12" ht="18.75" x14ac:dyDescent="0.3">
      <c r="A364" s="687"/>
      <c r="B364" s="687"/>
      <c r="C364" s="687"/>
      <c r="D364" s="687"/>
      <c r="E364" s="687"/>
      <c r="F364" s="687"/>
      <c r="G364" s="687"/>
      <c r="H364" s="687"/>
      <c r="I364" s="687"/>
      <c r="J364" s="687"/>
      <c r="K364" s="687"/>
      <c r="L364" s="687"/>
    </row>
    <row r="365" spans="1:12" ht="18.75" x14ac:dyDescent="0.3">
      <c r="A365" s="687"/>
      <c r="B365" s="687"/>
      <c r="C365" s="687"/>
      <c r="D365" s="687"/>
      <c r="E365" s="687"/>
      <c r="F365" s="687"/>
      <c r="G365" s="687"/>
      <c r="H365" s="687"/>
      <c r="I365" s="687"/>
      <c r="J365" s="687"/>
      <c r="K365" s="687"/>
      <c r="L365" s="687"/>
    </row>
    <row r="366" spans="1:12" ht="18.75" x14ac:dyDescent="0.3">
      <c r="A366" s="687"/>
      <c r="B366" s="687"/>
      <c r="C366" s="687"/>
      <c r="D366" s="687"/>
      <c r="E366" s="687"/>
      <c r="F366" s="687"/>
      <c r="G366" s="687"/>
      <c r="H366" s="687"/>
      <c r="I366" s="687"/>
      <c r="J366" s="687"/>
      <c r="K366" s="687"/>
      <c r="L366" s="687"/>
    </row>
    <row r="367" spans="1:12" ht="18.75" x14ac:dyDescent="0.3">
      <c r="A367" s="687"/>
      <c r="B367" s="687"/>
      <c r="C367" s="687"/>
      <c r="D367" s="687"/>
      <c r="E367" s="687"/>
      <c r="F367" s="687"/>
      <c r="G367" s="687"/>
      <c r="H367" s="687"/>
      <c r="I367" s="687"/>
      <c r="J367" s="687"/>
      <c r="K367" s="687"/>
      <c r="L367" s="687"/>
    </row>
    <row r="368" spans="1:12" ht="18.75" x14ac:dyDescent="0.3">
      <c r="A368" s="687"/>
      <c r="B368" s="687"/>
      <c r="C368" s="687"/>
      <c r="D368" s="687"/>
      <c r="E368" s="687"/>
      <c r="F368" s="687"/>
      <c r="G368" s="687"/>
      <c r="H368" s="687"/>
      <c r="I368" s="687"/>
      <c r="J368" s="687"/>
      <c r="K368" s="687"/>
      <c r="L368" s="687"/>
    </row>
    <row r="369" spans="1:12" ht="18.75" x14ac:dyDescent="0.3">
      <c r="A369" s="687"/>
      <c r="B369" s="687"/>
      <c r="C369" s="687"/>
      <c r="D369" s="687"/>
      <c r="E369" s="687"/>
      <c r="F369" s="687"/>
      <c r="G369" s="687"/>
      <c r="H369" s="687"/>
      <c r="I369" s="687"/>
      <c r="J369" s="687"/>
      <c r="K369" s="687"/>
      <c r="L369" s="687"/>
    </row>
    <row r="370" spans="1:12" ht="18.75" x14ac:dyDescent="0.3">
      <c r="A370" s="687"/>
      <c r="B370" s="687"/>
      <c r="C370" s="687"/>
      <c r="D370" s="687"/>
      <c r="E370" s="687"/>
      <c r="F370" s="687"/>
      <c r="G370" s="687"/>
      <c r="H370" s="687"/>
      <c r="I370" s="687"/>
      <c r="J370" s="687"/>
      <c r="K370" s="687"/>
      <c r="L370" s="687"/>
    </row>
    <row r="371" spans="1:12" ht="18.75" x14ac:dyDescent="0.3">
      <c r="A371" s="687"/>
      <c r="B371" s="687"/>
      <c r="C371" s="687"/>
      <c r="D371" s="687"/>
      <c r="E371" s="687"/>
      <c r="F371" s="687"/>
      <c r="G371" s="687"/>
      <c r="H371" s="687"/>
      <c r="I371" s="687"/>
      <c r="J371" s="687"/>
      <c r="K371" s="687"/>
      <c r="L371" s="687"/>
    </row>
    <row r="372" spans="1:12" ht="18.75" x14ac:dyDescent="0.3">
      <c r="A372" s="687"/>
      <c r="B372" s="687"/>
      <c r="C372" s="687"/>
      <c r="D372" s="687"/>
      <c r="E372" s="687"/>
      <c r="F372" s="687"/>
      <c r="G372" s="687"/>
      <c r="H372" s="687"/>
      <c r="I372" s="687"/>
      <c r="J372" s="687"/>
      <c r="K372" s="687"/>
      <c r="L372" s="687"/>
    </row>
    <row r="373" spans="1:12" ht="18.75" x14ac:dyDescent="0.3">
      <c r="A373" s="687"/>
      <c r="B373" s="687"/>
      <c r="C373" s="687"/>
      <c r="D373" s="687"/>
      <c r="E373" s="687"/>
      <c r="F373" s="687"/>
      <c r="G373" s="687"/>
      <c r="H373" s="687"/>
      <c r="I373" s="687"/>
      <c r="J373" s="687"/>
      <c r="K373" s="687"/>
      <c r="L373" s="687"/>
    </row>
    <row r="374" spans="1:12" ht="18.75" x14ac:dyDescent="0.3">
      <c r="A374" s="687"/>
      <c r="B374" s="687"/>
      <c r="C374" s="687"/>
      <c r="D374" s="687"/>
      <c r="E374" s="687"/>
      <c r="F374" s="687"/>
      <c r="G374" s="687"/>
      <c r="H374" s="687"/>
      <c r="I374" s="687"/>
      <c r="J374" s="687"/>
      <c r="K374" s="687"/>
      <c r="L374" s="687"/>
    </row>
    <row r="375" spans="1:12" ht="18.75" x14ac:dyDescent="0.3">
      <c r="A375" s="687"/>
      <c r="B375" s="687"/>
      <c r="C375" s="687"/>
      <c r="D375" s="687"/>
      <c r="E375" s="687"/>
      <c r="F375" s="687"/>
      <c r="G375" s="687"/>
      <c r="H375" s="687"/>
      <c r="I375" s="687"/>
      <c r="J375" s="687"/>
      <c r="K375" s="687"/>
      <c r="L375" s="687"/>
    </row>
    <row r="376" spans="1:12" ht="18.75" x14ac:dyDescent="0.3">
      <c r="A376" s="687"/>
      <c r="B376" s="687"/>
      <c r="C376" s="687"/>
      <c r="D376" s="687"/>
      <c r="E376" s="687"/>
      <c r="F376" s="687"/>
      <c r="G376" s="687"/>
      <c r="H376" s="687"/>
      <c r="I376" s="687"/>
      <c r="J376" s="687"/>
      <c r="K376" s="687"/>
      <c r="L376" s="687"/>
    </row>
    <row r="377" spans="1:12" ht="18.75" x14ac:dyDescent="0.3">
      <c r="A377" s="687"/>
      <c r="B377" s="687"/>
      <c r="C377" s="687"/>
      <c r="D377" s="687"/>
      <c r="E377" s="687"/>
      <c r="F377" s="687"/>
      <c r="G377" s="687"/>
      <c r="H377" s="687"/>
      <c r="I377" s="687"/>
      <c r="J377" s="687"/>
      <c r="K377" s="687"/>
      <c r="L377" s="687"/>
    </row>
    <row r="378" spans="1:12" ht="18.75" x14ac:dyDescent="0.3">
      <c r="A378" s="687"/>
      <c r="B378" s="687"/>
      <c r="C378" s="687"/>
      <c r="D378" s="687"/>
      <c r="E378" s="687"/>
      <c r="F378" s="687"/>
      <c r="G378" s="687"/>
      <c r="H378" s="687"/>
      <c r="I378" s="687"/>
      <c r="J378" s="687"/>
      <c r="K378" s="687"/>
      <c r="L378" s="687"/>
    </row>
    <row r="379" spans="1:12" ht="18.75" x14ac:dyDescent="0.3">
      <c r="A379" s="687"/>
      <c r="B379" s="687"/>
      <c r="C379" s="687"/>
      <c r="D379" s="687"/>
      <c r="E379" s="687"/>
      <c r="F379" s="687"/>
      <c r="G379" s="687"/>
      <c r="H379" s="687"/>
      <c r="I379" s="687"/>
      <c r="J379" s="687"/>
      <c r="K379" s="687"/>
      <c r="L379" s="687"/>
    </row>
    <row r="380" spans="1:12" ht="18.75" x14ac:dyDescent="0.3">
      <c r="A380" s="687"/>
      <c r="B380" s="687"/>
      <c r="C380" s="687"/>
      <c r="D380" s="687"/>
      <c r="E380" s="687"/>
      <c r="F380" s="687"/>
      <c r="G380" s="687"/>
      <c r="H380" s="687"/>
      <c r="I380" s="687"/>
      <c r="J380" s="687"/>
      <c r="K380" s="687"/>
      <c r="L380" s="687"/>
    </row>
    <row r="381" spans="1:12" ht="18.75" x14ac:dyDescent="0.3">
      <c r="A381" s="687"/>
      <c r="B381" s="687"/>
      <c r="C381" s="687"/>
      <c r="D381" s="687"/>
      <c r="E381" s="687"/>
      <c r="F381" s="687"/>
      <c r="G381" s="687"/>
      <c r="H381" s="687"/>
      <c r="I381" s="687"/>
      <c r="J381" s="687"/>
      <c r="K381" s="687"/>
      <c r="L381" s="687"/>
    </row>
    <row r="382" spans="1:12" ht="18.75" x14ac:dyDescent="0.3">
      <c r="A382" s="687"/>
      <c r="B382" s="687"/>
      <c r="C382" s="687"/>
      <c r="D382" s="687"/>
      <c r="E382" s="687"/>
      <c r="F382" s="687"/>
      <c r="G382" s="687"/>
      <c r="H382" s="687"/>
      <c r="I382" s="687"/>
      <c r="J382" s="687"/>
      <c r="K382" s="687"/>
      <c r="L382" s="687"/>
    </row>
    <row r="383" spans="1:12" ht="18.75" x14ac:dyDescent="0.3">
      <c r="A383" s="687"/>
      <c r="B383" s="687"/>
      <c r="C383" s="687"/>
      <c r="D383" s="687"/>
      <c r="E383" s="687"/>
      <c r="F383" s="687"/>
      <c r="G383" s="687"/>
      <c r="H383" s="687"/>
      <c r="I383" s="687"/>
      <c r="J383" s="687"/>
      <c r="K383" s="687"/>
      <c r="L383" s="687"/>
    </row>
    <row r="384" spans="1:12" ht="18.75" x14ac:dyDescent="0.3">
      <c r="A384" s="687"/>
      <c r="B384" s="687"/>
      <c r="C384" s="687"/>
      <c r="D384" s="687"/>
      <c r="E384" s="687"/>
      <c r="F384" s="687"/>
      <c r="G384" s="687"/>
      <c r="H384" s="687"/>
      <c r="I384" s="687"/>
      <c r="J384" s="687"/>
      <c r="K384" s="687"/>
      <c r="L384" s="687"/>
    </row>
    <row r="385" spans="1:12" ht="18.75" x14ac:dyDescent="0.3">
      <c r="A385" s="687"/>
      <c r="B385" s="687"/>
      <c r="C385" s="687"/>
      <c r="D385" s="687"/>
      <c r="E385" s="687"/>
      <c r="F385" s="687"/>
      <c r="G385" s="687"/>
      <c r="H385" s="687"/>
      <c r="I385" s="687"/>
      <c r="J385" s="687"/>
      <c r="K385" s="687"/>
      <c r="L385" s="687"/>
    </row>
    <row r="386" spans="1:12" ht="18.75" x14ac:dyDescent="0.3">
      <c r="A386" s="687"/>
      <c r="B386" s="687"/>
      <c r="C386" s="687"/>
      <c r="D386" s="687"/>
      <c r="E386" s="687"/>
      <c r="F386" s="687"/>
      <c r="G386" s="687"/>
      <c r="H386" s="687"/>
      <c r="I386" s="687"/>
      <c r="J386" s="687"/>
      <c r="K386" s="687"/>
      <c r="L386" s="687"/>
    </row>
    <row r="387" spans="1:12" ht="18.75" x14ac:dyDescent="0.3">
      <c r="A387" s="687"/>
      <c r="B387" s="687"/>
      <c r="C387" s="687"/>
      <c r="D387" s="687"/>
      <c r="E387" s="687"/>
      <c r="F387" s="687"/>
      <c r="G387" s="687"/>
      <c r="H387" s="687"/>
      <c r="I387" s="687"/>
      <c r="J387" s="687"/>
      <c r="K387" s="687"/>
      <c r="L387" s="687"/>
    </row>
    <row r="388" spans="1:12" ht="18.75" x14ac:dyDescent="0.3">
      <c r="A388" s="687"/>
      <c r="B388" s="687"/>
      <c r="C388" s="687"/>
      <c r="D388" s="687"/>
      <c r="E388" s="687"/>
      <c r="F388" s="687"/>
      <c r="G388" s="687"/>
      <c r="H388" s="687"/>
      <c r="I388" s="687"/>
      <c r="J388" s="687"/>
      <c r="K388" s="687"/>
      <c r="L388" s="687"/>
    </row>
    <row r="389" spans="1:12" ht="18.75" x14ac:dyDescent="0.3">
      <c r="A389" s="687"/>
      <c r="B389" s="687"/>
      <c r="C389" s="687"/>
      <c r="D389" s="687"/>
      <c r="E389" s="687"/>
      <c r="F389" s="687"/>
      <c r="G389" s="687"/>
      <c r="H389" s="687"/>
      <c r="I389" s="687"/>
      <c r="J389" s="687"/>
      <c r="K389" s="687"/>
      <c r="L389" s="687"/>
    </row>
    <row r="390" spans="1:12" ht="18.75" x14ac:dyDescent="0.3">
      <c r="A390" s="687"/>
      <c r="B390" s="687"/>
      <c r="C390" s="687"/>
      <c r="D390" s="687"/>
      <c r="E390" s="687"/>
      <c r="F390" s="687"/>
      <c r="G390" s="687"/>
      <c r="H390" s="687"/>
      <c r="I390" s="687"/>
      <c r="J390" s="687"/>
      <c r="K390" s="687"/>
      <c r="L390" s="687"/>
    </row>
    <row r="391" spans="1:12" ht="18.75" x14ac:dyDescent="0.3">
      <c r="A391" s="687"/>
      <c r="B391" s="687"/>
      <c r="C391" s="687"/>
      <c r="D391" s="687"/>
      <c r="E391" s="687"/>
      <c r="F391" s="687"/>
      <c r="G391" s="687"/>
      <c r="H391" s="687"/>
      <c r="I391" s="687"/>
      <c r="J391" s="687"/>
      <c r="K391" s="687"/>
      <c r="L391" s="687"/>
    </row>
    <row r="392" spans="1:12" ht="18.75" x14ac:dyDescent="0.3">
      <c r="A392" s="687"/>
      <c r="B392" s="687"/>
      <c r="C392" s="687"/>
      <c r="D392" s="687"/>
      <c r="E392" s="687"/>
      <c r="F392" s="687"/>
      <c r="G392" s="687"/>
      <c r="H392" s="687"/>
      <c r="I392" s="687"/>
      <c r="J392" s="687"/>
      <c r="K392" s="687"/>
      <c r="L392" s="687"/>
    </row>
    <row r="393" spans="1:12" ht="18.75" x14ac:dyDescent="0.3">
      <c r="A393" s="687"/>
      <c r="B393" s="687"/>
      <c r="C393" s="687"/>
      <c r="D393" s="687"/>
      <c r="E393" s="687"/>
      <c r="F393" s="687"/>
      <c r="G393" s="687"/>
      <c r="H393" s="687"/>
      <c r="I393" s="687"/>
      <c r="J393" s="687"/>
      <c r="K393" s="687"/>
      <c r="L393" s="687"/>
    </row>
    <row r="394" spans="1:12" ht="18.75" x14ac:dyDescent="0.3">
      <c r="A394" s="687"/>
      <c r="B394" s="687"/>
      <c r="C394" s="687"/>
      <c r="D394" s="687"/>
      <c r="E394" s="687"/>
      <c r="F394" s="687"/>
      <c r="G394" s="687"/>
      <c r="H394" s="687"/>
      <c r="I394" s="687"/>
      <c r="J394" s="687"/>
      <c r="K394" s="687"/>
      <c r="L394" s="687"/>
    </row>
    <row r="395" spans="1:12" ht="18.75" x14ac:dyDescent="0.3">
      <c r="A395" s="687"/>
      <c r="B395" s="687"/>
      <c r="C395" s="687"/>
      <c r="D395" s="687"/>
      <c r="E395" s="687"/>
      <c r="F395" s="687"/>
      <c r="G395" s="687"/>
      <c r="H395" s="687"/>
      <c r="I395" s="687"/>
      <c r="J395" s="687"/>
      <c r="K395" s="687"/>
      <c r="L395" s="687"/>
    </row>
    <row r="396" spans="1:12" ht="18.75" x14ac:dyDescent="0.3">
      <c r="A396" s="687"/>
      <c r="B396" s="687"/>
      <c r="C396" s="687"/>
      <c r="D396" s="687"/>
      <c r="E396" s="687"/>
      <c r="F396" s="687"/>
      <c r="G396" s="687"/>
      <c r="H396" s="687"/>
      <c r="I396" s="687"/>
      <c r="J396" s="687"/>
      <c r="K396" s="687"/>
      <c r="L396" s="687"/>
    </row>
    <row r="397" spans="1:12" ht="18.75" x14ac:dyDescent="0.3">
      <c r="A397" s="687"/>
      <c r="B397" s="687"/>
      <c r="C397" s="687"/>
      <c r="D397" s="687"/>
      <c r="E397" s="687"/>
      <c r="F397" s="687"/>
      <c r="G397" s="687"/>
      <c r="H397" s="687"/>
      <c r="I397" s="687"/>
      <c r="J397" s="687"/>
      <c r="K397" s="687"/>
      <c r="L397" s="687"/>
    </row>
    <row r="398" spans="1:12" ht="18.75" x14ac:dyDescent="0.3">
      <c r="A398" s="687"/>
      <c r="B398" s="687"/>
      <c r="C398" s="687"/>
      <c r="D398" s="687"/>
      <c r="E398" s="687"/>
      <c r="F398" s="687"/>
      <c r="G398" s="687"/>
      <c r="H398" s="687"/>
      <c r="I398" s="687"/>
      <c r="J398" s="687"/>
      <c r="K398" s="687"/>
      <c r="L398" s="687"/>
    </row>
    <row r="399" spans="1:12" ht="18.75" x14ac:dyDescent="0.3">
      <c r="A399" s="687"/>
      <c r="B399" s="687"/>
      <c r="C399" s="687"/>
      <c r="D399" s="687"/>
      <c r="E399" s="687"/>
      <c r="F399" s="687"/>
      <c r="G399" s="687"/>
      <c r="H399" s="687"/>
      <c r="I399" s="687"/>
      <c r="J399" s="687"/>
      <c r="K399" s="687"/>
      <c r="L399" s="687"/>
    </row>
    <row r="400" spans="1:12" ht="18.75" x14ac:dyDescent="0.3">
      <c r="A400" s="687"/>
      <c r="B400" s="687"/>
      <c r="C400" s="687"/>
      <c r="D400" s="687"/>
      <c r="E400" s="687"/>
      <c r="F400" s="687"/>
      <c r="G400" s="687"/>
      <c r="H400" s="687"/>
      <c r="I400" s="687"/>
      <c r="J400" s="687"/>
      <c r="K400" s="687"/>
      <c r="L400" s="687"/>
    </row>
    <row r="401" spans="1:12" ht="18.75" x14ac:dyDescent="0.3">
      <c r="A401" s="687"/>
      <c r="B401" s="687"/>
      <c r="C401" s="687"/>
      <c r="D401" s="687"/>
      <c r="E401" s="687"/>
      <c r="F401" s="687"/>
      <c r="G401" s="687"/>
      <c r="H401" s="687"/>
      <c r="I401" s="687"/>
      <c r="J401" s="687"/>
      <c r="K401" s="687"/>
      <c r="L401" s="687"/>
    </row>
    <row r="402" spans="1:12" ht="18.75" x14ac:dyDescent="0.3">
      <c r="A402" s="687"/>
      <c r="B402" s="687"/>
      <c r="C402" s="687"/>
      <c r="D402" s="687"/>
      <c r="E402" s="687"/>
      <c r="F402" s="687"/>
      <c r="G402" s="687"/>
      <c r="H402" s="687"/>
      <c r="I402" s="687"/>
      <c r="J402" s="687"/>
      <c r="K402" s="687"/>
      <c r="L402" s="687"/>
    </row>
    <row r="403" spans="1:12" ht="18.75" x14ac:dyDescent="0.3">
      <c r="A403" s="687"/>
      <c r="B403" s="687"/>
      <c r="C403" s="687"/>
      <c r="D403" s="687"/>
      <c r="E403" s="687"/>
      <c r="F403" s="687"/>
      <c r="G403" s="687"/>
      <c r="H403" s="687"/>
      <c r="I403" s="687"/>
      <c r="J403" s="687"/>
      <c r="K403" s="687"/>
      <c r="L403" s="687"/>
    </row>
    <row r="404" spans="1:12" ht="18.75" x14ac:dyDescent="0.3">
      <c r="A404" s="687"/>
      <c r="B404" s="687"/>
      <c r="C404" s="687"/>
      <c r="D404" s="687"/>
      <c r="E404" s="687"/>
      <c r="F404" s="687"/>
      <c r="G404" s="687"/>
      <c r="H404" s="687"/>
      <c r="I404" s="687"/>
      <c r="J404" s="687"/>
      <c r="K404" s="687"/>
      <c r="L404" s="687"/>
    </row>
    <row r="405" spans="1:12" ht="18.75" x14ac:dyDescent="0.3">
      <c r="A405" s="687"/>
      <c r="B405" s="687"/>
      <c r="C405" s="687"/>
      <c r="D405" s="687"/>
      <c r="E405" s="687"/>
      <c r="F405" s="687"/>
      <c r="G405" s="687"/>
      <c r="H405" s="687"/>
      <c r="I405" s="687"/>
      <c r="J405" s="687"/>
      <c r="K405" s="687"/>
      <c r="L405" s="687"/>
    </row>
    <row r="406" spans="1:12" ht="18.75" x14ac:dyDescent="0.3">
      <c r="A406" s="687"/>
      <c r="B406" s="687"/>
      <c r="C406" s="687"/>
      <c r="D406" s="687"/>
      <c r="E406" s="687"/>
      <c r="F406" s="687"/>
      <c r="G406" s="687"/>
      <c r="H406" s="687"/>
      <c r="I406" s="687"/>
      <c r="J406" s="687"/>
      <c r="K406" s="687"/>
      <c r="L406" s="687"/>
    </row>
    <row r="407" spans="1:12" ht="18.75" x14ac:dyDescent="0.3">
      <c r="A407" s="687"/>
      <c r="B407" s="687"/>
      <c r="C407" s="687"/>
      <c r="D407" s="687"/>
      <c r="E407" s="687"/>
      <c r="F407" s="687"/>
      <c r="G407" s="687"/>
      <c r="H407" s="687"/>
      <c r="I407" s="687"/>
      <c r="J407" s="687"/>
      <c r="K407" s="687"/>
      <c r="L407" s="687"/>
    </row>
    <row r="408" spans="1:12" ht="18.75" x14ac:dyDescent="0.3">
      <c r="A408" s="687"/>
      <c r="B408" s="687"/>
      <c r="C408" s="687"/>
      <c r="D408" s="687"/>
      <c r="E408" s="687"/>
      <c r="F408" s="687"/>
      <c r="G408" s="687"/>
      <c r="H408" s="687"/>
      <c r="I408" s="687"/>
      <c r="J408" s="687"/>
      <c r="K408" s="687"/>
      <c r="L408" s="687"/>
    </row>
    <row r="409" spans="1:12" ht="18.75" x14ac:dyDescent="0.3">
      <c r="A409" s="687"/>
      <c r="B409" s="687"/>
      <c r="C409" s="687"/>
      <c r="D409" s="687"/>
      <c r="E409" s="687"/>
      <c r="F409" s="687"/>
      <c r="G409" s="687"/>
      <c r="H409" s="687"/>
      <c r="I409" s="687"/>
      <c r="J409" s="687"/>
      <c r="K409" s="687"/>
      <c r="L409" s="687"/>
    </row>
    <row r="410" spans="1:12" ht="18.75" x14ac:dyDescent="0.3">
      <c r="A410" s="687"/>
      <c r="B410" s="687"/>
      <c r="C410" s="687"/>
      <c r="D410" s="687"/>
      <c r="E410" s="687"/>
      <c r="F410" s="687"/>
      <c r="G410" s="687"/>
      <c r="H410" s="687"/>
      <c r="I410" s="687"/>
      <c r="J410" s="687"/>
      <c r="K410" s="687"/>
      <c r="L410" s="687"/>
    </row>
    <row r="411" spans="1:12" ht="18.75" x14ac:dyDescent="0.3">
      <c r="A411" s="687"/>
      <c r="B411" s="687"/>
      <c r="C411" s="687"/>
      <c r="D411" s="687"/>
      <c r="E411" s="687"/>
      <c r="F411" s="687"/>
      <c r="G411" s="687"/>
      <c r="H411" s="687"/>
      <c r="I411" s="687"/>
      <c r="J411" s="687"/>
      <c r="K411" s="687"/>
      <c r="L411" s="687"/>
    </row>
    <row r="412" spans="1:12" ht="18.75" x14ac:dyDescent="0.3">
      <c r="A412" s="687"/>
      <c r="B412" s="687"/>
      <c r="C412" s="687"/>
      <c r="D412" s="687"/>
      <c r="E412" s="687"/>
      <c r="F412" s="687"/>
      <c r="G412" s="687"/>
      <c r="H412" s="687"/>
      <c r="I412" s="687"/>
      <c r="J412" s="687"/>
      <c r="K412" s="687"/>
      <c r="L412" s="687"/>
    </row>
    <row r="413" spans="1:12" ht="18.75" x14ac:dyDescent="0.3">
      <c r="A413" s="687"/>
      <c r="B413" s="687"/>
      <c r="C413" s="687"/>
      <c r="D413" s="687"/>
      <c r="E413" s="687"/>
      <c r="F413" s="687"/>
      <c r="G413" s="687"/>
      <c r="H413" s="687"/>
      <c r="I413" s="687"/>
      <c r="J413" s="687"/>
      <c r="K413" s="687"/>
      <c r="L413" s="687"/>
    </row>
    <row r="414" spans="1:12" ht="18.75" x14ac:dyDescent="0.3">
      <c r="A414" s="687"/>
      <c r="B414" s="687"/>
      <c r="C414" s="687"/>
      <c r="D414" s="687"/>
      <c r="E414" s="687"/>
      <c r="F414" s="687"/>
      <c r="G414" s="687"/>
      <c r="H414" s="687"/>
      <c r="I414" s="687"/>
      <c r="J414" s="687"/>
      <c r="K414" s="687"/>
      <c r="L414" s="687"/>
    </row>
    <row r="415" spans="1:12" ht="18.75" x14ac:dyDescent="0.3">
      <c r="A415" s="687"/>
      <c r="B415" s="687"/>
      <c r="C415" s="687"/>
      <c r="D415" s="687"/>
      <c r="E415" s="687"/>
      <c r="F415" s="687"/>
      <c r="G415" s="687"/>
      <c r="H415" s="687"/>
      <c r="I415" s="687"/>
      <c r="J415" s="687"/>
      <c r="K415" s="687"/>
      <c r="L415" s="687"/>
    </row>
    <row r="416" spans="1:12" ht="18.75" x14ac:dyDescent="0.3">
      <c r="A416" s="687"/>
      <c r="B416" s="687"/>
      <c r="C416" s="687"/>
      <c r="D416" s="687"/>
      <c r="E416" s="687"/>
      <c r="F416" s="687"/>
      <c r="G416" s="687"/>
      <c r="H416" s="687"/>
      <c r="I416" s="687"/>
      <c r="J416" s="687"/>
      <c r="K416" s="687"/>
      <c r="L416" s="687"/>
    </row>
    <row r="417" spans="1:12" ht="18.75" x14ac:dyDescent="0.3">
      <c r="A417" s="687"/>
      <c r="B417" s="687"/>
      <c r="C417" s="687"/>
      <c r="D417" s="687"/>
      <c r="E417" s="687"/>
      <c r="F417" s="687"/>
      <c r="G417" s="687"/>
      <c r="H417" s="687"/>
      <c r="I417" s="687"/>
      <c r="J417" s="687"/>
      <c r="K417" s="687"/>
      <c r="L417" s="687"/>
    </row>
    <row r="418" spans="1:12" ht="18.75" x14ac:dyDescent="0.3">
      <c r="A418" s="687"/>
      <c r="B418" s="687"/>
      <c r="C418" s="687"/>
      <c r="D418" s="687"/>
      <c r="E418" s="687"/>
      <c r="F418" s="687"/>
      <c r="G418" s="687"/>
      <c r="H418" s="687"/>
      <c r="I418" s="687"/>
      <c r="J418" s="687"/>
      <c r="K418" s="687"/>
      <c r="L418" s="687"/>
    </row>
    <row r="419" spans="1:12" ht="18.75" x14ac:dyDescent="0.3">
      <c r="A419" s="687"/>
      <c r="B419" s="687"/>
      <c r="C419" s="687"/>
      <c r="D419" s="687"/>
      <c r="E419" s="687"/>
      <c r="F419" s="687"/>
      <c r="G419" s="687"/>
      <c r="H419" s="687"/>
      <c r="I419" s="687"/>
      <c r="J419" s="687"/>
      <c r="K419" s="687"/>
      <c r="L419" s="687"/>
    </row>
    <row r="420" spans="1:12" ht="18.75" x14ac:dyDescent="0.3">
      <c r="A420" s="687"/>
      <c r="B420" s="687"/>
      <c r="C420" s="687"/>
      <c r="D420" s="687"/>
      <c r="E420" s="687"/>
      <c r="F420" s="687"/>
      <c r="G420" s="687"/>
      <c r="H420" s="687"/>
      <c r="I420" s="687"/>
      <c r="J420" s="687"/>
      <c r="K420" s="687"/>
      <c r="L420" s="687"/>
    </row>
    <row r="421" spans="1:12" ht="18.75" x14ac:dyDescent="0.3">
      <c r="A421" s="687"/>
      <c r="B421" s="687"/>
      <c r="C421" s="687"/>
      <c r="D421" s="687"/>
      <c r="E421" s="687"/>
      <c r="F421" s="687"/>
      <c r="G421" s="687"/>
      <c r="H421" s="687"/>
      <c r="I421" s="687"/>
      <c r="J421" s="687"/>
      <c r="K421" s="687"/>
      <c r="L421" s="687"/>
    </row>
    <row r="422" spans="1:12" ht="18.75" x14ac:dyDescent="0.3">
      <c r="A422" s="687"/>
      <c r="B422" s="687"/>
      <c r="C422" s="687"/>
      <c r="D422" s="687"/>
      <c r="E422" s="687"/>
      <c r="F422" s="687"/>
      <c r="G422" s="687"/>
      <c r="H422" s="687"/>
      <c r="I422" s="687"/>
      <c r="J422" s="687"/>
      <c r="K422" s="687"/>
      <c r="L422" s="687"/>
    </row>
    <row r="423" spans="1:12" ht="18.75" x14ac:dyDescent="0.3">
      <c r="A423" s="687"/>
      <c r="B423" s="687"/>
      <c r="C423" s="687"/>
      <c r="D423" s="687"/>
      <c r="E423" s="687"/>
      <c r="F423" s="687"/>
      <c r="G423" s="687"/>
      <c r="H423" s="687"/>
      <c r="I423" s="687"/>
      <c r="J423" s="687"/>
      <c r="K423" s="687"/>
      <c r="L423" s="687"/>
    </row>
    <row r="424" spans="1:12" ht="18.75" x14ac:dyDescent="0.3">
      <c r="A424" s="687"/>
      <c r="B424" s="687"/>
      <c r="C424" s="687"/>
      <c r="D424" s="687"/>
      <c r="E424" s="687"/>
      <c r="F424" s="687"/>
      <c r="G424" s="687"/>
      <c r="H424" s="687"/>
      <c r="I424" s="687"/>
      <c r="J424" s="687"/>
      <c r="K424" s="687"/>
      <c r="L424" s="687"/>
    </row>
    <row r="425" spans="1:12" ht="18.75" x14ac:dyDescent="0.3">
      <c r="A425" s="687"/>
      <c r="B425" s="687"/>
      <c r="C425" s="687"/>
      <c r="D425" s="687"/>
      <c r="E425" s="687"/>
      <c r="F425" s="687"/>
      <c r="G425" s="687"/>
      <c r="H425" s="687"/>
      <c r="I425" s="687"/>
      <c r="J425" s="687"/>
      <c r="K425" s="687"/>
      <c r="L425" s="687"/>
    </row>
    <row r="426" spans="1:12" ht="18.75" x14ac:dyDescent="0.3">
      <c r="A426" s="687"/>
      <c r="B426" s="687"/>
      <c r="C426" s="687"/>
      <c r="D426" s="687"/>
      <c r="E426" s="687"/>
      <c r="F426" s="687"/>
      <c r="G426" s="687"/>
      <c r="H426" s="687"/>
      <c r="I426" s="687"/>
      <c r="J426" s="687"/>
      <c r="K426" s="687"/>
      <c r="L426" s="687"/>
    </row>
    <row r="427" spans="1:12" ht="18.75" x14ac:dyDescent="0.3">
      <c r="A427" s="687"/>
      <c r="B427" s="687"/>
      <c r="C427" s="687"/>
      <c r="D427" s="687"/>
      <c r="E427" s="687"/>
      <c r="F427" s="687"/>
      <c r="G427" s="687"/>
      <c r="H427" s="687"/>
      <c r="I427" s="687"/>
      <c r="J427" s="687"/>
      <c r="K427" s="687"/>
      <c r="L427" s="687"/>
    </row>
    <row r="428" spans="1:12" ht="18.75" x14ac:dyDescent="0.3">
      <c r="A428" s="687"/>
      <c r="B428" s="687"/>
      <c r="C428" s="687"/>
      <c r="D428" s="687"/>
      <c r="E428" s="687"/>
      <c r="F428" s="687"/>
      <c r="G428" s="687"/>
      <c r="H428" s="687"/>
      <c r="I428" s="687"/>
      <c r="J428" s="687"/>
      <c r="K428" s="687"/>
      <c r="L428" s="687"/>
    </row>
    <row r="429" spans="1:12" ht="18.75" x14ac:dyDescent="0.3">
      <c r="A429" s="687"/>
      <c r="B429" s="687"/>
      <c r="C429" s="687"/>
      <c r="D429" s="687"/>
      <c r="E429" s="687"/>
      <c r="F429" s="687"/>
      <c r="G429" s="687"/>
      <c r="H429" s="687"/>
      <c r="I429" s="687"/>
      <c r="J429" s="687"/>
      <c r="K429" s="687"/>
      <c r="L429" s="687"/>
    </row>
    <row r="430" spans="1:12" ht="18.75" x14ac:dyDescent="0.3">
      <c r="A430" s="687"/>
      <c r="B430" s="687"/>
      <c r="C430" s="687"/>
      <c r="D430" s="687"/>
      <c r="E430" s="687"/>
      <c r="F430" s="687"/>
      <c r="G430" s="687"/>
      <c r="H430" s="687"/>
      <c r="I430" s="687"/>
      <c r="J430" s="687"/>
      <c r="K430" s="687"/>
      <c r="L430" s="687"/>
    </row>
    <row r="431" spans="1:12" ht="18.75" x14ac:dyDescent="0.3">
      <c r="A431" s="687"/>
      <c r="B431" s="687"/>
      <c r="C431" s="687"/>
      <c r="D431" s="687"/>
      <c r="E431" s="687"/>
      <c r="F431" s="687"/>
      <c r="G431" s="687"/>
      <c r="H431" s="687"/>
      <c r="I431" s="687"/>
      <c r="J431" s="687"/>
      <c r="K431" s="687"/>
      <c r="L431" s="687"/>
    </row>
    <row r="432" spans="1:12" ht="18.75" x14ac:dyDescent="0.3">
      <c r="A432" s="687"/>
      <c r="B432" s="687"/>
      <c r="C432" s="687"/>
      <c r="D432" s="687"/>
      <c r="E432" s="687"/>
      <c r="F432" s="687"/>
      <c r="G432" s="687"/>
      <c r="H432" s="687"/>
      <c r="I432" s="687"/>
      <c r="J432" s="687"/>
      <c r="K432" s="687"/>
      <c r="L432" s="687"/>
    </row>
    <row r="433" spans="1:12" ht="18.75" x14ac:dyDescent="0.3">
      <c r="A433" s="687"/>
      <c r="B433" s="687"/>
      <c r="C433" s="687"/>
      <c r="D433" s="687"/>
      <c r="E433" s="687"/>
      <c r="F433" s="687"/>
      <c r="G433" s="687"/>
      <c r="H433" s="687"/>
      <c r="I433" s="687"/>
      <c r="J433" s="687"/>
      <c r="K433" s="687"/>
      <c r="L433" s="687"/>
    </row>
    <row r="434" spans="1:12" ht="18.75" x14ac:dyDescent="0.3">
      <c r="A434" s="687"/>
      <c r="B434" s="687"/>
      <c r="C434" s="687"/>
      <c r="D434" s="687"/>
      <c r="E434" s="687"/>
      <c r="F434" s="687"/>
      <c r="G434" s="687"/>
      <c r="H434" s="687"/>
      <c r="I434" s="687"/>
      <c r="J434" s="687"/>
      <c r="K434" s="687"/>
      <c r="L434" s="687"/>
    </row>
    <row r="435" spans="1:12" ht="18.75" x14ac:dyDescent="0.3">
      <c r="A435" s="687"/>
      <c r="B435" s="687"/>
      <c r="C435" s="687"/>
      <c r="D435" s="687"/>
      <c r="E435" s="687"/>
      <c r="F435" s="687"/>
      <c r="G435" s="687"/>
      <c r="H435" s="687"/>
      <c r="I435" s="687"/>
      <c r="J435" s="687"/>
      <c r="K435" s="687"/>
      <c r="L435" s="687"/>
    </row>
    <row r="436" spans="1:12" ht="18.75" x14ac:dyDescent="0.3">
      <c r="A436" s="687"/>
      <c r="B436" s="687"/>
      <c r="C436" s="687"/>
      <c r="D436" s="687"/>
      <c r="E436" s="687"/>
      <c r="F436" s="687"/>
      <c r="G436" s="687"/>
      <c r="H436" s="687"/>
      <c r="I436" s="687"/>
      <c r="J436" s="687"/>
      <c r="K436" s="687"/>
      <c r="L436" s="687"/>
    </row>
    <row r="437" spans="1:12" ht="18.75" x14ac:dyDescent="0.3">
      <c r="A437" s="687"/>
      <c r="B437" s="687"/>
      <c r="C437" s="687"/>
      <c r="D437" s="687"/>
      <c r="E437" s="687"/>
      <c r="F437" s="687"/>
      <c r="G437" s="687"/>
      <c r="H437" s="687"/>
      <c r="I437" s="687"/>
      <c r="J437" s="687"/>
      <c r="K437" s="687"/>
      <c r="L437" s="687"/>
    </row>
    <row r="438" spans="1:12" ht="18.75" x14ac:dyDescent="0.3">
      <c r="A438" s="687"/>
      <c r="B438" s="687"/>
      <c r="C438" s="687"/>
      <c r="D438" s="687"/>
      <c r="E438" s="687"/>
      <c r="F438" s="687"/>
      <c r="G438" s="687"/>
      <c r="H438" s="687"/>
      <c r="I438" s="687"/>
      <c r="J438" s="687"/>
      <c r="K438" s="687"/>
      <c r="L438" s="687"/>
    </row>
    <row r="439" spans="1:12" ht="18.75" x14ac:dyDescent="0.3">
      <c r="A439" s="687"/>
      <c r="B439" s="687"/>
      <c r="C439" s="687"/>
      <c r="D439" s="687"/>
      <c r="E439" s="687"/>
      <c r="F439" s="687"/>
      <c r="G439" s="687"/>
      <c r="H439" s="687"/>
      <c r="I439" s="687"/>
      <c r="J439" s="687"/>
      <c r="K439" s="687"/>
      <c r="L439" s="687"/>
    </row>
    <row r="440" spans="1:12" ht="18.75" x14ac:dyDescent="0.3">
      <c r="A440" s="687"/>
      <c r="B440" s="687"/>
      <c r="C440" s="687"/>
      <c r="D440" s="687"/>
      <c r="E440" s="687"/>
      <c r="F440" s="687"/>
      <c r="G440" s="687"/>
      <c r="H440" s="687"/>
      <c r="I440" s="687"/>
      <c r="J440" s="687"/>
      <c r="K440" s="687"/>
      <c r="L440" s="687"/>
    </row>
    <row r="441" spans="1:12" ht="18.75" x14ac:dyDescent="0.3">
      <c r="A441" s="687"/>
      <c r="B441" s="687"/>
      <c r="C441" s="687"/>
      <c r="D441" s="687"/>
      <c r="E441" s="687"/>
      <c r="F441" s="687"/>
      <c r="G441" s="687"/>
      <c r="H441" s="687"/>
      <c r="I441" s="687"/>
      <c r="J441" s="687"/>
      <c r="K441" s="687"/>
      <c r="L441" s="687"/>
    </row>
    <row r="442" spans="1:12" ht="18.75" x14ac:dyDescent="0.3">
      <c r="A442" s="687"/>
      <c r="B442" s="687"/>
      <c r="C442" s="687"/>
      <c r="D442" s="687"/>
      <c r="E442" s="687"/>
      <c r="F442" s="687"/>
      <c r="G442" s="687"/>
      <c r="H442" s="687"/>
      <c r="I442" s="687"/>
      <c r="J442" s="687"/>
      <c r="K442" s="687"/>
      <c r="L442" s="687"/>
    </row>
    <row r="443" spans="1:12" ht="18.75" x14ac:dyDescent="0.3">
      <c r="A443" s="687"/>
      <c r="B443" s="687"/>
      <c r="C443" s="687"/>
      <c r="D443" s="687"/>
      <c r="E443" s="687"/>
      <c r="F443" s="687"/>
      <c r="G443" s="687"/>
      <c r="H443" s="687"/>
      <c r="I443" s="687"/>
      <c r="J443" s="687"/>
      <c r="K443" s="687"/>
      <c r="L443" s="687"/>
    </row>
    <row r="444" spans="1:12" ht="18.75" x14ac:dyDescent="0.3">
      <c r="A444" s="687"/>
      <c r="B444" s="687"/>
      <c r="C444" s="687"/>
      <c r="D444" s="687"/>
      <c r="E444" s="687"/>
      <c r="F444" s="687"/>
      <c r="G444" s="687"/>
      <c r="H444" s="687"/>
      <c r="I444" s="687"/>
      <c r="J444" s="687"/>
      <c r="K444" s="687"/>
      <c r="L444" s="687"/>
    </row>
    <row r="445" spans="1:12" ht="18.75" x14ac:dyDescent="0.3">
      <c r="A445" s="687"/>
      <c r="B445" s="687"/>
      <c r="C445" s="687"/>
      <c r="D445" s="687"/>
      <c r="E445" s="687"/>
      <c r="F445" s="687"/>
      <c r="G445" s="687"/>
      <c r="H445" s="687"/>
      <c r="I445" s="687"/>
      <c r="J445" s="687"/>
      <c r="K445" s="687"/>
      <c r="L445" s="687"/>
    </row>
    <row r="446" spans="1:12" ht="18.75" x14ac:dyDescent="0.3">
      <c r="A446" s="687"/>
      <c r="B446" s="687"/>
      <c r="C446" s="687"/>
      <c r="D446" s="687"/>
      <c r="E446" s="687"/>
      <c r="F446" s="687"/>
      <c r="G446" s="687"/>
      <c r="H446" s="687"/>
      <c r="I446" s="687"/>
      <c r="J446" s="687"/>
      <c r="K446" s="687"/>
      <c r="L446" s="687"/>
    </row>
    <row r="447" spans="1:12" ht="18.75" x14ac:dyDescent="0.3">
      <c r="A447" s="687"/>
      <c r="B447" s="687"/>
      <c r="C447" s="687"/>
      <c r="D447" s="687"/>
      <c r="E447" s="687"/>
      <c r="F447" s="687"/>
      <c r="G447" s="687"/>
      <c r="H447" s="687"/>
      <c r="I447" s="687"/>
      <c r="J447" s="687"/>
      <c r="K447" s="687"/>
      <c r="L447" s="687"/>
    </row>
    <row r="448" spans="1:12" ht="18.75" x14ac:dyDescent="0.3">
      <c r="A448" s="687"/>
      <c r="B448" s="687"/>
      <c r="C448" s="687"/>
      <c r="D448" s="687"/>
      <c r="E448" s="687"/>
      <c r="F448" s="687"/>
      <c r="G448" s="687"/>
      <c r="H448" s="687"/>
      <c r="I448" s="687"/>
      <c r="J448" s="687"/>
      <c r="K448" s="687"/>
      <c r="L448" s="687"/>
    </row>
    <row r="449" spans="1:12" ht="18.75" x14ac:dyDescent="0.3">
      <c r="A449" s="687"/>
      <c r="B449" s="687"/>
      <c r="C449" s="687"/>
      <c r="D449" s="687"/>
      <c r="E449" s="687"/>
      <c r="F449" s="687"/>
      <c r="G449" s="687"/>
      <c r="H449" s="687"/>
      <c r="I449" s="687"/>
      <c r="J449" s="687"/>
      <c r="K449" s="687"/>
      <c r="L449" s="687"/>
    </row>
    <row r="450" spans="1:12" ht="18.75" x14ac:dyDescent="0.3">
      <c r="A450" s="687"/>
      <c r="B450" s="687"/>
      <c r="C450" s="687"/>
      <c r="D450" s="687"/>
      <c r="E450" s="687"/>
      <c r="F450" s="687"/>
      <c r="G450" s="687"/>
      <c r="H450" s="687"/>
      <c r="I450" s="687"/>
      <c r="J450" s="687"/>
      <c r="K450" s="687"/>
      <c r="L450" s="687"/>
    </row>
    <row r="451" spans="1:12" ht="18.75" x14ac:dyDescent="0.3">
      <c r="A451" s="687"/>
      <c r="B451" s="687"/>
      <c r="C451" s="687"/>
      <c r="D451" s="687"/>
      <c r="E451" s="687"/>
      <c r="F451" s="687"/>
      <c r="G451" s="687"/>
      <c r="H451" s="687"/>
      <c r="I451" s="687"/>
      <c r="J451" s="687"/>
      <c r="K451" s="687"/>
      <c r="L451" s="687"/>
    </row>
    <row r="452" spans="1:12" ht="18.75" x14ac:dyDescent="0.3">
      <c r="A452" s="687"/>
      <c r="B452" s="687"/>
      <c r="C452" s="687"/>
      <c r="D452" s="687"/>
      <c r="E452" s="687"/>
      <c r="F452" s="687"/>
      <c r="G452" s="687"/>
      <c r="H452" s="687"/>
      <c r="I452" s="687"/>
      <c r="J452" s="687"/>
      <c r="K452" s="687"/>
      <c r="L452" s="687"/>
    </row>
    <row r="453" spans="1:12" ht="18.75" x14ac:dyDescent="0.3">
      <c r="A453" s="687"/>
      <c r="B453" s="687"/>
      <c r="C453" s="687"/>
      <c r="D453" s="687"/>
      <c r="E453" s="687"/>
      <c r="F453" s="687"/>
      <c r="G453" s="687"/>
      <c r="H453" s="687"/>
      <c r="I453" s="687"/>
      <c r="J453" s="687"/>
      <c r="K453" s="687"/>
      <c r="L453" s="687"/>
    </row>
    <row r="454" spans="1:12" ht="18.75" x14ac:dyDescent="0.3">
      <c r="A454" s="687"/>
      <c r="B454" s="687"/>
      <c r="C454" s="687"/>
      <c r="D454" s="687"/>
      <c r="E454" s="687"/>
      <c r="F454" s="687"/>
      <c r="G454" s="687"/>
      <c r="H454" s="687"/>
      <c r="I454" s="687"/>
      <c r="J454" s="687"/>
      <c r="K454" s="687"/>
      <c r="L454" s="687"/>
    </row>
    <row r="455" spans="1:12" ht="18.75" x14ac:dyDescent="0.3">
      <c r="A455" s="687"/>
      <c r="B455" s="687"/>
      <c r="C455" s="687"/>
      <c r="D455" s="687"/>
      <c r="E455" s="687"/>
      <c r="F455" s="687"/>
      <c r="G455" s="687"/>
      <c r="H455" s="687"/>
      <c r="I455" s="687"/>
      <c r="J455" s="687"/>
      <c r="K455" s="687"/>
      <c r="L455" s="687"/>
    </row>
    <row r="456" spans="1:12" ht="18.75" x14ac:dyDescent="0.3">
      <c r="A456" s="687"/>
      <c r="B456" s="687"/>
      <c r="C456" s="687"/>
      <c r="D456" s="687"/>
      <c r="E456" s="687"/>
      <c r="F456" s="687"/>
      <c r="G456" s="687"/>
      <c r="H456" s="687"/>
      <c r="I456" s="687"/>
      <c r="J456" s="687"/>
      <c r="K456" s="687"/>
      <c r="L456" s="687"/>
    </row>
    <row r="457" spans="1:12" ht="18.75" x14ac:dyDescent="0.3">
      <c r="A457" s="687"/>
      <c r="B457" s="687"/>
      <c r="C457" s="687"/>
      <c r="D457" s="687"/>
      <c r="E457" s="687"/>
      <c r="F457" s="687"/>
      <c r="G457" s="687"/>
      <c r="H457" s="687"/>
      <c r="I457" s="687"/>
      <c r="J457" s="687"/>
      <c r="K457" s="687"/>
      <c r="L457" s="687"/>
    </row>
    <row r="458" spans="1:12" ht="18.75" x14ac:dyDescent="0.3">
      <c r="A458" s="687"/>
      <c r="B458" s="687"/>
      <c r="C458" s="687"/>
      <c r="D458" s="687"/>
      <c r="E458" s="687"/>
      <c r="F458" s="687"/>
      <c r="G458" s="687"/>
      <c r="H458" s="687"/>
      <c r="I458" s="687"/>
      <c r="J458" s="687"/>
      <c r="K458" s="687"/>
      <c r="L458" s="687"/>
    </row>
    <row r="459" spans="1:12" ht="18.75" x14ac:dyDescent="0.3">
      <c r="A459" s="687"/>
      <c r="B459" s="687"/>
      <c r="C459" s="687"/>
      <c r="D459" s="687"/>
      <c r="E459" s="687"/>
      <c r="F459" s="687"/>
      <c r="G459" s="687"/>
      <c r="H459" s="687"/>
      <c r="I459" s="687"/>
      <c r="J459" s="687"/>
      <c r="K459" s="687"/>
      <c r="L459" s="687"/>
    </row>
    <row r="460" spans="1:12" ht="18.75" x14ac:dyDescent="0.3">
      <c r="A460" s="687"/>
      <c r="B460" s="687"/>
      <c r="C460" s="687"/>
      <c r="D460" s="687"/>
      <c r="E460" s="687"/>
      <c r="F460" s="687"/>
      <c r="G460" s="687"/>
      <c r="H460" s="687"/>
      <c r="I460" s="687"/>
      <c r="J460" s="687"/>
      <c r="K460" s="687"/>
      <c r="L460" s="687"/>
    </row>
    <row r="461" spans="1:12" ht="18.75" x14ac:dyDescent="0.3">
      <c r="A461" s="687"/>
      <c r="B461" s="687"/>
      <c r="C461" s="687"/>
      <c r="D461" s="687"/>
      <c r="E461" s="687"/>
      <c r="F461" s="687"/>
      <c r="G461" s="687"/>
      <c r="H461" s="687"/>
      <c r="I461" s="687"/>
      <c r="J461" s="687"/>
      <c r="K461" s="687"/>
      <c r="L461" s="687"/>
    </row>
    <row r="462" spans="1:12" ht="18.75" x14ac:dyDescent="0.3">
      <c r="A462" s="687"/>
      <c r="B462" s="687"/>
      <c r="C462" s="687"/>
      <c r="D462" s="687"/>
      <c r="E462" s="687"/>
      <c r="F462" s="687"/>
      <c r="G462" s="687"/>
      <c r="H462" s="687"/>
      <c r="I462" s="687"/>
      <c r="J462" s="687"/>
      <c r="K462" s="687"/>
      <c r="L462" s="687"/>
    </row>
    <row r="463" spans="1:12" ht="18.75" x14ac:dyDescent="0.3">
      <c r="A463" s="687"/>
      <c r="B463" s="687"/>
      <c r="C463" s="687"/>
      <c r="D463" s="687"/>
      <c r="E463" s="687"/>
      <c r="F463" s="687"/>
      <c r="G463" s="687"/>
      <c r="H463" s="687"/>
      <c r="I463" s="687"/>
      <c r="J463" s="687"/>
      <c r="K463" s="687"/>
      <c r="L463" s="687"/>
    </row>
    <row r="464" spans="1:12" ht="18.75" x14ac:dyDescent="0.3">
      <c r="A464" s="687"/>
      <c r="B464" s="687"/>
      <c r="C464" s="687"/>
      <c r="D464" s="687"/>
      <c r="E464" s="687"/>
      <c r="F464" s="687"/>
      <c r="G464" s="687"/>
      <c r="H464" s="687"/>
      <c r="I464" s="687"/>
      <c r="J464" s="687"/>
      <c r="K464" s="687"/>
      <c r="L464" s="687"/>
    </row>
    <row r="465" spans="1:12" ht="18.75" x14ac:dyDescent="0.3">
      <c r="A465" s="687"/>
      <c r="B465" s="687"/>
      <c r="C465" s="687"/>
      <c r="D465" s="687"/>
      <c r="E465" s="687"/>
      <c r="F465" s="687"/>
      <c r="G465" s="687"/>
      <c r="H465" s="687"/>
      <c r="I465" s="687"/>
      <c r="J465" s="687"/>
      <c r="K465" s="687"/>
      <c r="L465" s="687"/>
    </row>
    <row r="466" spans="1:12" ht="18.75" x14ac:dyDescent="0.3">
      <c r="A466" s="687"/>
      <c r="B466" s="687"/>
      <c r="C466" s="687"/>
      <c r="D466" s="687"/>
      <c r="E466" s="687"/>
      <c r="F466" s="687"/>
      <c r="G466" s="687"/>
      <c r="H466" s="687"/>
      <c r="I466" s="687"/>
      <c r="J466" s="687"/>
      <c r="K466" s="687"/>
      <c r="L466" s="687"/>
    </row>
    <row r="467" spans="1:12" ht="18.75" x14ac:dyDescent="0.3">
      <c r="A467" s="687"/>
      <c r="B467" s="687"/>
      <c r="C467" s="687"/>
      <c r="D467" s="687"/>
      <c r="E467" s="687"/>
      <c r="F467" s="687"/>
      <c r="G467" s="687"/>
      <c r="H467" s="687"/>
      <c r="I467" s="687"/>
      <c r="J467" s="687"/>
      <c r="K467" s="687"/>
      <c r="L467" s="687"/>
    </row>
    <row r="468" spans="1:12" ht="18.75" x14ac:dyDescent="0.3">
      <c r="A468" s="687"/>
      <c r="B468" s="687"/>
      <c r="C468" s="687"/>
      <c r="D468" s="687"/>
      <c r="E468" s="687"/>
      <c r="F468" s="687"/>
      <c r="G468" s="687"/>
      <c r="H468" s="687"/>
      <c r="I468" s="687"/>
      <c r="J468" s="687"/>
      <c r="K468" s="687"/>
      <c r="L468" s="687"/>
    </row>
    <row r="469" spans="1:12" ht="18.75" x14ac:dyDescent="0.3">
      <c r="A469" s="687"/>
      <c r="B469" s="687"/>
      <c r="C469" s="687"/>
      <c r="D469" s="687"/>
      <c r="E469" s="687"/>
      <c r="F469" s="687"/>
      <c r="G469" s="687"/>
      <c r="H469" s="687"/>
      <c r="I469" s="687"/>
      <c r="J469" s="687"/>
      <c r="K469" s="687"/>
      <c r="L469" s="687"/>
    </row>
    <row r="470" spans="1:12" ht="18.75" x14ac:dyDescent="0.3">
      <c r="A470" s="687"/>
      <c r="B470" s="687"/>
      <c r="C470" s="687"/>
      <c r="D470" s="687"/>
      <c r="E470" s="687"/>
      <c r="F470" s="687"/>
      <c r="G470" s="687"/>
      <c r="H470" s="687"/>
      <c r="I470" s="687"/>
      <c r="J470" s="687"/>
      <c r="K470" s="687"/>
      <c r="L470" s="687"/>
    </row>
    <row r="471" spans="1:12" ht="18.75" x14ac:dyDescent="0.3">
      <c r="A471" s="687"/>
      <c r="B471" s="687"/>
      <c r="C471" s="687"/>
      <c r="D471" s="687"/>
      <c r="E471" s="687"/>
      <c r="F471" s="687"/>
      <c r="G471" s="687"/>
      <c r="H471" s="687"/>
      <c r="I471" s="687"/>
      <c r="J471" s="687"/>
      <c r="K471" s="687"/>
      <c r="L471" s="687"/>
    </row>
    <row r="472" spans="1:12" ht="18.75" x14ac:dyDescent="0.3">
      <c r="A472" s="687"/>
      <c r="B472" s="687"/>
      <c r="C472" s="687"/>
      <c r="D472" s="687"/>
      <c r="E472" s="687"/>
      <c r="F472" s="687"/>
      <c r="G472" s="687"/>
      <c r="H472" s="687"/>
      <c r="I472" s="687"/>
      <c r="J472" s="687"/>
      <c r="K472" s="687"/>
      <c r="L472" s="687"/>
    </row>
    <row r="473" spans="1:12" ht="18.75" x14ac:dyDescent="0.3">
      <c r="A473" s="687"/>
      <c r="B473" s="687"/>
      <c r="C473" s="687"/>
      <c r="D473" s="687"/>
      <c r="E473" s="687"/>
      <c r="F473" s="687"/>
      <c r="G473" s="687"/>
      <c r="H473" s="687"/>
      <c r="I473" s="687"/>
      <c r="J473" s="687"/>
      <c r="K473" s="687"/>
      <c r="L473" s="687"/>
    </row>
    <row r="474" spans="1:12" ht="18.75" x14ac:dyDescent="0.3">
      <c r="A474" s="687"/>
      <c r="B474" s="687"/>
      <c r="C474" s="687"/>
      <c r="D474" s="687"/>
      <c r="E474" s="687"/>
      <c r="F474" s="687"/>
      <c r="G474" s="687"/>
      <c r="H474" s="687"/>
      <c r="I474" s="687"/>
      <c r="J474" s="687"/>
      <c r="K474" s="687"/>
      <c r="L474" s="687"/>
    </row>
    <row r="475" spans="1:12" ht="18.75" x14ac:dyDescent="0.3">
      <c r="A475" s="687"/>
      <c r="B475" s="687"/>
      <c r="C475" s="687"/>
      <c r="D475" s="687"/>
      <c r="E475" s="687"/>
      <c r="F475" s="687"/>
      <c r="G475" s="687"/>
      <c r="H475" s="687"/>
      <c r="I475" s="687"/>
      <c r="J475" s="687"/>
      <c r="K475" s="687"/>
      <c r="L475" s="687"/>
    </row>
    <row r="476" spans="1:12" ht="18.75" x14ac:dyDescent="0.3">
      <c r="A476" s="687"/>
      <c r="B476" s="687"/>
      <c r="C476" s="687"/>
      <c r="D476" s="687"/>
      <c r="E476" s="687"/>
      <c r="F476" s="687"/>
      <c r="G476" s="687"/>
      <c r="H476" s="687"/>
      <c r="I476" s="687"/>
      <c r="J476" s="687"/>
      <c r="K476" s="687"/>
      <c r="L476" s="687"/>
    </row>
    <row r="477" spans="1:12" ht="18.75" x14ac:dyDescent="0.3">
      <c r="A477" s="687"/>
      <c r="B477" s="687"/>
      <c r="C477" s="687"/>
      <c r="D477" s="687"/>
      <c r="E477" s="687"/>
      <c r="F477" s="687"/>
      <c r="G477" s="687"/>
      <c r="H477" s="687"/>
      <c r="I477" s="687"/>
      <c r="J477" s="687"/>
      <c r="K477" s="687"/>
      <c r="L477" s="687"/>
    </row>
    <row r="478" spans="1:12" ht="18.75" x14ac:dyDescent="0.3">
      <c r="A478" s="687"/>
      <c r="B478" s="687"/>
      <c r="C478" s="687"/>
      <c r="D478" s="687"/>
      <c r="E478" s="687"/>
      <c r="F478" s="687"/>
      <c r="G478" s="687"/>
      <c r="H478" s="687"/>
      <c r="I478" s="687"/>
      <c r="J478" s="687"/>
      <c r="K478" s="687"/>
      <c r="L478" s="687"/>
    </row>
    <row r="479" spans="1:12" ht="18.75" x14ac:dyDescent="0.3">
      <c r="A479" s="687"/>
      <c r="B479" s="687"/>
      <c r="C479" s="687"/>
      <c r="D479" s="687"/>
      <c r="E479" s="687"/>
      <c r="F479" s="687"/>
      <c r="G479" s="687"/>
      <c r="H479" s="687"/>
      <c r="I479" s="687"/>
      <c r="J479" s="687"/>
      <c r="K479" s="687"/>
      <c r="L479" s="687"/>
    </row>
    <row r="480" spans="1:12" ht="18.75" x14ac:dyDescent="0.3">
      <c r="A480" s="687"/>
      <c r="B480" s="687"/>
      <c r="C480" s="687"/>
      <c r="D480" s="687"/>
      <c r="E480" s="687"/>
      <c r="F480" s="687"/>
      <c r="G480" s="687"/>
      <c r="H480" s="687"/>
      <c r="I480" s="687"/>
      <c r="J480" s="687"/>
      <c r="K480" s="687"/>
      <c r="L480" s="687"/>
    </row>
    <row r="481" spans="1:12" ht="18.75" x14ac:dyDescent="0.3">
      <c r="A481" s="687"/>
      <c r="B481" s="687"/>
      <c r="C481" s="687"/>
      <c r="D481" s="687"/>
      <c r="E481" s="687"/>
      <c r="F481" s="687"/>
      <c r="G481" s="687"/>
      <c r="H481" s="687"/>
      <c r="I481" s="687"/>
      <c r="J481" s="687"/>
      <c r="K481" s="687"/>
      <c r="L481" s="687"/>
    </row>
    <row r="482" spans="1:12" ht="18.75" x14ac:dyDescent="0.3">
      <c r="A482" s="687"/>
      <c r="B482" s="687"/>
      <c r="C482" s="687"/>
      <c r="D482" s="687"/>
      <c r="E482" s="687"/>
      <c r="F482" s="687"/>
      <c r="G482" s="687"/>
      <c r="H482" s="687"/>
      <c r="I482" s="687"/>
      <c r="J482" s="687"/>
      <c r="K482" s="687"/>
      <c r="L482" s="687"/>
    </row>
    <row r="483" spans="1:12" ht="18.75" x14ac:dyDescent="0.3">
      <c r="A483" s="687"/>
      <c r="B483" s="687"/>
      <c r="C483" s="687"/>
      <c r="D483" s="687"/>
      <c r="E483" s="687"/>
      <c r="F483" s="687"/>
      <c r="G483" s="687"/>
      <c r="H483" s="687"/>
      <c r="I483" s="687"/>
      <c r="J483" s="687"/>
      <c r="K483" s="687"/>
      <c r="L483" s="687"/>
    </row>
    <row r="484" spans="1:12" ht="18.75" x14ac:dyDescent="0.3">
      <c r="A484" s="687"/>
      <c r="B484" s="687"/>
      <c r="C484" s="687"/>
      <c r="D484" s="687"/>
      <c r="E484" s="687"/>
      <c r="F484" s="687"/>
      <c r="G484" s="687"/>
      <c r="H484" s="687"/>
      <c r="I484" s="687"/>
      <c r="J484" s="687"/>
      <c r="K484" s="687"/>
      <c r="L484" s="687"/>
    </row>
    <row r="485" spans="1:12" ht="18.75" x14ac:dyDescent="0.3">
      <c r="A485" s="687"/>
      <c r="B485" s="687"/>
      <c r="C485" s="687"/>
      <c r="D485" s="687"/>
      <c r="E485" s="687"/>
      <c r="F485" s="687"/>
      <c r="G485" s="687"/>
      <c r="H485" s="687"/>
      <c r="I485" s="687"/>
      <c r="J485" s="687"/>
      <c r="K485" s="687"/>
      <c r="L485" s="687"/>
    </row>
    <row r="486" spans="1:12" ht="18.75" x14ac:dyDescent="0.3">
      <c r="A486" s="687"/>
      <c r="B486" s="687"/>
      <c r="C486" s="687"/>
      <c r="D486" s="687"/>
      <c r="E486" s="687"/>
      <c r="F486" s="687"/>
      <c r="G486" s="687"/>
      <c r="H486" s="687"/>
      <c r="I486" s="687"/>
      <c r="J486" s="687"/>
      <c r="K486" s="687"/>
      <c r="L486" s="687"/>
    </row>
    <row r="487" spans="1:12" ht="18.75" x14ac:dyDescent="0.3">
      <c r="A487" s="687"/>
      <c r="B487" s="687"/>
      <c r="C487" s="687"/>
      <c r="D487" s="687"/>
      <c r="E487" s="687"/>
      <c r="F487" s="687"/>
      <c r="G487" s="687"/>
      <c r="H487" s="687"/>
      <c r="I487" s="687"/>
      <c r="J487" s="687"/>
      <c r="K487" s="687"/>
      <c r="L487" s="687"/>
    </row>
    <row r="488" spans="1:12" ht="18.75" x14ac:dyDescent="0.3">
      <c r="A488" s="687"/>
      <c r="B488" s="687"/>
      <c r="C488" s="687"/>
      <c r="D488" s="687"/>
      <c r="E488" s="687"/>
      <c r="F488" s="687"/>
      <c r="G488" s="687"/>
      <c r="H488" s="687"/>
      <c r="I488" s="687"/>
      <c r="J488" s="687"/>
      <c r="K488" s="687"/>
      <c r="L488" s="687"/>
    </row>
    <row r="489" spans="1:12" ht="18.75" x14ac:dyDescent="0.3">
      <c r="A489" s="687"/>
      <c r="B489" s="687"/>
      <c r="C489" s="687"/>
      <c r="D489" s="687"/>
      <c r="E489" s="687"/>
      <c r="F489" s="687"/>
      <c r="G489" s="687"/>
      <c r="H489" s="687"/>
      <c r="I489" s="687"/>
      <c r="J489" s="687"/>
      <c r="K489" s="687"/>
      <c r="L489" s="687"/>
    </row>
    <row r="490" spans="1:12" ht="18.75" x14ac:dyDescent="0.3">
      <c r="A490" s="687"/>
      <c r="B490" s="687"/>
      <c r="C490" s="687"/>
      <c r="D490" s="687"/>
      <c r="E490" s="687"/>
      <c r="F490" s="687"/>
      <c r="G490" s="687"/>
      <c r="H490" s="687"/>
      <c r="I490" s="687"/>
      <c r="J490" s="687"/>
      <c r="K490" s="687"/>
      <c r="L490" s="687"/>
    </row>
    <row r="491" spans="1:12" ht="18.75" x14ac:dyDescent="0.3">
      <c r="A491" s="687"/>
      <c r="B491" s="687"/>
      <c r="C491" s="687"/>
      <c r="D491" s="687"/>
      <c r="E491" s="687"/>
      <c r="F491" s="687"/>
      <c r="G491" s="687"/>
      <c r="H491" s="687"/>
      <c r="I491" s="687"/>
      <c r="J491" s="687"/>
      <c r="K491" s="687"/>
      <c r="L491" s="687"/>
    </row>
    <row r="492" spans="1:12" ht="18.75" x14ac:dyDescent="0.3">
      <c r="A492" s="687"/>
      <c r="B492" s="687"/>
      <c r="C492" s="687"/>
      <c r="D492" s="687"/>
      <c r="E492" s="687"/>
      <c r="F492" s="687"/>
      <c r="G492" s="687"/>
      <c r="H492" s="687"/>
      <c r="I492" s="687"/>
      <c r="J492" s="687"/>
      <c r="K492" s="687"/>
      <c r="L492" s="687"/>
    </row>
    <row r="493" spans="1:12" ht="18.75" x14ac:dyDescent="0.3">
      <c r="A493" s="687"/>
      <c r="B493" s="687"/>
      <c r="C493" s="687"/>
      <c r="D493" s="687"/>
      <c r="E493" s="687"/>
      <c r="F493" s="687"/>
      <c r="G493" s="687"/>
      <c r="H493" s="687"/>
      <c r="I493" s="687"/>
      <c r="J493" s="687"/>
      <c r="K493" s="687"/>
      <c r="L493" s="687"/>
    </row>
    <row r="494" spans="1:12" ht="18.75" x14ac:dyDescent="0.3">
      <c r="A494" s="687"/>
      <c r="B494" s="687"/>
      <c r="C494" s="687"/>
      <c r="D494" s="687"/>
      <c r="E494" s="687"/>
      <c r="F494" s="687"/>
      <c r="G494" s="687"/>
      <c r="H494" s="687"/>
      <c r="I494" s="687"/>
      <c r="J494" s="687"/>
      <c r="K494" s="687"/>
      <c r="L494" s="687"/>
    </row>
    <row r="495" spans="1:12" ht="18.75" x14ac:dyDescent="0.3">
      <c r="A495" s="687"/>
      <c r="B495" s="687"/>
      <c r="C495" s="687"/>
      <c r="D495" s="687"/>
      <c r="E495" s="687"/>
      <c r="F495" s="687"/>
      <c r="G495" s="687"/>
      <c r="H495" s="687"/>
      <c r="I495" s="687"/>
      <c r="J495" s="687"/>
      <c r="K495" s="687"/>
      <c r="L495" s="687"/>
    </row>
    <row r="496" spans="1:12" ht="18.75" x14ac:dyDescent="0.3">
      <c r="A496" s="687"/>
      <c r="B496" s="687"/>
      <c r="C496" s="687"/>
      <c r="D496" s="687"/>
      <c r="E496" s="687"/>
      <c r="F496" s="687"/>
      <c r="G496" s="687"/>
      <c r="H496" s="687"/>
      <c r="I496" s="687"/>
      <c r="J496" s="687"/>
      <c r="K496" s="687"/>
      <c r="L496" s="687"/>
    </row>
    <row r="497" spans="1:12" ht="18.75" x14ac:dyDescent="0.3">
      <c r="A497" s="687"/>
      <c r="B497" s="687"/>
      <c r="C497" s="687"/>
      <c r="D497" s="687"/>
      <c r="E497" s="687"/>
      <c r="F497" s="687"/>
      <c r="G497" s="687"/>
      <c r="H497" s="687"/>
      <c r="I497" s="687"/>
      <c r="J497" s="687"/>
      <c r="K497" s="687"/>
      <c r="L497" s="687"/>
    </row>
    <row r="498" spans="1:12" ht="18.75" x14ac:dyDescent="0.3">
      <c r="A498" s="687"/>
      <c r="B498" s="687"/>
      <c r="C498" s="687"/>
      <c r="D498" s="687"/>
      <c r="E498" s="687"/>
      <c r="F498" s="687"/>
      <c r="G498" s="687"/>
      <c r="H498" s="687"/>
      <c r="I498" s="687"/>
      <c r="J498" s="687"/>
      <c r="K498" s="687"/>
      <c r="L498" s="687"/>
    </row>
    <row r="499" spans="1:12" ht="18.75" x14ac:dyDescent="0.3">
      <c r="A499" s="687"/>
      <c r="B499" s="687"/>
      <c r="C499" s="687"/>
      <c r="D499" s="687"/>
      <c r="E499" s="687"/>
      <c r="F499" s="687"/>
      <c r="G499" s="687"/>
      <c r="H499" s="687"/>
      <c r="I499" s="687"/>
      <c r="J499" s="687"/>
      <c r="K499" s="687"/>
      <c r="L499" s="687"/>
    </row>
    <row r="500" spans="1:12" ht="18.75" x14ac:dyDescent="0.3">
      <c r="A500" s="687"/>
      <c r="B500" s="687"/>
      <c r="C500" s="687"/>
      <c r="D500" s="687"/>
      <c r="E500" s="687"/>
      <c r="F500" s="687"/>
      <c r="G500" s="687"/>
      <c r="H500" s="687"/>
      <c r="I500" s="687"/>
      <c r="J500" s="687"/>
      <c r="K500" s="687"/>
      <c r="L500" s="687"/>
    </row>
    <row r="501" spans="1:12" ht="18.75" x14ac:dyDescent="0.3">
      <c r="A501" s="687"/>
      <c r="B501" s="687"/>
      <c r="C501" s="687"/>
      <c r="D501" s="687"/>
      <c r="E501" s="687"/>
      <c r="F501" s="687"/>
      <c r="G501" s="687"/>
      <c r="H501" s="687"/>
      <c r="I501" s="687"/>
      <c r="J501" s="687"/>
      <c r="K501" s="687"/>
      <c r="L501" s="687"/>
    </row>
    <row r="502" spans="1:12" ht="18.75" x14ac:dyDescent="0.3">
      <c r="A502" s="687"/>
      <c r="B502" s="687"/>
      <c r="C502" s="687"/>
      <c r="D502" s="687"/>
      <c r="E502" s="687"/>
      <c r="F502" s="687"/>
      <c r="G502" s="687"/>
      <c r="H502" s="687"/>
      <c r="I502" s="687"/>
      <c r="J502" s="687"/>
      <c r="K502" s="687"/>
      <c r="L502" s="687"/>
    </row>
    <row r="503" spans="1:12" ht="18.75" x14ac:dyDescent="0.3">
      <c r="A503" s="687"/>
      <c r="B503" s="687"/>
      <c r="C503" s="687"/>
      <c r="D503" s="687"/>
      <c r="E503" s="687"/>
      <c r="F503" s="687"/>
      <c r="G503" s="687"/>
      <c r="H503" s="687"/>
      <c r="I503" s="687"/>
      <c r="J503" s="687"/>
      <c r="K503" s="687"/>
      <c r="L503" s="687"/>
    </row>
    <row r="504" spans="1:12" ht="18.75" x14ac:dyDescent="0.3">
      <c r="A504" s="687"/>
      <c r="B504" s="687"/>
      <c r="C504" s="687"/>
      <c r="D504" s="687"/>
      <c r="E504" s="687"/>
      <c r="F504" s="687"/>
      <c r="G504" s="687"/>
      <c r="H504" s="687"/>
      <c r="I504" s="687"/>
      <c r="J504" s="687"/>
      <c r="K504" s="687"/>
      <c r="L504" s="687"/>
    </row>
    <row r="505" spans="1:12" ht="18.75" x14ac:dyDescent="0.3">
      <c r="A505" s="687"/>
      <c r="B505" s="687"/>
      <c r="C505" s="687"/>
      <c r="D505" s="687"/>
      <c r="E505" s="687"/>
      <c r="F505" s="687"/>
      <c r="G505" s="687"/>
      <c r="H505" s="687"/>
      <c r="I505" s="687"/>
      <c r="J505" s="687"/>
      <c r="K505" s="687"/>
      <c r="L505" s="687"/>
    </row>
    <row r="506" spans="1:12" ht="18.75" x14ac:dyDescent="0.3">
      <c r="A506" s="687"/>
      <c r="B506" s="687"/>
      <c r="C506" s="687"/>
      <c r="D506" s="687"/>
      <c r="E506" s="687"/>
      <c r="F506" s="687"/>
      <c r="G506" s="687"/>
      <c r="H506" s="687"/>
      <c r="I506" s="687"/>
      <c r="J506" s="687"/>
      <c r="K506" s="687"/>
      <c r="L506" s="687"/>
    </row>
    <row r="507" spans="1:12" ht="18.75" x14ac:dyDescent="0.3">
      <c r="A507" s="687"/>
      <c r="B507" s="687"/>
      <c r="C507" s="687"/>
      <c r="D507" s="687"/>
      <c r="E507" s="687"/>
      <c r="F507" s="687"/>
      <c r="G507" s="687"/>
      <c r="H507" s="687"/>
      <c r="I507" s="687"/>
      <c r="J507" s="687"/>
      <c r="K507" s="687"/>
      <c r="L507" s="687"/>
    </row>
    <row r="508" spans="1:12" ht="18.75" x14ac:dyDescent="0.3">
      <c r="A508" s="687"/>
      <c r="B508" s="687"/>
      <c r="C508" s="687"/>
      <c r="D508" s="687"/>
      <c r="E508" s="687"/>
      <c r="F508" s="687"/>
      <c r="G508" s="687"/>
      <c r="H508" s="687"/>
      <c r="I508" s="687"/>
      <c r="J508" s="687"/>
      <c r="K508" s="687"/>
      <c r="L508" s="687"/>
    </row>
    <row r="509" spans="1:12" ht="18.75" x14ac:dyDescent="0.3">
      <c r="A509" s="687"/>
      <c r="B509" s="687"/>
      <c r="C509" s="687"/>
      <c r="D509" s="687"/>
      <c r="E509" s="687"/>
      <c r="F509" s="687"/>
      <c r="G509" s="687"/>
      <c r="H509" s="687"/>
      <c r="I509" s="687"/>
      <c r="J509" s="687"/>
      <c r="K509" s="687"/>
      <c r="L509" s="687"/>
    </row>
    <row r="510" spans="1:12" ht="18.75" x14ac:dyDescent="0.3">
      <c r="A510" s="687"/>
      <c r="B510" s="687"/>
      <c r="C510" s="687"/>
      <c r="D510" s="687"/>
      <c r="E510" s="687"/>
      <c r="F510" s="687"/>
      <c r="G510" s="687"/>
      <c r="H510" s="687"/>
      <c r="I510" s="687"/>
      <c r="J510" s="687"/>
      <c r="K510" s="687"/>
      <c r="L510" s="687"/>
    </row>
    <row r="511" spans="1:12" ht="18.75" x14ac:dyDescent="0.3">
      <c r="A511" s="687"/>
      <c r="B511" s="687"/>
      <c r="C511" s="687"/>
      <c r="D511" s="687"/>
      <c r="E511" s="687"/>
      <c r="F511" s="687"/>
      <c r="G511" s="687"/>
      <c r="H511" s="687"/>
      <c r="I511" s="687"/>
      <c r="J511" s="687"/>
      <c r="K511" s="687"/>
      <c r="L511" s="687"/>
    </row>
    <row r="512" spans="1:12" ht="18.75" x14ac:dyDescent="0.3">
      <c r="A512" s="687"/>
      <c r="B512" s="687"/>
      <c r="C512" s="687"/>
      <c r="D512" s="687"/>
      <c r="E512" s="687"/>
      <c r="F512" s="687"/>
      <c r="G512" s="687"/>
      <c r="H512" s="687"/>
      <c r="I512" s="687"/>
      <c r="J512" s="687"/>
      <c r="K512" s="687"/>
      <c r="L512" s="687"/>
    </row>
    <row r="513" spans="1:12" ht="18.75" x14ac:dyDescent="0.3">
      <c r="A513" s="687"/>
      <c r="B513" s="687"/>
      <c r="C513" s="687"/>
      <c r="D513" s="687"/>
      <c r="E513" s="687"/>
      <c r="F513" s="687"/>
      <c r="G513" s="687"/>
      <c r="H513" s="687"/>
      <c r="I513" s="687"/>
      <c r="J513" s="687"/>
      <c r="K513" s="687"/>
      <c r="L513" s="687"/>
    </row>
    <row r="514" spans="1:12" ht="18.75" x14ac:dyDescent="0.3">
      <c r="A514" s="687"/>
      <c r="B514" s="687"/>
      <c r="C514" s="687"/>
      <c r="D514" s="687"/>
      <c r="E514" s="687"/>
      <c r="F514" s="687"/>
      <c r="G514" s="687"/>
      <c r="H514" s="687"/>
      <c r="I514" s="687"/>
      <c r="J514" s="687"/>
      <c r="K514" s="687"/>
      <c r="L514" s="687"/>
    </row>
    <row r="515" spans="1:12" ht="18.75" x14ac:dyDescent="0.3">
      <c r="A515" s="687"/>
      <c r="B515" s="687"/>
      <c r="C515" s="687"/>
      <c r="D515" s="687"/>
      <c r="E515" s="687"/>
      <c r="F515" s="687"/>
      <c r="G515" s="687"/>
      <c r="H515" s="687"/>
      <c r="I515" s="687"/>
      <c r="J515" s="687"/>
      <c r="K515" s="687"/>
      <c r="L515" s="687"/>
    </row>
    <row r="516" spans="1:12" ht="18.75" x14ac:dyDescent="0.3">
      <c r="A516" s="687"/>
      <c r="B516" s="687"/>
      <c r="C516" s="687"/>
      <c r="D516" s="687"/>
      <c r="E516" s="687"/>
      <c r="F516" s="687"/>
      <c r="G516" s="687"/>
      <c r="H516" s="687"/>
      <c r="I516" s="687"/>
      <c r="J516" s="687"/>
      <c r="K516" s="687"/>
      <c r="L516" s="687"/>
    </row>
    <row r="517" spans="1:12" ht="18.75" x14ac:dyDescent="0.3">
      <c r="A517" s="687"/>
      <c r="B517" s="687"/>
      <c r="C517" s="687"/>
      <c r="D517" s="687"/>
      <c r="E517" s="687"/>
      <c r="F517" s="687"/>
      <c r="G517" s="687"/>
      <c r="H517" s="687"/>
      <c r="I517" s="687"/>
      <c r="J517" s="687"/>
      <c r="K517" s="687"/>
      <c r="L517" s="687"/>
    </row>
    <row r="518" spans="1:12" ht="18.75" x14ac:dyDescent="0.3">
      <c r="A518" s="687"/>
      <c r="B518" s="687"/>
      <c r="C518" s="687"/>
      <c r="D518" s="687"/>
      <c r="E518" s="687"/>
      <c r="F518" s="687"/>
      <c r="G518" s="687"/>
      <c r="H518" s="687"/>
      <c r="I518" s="687"/>
      <c r="J518" s="687"/>
      <c r="K518" s="687"/>
      <c r="L518" s="687"/>
    </row>
    <row r="519" spans="1:12" ht="18.75" x14ac:dyDescent="0.3">
      <c r="A519" s="687"/>
      <c r="B519" s="687"/>
      <c r="C519" s="687"/>
      <c r="D519" s="687"/>
      <c r="E519" s="687"/>
      <c r="F519" s="687"/>
      <c r="G519" s="687"/>
      <c r="H519" s="687"/>
      <c r="I519" s="687"/>
      <c r="J519" s="687"/>
      <c r="K519" s="687"/>
      <c r="L519" s="687"/>
    </row>
    <row r="520" spans="1:12" ht="18.75" x14ac:dyDescent="0.3">
      <c r="A520" s="687"/>
      <c r="B520" s="687"/>
      <c r="C520" s="687"/>
      <c r="D520" s="687"/>
      <c r="E520" s="687"/>
      <c r="F520" s="687"/>
      <c r="G520" s="687"/>
      <c r="H520" s="687"/>
      <c r="I520" s="687"/>
      <c r="J520" s="687"/>
      <c r="K520" s="687"/>
      <c r="L520" s="687"/>
    </row>
    <row r="521" spans="1:12" ht="18.75" x14ac:dyDescent="0.3">
      <c r="A521" s="687"/>
      <c r="B521" s="687"/>
      <c r="C521" s="687"/>
      <c r="D521" s="687"/>
      <c r="E521" s="687"/>
      <c r="F521" s="687"/>
      <c r="G521" s="687"/>
      <c r="H521" s="687"/>
      <c r="I521" s="687"/>
      <c r="J521" s="687"/>
      <c r="K521" s="687"/>
      <c r="L521" s="687"/>
    </row>
    <row r="522" spans="1:12" ht="18.75" x14ac:dyDescent="0.3">
      <c r="A522" s="687"/>
      <c r="B522" s="687"/>
      <c r="C522" s="687"/>
      <c r="D522" s="687"/>
      <c r="E522" s="687"/>
      <c r="F522" s="687"/>
      <c r="G522" s="687"/>
      <c r="H522" s="687"/>
      <c r="I522" s="687"/>
      <c r="J522" s="687"/>
      <c r="K522" s="687"/>
      <c r="L522" s="687"/>
    </row>
    <row r="523" spans="1:12" ht="18.75" x14ac:dyDescent="0.3">
      <c r="A523" s="687"/>
      <c r="B523" s="687"/>
      <c r="C523" s="687"/>
      <c r="D523" s="687"/>
      <c r="E523" s="687"/>
      <c r="F523" s="687"/>
      <c r="G523" s="687"/>
      <c r="H523" s="687"/>
      <c r="I523" s="687"/>
      <c r="J523" s="687"/>
      <c r="K523" s="687"/>
      <c r="L523" s="687"/>
    </row>
    <row r="524" spans="1:12" ht="18.75" x14ac:dyDescent="0.3">
      <c r="A524" s="687"/>
      <c r="B524" s="687"/>
      <c r="C524" s="687"/>
      <c r="D524" s="687"/>
      <c r="E524" s="687"/>
      <c r="F524" s="687"/>
      <c r="G524" s="687"/>
      <c r="H524" s="687"/>
      <c r="I524" s="687"/>
      <c r="J524" s="687"/>
      <c r="K524" s="687"/>
      <c r="L524" s="687"/>
    </row>
    <row r="525" spans="1:12" ht="18.75" x14ac:dyDescent="0.3">
      <c r="A525" s="687"/>
      <c r="B525" s="687"/>
      <c r="C525" s="687"/>
      <c r="D525" s="687"/>
      <c r="E525" s="687"/>
      <c r="F525" s="687"/>
      <c r="G525" s="687"/>
      <c r="H525" s="687"/>
      <c r="I525" s="687"/>
      <c r="J525" s="687"/>
      <c r="K525" s="687"/>
      <c r="L525" s="687"/>
    </row>
    <row r="526" spans="1:12" ht="18.75" x14ac:dyDescent="0.3">
      <c r="A526" s="687"/>
      <c r="B526" s="687"/>
      <c r="C526" s="687"/>
      <c r="D526" s="687"/>
      <c r="E526" s="687"/>
      <c r="F526" s="687"/>
      <c r="G526" s="687"/>
      <c r="H526" s="687"/>
      <c r="I526" s="687"/>
      <c r="J526" s="687"/>
      <c r="K526" s="687"/>
      <c r="L526" s="687"/>
    </row>
    <row r="527" spans="1:12" ht="18.75" x14ac:dyDescent="0.3">
      <c r="A527" s="687"/>
      <c r="B527" s="687"/>
      <c r="C527" s="687"/>
      <c r="D527" s="687"/>
      <c r="E527" s="687"/>
      <c r="F527" s="687"/>
      <c r="G527" s="687"/>
      <c r="H527" s="687"/>
      <c r="I527" s="687"/>
      <c r="J527" s="687"/>
      <c r="K527" s="687"/>
      <c r="L527" s="687"/>
    </row>
    <row r="528" spans="1:12" ht="18.75" x14ac:dyDescent="0.3">
      <c r="A528" s="687"/>
      <c r="B528" s="687"/>
      <c r="C528" s="687"/>
      <c r="D528" s="687"/>
      <c r="E528" s="687"/>
      <c r="F528" s="687"/>
      <c r="G528" s="687"/>
      <c r="H528" s="687"/>
      <c r="I528" s="687"/>
      <c r="J528" s="687"/>
      <c r="K528" s="687"/>
      <c r="L528" s="687"/>
    </row>
    <row r="529" spans="1:12" ht="18.75" x14ac:dyDescent="0.3">
      <c r="A529" s="687"/>
      <c r="B529" s="687"/>
      <c r="C529" s="687"/>
      <c r="D529" s="687"/>
      <c r="E529" s="687"/>
      <c r="F529" s="687"/>
      <c r="G529" s="687"/>
      <c r="H529" s="687"/>
      <c r="I529" s="687"/>
      <c r="J529" s="687"/>
      <c r="K529" s="687"/>
      <c r="L529" s="687"/>
    </row>
    <row r="530" spans="1:12" ht="18.75" x14ac:dyDescent="0.3">
      <c r="A530" s="687"/>
      <c r="B530" s="687"/>
      <c r="C530" s="687"/>
      <c r="D530" s="687"/>
      <c r="E530" s="687"/>
      <c r="F530" s="687"/>
      <c r="G530" s="687"/>
      <c r="H530" s="687"/>
      <c r="I530" s="687"/>
      <c r="J530" s="687"/>
      <c r="K530" s="687"/>
      <c r="L530" s="687"/>
    </row>
    <row r="531" spans="1:12" ht="18.75" x14ac:dyDescent="0.3">
      <c r="A531" s="687"/>
      <c r="B531" s="687"/>
      <c r="C531" s="687"/>
      <c r="D531" s="687"/>
      <c r="E531" s="687"/>
      <c r="F531" s="687"/>
      <c r="G531" s="687"/>
      <c r="H531" s="687"/>
      <c r="I531" s="687"/>
      <c r="J531" s="687"/>
      <c r="K531" s="687"/>
      <c r="L531" s="687"/>
    </row>
    <row r="532" spans="1:12" ht="18.75" x14ac:dyDescent="0.3">
      <c r="A532" s="687"/>
      <c r="B532" s="687"/>
      <c r="C532" s="687"/>
      <c r="D532" s="687"/>
      <c r="E532" s="687"/>
      <c r="F532" s="687"/>
      <c r="G532" s="687"/>
      <c r="H532" s="687"/>
      <c r="I532" s="687"/>
      <c r="J532" s="687"/>
      <c r="K532" s="687"/>
      <c r="L532" s="687"/>
    </row>
    <row r="533" spans="1:12" ht="18.75" x14ac:dyDescent="0.3">
      <c r="A533" s="687"/>
      <c r="B533" s="687"/>
      <c r="C533" s="687"/>
      <c r="D533" s="687"/>
      <c r="E533" s="687"/>
      <c r="F533" s="687"/>
      <c r="G533" s="687"/>
      <c r="H533" s="687"/>
      <c r="I533" s="687"/>
      <c r="J533" s="687"/>
      <c r="K533" s="687"/>
      <c r="L533" s="687"/>
    </row>
    <row r="534" spans="1:12" ht="18.75" x14ac:dyDescent="0.3">
      <c r="A534" s="687"/>
      <c r="B534" s="687"/>
      <c r="C534" s="687"/>
      <c r="D534" s="687"/>
      <c r="E534" s="687"/>
      <c r="F534" s="687"/>
      <c r="G534" s="687"/>
      <c r="H534" s="687"/>
      <c r="I534" s="687"/>
      <c r="J534" s="687"/>
      <c r="K534" s="687"/>
      <c r="L534" s="687"/>
    </row>
    <row r="535" spans="1:12" ht="18.75" x14ac:dyDescent="0.3">
      <c r="A535" s="687"/>
      <c r="B535" s="687"/>
      <c r="C535" s="687"/>
      <c r="D535" s="687"/>
      <c r="E535" s="687"/>
      <c r="F535" s="687"/>
      <c r="G535" s="687"/>
      <c r="H535" s="687"/>
      <c r="I535" s="687"/>
      <c r="J535" s="687"/>
      <c r="K535" s="687"/>
      <c r="L535" s="687"/>
    </row>
    <row r="536" spans="1:12" ht="18.75" x14ac:dyDescent="0.3">
      <c r="A536" s="687"/>
      <c r="B536" s="687"/>
      <c r="C536" s="687"/>
      <c r="D536" s="687"/>
      <c r="E536" s="687"/>
      <c r="F536" s="687"/>
      <c r="G536" s="687"/>
      <c r="H536" s="687"/>
      <c r="I536" s="687"/>
      <c r="J536" s="687"/>
      <c r="K536" s="687"/>
      <c r="L536" s="687"/>
    </row>
    <row r="537" spans="1:12" ht="18.75" x14ac:dyDescent="0.3">
      <c r="A537" s="687"/>
      <c r="B537" s="687"/>
      <c r="C537" s="687"/>
      <c r="D537" s="687"/>
      <c r="E537" s="687"/>
      <c r="F537" s="687"/>
      <c r="G537" s="687"/>
      <c r="H537" s="687"/>
      <c r="I537" s="687"/>
      <c r="J537" s="687"/>
      <c r="K537" s="687"/>
      <c r="L537" s="687"/>
    </row>
    <row r="538" spans="1:12" ht="18.75" x14ac:dyDescent="0.3">
      <c r="A538" s="687"/>
      <c r="B538" s="687"/>
      <c r="C538" s="687"/>
      <c r="D538" s="687"/>
      <c r="E538" s="687"/>
      <c r="F538" s="687"/>
      <c r="G538" s="687"/>
      <c r="H538" s="687"/>
      <c r="I538" s="687"/>
      <c r="J538" s="687"/>
      <c r="K538" s="687"/>
      <c r="L538" s="687"/>
    </row>
    <row r="539" spans="1:12" ht="18.75" x14ac:dyDescent="0.3">
      <c r="A539" s="687"/>
      <c r="B539" s="687"/>
      <c r="C539" s="687"/>
      <c r="D539" s="687"/>
      <c r="E539" s="687"/>
      <c r="F539" s="687"/>
      <c r="G539" s="687"/>
      <c r="H539" s="687"/>
      <c r="I539" s="687"/>
      <c r="J539" s="687"/>
      <c r="K539" s="687"/>
      <c r="L539" s="687"/>
    </row>
    <row r="540" spans="1:12" ht="18.75" x14ac:dyDescent="0.3">
      <c r="A540" s="687"/>
      <c r="B540" s="687"/>
      <c r="C540" s="687"/>
      <c r="D540" s="687"/>
      <c r="E540" s="687"/>
      <c r="F540" s="687"/>
      <c r="G540" s="687"/>
      <c r="H540" s="687"/>
      <c r="I540" s="687"/>
      <c r="J540" s="687"/>
      <c r="K540" s="687"/>
      <c r="L540" s="687"/>
    </row>
    <row r="541" spans="1:12" ht="18.75" x14ac:dyDescent="0.3">
      <c r="A541" s="687"/>
      <c r="B541" s="687"/>
      <c r="C541" s="687"/>
      <c r="D541" s="687"/>
      <c r="E541" s="687"/>
      <c r="F541" s="687"/>
      <c r="G541" s="687"/>
      <c r="H541" s="687"/>
      <c r="I541" s="687"/>
      <c r="J541" s="687"/>
      <c r="K541" s="687"/>
      <c r="L541" s="687"/>
    </row>
    <row r="542" spans="1:12" ht="18.75" x14ac:dyDescent="0.3">
      <c r="A542" s="687"/>
      <c r="B542" s="687"/>
      <c r="C542" s="687"/>
      <c r="D542" s="687"/>
      <c r="E542" s="687"/>
      <c r="F542" s="687"/>
      <c r="G542" s="687"/>
      <c r="H542" s="687"/>
      <c r="I542" s="687"/>
      <c r="J542" s="687"/>
      <c r="K542" s="687"/>
      <c r="L542" s="687"/>
    </row>
    <row r="543" spans="1:12" ht="18.75" x14ac:dyDescent="0.3">
      <c r="A543" s="687"/>
      <c r="B543" s="687"/>
      <c r="C543" s="687"/>
      <c r="D543" s="687"/>
      <c r="E543" s="687"/>
      <c r="F543" s="687"/>
      <c r="G543" s="687"/>
      <c r="H543" s="687"/>
      <c r="I543" s="687"/>
      <c r="J543" s="687"/>
      <c r="K543" s="687"/>
      <c r="L543" s="687"/>
    </row>
    <row r="544" spans="1:12" ht="18.75" x14ac:dyDescent="0.3">
      <c r="A544" s="687"/>
      <c r="B544" s="687"/>
      <c r="C544" s="687"/>
      <c r="D544" s="687"/>
      <c r="E544" s="687"/>
      <c r="F544" s="687"/>
      <c r="G544" s="687"/>
      <c r="H544" s="687"/>
      <c r="I544" s="687"/>
      <c r="J544" s="687"/>
      <c r="K544" s="687"/>
      <c r="L544" s="687"/>
    </row>
    <row r="545" spans="1:12" ht="18.75" x14ac:dyDescent="0.3">
      <c r="A545" s="687"/>
      <c r="B545" s="687"/>
      <c r="C545" s="687"/>
      <c r="D545" s="687"/>
      <c r="E545" s="687"/>
      <c r="F545" s="687"/>
      <c r="G545" s="687"/>
      <c r="H545" s="687"/>
      <c r="I545" s="687"/>
      <c r="J545" s="687"/>
      <c r="K545" s="687"/>
      <c r="L545" s="687"/>
    </row>
    <row r="546" spans="1:12" ht="18.75" x14ac:dyDescent="0.3">
      <c r="A546" s="687"/>
      <c r="B546" s="687"/>
      <c r="C546" s="687"/>
      <c r="D546" s="687"/>
      <c r="E546" s="687"/>
      <c r="F546" s="687"/>
      <c r="G546" s="687"/>
      <c r="H546" s="687"/>
      <c r="I546" s="687"/>
      <c r="J546" s="687"/>
      <c r="K546" s="687"/>
      <c r="L546" s="687"/>
    </row>
    <row r="547" spans="1:12" ht="18.75" x14ac:dyDescent="0.3">
      <c r="A547" s="687"/>
      <c r="B547" s="687"/>
      <c r="C547" s="687"/>
      <c r="D547" s="687"/>
      <c r="E547" s="687"/>
      <c r="F547" s="687"/>
      <c r="G547" s="687"/>
      <c r="H547" s="687"/>
      <c r="I547" s="687"/>
      <c r="J547" s="687"/>
      <c r="K547" s="687"/>
      <c r="L547" s="687"/>
    </row>
    <row r="548" spans="1:12" ht="18.75" x14ac:dyDescent="0.3">
      <c r="A548" s="687"/>
      <c r="B548" s="687"/>
      <c r="C548" s="687"/>
      <c r="D548" s="687"/>
      <c r="E548" s="687"/>
      <c r="F548" s="687"/>
      <c r="G548" s="687"/>
      <c r="H548" s="687"/>
      <c r="I548" s="687"/>
      <c r="J548" s="687"/>
      <c r="K548" s="687"/>
      <c r="L548" s="687"/>
    </row>
    <row r="549" spans="1:12" ht="18.75" x14ac:dyDescent="0.3">
      <c r="A549" s="687"/>
      <c r="B549" s="687"/>
      <c r="C549" s="687"/>
      <c r="D549" s="687"/>
      <c r="E549" s="687"/>
      <c r="F549" s="687"/>
      <c r="G549" s="687"/>
      <c r="H549" s="687"/>
      <c r="I549" s="687"/>
      <c r="J549" s="687"/>
      <c r="K549" s="687"/>
      <c r="L549" s="687"/>
    </row>
    <row r="550" spans="1:12" ht="18.75" x14ac:dyDescent="0.3">
      <c r="A550" s="687"/>
      <c r="B550" s="687"/>
      <c r="C550" s="687"/>
      <c r="D550" s="687"/>
      <c r="E550" s="687"/>
      <c r="F550" s="687"/>
      <c r="G550" s="687"/>
      <c r="H550" s="687"/>
      <c r="I550" s="687"/>
      <c r="J550" s="687"/>
      <c r="K550" s="687"/>
      <c r="L550" s="687"/>
    </row>
    <row r="551" spans="1:12" ht="18.75" x14ac:dyDescent="0.3">
      <c r="A551" s="687"/>
      <c r="B551" s="687"/>
      <c r="C551" s="687"/>
      <c r="D551" s="687"/>
      <c r="E551" s="687"/>
      <c r="F551" s="687"/>
      <c r="G551" s="687"/>
      <c r="H551" s="687"/>
      <c r="I551" s="687"/>
      <c r="J551" s="687"/>
      <c r="K551" s="687"/>
      <c r="L551" s="687"/>
    </row>
    <row r="552" spans="1:12" ht="18.75" x14ac:dyDescent="0.3">
      <c r="A552" s="687"/>
      <c r="B552" s="687"/>
      <c r="C552" s="687"/>
      <c r="D552" s="687"/>
      <c r="E552" s="687"/>
      <c r="F552" s="687"/>
      <c r="G552" s="687"/>
      <c r="H552" s="687"/>
      <c r="I552" s="687"/>
      <c r="J552" s="687"/>
      <c r="K552" s="687"/>
      <c r="L552" s="687"/>
    </row>
    <row r="553" spans="1:12" ht="18.75" x14ac:dyDescent="0.3">
      <c r="A553" s="687"/>
      <c r="B553" s="687"/>
      <c r="C553" s="687"/>
      <c r="D553" s="687"/>
      <c r="E553" s="687"/>
      <c r="F553" s="687"/>
      <c r="G553" s="687"/>
      <c r="H553" s="687"/>
      <c r="I553" s="687"/>
      <c r="J553" s="687"/>
      <c r="K553" s="687"/>
      <c r="L553" s="687"/>
    </row>
    <row r="554" spans="1:12" ht="18.75" x14ac:dyDescent="0.3">
      <c r="A554" s="687"/>
      <c r="B554" s="687"/>
      <c r="C554" s="687"/>
      <c r="D554" s="687"/>
      <c r="E554" s="687"/>
      <c r="F554" s="687"/>
      <c r="G554" s="687"/>
      <c r="H554" s="687"/>
      <c r="I554" s="687"/>
      <c r="J554" s="687"/>
      <c r="K554" s="687"/>
      <c r="L554" s="687"/>
    </row>
    <row r="555" spans="1:12" ht="18.75" x14ac:dyDescent="0.3">
      <c r="A555" s="687"/>
      <c r="B555" s="687"/>
      <c r="C555" s="687"/>
      <c r="D555" s="687"/>
      <c r="E555" s="687"/>
      <c r="F555" s="687"/>
      <c r="G555" s="687"/>
      <c r="H555" s="687"/>
      <c r="I555" s="687"/>
      <c r="J555" s="687"/>
      <c r="K555" s="687"/>
      <c r="L555" s="687"/>
    </row>
    <row r="556" spans="1:12" ht="18.75" x14ac:dyDescent="0.3">
      <c r="A556" s="687"/>
      <c r="B556" s="687"/>
      <c r="C556" s="687"/>
      <c r="D556" s="687"/>
      <c r="E556" s="687"/>
      <c r="F556" s="687"/>
      <c r="G556" s="687"/>
      <c r="H556" s="687"/>
      <c r="I556" s="687"/>
      <c r="J556" s="687"/>
      <c r="K556" s="687"/>
      <c r="L556" s="687"/>
    </row>
    <row r="557" spans="1:12" ht="18.75" x14ac:dyDescent="0.3">
      <c r="A557" s="687"/>
      <c r="B557" s="687"/>
      <c r="C557" s="687"/>
      <c r="D557" s="687"/>
      <c r="E557" s="687"/>
      <c r="F557" s="687"/>
      <c r="G557" s="687"/>
      <c r="H557" s="687"/>
      <c r="I557" s="687"/>
      <c r="J557" s="687"/>
      <c r="K557" s="687"/>
      <c r="L557" s="687"/>
    </row>
    <row r="558" spans="1:12" ht="18.75" x14ac:dyDescent="0.3">
      <c r="A558" s="687"/>
      <c r="B558" s="687"/>
      <c r="C558" s="687"/>
      <c r="D558" s="687"/>
      <c r="E558" s="687"/>
      <c r="F558" s="687"/>
      <c r="G558" s="687"/>
      <c r="H558" s="687"/>
      <c r="I558" s="687"/>
      <c r="J558" s="687"/>
      <c r="K558" s="687"/>
      <c r="L558" s="687"/>
    </row>
    <row r="559" spans="1:12" ht="18.75" x14ac:dyDescent="0.3">
      <c r="A559" s="687"/>
      <c r="B559" s="687"/>
      <c r="C559" s="687"/>
      <c r="D559" s="687"/>
      <c r="E559" s="687"/>
      <c r="F559" s="687"/>
      <c r="G559" s="687"/>
      <c r="H559" s="687"/>
      <c r="I559" s="687"/>
      <c r="J559" s="687"/>
      <c r="K559" s="687"/>
      <c r="L559" s="687"/>
    </row>
    <row r="560" spans="1:12" ht="18.75" x14ac:dyDescent="0.3">
      <c r="A560" s="687"/>
      <c r="B560" s="687"/>
      <c r="C560" s="687"/>
      <c r="D560" s="687"/>
      <c r="E560" s="687"/>
      <c r="F560" s="687"/>
      <c r="G560" s="687"/>
      <c r="H560" s="687"/>
      <c r="I560" s="687"/>
      <c r="J560" s="687"/>
      <c r="K560" s="687"/>
      <c r="L560" s="687"/>
    </row>
    <row r="561" spans="1:12" ht="18.75" x14ac:dyDescent="0.3">
      <c r="A561" s="687"/>
      <c r="B561" s="687"/>
      <c r="C561" s="687"/>
      <c r="D561" s="687"/>
      <c r="E561" s="687"/>
      <c r="F561" s="687"/>
      <c r="G561" s="687"/>
      <c r="H561" s="687"/>
      <c r="I561" s="687"/>
      <c r="J561" s="687"/>
      <c r="K561" s="687"/>
      <c r="L561" s="687"/>
    </row>
    <row r="562" spans="1:12" ht="18.75" x14ac:dyDescent="0.3">
      <c r="A562" s="687"/>
      <c r="B562" s="687"/>
      <c r="C562" s="687"/>
      <c r="D562" s="687"/>
      <c r="E562" s="687"/>
      <c r="F562" s="687"/>
      <c r="G562" s="687"/>
      <c r="H562" s="687"/>
      <c r="I562" s="687"/>
      <c r="J562" s="687"/>
      <c r="K562" s="687"/>
      <c r="L562" s="687"/>
    </row>
    <row r="563" spans="1:12" ht="18.75" x14ac:dyDescent="0.3">
      <c r="A563" s="687"/>
      <c r="B563" s="687"/>
      <c r="C563" s="687"/>
      <c r="D563" s="687"/>
      <c r="E563" s="687"/>
      <c r="F563" s="687"/>
      <c r="G563" s="687"/>
      <c r="H563" s="687"/>
      <c r="I563" s="687"/>
      <c r="J563" s="687"/>
      <c r="K563" s="687"/>
      <c r="L563" s="687"/>
    </row>
    <row r="564" spans="1:12" ht="18.75" x14ac:dyDescent="0.3">
      <c r="A564" s="687"/>
      <c r="B564" s="687"/>
      <c r="C564" s="687"/>
      <c r="D564" s="687"/>
      <c r="E564" s="687"/>
      <c r="F564" s="687"/>
      <c r="G564" s="687"/>
      <c r="H564" s="687"/>
      <c r="I564" s="687"/>
      <c r="J564" s="687"/>
      <c r="K564" s="687"/>
      <c r="L564" s="687"/>
    </row>
    <row r="565" spans="1:12" ht="18.75" x14ac:dyDescent="0.3">
      <c r="A565" s="687"/>
      <c r="B565" s="687"/>
      <c r="C565" s="687"/>
      <c r="D565" s="687"/>
      <c r="E565" s="687"/>
      <c r="F565" s="687"/>
      <c r="G565" s="687"/>
      <c r="H565" s="687"/>
      <c r="I565" s="687"/>
      <c r="J565" s="687"/>
      <c r="K565" s="687"/>
      <c r="L565" s="687"/>
    </row>
    <row r="566" spans="1:12" ht="18.75" x14ac:dyDescent="0.3">
      <c r="A566" s="687"/>
      <c r="B566" s="687"/>
      <c r="C566" s="687"/>
      <c r="D566" s="687"/>
      <c r="E566" s="687"/>
      <c r="F566" s="687"/>
      <c r="G566" s="687"/>
      <c r="H566" s="687"/>
      <c r="I566" s="687"/>
      <c r="J566" s="687"/>
      <c r="K566" s="687"/>
      <c r="L566" s="687"/>
    </row>
    <row r="567" spans="1:12" ht="18.75" x14ac:dyDescent="0.3">
      <c r="A567" s="687"/>
      <c r="B567" s="687"/>
      <c r="C567" s="687"/>
      <c r="D567" s="687"/>
      <c r="E567" s="687"/>
      <c r="F567" s="687"/>
      <c r="G567" s="687"/>
      <c r="H567" s="687"/>
      <c r="I567" s="687"/>
      <c r="J567" s="687"/>
      <c r="K567" s="687"/>
      <c r="L567" s="687"/>
    </row>
    <row r="568" spans="1:12" ht="18.75" x14ac:dyDescent="0.3">
      <c r="A568" s="687"/>
      <c r="B568" s="687"/>
      <c r="C568" s="687"/>
      <c r="D568" s="687"/>
      <c r="E568" s="687"/>
      <c r="F568" s="687"/>
      <c r="G568" s="687"/>
      <c r="H568" s="687"/>
      <c r="I568" s="687"/>
      <c r="J568" s="687"/>
      <c r="K568" s="687"/>
      <c r="L568" s="687"/>
    </row>
    <row r="569" spans="1:12" ht="18.75" x14ac:dyDescent="0.3">
      <c r="A569" s="687"/>
      <c r="B569" s="687"/>
      <c r="C569" s="687"/>
      <c r="D569" s="687"/>
      <c r="E569" s="687"/>
      <c r="F569" s="687"/>
      <c r="G569" s="687"/>
      <c r="H569" s="687"/>
      <c r="I569" s="687"/>
      <c r="J569" s="687"/>
      <c r="K569" s="687"/>
      <c r="L569" s="687"/>
    </row>
    <row r="570" spans="1:12" ht="18.75" x14ac:dyDescent="0.3">
      <c r="A570" s="687"/>
      <c r="B570" s="687"/>
      <c r="C570" s="687"/>
      <c r="D570" s="687"/>
      <c r="E570" s="687"/>
      <c r="F570" s="687"/>
      <c r="G570" s="687"/>
      <c r="H570" s="687"/>
      <c r="I570" s="687"/>
      <c r="J570" s="687"/>
      <c r="K570" s="687"/>
      <c r="L570" s="687"/>
    </row>
    <row r="571" spans="1:12" ht="18.75" x14ac:dyDescent="0.3">
      <c r="A571" s="687"/>
      <c r="B571" s="687"/>
      <c r="C571" s="687"/>
      <c r="D571" s="687"/>
      <c r="E571" s="687"/>
      <c r="F571" s="687"/>
      <c r="G571" s="687"/>
      <c r="H571" s="687"/>
      <c r="I571" s="687"/>
      <c r="J571" s="687"/>
      <c r="K571" s="687"/>
      <c r="L571" s="687"/>
    </row>
    <row r="572" spans="1:12" ht="18.75" x14ac:dyDescent="0.3">
      <c r="A572" s="687"/>
      <c r="B572" s="687"/>
      <c r="C572" s="687"/>
      <c r="D572" s="687"/>
      <c r="E572" s="687"/>
      <c r="F572" s="687"/>
      <c r="G572" s="687"/>
      <c r="H572" s="687"/>
      <c r="I572" s="687"/>
      <c r="J572" s="687"/>
      <c r="K572" s="687"/>
      <c r="L572" s="687"/>
    </row>
    <row r="573" spans="1:12" ht="18.75" x14ac:dyDescent="0.3">
      <c r="A573" s="687"/>
      <c r="B573" s="687"/>
      <c r="C573" s="687"/>
      <c r="D573" s="687"/>
      <c r="E573" s="687"/>
      <c r="F573" s="687"/>
      <c r="G573" s="687"/>
      <c r="H573" s="687"/>
      <c r="I573" s="687"/>
      <c r="J573" s="687"/>
      <c r="K573" s="687"/>
      <c r="L573" s="687"/>
    </row>
    <row r="574" spans="1:12" ht="18.75" x14ac:dyDescent="0.3">
      <c r="A574" s="687"/>
      <c r="B574" s="687"/>
      <c r="C574" s="687"/>
      <c r="D574" s="687"/>
      <c r="E574" s="687"/>
      <c r="F574" s="687"/>
      <c r="G574" s="687"/>
      <c r="H574" s="687"/>
      <c r="I574" s="687"/>
      <c r="J574" s="687"/>
      <c r="K574" s="687"/>
      <c r="L574" s="687"/>
    </row>
    <row r="575" spans="1:12" ht="18.75" x14ac:dyDescent="0.3">
      <c r="A575" s="687"/>
      <c r="B575" s="687"/>
      <c r="C575" s="687"/>
      <c r="D575" s="687"/>
      <c r="E575" s="687"/>
      <c r="F575" s="687"/>
      <c r="G575" s="687"/>
      <c r="H575" s="687"/>
      <c r="I575" s="687"/>
      <c r="J575" s="687"/>
      <c r="K575" s="687"/>
      <c r="L575" s="687"/>
    </row>
    <row r="576" spans="1:12" ht="18.75" x14ac:dyDescent="0.3">
      <c r="A576" s="687"/>
      <c r="B576" s="687"/>
      <c r="C576" s="687"/>
      <c r="D576" s="687"/>
      <c r="E576" s="687"/>
      <c r="F576" s="687"/>
      <c r="G576" s="687"/>
      <c r="H576" s="687"/>
      <c r="I576" s="687"/>
      <c r="J576" s="687"/>
      <c r="K576" s="687"/>
      <c r="L576" s="687"/>
    </row>
    <row r="577" spans="1:12" ht="18.75" x14ac:dyDescent="0.3">
      <c r="A577" s="687"/>
      <c r="B577" s="687"/>
      <c r="C577" s="687"/>
      <c r="D577" s="687"/>
      <c r="E577" s="687"/>
      <c r="F577" s="687"/>
      <c r="G577" s="687"/>
      <c r="H577" s="687"/>
      <c r="I577" s="687"/>
      <c r="J577" s="687"/>
      <c r="K577" s="687"/>
      <c r="L577" s="687"/>
    </row>
    <row r="578" spans="1:12" ht="18.75" x14ac:dyDescent="0.3">
      <c r="A578" s="687"/>
      <c r="B578" s="687"/>
      <c r="C578" s="687"/>
      <c r="D578" s="687"/>
      <c r="E578" s="687"/>
      <c r="F578" s="687"/>
      <c r="G578" s="687"/>
      <c r="H578" s="687"/>
      <c r="I578" s="687"/>
      <c r="J578" s="687"/>
      <c r="K578" s="687"/>
      <c r="L578" s="687"/>
    </row>
    <row r="579" spans="1:12" ht="18.75" x14ac:dyDescent="0.3">
      <c r="A579" s="687"/>
      <c r="B579" s="687"/>
      <c r="C579" s="687"/>
      <c r="D579" s="687"/>
      <c r="E579" s="687"/>
      <c r="F579" s="687"/>
      <c r="G579" s="687"/>
      <c r="H579" s="687"/>
      <c r="I579" s="687"/>
      <c r="J579" s="687"/>
      <c r="K579" s="687"/>
      <c r="L579" s="687"/>
    </row>
    <row r="580" spans="1:12" ht="18.75" x14ac:dyDescent="0.3">
      <c r="A580" s="687"/>
      <c r="B580" s="687"/>
      <c r="C580" s="687"/>
      <c r="D580" s="687"/>
      <c r="E580" s="687"/>
      <c r="F580" s="687"/>
      <c r="G580" s="687"/>
      <c r="H580" s="687"/>
      <c r="I580" s="687"/>
      <c r="J580" s="687"/>
      <c r="K580" s="687"/>
      <c r="L580" s="687"/>
    </row>
    <row r="581" spans="1:12" ht="18.75" x14ac:dyDescent="0.3">
      <c r="A581" s="687"/>
      <c r="B581" s="687"/>
      <c r="C581" s="687"/>
      <c r="D581" s="687"/>
      <c r="E581" s="687"/>
      <c r="F581" s="687"/>
      <c r="G581" s="687"/>
      <c r="H581" s="687"/>
      <c r="I581" s="687"/>
      <c r="J581" s="687"/>
      <c r="K581" s="687"/>
      <c r="L581" s="687"/>
    </row>
    <row r="582" spans="1:12" ht="18.75" x14ac:dyDescent="0.3">
      <c r="A582" s="687"/>
      <c r="B582" s="687"/>
      <c r="C582" s="687"/>
      <c r="D582" s="687"/>
      <c r="E582" s="687"/>
      <c r="F582" s="687"/>
      <c r="G582" s="687"/>
      <c r="H582" s="687"/>
      <c r="I582" s="687"/>
      <c r="J582" s="687"/>
      <c r="K582" s="687"/>
      <c r="L582" s="687"/>
    </row>
    <row r="583" spans="1:12" ht="18.75" x14ac:dyDescent="0.3">
      <c r="A583" s="687"/>
      <c r="B583" s="687"/>
      <c r="C583" s="687"/>
      <c r="D583" s="687"/>
      <c r="E583" s="687"/>
      <c r="F583" s="687"/>
      <c r="G583" s="687"/>
      <c r="H583" s="687"/>
      <c r="I583" s="687"/>
      <c r="J583" s="687"/>
      <c r="K583" s="687"/>
      <c r="L583" s="687"/>
    </row>
    <row r="584" spans="1:12" ht="18.75" x14ac:dyDescent="0.3">
      <c r="A584" s="687"/>
      <c r="B584" s="687"/>
      <c r="C584" s="687"/>
      <c r="D584" s="687"/>
      <c r="E584" s="687"/>
      <c r="F584" s="687"/>
      <c r="G584" s="687"/>
      <c r="H584" s="687"/>
      <c r="I584" s="687"/>
      <c r="J584" s="687"/>
      <c r="K584" s="687"/>
      <c r="L584" s="687"/>
    </row>
    <row r="585" spans="1:12" ht="18.75" x14ac:dyDescent="0.3">
      <c r="A585" s="687"/>
      <c r="B585" s="687"/>
      <c r="C585" s="687"/>
      <c r="D585" s="687"/>
      <c r="E585" s="687"/>
      <c r="F585" s="687"/>
      <c r="G585" s="687"/>
      <c r="H585" s="687"/>
      <c r="I585" s="687"/>
      <c r="J585" s="687"/>
      <c r="K585" s="687"/>
      <c r="L585" s="687"/>
    </row>
    <row r="586" spans="1:12" ht="18.75" x14ac:dyDescent="0.3">
      <c r="A586" s="687"/>
      <c r="B586" s="687"/>
      <c r="C586" s="687"/>
      <c r="D586" s="687"/>
      <c r="E586" s="687"/>
      <c r="F586" s="687"/>
      <c r="G586" s="687"/>
      <c r="H586" s="687"/>
      <c r="I586" s="687"/>
      <c r="J586" s="687"/>
      <c r="K586" s="687"/>
      <c r="L586" s="687"/>
    </row>
    <row r="587" spans="1:12" ht="18.75" x14ac:dyDescent="0.3">
      <c r="A587" s="687"/>
      <c r="B587" s="687"/>
      <c r="C587" s="687"/>
      <c r="D587" s="687"/>
      <c r="E587" s="687"/>
      <c r="F587" s="687"/>
      <c r="G587" s="687"/>
      <c r="H587" s="687"/>
      <c r="I587" s="687"/>
      <c r="J587" s="687"/>
      <c r="K587" s="687"/>
      <c r="L587" s="687"/>
    </row>
    <row r="588" spans="1:12" ht="18.75" x14ac:dyDescent="0.3">
      <c r="A588" s="687"/>
      <c r="B588" s="687"/>
      <c r="C588" s="687"/>
      <c r="D588" s="687"/>
      <c r="E588" s="687"/>
      <c r="F588" s="687"/>
      <c r="G588" s="687"/>
      <c r="H588" s="687"/>
      <c r="I588" s="687"/>
      <c r="J588" s="687"/>
      <c r="K588" s="687"/>
      <c r="L588" s="687"/>
    </row>
    <row r="589" spans="1:12" ht="18.75" x14ac:dyDescent="0.3">
      <c r="A589" s="687"/>
      <c r="B589" s="687"/>
      <c r="C589" s="687"/>
      <c r="D589" s="687"/>
      <c r="E589" s="687"/>
      <c r="F589" s="687"/>
      <c r="G589" s="687"/>
      <c r="H589" s="687"/>
      <c r="I589" s="687"/>
      <c r="J589" s="687"/>
      <c r="K589" s="687"/>
      <c r="L589" s="687"/>
    </row>
    <row r="590" spans="1:12" ht="18.75" x14ac:dyDescent="0.3">
      <c r="A590" s="687"/>
      <c r="B590" s="687"/>
      <c r="C590" s="687"/>
      <c r="D590" s="687"/>
      <c r="E590" s="687"/>
      <c r="F590" s="687"/>
      <c r="G590" s="687"/>
      <c r="H590" s="687"/>
      <c r="I590" s="687"/>
      <c r="J590" s="687"/>
      <c r="K590" s="687"/>
      <c r="L590" s="687"/>
    </row>
    <row r="591" spans="1:12" ht="18.75" x14ac:dyDescent="0.3">
      <c r="A591" s="687"/>
      <c r="B591" s="687"/>
      <c r="C591" s="687"/>
      <c r="D591" s="687"/>
      <c r="E591" s="687"/>
      <c r="F591" s="687"/>
      <c r="G591" s="687"/>
      <c r="H591" s="687"/>
      <c r="I591" s="687"/>
      <c r="J591" s="687"/>
      <c r="K591" s="687"/>
      <c r="L591" s="687"/>
    </row>
    <row r="592" spans="1:12" ht="18.75" x14ac:dyDescent="0.3">
      <c r="A592" s="687"/>
      <c r="B592" s="687"/>
      <c r="C592" s="687"/>
      <c r="D592" s="687"/>
      <c r="E592" s="687"/>
      <c r="F592" s="687"/>
      <c r="G592" s="687"/>
      <c r="H592" s="687"/>
      <c r="I592" s="687"/>
      <c r="J592" s="687"/>
      <c r="K592" s="687"/>
      <c r="L592" s="687"/>
    </row>
    <row r="593" spans="1:12" ht="18.75" x14ac:dyDescent="0.3">
      <c r="A593" s="687"/>
      <c r="B593" s="687"/>
      <c r="C593" s="687"/>
      <c r="D593" s="687"/>
      <c r="E593" s="687"/>
      <c r="F593" s="687"/>
      <c r="G593" s="687"/>
      <c r="H593" s="687"/>
      <c r="I593" s="687"/>
      <c r="J593" s="687"/>
      <c r="K593" s="687"/>
      <c r="L593" s="687"/>
    </row>
    <row r="594" spans="1:12" ht="18.75" x14ac:dyDescent="0.3">
      <c r="A594" s="687"/>
      <c r="B594" s="687"/>
      <c r="C594" s="687"/>
      <c r="D594" s="687"/>
      <c r="E594" s="687"/>
      <c r="F594" s="687"/>
      <c r="G594" s="687"/>
      <c r="H594" s="687"/>
      <c r="I594" s="687"/>
      <c r="J594" s="687"/>
      <c r="K594" s="687"/>
      <c r="L594" s="687"/>
    </row>
    <row r="595" spans="1:12" ht="18.75" x14ac:dyDescent="0.3">
      <c r="A595" s="687"/>
      <c r="B595" s="687"/>
      <c r="C595" s="687"/>
      <c r="D595" s="687"/>
      <c r="E595" s="687"/>
      <c r="F595" s="687"/>
      <c r="G595" s="687"/>
      <c r="H595" s="687"/>
      <c r="I595" s="687"/>
      <c r="J595" s="687"/>
      <c r="K595" s="687"/>
      <c r="L595" s="687"/>
    </row>
    <row r="596" spans="1:12" ht="18.75" x14ac:dyDescent="0.3">
      <c r="A596" s="687"/>
      <c r="B596" s="687"/>
      <c r="C596" s="687"/>
      <c r="D596" s="687"/>
      <c r="E596" s="687"/>
      <c r="F596" s="687"/>
      <c r="G596" s="687"/>
      <c r="H596" s="687"/>
      <c r="I596" s="687"/>
      <c r="J596" s="687"/>
      <c r="K596" s="687"/>
      <c r="L596" s="687"/>
    </row>
    <row r="597" spans="1:12" ht="18.75" x14ac:dyDescent="0.3">
      <c r="A597" s="687"/>
      <c r="B597" s="687"/>
      <c r="C597" s="687"/>
      <c r="D597" s="687"/>
      <c r="E597" s="687"/>
      <c r="F597" s="687"/>
      <c r="G597" s="687"/>
      <c r="H597" s="687"/>
      <c r="I597" s="687"/>
      <c r="J597" s="687"/>
      <c r="K597" s="687"/>
      <c r="L597" s="687"/>
    </row>
    <row r="598" spans="1:12" ht="18.75" x14ac:dyDescent="0.3">
      <c r="A598" s="687"/>
      <c r="B598" s="687"/>
      <c r="C598" s="687"/>
      <c r="D598" s="687"/>
      <c r="E598" s="687"/>
      <c r="F598" s="687"/>
      <c r="G598" s="687"/>
      <c r="H598" s="687"/>
      <c r="I598" s="687"/>
      <c r="J598" s="687"/>
      <c r="K598" s="687"/>
      <c r="L598" s="687"/>
    </row>
    <row r="599" spans="1:12" ht="18.75" x14ac:dyDescent="0.3">
      <c r="A599" s="687"/>
      <c r="B599" s="687"/>
      <c r="C599" s="687"/>
      <c r="D599" s="687"/>
      <c r="E599" s="687"/>
      <c r="F599" s="687"/>
      <c r="G599" s="687"/>
      <c r="H599" s="687"/>
      <c r="I599" s="687"/>
      <c r="J599" s="687"/>
      <c r="K599" s="687"/>
      <c r="L599" s="687"/>
    </row>
    <row r="600" spans="1:12" ht="18.75" x14ac:dyDescent="0.3">
      <c r="A600" s="687"/>
      <c r="B600" s="687"/>
      <c r="C600" s="687"/>
      <c r="D600" s="687"/>
      <c r="E600" s="687"/>
      <c r="F600" s="687"/>
      <c r="G600" s="687"/>
      <c r="H600" s="687"/>
      <c r="I600" s="687"/>
      <c r="J600" s="687"/>
      <c r="K600" s="687"/>
      <c r="L600" s="687"/>
    </row>
    <row r="601" spans="1:12" ht="18.75" x14ac:dyDescent="0.3">
      <c r="A601" s="687"/>
      <c r="B601" s="687"/>
      <c r="C601" s="687"/>
      <c r="D601" s="687"/>
      <c r="E601" s="687"/>
      <c r="F601" s="687"/>
      <c r="G601" s="687"/>
      <c r="H601" s="687"/>
      <c r="I601" s="687"/>
      <c r="J601" s="687"/>
      <c r="K601" s="687"/>
      <c r="L601" s="687"/>
    </row>
    <row r="602" spans="1:12" ht="18.75" x14ac:dyDescent="0.3">
      <c r="A602" s="687"/>
      <c r="B602" s="687"/>
      <c r="C602" s="687"/>
      <c r="D602" s="687"/>
      <c r="E602" s="687"/>
      <c r="F602" s="687"/>
      <c r="G602" s="687"/>
      <c r="H602" s="687"/>
      <c r="I602" s="687"/>
      <c r="J602" s="687"/>
      <c r="K602" s="687"/>
      <c r="L602" s="687"/>
    </row>
    <row r="603" spans="1:12" ht="18.75" x14ac:dyDescent="0.3">
      <c r="A603" s="687"/>
      <c r="B603" s="687"/>
      <c r="C603" s="687"/>
      <c r="D603" s="687"/>
      <c r="E603" s="687"/>
      <c r="F603" s="687"/>
      <c r="G603" s="687"/>
      <c r="H603" s="687"/>
      <c r="I603" s="687"/>
      <c r="J603" s="687"/>
      <c r="K603" s="687"/>
      <c r="L603" s="687"/>
    </row>
    <row r="604" spans="1:12" ht="18.75" x14ac:dyDescent="0.3">
      <c r="A604" s="687"/>
      <c r="B604" s="687"/>
      <c r="C604" s="687"/>
      <c r="D604" s="687"/>
      <c r="E604" s="687"/>
      <c r="F604" s="687"/>
      <c r="G604" s="687"/>
      <c r="H604" s="687"/>
      <c r="I604" s="687"/>
      <c r="J604" s="687"/>
      <c r="K604" s="687"/>
      <c r="L604" s="687"/>
    </row>
    <row r="605" spans="1:12" ht="18.75" x14ac:dyDescent="0.3">
      <c r="A605" s="687"/>
      <c r="B605" s="687"/>
      <c r="C605" s="687"/>
      <c r="D605" s="687"/>
      <c r="E605" s="687"/>
      <c r="F605" s="687"/>
      <c r="G605" s="687"/>
      <c r="H605" s="687"/>
      <c r="I605" s="687"/>
      <c r="J605" s="687"/>
      <c r="K605" s="687"/>
      <c r="L605" s="687"/>
    </row>
    <row r="606" spans="1:12" ht="18.75" x14ac:dyDescent="0.3">
      <c r="A606" s="687"/>
      <c r="B606" s="687"/>
      <c r="C606" s="687"/>
      <c r="D606" s="687"/>
      <c r="E606" s="687"/>
      <c r="F606" s="687"/>
      <c r="G606" s="687"/>
      <c r="H606" s="687"/>
      <c r="I606" s="687"/>
      <c r="J606" s="687"/>
      <c r="K606" s="687"/>
      <c r="L606" s="687"/>
    </row>
    <row r="607" spans="1:12" ht="18.75" x14ac:dyDescent="0.3">
      <c r="A607" s="687"/>
      <c r="B607" s="687"/>
      <c r="C607" s="687"/>
      <c r="D607" s="687"/>
      <c r="E607" s="687"/>
      <c r="F607" s="687"/>
      <c r="G607" s="687"/>
      <c r="H607" s="687"/>
      <c r="I607" s="687"/>
      <c r="J607" s="687"/>
      <c r="K607" s="687"/>
      <c r="L607" s="687"/>
    </row>
    <row r="608" spans="1:12" ht="18.75" x14ac:dyDescent="0.3">
      <c r="A608" s="687"/>
      <c r="B608" s="687"/>
      <c r="C608" s="687"/>
      <c r="D608" s="687"/>
      <c r="E608" s="687"/>
      <c r="F608" s="687"/>
      <c r="G608" s="687"/>
      <c r="H608" s="687"/>
      <c r="I608" s="687"/>
      <c r="J608" s="687"/>
      <c r="K608" s="687"/>
      <c r="L608" s="687"/>
    </row>
    <row r="609" spans="1:12" ht="18.75" x14ac:dyDescent="0.3">
      <c r="A609" s="687"/>
      <c r="B609" s="687"/>
      <c r="C609" s="687"/>
      <c r="D609" s="687"/>
      <c r="E609" s="687"/>
      <c r="F609" s="687"/>
      <c r="G609" s="687"/>
      <c r="H609" s="687"/>
      <c r="I609" s="687"/>
      <c r="J609" s="687"/>
      <c r="K609" s="687"/>
      <c r="L609" s="687"/>
    </row>
    <row r="610" spans="1:12" ht="18.75" x14ac:dyDescent="0.3">
      <c r="A610" s="687"/>
      <c r="B610" s="687"/>
      <c r="C610" s="687"/>
      <c r="D610" s="687"/>
      <c r="E610" s="687"/>
      <c r="F610" s="687"/>
      <c r="G610" s="687"/>
      <c r="H610" s="687"/>
      <c r="I610" s="687"/>
      <c r="J610" s="687"/>
      <c r="K610" s="687"/>
      <c r="L610" s="687"/>
    </row>
    <row r="611" spans="1:12" ht="18.75" x14ac:dyDescent="0.3">
      <c r="A611" s="687"/>
      <c r="B611" s="687"/>
      <c r="C611" s="687"/>
      <c r="D611" s="687"/>
      <c r="E611" s="687"/>
      <c r="F611" s="687"/>
      <c r="G611" s="687"/>
      <c r="H611" s="687"/>
      <c r="I611" s="687"/>
      <c r="J611" s="687"/>
      <c r="K611" s="687"/>
      <c r="L611" s="687"/>
    </row>
    <row r="612" spans="1:12" ht="18.75" x14ac:dyDescent="0.3">
      <c r="A612" s="687"/>
      <c r="B612" s="687"/>
      <c r="C612" s="687"/>
      <c r="D612" s="687"/>
      <c r="E612" s="687"/>
      <c r="F612" s="687"/>
      <c r="G612" s="687"/>
      <c r="H612" s="687"/>
      <c r="I612" s="687"/>
      <c r="J612" s="687"/>
      <c r="K612" s="687"/>
      <c r="L612" s="687"/>
    </row>
    <row r="613" spans="1:12" ht="18.75" x14ac:dyDescent="0.3">
      <c r="A613" s="687"/>
      <c r="B613" s="687"/>
      <c r="C613" s="687"/>
      <c r="D613" s="687"/>
      <c r="E613" s="687"/>
      <c r="F613" s="687"/>
      <c r="G613" s="687"/>
      <c r="H613" s="687"/>
      <c r="I613" s="687"/>
      <c r="J613" s="687"/>
      <c r="K613" s="687"/>
      <c r="L613" s="687"/>
    </row>
    <row r="614" spans="1:12" ht="18.75" x14ac:dyDescent="0.3">
      <c r="A614" s="687"/>
      <c r="B614" s="687"/>
      <c r="C614" s="687"/>
      <c r="D614" s="687"/>
      <c r="E614" s="687"/>
      <c r="F614" s="687"/>
      <c r="G614" s="687"/>
      <c r="H614" s="687"/>
      <c r="I614" s="687"/>
      <c r="J614" s="687"/>
      <c r="K614" s="687"/>
      <c r="L614" s="687"/>
    </row>
    <row r="615" spans="1:12" ht="18.75" x14ac:dyDescent="0.3">
      <c r="A615" s="687"/>
      <c r="B615" s="687"/>
      <c r="C615" s="687"/>
      <c r="D615" s="687"/>
      <c r="E615" s="687"/>
      <c r="F615" s="687"/>
      <c r="G615" s="687"/>
      <c r="H615" s="687"/>
      <c r="I615" s="687"/>
      <c r="J615" s="687"/>
      <c r="K615" s="687"/>
      <c r="L615" s="687"/>
    </row>
    <row r="616" spans="1:12" ht="18.75" x14ac:dyDescent="0.3">
      <c r="A616" s="687"/>
      <c r="B616" s="687"/>
      <c r="C616" s="687"/>
      <c r="D616" s="687"/>
      <c r="E616" s="687"/>
      <c r="F616" s="687"/>
      <c r="G616" s="687"/>
      <c r="H616" s="687"/>
      <c r="I616" s="687"/>
      <c r="J616" s="687"/>
      <c r="K616" s="687"/>
      <c r="L616" s="687"/>
    </row>
    <row r="617" spans="1:12" ht="18.75" x14ac:dyDescent="0.3">
      <c r="A617" s="687"/>
      <c r="B617" s="687"/>
      <c r="C617" s="687"/>
      <c r="D617" s="687"/>
      <c r="E617" s="687"/>
      <c r="F617" s="687"/>
      <c r="G617" s="687"/>
      <c r="H617" s="687"/>
      <c r="I617" s="687"/>
      <c r="J617" s="687"/>
      <c r="K617" s="687"/>
      <c r="L617" s="687"/>
    </row>
    <row r="618" spans="1:12" ht="18.75" x14ac:dyDescent="0.3">
      <c r="A618" s="687"/>
      <c r="B618" s="687"/>
      <c r="C618" s="687"/>
      <c r="D618" s="687"/>
      <c r="E618" s="687"/>
      <c r="F618" s="687"/>
      <c r="G618" s="687"/>
      <c r="H618" s="687"/>
      <c r="I618" s="687"/>
      <c r="J618" s="687"/>
      <c r="K618" s="687"/>
      <c r="L618" s="687"/>
    </row>
    <row r="619" spans="1:12" ht="18.75" x14ac:dyDescent="0.3">
      <c r="A619" s="687"/>
      <c r="B619" s="687"/>
      <c r="C619" s="687"/>
      <c r="D619" s="687"/>
      <c r="E619" s="687"/>
      <c r="F619" s="687"/>
      <c r="G619" s="687"/>
      <c r="H619" s="687"/>
      <c r="I619" s="687"/>
      <c r="J619" s="687"/>
      <c r="K619" s="687"/>
      <c r="L619" s="687"/>
    </row>
    <row r="620" spans="1:12" ht="18.75" x14ac:dyDescent="0.3">
      <c r="A620" s="687"/>
      <c r="B620" s="687"/>
      <c r="C620" s="687"/>
      <c r="D620" s="687"/>
      <c r="E620" s="687"/>
      <c r="F620" s="687"/>
      <c r="G620" s="687"/>
      <c r="H620" s="687"/>
      <c r="I620" s="687"/>
      <c r="J620" s="687"/>
      <c r="K620" s="687"/>
      <c r="L620" s="687"/>
    </row>
    <row r="621" spans="1:12" ht="18.75" x14ac:dyDescent="0.3">
      <c r="A621" s="687"/>
      <c r="B621" s="687"/>
      <c r="C621" s="687"/>
      <c r="D621" s="687"/>
      <c r="E621" s="687"/>
      <c r="F621" s="687"/>
      <c r="G621" s="687"/>
      <c r="H621" s="687"/>
      <c r="I621" s="687"/>
      <c r="J621" s="687"/>
      <c r="K621" s="687"/>
      <c r="L621" s="687"/>
    </row>
    <row r="622" spans="1:12" ht="18.75" x14ac:dyDescent="0.3">
      <c r="A622" s="687"/>
      <c r="B622" s="687"/>
      <c r="C622" s="687"/>
      <c r="D622" s="687"/>
      <c r="E622" s="687"/>
      <c r="F622" s="687"/>
      <c r="G622" s="687"/>
      <c r="H622" s="687"/>
      <c r="I622" s="687"/>
      <c r="J622" s="687"/>
      <c r="K622" s="687"/>
      <c r="L622" s="687"/>
    </row>
    <row r="623" spans="1:12" ht="18.75" x14ac:dyDescent="0.3">
      <c r="A623" s="687"/>
      <c r="B623" s="687"/>
      <c r="C623" s="687"/>
      <c r="D623" s="687"/>
      <c r="E623" s="687"/>
      <c r="F623" s="687"/>
      <c r="G623" s="687"/>
      <c r="H623" s="687"/>
      <c r="I623" s="687"/>
      <c r="J623" s="687"/>
      <c r="K623" s="687"/>
      <c r="L623" s="687"/>
    </row>
    <row r="624" spans="1:12" ht="18.75" x14ac:dyDescent="0.3">
      <c r="A624" s="687"/>
      <c r="B624" s="687"/>
      <c r="C624" s="687"/>
      <c r="D624" s="687"/>
      <c r="E624" s="687"/>
      <c r="F624" s="687"/>
      <c r="G624" s="687"/>
      <c r="H624" s="687"/>
      <c r="I624" s="687"/>
      <c r="J624" s="687"/>
      <c r="K624" s="687"/>
      <c r="L624" s="687"/>
    </row>
  </sheetData>
  <mergeCells count="5">
    <mergeCell ref="A14:O14"/>
    <mergeCell ref="A9:C9"/>
    <mergeCell ref="A20:E20"/>
    <mergeCell ref="I26:L26"/>
    <mergeCell ref="A26:H26"/>
  </mergeCells>
  <dataValidations count="1">
    <dataValidation type="list" allowBlank="1" showInputMessage="1" showErrorMessage="1" sqref="G29:G624">
      <formula1>"Reversibile,Non reversibile"</formula1>
    </dataValidation>
  </dataValidations>
  <hyperlinks>
    <hyperlink ref="B1" location="Menu!A1" display="Menu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14"/>
  <sheetViews>
    <sheetView topLeftCell="Q1" zoomScale="70" zoomScaleNormal="70" workbookViewId="0">
      <selection activeCell="T5" sqref="T5"/>
    </sheetView>
  </sheetViews>
  <sheetFormatPr defaultRowHeight="15" x14ac:dyDescent="0.25"/>
  <cols>
    <col min="1" max="1" width="23.28515625" style="38" customWidth="1"/>
    <col min="2" max="2" width="17.85546875" style="38" customWidth="1"/>
    <col min="3" max="3" width="21.42578125" style="38" customWidth="1"/>
    <col min="4" max="4" width="24.28515625" style="38" customWidth="1"/>
    <col min="5" max="5" width="20.85546875" style="38" customWidth="1"/>
    <col min="6" max="6" width="24" style="38" customWidth="1"/>
    <col min="7" max="7" width="18" style="38" customWidth="1"/>
    <col min="8" max="8" width="22" style="38" customWidth="1"/>
    <col min="9" max="9" width="17.5703125" style="38" customWidth="1"/>
    <col min="10" max="10" width="25.140625" style="38" customWidth="1"/>
    <col min="11" max="11" width="22" style="38" customWidth="1"/>
    <col min="12" max="12" width="20" style="38" customWidth="1"/>
    <col min="13" max="13" width="20.28515625" style="38" customWidth="1"/>
    <col min="14" max="14" width="18.42578125" style="38" customWidth="1"/>
    <col min="15" max="15" width="14.85546875" style="38" customWidth="1"/>
    <col min="16" max="16" width="19" style="38" customWidth="1"/>
    <col min="17" max="17" width="20.140625" style="38" customWidth="1"/>
    <col min="18" max="18" width="14.5703125" style="38" customWidth="1"/>
    <col min="19" max="19" width="9.7109375" style="38" customWidth="1"/>
    <col min="20" max="20" width="16.28515625" style="38" customWidth="1"/>
    <col min="21" max="21" width="24.85546875" style="38" customWidth="1"/>
    <col min="22" max="22" width="26.85546875" style="38" customWidth="1"/>
    <col min="23" max="23" width="25.42578125" style="38" customWidth="1"/>
    <col min="24" max="24" width="8.7109375" style="38" customWidth="1"/>
    <col min="25" max="25" width="21.28515625" style="38" customWidth="1"/>
    <col min="26" max="26" width="25.28515625" style="38" customWidth="1"/>
    <col min="27" max="27" width="27" style="38" customWidth="1"/>
    <col min="28" max="28" width="19.140625" style="38" customWidth="1"/>
    <col min="29" max="29" width="9.140625" style="38"/>
    <col min="30" max="32" width="20.85546875" style="38" customWidth="1"/>
    <col min="33" max="34" width="18.7109375" style="38" customWidth="1"/>
    <col min="35" max="36" width="9.140625" style="38" customWidth="1"/>
    <col min="37" max="16384" width="9.140625" style="38"/>
  </cols>
  <sheetData>
    <row r="1" spans="1:36" ht="19.5" thickBot="1" x14ac:dyDescent="0.35">
      <c r="A1" s="602" t="s">
        <v>317</v>
      </c>
      <c r="B1" s="880"/>
      <c r="C1" s="603" t="s">
        <v>658</v>
      </c>
      <c r="D1" s="604"/>
      <c r="E1" s="604"/>
      <c r="F1" s="604" t="s">
        <v>318</v>
      </c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</row>
    <row r="2" spans="1:36" ht="19.5" thickBot="1" x14ac:dyDescent="0.35">
      <c r="A2" s="1345" t="s">
        <v>0</v>
      </c>
      <c r="B2" s="1345"/>
      <c r="C2" s="1345"/>
      <c r="D2" s="1345"/>
      <c r="E2" s="1345"/>
      <c r="F2" s="1345"/>
      <c r="G2" s="1345"/>
      <c r="H2" s="1345"/>
      <c r="I2" s="1345"/>
      <c r="J2" s="1345"/>
      <c r="K2" s="1345"/>
      <c r="L2" s="1345"/>
      <c r="M2" s="1345"/>
      <c r="N2" s="1345"/>
      <c r="O2" s="1345"/>
      <c r="P2" s="1345"/>
      <c r="Q2" s="1346"/>
      <c r="R2" s="1339" t="s">
        <v>1</v>
      </c>
      <c r="S2" s="1340"/>
      <c r="T2" s="1340"/>
      <c r="U2" s="1340"/>
      <c r="V2" s="1341"/>
      <c r="W2" s="881" t="s">
        <v>2</v>
      </c>
      <c r="X2" s="882"/>
      <c r="Y2" s="882"/>
      <c r="Z2" s="882"/>
      <c r="AA2" s="882"/>
      <c r="AB2" s="883"/>
    </row>
    <row r="3" spans="1:36" ht="62.25" customHeight="1" thickBot="1" x14ac:dyDescent="0.3">
      <c r="A3" s="884" t="s">
        <v>261</v>
      </c>
      <c r="B3" s="726" t="s">
        <v>22</v>
      </c>
      <c r="C3" s="606" t="s">
        <v>23</v>
      </c>
      <c r="D3" s="606" t="s">
        <v>359</v>
      </c>
      <c r="E3" s="606" t="s">
        <v>568</v>
      </c>
      <c r="F3" s="606" t="s">
        <v>319</v>
      </c>
      <c r="G3" s="607" t="s">
        <v>25</v>
      </c>
      <c r="H3" s="606" t="s">
        <v>26</v>
      </c>
      <c r="I3" s="606" t="s">
        <v>27</v>
      </c>
      <c r="J3" s="608" t="s">
        <v>491</v>
      </c>
      <c r="K3" s="608" t="s">
        <v>490</v>
      </c>
      <c r="L3" s="608" t="s">
        <v>28</v>
      </c>
      <c r="M3" s="608" t="s">
        <v>556</v>
      </c>
      <c r="N3" s="606" t="s">
        <v>29</v>
      </c>
      <c r="O3" s="606" t="s">
        <v>320</v>
      </c>
      <c r="P3" s="611" t="s">
        <v>374</v>
      </c>
      <c r="Q3" s="610" t="s">
        <v>360</v>
      </c>
      <c r="R3" s="1337" t="s">
        <v>30</v>
      </c>
      <c r="S3" s="1338"/>
      <c r="T3" s="605" t="s">
        <v>496</v>
      </c>
      <c r="U3" s="885" t="s">
        <v>240</v>
      </c>
      <c r="V3" s="613" t="s">
        <v>363</v>
      </c>
      <c r="W3" s="1337" t="s">
        <v>443</v>
      </c>
      <c r="X3" s="1338"/>
      <c r="Y3" s="886" t="s">
        <v>364</v>
      </c>
      <c r="Z3" s="887" t="s">
        <v>366</v>
      </c>
      <c r="AA3" s="612" t="s">
        <v>365</v>
      </c>
      <c r="AB3" s="613" t="s">
        <v>494</v>
      </c>
      <c r="AD3" s="888"/>
      <c r="AE3" s="888"/>
      <c r="AF3" s="888"/>
      <c r="AG3" s="888"/>
      <c r="AH3" s="888"/>
    </row>
    <row r="4" spans="1:36" ht="21.75" customHeight="1" x14ac:dyDescent="0.25">
      <c r="A4" s="889" t="s">
        <v>432</v>
      </c>
      <c r="B4" s="738"/>
      <c r="C4" s="621"/>
      <c r="D4" s="621"/>
      <c r="E4" s="890"/>
      <c r="F4" s="890"/>
      <c r="G4" s="891"/>
      <c r="H4" s="890"/>
      <c r="I4" s="890"/>
      <c r="J4" s="890"/>
      <c r="K4" s="890"/>
      <c r="L4" s="890"/>
      <c r="M4" s="890"/>
      <c r="N4" s="890"/>
      <c r="O4" s="892">
        <f>'Autobus extraurbani LV2'!M5</f>
        <v>0</v>
      </c>
      <c r="P4" s="892">
        <f>'Autobus extraurbani LV2'!F11</f>
        <v>0</v>
      </c>
      <c r="Q4" s="893">
        <f>'Autobus extraurbani LV2'!G11</f>
        <v>0</v>
      </c>
      <c r="R4" s="894"/>
      <c r="S4" s="894"/>
      <c r="T4" s="892">
        <f>'Autobus extraurbani LV2'!G17</f>
        <v>0</v>
      </c>
      <c r="U4" s="892">
        <f>'Autobus extraurbani LV2'!H17</f>
        <v>0</v>
      </c>
      <c r="V4" s="892" t="str">
        <f>'Autobus extraurbani LV2'!I17</f>
        <v xml:space="preserve"> </v>
      </c>
      <c r="W4" s="894"/>
      <c r="X4" s="894"/>
      <c r="Y4" s="894"/>
      <c r="Z4" s="890"/>
      <c r="AA4" s="890"/>
      <c r="AB4" s="890"/>
    </row>
    <row r="5" spans="1:36" x14ac:dyDescent="0.25">
      <c r="A5" s="745"/>
      <c r="C5" s="627"/>
      <c r="E5" s="627"/>
      <c r="F5" s="627"/>
      <c r="G5" s="624"/>
      <c r="H5" s="624"/>
      <c r="I5" s="638"/>
      <c r="J5" s="895"/>
      <c r="K5" s="895"/>
      <c r="L5" s="895"/>
      <c r="M5" s="895"/>
      <c r="N5" s="627"/>
      <c r="O5" s="896" t="str">
        <f>IF(N5*Q5&gt;0,N5*Q5," ")</f>
        <v xml:space="preserve"> </v>
      </c>
      <c r="P5" s="627"/>
      <c r="Q5" s="897"/>
      <c r="R5" s="898"/>
      <c r="S5" s="634" t="str">
        <f>IF(C5="","",VLOOKUP(C5,$AF$5:$AG$10,2,FALSE))</f>
        <v/>
      </c>
      <c r="T5" s="634" t="str">
        <f>IF(C5="","",VLOOKUP(C5,$AF$5:$AH$10,3,FALSE)*R5)</f>
        <v/>
      </c>
      <c r="U5" s="898"/>
      <c r="V5" s="634" t="str">
        <f>IF(U5*0.000187&gt;0,(U5*0.000187)+T5," ")</f>
        <v xml:space="preserve"> </v>
      </c>
      <c r="W5" s="634" t="str">
        <f>IFERROR(R5/Q5," ")</f>
        <v xml:space="preserve"> </v>
      </c>
      <c r="X5" s="634" t="str">
        <f>IF(S5="","",S5&amp;"/km")</f>
        <v/>
      </c>
      <c r="Y5" s="634" t="str">
        <f>IFERROR(T5/Q5," ")</f>
        <v xml:space="preserve"> </v>
      </c>
      <c r="Z5" s="634" t="str">
        <f>IFERROR(T5/O5," ")</f>
        <v xml:space="preserve"> </v>
      </c>
      <c r="AA5" s="899" t="str">
        <f>IFERROR(V5/Q5," ")</f>
        <v xml:space="preserve"> </v>
      </c>
      <c r="AB5" s="899" t="str">
        <f>IFERROR(V5/O5," ")</f>
        <v xml:space="preserve"> </v>
      </c>
      <c r="AD5" s="38">
        <f>IF(C5="Elettrico",1,0)+IF(C5="Ibrido",1,0)</f>
        <v>0</v>
      </c>
      <c r="AE5" s="38">
        <f>SUM(AD5:AD614)</f>
        <v>0</v>
      </c>
      <c r="AF5" s="38" t="s">
        <v>57</v>
      </c>
      <c r="AG5" s="38" t="s">
        <v>547</v>
      </c>
      <c r="AH5" s="38">
        <v>8.5999999999999998E-4</v>
      </c>
      <c r="AI5" s="38">
        <f>IF(C5="Metano",1,0)</f>
        <v>0</v>
      </c>
      <c r="AJ5" s="38">
        <f>SUM(AI5:AI614)</f>
        <v>0</v>
      </c>
    </row>
    <row r="6" spans="1:36" x14ac:dyDescent="0.25">
      <c r="A6" s="640"/>
      <c r="B6" s="640"/>
      <c r="C6" s="627"/>
      <c r="D6" s="900"/>
      <c r="E6" s="640"/>
      <c r="F6" s="640"/>
      <c r="G6" s="640"/>
      <c r="H6" s="624"/>
      <c r="I6" s="638"/>
      <c r="J6" s="901"/>
      <c r="K6" s="901"/>
      <c r="L6" s="901"/>
      <c r="M6" s="901"/>
      <c r="N6" s="640"/>
      <c r="O6" s="896" t="str">
        <f t="shared" ref="O6:O69" si="0">IF(N6*Q6&gt;0,N6*Q6," ")</f>
        <v xml:space="preserve"> </v>
      </c>
      <c r="P6" s="640"/>
      <c r="Q6" s="902"/>
      <c r="R6" s="903"/>
      <c r="S6" s="634" t="str">
        <f t="shared" ref="S6:S69" si="1">IF(C6="","",VLOOKUP(C6,$AF$5:$AG$10,2,FALSE))</f>
        <v/>
      </c>
      <c r="T6" s="634" t="str">
        <f t="shared" ref="T6:T69" si="2">IF(C6="","",VLOOKUP(C6,$AF$5:$AH$10,3,FALSE)*R6)</f>
        <v/>
      </c>
      <c r="U6" s="903"/>
      <c r="V6" s="634" t="str">
        <f t="shared" ref="V6:V69" si="3">IF(U6*0.000187&gt;0,(U6*0.000187)+T6," ")</f>
        <v xml:space="preserve"> </v>
      </c>
      <c r="W6" s="634" t="str">
        <f t="shared" ref="W6:W69" si="4">IFERROR(R6/Q6," ")</f>
        <v xml:space="preserve"> </v>
      </c>
      <c r="X6" s="634" t="str">
        <f t="shared" ref="X6:X69" si="5">IF(S6="","",S6&amp;"/km")</f>
        <v/>
      </c>
      <c r="Y6" s="634" t="str">
        <f t="shared" ref="Y6:Y69" si="6">IFERROR(T6/Q6," ")</f>
        <v xml:space="preserve"> </v>
      </c>
      <c r="Z6" s="634" t="str">
        <f>IFERROR(T6/O6," ")</f>
        <v xml:space="preserve"> </v>
      </c>
      <c r="AA6" s="899" t="str">
        <f>IFERROR(V6/Q6," ")</f>
        <v xml:space="preserve"> </v>
      </c>
      <c r="AB6" s="899" t="str">
        <f t="shared" ref="AB6:AB69" si="7">IFERROR(V6/O6," ")</f>
        <v xml:space="preserve"> </v>
      </c>
      <c r="AD6" s="38">
        <f t="shared" ref="AD6:AD69" si="8">IF(C6="Elettrico",1,0)+IF(C6="Ibrido",1,0)</f>
        <v>0</v>
      </c>
      <c r="AF6" s="38" t="s">
        <v>552</v>
      </c>
      <c r="AG6" s="38" t="s">
        <v>548</v>
      </c>
      <c r="AH6" s="38">
        <f>1.225*10^-3</f>
        <v>1.2250000000000002E-3</v>
      </c>
      <c r="AI6" s="38">
        <f t="shared" ref="AI6:AI69" si="9">IF(C6="Metano",1,0)</f>
        <v>0</v>
      </c>
    </row>
    <row r="7" spans="1:36" x14ac:dyDescent="0.25">
      <c r="A7" s="640"/>
      <c r="B7" s="640"/>
      <c r="C7" s="627"/>
      <c r="D7" s="900"/>
      <c r="E7" s="640"/>
      <c r="F7" s="640"/>
      <c r="G7" s="640"/>
      <c r="H7" s="624"/>
      <c r="I7" s="638"/>
      <c r="J7" s="901"/>
      <c r="K7" s="901"/>
      <c r="L7" s="901"/>
      <c r="M7" s="901"/>
      <c r="N7" s="640"/>
      <c r="O7" s="896" t="str">
        <f t="shared" si="0"/>
        <v xml:space="preserve"> </v>
      </c>
      <c r="P7" s="640"/>
      <c r="Q7" s="902"/>
      <c r="R7" s="903"/>
      <c r="S7" s="634" t="str">
        <f t="shared" si="1"/>
        <v/>
      </c>
      <c r="T7" s="634" t="str">
        <f t="shared" si="2"/>
        <v/>
      </c>
      <c r="U7" s="903"/>
      <c r="V7" s="634" t="str">
        <f t="shared" si="3"/>
        <v xml:space="preserve"> </v>
      </c>
      <c r="W7" s="634" t="str">
        <f t="shared" si="4"/>
        <v xml:space="preserve"> </v>
      </c>
      <c r="X7" s="634" t="str">
        <f t="shared" si="5"/>
        <v/>
      </c>
      <c r="Y7" s="634" t="str">
        <f t="shared" si="6"/>
        <v xml:space="preserve"> </v>
      </c>
      <c r="Z7" s="634" t="str">
        <f t="shared" ref="Z7:Z69" si="10">IFERROR(T7/O7," ")</f>
        <v xml:space="preserve"> </v>
      </c>
      <c r="AA7" s="899" t="str">
        <f t="shared" ref="AA7:AA69" si="11">IFERROR(V7/Q7," ")</f>
        <v xml:space="preserve"> </v>
      </c>
      <c r="AB7" s="899" t="str">
        <f t="shared" si="7"/>
        <v xml:space="preserve"> </v>
      </c>
      <c r="AD7" s="38">
        <f t="shared" si="8"/>
        <v>0</v>
      </c>
      <c r="AF7" s="38" t="s">
        <v>58</v>
      </c>
      <c r="AG7" s="38" t="s">
        <v>549</v>
      </c>
      <c r="AH7" s="38">
        <f>0.765*10^-3</f>
        <v>7.6500000000000005E-4</v>
      </c>
      <c r="AI7" s="38">
        <f t="shared" si="9"/>
        <v>0</v>
      </c>
    </row>
    <row r="8" spans="1:36" x14ac:dyDescent="0.25">
      <c r="A8" s="640"/>
      <c r="B8" s="640"/>
      <c r="C8" s="627"/>
      <c r="D8" s="900"/>
      <c r="E8" s="640"/>
      <c r="F8" s="640"/>
      <c r="G8" s="640"/>
      <c r="H8" s="624"/>
      <c r="I8" s="638"/>
      <c r="J8" s="901"/>
      <c r="K8" s="901"/>
      <c r="L8" s="901"/>
      <c r="M8" s="901"/>
      <c r="N8" s="640"/>
      <c r="O8" s="896" t="str">
        <f t="shared" si="0"/>
        <v xml:space="preserve"> </v>
      </c>
      <c r="P8" s="640"/>
      <c r="Q8" s="902"/>
      <c r="R8" s="903"/>
      <c r="S8" s="634" t="str">
        <f t="shared" si="1"/>
        <v/>
      </c>
      <c r="T8" s="634" t="str">
        <f t="shared" si="2"/>
        <v/>
      </c>
      <c r="U8" s="903"/>
      <c r="V8" s="634" t="str">
        <f t="shared" si="3"/>
        <v xml:space="preserve"> </v>
      </c>
      <c r="W8" s="634" t="str">
        <f t="shared" si="4"/>
        <v xml:space="preserve"> </v>
      </c>
      <c r="X8" s="634" t="str">
        <f t="shared" si="5"/>
        <v/>
      </c>
      <c r="Y8" s="634" t="str">
        <f t="shared" si="6"/>
        <v xml:space="preserve"> </v>
      </c>
      <c r="Z8" s="634" t="str">
        <f t="shared" si="10"/>
        <v xml:space="preserve"> </v>
      </c>
      <c r="AA8" s="899" t="str">
        <f t="shared" si="11"/>
        <v xml:space="preserve"> </v>
      </c>
      <c r="AB8" s="899" t="str">
        <f t="shared" si="7"/>
        <v xml:space="preserve"> </v>
      </c>
      <c r="AD8" s="38">
        <f t="shared" si="8"/>
        <v>0</v>
      </c>
      <c r="AF8" s="38" t="s">
        <v>56</v>
      </c>
      <c r="AG8" s="38" t="s">
        <v>550</v>
      </c>
      <c r="AH8" s="38">
        <f>0.616*10^-3</f>
        <v>6.1600000000000001E-4</v>
      </c>
      <c r="AI8" s="38">
        <f t="shared" si="9"/>
        <v>0</v>
      </c>
    </row>
    <row r="9" spans="1:36" x14ac:dyDescent="0.25">
      <c r="A9" s="640"/>
      <c r="B9" s="640"/>
      <c r="C9" s="627"/>
      <c r="D9" s="900"/>
      <c r="E9" s="640"/>
      <c r="F9" s="640"/>
      <c r="G9" s="640"/>
      <c r="H9" s="624"/>
      <c r="I9" s="638"/>
      <c r="J9" s="901"/>
      <c r="K9" s="901"/>
      <c r="L9" s="901"/>
      <c r="M9" s="901"/>
      <c r="N9" s="640"/>
      <c r="O9" s="896" t="str">
        <f t="shared" si="0"/>
        <v xml:space="preserve"> </v>
      </c>
      <c r="P9" s="640"/>
      <c r="Q9" s="902"/>
      <c r="R9" s="903"/>
      <c r="S9" s="634" t="str">
        <f t="shared" si="1"/>
        <v/>
      </c>
      <c r="T9" s="634" t="str">
        <f t="shared" si="2"/>
        <v/>
      </c>
      <c r="U9" s="903"/>
      <c r="V9" s="634" t="str">
        <f t="shared" si="3"/>
        <v xml:space="preserve"> </v>
      </c>
      <c r="W9" s="634" t="str">
        <f t="shared" si="4"/>
        <v xml:space="preserve"> </v>
      </c>
      <c r="X9" s="634" t="str">
        <f t="shared" si="5"/>
        <v/>
      </c>
      <c r="Y9" s="634" t="str">
        <f t="shared" si="6"/>
        <v xml:space="preserve"> </v>
      </c>
      <c r="Z9" s="634" t="str">
        <f t="shared" si="10"/>
        <v xml:space="preserve"> </v>
      </c>
      <c r="AA9" s="899" t="str">
        <f t="shared" si="11"/>
        <v xml:space="preserve"> </v>
      </c>
      <c r="AB9" s="899" t="str">
        <f t="shared" si="7"/>
        <v xml:space="preserve"> </v>
      </c>
      <c r="AD9" s="38">
        <f t="shared" si="8"/>
        <v>0</v>
      </c>
      <c r="AF9" s="38" t="s">
        <v>554</v>
      </c>
      <c r="AG9" s="38" t="s">
        <v>51</v>
      </c>
      <c r="AH9" s="38">
        <f>0.187*10^-3</f>
        <v>1.8699999999999999E-4</v>
      </c>
      <c r="AI9" s="38">
        <f t="shared" si="9"/>
        <v>0</v>
      </c>
    </row>
    <row r="10" spans="1:36" x14ac:dyDescent="0.25">
      <c r="A10" s="640"/>
      <c r="B10" s="640"/>
      <c r="C10" s="627"/>
      <c r="D10" s="900"/>
      <c r="E10" s="640"/>
      <c r="F10" s="640"/>
      <c r="G10" s="640"/>
      <c r="H10" s="624"/>
      <c r="I10" s="638"/>
      <c r="J10" s="901"/>
      <c r="K10" s="901"/>
      <c r="L10" s="901"/>
      <c r="M10" s="901"/>
      <c r="N10" s="640"/>
      <c r="O10" s="896" t="str">
        <f t="shared" si="0"/>
        <v xml:space="preserve"> </v>
      </c>
      <c r="P10" s="640"/>
      <c r="Q10" s="902"/>
      <c r="R10" s="903"/>
      <c r="S10" s="634" t="str">
        <f t="shared" si="1"/>
        <v/>
      </c>
      <c r="T10" s="634" t="str">
        <f t="shared" si="2"/>
        <v/>
      </c>
      <c r="U10" s="903"/>
      <c r="V10" s="634" t="str">
        <f t="shared" si="3"/>
        <v xml:space="preserve"> </v>
      </c>
      <c r="W10" s="634" t="str">
        <f t="shared" si="4"/>
        <v xml:space="preserve"> </v>
      </c>
      <c r="X10" s="634" t="str">
        <f t="shared" si="5"/>
        <v/>
      </c>
      <c r="Y10" s="634" t="str">
        <f t="shared" si="6"/>
        <v xml:space="preserve"> </v>
      </c>
      <c r="Z10" s="634" t="str">
        <f t="shared" si="10"/>
        <v xml:space="preserve"> </v>
      </c>
      <c r="AA10" s="899" t="str">
        <f t="shared" si="11"/>
        <v xml:space="preserve"> </v>
      </c>
      <c r="AB10" s="899" t="str">
        <f t="shared" si="7"/>
        <v xml:space="preserve"> </v>
      </c>
      <c r="AD10" s="38">
        <f t="shared" si="8"/>
        <v>0</v>
      </c>
      <c r="AF10" s="38" t="s">
        <v>553</v>
      </c>
      <c r="AG10" s="38" t="s">
        <v>551</v>
      </c>
      <c r="AH10" s="38">
        <f>0.86*10^-3</f>
        <v>8.5999999999999998E-4</v>
      </c>
      <c r="AI10" s="38">
        <f t="shared" si="9"/>
        <v>0</v>
      </c>
    </row>
    <row r="11" spans="1:36" x14ac:dyDescent="0.25">
      <c r="A11" s="640"/>
      <c r="B11" s="640"/>
      <c r="C11" s="627"/>
      <c r="D11" s="900"/>
      <c r="E11" s="640"/>
      <c r="F11" s="640"/>
      <c r="G11" s="640"/>
      <c r="H11" s="624"/>
      <c r="I11" s="638"/>
      <c r="J11" s="901"/>
      <c r="K11" s="901"/>
      <c r="L11" s="901"/>
      <c r="M11" s="901"/>
      <c r="N11" s="640"/>
      <c r="O11" s="896" t="str">
        <f t="shared" si="0"/>
        <v xml:space="preserve"> </v>
      </c>
      <c r="P11" s="640"/>
      <c r="Q11" s="902"/>
      <c r="R11" s="903"/>
      <c r="S11" s="634" t="str">
        <f t="shared" si="1"/>
        <v/>
      </c>
      <c r="T11" s="634" t="str">
        <f t="shared" si="2"/>
        <v/>
      </c>
      <c r="U11" s="903"/>
      <c r="V11" s="634" t="str">
        <f t="shared" si="3"/>
        <v xml:space="preserve"> </v>
      </c>
      <c r="W11" s="634" t="str">
        <f t="shared" si="4"/>
        <v xml:space="preserve"> </v>
      </c>
      <c r="X11" s="634" t="str">
        <f t="shared" si="5"/>
        <v/>
      </c>
      <c r="Y11" s="634" t="str">
        <f t="shared" si="6"/>
        <v xml:space="preserve"> </v>
      </c>
      <c r="Z11" s="634" t="str">
        <f t="shared" si="10"/>
        <v xml:space="preserve"> </v>
      </c>
      <c r="AA11" s="899" t="str">
        <f t="shared" si="11"/>
        <v xml:space="preserve"> </v>
      </c>
      <c r="AB11" s="899" t="str">
        <f t="shared" si="7"/>
        <v xml:space="preserve"> </v>
      </c>
      <c r="AD11" s="38">
        <f t="shared" si="8"/>
        <v>0</v>
      </c>
      <c r="AI11" s="38">
        <f t="shared" si="9"/>
        <v>0</v>
      </c>
    </row>
    <row r="12" spans="1:36" x14ac:dyDescent="0.25">
      <c r="A12" s="640"/>
      <c r="B12" s="640"/>
      <c r="C12" s="627"/>
      <c r="D12" s="900"/>
      <c r="E12" s="640"/>
      <c r="F12" s="640"/>
      <c r="G12" s="640"/>
      <c r="H12" s="624"/>
      <c r="I12" s="638"/>
      <c r="J12" s="901"/>
      <c r="K12" s="901"/>
      <c r="L12" s="901"/>
      <c r="M12" s="901"/>
      <c r="N12" s="640"/>
      <c r="O12" s="896" t="str">
        <f t="shared" si="0"/>
        <v xml:space="preserve"> </v>
      </c>
      <c r="P12" s="640"/>
      <c r="Q12" s="902"/>
      <c r="R12" s="903"/>
      <c r="S12" s="634" t="str">
        <f t="shared" si="1"/>
        <v/>
      </c>
      <c r="T12" s="634" t="str">
        <f t="shared" si="2"/>
        <v/>
      </c>
      <c r="U12" s="903"/>
      <c r="V12" s="634" t="str">
        <f t="shared" si="3"/>
        <v xml:space="preserve"> </v>
      </c>
      <c r="W12" s="634" t="str">
        <f t="shared" si="4"/>
        <v xml:space="preserve"> </v>
      </c>
      <c r="X12" s="634" t="str">
        <f t="shared" si="5"/>
        <v/>
      </c>
      <c r="Y12" s="634" t="str">
        <f t="shared" si="6"/>
        <v xml:space="preserve"> </v>
      </c>
      <c r="Z12" s="634" t="str">
        <f t="shared" si="10"/>
        <v xml:space="preserve"> </v>
      </c>
      <c r="AA12" s="899" t="str">
        <f t="shared" si="11"/>
        <v xml:space="preserve"> </v>
      </c>
      <c r="AB12" s="899" t="str">
        <f t="shared" si="7"/>
        <v xml:space="preserve"> </v>
      </c>
      <c r="AD12" s="38">
        <f t="shared" si="8"/>
        <v>0</v>
      </c>
      <c r="AI12" s="38">
        <f t="shared" si="9"/>
        <v>0</v>
      </c>
    </row>
    <row r="13" spans="1:36" x14ac:dyDescent="0.25">
      <c r="A13" s="640"/>
      <c r="B13" s="640"/>
      <c r="C13" s="627"/>
      <c r="D13" s="900"/>
      <c r="E13" s="640"/>
      <c r="F13" s="640"/>
      <c r="G13" s="640"/>
      <c r="H13" s="624"/>
      <c r="I13" s="638"/>
      <c r="J13" s="901"/>
      <c r="K13" s="901"/>
      <c r="L13" s="901"/>
      <c r="M13" s="901"/>
      <c r="N13" s="640"/>
      <c r="O13" s="896" t="str">
        <f t="shared" si="0"/>
        <v xml:space="preserve"> </v>
      </c>
      <c r="P13" s="640"/>
      <c r="Q13" s="902"/>
      <c r="R13" s="903"/>
      <c r="S13" s="634" t="str">
        <f t="shared" si="1"/>
        <v/>
      </c>
      <c r="T13" s="634" t="str">
        <f t="shared" si="2"/>
        <v/>
      </c>
      <c r="U13" s="903"/>
      <c r="V13" s="634" t="str">
        <f t="shared" si="3"/>
        <v xml:space="preserve"> </v>
      </c>
      <c r="W13" s="634" t="str">
        <f t="shared" si="4"/>
        <v xml:space="preserve"> </v>
      </c>
      <c r="X13" s="634" t="str">
        <f t="shared" si="5"/>
        <v/>
      </c>
      <c r="Y13" s="634" t="str">
        <f t="shared" si="6"/>
        <v xml:space="preserve"> </v>
      </c>
      <c r="Z13" s="634" t="str">
        <f t="shared" si="10"/>
        <v xml:space="preserve"> </v>
      </c>
      <c r="AA13" s="899" t="str">
        <f t="shared" si="11"/>
        <v xml:space="preserve"> </v>
      </c>
      <c r="AB13" s="899" t="str">
        <f t="shared" si="7"/>
        <v xml:space="preserve"> </v>
      </c>
      <c r="AD13" s="38">
        <f t="shared" si="8"/>
        <v>0</v>
      </c>
      <c r="AI13" s="38">
        <f t="shared" si="9"/>
        <v>0</v>
      </c>
    </row>
    <row r="14" spans="1:36" x14ac:dyDescent="0.25">
      <c r="A14" s="640"/>
      <c r="B14" s="640"/>
      <c r="C14" s="627"/>
      <c r="D14" s="900"/>
      <c r="E14" s="640"/>
      <c r="F14" s="640"/>
      <c r="G14" s="640"/>
      <c r="H14" s="624"/>
      <c r="I14" s="638"/>
      <c r="J14" s="901"/>
      <c r="K14" s="901"/>
      <c r="L14" s="901"/>
      <c r="M14" s="901"/>
      <c r="N14" s="640"/>
      <c r="O14" s="896" t="str">
        <f t="shared" si="0"/>
        <v xml:space="preserve"> </v>
      </c>
      <c r="P14" s="640"/>
      <c r="Q14" s="902"/>
      <c r="R14" s="903"/>
      <c r="S14" s="634" t="str">
        <f t="shared" si="1"/>
        <v/>
      </c>
      <c r="T14" s="634" t="str">
        <f t="shared" si="2"/>
        <v/>
      </c>
      <c r="U14" s="903"/>
      <c r="V14" s="634" t="str">
        <f t="shared" si="3"/>
        <v xml:space="preserve"> </v>
      </c>
      <c r="W14" s="634" t="str">
        <f t="shared" si="4"/>
        <v xml:space="preserve"> </v>
      </c>
      <c r="X14" s="634" t="str">
        <f t="shared" si="5"/>
        <v/>
      </c>
      <c r="Y14" s="634" t="str">
        <f t="shared" si="6"/>
        <v xml:space="preserve"> </v>
      </c>
      <c r="Z14" s="634" t="str">
        <f t="shared" si="10"/>
        <v xml:space="preserve"> </v>
      </c>
      <c r="AA14" s="899" t="str">
        <f t="shared" si="11"/>
        <v xml:space="preserve"> </v>
      </c>
      <c r="AB14" s="899" t="str">
        <f t="shared" si="7"/>
        <v xml:space="preserve"> </v>
      </c>
      <c r="AD14" s="38">
        <f t="shared" si="8"/>
        <v>0</v>
      </c>
      <c r="AI14" s="38">
        <f t="shared" si="9"/>
        <v>0</v>
      </c>
    </row>
    <row r="15" spans="1:36" x14ac:dyDescent="0.25">
      <c r="A15" s="640"/>
      <c r="B15" s="640"/>
      <c r="C15" s="627"/>
      <c r="D15" s="900"/>
      <c r="E15" s="640"/>
      <c r="F15" s="640"/>
      <c r="G15" s="640"/>
      <c r="H15" s="624"/>
      <c r="I15" s="638"/>
      <c r="J15" s="901"/>
      <c r="K15" s="901"/>
      <c r="L15" s="901"/>
      <c r="M15" s="901"/>
      <c r="N15" s="640"/>
      <c r="O15" s="896" t="str">
        <f t="shared" si="0"/>
        <v xml:space="preserve"> </v>
      </c>
      <c r="P15" s="640"/>
      <c r="Q15" s="902"/>
      <c r="R15" s="903"/>
      <c r="S15" s="634" t="str">
        <f t="shared" si="1"/>
        <v/>
      </c>
      <c r="T15" s="634" t="str">
        <f t="shared" si="2"/>
        <v/>
      </c>
      <c r="U15" s="903"/>
      <c r="V15" s="634" t="str">
        <f t="shared" si="3"/>
        <v xml:space="preserve"> </v>
      </c>
      <c r="W15" s="634" t="str">
        <f t="shared" si="4"/>
        <v xml:space="preserve"> </v>
      </c>
      <c r="X15" s="634" t="str">
        <f t="shared" si="5"/>
        <v/>
      </c>
      <c r="Y15" s="634" t="str">
        <f t="shared" si="6"/>
        <v xml:space="preserve"> </v>
      </c>
      <c r="Z15" s="634" t="str">
        <f t="shared" si="10"/>
        <v xml:space="preserve"> </v>
      </c>
      <c r="AA15" s="899" t="str">
        <f t="shared" si="11"/>
        <v xml:space="preserve"> </v>
      </c>
      <c r="AB15" s="899" t="str">
        <f t="shared" si="7"/>
        <v xml:space="preserve"> </v>
      </c>
      <c r="AD15" s="38">
        <f t="shared" si="8"/>
        <v>0</v>
      </c>
      <c r="AI15" s="38">
        <f t="shared" si="9"/>
        <v>0</v>
      </c>
    </row>
    <row r="16" spans="1:36" x14ac:dyDescent="0.25">
      <c r="A16" s="640"/>
      <c r="B16" s="640"/>
      <c r="C16" s="627"/>
      <c r="D16" s="900"/>
      <c r="E16" s="640"/>
      <c r="F16" s="640"/>
      <c r="G16" s="640"/>
      <c r="H16" s="624"/>
      <c r="I16" s="638"/>
      <c r="J16" s="901"/>
      <c r="K16" s="901"/>
      <c r="L16" s="901"/>
      <c r="M16" s="901"/>
      <c r="N16" s="640"/>
      <c r="O16" s="896" t="str">
        <f t="shared" si="0"/>
        <v xml:space="preserve"> </v>
      </c>
      <c r="P16" s="640"/>
      <c r="Q16" s="902"/>
      <c r="R16" s="903"/>
      <c r="S16" s="634" t="str">
        <f t="shared" si="1"/>
        <v/>
      </c>
      <c r="T16" s="634" t="str">
        <f t="shared" si="2"/>
        <v/>
      </c>
      <c r="U16" s="903"/>
      <c r="V16" s="634" t="str">
        <f t="shared" si="3"/>
        <v xml:space="preserve"> </v>
      </c>
      <c r="W16" s="634" t="str">
        <f t="shared" si="4"/>
        <v xml:space="preserve"> </v>
      </c>
      <c r="X16" s="634" t="str">
        <f t="shared" si="5"/>
        <v/>
      </c>
      <c r="Y16" s="634" t="str">
        <f t="shared" si="6"/>
        <v xml:space="preserve"> </v>
      </c>
      <c r="Z16" s="634" t="str">
        <f t="shared" si="10"/>
        <v xml:space="preserve"> </v>
      </c>
      <c r="AA16" s="899" t="str">
        <f t="shared" si="11"/>
        <v xml:space="preserve"> </v>
      </c>
      <c r="AB16" s="899" t="str">
        <f t="shared" si="7"/>
        <v xml:space="preserve"> </v>
      </c>
      <c r="AD16" s="38">
        <f t="shared" si="8"/>
        <v>0</v>
      </c>
      <c r="AI16" s="38">
        <f t="shared" si="9"/>
        <v>0</v>
      </c>
    </row>
    <row r="17" spans="1:35" x14ac:dyDescent="0.25">
      <c r="A17" s="640"/>
      <c r="B17" s="640"/>
      <c r="C17" s="627"/>
      <c r="D17" s="900"/>
      <c r="E17" s="640"/>
      <c r="F17" s="640"/>
      <c r="G17" s="640"/>
      <c r="H17" s="624"/>
      <c r="I17" s="638"/>
      <c r="J17" s="901"/>
      <c r="K17" s="901"/>
      <c r="L17" s="901"/>
      <c r="M17" s="901"/>
      <c r="N17" s="640"/>
      <c r="O17" s="896" t="str">
        <f t="shared" si="0"/>
        <v xml:space="preserve"> </v>
      </c>
      <c r="P17" s="640"/>
      <c r="Q17" s="902"/>
      <c r="R17" s="903"/>
      <c r="S17" s="634" t="str">
        <f t="shared" si="1"/>
        <v/>
      </c>
      <c r="T17" s="634" t="str">
        <f t="shared" si="2"/>
        <v/>
      </c>
      <c r="U17" s="903"/>
      <c r="V17" s="634" t="str">
        <f t="shared" si="3"/>
        <v xml:space="preserve"> </v>
      </c>
      <c r="W17" s="634" t="str">
        <f t="shared" si="4"/>
        <v xml:space="preserve"> </v>
      </c>
      <c r="X17" s="634" t="str">
        <f t="shared" si="5"/>
        <v/>
      </c>
      <c r="Y17" s="634" t="str">
        <f t="shared" si="6"/>
        <v xml:space="preserve"> </v>
      </c>
      <c r="Z17" s="634" t="str">
        <f t="shared" si="10"/>
        <v xml:space="preserve"> </v>
      </c>
      <c r="AA17" s="899" t="str">
        <f t="shared" si="11"/>
        <v xml:space="preserve"> </v>
      </c>
      <c r="AB17" s="899" t="str">
        <f t="shared" si="7"/>
        <v xml:space="preserve"> </v>
      </c>
      <c r="AD17" s="38">
        <f t="shared" si="8"/>
        <v>0</v>
      </c>
      <c r="AI17" s="38">
        <f t="shared" si="9"/>
        <v>0</v>
      </c>
    </row>
    <row r="18" spans="1:35" x14ac:dyDescent="0.25">
      <c r="A18" s="640"/>
      <c r="B18" s="640"/>
      <c r="C18" s="627"/>
      <c r="D18" s="900"/>
      <c r="E18" s="640"/>
      <c r="F18" s="640"/>
      <c r="G18" s="640"/>
      <c r="H18" s="624"/>
      <c r="I18" s="638"/>
      <c r="J18" s="901"/>
      <c r="K18" s="901"/>
      <c r="L18" s="901"/>
      <c r="M18" s="901"/>
      <c r="N18" s="640"/>
      <c r="O18" s="896" t="str">
        <f t="shared" si="0"/>
        <v xml:space="preserve"> </v>
      </c>
      <c r="P18" s="640"/>
      <c r="Q18" s="902"/>
      <c r="R18" s="903"/>
      <c r="S18" s="634" t="str">
        <f t="shared" si="1"/>
        <v/>
      </c>
      <c r="T18" s="634" t="str">
        <f t="shared" si="2"/>
        <v/>
      </c>
      <c r="U18" s="903"/>
      <c r="V18" s="634" t="str">
        <f t="shared" si="3"/>
        <v xml:space="preserve"> </v>
      </c>
      <c r="W18" s="634" t="str">
        <f t="shared" si="4"/>
        <v xml:space="preserve"> </v>
      </c>
      <c r="X18" s="634" t="str">
        <f t="shared" si="5"/>
        <v/>
      </c>
      <c r="Y18" s="634" t="str">
        <f t="shared" si="6"/>
        <v xml:space="preserve"> </v>
      </c>
      <c r="Z18" s="634" t="str">
        <f t="shared" si="10"/>
        <v xml:space="preserve"> </v>
      </c>
      <c r="AA18" s="899" t="str">
        <f t="shared" si="11"/>
        <v xml:space="preserve"> </v>
      </c>
      <c r="AB18" s="899" t="str">
        <f t="shared" si="7"/>
        <v xml:space="preserve"> </v>
      </c>
      <c r="AD18" s="38">
        <f t="shared" si="8"/>
        <v>0</v>
      </c>
      <c r="AI18" s="38">
        <f t="shared" si="9"/>
        <v>0</v>
      </c>
    </row>
    <row r="19" spans="1:35" x14ac:dyDescent="0.25">
      <c r="A19" s="640"/>
      <c r="B19" s="640"/>
      <c r="C19" s="627"/>
      <c r="D19" s="900"/>
      <c r="E19" s="640"/>
      <c r="F19" s="640"/>
      <c r="G19" s="640"/>
      <c r="H19" s="624"/>
      <c r="I19" s="638"/>
      <c r="J19" s="901"/>
      <c r="K19" s="901"/>
      <c r="L19" s="901"/>
      <c r="M19" s="901"/>
      <c r="N19" s="640"/>
      <c r="O19" s="896" t="str">
        <f t="shared" si="0"/>
        <v xml:space="preserve"> </v>
      </c>
      <c r="P19" s="640"/>
      <c r="Q19" s="902"/>
      <c r="R19" s="903"/>
      <c r="S19" s="634" t="str">
        <f t="shared" si="1"/>
        <v/>
      </c>
      <c r="T19" s="634" t="str">
        <f t="shared" si="2"/>
        <v/>
      </c>
      <c r="U19" s="903"/>
      <c r="V19" s="634" t="str">
        <f t="shared" si="3"/>
        <v xml:space="preserve"> </v>
      </c>
      <c r="W19" s="634" t="str">
        <f t="shared" si="4"/>
        <v xml:space="preserve"> </v>
      </c>
      <c r="X19" s="634" t="str">
        <f t="shared" si="5"/>
        <v/>
      </c>
      <c r="Y19" s="634" t="str">
        <f t="shared" si="6"/>
        <v xml:space="preserve"> </v>
      </c>
      <c r="Z19" s="634" t="str">
        <f>IFERROR(T19/O19," ")</f>
        <v xml:space="preserve"> </v>
      </c>
      <c r="AA19" s="899" t="str">
        <f t="shared" si="11"/>
        <v xml:space="preserve"> </v>
      </c>
      <c r="AB19" s="899" t="str">
        <f t="shared" si="7"/>
        <v xml:space="preserve"> </v>
      </c>
      <c r="AD19" s="38">
        <f t="shared" si="8"/>
        <v>0</v>
      </c>
      <c r="AI19" s="38">
        <f t="shared" si="9"/>
        <v>0</v>
      </c>
    </row>
    <row r="20" spans="1:35" x14ac:dyDescent="0.25">
      <c r="A20" s="640"/>
      <c r="B20" s="640"/>
      <c r="C20" s="627"/>
      <c r="D20" s="900"/>
      <c r="E20" s="640"/>
      <c r="F20" s="640"/>
      <c r="G20" s="640"/>
      <c r="H20" s="624"/>
      <c r="I20" s="638"/>
      <c r="J20" s="901"/>
      <c r="K20" s="901"/>
      <c r="L20" s="901"/>
      <c r="M20" s="901"/>
      <c r="N20" s="640"/>
      <c r="O20" s="896" t="str">
        <f t="shared" si="0"/>
        <v xml:space="preserve"> </v>
      </c>
      <c r="P20" s="640"/>
      <c r="Q20" s="902"/>
      <c r="R20" s="903"/>
      <c r="S20" s="634" t="str">
        <f t="shared" si="1"/>
        <v/>
      </c>
      <c r="T20" s="634" t="str">
        <f t="shared" si="2"/>
        <v/>
      </c>
      <c r="U20" s="903"/>
      <c r="V20" s="634" t="str">
        <f t="shared" si="3"/>
        <v xml:space="preserve"> </v>
      </c>
      <c r="W20" s="634" t="str">
        <f t="shared" si="4"/>
        <v xml:space="preserve"> </v>
      </c>
      <c r="X20" s="634" t="str">
        <f t="shared" si="5"/>
        <v/>
      </c>
      <c r="Y20" s="634" t="str">
        <f t="shared" si="6"/>
        <v xml:space="preserve"> </v>
      </c>
      <c r="Z20" s="634" t="str">
        <f t="shared" si="10"/>
        <v xml:space="preserve"> </v>
      </c>
      <c r="AA20" s="899" t="str">
        <f t="shared" si="11"/>
        <v xml:space="preserve"> </v>
      </c>
      <c r="AB20" s="899" t="str">
        <f t="shared" si="7"/>
        <v xml:space="preserve"> </v>
      </c>
      <c r="AD20" s="38">
        <f t="shared" si="8"/>
        <v>0</v>
      </c>
      <c r="AI20" s="38">
        <f t="shared" si="9"/>
        <v>0</v>
      </c>
    </row>
    <row r="21" spans="1:35" x14ac:dyDescent="0.25">
      <c r="A21" s="640"/>
      <c r="B21" s="640"/>
      <c r="C21" s="627"/>
      <c r="D21" s="900"/>
      <c r="E21" s="640"/>
      <c r="F21" s="640"/>
      <c r="G21" s="640"/>
      <c r="H21" s="624"/>
      <c r="I21" s="638"/>
      <c r="J21" s="901"/>
      <c r="K21" s="901"/>
      <c r="L21" s="901"/>
      <c r="M21" s="901"/>
      <c r="N21" s="640"/>
      <c r="O21" s="896" t="str">
        <f t="shared" si="0"/>
        <v xml:space="preserve"> </v>
      </c>
      <c r="P21" s="640"/>
      <c r="Q21" s="902"/>
      <c r="R21" s="903"/>
      <c r="S21" s="634" t="str">
        <f t="shared" si="1"/>
        <v/>
      </c>
      <c r="T21" s="634" t="str">
        <f t="shared" si="2"/>
        <v/>
      </c>
      <c r="U21" s="903"/>
      <c r="V21" s="634" t="str">
        <f t="shared" si="3"/>
        <v xml:space="preserve"> </v>
      </c>
      <c r="W21" s="634" t="str">
        <f t="shared" si="4"/>
        <v xml:space="preserve"> </v>
      </c>
      <c r="X21" s="634" t="str">
        <f t="shared" si="5"/>
        <v/>
      </c>
      <c r="Y21" s="634" t="str">
        <f t="shared" si="6"/>
        <v xml:space="preserve"> </v>
      </c>
      <c r="Z21" s="634" t="str">
        <f t="shared" si="10"/>
        <v xml:space="preserve"> </v>
      </c>
      <c r="AA21" s="899" t="str">
        <f t="shared" si="11"/>
        <v xml:space="preserve"> </v>
      </c>
      <c r="AB21" s="899" t="str">
        <f t="shared" si="7"/>
        <v xml:space="preserve"> </v>
      </c>
      <c r="AD21" s="38">
        <f t="shared" si="8"/>
        <v>0</v>
      </c>
      <c r="AI21" s="38">
        <f t="shared" si="9"/>
        <v>0</v>
      </c>
    </row>
    <row r="22" spans="1:35" x14ac:dyDescent="0.25">
      <c r="A22" s="640"/>
      <c r="B22" s="640"/>
      <c r="C22" s="627"/>
      <c r="D22" s="900"/>
      <c r="E22" s="640"/>
      <c r="F22" s="640"/>
      <c r="G22" s="640"/>
      <c r="H22" s="624"/>
      <c r="I22" s="638"/>
      <c r="J22" s="901"/>
      <c r="K22" s="901"/>
      <c r="L22" s="901"/>
      <c r="M22" s="901"/>
      <c r="N22" s="640"/>
      <c r="O22" s="896" t="str">
        <f t="shared" si="0"/>
        <v xml:space="preserve"> </v>
      </c>
      <c r="P22" s="640"/>
      <c r="Q22" s="902"/>
      <c r="R22" s="903"/>
      <c r="S22" s="634" t="str">
        <f t="shared" si="1"/>
        <v/>
      </c>
      <c r="T22" s="634" t="str">
        <f t="shared" si="2"/>
        <v/>
      </c>
      <c r="U22" s="903"/>
      <c r="V22" s="634" t="str">
        <f t="shared" si="3"/>
        <v xml:space="preserve"> </v>
      </c>
      <c r="W22" s="634" t="str">
        <f t="shared" si="4"/>
        <v xml:space="preserve"> </v>
      </c>
      <c r="X22" s="634" t="str">
        <f t="shared" si="5"/>
        <v/>
      </c>
      <c r="Y22" s="634" t="str">
        <f t="shared" si="6"/>
        <v xml:space="preserve"> </v>
      </c>
      <c r="Z22" s="634" t="str">
        <f t="shared" si="10"/>
        <v xml:space="preserve"> </v>
      </c>
      <c r="AA22" s="899" t="str">
        <f t="shared" si="11"/>
        <v xml:space="preserve"> </v>
      </c>
      <c r="AB22" s="899" t="str">
        <f t="shared" si="7"/>
        <v xml:space="preserve"> </v>
      </c>
      <c r="AD22" s="38">
        <f t="shared" si="8"/>
        <v>0</v>
      </c>
      <c r="AI22" s="38">
        <f t="shared" si="9"/>
        <v>0</v>
      </c>
    </row>
    <row r="23" spans="1:35" x14ac:dyDescent="0.25">
      <c r="A23" s="640"/>
      <c r="B23" s="640"/>
      <c r="C23" s="627"/>
      <c r="D23" s="900"/>
      <c r="E23" s="640"/>
      <c r="F23" s="640"/>
      <c r="G23" s="640"/>
      <c r="H23" s="624"/>
      <c r="I23" s="638"/>
      <c r="J23" s="901"/>
      <c r="K23" s="901"/>
      <c r="L23" s="901"/>
      <c r="M23" s="901"/>
      <c r="N23" s="640"/>
      <c r="O23" s="896" t="str">
        <f t="shared" si="0"/>
        <v xml:space="preserve"> </v>
      </c>
      <c r="P23" s="640"/>
      <c r="Q23" s="902"/>
      <c r="R23" s="903"/>
      <c r="S23" s="634" t="str">
        <f t="shared" si="1"/>
        <v/>
      </c>
      <c r="T23" s="634" t="str">
        <f t="shared" si="2"/>
        <v/>
      </c>
      <c r="U23" s="903"/>
      <c r="V23" s="634" t="str">
        <f t="shared" si="3"/>
        <v xml:space="preserve"> </v>
      </c>
      <c r="W23" s="634" t="str">
        <f t="shared" si="4"/>
        <v xml:space="preserve"> </v>
      </c>
      <c r="X23" s="634" t="str">
        <f t="shared" si="5"/>
        <v/>
      </c>
      <c r="Y23" s="634" t="str">
        <f t="shared" si="6"/>
        <v xml:space="preserve"> </v>
      </c>
      <c r="Z23" s="634" t="str">
        <f t="shared" si="10"/>
        <v xml:space="preserve"> </v>
      </c>
      <c r="AA23" s="899" t="str">
        <f t="shared" si="11"/>
        <v xml:space="preserve"> </v>
      </c>
      <c r="AB23" s="899" t="str">
        <f t="shared" si="7"/>
        <v xml:space="preserve"> </v>
      </c>
      <c r="AD23" s="38">
        <f t="shared" si="8"/>
        <v>0</v>
      </c>
      <c r="AI23" s="38">
        <f t="shared" si="9"/>
        <v>0</v>
      </c>
    </row>
    <row r="24" spans="1:35" x14ac:dyDescent="0.25">
      <c r="A24" s="640"/>
      <c r="B24" s="640"/>
      <c r="C24" s="627"/>
      <c r="D24" s="900"/>
      <c r="E24" s="640"/>
      <c r="F24" s="640"/>
      <c r="G24" s="640"/>
      <c r="H24" s="624"/>
      <c r="I24" s="638"/>
      <c r="J24" s="901"/>
      <c r="K24" s="901"/>
      <c r="L24" s="901"/>
      <c r="M24" s="901"/>
      <c r="N24" s="640"/>
      <c r="O24" s="896" t="str">
        <f t="shared" si="0"/>
        <v xml:space="preserve"> </v>
      </c>
      <c r="P24" s="640"/>
      <c r="Q24" s="902"/>
      <c r="R24" s="903"/>
      <c r="S24" s="634" t="str">
        <f t="shared" si="1"/>
        <v/>
      </c>
      <c r="T24" s="634" t="str">
        <f t="shared" si="2"/>
        <v/>
      </c>
      <c r="U24" s="903"/>
      <c r="V24" s="634" t="str">
        <f t="shared" si="3"/>
        <v xml:space="preserve"> </v>
      </c>
      <c r="W24" s="634" t="str">
        <f t="shared" si="4"/>
        <v xml:space="preserve"> </v>
      </c>
      <c r="X24" s="634" t="str">
        <f t="shared" si="5"/>
        <v/>
      </c>
      <c r="Y24" s="634" t="str">
        <f t="shared" si="6"/>
        <v xml:space="preserve"> </v>
      </c>
      <c r="Z24" s="634" t="str">
        <f t="shared" si="10"/>
        <v xml:space="preserve"> </v>
      </c>
      <c r="AA24" s="899" t="str">
        <f t="shared" si="11"/>
        <v xml:space="preserve"> </v>
      </c>
      <c r="AB24" s="899" t="str">
        <f t="shared" si="7"/>
        <v xml:space="preserve"> </v>
      </c>
      <c r="AD24" s="38">
        <f t="shared" si="8"/>
        <v>0</v>
      </c>
      <c r="AI24" s="38">
        <f t="shared" si="9"/>
        <v>0</v>
      </c>
    </row>
    <row r="25" spans="1:35" x14ac:dyDescent="0.25">
      <c r="A25" s="640"/>
      <c r="B25" s="640"/>
      <c r="C25" s="627"/>
      <c r="D25" s="900"/>
      <c r="E25" s="640"/>
      <c r="F25" s="640"/>
      <c r="G25" s="640"/>
      <c r="H25" s="624"/>
      <c r="I25" s="638"/>
      <c r="J25" s="901"/>
      <c r="K25" s="901"/>
      <c r="L25" s="901"/>
      <c r="M25" s="901"/>
      <c r="N25" s="640"/>
      <c r="O25" s="896" t="str">
        <f t="shared" si="0"/>
        <v xml:space="preserve"> </v>
      </c>
      <c r="P25" s="640"/>
      <c r="Q25" s="902"/>
      <c r="R25" s="903"/>
      <c r="S25" s="634" t="str">
        <f t="shared" si="1"/>
        <v/>
      </c>
      <c r="T25" s="634" t="str">
        <f t="shared" si="2"/>
        <v/>
      </c>
      <c r="U25" s="903"/>
      <c r="V25" s="634" t="str">
        <f t="shared" si="3"/>
        <v xml:space="preserve"> </v>
      </c>
      <c r="W25" s="634" t="str">
        <f t="shared" si="4"/>
        <v xml:space="preserve"> </v>
      </c>
      <c r="X25" s="634" t="str">
        <f t="shared" si="5"/>
        <v/>
      </c>
      <c r="Y25" s="634" t="str">
        <f t="shared" si="6"/>
        <v xml:space="preserve"> </v>
      </c>
      <c r="Z25" s="634" t="str">
        <f t="shared" si="10"/>
        <v xml:space="preserve"> </v>
      </c>
      <c r="AA25" s="899" t="str">
        <f t="shared" si="11"/>
        <v xml:space="preserve"> </v>
      </c>
      <c r="AB25" s="899" t="str">
        <f t="shared" si="7"/>
        <v xml:space="preserve"> </v>
      </c>
      <c r="AD25" s="38">
        <f t="shared" si="8"/>
        <v>0</v>
      </c>
      <c r="AI25" s="38">
        <f t="shared" si="9"/>
        <v>0</v>
      </c>
    </row>
    <row r="26" spans="1:35" x14ac:dyDescent="0.25">
      <c r="A26" s="640"/>
      <c r="B26" s="640"/>
      <c r="C26" s="627"/>
      <c r="D26" s="900"/>
      <c r="E26" s="640"/>
      <c r="F26" s="640"/>
      <c r="G26" s="640"/>
      <c r="H26" s="624"/>
      <c r="I26" s="638"/>
      <c r="J26" s="901"/>
      <c r="K26" s="901"/>
      <c r="L26" s="901"/>
      <c r="M26" s="901"/>
      <c r="N26" s="640"/>
      <c r="O26" s="896" t="str">
        <f t="shared" si="0"/>
        <v xml:space="preserve"> </v>
      </c>
      <c r="P26" s="640"/>
      <c r="Q26" s="902"/>
      <c r="R26" s="903"/>
      <c r="S26" s="634" t="str">
        <f t="shared" si="1"/>
        <v/>
      </c>
      <c r="T26" s="634" t="str">
        <f t="shared" si="2"/>
        <v/>
      </c>
      <c r="U26" s="903"/>
      <c r="V26" s="634" t="str">
        <f t="shared" si="3"/>
        <v xml:space="preserve"> </v>
      </c>
      <c r="W26" s="634" t="str">
        <f t="shared" si="4"/>
        <v xml:space="preserve"> </v>
      </c>
      <c r="X26" s="634" t="str">
        <f t="shared" si="5"/>
        <v/>
      </c>
      <c r="Y26" s="634" t="str">
        <f t="shared" si="6"/>
        <v xml:space="preserve"> </v>
      </c>
      <c r="Z26" s="634" t="str">
        <f t="shared" si="10"/>
        <v xml:space="preserve"> </v>
      </c>
      <c r="AA26" s="899" t="str">
        <f t="shared" si="11"/>
        <v xml:space="preserve"> </v>
      </c>
      <c r="AB26" s="899" t="str">
        <f t="shared" si="7"/>
        <v xml:space="preserve"> </v>
      </c>
      <c r="AD26" s="38">
        <f t="shared" si="8"/>
        <v>0</v>
      </c>
      <c r="AI26" s="38">
        <f t="shared" si="9"/>
        <v>0</v>
      </c>
    </row>
    <row r="27" spans="1:35" x14ac:dyDescent="0.25">
      <c r="A27" s="640"/>
      <c r="B27" s="640"/>
      <c r="C27" s="627"/>
      <c r="D27" s="900"/>
      <c r="E27" s="640"/>
      <c r="F27" s="640"/>
      <c r="G27" s="640"/>
      <c r="H27" s="624"/>
      <c r="I27" s="638"/>
      <c r="J27" s="901"/>
      <c r="K27" s="901"/>
      <c r="L27" s="901"/>
      <c r="M27" s="901"/>
      <c r="N27" s="640"/>
      <c r="O27" s="896" t="str">
        <f t="shared" si="0"/>
        <v xml:space="preserve"> </v>
      </c>
      <c r="P27" s="640"/>
      <c r="Q27" s="902"/>
      <c r="R27" s="903"/>
      <c r="S27" s="634" t="str">
        <f t="shared" si="1"/>
        <v/>
      </c>
      <c r="T27" s="634" t="str">
        <f t="shared" si="2"/>
        <v/>
      </c>
      <c r="U27" s="903"/>
      <c r="V27" s="634" t="str">
        <f t="shared" si="3"/>
        <v xml:space="preserve"> </v>
      </c>
      <c r="W27" s="634" t="str">
        <f t="shared" si="4"/>
        <v xml:space="preserve"> </v>
      </c>
      <c r="X27" s="634" t="str">
        <f t="shared" si="5"/>
        <v/>
      </c>
      <c r="Y27" s="634" t="str">
        <f t="shared" si="6"/>
        <v xml:space="preserve"> </v>
      </c>
      <c r="Z27" s="634" t="str">
        <f t="shared" si="10"/>
        <v xml:space="preserve"> </v>
      </c>
      <c r="AA27" s="899" t="str">
        <f t="shared" si="11"/>
        <v xml:space="preserve"> </v>
      </c>
      <c r="AB27" s="899" t="str">
        <f t="shared" si="7"/>
        <v xml:space="preserve"> </v>
      </c>
      <c r="AD27" s="38">
        <f t="shared" si="8"/>
        <v>0</v>
      </c>
      <c r="AI27" s="38">
        <f t="shared" si="9"/>
        <v>0</v>
      </c>
    </row>
    <row r="28" spans="1:35" x14ac:dyDescent="0.25">
      <c r="A28" s="640"/>
      <c r="B28" s="640"/>
      <c r="C28" s="627"/>
      <c r="D28" s="900"/>
      <c r="E28" s="640"/>
      <c r="F28" s="640"/>
      <c r="G28" s="640"/>
      <c r="H28" s="624"/>
      <c r="I28" s="638"/>
      <c r="J28" s="901"/>
      <c r="K28" s="901"/>
      <c r="L28" s="901"/>
      <c r="M28" s="901"/>
      <c r="N28" s="640"/>
      <c r="O28" s="896" t="str">
        <f t="shared" si="0"/>
        <v xml:space="preserve"> </v>
      </c>
      <c r="P28" s="640"/>
      <c r="Q28" s="902"/>
      <c r="R28" s="903"/>
      <c r="S28" s="634" t="str">
        <f t="shared" si="1"/>
        <v/>
      </c>
      <c r="T28" s="634" t="str">
        <f t="shared" si="2"/>
        <v/>
      </c>
      <c r="U28" s="903"/>
      <c r="V28" s="634" t="str">
        <f t="shared" si="3"/>
        <v xml:space="preserve"> </v>
      </c>
      <c r="W28" s="634" t="str">
        <f t="shared" si="4"/>
        <v xml:space="preserve"> </v>
      </c>
      <c r="X28" s="634" t="str">
        <f t="shared" si="5"/>
        <v/>
      </c>
      <c r="Y28" s="634" t="str">
        <f t="shared" si="6"/>
        <v xml:space="preserve"> </v>
      </c>
      <c r="Z28" s="634" t="str">
        <f t="shared" si="10"/>
        <v xml:space="preserve"> </v>
      </c>
      <c r="AA28" s="899" t="str">
        <f t="shared" si="11"/>
        <v xml:space="preserve"> </v>
      </c>
      <c r="AB28" s="899" t="str">
        <f t="shared" si="7"/>
        <v xml:space="preserve"> </v>
      </c>
      <c r="AD28" s="38">
        <f t="shared" si="8"/>
        <v>0</v>
      </c>
      <c r="AI28" s="38">
        <f t="shared" si="9"/>
        <v>0</v>
      </c>
    </row>
    <row r="29" spans="1:35" x14ac:dyDescent="0.25">
      <c r="A29" s="640"/>
      <c r="B29" s="640"/>
      <c r="C29" s="627"/>
      <c r="D29" s="900"/>
      <c r="E29" s="640"/>
      <c r="F29" s="640"/>
      <c r="G29" s="640"/>
      <c r="H29" s="624"/>
      <c r="I29" s="638"/>
      <c r="J29" s="901"/>
      <c r="K29" s="901"/>
      <c r="L29" s="901"/>
      <c r="M29" s="901"/>
      <c r="N29" s="640"/>
      <c r="O29" s="896" t="str">
        <f t="shared" si="0"/>
        <v xml:space="preserve"> </v>
      </c>
      <c r="P29" s="640"/>
      <c r="Q29" s="902"/>
      <c r="R29" s="903"/>
      <c r="S29" s="634" t="str">
        <f t="shared" si="1"/>
        <v/>
      </c>
      <c r="T29" s="634" t="str">
        <f t="shared" si="2"/>
        <v/>
      </c>
      <c r="U29" s="903"/>
      <c r="V29" s="634" t="str">
        <f t="shared" si="3"/>
        <v xml:space="preserve"> </v>
      </c>
      <c r="W29" s="634" t="str">
        <f t="shared" si="4"/>
        <v xml:space="preserve"> </v>
      </c>
      <c r="X29" s="634" t="str">
        <f t="shared" si="5"/>
        <v/>
      </c>
      <c r="Y29" s="634" t="str">
        <f t="shared" si="6"/>
        <v xml:space="preserve"> </v>
      </c>
      <c r="Z29" s="634" t="str">
        <f t="shared" si="10"/>
        <v xml:space="preserve"> </v>
      </c>
      <c r="AA29" s="899" t="str">
        <f t="shared" si="11"/>
        <v xml:space="preserve"> </v>
      </c>
      <c r="AB29" s="899" t="str">
        <f t="shared" si="7"/>
        <v xml:space="preserve"> </v>
      </c>
      <c r="AD29" s="38">
        <f t="shared" si="8"/>
        <v>0</v>
      </c>
      <c r="AI29" s="38">
        <f t="shared" si="9"/>
        <v>0</v>
      </c>
    </row>
    <row r="30" spans="1:35" x14ac:dyDescent="0.25">
      <c r="A30" s="640"/>
      <c r="B30" s="640"/>
      <c r="C30" s="627"/>
      <c r="D30" s="900"/>
      <c r="E30" s="640"/>
      <c r="F30" s="640"/>
      <c r="G30" s="640"/>
      <c r="H30" s="624"/>
      <c r="I30" s="638"/>
      <c r="J30" s="901"/>
      <c r="K30" s="901"/>
      <c r="L30" s="901"/>
      <c r="M30" s="901"/>
      <c r="N30" s="640"/>
      <c r="O30" s="896" t="str">
        <f t="shared" si="0"/>
        <v xml:space="preserve"> </v>
      </c>
      <c r="P30" s="640"/>
      <c r="Q30" s="902"/>
      <c r="R30" s="903"/>
      <c r="S30" s="634" t="str">
        <f t="shared" si="1"/>
        <v/>
      </c>
      <c r="T30" s="634" t="str">
        <f t="shared" si="2"/>
        <v/>
      </c>
      <c r="U30" s="903"/>
      <c r="V30" s="634" t="str">
        <f t="shared" si="3"/>
        <v xml:space="preserve"> </v>
      </c>
      <c r="W30" s="634" t="str">
        <f t="shared" si="4"/>
        <v xml:space="preserve"> </v>
      </c>
      <c r="X30" s="634" t="str">
        <f t="shared" si="5"/>
        <v/>
      </c>
      <c r="Y30" s="634" t="str">
        <f t="shared" si="6"/>
        <v xml:space="preserve"> </v>
      </c>
      <c r="Z30" s="634" t="str">
        <f t="shared" si="10"/>
        <v xml:space="preserve"> </v>
      </c>
      <c r="AA30" s="899" t="str">
        <f t="shared" si="11"/>
        <v xml:space="preserve"> </v>
      </c>
      <c r="AB30" s="899" t="str">
        <f t="shared" si="7"/>
        <v xml:space="preserve"> </v>
      </c>
      <c r="AD30" s="38">
        <f t="shared" si="8"/>
        <v>0</v>
      </c>
      <c r="AI30" s="38">
        <f t="shared" si="9"/>
        <v>0</v>
      </c>
    </row>
    <row r="31" spans="1:35" x14ac:dyDescent="0.25">
      <c r="A31" s="640"/>
      <c r="B31" s="640"/>
      <c r="C31" s="627"/>
      <c r="D31" s="900"/>
      <c r="E31" s="640"/>
      <c r="F31" s="640"/>
      <c r="G31" s="640"/>
      <c r="H31" s="624"/>
      <c r="I31" s="638"/>
      <c r="J31" s="901"/>
      <c r="K31" s="901"/>
      <c r="L31" s="901"/>
      <c r="M31" s="901"/>
      <c r="N31" s="640"/>
      <c r="O31" s="896" t="str">
        <f t="shared" si="0"/>
        <v xml:space="preserve"> </v>
      </c>
      <c r="P31" s="640"/>
      <c r="Q31" s="902"/>
      <c r="R31" s="903"/>
      <c r="S31" s="634" t="str">
        <f t="shared" si="1"/>
        <v/>
      </c>
      <c r="T31" s="634" t="str">
        <f t="shared" si="2"/>
        <v/>
      </c>
      <c r="U31" s="903"/>
      <c r="V31" s="634" t="str">
        <f t="shared" si="3"/>
        <v xml:space="preserve"> </v>
      </c>
      <c r="W31" s="634" t="str">
        <f t="shared" si="4"/>
        <v xml:space="preserve"> </v>
      </c>
      <c r="X31" s="634" t="str">
        <f t="shared" si="5"/>
        <v/>
      </c>
      <c r="Y31" s="634" t="str">
        <f t="shared" si="6"/>
        <v xml:space="preserve"> </v>
      </c>
      <c r="Z31" s="634" t="str">
        <f t="shared" si="10"/>
        <v xml:space="preserve"> </v>
      </c>
      <c r="AA31" s="899" t="str">
        <f t="shared" si="11"/>
        <v xml:space="preserve"> </v>
      </c>
      <c r="AB31" s="899" t="str">
        <f t="shared" si="7"/>
        <v xml:space="preserve"> </v>
      </c>
      <c r="AD31" s="38">
        <f t="shared" si="8"/>
        <v>0</v>
      </c>
      <c r="AI31" s="38">
        <f t="shared" si="9"/>
        <v>0</v>
      </c>
    </row>
    <row r="32" spans="1:35" x14ac:dyDescent="0.25">
      <c r="A32" s="640"/>
      <c r="B32" s="640"/>
      <c r="C32" s="627"/>
      <c r="D32" s="900"/>
      <c r="E32" s="640"/>
      <c r="F32" s="640"/>
      <c r="G32" s="640"/>
      <c r="H32" s="624"/>
      <c r="I32" s="638"/>
      <c r="J32" s="901"/>
      <c r="K32" s="901"/>
      <c r="L32" s="901"/>
      <c r="M32" s="901"/>
      <c r="N32" s="640"/>
      <c r="O32" s="896" t="str">
        <f t="shared" si="0"/>
        <v xml:space="preserve"> </v>
      </c>
      <c r="P32" s="640"/>
      <c r="Q32" s="902"/>
      <c r="R32" s="903"/>
      <c r="S32" s="634" t="str">
        <f t="shared" si="1"/>
        <v/>
      </c>
      <c r="T32" s="634" t="str">
        <f t="shared" si="2"/>
        <v/>
      </c>
      <c r="U32" s="903"/>
      <c r="V32" s="634" t="str">
        <f t="shared" si="3"/>
        <v xml:space="preserve"> </v>
      </c>
      <c r="W32" s="634" t="str">
        <f t="shared" si="4"/>
        <v xml:space="preserve"> </v>
      </c>
      <c r="X32" s="634" t="str">
        <f t="shared" si="5"/>
        <v/>
      </c>
      <c r="Y32" s="634" t="str">
        <f t="shared" si="6"/>
        <v xml:space="preserve"> </v>
      </c>
      <c r="Z32" s="634" t="str">
        <f t="shared" si="10"/>
        <v xml:space="preserve"> </v>
      </c>
      <c r="AA32" s="899" t="str">
        <f t="shared" si="11"/>
        <v xml:space="preserve"> </v>
      </c>
      <c r="AB32" s="899" t="str">
        <f t="shared" si="7"/>
        <v xml:space="preserve"> </v>
      </c>
      <c r="AD32" s="38">
        <f t="shared" si="8"/>
        <v>0</v>
      </c>
      <c r="AI32" s="38">
        <f t="shared" si="9"/>
        <v>0</v>
      </c>
    </row>
    <row r="33" spans="1:35" x14ac:dyDescent="0.25">
      <c r="A33" s="640"/>
      <c r="B33" s="640"/>
      <c r="C33" s="627"/>
      <c r="D33" s="900"/>
      <c r="E33" s="640"/>
      <c r="F33" s="640"/>
      <c r="G33" s="640"/>
      <c r="H33" s="624"/>
      <c r="I33" s="638"/>
      <c r="J33" s="901"/>
      <c r="K33" s="901"/>
      <c r="L33" s="901"/>
      <c r="M33" s="901"/>
      <c r="N33" s="640"/>
      <c r="O33" s="896" t="str">
        <f t="shared" si="0"/>
        <v xml:space="preserve"> </v>
      </c>
      <c r="P33" s="640"/>
      <c r="Q33" s="902"/>
      <c r="R33" s="903"/>
      <c r="S33" s="634" t="str">
        <f t="shared" si="1"/>
        <v/>
      </c>
      <c r="T33" s="634" t="str">
        <f t="shared" si="2"/>
        <v/>
      </c>
      <c r="U33" s="903"/>
      <c r="V33" s="634" t="str">
        <f t="shared" si="3"/>
        <v xml:space="preserve"> </v>
      </c>
      <c r="W33" s="634" t="str">
        <f t="shared" si="4"/>
        <v xml:space="preserve"> </v>
      </c>
      <c r="X33" s="634" t="str">
        <f t="shared" si="5"/>
        <v/>
      </c>
      <c r="Y33" s="634" t="str">
        <f t="shared" si="6"/>
        <v xml:space="preserve"> </v>
      </c>
      <c r="Z33" s="634" t="str">
        <f t="shared" si="10"/>
        <v xml:space="preserve"> </v>
      </c>
      <c r="AA33" s="899" t="str">
        <f t="shared" si="11"/>
        <v xml:space="preserve"> </v>
      </c>
      <c r="AB33" s="899" t="str">
        <f t="shared" si="7"/>
        <v xml:space="preserve"> </v>
      </c>
      <c r="AD33" s="38">
        <f t="shared" si="8"/>
        <v>0</v>
      </c>
      <c r="AI33" s="38">
        <f t="shared" si="9"/>
        <v>0</v>
      </c>
    </row>
    <row r="34" spans="1:35" x14ac:dyDescent="0.25">
      <c r="A34" s="640"/>
      <c r="B34" s="640"/>
      <c r="C34" s="627"/>
      <c r="D34" s="900"/>
      <c r="E34" s="640"/>
      <c r="F34" s="640"/>
      <c r="G34" s="640"/>
      <c r="H34" s="624"/>
      <c r="I34" s="638"/>
      <c r="J34" s="901"/>
      <c r="K34" s="901"/>
      <c r="L34" s="901"/>
      <c r="M34" s="901"/>
      <c r="N34" s="640"/>
      <c r="O34" s="896" t="str">
        <f t="shared" si="0"/>
        <v xml:space="preserve"> </v>
      </c>
      <c r="P34" s="640"/>
      <c r="Q34" s="902"/>
      <c r="R34" s="903"/>
      <c r="S34" s="634" t="str">
        <f t="shared" si="1"/>
        <v/>
      </c>
      <c r="T34" s="634" t="str">
        <f t="shared" si="2"/>
        <v/>
      </c>
      <c r="U34" s="903"/>
      <c r="V34" s="634" t="str">
        <f t="shared" si="3"/>
        <v xml:space="preserve"> </v>
      </c>
      <c r="W34" s="634" t="str">
        <f t="shared" si="4"/>
        <v xml:space="preserve"> </v>
      </c>
      <c r="X34" s="634" t="str">
        <f t="shared" si="5"/>
        <v/>
      </c>
      <c r="Y34" s="634" t="str">
        <f t="shared" si="6"/>
        <v xml:space="preserve"> </v>
      </c>
      <c r="Z34" s="634" t="str">
        <f t="shared" si="10"/>
        <v xml:space="preserve"> </v>
      </c>
      <c r="AA34" s="899" t="str">
        <f t="shared" si="11"/>
        <v xml:space="preserve"> </v>
      </c>
      <c r="AB34" s="899" t="str">
        <f t="shared" si="7"/>
        <v xml:space="preserve"> </v>
      </c>
      <c r="AD34" s="38">
        <f t="shared" si="8"/>
        <v>0</v>
      </c>
      <c r="AI34" s="38">
        <f t="shared" si="9"/>
        <v>0</v>
      </c>
    </row>
    <row r="35" spans="1:35" x14ac:dyDescent="0.25">
      <c r="A35" s="640"/>
      <c r="B35" s="640"/>
      <c r="C35" s="627"/>
      <c r="D35" s="900"/>
      <c r="E35" s="640"/>
      <c r="F35" s="640"/>
      <c r="G35" s="640"/>
      <c r="H35" s="624"/>
      <c r="I35" s="638"/>
      <c r="J35" s="901"/>
      <c r="K35" s="901"/>
      <c r="L35" s="901"/>
      <c r="M35" s="901"/>
      <c r="N35" s="640"/>
      <c r="O35" s="896" t="str">
        <f t="shared" si="0"/>
        <v xml:space="preserve"> </v>
      </c>
      <c r="P35" s="640"/>
      <c r="Q35" s="902"/>
      <c r="R35" s="903"/>
      <c r="S35" s="634" t="str">
        <f t="shared" si="1"/>
        <v/>
      </c>
      <c r="T35" s="634" t="str">
        <f t="shared" si="2"/>
        <v/>
      </c>
      <c r="U35" s="903"/>
      <c r="V35" s="634" t="str">
        <f t="shared" si="3"/>
        <v xml:space="preserve"> </v>
      </c>
      <c r="W35" s="634" t="str">
        <f t="shared" si="4"/>
        <v xml:space="preserve"> </v>
      </c>
      <c r="X35" s="634" t="str">
        <f t="shared" si="5"/>
        <v/>
      </c>
      <c r="Y35" s="634" t="str">
        <f t="shared" si="6"/>
        <v xml:space="preserve"> </v>
      </c>
      <c r="Z35" s="634" t="str">
        <f t="shared" si="10"/>
        <v xml:space="preserve"> </v>
      </c>
      <c r="AA35" s="899" t="str">
        <f t="shared" si="11"/>
        <v xml:space="preserve"> </v>
      </c>
      <c r="AB35" s="899" t="str">
        <f t="shared" si="7"/>
        <v xml:space="preserve"> </v>
      </c>
      <c r="AD35" s="38">
        <f t="shared" si="8"/>
        <v>0</v>
      </c>
      <c r="AI35" s="38">
        <f t="shared" si="9"/>
        <v>0</v>
      </c>
    </row>
    <row r="36" spans="1:35" x14ac:dyDescent="0.25">
      <c r="A36" s="640"/>
      <c r="B36" s="640"/>
      <c r="C36" s="627"/>
      <c r="D36" s="900"/>
      <c r="E36" s="640"/>
      <c r="F36" s="640"/>
      <c r="G36" s="640"/>
      <c r="H36" s="624"/>
      <c r="I36" s="638"/>
      <c r="J36" s="901"/>
      <c r="K36" s="901"/>
      <c r="L36" s="901"/>
      <c r="M36" s="901"/>
      <c r="N36" s="640"/>
      <c r="O36" s="896" t="str">
        <f t="shared" si="0"/>
        <v xml:space="preserve"> </v>
      </c>
      <c r="P36" s="640"/>
      <c r="Q36" s="902"/>
      <c r="R36" s="903"/>
      <c r="S36" s="634" t="str">
        <f t="shared" si="1"/>
        <v/>
      </c>
      <c r="T36" s="634" t="str">
        <f t="shared" si="2"/>
        <v/>
      </c>
      <c r="U36" s="903"/>
      <c r="V36" s="634" t="str">
        <f t="shared" si="3"/>
        <v xml:space="preserve"> </v>
      </c>
      <c r="W36" s="634" t="str">
        <f t="shared" si="4"/>
        <v xml:space="preserve"> </v>
      </c>
      <c r="X36" s="634" t="str">
        <f t="shared" si="5"/>
        <v/>
      </c>
      <c r="Y36" s="634" t="str">
        <f t="shared" si="6"/>
        <v xml:space="preserve"> </v>
      </c>
      <c r="Z36" s="634" t="str">
        <f t="shared" si="10"/>
        <v xml:space="preserve"> </v>
      </c>
      <c r="AA36" s="899" t="str">
        <f t="shared" si="11"/>
        <v xml:space="preserve"> </v>
      </c>
      <c r="AB36" s="899" t="str">
        <f t="shared" si="7"/>
        <v xml:space="preserve"> </v>
      </c>
      <c r="AD36" s="38">
        <f t="shared" si="8"/>
        <v>0</v>
      </c>
      <c r="AI36" s="38">
        <f t="shared" si="9"/>
        <v>0</v>
      </c>
    </row>
    <row r="37" spans="1:35" x14ac:dyDescent="0.25">
      <c r="A37" s="640"/>
      <c r="B37" s="640"/>
      <c r="C37" s="627"/>
      <c r="D37" s="900"/>
      <c r="E37" s="640"/>
      <c r="F37" s="640"/>
      <c r="G37" s="640"/>
      <c r="H37" s="624"/>
      <c r="I37" s="638"/>
      <c r="J37" s="901"/>
      <c r="K37" s="901"/>
      <c r="L37" s="901"/>
      <c r="M37" s="901"/>
      <c r="N37" s="640"/>
      <c r="O37" s="896" t="str">
        <f t="shared" si="0"/>
        <v xml:space="preserve"> </v>
      </c>
      <c r="P37" s="640"/>
      <c r="Q37" s="902"/>
      <c r="R37" s="903"/>
      <c r="S37" s="634" t="str">
        <f t="shared" si="1"/>
        <v/>
      </c>
      <c r="T37" s="634" t="str">
        <f t="shared" si="2"/>
        <v/>
      </c>
      <c r="U37" s="903"/>
      <c r="V37" s="634" t="str">
        <f t="shared" si="3"/>
        <v xml:space="preserve"> </v>
      </c>
      <c r="W37" s="634" t="str">
        <f t="shared" si="4"/>
        <v xml:space="preserve"> </v>
      </c>
      <c r="X37" s="634" t="str">
        <f t="shared" si="5"/>
        <v/>
      </c>
      <c r="Y37" s="634" t="str">
        <f t="shared" si="6"/>
        <v xml:space="preserve"> </v>
      </c>
      <c r="Z37" s="634" t="str">
        <f t="shared" si="10"/>
        <v xml:space="preserve"> </v>
      </c>
      <c r="AA37" s="899" t="str">
        <f t="shared" si="11"/>
        <v xml:space="preserve"> </v>
      </c>
      <c r="AB37" s="899" t="str">
        <f t="shared" si="7"/>
        <v xml:space="preserve"> </v>
      </c>
      <c r="AD37" s="38">
        <f t="shared" si="8"/>
        <v>0</v>
      </c>
      <c r="AI37" s="38">
        <f t="shared" si="9"/>
        <v>0</v>
      </c>
    </row>
    <row r="38" spans="1:35" x14ac:dyDescent="0.25">
      <c r="A38" s="640"/>
      <c r="B38" s="640"/>
      <c r="C38" s="627"/>
      <c r="D38" s="900"/>
      <c r="E38" s="640"/>
      <c r="F38" s="640"/>
      <c r="G38" s="640"/>
      <c r="H38" s="624"/>
      <c r="I38" s="638"/>
      <c r="J38" s="901"/>
      <c r="K38" s="901"/>
      <c r="L38" s="901"/>
      <c r="M38" s="901"/>
      <c r="N38" s="640"/>
      <c r="O38" s="896" t="str">
        <f t="shared" si="0"/>
        <v xml:space="preserve"> </v>
      </c>
      <c r="P38" s="640"/>
      <c r="Q38" s="902"/>
      <c r="R38" s="903"/>
      <c r="S38" s="634" t="str">
        <f t="shared" si="1"/>
        <v/>
      </c>
      <c r="T38" s="634" t="str">
        <f t="shared" si="2"/>
        <v/>
      </c>
      <c r="U38" s="903"/>
      <c r="V38" s="634" t="str">
        <f t="shared" si="3"/>
        <v xml:space="preserve"> </v>
      </c>
      <c r="W38" s="634" t="str">
        <f t="shared" si="4"/>
        <v xml:space="preserve"> </v>
      </c>
      <c r="X38" s="634" t="str">
        <f t="shared" si="5"/>
        <v/>
      </c>
      <c r="Y38" s="634" t="str">
        <f t="shared" si="6"/>
        <v xml:space="preserve"> </v>
      </c>
      <c r="Z38" s="634" t="str">
        <f t="shared" si="10"/>
        <v xml:space="preserve"> </v>
      </c>
      <c r="AA38" s="899" t="str">
        <f t="shared" si="11"/>
        <v xml:space="preserve"> </v>
      </c>
      <c r="AB38" s="899" t="str">
        <f t="shared" si="7"/>
        <v xml:space="preserve"> </v>
      </c>
      <c r="AD38" s="38">
        <f t="shared" si="8"/>
        <v>0</v>
      </c>
      <c r="AI38" s="38">
        <f t="shared" si="9"/>
        <v>0</v>
      </c>
    </row>
    <row r="39" spans="1:35" x14ac:dyDescent="0.25">
      <c r="A39" s="640"/>
      <c r="B39" s="640"/>
      <c r="C39" s="627"/>
      <c r="D39" s="900"/>
      <c r="E39" s="640"/>
      <c r="F39" s="640"/>
      <c r="G39" s="640"/>
      <c r="H39" s="624"/>
      <c r="I39" s="638"/>
      <c r="J39" s="901"/>
      <c r="K39" s="901"/>
      <c r="L39" s="901"/>
      <c r="M39" s="901"/>
      <c r="N39" s="640"/>
      <c r="O39" s="896" t="str">
        <f t="shared" si="0"/>
        <v xml:space="preserve"> </v>
      </c>
      <c r="P39" s="640"/>
      <c r="Q39" s="902"/>
      <c r="R39" s="903"/>
      <c r="S39" s="634" t="str">
        <f t="shared" si="1"/>
        <v/>
      </c>
      <c r="T39" s="634" t="str">
        <f t="shared" si="2"/>
        <v/>
      </c>
      <c r="U39" s="903"/>
      <c r="V39" s="634" t="str">
        <f t="shared" si="3"/>
        <v xml:space="preserve"> </v>
      </c>
      <c r="W39" s="634" t="str">
        <f t="shared" si="4"/>
        <v xml:space="preserve"> </v>
      </c>
      <c r="X39" s="634" t="str">
        <f t="shared" si="5"/>
        <v/>
      </c>
      <c r="Y39" s="634" t="str">
        <f t="shared" si="6"/>
        <v xml:space="preserve"> </v>
      </c>
      <c r="Z39" s="634" t="str">
        <f t="shared" si="10"/>
        <v xml:space="preserve"> </v>
      </c>
      <c r="AA39" s="899" t="str">
        <f t="shared" si="11"/>
        <v xml:space="preserve"> </v>
      </c>
      <c r="AB39" s="899" t="str">
        <f t="shared" si="7"/>
        <v xml:space="preserve"> </v>
      </c>
      <c r="AD39" s="38">
        <f t="shared" si="8"/>
        <v>0</v>
      </c>
      <c r="AI39" s="38">
        <f t="shared" si="9"/>
        <v>0</v>
      </c>
    </row>
    <row r="40" spans="1:35" x14ac:dyDescent="0.25">
      <c r="A40" s="640"/>
      <c r="B40" s="640"/>
      <c r="C40" s="627"/>
      <c r="D40" s="900"/>
      <c r="E40" s="640"/>
      <c r="F40" s="640"/>
      <c r="G40" s="640"/>
      <c r="H40" s="624"/>
      <c r="I40" s="638"/>
      <c r="J40" s="901"/>
      <c r="K40" s="901"/>
      <c r="L40" s="901"/>
      <c r="M40" s="901"/>
      <c r="N40" s="640"/>
      <c r="O40" s="896" t="str">
        <f t="shared" si="0"/>
        <v xml:space="preserve"> </v>
      </c>
      <c r="P40" s="640"/>
      <c r="Q40" s="902"/>
      <c r="R40" s="903"/>
      <c r="S40" s="634" t="str">
        <f t="shared" si="1"/>
        <v/>
      </c>
      <c r="T40" s="634" t="str">
        <f t="shared" si="2"/>
        <v/>
      </c>
      <c r="U40" s="903"/>
      <c r="V40" s="634" t="str">
        <f t="shared" si="3"/>
        <v xml:space="preserve"> </v>
      </c>
      <c r="W40" s="634" t="str">
        <f t="shared" si="4"/>
        <v xml:space="preserve"> </v>
      </c>
      <c r="X40" s="634" t="str">
        <f t="shared" si="5"/>
        <v/>
      </c>
      <c r="Y40" s="634" t="str">
        <f t="shared" si="6"/>
        <v xml:space="preserve"> </v>
      </c>
      <c r="Z40" s="634" t="str">
        <f t="shared" si="10"/>
        <v xml:space="preserve"> </v>
      </c>
      <c r="AA40" s="899" t="str">
        <f t="shared" si="11"/>
        <v xml:space="preserve"> </v>
      </c>
      <c r="AB40" s="899" t="str">
        <f t="shared" si="7"/>
        <v xml:space="preserve"> </v>
      </c>
      <c r="AD40" s="38">
        <f t="shared" si="8"/>
        <v>0</v>
      </c>
      <c r="AI40" s="38">
        <f t="shared" si="9"/>
        <v>0</v>
      </c>
    </row>
    <row r="41" spans="1:35" x14ac:dyDescent="0.25">
      <c r="A41" s="640"/>
      <c r="B41" s="640"/>
      <c r="C41" s="627"/>
      <c r="D41" s="900"/>
      <c r="E41" s="640"/>
      <c r="F41" s="640"/>
      <c r="G41" s="640"/>
      <c r="H41" s="624"/>
      <c r="I41" s="638"/>
      <c r="J41" s="901"/>
      <c r="K41" s="901"/>
      <c r="L41" s="901"/>
      <c r="M41" s="901"/>
      <c r="N41" s="640"/>
      <c r="O41" s="896" t="str">
        <f t="shared" si="0"/>
        <v xml:space="preserve"> </v>
      </c>
      <c r="P41" s="640"/>
      <c r="Q41" s="902"/>
      <c r="R41" s="903"/>
      <c r="S41" s="634" t="str">
        <f t="shared" si="1"/>
        <v/>
      </c>
      <c r="T41" s="634" t="str">
        <f t="shared" si="2"/>
        <v/>
      </c>
      <c r="U41" s="903"/>
      <c r="V41" s="634" t="str">
        <f t="shared" si="3"/>
        <v xml:space="preserve"> </v>
      </c>
      <c r="W41" s="634" t="str">
        <f t="shared" si="4"/>
        <v xml:space="preserve"> </v>
      </c>
      <c r="X41" s="634" t="str">
        <f t="shared" si="5"/>
        <v/>
      </c>
      <c r="Y41" s="634" t="str">
        <f t="shared" si="6"/>
        <v xml:space="preserve"> </v>
      </c>
      <c r="Z41" s="634" t="str">
        <f t="shared" si="10"/>
        <v xml:space="preserve"> </v>
      </c>
      <c r="AA41" s="899" t="str">
        <f t="shared" si="11"/>
        <v xml:space="preserve"> </v>
      </c>
      <c r="AB41" s="899" t="str">
        <f t="shared" si="7"/>
        <v xml:space="preserve"> </v>
      </c>
      <c r="AD41" s="38">
        <f t="shared" si="8"/>
        <v>0</v>
      </c>
      <c r="AI41" s="38">
        <f t="shared" si="9"/>
        <v>0</v>
      </c>
    </row>
    <row r="42" spans="1:35" x14ac:dyDescent="0.25">
      <c r="A42" s="640"/>
      <c r="B42" s="640"/>
      <c r="C42" s="627"/>
      <c r="D42" s="900"/>
      <c r="E42" s="640"/>
      <c r="F42" s="640"/>
      <c r="G42" s="640"/>
      <c r="H42" s="624"/>
      <c r="I42" s="638"/>
      <c r="J42" s="901"/>
      <c r="K42" s="901"/>
      <c r="L42" s="901"/>
      <c r="M42" s="901"/>
      <c r="N42" s="640"/>
      <c r="O42" s="896" t="str">
        <f t="shared" si="0"/>
        <v xml:space="preserve"> </v>
      </c>
      <c r="P42" s="640"/>
      <c r="Q42" s="902"/>
      <c r="R42" s="903"/>
      <c r="S42" s="634" t="str">
        <f t="shared" si="1"/>
        <v/>
      </c>
      <c r="T42" s="634" t="str">
        <f t="shared" si="2"/>
        <v/>
      </c>
      <c r="U42" s="903"/>
      <c r="V42" s="634" t="str">
        <f t="shared" si="3"/>
        <v xml:space="preserve"> </v>
      </c>
      <c r="W42" s="634" t="str">
        <f t="shared" si="4"/>
        <v xml:space="preserve"> </v>
      </c>
      <c r="X42" s="634" t="str">
        <f t="shared" si="5"/>
        <v/>
      </c>
      <c r="Y42" s="634" t="str">
        <f t="shared" si="6"/>
        <v xml:space="preserve"> </v>
      </c>
      <c r="Z42" s="634" t="str">
        <f t="shared" si="10"/>
        <v xml:space="preserve"> </v>
      </c>
      <c r="AA42" s="899" t="str">
        <f t="shared" si="11"/>
        <v xml:space="preserve"> </v>
      </c>
      <c r="AB42" s="899" t="str">
        <f t="shared" si="7"/>
        <v xml:space="preserve"> </v>
      </c>
      <c r="AD42" s="38">
        <f t="shared" si="8"/>
        <v>0</v>
      </c>
      <c r="AI42" s="38">
        <f t="shared" si="9"/>
        <v>0</v>
      </c>
    </row>
    <row r="43" spans="1:35" x14ac:dyDescent="0.25">
      <c r="A43" s="640"/>
      <c r="B43" s="640"/>
      <c r="C43" s="627"/>
      <c r="D43" s="900"/>
      <c r="E43" s="640"/>
      <c r="F43" s="640"/>
      <c r="G43" s="640"/>
      <c r="H43" s="624"/>
      <c r="I43" s="638"/>
      <c r="J43" s="901"/>
      <c r="K43" s="901"/>
      <c r="L43" s="901"/>
      <c r="M43" s="901"/>
      <c r="N43" s="640"/>
      <c r="O43" s="896" t="str">
        <f t="shared" si="0"/>
        <v xml:space="preserve"> </v>
      </c>
      <c r="P43" s="640"/>
      <c r="Q43" s="902"/>
      <c r="R43" s="903"/>
      <c r="S43" s="634" t="str">
        <f t="shared" si="1"/>
        <v/>
      </c>
      <c r="T43" s="634" t="str">
        <f t="shared" si="2"/>
        <v/>
      </c>
      <c r="U43" s="903"/>
      <c r="V43" s="634" t="str">
        <f t="shared" si="3"/>
        <v xml:space="preserve"> </v>
      </c>
      <c r="W43" s="634" t="str">
        <f t="shared" si="4"/>
        <v xml:space="preserve"> </v>
      </c>
      <c r="X43" s="634" t="str">
        <f t="shared" si="5"/>
        <v/>
      </c>
      <c r="Y43" s="634" t="str">
        <f t="shared" si="6"/>
        <v xml:space="preserve"> </v>
      </c>
      <c r="Z43" s="634" t="str">
        <f t="shared" si="10"/>
        <v xml:space="preserve"> </v>
      </c>
      <c r="AA43" s="899" t="str">
        <f t="shared" si="11"/>
        <v xml:space="preserve"> </v>
      </c>
      <c r="AB43" s="899" t="str">
        <f t="shared" si="7"/>
        <v xml:space="preserve"> </v>
      </c>
      <c r="AD43" s="38">
        <f t="shared" si="8"/>
        <v>0</v>
      </c>
      <c r="AI43" s="38">
        <f t="shared" si="9"/>
        <v>0</v>
      </c>
    </row>
    <row r="44" spans="1:35" x14ac:dyDescent="0.25">
      <c r="A44" s="640"/>
      <c r="B44" s="640"/>
      <c r="C44" s="627"/>
      <c r="D44" s="900"/>
      <c r="E44" s="640"/>
      <c r="F44" s="640"/>
      <c r="G44" s="640"/>
      <c r="H44" s="624"/>
      <c r="I44" s="638"/>
      <c r="J44" s="901"/>
      <c r="K44" s="901"/>
      <c r="L44" s="901"/>
      <c r="M44" s="901"/>
      <c r="N44" s="640"/>
      <c r="O44" s="896" t="str">
        <f t="shared" si="0"/>
        <v xml:space="preserve"> </v>
      </c>
      <c r="P44" s="640"/>
      <c r="Q44" s="902"/>
      <c r="R44" s="903"/>
      <c r="S44" s="634" t="str">
        <f t="shared" si="1"/>
        <v/>
      </c>
      <c r="T44" s="634" t="str">
        <f t="shared" si="2"/>
        <v/>
      </c>
      <c r="U44" s="903"/>
      <c r="V44" s="634" t="str">
        <f t="shared" si="3"/>
        <v xml:space="preserve"> </v>
      </c>
      <c r="W44" s="634" t="str">
        <f t="shared" si="4"/>
        <v xml:space="preserve"> </v>
      </c>
      <c r="X44" s="634" t="str">
        <f t="shared" si="5"/>
        <v/>
      </c>
      <c r="Y44" s="634" t="str">
        <f t="shared" si="6"/>
        <v xml:space="preserve"> </v>
      </c>
      <c r="Z44" s="634" t="str">
        <f t="shared" si="10"/>
        <v xml:space="preserve"> </v>
      </c>
      <c r="AA44" s="899" t="str">
        <f t="shared" si="11"/>
        <v xml:space="preserve"> </v>
      </c>
      <c r="AB44" s="899" t="str">
        <f t="shared" si="7"/>
        <v xml:space="preserve"> </v>
      </c>
      <c r="AD44" s="38">
        <f t="shared" si="8"/>
        <v>0</v>
      </c>
      <c r="AI44" s="38">
        <f t="shared" si="9"/>
        <v>0</v>
      </c>
    </row>
    <row r="45" spans="1:35" x14ac:dyDescent="0.25">
      <c r="A45" s="640"/>
      <c r="B45" s="640"/>
      <c r="C45" s="627"/>
      <c r="D45" s="900"/>
      <c r="E45" s="640"/>
      <c r="F45" s="640"/>
      <c r="G45" s="640"/>
      <c r="H45" s="624"/>
      <c r="I45" s="638"/>
      <c r="J45" s="901"/>
      <c r="K45" s="901"/>
      <c r="L45" s="901"/>
      <c r="M45" s="901"/>
      <c r="N45" s="640"/>
      <c r="O45" s="896" t="str">
        <f t="shared" si="0"/>
        <v xml:space="preserve"> </v>
      </c>
      <c r="P45" s="640"/>
      <c r="Q45" s="902"/>
      <c r="R45" s="903"/>
      <c r="S45" s="634" t="str">
        <f t="shared" si="1"/>
        <v/>
      </c>
      <c r="T45" s="634" t="str">
        <f t="shared" si="2"/>
        <v/>
      </c>
      <c r="U45" s="903"/>
      <c r="V45" s="634" t="str">
        <f t="shared" si="3"/>
        <v xml:space="preserve"> </v>
      </c>
      <c r="W45" s="634" t="str">
        <f t="shared" si="4"/>
        <v xml:space="preserve"> </v>
      </c>
      <c r="X45" s="634" t="str">
        <f t="shared" si="5"/>
        <v/>
      </c>
      <c r="Y45" s="634" t="str">
        <f t="shared" si="6"/>
        <v xml:space="preserve"> </v>
      </c>
      <c r="Z45" s="634" t="str">
        <f t="shared" si="10"/>
        <v xml:space="preserve"> </v>
      </c>
      <c r="AA45" s="899" t="str">
        <f t="shared" si="11"/>
        <v xml:space="preserve"> </v>
      </c>
      <c r="AB45" s="899" t="str">
        <f t="shared" si="7"/>
        <v xml:space="preserve"> </v>
      </c>
      <c r="AD45" s="38">
        <f t="shared" si="8"/>
        <v>0</v>
      </c>
      <c r="AI45" s="38">
        <f t="shared" si="9"/>
        <v>0</v>
      </c>
    </row>
    <row r="46" spans="1:35" x14ac:dyDescent="0.25">
      <c r="A46" s="640"/>
      <c r="B46" s="640"/>
      <c r="C46" s="627"/>
      <c r="D46" s="900"/>
      <c r="E46" s="640"/>
      <c r="F46" s="640"/>
      <c r="G46" s="640"/>
      <c r="H46" s="624"/>
      <c r="I46" s="638"/>
      <c r="J46" s="901"/>
      <c r="K46" s="901"/>
      <c r="L46" s="901"/>
      <c r="M46" s="901"/>
      <c r="N46" s="640"/>
      <c r="O46" s="896" t="str">
        <f t="shared" si="0"/>
        <v xml:space="preserve"> </v>
      </c>
      <c r="P46" s="640"/>
      <c r="Q46" s="902"/>
      <c r="R46" s="903"/>
      <c r="S46" s="634" t="str">
        <f t="shared" si="1"/>
        <v/>
      </c>
      <c r="T46" s="634" t="str">
        <f t="shared" si="2"/>
        <v/>
      </c>
      <c r="U46" s="903"/>
      <c r="V46" s="634" t="str">
        <f t="shared" si="3"/>
        <v xml:space="preserve"> </v>
      </c>
      <c r="W46" s="634" t="str">
        <f t="shared" si="4"/>
        <v xml:space="preserve"> </v>
      </c>
      <c r="X46" s="634" t="str">
        <f t="shared" si="5"/>
        <v/>
      </c>
      <c r="Y46" s="634" t="str">
        <f t="shared" si="6"/>
        <v xml:space="preserve"> </v>
      </c>
      <c r="Z46" s="634" t="str">
        <f t="shared" si="10"/>
        <v xml:space="preserve"> </v>
      </c>
      <c r="AA46" s="899" t="str">
        <f t="shared" si="11"/>
        <v xml:space="preserve"> </v>
      </c>
      <c r="AB46" s="899" t="str">
        <f t="shared" si="7"/>
        <v xml:space="preserve"> </v>
      </c>
      <c r="AD46" s="38">
        <f t="shared" si="8"/>
        <v>0</v>
      </c>
      <c r="AI46" s="38">
        <f t="shared" si="9"/>
        <v>0</v>
      </c>
    </row>
    <row r="47" spans="1:35" x14ac:dyDescent="0.25">
      <c r="A47" s="640"/>
      <c r="B47" s="640"/>
      <c r="C47" s="627"/>
      <c r="D47" s="900"/>
      <c r="E47" s="640"/>
      <c r="F47" s="640"/>
      <c r="G47" s="640"/>
      <c r="H47" s="624"/>
      <c r="I47" s="638"/>
      <c r="J47" s="901"/>
      <c r="K47" s="901"/>
      <c r="L47" s="901"/>
      <c r="M47" s="901"/>
      <c r="N47" s="640"/>
      <c r="O47" s="896" t="str">
        <f t="shared" si="0"/>
        <v xml:space="preserve"> </v>
      </c>
      <c r="P47" s="640"/>
      <c r="Q47" s="902"/>
      <c r="R47" s="903"/>
      <c r="S47" s="634" t="str">
        <f t="shared" si="1"/>
        <v/>
      </c>
      <c r="T47" s="634" t="str">
        <f t="shared" si="2"/>
        <v/>
      </c>
      <c r="U47" s="903"/>
      <c r="V47" s="634" t="str">
        <f t="shared" si="3"/>
        <v xml:space="preserve"> </v>
      </c>
      <c r="W47" s="634" t="str">
        <f t="shared" si="4"/>
        <v xml:space="preserve"> </v>
      </c>
      <c r="X47" s="634" t="str">
        <f t="shared" si="5"/>
        <v/>
      </c>
      <c r="Y47" s="634" t="str">
        <f t="shared" si="6"/>
        <v xml:space="preserve"> </v>
      </c>
      <c r="Z47" s="634" t="str">
        <f t="shared" si="10"/>
        <v xml:space="preserve"> </v>
      </c>
      <c r="AA47" s="899" t="str">
        <f t="shared" si="11"/>
        <v xml:space="preserve"> </v>
      </c>
      <c r="AB47" s="899" t="str">
        <f t="shared" si="7"/>
        <v xml:space="preserve"> </v>
      </c>
      <c r="AD47" s="38">
        <f t="shared" si="8"/>
        <v>0</v>
      </c>
      <c r="AI47" s="38">
        <f t="shared" si="9"/>
        <v>0</v>
      </c>
    </row>
    <row r="48" spans="1:35" x14ac:dyDescent="0.25">
      <c r="A48" s="640"/>
      <c r="B48" s="640"/>
      <c r="C48" s="627"/>
      <c r="D48" s="900"/>
      <c r="E48" s="640"/>
      <c r="F48" s="640"/>
      <c r="G48" s="640"/>
      <c r="H48" s="624"/>
      <c r="I48" s="638"/>
      <c r="J48" s="901"/>
      <c r="K48" s="901"/>
      <c r="L48" s="901"/>
      <c r="M48" s="901"/>
      <c r="N48" s="640"/>
      <c r="O48" s="896" t="str">
        <f t="shared" si="0"/>
        <v xml:space="preserve"> </v>
      </c>
      <c r="P48" s="640"/>
      <c r="Q48" s="902"/>
      <c r="R48" s="903"/>
      <c r="S48" s="634" t="str">
        <f t="shared" si="1"/>
        <v/>
      </c>
      <c r="T48" s="634" t="str">
        <f t="shared" si="2"/>
        <v/>
      </c>
      <c r="U48" s="903"/>
      <c r="V48" s="634" t="str">
        <f t="shared" si="3"/>
        <v xml:space="preserve"> </v>
      </c>
      <c r="W48" s="634" t="str">
        <f t="shared" si="4"/>
        <v xml:space="preserve"> </v>
      </c>
      <c r="X48" s="634" t="str">
        <f t="shared" si="5"/>
        <v/>
      </c>
      <c r="Y48" s="634" t="str">
        <f t="shared" si="6"/>
        <v xml:space="preserve"> </v>
      </c>
      <c r="Z48" s="634" t="str">
        <f t="shared" si="10"/>
        <v xml:space="preserve"> </v>
      </c>
      <c r="AA48" s="899" t="str">
        <f t="shared" si="11"/>
        <v xml:space="preserve"> </v>
      </c>
      <c r="AB48" s="899" t="str">
        <f t="shared" si="7"/>
        <v xml:space="preserve"> </v>
      </c>
      <c r="AD48" s="38">
        <f t="shared" si="8"/>
        <v>0</v>
      </c>
      <c r="AI48" s="38">
        <f t="shared" si="9"/>
        <v>0</v>
      </c>
    </row>
    <row r="49" spans="1:35" x14ac:dyDescent="0.25">
      <c r="A49" s="640"/>
      <c r="B49" s="640"/>
      <c r="C49" s="627"/>
      <c r="D49" s="900"/>
      <c r="E49" s="640"/>
      <c r="F49" s="640"/>
      <c r="G49" s="640"/>
      <c r="H49" s="624"/>
      <c r="I49" s="638"/>
      <c r="J49" s="901"/>
      <c r="K49" s="901"/>
      <c r="L49" s="901"/>
      <c r="M49" s="901"/>
      <c r="N49" s="640"/>
      <c r="O49" s="896" t="str">
        <f t="shared" si="0"/>
        <v xml:space="preserve"> </v>
      </c>
      <c r="P49" s="640"/>
      <c r="Q49" s="902"/>
      <c r="R49" s="903"/>
      <c r="S49" s="634" t="str">
        <f t="shared" si="1"/>
        <v/>
      </c>
      <c r="T49" s="634" t="str">
        <f t="shared" si="2"/>
        <v/>
      </c>
      <c r="U49" s="903"/>
      <c r="V49" s="634" t="str">
        <f t="shared" si="3"/>
        <v xml:space="preserve"> </v>
      </c>
      <c r="W49" s="634" t="str">
        <f t="shared" si="4"/>
        <v xml:space="preserve"> </v>
      </c>
      <c r="X49" s="634" t="str">
        <f t="shared" si="5"/>
        <v/>
      </c>
      <c r="Y49" s="634" t="str">
        <f t="shared" si="6"/>
        <v xml:space="preserve"> </v>
      </c>
      <c r="Z49" s="634" t="str">
        <f t="shared" si="10"/>
        <v xml:space="preserve"> </v>
      </c>
      <c r="AA49" s="899" t="str">
        <f t="shared" si="11"/>
        <v xml:space="preserve"> </v>
      </c>
      <c r="AB49" s="899" t="str">
        <f t="shared" si="7"/>
        <v xml:space="preserve"> </v>
      </c>
      <c r="AD49" s="38">
        <f t="shared" si="8"/>
        <v>0</v>
      </c>
      <c r="AI49" s="38">
        <f t="shared" si="9"/>
        <v>0</v>
      </c>
    </row>
    <row r="50" spans="1:35" x14ac:dyDescent="0.25">
      <c r="A50" s="640"/>
      <c r="B50" s="640"/>
      <c r="C50" s="627"/>
      <c r="D50" s="900"/>
      <c r="E50" s="640"/>
      <c r="F50" s="640"/>
      <c r="G50" s="640"/>
      <c r="H50" s="624"/>
      <c r="I50" s="638"/>
      <c r="J50" s="901"/>
      <c r="K50" s="901"/>
      <c r="L50" s="901"/>
      <c r="M50" s="901"/>
      <c r="N50" s="640"/>
      <c r="O50" s="896" t="str">
        <f t="shared" si="0"/>
        <v xml:space="preserve"> </v>
      </c>
      <c r="P50" s="640"/>
      <c r="Q50" s="902"/>
      <c r="R50" s="903"/>
      <c r="S50" s="634" t="str">
        <f t="shared" si="1"/>
        <v/>
      </c>
      <c r="T50" s="634" t="str">
        <f t="shared" si="2"/>
        <v/>
      </c>
      <c r="U50" s="903"/>
      <c r="V50" s="634" t="str">
        <f t="shared" si="3"/>
        <v xml:space="preserve"> </v>
      </c>
      <c r="W50" s="634" t="str">
        <f t="shared" si="4"/>
        <v xml:space="preserve"> </v>
      </c>
      <c r="X50" s="634" t="str">
        <f t="shared" si="5"/>
        <v/>
      </c>
      <c r="Y50" s="634" t="str">
        <f t="shared" si="6"/>
        <v xml:space="preserve"> </v>
      </c>
      <c r="Z50" s="634" t="str">
        <f t="shared" si="10"/>
        <v xml:space="preserve"> </v>
      </c>
      <c r="AA50" s="899" t="str">
        <f t="shared" si="11"/>
        <v xml:space="preserve"> </v>
      </c>
      <c r="AB50" s="899" t="str">
        <f t="shared" si="7"/>
        <v xml:space="preserve"> </v>
      </c>
      <c r="AD50" s="38">
        <f t="shared" si="8"/>
        <v>0</v>
      </c>
      <c r="AI50" s="38">
        <f t="shared" si="9"/>
        <v>0</v>
      </c>
    </row>
    <row r="51" spans="1:35" x14ac:dyDescent="0.25">
      <c r="A51" s="640"/>
      <c r="B51" s="640"/>
      <c r="C51" s="627"/>
      <c r="D51" s="900"/>
      <c r="E51" s="640"/>
      <c r="F51" s="640"/>
      <c r="G51" s="640"/>
      <c r="H51" s="624"/>
      <c r="I51" s="638"/>
      <c r="J51" s="901"/>
      <c r="K51" s="901"/>
      <c r="L51" s="901"/>
      <c r="M51" s="901"/>
      <c r="N51" s="640"/>
      <c r="O51" s="896" t="str">
        <f t="shared" si="0"/>
        <v xml:space="preserve"> </v>
      </c>
      <c r="P51" s="640"/>
      <c r="Q51" s="902"/>
      <c r="R51" s="903"/>
      <c r="S51" s="634" t="str">
        <f t="shared" si="1"/>
        <v/>
      </c>
      <c r="T51" s="634" t="str">
        <f t="shared" si="2"/>
        <v/>
      </c>
      <c r="U51" s="903"/>
      <c r="V51" s="634" t="str">
        <f t="shared" si="3"/>
        <v xml:space="preserve"> </v>
      </c>
      <c r="W51" s="634" t="str">
        <f t="shared" si="4"/>
        <v xml:space="preserve"> </v>
      </c>
      <c r="X51" s="634" t="str">
        <f t="shared" si="5"/>
        <v/>
      </c>
      <c r="Y51" s="634" t="str">
        <f t="shared" si="6"/>
        <v xml:space="preserve"> </v>
      </c>
      <c r="Z51" s="634" t="str">
        <f t="shared" si="10"/>
        <v xml:space="preserve"> </v>
      </c>
      <c r="AA51" s="899" t="str">
        <f t="shared" si="11"/>
        <v xml:space="preserve"> </v>
      </c>
      <c r="AB51" s="899" t="str">
        <f t="shared" si="7"/>
        <v xml:space="preserve"> </v>
      </c>
      <c r="AD51" s="38">
        <f t="shared" si="8"/>
        <v>0</v>
      </c>
      <c r="AI51" s="38">
        <f t="shared" si="9"/>
        <v>0</v>
      </c>
    </row>
    <row r="52" spans="1:35" x14ac:dyDescent="0.25">
      <c r="A52" s="640"/>
      <c r="B52" s="640"/>
      <c r="C52" s="627"/>
      <c r="D52" s="900"/>
      <c r="E52" s="640"/>
      <c r="F52" s="640"/>
      <c r="G52" s="640"/>
      <c r="H52" s="624"/>
      <c r="I52" s="638"/>
      <c r="J52" s="901"/>
      <c r="K52" s="901"/>
      <c r="L52" s="901"/>
      <c r="M52" s="901"/>
      <c r="N52" s="640"/>
      <c r="O52" s="896" t="str">
        <f t="shared" si="0"/>
        <v xml:space="preserve"> </v>
      </c>
      <c r="P52" s="640"/>
      <c r="Q52" s="902"/>
      <c r="R52" s="903"/>
      <c r="S52" s="634" t="str">
        <f t="shared" si="1"/>
        <v/>
      </c>
      <c r="T52" s="634" t="str">
        <f t="shared" si="2"/>
        <v/>
      </c>
      <c r="U52" s="903"/>
      <c r="V52" s="634" t="str">
        <f t="shared" si="3"/>
        <v xml:space="preserve"> </v>
      </c>
      <c r="W52" s="634" t="str">
        <f t="shared" si="4"/>
        <v xml:space="preserve"> </v>
      </c>
      <c r="X52" s="634" t="str">
        <f t="shared" si="5"/>
        <v/>
      </c>
      <c r="Y52" s="634" t="str">
        <f t="shared" si="6"/>
        <v xml:space="preserve"> </v>
      </c>
      <c r="Z52" s="634" t="str">
        <f t="shared" si="10"/>
        <v xml:space="preserve"> </v>
      </c>
      <c r="AA52" s="899" t="str">
        <f t="shared" si="11"/>
        <v xml:space="preserve"> </v>
      </c>
      <c r="AB52" s="899" t="str">
        <f t="shared" si="7"/>
        <v xml:space="preserve"> </v>
      </c>
      <c r="AD52" s="38">
        <f t="shared" si="8"/>
        <v>0</v>
      </c>
      <c r="AI52" s="38">
        <f t="shared" si="9"/>
        <v>0</v>
      </c>
    </row>
    <row r="53" spans="1:35" x14ac:dyDescent="0.25">
      <c r="A53" s="640"/>
      <c r="B53" s="640"/>
      <c r="C53" s="627"/>
      <c r="D53" s="900"/>
      <c r="E53" s="640"/>
      <c r="F53" s="640"/>
      <c r="G53" s="640"/>
      <c r="H53" s="624"/>
      <c r="I53" s="638"/>
      <c r="J53" s="901"/>
      <c r="K53" s="901"/>
      <c r="L53" s="901"/>
      <c r="M53" s="901"/>
      <c r="N53" s="640"/>
      <c r="O53" s="896" t="str">
        <f t="shared" si="0"/>
        <v xml:space="preserve"> </v>
      </c>
      <c r="P53" s="640"/>
      <c r="Q53" s="902"/>
      <c r="R53" s="903"/>
      <c r="S53" s="634" t="str">
        <f t="shared" si="1"/>
        <v/>
      </c>
      <c r="T53" s="634" t="str">
        <f t="shared" si="2"/>
        <v/>
      </c>
      <c r="U53" s="903"/>
      <c r="V53" s="634" t="str">
        <f t="shared" si="3"/>
        <v xml:space="preserve"> </v>
      </c>
      <c r="W53" s="634" t="str">
        <f t="shared" si="4"/>
        <v xml:space="preserve"> </v>
      </c>
      <c r="X53" s="634" t="str">
        <f t="shared" si="5"/>
        <v/>
      </c>
      <c r="Y53" s="634" t="str">
        <f t="shared" si="6"/>
        <v xml:space="preserve"> </v>
      </c>
      <c r="Z53" s="634" t="str">
        <f t="shared" si="10"/>
        <v xml:space="preserve"> </v>
      </c>
      <c r="AA53" s="899" t="str">
        <f t="shared" si="11"/>
        <v xml:space="preserve"> </v>
      </c>
      <c r="AB53" s="899" t="str">
        <f t="shared" si="7"/>
        <v xml:space="preserve"> </v>
      </c>
      <c r="AD53" s="38">
        <f t="shared" si="8"/>
        <v>0</v>
      </c>
      <c r="AI53" s="38">
        <f t="shared" si="9"/>
        <v>0</v>
      </c>
    </row>
    <row r="54" spans="1:35" x14ac:dyDescent="0.25">
      <c r="A54" s="640"/>
      <c r="B54" s="640"/>
      <c r="C54" s="627"/>
      <c r="D54" s="900"/>
      <c r="E54" s="640"/>
      <c r="F54" s="640"/>
      <c r="G54" s="640"/>
      <c r="H54" s="624"/>
      <c r="I54" s="638"/>
      <c r="J54" s="901"/>
      <c r="K54" s="901"/>
      <c r="L54" s="901"/>
      <c r="M54" s="901"/>
      <c r="N54" s="640"/>
      <c r="O54" s="896" t="str">
        <f t="shared" si="0"/>
        <v xml:space="preserve"> </v>
      </c>
      <c r="P54" s="640"/>
      <c r="Q54" s="902"/>
      <c r="R54" s="903"/>
      <c r="S54" s="634" t="str">
        <f t="shared" si="1"/>
        <v/>
      </c>
      <c r="T54" s="634" t="str">
        <f t="shared" si="2"/>
        <v/>
      </c>
      <c r="U54" s="903"/>
      <c r="V54" s="634" t="str">
        <f t="shared" si="3"/>
        <v xml:space="preserve"> </v>
      </c>
      <c r="W54" s="634" t="str">
        <f t="shared" si="4"/>
        <v xml:space="preserve"> </v>
      </c>
      <c r="X54" s="634" t="str">
        <f t="shared" si="5"/>
        <v/>
      </c>
      <c r="Y54" s="634" t="str">
        <f t="shared" si="6"/>
        <v xml:space="preserve"> </v>
      </c>
      <c r="Z54" s="634" t="str">
        <f t="shared" si="10"/>
        <v xml:space="preserve"> </v>
      </c>
      <c r="AA54" s="899" t="str">
        <f t="shared" si="11"/>
        <v xml:space="preserve"> </v>
      </c>
      <c r="AB54" s="899" t="str">
        <f t="shared" si="7"/>
        <v xml:space="preserve"> </v>
      </c>
      <c r="AD54" s="38">
        <f t="shared" si="8"/>
        <v>0</v>
      </c>
      <c r="AI54" s="38">
        <f t="shared" si="9"/>
        <v>0</v>
      </c>
    </row>
    <row r="55" spans="1:35" x14ac:dyDescent="0.25">
      <c r="A55" s="640"/>
      <c r="B55" s="640"/>
      <c r="C55" s="627"/>
      <c r="D55" s="900"/>
      <c r="E55" s="640"/>
      <c r="F55" s="640"/>
      <c r="G55" s="640"/>
      <c r="H55" s="624"/>
      <c r="I55" s="638"/>
      <c r="J55" s="901"/>
      <c r="K55" s="901"/>
      <c r="L55" s="901"/>
      <c r="M55" s="901"/>
      <c r="N55" s="640"/>
      <c r="O55" s="896" t="str">
        <f t="shared" si="0"/>
        <v xml:space="preserve"> </v>
      </c>
      <c r="P55" s="640"/>
      <c r="Q55" s="902"/>
      <c r="R55" s="903"/>
      <c r="S55" s="634" t="str">
        <f t="shared" si="1"/>
        <v/>
      </c>
      <c r="T55" s="634" t="str">
        <f t="shared" si="2"/>
        <v/>
      </c>
      <c r="U55" s="903"/>
      <c r="V55" s="634" t="str">
        <f t="shared" si="3"/>
        <v xml:space="preserve"> </v>
      </c>
      <c r="W55" s="634" t="str">
        <f t="shared" si="4"/>
        <v xml:space="preserve"> </v>
      </c>
      <c r="X55" s="634" t="str">
        <f t="shared" si="5"/>
        <v/>
      </c>
      <c r="Y55" s="634" t="str">
        <f t="shared" si="6"/>
        <v xml:space="preserve"> </v>
      </c>
      <c r="Z55" s="634" t="str">
        <f t="shared" si="10"/>
        <v xml:space="preserve"> </v>
      </c>
      <c r="AA55" s="899" t="str">
        <f t="shared" si="11"/>
        <v xml:space="preserve"> </v>
      </c>
      <c r="AB55" s="899" t="str">
        <f t="shared" si="7"/>
        <v xml:space="preserve"> </v>
      </c>
      <c r="AD55" s="38">
        <f t="shared" si="8"/>
        <v>0</v>
      </c>
      <c r="AI55" s="38">
        <f t="shared" si="9"/>
        <v>0</v>
      </c>
    </row>
    <row r="56" spans="1:35" x14ac:dyDescent="0.25">
      <c r="A56" s="640"/>
      <c r="B56" s="640"/>
      <c r="C56" s="627"/>
      <c r="D56" s="900"/>
      <c r="E56" s="640"/>
      <c r="F56" s="640"/>
      <c r="G56" s="640"/>
      <c r="H56" s="624"/>
      <c r="I56" s="638"/>
      <c r="J56" s="901"/>
      <c r="K56" s="901"/>
      <c r="L56" s="901"/>
      <c r="M56" s="901"/>
      <c r="N56" s="640"/>
      <c r="O56" s="896" t="str">
        <f t="shared" si="0"/>
        <v xml:space="preserve"> </v>
      </c>
      <c r="P56" s="640"/>
      <c r="Q56" s="902"/>
      <c r="R56" s="903"/>
      <c r="S56" s="634" t="str">
        <f t="shared" si="1"/>
        <v/>
      </c>
      <c r="T56" s="634" t="str">
        <f t="shared" si="2"/>
        <v/>
      </c>
      <c r="U56" s="903"/>
      <c r="V56" s="634" t="str">
        <f t="shared" si="3"/>
        <v xml:space="preserve"> </v>
      </c>
      <c r="W56" s="634" t="str">
        <f t="shared" si="4"/>
        <v xml:space="preserve"> </v>
      </c>
      <c r="X56" s="634" t="str">
        <f t="shared" si="5"/>
        <v/>
      </c>
      <c r="Y56" s="634" t="str">
        <f t="shared" si="6"/>
        <v xml:space="preserve"> </v>
      </c>
      <c r="Z56" s="634" t="str">
        <f t="shared" si="10"/>
        <v xml:space="preserve"> </v>
      </c>
      <c r="AA56" s="899" t="str">
        <f t="shared" si="11"/>
        <v xml:space="preserve"> </v>
      </c>
      <c r="AB56" s="899" t="str">
        <f t="shared" si="7"/>
        <v xml:space="preserve"> </v>
      </c>
      <c r="AD56" s="38">
        <f t="shared" si="8"/>
        <v>0</v>
      </c>
      <c r="AI56" s="38">
        <f t="shared" si="9"/>
        <v>0</v>
      </c>
    </row>
    <row r="57" spans="1:35" x14ac:dyDescent="0.25">
      <c r="A57" s="640"/>
      <c r="B57" s="640"/>
      <c r="C57" s="627"/>
      <c r="D57" s="900"/>
      <c r="E57" s="640"/>
      <c r="F57" s="640"/>
      <c r="G57" s="640"/>
      <c r="H57" s="624"/>
      <c r="I57" s="638"/>
      <c r="J57" s="901"/>
      <c r="K57" s="901"/>
      <c r="L57" s="901"/>
      <c r="M57" s="901"/>
      <c r="N57" s="640"/>
      <c r="O57" s="896" t="str">
        <f t="shared" si="0"/>
        <v xml:space="preserve"> </v>
      </c>
      <c r="P57" s="640"/>
      <c r="Q57" s="902"/>
      <c r="R57" s="903"/>
      <c r="S57" s="634" t="str">
        <f t="shared" si="1"/>
        <v/>
      </c>
      <c r="T57" s="634" t="str">
        <f t="shared" si="2"/>
        <v/>
      </c>
      <c r="U57" s="903"/>
      <c r="V57" s="634" t="str">
        <f t="shared" si="3"/>
        <v xml:space="preserve"> </v>
      </c>
      <c r="W57" s="634" t="str">
        <f t="shared" si="4"/>
        <v xml:space="preserve"> </v>
      </c>
      <c r="X57" s="634" t="str">
        <f t="shared" si="5"/>
        <v/>
      </c>
      <c r="Y57" s="634" t="str">
        <f t="shared" si="6"/>
        <v xml:space="preserve"> </v>
      </c>
      <c r="Z57" s="634" t="str">
        <f t="shared" si="10"/>
        <v xml:space="preserve"> </v>
      </c>
      <c r="AA57" s="899" t="str">
        <f t="shared" si="11"/>
        <v xml:space="preserve"> </v>
      </c>
      <c r="AB57" s="899" t="str">
        <f t="shared" si="7"/>
        <v xml:space="preserve"> </v>
      </c>
      <c r="AD57" s="38">
        <f t="shared" si="8"/>
        <v>0</v>
      </c>
      <c r="AI57" s="38">
        <f t="shared" si="9"/>
        <v>0</v>
      </c>
    </row>
    <row r="58" spans="1:35" x14ac:dyDescent="0.25">
      <c r="A58" s="640"/>
      <c r="B58" s="640"/>
      <c r="C58" s="627"/>
      <c r="D58" s="900"/>
      <c r="E58" s="640"/>
      <c r="F58" s="640"/>
      <c r="G58" s="640"/>
      <c r="H58" s="624"/>
      <c r="I58" s="638"/>
      <c r="J58" s="901"/>
      <c r="K58" s="901"/>
      <c r="L58" s="901"/>
      <c r="M58" s="901"/>
      <c r="N58" s="640"/>
      <c r="O58" s="896" t="str">
        <f t="shared" si="0"/>
        <v xml:space="preserve"> </v>
      </c>
      <c r="P58" s="640"/>
      <c r="Q58" s="902"/>
      <c r="R58" s="903"/>
      <c r="S58" s="634" t="str">
        <f t="shared" si="1"/>
        <v/>
      </c>
      <c r="T58" s="634" t="str">
        <f t="shared" si="2"/>
        <v/>
      </c>
      <c r="U58" s="903"/>
      <c r="V58" s="634" t="str">
        <f t="shared" si="3"/>
        <v xml:space="preserve"> </v>
      </c>
      <c r="W58" s="634" t="str">
        <f t="shared" si="4"/>
        <v xml:space="preserve"> </v>
      </c>
      <c r="X58" s="634" t="str">
        <f t="shared" si="5"/>
        <v/>
      </c>
      <c r="Y58" s="634" t="str">
        <f t="shared" si="6"/>
        <v xml:space="preserve"> </v>
      </c>
      <c r="Z58" s="634" t="str">
        <f t="shared" si="10"/>
        <v xml:space="preserve"> </v>
      </c>
      <c r="AA58" s="899" t="str">
        <f t="shared" si="11"/>
        <v xml:space="preserve"> </v>
      </c>
      <c r="AB58" s="899" t="str">
        <f t="shared" si="7"/>
        <v xml:space="preserve"> </v>
      </c>
      <c r="AD58" s="38">
        <f t="shared" si="8"/>
        <v>0</v>
      </c>
      <c r="AI58" s="38">
        <f t="shared" si="9"/>
        <v>0</v>
      </c>
    </row>
    <row r="59" spans="1:35" x14ac:dyDescent="0.25">
      <c r="A59" s="640"/>
      <c r="B59" s="640"/>
      <c r="C59" s="627"/>
      <c r="D59" s="900"/>
      <c r="E59" s="640"/>
      <c r="F59" s="640"/>
      <c r="G59" s="640"/>
      <c r="H59" s="624"/>
      <c r="I59" s="638"/>
      <c r="J59" s="901"/>
      <c r="K59" s="901"/>
      <c r="L59" s="901"/>
      <c r="M59" s="901"/>
      <c r="N59" s="640"/>
      <c r="O59" s="896" t="str">
        <f t="shared" si="0"/>
        <v xml:space="preserve"> </v>
      </c>
      <c r="P59" s="640"/>
      <c r="Q59" s="902"/>
      <c r="R59" s="903"/>
      <c r="S59" s="634" t="str">
        <f t="shared" si="1"/>
        <v/>
      </c>
      <c r="T59" s="634" t="str">
        <f t="shared" si="2"/>
        <v/>
      </c>
      <c r="U59" s="903"/>
      <c r="V59" s="634" t="str">
        <f t="shared" si="3"/>
        <v xml:space="preserve"> </v>
      </c>
      <c r="W59" s="634" t="str">
        <f t="shared" si="4"/>
        <v xml:space="preserve"> </v>
      </c>
      <c r="X59" s="634" t="str">
        <f t="shared" si="5"/>
        <v/>
      </c>
      <c r="Y59" s="634" t="str">
        <f t="shared" si="6"/>
        <v xml:space="preserve"> </v>
      </c>
      <c r="Z59" s="634" t="str">
        <f t="shared" si="10"/>
        <v xml:space="preserve"> </v>
      </c>
      <c r="AA59" s="899" t="str">
        <f t="shared" si="11"/>
        <v xml:space="preserve"> </v>
      </c>
      <c r="AB59" s="899" t="str">
        <f t="shared" si="7"/>
        <v xml:space="preserve"> </v>
      </c>
      <c r="AD59" s="38">
        <f t="shared" si="8"/>
        <v>0</v>
      </c>
      <c r="AI59" s="38">
        <f t="shared" si="9"/>
        <v>0</v>
      </c>
    </row>
    <row r="60" spans="1:35" x14ac:dyDescent="0.25">
      <c r="A60" s="640"/>
      <c r="B60" s="640"/>
      <c r="C60" s="627"/>
      <c r="D60" s="900"/>
      <c r="E60" s="640"/>
      <c r="F60" s="640"/>
      <c r="G60" s="640"/>
      <c r="H60" s="624"/>
      <c r="I60" s="638"/>
      <c r="J60" s="901"/>
      <c r="K60" s="901"/>
      <c r="L60" s="901"/>
      <c r="M60" s="901"/>
      <c r="N60" s="640"/>
      <c r="O60" s="896" t="str">
        <f t="shared" si="0"/>
        <v xml:space="preserve"> </v>
      </c>
      <c r="P60" s="640"/>
      <c r="Q60" s="902"/>
      <c r="R60" s="903"/>
      <c r="S60" s="634" t="str">
        <f t="shared" si="1"/>
        <v/>
      </c>
      <c r="T60" s="634" t="str">
        <f t="shared" si="2"/>
        <v/>
      </c>
      <c r="U60" s="903"/>
      <c r="V60" s="634" t="str">
        <f t="shared" si="3"/>
        <v xml:space="preserve"> </v>
      </c>
      <c r="W60" s="634" t="str">
        <f t="shared" si="4"/>
        <v xml:space="preserve"> </v>
      </c>
      <c r="X60" s="634" t="str">
        <f t="shared" si="5"/>
        <v/>
      </c>
      <c r="Y60" s="634" t="str">
        <f t="shared" si="6"/>
        <v xml:space="preserve"> </v>
      </c>
      <c r="Z60" s="634" t="str">
        <f t="shared" si="10"/>
        <v xml:space="preserve"> </v>
      </c>
      <c r="AA60" s="899" t="str">
        <f t="shared" si="11"/>
        <v xml:space="preserve"> </v>
      </c>
      <c r="AB60" s="899" t="str">
        <f t="shared" si="7"/>
        <v xml:space="preserve"> </v>
      </c>
      <c r="AD60" s="38">
        <f t="shared" si="8"/>
        <v>0</v>
      </c>
      <c r="AI60" s="38">
        <f t="shared" si="9"/>
        <v>0</v>
      </c>
    </row>
    <row r="61" spans="1:35" x14ac:dyDescent="0.25">
      <c r="A61" s="640"/>
      <c r="B61" s="640"/>
      <c r="C61" s="627"/>
      <c r="D61" s="900"/>
      <c r="E61" s="640"/>
      <c r="F61" s="640"/>
      <c r="G61" s="640"/>
      <c r="H61" s="624"/>
      <c r="I61" s="638"/>
      <c r="J61" s="901"/>
      <c r="K61" s="901"/>
      <c r="L61" s="901"/>
      <c r="M61" s="901"/>
      <c r="N61" s="640"/>
      <c r="O61" s="896" t="str">
        <f t="shared" si="0"/>
        <v xml:space="preserve"> </v>
      </c>
      <c r="P61" s="640"/>
      <c r="Q61" s="902"/>
      <c r="R61" s="903"/>
      <c r="S61" s="634" t="str">
        <f t="shared" si="1"/>
        <v/>
      </c>
      <c r="T61" s="634" t="str">
        <f t="shared" si="2"/>
        <v/>
      </c>
      <c r="U61" s="903"/>
      <c r="V61" s="634" t="str">
        <f t="shared" si="3"/>
        <v xml:space="preserve"> </v>
      </c>
      <c r="W61" s="634" t="str">
        <f t="shared" si="4"/>
        <v xml:space="preserve"> </v>
      </c>
      <c r="X61" s="634" t="str">
        <f t="shared" si="5"/>
        <v/>
      </c>
      <c r="Y61" s="634" t="str">
        <f t="shared" si="6"/>
        <v xml:space="preserve"> </v>
      </c>
      <c r="Z61" s="634" t="str">
        <f t="shared" si="10"/>
        <v xml:space="preserve"> </v>
      </c>
      <c r="AA61" s="899" t="str">
        <f t="shared" si="11"/>
        <v xml:space="preserve"> </v>
      </c>
      <c r="AB61" s="899" t="str">
        <f t="shared" si="7"/>
        <v xml:space="preserve"> </v>
      </c>
      <c r="AD61" s="38">
        <f t="shared" si="8"/>
        <v>0</v>
      </c>
      <c r="AI61" s="38">
        <f t="shared" si="9"/>
        <v>0</v>
      </c>
    </row>
    <row r="62" spans="1:35" x14ac:dyDescent="0.25">
      <c r="A62" s="640"/>
      <c r="B62" s="640"/>
      <c r="C62" s="627"/>
      <c r="D62" s="900"/>
      <c r="E62" s="640"/>
      <c r="F62" s="640"/>
      <c r="G62" s="640"/>
      <c r="H62" s="624"/>
      <c r="I62" s="638"/>
      <c r="J62" s="901"/>
      <c r="K62" s="901"/>
      <c r="L62" s="901"/>
      <c r="M62" s="901"/>
      <c r="N62" s="640"/>
      <c r="O62" s="896" t="str">
        <f t="shared" si="0"/>
        <v xml:space="preserve"> </v>
      </c>
      <c r="P62" s="640"/>
      <c r="Q62" s="902"/>
      <c r="R62" s="903"/>
      <c r="S62" s="634" t="str">
        <f t="shared" si="1"/>
        <v/>
      </c>
      <c r="T62" s="634" t="str">
        <f t="shared" si="2"/>
        <v/>
      </c>
      <c r="U62" s="903"/>
      <c r="V62" s="634" t="str">
        <f t="shared" si="3"/>
        <v xml:space="preserve"> </v>
      </c>
      <c r="W62" s="634" t="str">
        <f t="shared" si="4"/>
        <v xml:space="preserve"> </v>
      </c>
      <c r="X62" s="634" t="str">
        <f t="shared" si="5"/>
        <v/>
      </c>
      <c r="Y62" s="634" t="str">
        <f t="shared" si="6"/>
        <v xml:space="preserve"> </v>
      </c>
      <c r="Z62" s="634" t="str">
        <f t="shared" si="10"/>
        <v xml:space="preserve"> </v>
      </c>
      <c r="AA62" s="899" t="str">
        <f t="shared" si="11"/>
        <v xml:space="preserve"> </v>
      </c>
      <c r="AB62" s="899" t="str">
        <f t="shared" si="7"/>
        <v xml:space="preserve"> </v>
      </c>
      <c r="AD62" s="38">
        <f t="shared" si="8"/>
        <v>0</v>
      </c>
      <c r="AI62" s="38">
        <f t="shared" si="9"/>
        <v>0</v>
      </c>
    </row>
    <row r="63" spans="1:35" x14ac:dyDescent="0.25">
      <c r="A63" s="640"/>
      <c r="B63" s="640"/>
      <c r="C63" s="627"/>
      <c r="D63" s="900"/>
      <c r="E63" s="640"/>
      <c r="F63" s="640"/>
      <c r="G63" s="640"/>
      <c r="H63" s="624"/>
      <c r="I63" s="638"/>
      <c r="J63" s="901"/>
      <c r="K63" s="901"/>
      <c r="L63" s="901"/>
      <c r="M63" s="901"/>
      <c r="N63" s="640"/>
      <c r="O63" s="896" t="str">
        <f t="shared" si="0"/>
        <v xml:space="preserve"> </v>
      </c>
      <c r="P63" s="640"/>
      <c r="Q63" s="902"/>
      <c r="R63" s="903"/>
      <c r="S63" s="634" t="str">
        <f t="shared" si="1"/>
        <v/>
      </c>
      <c r="T63" s="634" t="str">
        <f t="shared" si="2"/>
        <v/>
      </c>
      <c r="U63" s="903"/>
      <c r="V63" s="634" t="str">
        <f t="shared" si="3"/>
        <v xml:space="preserve"> </v>
      </c>
      <c r="W63" s="634" t="str">
        <f t="shared" si="4"/>
        <v xml:space="preserve"> </v>
      </c>
      <c r="X63" s="634" t="str">
        <f t="shared" si="5"/>
        <v/>
      </c>
      <c r="Y63" s="634" t="str">
        <f t="shared" si="6"/>
        <v xml:space="preserve"> </v>
      </c>
      <c r="Z63" s="634" t="str">
        <f t="shared" si="10"/>
        <v xml:space="preserve"> </v>
      </c>
      <c r="AA63" s="899" t="str">
        <f t="shared" si="11"/>
        <v xml:space="preserve"> </v>
      </c>
      <c r="AB63" s="899" t="str">
        <f t="shared" si="7"/>
        <v xml:space="preserve"> </v>
      </c>
      <c r="AD63" s="38">
        <f t="shared" si="8"/>
        <v>0</v>
      </c>
      <c r="AI63" s="38">
        <f t="shared" si="9"/>
        <v>0</v>
      </c>
    </row>
    <row r="64" spans="1:35" x14ac:dyDescent="0.25">
      <c r="A64" s="640"/>
      <c r="B64" s="640"/>
      <c r="C64" s="627"/>
      <c r="D64" s="900"/>
      <c r="E64" s="640"/>
      <c r="F64" s="640"/>
      <c r="G64" s="640"/>
      <c r="H64" s="624"/>
      <c r="I64" s="638"/>
      <c r="J64" s="901"/>
      <c r="K64" s="901"/>
      <c r="L64" s="901"/>
      <c r="M64" s="901"/>
      <c r="N64" s="640"/>
      <c r="O64" s="896" t="str">
        <f t="shared" si="0"/>
        <v xml:space="preserve"> </v>
      </c>
      <c r="P64" s="640"/>
      <c r="Q64" s="902"/>
      <c r="R64" s="903"/>
      <c r="S64" s="634" t="str">
        <f t="shared" si="1"/>
        <v/>
      </c>
      <c r="T64" s="634" t="str">
        <f t="shared" si="2"/>
        <v/>
      </c>
      <c r="U64" s="903"/>
      <c r="V64" s="634" t="str">
        <f t="shared" si="3"/>
        <v xml:space="preserve"> </v>
      </c>
      <c r="W64" s="634" t="str">
        <f t="shared" si="4"/>
        <v xml:space="preserve"> </v>
      </c>
      <c r="X64" s="634" t="str">
        <f t="shared" si="5"/>
        <v/>
      </c>
      <c r="Y64" s="634" t="str">
        <f t="shared" si="6"/>
        <v xml:space="preserve"> </v>
      </c>
      <c r="Z64" s="634" t="str">
        <f t="shared" si="10"/>
        <v xml:space="preserve"> </v>
      </c>
      <c r="AA64" s="899" t="str">
        <f t="shared" si="11"/>
        <v xml:space="preserve"> </v>
      </c>
      <c r="AB64" s="899" t="str">
        <f t="shared" si="7"/>
        <v xml:space="preserve"> </v>
      </c>
      <c r="AD64" s="38">
        <f t="shared" si="8"/>
        <v>0</v>
      </c>
      <c r="AI64" s="38">
        <f t="shared" si="9"/>
        <v>0</v>
      </c>
    </row>
    <row r="65" spans="1:35" x14ac:dyDescent="0.25">
      <c r="A65" s="640"/>
      <c r="B65" s="640"/>
      <c r="C65" s="627"/>
      <c r="D65" s="900"/>
      <c r="E65" s="640"/>
      <c r="F65" s="640"/>
      <c r="G65" s="640"/>
      <c r="H65" s="624"/>
      <c r="I65" s="638"/>
      <c r="J65" s="901"/>
      <c r="K65" s="901"/>
      <c r="L65" s="901"/>
      <c r="M65" s="901"/>
      <c r="N65" s="640"/>
      <c r="O65" s="896" t="str">
        <f t="shared" si="0"/>
        <v xml:space="preserve"> </v>
      </c>
      <c r="P65" s="640"/>
      <c r="Q65" s="902"/>
      <c r="R65" s="903"/>
      <c r="S65" s="634" t="str">
        <f t="shared" si="1"/>
        <v/>
      </c>
      <c r="T65" s="634" t="str">
        <f t="shared" si="2"/>
        <v/>
      </c>
      <c r="U65" s="903"/>
      <c r="V65" s="634" t="str">
        <f t="shared" si="3"/>
        <v xml:space="preserve"> </v>
      </c>
      <c r="W65" s="634" t="str">
        <f t="shared" si="4"/>
        <v xml:space="preserve"> </v>
      </c>
      <c r="X65" s="634" t="str">
        <f t="shared" si="5"/>
        <v/>
      </c>
      <c r="Y65" s="634" t="str">
        <f t="shared" si="6"/>
        <v xml:space="preserve"> </v>
      </c>
      <c r="Z65" s="634" t="str">
        <f t="shared" si="10"/>
        <v xml:space="preserve"> </v>
      </c>
      <c r="AA65" s="899" t="str">
        <f t="shared" si="11"/>
        <v xml:space="preserve"> </v>
      </c>
      <c r="AB65" s="899" t="str">
        <f t="shared" si="7"/>
        <v xml:space="preserve"> </v>
      </c>
      <c r="AD65" s="38">
        <f t="shared" si="8"/>
        <v>0</v>
      </c>
      <c r="AI65" s="38">
        <f t="shared" si="9"/>
        <v>0</v>
      </c>
    </row>
    <row r="66" spans="1:35" x14ac:dyDescent="0.25">
      <c r="A66" s="640"/>
      <c r="B66" s="640"/>
      <c r="C66" s="627"/>
      <c r="D66" s="900"/>
      <c r="E66" s="640"/>
      <c r="F66" s="640"/>
      <c r="G66" s="640"/>
      <c r="H66" s="624"/>
      <c r="I66" s="638"/>
      <c r="J66" s="901"/>
      <c r="K66" s="901"/>
      <c r="L66" s="901"/>
      <c r="M66" s="901"/>
      <c r="N66" s="640"/>
      <c r="O66" s="896" t="str">
        <f t="shared" si="0"/>
        <v xml:space="preserve"> </v>
      </c>
      <c r="P66" s="640"/>
      <c r="Q66" s="902"/>
      <c r="R66" s="903"/>
      <c r="S66" s="634" t="str">
        <f t="shared" si="1"/>
        <v/>
      </c>
      <c r="T66" s="634" t="str">
        <f t="shared" si="2"/>
        <v/>
      </c>
      <c r="U66" s="903"/>
      <c r="V66" s="634" t="str">
        <f t="shared" si="3"/>
        <v xml:space="preserve"> </v>
      </c>
      <c r="W66" s="634" t="str">
        <f t="shared" si="4"/>
        <v xml:space="preserve"> </v>
      </c>
      <c r="X66" s="634" t="str">
        <f t="shared" si="5"/>
        <v/>
      </c>
      <c r="Y66" s="634" t="str">
        <f t="shared" si="6"/>
        <v xml:space="preserve"> </v>
      </c>
      <c r="Z66" s="634" t="str">
        <f t="shared" si="10"/>
        <v xml:space="preserve"> </v>
      </c>
      <c r="AA66" s="899" t="str">
        <f t="shared" si="11"/>
        <v xml:space="preserve"> </v>
      </c>
      <c r="AB66" s="899" t="str">
        <f t="shared" si="7"/>
        <v xml:space="preserve"> </v>
      </c>
      <c r="AD66" s="38">
        <f t="shared" si="8"/>
        <v>0</v>
      </c>
      <c r="AI66" s="38">
        <f t="shared" si="9"/>
        <v>0</v>
      </c>
    </row>
    <row r="67" spans="1:35" x14ac:dyDescent="0.25">
      <c r="A67" s="640"/>
      <c r="B67" s="640"/>
      <c r="C67" s="627"/>
      <c r="D67" s="900"/>
      <c r="E67" s="640"/>
      <c r="F67" s="640"/>
      <c r="G67" s="640"/>
      <c r="H67" s="624"/>
      <c r="I67" s="638"/>
      <c r="J67" s="901"/>
      <c r="K67" s="901"/>
      <c r="L67" s="901"/>
      <c r="M67" s="901"/>
      <c r="N67" s="640"/>
      <c r="O67" s="896" t="str">
        <f t="shared" si="0"/>
        <v xml:space="preserve"> </v>
      </c>
      <c r="P67" s="640"/>
      <c r="Q67" s="902"/>
      <c r="R67" s="903"/>
      <c r="S67" s="634" t="str">
        <f t="shared" si="1"/>
        <v/>
      </c>
      <c r="T67" s="634" t="str">
        <f t="shared" si="2"/>
        <v/>
      </c>
      <c r="U67" s="903"/>
      <c r="V67" s="634" t="str">
        <f t="shared" si="3"/>
        <v xml:space="preserve"> </v>
      </c>
      <c r="W67" s="634" t="str">
        <f t="shared" si="4"/>
        <v xml:space="preserve"> </v>
      </c>
      <c r="X67" s="634" t="str">
        <f t="shared" si="5"/>
        <v/>
      </c>
      <c r="Y67" s="634" t="str">
        <f t="shared" si="6"/>
        <v xml:space="preserve"> </v>
      </c>
      <c r="Z67" s="634" t="str">
        <f t="shared" si="10"/>
        <v xml:space="preserve"> </v>
      </c>
      <c r="AA67" s="899" t="str">
        <f t="shared" si="11"/>
        <v xml:space="preserve"> </v>
      </c>
      <c r="AB67" s="899" t="str">
        <f t="shared" si="7"/>
        <v xml:space="preserve"> </v>
      </c>
      <c r="AD67" s="38">
        <f t="shared" si="8"/>
        <v>0</v>
      </c>
      <c r="AI67" s="38">
        <f t="shared" si="9"/>
        <v>0</v>
      </c>
    </row>
    <row r="68" spans="1:35" x14ac:dyDescent="0.25">
      <c r="A68" s="640"/>
      <c r="B68" s="640"/>
      <c r="C68" s="627"/>
      <c r="D68" s="900"/>
      <c r="E68" s="640"/>
      <c r="F68" s="640"/>
      <c r="G68" s="640"/>
      <c r="H68" s="624"/>
      <c r="I68" s="638"/>
      <c r="J68" s="901"/>
      <c r="K68" s="901"/>
      <c r="L68" s="901"/>
      <c r="M68" s="901"/>
      <c r="N68" s="640"/>
      <c r="O68" s="896" t="str">
        <f t="shared" si="0"/>
        <v xml:space="preserve"> </v>
      </c>
      <c r="P68" s="640"/>
      <c r="Q68" s="902"/>
      <c r="R68" s="903"/>
      <c r="S68" s="634" t="str">
        <f t="shared" si="1"/>
        <v/>
      </c>
      <c r="T68" s="634" t="str">
        <f t="shared" si="2"/>
        <v/>
      </c>
      <c r="U68" s="903"/>
      <c r="V68" s="634" t="str">
        <f t="shared" si="3"/>
        <v xml:space="preserve"> </v>
      </c>
      <c r="W68" s="634" t="str">
        <f t="shared" si="4"/>
        <v xml:space="preserve"> </v>
      </c>
      <c r="X68" s="634" t="str">
        <f t="shared" si="5"/>
        <v/>
      </c>
      <c r="Y68" s="634" t="str">
        <f t="shared" si="6"/>
        <v xml:space="preserve"> </v>
      </c>
      <c r="Z68" s="634" t="str">
        <f t="shared" si="10"/>
        <v xml:space="preserve"> </v>
      </c>
      <c r="AA68" s="899" t="str">
        <f t="shared" si="11"/>
        <v xml:space="preserve"> </v>
      </c>
      <c r="AB68" s="899" t="str">
        <f t="shared" si="7"/>
        <v xml:space="preserve"> </v>
      </c>
      <c r="AD68" s="38">
        <f t="shared" si="8"/>
        <v>0</v>
      </c>
      <c r="AI68" s="38">
        <f t="shared" si="9"/>
        <v>0</v>
      </c>
    </row>
    <row r="69" spans="1:35" x14ac:dyDescent="0.25">
      <c r="A69" s="640"/>
      <c r="B69" s="640"/>
      <c r="C69" s="627"/>
      <c r="D69" s="900"/>
      <c r="E69" s="640"/>
      <c r="F69" s="640"/>
      <c r="G69" s="640"/>
      <c r="H69" s="624"/>
      <c r="I69" s="638"/>
      <c r="J69" s="901"/>
      <c r="K69" s="901"/>
      <c r="L69" s="901"/>
      <c r="M69" s="901"/>
      <c r="N69" s="640"/>
      <c r="O69" s="896" t="str">
        <f t="shared" si="0"/>
        <v xml:space="preserve"> </v>
      </c>
      <c r="P69" s="640"/>
      <c r="Q69" s="902"/>
      <c r="R69" s="903"/>
      <c r="S69" s="634" t="str">
        <f t="shared" si="1"/>
        <v/>
      </c>
      <c r="T69" s="634" t="str">
        <f t="shared" si="2"/>
        <v/>
      </c>
      <c r="U69" s="903"/>
      <c r="V69" s="634" t="str">
        <f t="shared" si="3"/>
        <v xml:space="preserve"> </v>
      </c>
      <c r="W69" s="634" t="str">
        <f t="shared" si="4"/>
        <v xml:space="preserve"> </v>
      </c>
      <c r="X69" s="634" t="str">
        <f t="shared" si="5"/>
        <v/>
      </c>
      <c r="Y69" s="634" t="str">
        <f t="shared" si="6"/>
        <v xml:space="preserve"> </v>
      </c>
      <c r="Z69" s="634" t="str">
        <f t="shared" si="10"/>
        <v xml:space="preserve"> </v>
      </c>
      <c r="AA69" s="899" t="str">
        <f t="shared" si="11"/>
        <v xml:space="preserve"> </v>
      </c>
      <c r="AB69" s="899" t="str">
        <f t="shared" si="7"/>
        <v xml:space="preserve"> </v>
      </c>
      <c r="AD69" s="38">
        <f t="shared" si="8"/>
        <v>0</v>
      </c>
      <c r="AI69" s="38">
        <f t="shared" si="9"/>
        <v>0</v>
      </c>
    </row>
    <row r="70" spans="1:35" x14ac:dyDescent="0.25">
      <c r="A70" s="640"/>
      <c r="B70" s="640"/>
      <c r="C70" s="627"/>
      <c r="D70" s="900"/>
      <c r="E70" s="640"/>
      <c r="F70" s="640"/>
      <c r="G70" s="640"/>
      <c r="H70" s="624"/>
      <c r="I70" s="638"/>
      <c r="J70" s="901"/>
      <c r="K70" s="901"/>
      <c r="L70" s="901"/>
      <c r="M70" s="901"/>
      <c r="N70" s="640"/>
      <c r="O70" s="896" t="str">
        <f t="shared" ref="O70:O133" si="12">IF(N70*Q70&gt;0,N70*Q70," ")</f>
        <v xml:space="preserve"> </v>
      </c>
      <c r="P70" s="640"/>
      <c r="Q70" s="902"/>
      <c r="R70" s="903"/>
      <c r="S70" s="634" t="str">
        <f t="shared" ref="S70:S133" si="13">IF(C70="","",VLOOKUP(C70,$AF$5:$AG$10,2,FALSE))</f>
        <v/>
      </c>
      <c r="T70" s="634" t="str">
        <f t="shared" ref="T70:T133" si="14">IF(C70="","",VLOOKUP(C70,$AF$5:$AH$10,3,FALSE)*R70)</f>
        <v/>
      </c>
      <c r="U70" s="903"/>
      <c r="V70" s="634" t="str">
        <f t="shared" ref="V70:V133" si="15">IF(U70*0.000187&gt;0,(U70*0.000187)+T70," ")</f>
        <v xml:space="preserve"> </v>
      </c>
      <c r="W70" s="634" t="str">
        <f t="shared" ref="W70:W133" si="16">IFERROR(R70/Q70," ")</f>
        <v xml:space="preserve"> </v>
      </c>
      <c r="X70" s="634" t="str">
        <f t="shared" ref="X70:X133" si="17">IF(S70="","",S70&amp;"/km")</f>
        <v/>
      </c>
      <c r="Y70" s="634" t="str">
        <f t="shared" ref="Y70:Y133" si="18">IFERROR(T70/Q70," ")</f>
        <v xml:space="preserve"> </v>
      </c>
      <c r="Z70" s="634" t="str">
        <f t="shared" ref="Z70:Z133" si="19">IFERROR(T70/O70," ")</f>
        <v xml:space="preserve"> </v>
      </c>
      <c r="AA70" s="899" t="str">
        <f t="shared" ref="AA70:AA133" si="20">IFERROR(V70/Q70," ")</f>
        <v xml:space="preserve"> </v>
      </c>
      <c r="AB70" s="899" t="str">
        <f t="shared" ref="AB70:AB133" si="21">IFERROR(V70/O70," ")</f>
        <v xml:space="preserve"> </v>
      </c>
      <c r="AD70" s="38">
        <f t="shared" ref="AD70:AD133" si="22">IF(C70="Elettrico",1,0)+IF(C70="Ibrido",1,0)</f>
        <v>0</v>
      </c>
      <c r="AI70" s="38">
        <f t="shared" ref="AI70:AI133" si="23">IF(C70="Metano",1,0)</f>
        <v>0</v>
      </c>
    </row>
    <row r="71" spans="1:35" x14ac:dyDescent="0.25">
      <c r="A71" s="640"/>
      <c r="B71" s="640"/>
      <c r="C71" s="627"/>
      <c r="D71" s="900"/>
      <c r="E71" s="640"/>
      <c r="F71" s="640"/>
      <c r="G71" s="640"/>
      <c r="H71" s="624"/>
      <c r="I71" s="638"/>
      <c r="J71" s="901"/>
      <c r="K71" s="901"/>
      <c r="L71" s="901"/>
      <c r="M71" s="901"/>
      <c r="N71" s="640"/>
      <c r="O71" s="896" t="str">
        <f t="shared" si="12"/>
        <v xml:space="preserve"> </v>
      </c>
      <c r="P71" s="640"/>
      <c r="Q71" s="902"/>
      <c r="R71" s="903"/>
      <c r="S71" s="634" t="str">
        <f t="shared" si="13"/>
        <v/>
      </c>
      <c r="T71" s="634" t="str">
        <f t="shared" si="14"/>
        <v/>
      </c>
      <c r="U71" s="903"/>
      <c r="V71" s="634" t="str">
        <f t="shared" si="15"/>
        <v xml:space="preserve"> </v>
      </c>
      <c r="W71" s="634" t="str">
        <f t="shared" si="16"/>
        <v xml:space="preserve"> </v>
      </c>
      <c r="X71" s="634" t="str">
        <f t="shared" si="17"/>
        <v/>
      </c>
      <c r="Y71" s="634" t="str">
        <f t="shared" si="18"/>
        <v xml:space="preserve"> </v>
      </c>
      <c r="Z71" s="634" t="str">
        <f t="shared" si="19"/>
        <v xml:space="preserve"> </v>
      </c>
      <c r="AA71" s="899" t="str">
        <f t="shared" si="20"/>
        <v xml:space="preserve"> </v>
      </c>
      <c r="AB71" s="899" t="str">
        <f t="shared" si="21"/>
        <v xml:space="preserve"> </v>
      </c>
      <c r="AD71" s="38">
        <f t="shared" si="22"/>
        <v>0</v>
      </c>
      <c r="AI71" s="38">
        <f t="shared" si="23"/>
        <v>0</v>
      </c>
    </row>
    <row r="72" spans="1:35" x14ac:dyDescent="0.25">
      <c r="A72" s="640"/>
      <c r="B72" s="640"/>
      <c r="C72" s="627"/>
      <c r="D72" s="900"/>
      <c r="E72" s="640"/>
      <c r="F72" s="640"/>
      <c r="G72" s="640"/>
      <c r="H72" s="624"/>
      <c r="I72" s="638"/>
      <c r="J72" s="901"/>
      <c r="K72" s="901"/>
      <c r="L72" s="901"/>
      <c r="M72" s="901"/>
      <c r="N72" s="640"/>
      <c r="O72" s="896" t="str">
        <f t="shared" si="12"/>
        <v xml:space="preserve"> </v>
      </c>
      <c r="P72" s="640"/>
      <c r="Q72" s="902"/>
      <c r="R72" s="903"/>
      <c r="S72" s="634" t="str">
        <f t="shared" si="13"/>
        <v/>
      </c>
      <c r="T72" s="634" t="str">
        <f t="shared" si="14"/>
        <v/>
      </c>
      <c r="U72" s="903"/>
      <c r="V72" s="634" t="str">
        <f t="shared" si="15"/>
        <v xml:space="preserve"> </v>
      </c>
      <c r="W72" s="634" t="str">
        <f t="shared" si="16"/>
        <v xml:space="preserve"> </v>
      </c>
      <c r="X72" s="634" t="str">
        <f t="shared" si="17"/>
        <v/>
      </c>
      <c r="Y72" s="634" t="str">
        <f t="shared" si="18"/>
        <v xml:space="preserve"> </v>
      </c>
      <c r="Z72" s="634" t="str">
        <f t="shared" si="19"/>
        <v xml:space="preserve"> </v>
      </c>
      <c r="AA72" s="899" t="str">
        <f t="shared" si="20"/>
        <v xml:space="preserve"> </v>
      </c>
      <c r="AB72" s="899" t="str">
        <f t="shared" si="21"/>
        <v xml:space="preserve"> </v>
      </c>
      <c r="AD72" s="38">
        <f t="shared" si="22"/>
        <v>0</v>
      </c>
      <c r="AI72" s="38">
        <f t="shared" si="23"/>
        <v>0</v>
      </c>
    </row>
    <row r="73" spans="1:35" x14ac:dyDescent="0.25">
      <c r="A73" s="640"/>
      <c r="B73" s="640"/>
      <c r="C73" s="627"/>
      <c r="D73" s="900"/>
      <c r="E73" s="640"/>
      <c r="F73" s="640"/>
      <c r="G73" s="640"/>
      <c r="H73" s="624"/>
      <c r="I73" s="638"/>
      <c r="J73" s="901"/>
      <c r="K73" s="901"/>
      <c r="L73" s="901"/>
      <c r="M73" s="901"/>
      <c r="N73" s="640"/>
      <c r="O73" s="896" t="str">
        <f t="shared" si="12"/>
        <v xml:space="preserve"> </v>
      </c>
      <c r="P73" s="640"/>
      <c r="Q73" s="902"/>
      <c r="R73" s="903"/>
      <c r="S73" s="634" t="str">
        <f t="shared" si="13"/>
        <v/>
      </c>
      <c r="T73" s="634" t="str">
        <f t="shared" si="14"/>
        <v/>
      </c>
      <c r="U73" s="903"/>
      <c r="V73" s="634" t="str">
        <f t="shared" si="15"/>
        <v xml:space="preserve"> </v>
      </c>
      <c r="W73" s="634" t="str">
        <f t="shared" si="16"/>
        <v xml:space="preserve"> </v>
      </c>
      <c r="X73" s="634" t="str">
        <f t="shared" si="17"/>
        <v/>
      </c>
      <c r="Y73" s="634" t="str">
        <f t="shared" si="18"/>
        <v xml:space="preserve"> </v>
      </c>
      <c r="Z73" s="634" t="str">
        <f t="shared" si="19"/>
        <v xml:space="preserve"> </v>
      </c>
      <c r="AA73" s="899" t="str">
        <f t="shared" si="20"/>
        <v xml:space="preserve"> </v>
      </c>
      <c r="AB73" s="899" t="str">
        <f t="shared" si="21"/>
        <v xml:space="preserve"> </v>
      </c>
      <c r="AD73" s="38">
        <f t="shared" si="22"/>
        <v>0</v>
      </c>
      <c r="AI73" s="38">
        <f t="shared" si="23"/>
        <v>0</v>
      </c>
    </row>
    <row r="74" spans="1:35" x14ac:dyDescent="0.25">
      <c r="A74" s="640"/>
      <c r="B74" s="640"/>
      <c r="C74" s="627"/>
      <c r="D74" s="900"/>
      <c r="E74" s="640"/>
      <c r="F74" s="640"/>
      <c r="G74" s="640"/>
      <c r="H74" s="624"/>
      <c r="I74" s="638"/>
      <c r="J74" s="901"/>
      <c r="K74" s="901"/>
      <c r="L74" s="901"/>
      <c r="M74" s="901"/>
      <c r="N74" s="640"/>
      <c r="O74" s="896" t="str">
        <f t="shared" si="12"/>
        <v xml:space="preserve"> </v>
      </c>
      <c r="P74" s="640"/>
      <c r="Q74" s="902"/>
      <c r="R74" s="903"/>
      <c r="S74" s="634" t="str">
        <f t="shared" si="13"/>
        <v/>
      </c>
      <c r="T74" s="634" t="str">
        <f t="shared" si="14"/>
        <v/>
      </c>
      <c r="U74" s="903"/>
      <c r="V74" s="634" t="str">
        <f t="shared" si="15"/>
        <v xml:space="preserve"> </v>
      </c>
      <c r="W74" s="634" t="str">
        <f t="shared" si="16"/>
        <v xml:space="preserve"> </v>
      </c>
      <c r="X74" s="634" t="str">
        <f t="shared" si="17"/>
        <v/>
      </c>
      <c r="Y74" s="634" t="str">
        <f t="shared" si="18"/>
        <v xml:space="preserve"> </v>
      </c>
      <c r="Z74" s="634" t="str">
        <f t="shared" si="19"/>
        <v xml:space="preserve"> </v>
      </c>
      <c r="AA74" s="899" t="str">
        <f t="shared" si="20"/>
        <v xml:space="preserve"> </v>
      </c>
      <c r="AB74" s="899" t="str">
        <f t="shared" si="21"/>
        <v xml:space="preserve"> </v>
      </c>
      <c r="AD74" s="38">
        <f t="shared" si="22"/>
        <v>0</v>
      </c>
      <c r="AI74" s="38">
        <f t="shared" si="23"/>
        <v>0</v>
      </c>
    </row>
    <row r="75" spans="1:35" x14ac:dyDescent="0.25">
      <c r="A75" s="640"/>
      <c r="B75" s="640"/>
      <c r="C75" s="627"/>
      <c r="D75" s="900"/>
      <c r="E75" s="640"/>
      <c r="F75" s="640"/>
      <c r="G75" s="640"/>
      <c r="H75" s="624"/>
      <c r="I75" s="638"/>
      <c r="J75" s="901"/>
      <c r="K75" s="901"/>
      <c r="L75" s="901"/>
      <c r="M75" s="901"/>
      <c r="N75" s="640"/>
      <c r="O75" s="896" t="str">
        <f t="shared" si="12"/>
        <v xml:space="preserve"> </v>
      </c>
      <c r="P75" s="640"/>
      <c r="Q75" s="902"/>
      <c r="R75" s="903"/>
      <c r="S75" s="634" t="str">
        <f t="shared" si="13"/>
        <v/>
      </c>
      <c r="T75" s="634" t="str">
        <f t="shared" si="14"/>
        <v/>
      </c>
      <c r="U75" s="903"/>
      <c r="V75" s="634" t="str">
        <f t="shared" si="15"/>
        <v xml:space="preserve"> </v>
      </c>
      <c r="W75" s="634" t="str">
        <f t="shared" si="16"/>
        <v xml:space="preserve"> </v>
      </c>
      <c r="X75" s="634" t="str">
        <f t="shared" si="17"/>
        <v/>
      </c>
      <c r="Y75" s="634" t="str">
        <f t="shared" si="18"/>
        <v xml:space="preserve"> </v>
      </c>
      <c r="Z75" s="634" t="str">
        <f t="shared" si="19"/>
        <v xml:space="preserve"> </v>
      </c>
      <c r="AA75" s="899" t="str">
        <f t="shared" si="20"/>
        <v xml:space="preserve"> </v>
      </c>
      <c r="AB75" s="899" t="str">
        <f t="shared" si="21"/>
        <v xml:space="preserve"> </v>
      </c>
      <c r="AD75" s="38">
        <f t="shared" si="22"/>
        <v>0</v>
      </c>
      <c r="AI75" s="38">
        <f t="shared" si="23"/>
        <v>0</v>
      </c>
    </row>
    <row r="76" spans="1:35" x14ac:dyDescent="0.25">
      <c r="A76" s="640"/>
      <c r="B76" s="640"/>
      <c r="C76" s="627"/>
      <c r="D76" s="900"/>
      <c r="E76" s="640"/>
      <c r="F76" s="640"/>
      <c r="G76" s="640"/>
      <c r="H76" s="624"/>
      <c r="I76" s="638"/>
      <c r="J76" s="901"/>
      <c r="K76" s="901"/>
      <c r="L76" s="901"/>
      <c r="M76" s="901"/>
      <c r="N76" s="640"/>
      <c r="O76" s="896" t="str">
        <f t="shared" si="12"/>
        <v xml:space="preserve"> </v>
      </c>
      <c r="P76" s="640"/>
      <c r="Q76" s="902"/>
      <c r="R76" s="903"/>
      <c r="S76" s="634" t="str">
        <f t="shared" si="13"/>
        <v/>
      </c>
      <c r="T76" s="634" t="str">
        <f t="shared" si="14"/>
        <v/>
      </c>
      <c r="U76" s="903"/>
      <c r="V76" s="634" t="str">
        <f t="shared" si="15"/>
        <v xml:space="preserve"> </v>
      </c>
      <c r="W76" s="634" t="str">
        <f t="shared" si="16"/>
        <v xml:space="preserve"> </v>
      </c>
      <c r="X76" s="634" t="str">
        <f t="shared" si="17"/>
        <v/>
      </c>
      <c r="Y76" s="634" t="str">
        <f t="shared" si="18"/>
        <v xml:space="preserve"> </v>
      </c>
      <c r="Z76" s="634" t="str">
        <f t="shared" si="19"/>
        <v xml:space="preserve"> </v>
      </c>
      <c r="AA76" s="899" t="str">
        <f t="shared" si="20"/>
        <v xml:space="preserve"> </v>
      </c>
      <c r="AB76" s="899" t="str">
        <f t="shared" si="21"/>
        <v xml:space="preserve"> </v>
      </c>
      <c r="AD76" s="38">
        <f t="shared" si="22"/>
        <v>0</v>
      </c>
      <c r="AI76" s="38">
        <f t="shared" si="23"/>
        <v>0</v>
      </c>
    </row>
    <row r="77" spans="1:35" x14ac:dyDescent="0.25">
      <c r="A77" s="640"/>
      <c r="B77" s="640"/>
      <c r="C77" s="627"/>
      <c r="D77" s="900"/>
      <c r="E77" s="640"/>
      <c r="F77" s="640"/>
      <c r="G77" s="640"/>
      <c r="H77" s="624"/>
      <c r="I77" s="638"/>
      <c r="J77" s="901"/>
      <c r="K77" s="901"/>
      <c r="L77" s="901"/>
      <c r="M77" s="901"/>
      <c r="N77" s="640"/>
      <c r="O77" s="896" t="str">
        <f t="shared" si="12"/>
        <v xml:space="preserve"> </v>
      </c>
      <c r="P77" s="640"/>
      <c r="Q77" s="902"/>
      <c r="R77" s="903"/>
      <c r="S77" s="634" t="str">
        <f t="shared" si="13"/>
        <v/>
      </c>
      <c r="T77" s="634" t="str">
        <f t="shared" si="14"/>
        <v/>
      </c>
      <c r="U77" s="903"/>
      <c r="V77" s="634" t="str">
        <f t="shared" si="15"/>
        <v xml:space="preserve"> </v>
      </c>
      <c r="W77" s="634" t="str">
        <f t="shared" si="16"/>
        <v xml:space="preserve"> </v>
      </c>
      <c r="X77" s="634" t="str">
        <f t="shared" si="17"/>
        <v/>
      </c>
      <c r="Y77" s="634" t="str">
        <f t="shared" si="18"/>
        <v xml:space="preserve"> </v>
      </c>
      <c r="Z77" s="634" t="str">
        <f t="shared" si="19"/>
        <v xml:space="preserve"> </v>
      </c>
      <c r="AA77" s="899" t="str">
        <f t="shared" si="20"/>
        <v xml:space="preserve"> </v>
      </c>
      <c r="AB77" s="899" t="str">
        <f t="shared" si="21"/>
        <v xml:space="preserve"> </v>
      </c>
      <c r="AD77" s="38">
        <f t="shared" si="22"/>
        <v>0</v>
      </c>
      <c r="AI77" s="38">
        <f t="shared" si="23"/>
        <v>0</v>
      </c>
    </row>
    <row r="78" spans="1:35" x14ac:dyDescent="0.25">
      <c r="A78" s="640"/>
      <c r="B78" s="640"/>
      <c r="C78" s="627"/>
      <c r="D78" s="900"/>
      <c r="E78" s="640"/>
      <c r="F78" s="640"/>
      <c r="G78" s="640"/>
      <c r="H78" s="624"/>
      <c r="I78" s="638"/>
      <c r="J78" s="901"/>
      <c r="K78" s="901"/>
      <c r="L78" s="901"/>
      <c r="M78" s="901"/>
      <c r="N78" s="640"/>
      <c r="O78" s="896" t="str">
        <f t="shared" si="12"/>
        <v xml:space="preserve"> </v>
      </c>
      <c r="P78" s="640"/>
      <c r="Q78" s="902"/>
      <c r="R78" s="903"/>
      <c r="S78" s="634" t="str">
        <f t="shared" si="13"/>
        <v/>
      </c>
      <c r="T78" s="634" t="str">
        <f t="shared" si="14"/>
        <v/>
      </c>
      <c r="U78" s="903"/>
      <c r="V78" s="634" t="str">
        <f t="shared" si="15"/>
        <v xml:space="preserve"> </v>
      </c>
      <c r="W78" s="634" t="str">
        <f t="shared" si="16"/>
        <v xml:space="preserve"> </v>
      </c>
      <c r="X78" s="634" t="str">
        <f t="shared" si="17"/>
        <v/>
      </c>
      <c r="Y78" s="634" t="str">
        <f t="shared" si="18"/>
        <v xml:space="preserve"> </v>
      </c>
      <c r="Z78" s="634" t="str">
        <f t="shared" si="19"/>
        <v xml:space="preserve"> </v>
      </c>
      <c r="AA78" s="899" t="str">
        <f t="shared" si="20"/>
        <v xml:space="preserve"> </v>
      </c>
      <c r="AB78" s="899" t="str">
        <f t="shared" si="21"/>
        <v xml:space="preserve"> </v>
      </c>
      <c r="AD78" s="38">
        <f t="shared" si="22"/>
        <v>0</v>
      </c>
      <c r="AI78" s="38">
        <f t="shared" si="23"/>
        <v>0</v>
      </c>
    </row>
    <row r="79" spans="1:35" x14ac:dyDescent="0.25">
      <c r="A79" s="640"/>
      <c r="B79" s="640"/>
      <c r="C79" s="627"/>
      <c r="D79" s="900"/>
      <c r="E79" s="640"/>
      <c r="F79" s="640"/>
      <c r="G79" s="640"/>
      <c r="H79" s="624"/>
      <c r="I79" s="638"/>
      <c r="J79" s="901"/>
      <c r="K79" s="901"/>
      <c r="L79" s="901"/>
      <c r="M79" s="901"/>
      <c r="N79" s="640"/>
      <c r="O79" s="896" t="str">
        <f t="shared" si="12"/>
        <v xml:space="preserve"> </v>
      </c>
      <c r="P79" s="640"/>
      <c r="Q79" s="902"/>
      <c r="R79" s="903"/>
      <c r="S79" s="634" t="str">
        <f t="shared" si="13"/>
        <v/>
      </c>
      <c r="T79" s="634" t="str">
        <f t="shared" si="14"/>
        <v/>
      </c>
      <c r="U79" s="903"/>
      <c r="V79" s="634" t="str">
        <f t="shared" si="15"/>
        <v xml:space="preserve"> </v>
      </c>
      <c r="W79" s="634" t="str">
        <f t="shared" si="16"/>
        <v xml:space="preserve"> </v>
      </c>
      <c r="X79" s="634" t="str">
        <f t="shared" si="17"/>
        <v/>
      </c>
      <c r="Y79" s="634" t="str">
        <f t="shared" si="18"/>
        <v xml:space="preserve"> </v>
      </c>
      <c r="Z79" s="634" t="str">
        <f t="shared" si="19"/>
        <v xml:space="preserve"> </v>
      </c>
      <c r="AA79" s="899" t="str">
        <f t="shared" si="20"/>
        <v xml:space="preserve"> </v>
      </c>
      <c r="AB79" s="899" t="str">
        <f t="shared" si="21"/>
        <v xml:space="preserve"> </v>
      </c>
      <c r="AD79" s="38">
        <f t="shared" si="22"/>
        <v>0</v>
      </c>
      <c r="AI79" s="38">
        <f t="shared" si="23"/>
        <v>0</v>
      </c>
    </row>
    <row r="80" spans="1:35" x14ac:dyDescent="0.25">
      <c r="A80" s="640"/>
      <c r="B80" s="640"/>
      <c r="C80" s="627"/>
      <c r="D80" s="900"/>
      <c r="E80" s="640"/>
      <c r="F80" s="640"/>
      <c r="G80" s="640"/>
      <c r="H80" s="624"/>
      <c r="I80" s="638"/>
      <c r="J80" s="901"/>
      <c r="K80" s="901"/>
      <c r="L80" s="901"/>
      <c r="M80" s="901"/>
      <c r="N80" s="640"/>
      <c r="O80" s="896" t="str">
        <f t="shared" si="12"/>
        <v xml:space="preserve"> </v>
      </c>
      <c r="P80" s="640"/>
      <c r="Q80" s="902"/>
      <c r="R80" s="903"/>
      <c r="S80" s="634" t="str">
        <f t="shared" si="13"/>
        <v/>
      </c>
      <c r="T80" s="634" t="str">
        <f t="shared" si="14"/>
        <v/>
      </c>
      <c r="U80" s="903"/>
      <c r="V80" s="634" t="str">
        <f t="shared" si="15"/>
        <v xml:space="preserve"> </v>
      </c>
      <c r="W80" s="634" t="str">
        <f t="shared" si="16"/>
        <v xml:space="preserve"> </v>
      </c>
      <c r="X80" s="634" t="str">
        <f t="shared" si="17"/>
        <v/>
      </c>
      <c r="Y80" s="634" t="str">
        <f t="shared" si="18"/>
        <v xml:space="preserve"> </v>
      </c>
      <c r="Z80" s="634" t="str">
        <f t="shared" si="19"/>
        <v xml:space="preserve"> </v>
      </c>
      <c r="AA80" s="899" t="str">
        <f t="shared" si="20"/>
        <v xml:space="preserve"> </v>
      </c>
      <c r="AB80" s="899" t="str">
        <f t="shared" si="21"/>
        <v xml:space="preserve"> </v>
      </c>
      <c r="AD80" s="38">
        <f t="shared" si="22"/>
        <v>0</v>
      </c>
      <c r="AI80" s="38">
        <f t="shared" si="23"/>
        <v>0</v>
      </c>
    </row>
    <row r="81" spans="1:35" x14ac:dyDescent="0.25">
      <c r="A81" s="640"/>
      <c r="B81" s="640"/>
      <c r="C81" s="627"/>
      <c r="D81" s="900"/>
      <c r="E81" s="640"/>
      <c r="F81" s="640"/>
      <c r="G81" s="640"/>
      <c r="H81" s="624"/>
      <c r="I81" s="638"/>
      <c r="J81" s="901"/>
      <c r="K81" s="901"/>
      <c r="L81" s="901"/>
      <c r="M81" s="901"/>
      <c r="N81" s="640"/>
      <c r="O81" s="896" t="str">
        <f t="shared" si="12"/>
        <v xml:space="preserve"> </v>
      </c>
      <c r="P81" s="640"/>
      <c r="Q81" s="902"/>
      <c r="R81" s="903"/>
      <c r="S81" s="634" t="str">
        <f t="shared" si="13"/>
        <v/>
      </c>
      <c r="T81" s="634" t="str">
        <f t="shared" si="14"/>
        <v/>
      </c>
      <c r="U81" s="903"/>
      <c r="V81" s="634" t="str">
        <f t="shared" si="15"/>
        <v xml:space="preserve"> </v>
      </c>
      <c r="W81" s="634" t="str">
        <f t="shared" si="16"/>
        <v xml:space="preserve"> </v>
      </c>
      <c r="X81" s="634" t="str">
        <f t="shared" si="17"/>
        <v/>
      </c>
      <c r="Y81" s="634" t="str">
        <f t="shared" si="18"/>
        <v xml:space="preserve"> </v>
      </c>
      <c r="Z81" s="634" t="str">
        <f t="shared" si="19"/>
        <v xml:space="preserve"> </v>
      </c>
      <c r="AA81" s="899" t="str">
        <f t="shared" si="20"/>
        <v xml:space="preserve"> </v>
      </c>
      <c r="AB81" s="899" t="str">
        <f t="shared" si="21"/>
        <v xml:space="preserve"> </v>
      </c>
      <c r="AD81" s="38">
        <f t="shared" si="22"/>
        <v>0</v>
      </c>
      <c r="AI81" s="38">
        <f t="shared" si="23"/>
        <v>0</v>
      </c>
    </row>
    <row r="82" spans="1:35" x14ac:dyDescent="0.25">
      <c r="A82" s="640"/>
      <c r="B82" s="640"/>
      <c r="C82" s="627"/>
      <c r="D82" s="900"/>
      <c r="E82" s="640"/>
      <c r="F82" s="640"/>
      <c r="G82" s="640"/>
      <c r="H82" s="624"/>
      <c r="I82" s="638"/>
      <c r="J82" s="901"/>
      <c r="K82" s="901"/>
      <c r="L82" s="901"/>
      <c r="M82" s="901"/>
      <c r="N82" s="640"/>
      <c r="O82" s="896" t="str">
        <f t="shared" si="12"/>
        <v xml:space="preserve"> </v>
      </c>
      <c r="P82" s="640"/>
      <c r="Q82" s="902"/>
      <c r="R82" s="903"/>
      <c r="S82" s="634" t="str">
        <f t="shared" si="13"/>
        <v/>
      </c>
      <c r="T82" s="634" t="str">
        <f t="shared" si="14"/>
        <v/>
      </c>
      <c r="U82" s="903"/>
      <c r="V82" s="634" t="str">
        <f t="shared" si="15"/>
        <v xml:space="preserve"> </v>
      </c>
      <c r="W82" s="634" t="str">
        <f t="shared" si="16"/>
        <v xml:space="preserve"> </v>
      </c>
      <c r="X82" s="634" t="str">
        <f t="shared" si="17"/>
        <v/>
      </c>
      <c r="Y82" s="634" t="str">
        <f t="shared" si="18"/>
        <v xml:space="preserve"> </v>
      </c>
      <c r="Z82" s="634" t="str">
        <f t="shared" si="19"/>
        <v xml:space="preserve"> </v>
      </c>
      <c r="AA82" s="899" t="str">
        <f t="shared" si="20"/>
        <v xml:space="preserve"> </v>
      </c>
      <c r="AB82" s="899" t="str">
        <f t="shared" si="21"/>
        <v xml:space="preserve"> </v>
      </c>
      <c r="AD82" s="38">
        <f t="shared" si="22"/>
        <v>0</v>
      </c>
      <c r="AI82" s="38">
        <f t="shared" si="23"/>
        <v>0</v>
      </c>
    </row>
    <row r="83" spans="1:35" x14ac:dyDescent="0.25">
      <c r="A83" s="640"/>
      <c r="B83" s="640"/>
      <c r="C83" s="627"/>
      <c r="D83" s="900"/>
      <c r="E83" s="640"/>
      <c r="F83" s="640"/>
      <c r="G83" s="640"/>
      <c r="H83" s="624"/>
      <c r="I83" s="638"/>
      <c r="J83" s="901"/>
      <c r="K83" s="901"/>
      <c r="L83" s="901"/>
      <c r="M83" s="901"/>
      <c r="N83" s="640"/>
      <c r="O83" s="896" t="str">
        <f t="shared" si="12"/>
        <v xml:space="preserve"> </v>
      </c>
      <c r="P83" s="640"/>
      <c r="Q83" s="902"/>
      <c r="R83" s="903"/>
      <c r="S83" s="634" t="str">
        <f t="shared" si="13"/>
        <v/>
      </c>
      <c r="T83" s="634" t="str">
        <f t="shared" si="14"/>
        <v/>
      </c>
      <c r="U83" s="903"/>
      <c r="V83" s="634" t="str">
        <f t="shared" si="15"/>
        <v xml:space="preserve"> </v>
      </c>
      <c r="W83" s="634" t="str">
        <f t="shared" si="16"/>
        <v xml:space="preserve"> </v>
      </c>
      <c r="X83" s="634" t="str">
        <f t="shared" si="17"/>
        <v/>
      </c>
      <c r="Y83" s="634" t="str">
        <f t="shared" si="18"/>
        <v xml:space="preserve"> </v>
      </c>
      <c r="Z83" s="634" t="str">
        <f t="shared" si="19"/>
        <v xml:space="preserve"> </v>
      </c>
      <c r="AA83" s="899" t="str">
        <f t="shared" si="20"/>
        <v xml:space="preserve"> </v>
      </c>
      <c r="AB83" s="899" t="str">
        <f t="shared" si="21"/>
        <v xml:space="preserve"> </v>
      </c>
      <c r="AD83" s="38">
        <f t="shared" si="22"/>
        <v>0</v>
      </c>
      <c r="AI83" s="38">
        <f t="shared" si="23"/>
        <v>0</v>
      </c>
    </row>
    <row r="84" spans="1:35" x14ac:dyDescent="0.25">
      <c r="A84" s="640"/>
      <c r="B84" s="640"/>
      <c r="C84" s="627"/>
      <c r="D84" s="900"/>
      <c r="E84" s="640"/>
      <c r="F84" s="640"/>
      <c r="G84" s="640"/>
      <c r="H84" s="624"/>
      <c r="I84" s="638"/>
      <c r="J84" s="901"/>
      <c r="K84" s="901"/>
      <c r="L84" s="901"/>
      <c r="M84" s="901"/>
      <c r="N84" s="640"/>
      <c r="O84" s="896" t="str">
        <f t="shared" si="12"/>
        <v xml:space="preserve"> </v>
      </c>
      <c r="P84" s="640"/>
      <c r="Q84" s="902"/>
      <c r="R84" s="903"/>
      <c r="S84" s="634" t="str">
        <f t="shared" si="13"/>
        <v/>
      </c>
      <c r="T84" s="634" t="str">
        <f t="shared" si="14"/>
        <v/>
      </c>
      <c r="U84" s="903"/>
      <c r="V84" s="634" t="str">
        <f t="shared" si="15"/>
        <v xml:space="preserve"> </v>
      </c>
      <c r="W84" s="634" t="str">
        <f t="shared" si="16"/>
        <v xml:space="preserve"> </v>
      </c>
      <c r="X84" s="634" t="str">
        <f t="shared" si="17"/>
        <v/>
      </c>
      <c r="Y84" s="634" t="str">
        <f t="shared" si="18"/>
        <v xml:space="preserve"> </v>
      </c>
      <c r="Z84" s="634" t="str">
        <f t="shared" si="19"/>
        <v xml:space="preserve"> </v>
      </c>
      <c r="AA84" s="899" t="str">
        <f t="shared" si="20"/>
        <v xml:space="preserve"> </v>
      </c>
      <c r="AB84" s="899" t="str">
        <f t="shared" si="21"/>
        <v xml:space="preserve"> </v>
      </c>
      <c r="AD84" s="38">
        <f t="shared" si="22"/>
        <v>0</v>
      </c>
      <c r="AI84" s="38">
        <f t="shared" si="23"/>
        <v>0</v>
      </c>
    </row>
    <row r="85" spans="1:35" x14ac:dyDescent="0.25">
      <c r="A85" s="640"/>
      <c r="B85" s="640"/>
      <c r="C85" s="627"/>
      <c r="D85" s="900"/>
      <c r="E85" s="640"/>
      <c r="F85" s="640"/>
      <c r="G85" s="640"/>
      <c r="H85" s="624"/>
      <c r="I85" s="638"/>
      <c r="J85" s="901"/>
      <c r="K85" s="901"/>
      <c r="L85" s="901"/>
      <c r="M85" s="901"/>
      <c r="N85" s="640"/>
      <c r="O85" s="896" t="str">
        <f t="shared" si="12"/>
        <v xml:space="preserve"> </v>
      </c>
      <c r="P85" s="640"/>
      <c r="Q85" s="902"/>
      <c r="R85" s="903"/>
      <c r="S85" s="634" t="str">
        <f t="shared" si="13"/>
        <v/>
      </c>
      <c r="T85" s="634" t="str">
        <f t="shared" si="14"/>
        <v/>
      </c>
      <c r="U85" s="903"/>
      <c r="V85" s="634" t="str">
        <f t="shared" si="15"/>
        <v xml:space="preserve"> </v>
      </c>
      <c r="W85" s="634" t="str">
        <f t="shared" si="16"/>
        <v xml:space="preserve"> </v>
      </c>
      <c r="X85" s="634" t="str">
        <f t="shared" si="17"/>
        <v/>
      </c>
      <c r="Y85" s="634" t="str">
        <f t="shared" si="18"/>
        <v xml:space="preserve"> </v>
      </c>
      <c r="Z85" s="634" t="str">
        <f t="shared" si="19"/>
        <v xml:space="preserve"> </v>
      </c>
      <c r="AA85" s="899" t="str">
        <f t="shared" si="20"/>
        <v xml:space="preserve"> </v>
      </c>
      <c r="AB85" s="899" t="str">
        <f t="shared" si="21"/>
        <v xml:space="preserve"> </v>
      </c>
      <c r="AD85" s="38">
        <f t="shared" si="22"/>
        <v>0</v>
      </c>
      <c r="AI85" s="38">
        <f t="shared" si="23"/>
        <v>0</v>
      </c>
    </row>
    <row r="86" spans="1:35" x14ac:dyDescent="0.25">
      <c r="A86" s="640"/>
      <c r="B86" s="640"/>
      <c r="C86" s="627"/>
      <c r="D86" s="900"/>
      <c r="E86" s="640"/>
      <c r="F86" s="640"/>
      <c r="G86" s="640"/>
      <c r="H86" s="624"/>
      <c r="I86" s="638"/>
      <c r="J86" s="901"/>
      <c r="K86" s="901"/>
      <c r="L86" s="901"/>
      <c r="M86" s="901"/>
      <c r="N86" s="640"/>
      <c r="O86" s="896" t="str">
        <f t="shared" si="12"/>
        <v xml:space="preserve"> </v>
      </c>
      <c r="P86" s="640"/>
      <c r="Q86" s="902"/>
      <c r="R86" s="903"/>
      <c r="S86" s="634" t="str">
        <f t="shared" si="13"/>
        <v/>
      </c>
      <c r="T86" s="634" t="str">
        <f t="shared" si="14"/>
        <v/>
      </c>
      <c r="U86" s="903"/>
      <c r="V86" s="634" t="str">
        <f t="shared" si="15"/>
        <v xml:space="preserve"> </v>
      </c>
      <c r="W86" s="634" t="str">
        <f t="shared" si="16"/>
        <v xml:space="preserve"> </v>
      </c>
      <c r="X86" s="634" t="str">
        <f t="shared" si="17"/>
        <v/>
      </c>
      <c r="Y86" s="634" t="str">
        <f t="shared" si="18"/>
        <v xml:space="preserve"> </v>
      </c>
      <c r="Z86" s="634" t="str">
        <f t="shared" si="19"/>
        <v xml:space="preserve"> </v>
      </c>
      <c r="AA86" s="899" t="str">
        <f t="shared" si="20"/>
        <v xml:space="preserve"> </v>
      </c>
      <c r="AB86" s="899" t="str">
        <f t="shared" si="21"/>
        <v xml:space="preserve"> </v>
      </c>
      <c r="AD86" s="38">
        <f t="shared" si="22"/>
        <v>0</v>
      </c>
      <c r="AI86" s="38">
        <f t="shared" si="23"/>
        <v>0</v>
      </c>
    </row>
    <row r="87" spans="1:35" x14ac:dyDescent="0.25">
      <c r="A87" s="640"/>
      <c r="B87" s="640"/>
      <c r="C87" s="627"/>
      <c r="D87" s="900"/>
      <c r="E87" s="640"/>
      <c r="F87" s="640"/>
      <c r="G87" s="640"/>
      <c r="H87" s="624"/>
      <c r="I87" s="638"/>
      <c r="J87" s="901"/>
      <c r="K87" s="901"/>
      <c r="L87" s="901"/>
      <c r="M87" s="901"/>
      <c r="N87" s="640"/>
      <c r="O87" s="896" t="str">
        <f t="shared" si="12"/>
        <v xml:space="preserve"> </v>
      </c>
      <c r="P87" s="640"/>
      <c r="Q87" s="902"/>
      <c r="R87" s="903"/>
      <c r="S87" s="634" t="str">
        <f t="shared" si="13"/>
        <v/>
      </c>
      <c r="T87" s="634" t="str">
        <f t="shared" si="14"/>
        <v/>
      </c>
      <c r="U87" s="903"/>
      <c r="V87" s="634" t="str">
        <f t="shared" si="15"/>
        <v xml:space="preserve"> </v>
      </c>
      <c r="W87" s="634" t="str">
        <f t="shared" si="16"/>
        <v xml:space="preserve"> </v>
      </c>
      <c r="X87" s="634" t="str">
        <f t="shared" si="17"/>
        <v/>
      </c>
      <c r="Y87" s="634" t="str">
        <f t="shared" si="18"/>
        <v xml:space="preserve"> </v>
      </c>
      <c r="Z87" s="634" t="str">
        <f t="shared" si="19"/>
        <v xml:space="preserve"> </v>
      </c>
      <c r="AA87" s="899" t="str">
        <f t="shared" si="20"/>
        <v xml:space="preserve"> </v>
      </c>
      <c r="AB87" s="899" t="str">
        <f t="shared" si="21"/>
        <v xml:space="preserve"> </v>
      </c>
      <c r="AD87" s="38">
        <f t="shared" si="22"/>
        <v>0</v>
      </c>
      <c r="AI87" s="38">
        <f t="shared" si="23"/>
        <v>0</v>
      </c>
    </row>
    <row r="88" spans="1:35" x14ac:dyDescent="0.25">
      <c r="A88" s="640"/>
      <c r="B88" s="640"/>
      <c r="C88" s="627"/>
      <c r="D88" s="900"/>
      <c r="E88" s="640"/>
      <c r="F88" s="640"/>
      <c r="G88" s="640"/>
      <c r="H88" s="624"/>
      <c r="I88" s="638"/>
      <c r="J88" s="901"/>
      <c r="K88" s="901"/>
      <c r="L88" s="901"/>
      <c r="M88" s="901"/>
      <c r="N88" s="640"/>
      <c r="O88" s="896" t="str">
        <f t="shared" si="12"/>
        <v xml:space="preserve"> </v>
      </c>
      <c r="P88" s="640"/>
      <c r="Q88" s="902"/>
      <c r="R88" s="903"/>
      <c r="S88" s="634" t="str">
        <f t="shared" si="13"/>
        <v/>
      </c>
      <c r="T88" s="634" t="str">
        <f t="shared" si="14"/>
        <v/>
      </c>
      <c r="U88" s="903"/>
      <c r="V88" s="634" t="str">
        <f t="shared" si="15"/>
        <v xml:space="preserve"> </v>
      </c>
      <c r="W88" s="634" t="str">
        <f t="shared" si="16"/>
        <v xml:space="preserve"> </v>
      </c>
      <c r="X88" s="634" t="str">
        <f t="shared" si="17"/>
        <v/>
      </c>
      <c r="Y88" s="634" t="str">
        <f t="shared" si="18"/>
        <v xml:space="preserve"> </v>
      </c>
      <c r="Z88" s="634" t="str">
        <f t="shared" si="19"/>
        <v xml:space="preserve"> </v>
      </c>
      <c r="AA88" s="899" t="str">
        <f t="shared" si="20"/>
        <v xml:space="preserve"> </v>
      </c>
      <c r="AB88" s="899" t="str">
        <f t="shared" si="21"/>
        <v xml:space="preserve"> </v>
      </c>
      <c r="AD88" s="38">
        <f t="shared" si="22"/>
        <v>0</v>
      </c>
      <c r="AI88" s="38">
        <f t="shared" si="23"/>
        <v>0</v>
      </c>
    </row>
    <row r="89" spans="1:35" x14ac:dyDescent="0.25">
      <c r="A89" s="640"/>
      <c r="B89" s="640"/>
      <c r="C89" s="627"/>
      <c r="D89" s="900"/>
      <c r="E89" s="640"/>
      <c r="F89" s="640"/>
      <c r="G89" s="640"/>
      <c r="H89" s="624"/>
      <c r="I89" s="638"/>
      <c r="J89" s="901"/>
      <c r="K89" s="901"/>
      <c r="L89" s="901"/>
      <c r="M89" s="901"/>
      <c r="N89" s="640"/>
      <c r="O89" s="896" t="str">
        <f t="shared" si="12"/>
        <v xml:space="preserve"> </v>
      </c>
      <c r="P89" s="640"/>
      <c r="Q89" s="902"/>
      <c r="R89" s="903"/>
      <c r="S89" s="634" t="str">
        <f t="shared" si="13"/>
        <v/>
      </c>
      <c r="T89" s="634" t="str">
        <f t="shared" si="14"/>
        <v/>
      </c>
      <c r="U89" s="903"/>
      <c r="V89" s="634" t="str">
        <f t="shared" si="15"/>
        <v xml:space="preserve"> </v>
      </c>
      <c r="W89" s="634" t="str">
        <f t="shared" si="16"/>
        <v xml:space="preserve"> </v>
      </c>
      <c r="X89" s="634" t="str">
        <f t="shared" si="17"/>
        <v/>
      </c>
      <c r="Y89" s="634" t="str">
        <f t="shared" si="18"/>
        <v xml:space="preserve"> </v>
      </c>
      <c r="Z89" s="634" t="str">
        <f t="shared" si="19"/>
        <v xml:space="preserve"> </v>
      </c>
      <c r="AA89" s="899" t="str">
        <f t="shared" si="20"/>
        <v xml:space="preserve"> </v>
      </c>
      <c r="AB89" s="899" t="str">
        <f t="shared" si="21"/>
        <v xml:space="preserve"> </v>
      </c>
      <c r="AD89" s="38">
        <f t="shared" si="22"/>
        <v>0</v>
      </c>
      <c r="AI89" s="38">
        <f t="shared" si="23"/>
        <v>0</v>
      </c>
    </row>
    <row r="90" spans="1:35" x14ac:dyDescent="0.25">
      <c r="A90" s="640"/>
      <c r="B90" s="640"/>
      <c r="C90" s="627"/>
      <c r="D90" s="900"/>
      <c r="E90" s="640"/>
      <c r="F90" s="640"/>
      <c r="G90" s="640"/>
      <c r="H90" s="624"/>
      <c r="I90" s="638"/>
      <c r="J90" s="901"/>
      <c r="K90" s="901"/>
      <c r="L90" s="901"/>
      <c r="M90" s="901"/>
      <c r="N90" s="640"/>
      <c r="O90" s="896" t="str">
        <f t="shared" si="12"/>
        <v xml:space="preserve"> </v>
      </c>
      <c r="P90" s="640"/>
      <c r="Q90" s="902"/>
      <c r="R90" s="903"/>
      <c r="S90" s="634" t="str">
        <f t="shared" si="13"/>
        <v/>
      </c>
      <c r="T90" s="634" t="str">
        <f t="shared" si="14"/>
        <v/>
      </c>
      <c r="U90" s="903"/>
      <c r="V90" s="634" t="str">
        <f t="shared" si="15"/>
        <v xml:space="preserve"> </v>
      </c>
      <c r="W90" s="634" t="str">
        <f t="shared" si="16"/>
        <v xml:space="preserve"> </v>
      </c>
      <c r="X90" s="634" t="str">
        <f t="shared" si="17"/>
        <v/>
      </c>
      <c r="Y90" s="634" t="str">
        <f t="shared" si="18"/>
        <v xml:space="preserve"> </v>
      </c>
      <c r="Z90" s="634" t="str">
        <f t="shared" si="19"/>
        <v xml:space="preserve"> </v>
      </c>
      <c r="AA90" s="899" t="str">
        <f t="shared" si="20"/>
        <v xml:space="preserve"> </v>
      </c>
      <c r="AB90" s="899" t="str">
        <f t="shared" si="21"/>
        <v xml:space="preserve"> </v>
      </c>
      <c r="AD90" s="38">
        <f t="shared" si="22"/>
        <v>0</v>
      </c>
      <c r="AI90" s="38">
        <f t="shared" si="23"/>
        <v>0</v>
      </c>
    </row>
    <row r="91" spans="1:35" x14ac:dyDescent="0.25">
      <c r="A91" s="640"/>
      <c r="B91" s="640"/>
      <c r="C91" s="627"/>
      <c r="D91" s="900"/>
      <c r="E91" s="640"/>
      <c r="F91" s="640"/>
      <c r="G91" s="640"/>
      <c r="H91" s="624"/>
      <c r="I91" s="638"/>
      <c r="J91" s="901"/>
      <c r="K91" s="901"/>
      <c r="L91" s="901"/>
      <c r="M91" s="901"/>
      <c r="N91" s="640"/>
      <c r="O91" s="896" t="str">
        <f t="shared" si="12"/>
        <v xml:space="preserve"> </v>
      </c>
      <c r="P91" s="640"/>
      <c r="Q91" s="902"/>
      <c r="R91" s="903"/>
      <c r="S91" s="634" t="str">
        <f t="shared" si="13"/>
        <v/>
      </c>
      <c r="T91" s="634" t="str">
        <f t="shared" si="14"/>
        <v/>
      </c>
      <c r="U91" s="903"/>
      <c r="V91" s="634" t="str">
        <f t="shared" si="15"/>
        <v xml:space="preserve"> </v>
      </c>
      <c r="W91" s="634" t="str">
        <f t="shared" si="16"/>
        <v xml:space="preserve"> </v>
      </c>
      <c r="X91" s="634" t="str">
        <f t="shared" si="17"/>
        <v/>
      </c>
      <c r="Y91" s="634" t="str">
        <f t="shared" si="18"/>
        <v xml:space="preserve"> </v>
      </c>
      <c r="Z91" s="634" t="str">
        <f t="shared" si="19"/>
        <v xml:space="preserve"> </v>
      </c>
      <c r="AA91" s="899" t="str">
        <f t="shared" si="20"/>
        <v xml:space="preserve"> </v>
      </c>
      <c r="AB91" s="899" t="str">
        <f t="shared" si="21"/>
        <v xml:space="preserve"> </v>
      </c>
      <c r="AD91" s="38">
        <f t="shared" si="22"/>
        <v>0</v>
      </c>
      <c r="AI91" s="38">
        <f t="shared" si="23"/>
        <v>0</v>
      </c>
    </row>
    <row r="92" spans="1:35" x14ac:dyDescent="0.25">
      <c r="A92" s="640"/>
      <c r="B92" s="640"/>
      <c r="C92" s="627"/>
      <c r="D92" s="900"/>
      <c r="E92" s="640"/>
      <c r="F92" s="640"/>
      <c r="G92" s="640"/>
      <c r="H92" s="624"/>
      <c r="I92" s="638"/>
      <c r="J92" s="901"/>
      <c r="K92" s="901"/>
      <c r="L92" s="901"/>
      <c r="M92" s="901"/>
      <c r="N92" s="640"/>
      <c r="O92" s="896" t="str">
        <f t="shared" si="12"/>
        <v xml:space="preserve"> </v>
      </c>
      <c r="P92" s="640"/>
      <c r="Q92" s="902"/>
      <c r="R92" s="903"/>
      <c r="S92" s="634" t="str">
        <f t="shared" si="13"/>
        <v/>
      </c>
      <c r="T92" s="634" t="str">
        <f t="shared" si="14"/>
        <v/>
      </c>
      <c r="U92" s="903"/>
      <c r="V92" s="634" t="str">
        <f t="shared" si="15"/>
        <v xml:space="preserve"> </v>
      </c>
      <c r="W92" s="634" t="str">
        <f t="shared" si="16"/>
        <v xml:space="preserve"> </v>
      </c>
      <c r="X92" s="634" t="str">
        <f t="shared" si="17"/>
        <v/>
      </c>
      <c r="Y92" s="634" t="str">
        <f t="shared" si="18"/>
        <v xml:space="preserve"> </v>
      </c>
      <c r="Z92" s="634" t="str">
        <f t="shared" si="19"/>
        <v xml:space="preserve"> </v>
      </c>
      <c r="AA92" s="899" t="str">
        <f t="shared" si="20"/>
        <v xml:space="preserve"> </v>
      </c>
      <c r="AB92" s="899" t="str">
        <f t="shared" si="21"/>
        <v xml:space="preserve"> </v>
      </c>
      <c r="AD92" s="38">
        <f t="shared" si="22"/>
        <v>0</v>
      </c>
      <c r="AI92" s="38">
        <f t="shared" si="23"/>
        <v>0</v>
      </c>
    </row>
    <row r="93" spans="1:35" x14ac:dyDescent="0.25">
      <c r="A93" s="640"/>
      <c r="B93" s="640"/>
      <c r="C93" s="627"/>
      <c r="D93" s="900"/>
      <c r="E93" s="640"/>
      <c r="F93" s="640"/>
      <c r="G93" s="640"/>
      <c r="H93" s="624"/>
      <c r="I93" s="638"/>
      <c r="J93" s="901"/>
      <c r="K93" s="901"/>
      <c r="L93" s="901"/>
      <c r="M93" s="901"/>
      <c r="N93" s="640"/>
      <c r="O93" s="896" t="str">
        <f t="shared" si="12"/>
        <v xml:space="preserve"> </v>
      </c>
      <c r="P93" s="640"/>
      <c r="Q93" s="902"/>
      <c r="R93" s="903"/>
      <c r="S93" s="634" t="str">
        <f t="shared" si="13"/>
        <v/>
      </c>
      <c r="T93" s="634" t="str">
        <f t="shared" si="14"/>
        <v/>
      </c>
      <c r="U93" s="903"/>
      <c r="V93" s="634" t="str">
        <f t="shared" si="15"/>
        <v xml:space="preserve"> </v>
      </c>
      <c r="W93" s="634" t="str">
        <f t="shared" si="16"/>
        <v xml:space="preserve"> </v>
      </c>
      <c r="X93" s="634" t="str">
        <f t="shared" si="17"/>
        <v/>
      </c>
      <c r="Y93" s="634" t="str">
        <f t="shared" si="18"/>
        <v xml:space="preserve"> </v>
      </c>
      <c r="Z93" s="634" t="str">
        <f t="shared" si="19"/>
        <v xml:space="preserve"> </v>
      </c>
      <c r="AA93" s="899" t="str">
        <f t="shared" si="20"/>
        <v xml:space="preserve"> </v>
      </c>
      <c r="AB93" s="899" t="str">
        <f t="shared" si="21"/>
        <v xml:space="preserve"> </v>
      </c>
      <c r="AD93" s="38">
        <f t="shared" si="22"/>
        <v>0</v>
      </c>
      <c r="AI93" s="38">
        <f t="shared" si="23"/>
        <v>0</v>
      </c>
    </row>
    <row r="94" spans="1:35" x14ac:dyDescent="0.25">
      <c r="A94" s="640"/>
      <c r="B94" s="640"/>
      <c r="C94" s="627"/>
      <c r="D94" s="900"/>
      <c r="E94" s="640"/>
      <c r="F94" s="640"/>
      <c r="G94" s="640"/>
      <c r="H94" s="624"/>
      <c r="I94" s="638"/>
      <c r="J94" s="901"/>
      <c r="K94" s="901"/>
      <c r="L94" s="901"/>
      <c r="M94" s="901"/>
      <c r="N94" s="640"/>
      <c r="O94" s="896" t="str">
        <f t="shared" si="12"/>
        <v xml:space="preserve"> </v>
      </c>
      <c r="P94" s="640"/>
      <c r="Q94" s="902"/>
      <c r="R94" s="903"/>
      <c r="S94" s="634" t="str">
        <f t="shared" si="13"/>
        <v/>
      </c>
      <c r="T94" s="634" t="str">
        <f t="shared" si="14"/>
        <v/>
      </c>
      <c r="U94" s="903"/>
      <c r="V94" s="634" t="str">
        <f t="shared" si="15"/>
        <v xml:space="preserve"> </v>
      </c>
      <c r="W94" s="634" t="str">
        <f t="shared" si="16"/>
        <v xml:space="preserve"> </v>
      </c>
      <c r="X94" s="634" t="str">
        <f t="shared" si="17"/>
        <v/>
      </c>
      <c r="Y94" s="634" t="str">
        <f t="shared" si="18"/>
        <v xml:space="preserve"> </v>
      </c>
      <c r="Z94" s="634" t="str">
        <f t="shared" si="19"/>
        <v xml:space="preserve"> </v>
      </c>
      <c r="AA94" s="899" t="str">
        <f t="shared" si="20"/>
        <v xml:space="preserve"> </v>
      </c>
      <c r="AB94" s="899" t="str">
        <f t="shared" si="21"/>
        <v xml:space="preserve"> </v>
      </c>
      <c r="AD94" s="38">
        <f t="shared" si="22"/>
        <v>0</v>
      </c>
      <c r="AI94" s="38">
        <f t="shared" si="23"/>
        <v>0</v>
      </c>
    </row>
    <row r="95" spans="1:35" x14ac:dyDescent="0.25">
      <c r="A95" s="640"/>
      <c r="B95" s="640"/>
      <c r="C95" s="627"/>
      <c r="D95" s="900"/>
      <c r="E95" s="640"/>
      <c r="F95" s="640"/>
      <c r="G95" s="640"/>
      <c r="H95" s="624"/>
      <c r="I95" s="638"/>
      <c r="J95" s="901"/>
      <c r="K95" s="901"/>
      <c r="L95" s="901"/>
      <c r="M95" s="901"/>
      <c r="N95" s="640"/>
      <c r="O95" s="896" t="str">
        <f t="shared" si="12"/>
        <v xml:space="preserve"> </v>
      </c>
      <c r="P95" s="640"/>
      <c r="Q95" s="902"/>
      <c r="R95" s="903"/>
      <c r="S95" s="634" t="str">
        <f t="shared" si="13"/>
        <v/>
      </c>
      <c r="T95" s="634" t="str">
        <f t="shared" si="14"/>
        <v/>
      </c>
      <c r="U95" s="903"/>
      <c r="V95" s="634" t="str">
        <f t="shared" si="15"/>
        <v xml:space="preserve"> </v>
      </c>
      <c r="W95" s="634" t="str">
        <f t="shared" si="16"/>
        <v xml:space="preserve"> </v>
      </c>
      <c r="X95" s="634" t="str">
        <f t="shared" si="17"/>
        <v/>
      </c>
      <c r="Y95" s="634" t="str">
        <f t="shared" si="18"/>
        <v xml:space="preserve"> </v>
      </c>
      <c r="Z95" s="634" t="str">
        <f t="shared" si="19"/>
        <v xml:space="preserve"> </v>
      </c>
      <c r="AA95" s="899" t="str">
        <f t="shared" si="20"/>
        <v xml:space="preserve"> </v>
      </c>
      <c r="AB95" s="899" t="str">
        <f t="shared" si="21"/>
        <v xml:space="preserve"> </v>
      </c>
      <c r="AD95" s="38">
        <f t="shared" si="22"/>
        <v>0</v>
      </c>
      <c r="AI95" s="38">
        <f t="shared" si="23"/>
        <v>0</v>
      </c>
    </row>
    <row r="96" spans="1:35" x14ac:dyDescent="0.25">
      <c r="A96" s="640"/>
      <c r="B96" s="640"/>
      <c r="C96" s="627"/>
      <c r="D96" s="900"/>
      <c r="E96" s="640"/>
      <c r="F96" s="640"/>
      <c r="G96" s="640"/>
      <c r="H96" s="624"/>
      <c r="I96" s="638"/>
      <c r="J96" s="901"/>
      <c r="K96" s="901"/>
      <c r="L96" s="901"/>
      <c r="M96" s="901"/>
      <c r="N96" s="640"/>
      <c r="O96" s="896" t="str">
        <f t="shared" si="12"/>
        <v xml:space="preserve"> </v>
      </c>
      <c r="P96" s="640"/>
      <c r="Q96" s="902"/>
      <c r="R96" s="903"/>
      <c r="S96" s="634" t="str">
        <f t="shared" si="13"/>
        <v/>
      </c>
      <c r="T96" s="634" t="str">
        <f t="shared" si="14"/>
        <v/>
      </c>
      <c r="U96" s="903"/>
      <c r="V96" s="634" t="str">
        <f t="shared" si="15"/>
        <v xml:space="preserve"> </v>
      </c>
      <c r="W96" s="634" t="str">
        <f t="shared" si="16"/>
        <v xml:space="preserve"> </v>
      </c>
      <c r="X96" s="634" t="str">
        <f t="shared" si="17"/>
        <v/>
      </c>
      <c r="Y96" s="634" t="str">
        <f t="shared" si="18"/>
        <v xml:space="preserve"> </v>
      </c>
      <c r="Z96" s="634" t="str">
        <f t="shared" si="19"/>
        <v xml:space="preserve"> </v>
      </c>
      <c r="AA96" s="899" t="str">
        <f t="shared" si="20"/>
        <v xml:space="preserve"> </v>
      </c>
      <c r="AB96" s="899" t="str">
        <f t="shared" si="21"/>
        <v xml:space="preserve"> </v>
      </c>
      <c r="AD96" s="38">
        <f t="shared" si="22"/>
        <v>0</v>
      </c>
      <c r="AI96" s="38">
        <f t="shared" si="23"/>
        <v>0</v>
      </c>
    </row>
    <row r="97" spans="1:35" x14ac:dyDescent="0.25">
      <c r="A97" s="640"/>
      <c r="B97" s="640"/>
      <c r="C97" s="627"/>
      <c r="D97" s="900"/>
      <c r="E97" s="640"/>
      <c r="F97" s="640"/>
      <c r="G97" s="640"/>
      <c r="H97" s="624"/>
      <c r="I97" s="638"/>
      <c r="J97" s="901"/>
      <c r="K97" s="901"/>
      <c r="L97" s="901"/>
      <c r="M97" s="901"/>
      <c r="N97" s="640"/>
      <c r="O97" s="896" t="str">
        <f t="shared" si="12"/>
        <v xml:space="preserve"> </v>
      </c>
      <c r="P97" s="640"/>
      <c r="Q97" s="902"/>
      <c r="R97" s="903"/>
      <c r="S97" s="634" t="str">
        <f t="shared" si="13"/>
        <v/>
      </c>
      <c r="T97" s="634" t="str">
        <f t="shared" si="14"/>
        <v/>
      </c>
      <c r="U97" s="903"/>
      <c r="V97" s="634" t="str">
        <f t="shared" si="15"/>
        <v xml:space="preserve"> </v>
      </c>
      <c r="W97" s="634" t="str">
        <f t="shared" si="16"/>
        <v xml:space="preserve"> </v>
      </c>
      <c r="X97" s="634" t="str">
        <f t="shared" si="17"/>
        <v/>
      </c>
      <c r="Y97" s="634" t="str">
        <f t="shared" si="18"/>
        <v xml:space="preserve"> </v>
      </c>
      <c r="Z97" s="634" t="str">
        <f t="shared" si="19"/>
        <v xml:space="preserve"> </v>
      </c>
      <c r="AA97" s="899" t="str">
        <f t="shared" si="20"/>
        <v xml:space="preserve"> </v>
      </c>
      <c r="AB97" s="899" t="str">
        <f t="shared" si="21"/>
        <v xml:space="preserve"> </v>
      </c>
      <c r="AD97" s="38">
        <f t="shared" si="22"/>
        <v>0</v>
      </c>
      <c r="AI97" s="38">
        <f t="shared" si="23"/>
        <v>0</v>
      </c>
    </row>
    <row r="98" spans="1:35" x14ac:dyDescent="0.25">
      <c r="A98" s="640"/>
      <c r="B98" s="640"/>
      <c r="C98" s="627"/>
      <c r="D98" s="900"/>
      <c r="E98" s="640"/>
      <c r="F98" s="640"/>
      <c r="G98" s="640"/>
      <c r="H98" s="624"/>
      <c r="I98" s="638"/>
      <c r="J98" s="901"/>
      <c r="K98" s="901"/>
      <c r="L98" s="901"/>
      <c r="M98" s="901"/>
      <c r="N98" s="640"/>
      <c r="O98" s="896" t="str">
        <f t="shared" si="12"/>
        <v xml:space="preserve"> </v>
      </c>
      <c r="P98" s="640"/>
      <c r="Q98" s="902"/>
      <c r="R98" s="903"/>
      <c r="S98" s="634" t="str">
        <f t="shared" si="13"/>
        <v/>
      </c>
      <c r="T98" s="634" t="str">
        <f t="shared" si="14"/>
        <v/>
      </c>
      <c r="U98" s="903"/>
      <c r="V98" s="634" t="str">
        <f t="shared" si="15"/>
        <v xml:space="preserve"> </v>
      </c>
      <c r="W98" s="634" t="str">
        <f t="shared" si="16"/>
        <v xml:space="preserve"> </v>
      </c>
      <c r="X98" s="634" t="str">
        <f t="shared" si="17"/>
        <v/>
      </c>
      <c r="Y98" s="634" t="str">
        <f t="shared" si="18"/>
        <v xml:space="preserve"> </v>
      </c>
      <c r="Z98" s="634" t="str">
        <f t="shared" si="19"/>
        <v xml:space="preserve"> </v>
      </c>
      <c r="AA98" s="899" t="str">
        <f t="shared" si="20"/>
        <v xml:space="preserve"> </v>
      </c>
      <c r="AB98" s="899" t="str">
        <f t="shared" si="21"/>
        <v xml:space="preserve"> </v>
      </c>
      <c r="AD98" s="38">
        <f t="shared" si="22"/>
        <v>0</v>
      </c>
      <c r="AI98" s="38">
        <f t="shared" si="23"/>
        <v>0</v>
      </c>
    </row>
    <row r="99" spans="1:35" x14ac:dyDescent="0.25">
      <c r="A99" s="640"/>
      <c r="B99" s="640"/>
      <c r="C99" s="627"/>
      <c r="D99" s="900"/>
      <c r="E99" s="640"/>
      <c r="F99" s="640"/>
      <c r="G99" s="640"/>
      <c r="H99" s="624"/>
      <c r="I99" s="638"/>
      <c r="J99" s="901"/>
      <c r="K99" s="901"/>
      <c r="L99" s="901"/>
      <c r="M99" s="901"/>
      <c r="N99" s="640"/>
      <c r="O99" s="896" t="str">
        <f t="shared" si="12"/>
        <v xml:space="preserve"> </v>
      </c>
      <c r="P99" s="640"/>
      <c r="Q99" s="902"/>
      <c r="R99" s="903"/>
      <c r="S99" s="634" t="str">
        <f t="shared" si="13"/>
        <v/>
      </c>
      <c r="T99" s="634" t="str">
        <f t="shared" si="14"/>
        <v/>
      </c>
      <c r="U99" s="903"/>
      <c r="V99" s="634" t="str">
        <f t="shared" si="15"/>
        <v xml:space="preserve"> </v>
      </c>
      <c r="W99" s="634" t="str">
        <f t="shared" si="16"/>
        <v xml:space="preserve"> </v>
      </c>
      <c r="X99" s="634" t="str">
        <f t="shared" si="17"/>
        <v/>
      </c>
      <c r="Y99" s="634" t="str">
        <f t="shared" si="18"/>
        <v xml:space="preserve"> </v>
      </c>
      <c r="Z99" s="634" t="str">
        <f t="shared" si="19"/>
        <v xml:space="preserve"> </v>
      </c>
      <c r="AA99" s="899" t="str">
        <f t="shared" si="20"/>
        <v xml:space="preserve"> </v>
      </c>
      <c r="AB99" s="899" t="str">
        <f t="shared" si="21"/>
        <v xml:space="preserve"> </v>
      </c>
      <c r="AD99" s="38">
        <f t="shared" si="22"/>
        <v>0</v>
      </c>
      <c r="AI99" s="38">
        <f t="shared" si="23"/>
        <v>0</v>
      </c>
    </row>
    <row r="100" spans="1:35" x14ac:dyDescent="0.25">
      <c r="A100" s="640"/>
      <c r="B100" s="640"/>
      <c r="C100" s="627"/>
      <c r="D100" s="900"/>
      <c r="E100" s="640"/>
      <c r="F100" s="640"/>
      <c r="G100" s="640"/>
      <c r="H100" s="624"/>
      <c r="I100" s="638"/>
      <c r="J100" s="901"/>
      <c r="K100" s="901"/>
      <c r="L100" s="901"/>
      <c r="M100" s="901"/>
      <c r="N100" s="640"/>
      <c r="O100" s="896" t="str">
        <f t="shared" si="12"/>
        <v xml:space="preserve"> </v>
      </c>
      <c r="P100" s="640"/>
      <c r="Q100" s="902"/>
      <c r="R100" s="903"/>
      <c r="S100" s="634" t="str">
        <f t="shared" si="13"/>
        <v/>
      </c>
      <c r="T100" s="634" t="str">
        <f t="shared" si="14"/>
        <v/>
      </c>
      <c r="U100" s="903"/>
      <c r="V100" s="634" t="str">
        <f t="shared" si="15"/>
        <v xml:space="preserve"> </v>
      </c>
      <c r="W100" s="634" t="str">
        <f t="shared" si="16"/>
        <v xml:space="preserve"> </v>
      </c>
      <c r="X100" s="634" t="str">
        <f t="shared" si="17"/>
        <v/>
      </c>
      <c r="Y100" s="634" t="str">
        <f t="shared" si="18"/>
        <v xml:space="preserve"> </v>
      </c>
      <c r="Z100" s="634" t="str">
        <f t="shared" si="19"/>
        <v xml:space="preserve"> </v>
      </c>
      <c r="AA100" s="899" t="str">
        <f t="shared" si="20"/>
        <v xml:space="preserve"> </v>
      </c>
      <c r="AB100" s="899" t="str">
        <f t="shared" si="21"/>
        <v xml:space="preserve"> </v>
      </c>
      <c r="AD100" s="38">
        <f t="shared" si="22"/>
        <v>0</v>
      </c>
      <c r="AI100" s="38">
        <f t="shared" si="23"/>
        <v>0</v>
      </c>
    </row>
    <row r="101" spans="1:35" x14ac:dyDescent="0.25">
      <c r="A101" s="640"/>
      <c r="B101" s="640"/>
      <c r="C101" s="627"/>
      <c r="D101" s="900"/>
      <c r="E101" s="640"/>
      <c r="F101" s="640"/>
      <c r="G101" s="640"/>
      <c r="H101" s="624"/>
      <c r="I101" s="638"/>
      <c r="J101" s="901"/>
      <c r="K101" s="901"/>
      <c r="L101" s="901"/>
      <c r="M101" s="901"/>
      <c r="N101" s="640"/>
      <c r="O101" s="896" t="str">
        <f t="shared" si="12"/>
        <v xml:space="preserve"> </v>
      </c>
      <c r="P101" s="640"/>
      <c r="Q101" s="902"/>
      <c r="R101" s="903"/>
      <c r="S101" s="634" t="str">
        <f t="shared" si="13"/>
        <v/>
      </c>
      <c r="T101" s="634" t="str">
        <f t="shared" si="14"/>
        <v/>
      </c>
      <c r="U101" s="903"/>
      <c r="V101" s="634" t="str">
        <f t="shared" si="15"/>
        <v xml:space="preserve"> </v>
      </c>
      <c r="W101" s="634" t="str">
        <f t="shared" si="16"/>
        <v xml:space="preserve"> </v>
      </c>
      <c r="X101" s="634" t="str">
        <f t="shared" si="17"/>
        <v/>
      </c>
      <c r="Y101" s="634" t="str">
        <f t="shared" si="18"/>
        <v xml:space="preserve"> </v>
      </c>
      <c r="Z101" s="634" t="str">
        <f t="shared" si="19"/>
        <v xml:space="preserve"> </v>
      </c>
      <c r="AA101" s="899" t="str">
        <f t="shared" si="20"/>
        <v xml:space="preserve"> </v>
      </c>
      <c r="AB101" s="899" t="str">
        <f t="shared" si="21"/>
        <v xml:space="preserve"> </v>
      </c>
      <c r="AD101" s="38">
        <f t="shared" si="22"/>
        <v>0</v>
      </c>
      <c r="AI101" s="38">
        <f t="shared" si="23"/>
        <v>0</v>
      </c>
    </row>
    <row r="102" spans="1:35" x14ac:dyDescent="0.25">
      <c r="A102" s="640"/>
      <c r="B102" s="640"/>
      <c r="C102" s="627"/>
      <c r="D102" s="900"/>
      <c r="E102" s="640"/>
      <c r="F102" s="640"/>
      <c r="G102" s="640"/>
      <c r="H102" s="624"/>
      <c r="I102" s="638"/>
      <c r="J102" s="901"/>
      <c r="K102" s="901"/>
      <c r="L102" s="901"/>
      <c r="M102" s="901"/>
      <c r="N102" s="640"/>
      <c r="O102" s="896" t="str">
        <f t="shared" si="12"/>
        <v xml:space="preserve"> </v>
      </c>
      <c r="P102" s="640"/>
      <c r="Q102" s="902"/>
      <c r="R102" s="903"/>
      <c r="S102" s="634" t="str">
        <f t="shared" si="13"/>
        <v/>
      </c>
      <c r="T102" s="634" t="str">
        <f t="shared" si="14"/>
        <v/>
      </c>
      <c r="U102" s="903"/>
      <c r="V102" s="634" t="str">
        <f t="shared" si="15"/>
        <v xml:space="preserve"> </v>
      </c>
      <c r="W102" s="634" t="str">
        <f t="shared" si="16"/>
        <v xml:space="preserve"> </v>
      </c>
      <c r="X102" s="634" t="str">
        <f t="shared" si="17"/>
        <v/>
      </c>
      <c r="Y102" s="634" t="str">
        <f t="shared" si="18"/>
        <v xml:space="preserve"> </v>
      </c>
      <c r="Z102" s="634" t="str">
        <f t="shared" si="19"/>
        <v xml:space="preserve"> </v>
      </c>
      <c r="AA102" s="899" t="str">
        <f t="shared" si="20"/>
        <v xml:space="preserve"> </v>
      </c>
      <c r="AB102" s="899" t="str">
        <f t="shared" si="21"/>
        <v xml:space="preserve"> </v>
      </c>
      <c r="AD102" s="38">
        <f t="shared" si="22"/>
        <v>0</v>
      </c>
      <c r="AI102" s="38">
        <f t="shared" si="23"/>
        <v>0</v>
      </c>
    </row>
    <row r="103" spans="1:35" x14ac:dyDescent="0.25">
      <c r="A103" s="640"/>
      <c r="B103" s="640"/>
      <c r="C103" s="627"/>
      <c r="D103" s="900"/>
      <c r="E103" s="640"/>
      <c r="F103" s="640"/>
      <c r="G103" s="640"/>
      <c r="H103" s="624"/>
      <c r="I103" s="638"/>
      <c r="J103" s="901"/>
      <c r="K103" s="901"/>
      <c r="L103" s="901"/>
      <c r="M103" s="901"/>
      <c r="N103" s="640"/>
      <c r="O103" s="896" t="str">
        <f t="shared" si="12"/>
        <v xml:space="preserve"> </v>
      </c>
      <c r="P103" s="640"/>
      <c r="Q103" s="902"/>
      <c r="R103" s="903"/>
      <c r="S103" s="634" t="str">
        <f t="shared" si="13"/>
        <v/>
      </c>
      <c r="T103" s="634" t="str">
        <f t="shared" si="14"/>
        <v/>
      </c>
      <c r="U103" s="903"/>
      <c r="V103" s="634" t="str">
        <f t="shared" si="15"/>
        <v xml:space="preserve"> </v>
      </c>
      <c r="W103" s="634" t="str">
        <f t="shared" si="16"/>
        <v xml:space="preserve"> </v>
      </c>
      <c r="X103" s="634" t="str">
        <f t="shared" si="17"/>
        <v/>
      </c>
      <c r="Y103" s="634" t="str">
        <f t="shared" si="18"/>
        <v xml:space="preserve"> </v>
      </c>
      <c r="Z103" s="634" t="str">
        <f t="shared" si="19"/>
        <v xml:space="preserve"> </v>
      </c>
      <c r="AA103" s="899" t="str">
        <f t="shared" si="20"/>
        <v xml:space="preserve"> </v>
      </c>
      <c r="AB103" s="899" t="str">
        <f t="shared" si="21"/>
        <v xml:space="preserve"> </v>
      </c>
      <c r="AD103" s="38">
        <f t="shared" si="22"/>
        <v>0</v>
      </c>
      <c r="AI103" s="38">
        <f t="shared" si="23"/>
        <v>0</v>
      </c>
    </row>
    <row r="104" spans="1:35" x14ac:dyDescent="0.25">
      <c r="A104" s="640"/>
      <c r="B104" s="640"/>
      <c r="C104" s="627"/>
      <c r="D104" s="900"/>
      <c r="E104" s="640"/>
      <c r="F104" s="640"/>
      <c r="G104" s="640"/>
      <c r="H104" s="624"/>
      <c r="I104" s="638"/>
      <c r="J104" s="901"/>
      <c r="K104" s="901"/>
      <c r="L104" s="901"/>
      <c r="M104" s="901"/>
      <c r="N104" s="640"/>
      <c r="O104" s="896" t="str">
        <f t="shared" si="12"/>
        <v xml:space="preserve"> </v>
      </c>
      <c r="P104" s="640"/>
      <c r="Q104" s="902"/>
      <c r="R104" s="903"/>
      <c r="S104" s="634" t="str">
        <f t="shared" si="13"/>
        <v/>
      </c>
      <c r="T104" s="634" t="str">
        <f t="shared" si="14"/>
        <v/>
      </c>
      <c r="U104" s="903"/>
      <c r="V104" s="634" t="str">
        <f t="shared" si="15"/>
        <v xml:space="preserve"> </v>
      </c>
      <c r="W104" s="634" t="str">
        <f t="shared" si="16"/>
        <v xml:space="preserve"> </v>
      </c>
      <c r="X104" s="634" t="str">
        <f t="shared" si="17"/>
        <v/>
      </c>
      <c r="Y104" s="634" t="str">
        <f t="shared" si="18"/>
        <v xml:space="preserve"> </v>
      </c>
      <c r="Z104" s="634" t="str">
        <f t="shared" si="19"/>
        <v xml:space="preserve"> </v>
      </c>
      <c r="AA104" s="899" t="str">
        <f t="shared" si="20"/>
        <v xml:space="preserve"> </v>
      </c>
      <c r="AB104" s="899" t="str">
        <f t="shared" si="21"/>
        <v xml:space="preserve"> </v>
      </c>
      <c r="AD104" s="38">
        <f t="shared" si="22"/>
        <v>0</v>
      </c>
      <c r="AI104" s="38">
        <f t="shared" si="23"/>
        <v>0</v>
      </c>
    </row>
    <row r="105" spans="1:35" x14ac:dyDescent="0.25">
      <c r="A105" s="640"/>
      <c r="B105" s="640"/>
      <c r="C105" s="627"/>
      <c r="D105" s="900"/>
      <c r="E105" s="640"/>
      <c r="F105" s="640"/>
      <c r="G105" s="640"/>
      <c r="H105" s="624"/>
      <c r="I105" s="638"/>
      <c r="J105" s="901"/>
      <c r="K105" s="901"/>
      <c r="L105" s="901"/>
      <c r="M105" s="901"/>
      <c r="N105" s="640"/>
      <c r="O105" s="896" t="str">
        <f t="shared" si="12"/>
        <v xml:space="preserve"> </v>
      </c>
      <c r="P105" s="640"/>
      <c r="Q105" s="902"/>
      <c r="R105" s="903"/>
      <c r="S105" s="634" t="str">
        <f t="shared" si="13"/>
        <v/>
      </c>
      <c r="T105" s="634" t="str">
        <f t="shared" si="14"/>
        <v/>
      </c>
      <c r="U105" s="903"/>
      <c r="V105" s="634" t="str">
        <f t="shared" si="15"/>
        <v xml:space="preserve"> </v>
      </c>
      <c r="W105" s="634" t="str">
        <f t="shared" si="16"/>
        <v xml:space="preserve"> </v>
      </c>
      <c r="X105" s="634" t="str">
        <f t="shared" si="17"/>
        <v/>
      </c>
      <c r="Y105" s="634" t="str">
        <f t="shared" si="18"/>
        <v xml:space="preserve"> </v>
      </c>
      <c r="Z105" s="634" t="str">
        <f t="shared" si="19"/>
        <v xml:space="preserve"> </v>
      </c>
      <c r="AA105" s="899" t="str">
        <f t="shared" si="20"/>
        <v xml:space="preserve"> </v>
      </c>
      <c r="AB105" s="899" t="str">
        <f t="shared" si="21"/>
        <v xml:space="preserve"> </v>
      </c>
      <c r="AD105" s="38">
        <f t="shared" si="22"/>
        <v>0</v>
      </c>
      <c r="AI105" s="38">
        <f t="shared" si="23"/>
        <v>0</v>
      </c>
    </row>
    <row r="106" spans="1:35" x14ac:dyDescent="0.25">
      <c r="A106" s="640"/>
      <c r="B106" s="640"/>
      <c r="C106" s="627"/>
      <c r="D106" s="900"/>
      <c r="E106" s="640"/>
      <c r="F106" s="640"/>
      <c r="G106" s="640"/>
      <c r="H106" s="624"/>
      <c r="I106" s="638"/>
      <c r="J106" s="901"/>
      <c r="K106" s="901"/>
      <c r="L106" s="901"/>
      <c r="M106" s="901"/>
      <c r="N106" s="640"/>
      <c r="O106" s="896" t="str">
        <f t="shared" si="12"/>
        <v xml:space="preserve"> </v>
      </c>
      <c r="P106" s="640"/>
      <c r="Q106" s="902"/>
      <c r="R106" s="903"/>
      <c r="S106" s="634" t="str">
        <f t="shared" si="13"/>
        <v/>
      </c>
      <c r="T106" s="634" t="str">
        <f t="shared" si="14"/>
        <v/>
      </c>
      <c r="U106" s="903"/>
      <c r="V106" s="634" t="str">
        <f t="shared" si="15"/>
        <v xml:space="preserve"> </v>
      </c>
      <c r="W106" s="634" t="str">
        <f t="shared" si="16"/>
        <v xml:space="preserve"> </v>
      </c>
      <c r="X106" s="634" t="str">
        <f t="shared" si="17"/>
        <v/>
      </c>
      <c r="Y106" s="634" t="str">
        <f t="shared" si="18"/>
        <v xml:space="preserve"> </v>
      </c>
      <c r="Z106" s="634" t="str">
        <f t="shared" si="19"/>
        <v xml:space="preserve"> </v>
      </c>
      <c r="AA106" s="899" t="str">
        <f t="shared" si="20"/>
        <v xml:space="preserve"> </v>
      </c>
      <c r="AB106" s="899" t="str">
        <f t="shared" si="21"/>
        <v xml:space="preserve"> </v>
      </c>
      <c r="AD106" s="38">
        <f t="shared" si="22"/>
        <v>0</v>
      </c>
      <c r="AI106" s="38">
        <f t="shared" si="23"/>
        <v>0</v>
      </c>
    </row>
    <row r="107" spans="1:35" x14ac:dyDescent="0.25">
      <c r="A107" s="640"/>
      <c r="B107" s="640"/>
      <c r="C107" s="627"/>
      <c r="D107" s="900"/>
      <c r="E107" s="640"/>
      <c r="F107" s="640"/>
      <c r="G107" s="640"/>
      <c r="H107" s="624"/>
      <c r="I107" s="638"/>
      <c r="J107" s="901"/>
      <c r="K107" s="901"/>
      <c r="L107" s="901"/>
      <c r="M107" s="901"/>
      <c r="N107" s="640"/>
      <c r="O107" s="896" t="str">
        <f t="shared" si="12"/>
        <v xml:space="preserve"> </v>
      </c>
      <c r="P107" s="640"/>
      <c r="Q107" s="902"/>
      <c r="R107" s="903"/>
      <c r="S107" s="634" t="str">
        <f t="shared" si="13"/>
        <v/>
      </c>
      <c r="T107" s="634" t="str">
        <f t="shared" si="14"/>
        <v/>
      </c>
      <c r="U107" s="903"/>
      <c r="V107" s="634" t="str">
        <f t="shared" si="15"/>
        <v xml:space="preserve"> </v>
      </c>
      <c r="W107" s="634" t="str">
        <f t="shared" si="16"/>
        <v xml:space="preserve"> </v>
      </c>
      <c r="X107" s="634" t="str">
        <f t="shared" si="17"/>
        <v/>
      </c>
      <c r="Y107" s="634" t="str">
        <f t="shared" si="18"/>
        <v xml:space="preserve"> </v>
      </c>
      <c r="Z107" s="634" t="str">
        <f t="shared" si="19"/>
        <v xml:space="preserve"> </v>
      </c>
      <c r="AA107" s="899" t="str">
        <f t="shared" si="20"/>
        <v xml:space="preserve"> </v>
      </c>
      <c r="AB107" s="899" t="str">
        <f t="shared" si="21"/>
        <v xml:space="preserve"> </v>
      </c>
      <c r="AD107" s="38">
        <f t="shared" si="22"/>
        <v>0</v>
      </c>
      <c r="AI107" s="38">
        <f t="shared" si="23"/>
        <v>0</v>
      </c>
    </row>
    <row r="108" spans="1:35" x14ac:dyDescent="0.25">
      <c r="A108" s="640"/>
      <c r="B108" s="640"/>
      <c r="C108" s="627"/>
      <c r="D108" s="900"/>
      <c r="E108" s="640"/>
      <c r="F108" s="640"/>
      <c r="G108" s="640"/>
      <c r="H108" s="624"/>
      <c r="I108" s="638"/>
      <c r="J108" s="901"/>
      <c r="K108" s="901"/>
      <c r="L108" s="901"/>
      <c r="M108" s="901"/>
      <c r="N108" s="640"/>
      <c r="O108" s="896" t="str">
        <f t="shared" si="12"/>
        <v xml:space="preserve"> </v>
      </c>
      <c r="P108" s="640"/>
      <c r="Q108" s="902"/>
      <c r="R108" s="903"/>
      <c r="S108" s="634" t="str">
        <f t="shared" si="13"/>
        <v/>
      </c>
      <c r="T108" s="634" t="str">
        <f t="shared" si="14"/>
        <v/>
      </c>
      <c r="U108" s="903"/>
      <c r="V108" s="634" t="str">
        <f t="shared" si="15"/>
        <v xml:space="preserve"> </v>
      </c>
      <c r="W108" s="634" t="str">
        <f t="shared" si="16"/>
        <v xml:space="preserve"> </v>
      </c>
      <c r="X108" s="634" t="str">
        <f t="shared" si="17"/>
        <v/>
      </c>
      <c r="Y108" s="634" t="str">
        <f t="shared" si="18"/>
        <v xml:space="preserve"> </v>
      </c>
      <c r="Z108" s="634" t="str">
        <f t="shared" si="19"/>
        <v xml:space="preserve"> </v>
      </c>
      <c r="AA108" s="899" t="str">
        <f t="shared" si="20"/>
        <v xml:space="preserve"> </v>
      </c>
      <c r="AB108" s="899" t="str">
        <f t="shared" si="21"/>
        <v xml:space="preserve"> </v>
      </c>
      <c r="AD108" s="38">
        <f t="shared" si="22"/>
        <v>0</v>
      </c>
      <c r="AI108" s="38">
        <f t="shared" si="23"/>
        <v>0</v>
      </c>
    </row>
    <row r="109" spans="1:35" x14ac:dyDescent="0.25">
      <c r="A109" s="640"/>
      <c r="B109" s="640"/>
      <c r="C109" s="627"/>
      <c r="D109" s="900"/>
      <c r="E109" s="640"/>
      <c r="F109" s="640"/>
      <c r="G109" s="640"/>
      <c r="H109" s="624"/>
      <c r="I109" s="638"/>
      <c r="J109" s="901"/>
      <c r="K109" s="901"/>
      <c r="L109" s="901"/>
      <c r="M109" s="901"/>
      <c r="N109" s="640"/>
      <c r="O109" s="896" t="str">
        <f t="shared" si="12"/>
        <v xml:space="preserve"> </v>
      </c>
      <c r="P109" s="640"/>
      <c r="Q109" s="902"/>
      <c r="R109" s="903"/>
      <c r="S109" s="634" t="str">
        <f t="shared" si="13"/>
        <v/>
      </c>
      <c r="T109" s="634" t="str">
        <f t="shared" si="14"/>
        <v/>
      </c>
      <c r="U109" s="903"/>
      <c r="V109" s="634" t="str">
        <f t="shared" si="15"/>
        <v xml:space="preserve"> </v>
      </c>
      <c r="W109" s="634" t="str">
        <f t="shared" si="16"/>
        <v xml:space="preserve"> </v>
      </c>
      <c r="X109" s="634" t="str">
        <f t="shared" si="17"/>
        <v/>
      </c>
      <c r="Y109" s="634" t="str">
        <f t="shared" si="18"/>
        <v xml:space="preserve"> </v>
      </c>
      <c r="Z109" s="634" t="str">
        <f t="shared" si="19"/>
        <v xml:space="preserve"> </v>
      </c>
      <c r="AA109" s="899" t="str">
        <f t="shared" si="20"/>
        <v xml:space="preserve"> </v>
      </c>
      <c r="AB109" s="899" t="str">
        <f t="shared" si="21"/>
        <v xml:space="preserve"> </v>
      </c>
      <c r="AD109" s="38">
        <f t="shared" si="22"/>
        <v>0</v>
      </c>
      <c r="AI109" s="38">
        <f t="shared" si="23"/>
        <v>0</v>
      </c>
    </row>
    <row r="110" spans="1:35" x14ac:dyDescent="0.25">
      <c r="A110" s="640"/>
      <c r="B110" s="640"/>
      <c r="C110" s="627"/>
      <c r="D110" s="900"/>
      <c r="E110" s="640"/>
      <c r="F110" s="640"/>
      <c r="G110" s="640"/>
      <c r="H110" s="624"/>
      <c r="I110" s="638"/>
      <c r="J110" s="901"/>
      <c r="K110" s="901"/>
      <c r="L110" s="901"/>
      <c r="M110" s="901"/>
      <c r="N110" s="640"/>
      <c r="O110" s="896" t="str">
        <f t="shared" si="12"/>
        <v xml:space="preserve"> </v>
      </c>
      <c r="P110" s="640"/>
      <c r="Q110" s="902"/>
      <c r="R110" s="903"/>
      <c r="S110" s="634" t="str">
        <f t="shared" si="13"/>
        <v/>
      </c>
      <c r="T110" s="634" t="str">
        <f t="shared" si="14"/>
        <v/>
      </c>
      <c r="U110" s="903"/>
      <c r="V110" s="634" t="str">
        <f t="shared" si="15"/>
        <v xml:space="preserve"> </v>
      </c>
      <c r="W110" s="634" t="str">
        <f t="shared" si="16"/>
        <v xml:space="preserve"> </v>
      </c>
      <c r="X110" s="634" t="str">
        <f t="shared" si="17"/>
        <v/>
      </c>
      <c r="Y110" s="634" t="str">
        <f t="shared" si="18"/>
        <v xml:space="preserve"> </v>
      </c>
      <c r="Z110" s="634" t="str">
        <f t="shared" si="19"/>
        <v xml:space="preserve"> </v>
      </c>
      <c r="AA110" s="899" t="str">
        <f t="shared" si="20"/>
        <v xml:space="preserve"> </v>
      </c>
      <c r="AB110" s="899" t="str">
        <f t="shared" si="21"/>
        <v xml:space="preserve"> </v>
      </c>
      <c r="AD110" s="38">
        <f t="shared" si="22"/>
        <v>0</v>
      </c>
      <c r="AI110" s="38">
        <f t="shared" si="23"/>
        <v>0</v>
      </c>
    </row>
    <row r="111" spans="1:35" x14ac:dyDescent="0.25">
      <c r="A111" s="640"/>
      <c r="B111" s="640"/>
      <c r="C111" s="627"/>
      <c r="D111" s="900"/>
      <c r="E111" s="640"/>
      <c r="F111" s="640"/>
      <c r="G111" s="640"/>
      <c r="H111" s="624"/>
      <c r="I111" s="638"/>
      <c r="J111" s="901"/>
      <c r="K111" s="901"/>
      <c r="L111" s="901"/>
      <c r="M111" s="901"/>
      <c r="N111" s="640"/>
      <c r="O111" s="896" t="str">
        <f t="shared" si="12"/>
        <v xml:space="preserve"> </v>
      </c>
      <c r="P111" s="640"/>
      <c r="Q111" s="902"/>
      <c r="R111" s="903"/>
      <c r="S111" s="634" t="str">
        <f t="shared" si="13"/>
        <v/>
      </c>
      <c r="T111" s="634" t="str">
        <f t="shared" si="14"/>
        <v/>
      </c>
      <c r="U111" s="903"/>
      <c r="V111" s="634" t="str">
        <f t="shared" si="15"/>
        <v xml:space="preserve"> </v>
      </c>
      <c r="W111" s="634" t="str">
        <f t="shared" si="16"/>
        <v xml:space="preserve"> </v>
      </c>
      <c r="X111" s="634" t="str">
        <f t="shared" si="17"/>
        <v/>
      </c>
      <c r="Y111" s="634" t="str">
        <f t="shared" si="18"/>
        <v xml:space="preserve"> </v>
      </c>
      <c r="Z111" s="634" t="str">
        <f t="shared" si="19"/>
        <v xml:space="preserve"> </v>
      </c>
      <c r="AA111" s="899" t="str">
        <f t="shared" si="20"/>
        <v xml:space="preserve"> </v>
      </c>
      <c r="AB111" s="899" t="str">
        <f t="shared" si="21"/>
        <v xml:space="preserve"> </v>
      </c>
      <c r="AD111" s="38">
        <f t="shared" si="22"/>
        <v>0</v>
      </c>
      <c r="AI111" s="38">
        <f t="shared" si="23"/>
        <v>0</v>
      </c>
    </row>
    <row r="112" spans="1:35" x14ac:dyDescent="0.25">
      <c r="A112" s="640"/>
      <c r="B112" s="640"/>
      <c r="C112" s="627"/>
      <c r="D112" s="900"/>
      <c r="E112" s="640"/>
      <c r="F112" s="640"/>
      <c r="G112" s="640"/>
      <c r="H112" s="624"/>
      <c r="I112" s="638"/>
      <c r="J112" s="901"/>
      <c r="K112" s="901"/>
      <c r="L112" s="901"/>
      <c r="M112" s="901"/>
      <c r="N112" s="640"/>
      <c r="O112" s="896" t="str">
        <f t="shared" si="12"/>
        <v xml:space="preserve"> </v>
      </c>
      <c r="P112" s="640"/>
      <c r="Q112" s="902"/>
      <c r="R112" s="903"/>
      <c r="S112" s="634" t="str">
        <f t="shared" si="13"/>
        <v/>
      </c>
      <c r="T112" s="634" t="str">
        <f t="shared" si="14"/>
        <v/>
      </c>
      <c r="U112" s="903"/>
      <c r="V112" s="634" t="str">
        <f t="shared" si="15"/>
        <v xml:space="preserve"> </v>
      </c>
      <c r="W112" s="634" t="str">
        <f t="shared" si="16"/>
        <v xml:space="preserve"> </v>
      </c>
      <c r="X112" s="634" t="str">
        <f t="shared" si="17"/>
        <v/>
      </c>
      <c r="Y112" s="634" t="str">
        <f t="shared" si="18"/>
        <v xml:space="preserve"> </v>
      </c>
      <c r="Z112" s="634" t="str">
        <f t="shared" si="19"/>
        <v xml:space="preserve"> </v>
      </c>
      <c r="AA112" s="899" t="str">
        <f t="shared" si="20"/>
        <v xml:space="preserve"> </v>
      </c>
      <c r="AB112" s="899" t="str">
        <f t="shared" si="21"/>
        <v xml:space="preserve"> </v>
      </c>
      <c r="AD112" s="38">
        <f t="shared" si="22"/>
        <v>0</v>
      </c>
      <c r="AI112" s="38">
        <f t="shared" si="23"/>
        <v>0</v>
      </c>
    </row>
    <row r="113" spans="1:35" x14ac:dyDescent="0.25">
      <c r="A113" s="640"/>
      <c r="B113" s="640"/>
      <c r="C113" s="627"/>
      <c r="D113" s="900"/>
      <c r="E113" s="640"/>
      <c r="F113" s="640"/>
      <c r="G113" s="640"/>
      <c r="H113" s="624"/>
      <c r="I113" s="638"/>
      <c r="J113" s="901"/>
      <c r="K113" s="901"/>
      <c r="L113" s="901"/>
      <c r="M113" s="901"/>
      <c r="N113" s="640"/>
      <c r="O113" s="896" t="str">
        <f t="shared" si="12"/>
        <v xml:space="preserve"> </v>
      </c>
      <c r="P113" s="640"/>
      <c r="Q113" s="902"/>
      <c r="R113" s="903"/>
      <c r="S113" s="634" t="str">
        <f t="shared" si="13"/>
        <v/>
      </c>
      <c r="T113" s="634" t="str">
        <f t="shared" si="14"/>
        <v/>
      </c>
      <c r="U113" s="903"/>
      <c r="V113" s="634" t="str">
        <f t="shared" si="15"/>
        <v xml:space="preserve"> </v>
      </c>
      <c r="W113" s="634" t="str">
        <f t="shared" si="16"/>
        <v xml:space="preserve"> </v>
      </c>
      <c r="X113" s="634" t="str">
        <f t="shared" si="17"/>
        <v/>
      </c>
      <c r="Y113" s="634" t="str">
        <f t="shared" si="18"/>
        <v xml:space="preserve"> </v>
      </c>
      <c r="Z113" s="634" t="str">
        <f t="shared" si="19"/>
        <v xml:space="preserve"> </v>
      </c>
      <c r="AA113" s="899" t="str">
        <f t="shared" si="20"/>
        <v xml:space="preserve"> </v>
      </c>
      <c r="AB113" s="899" t="str">
        <f t="shared" si="21"/>
        <v xml:space="preserve"> </v>
      </c>
      <c r="AD113" s="38">
        <f t="shared" si="22"/>
        <v>0</v>
      </c>
      <c r="AI113" s="38">
        <f t="shared" si="23"/>
        <v>0</v>
      </c>
    </row>
    <row r="114" spans="1:35" x14ac:dyDescent="0.25">
      <c r="A114" s="640"/>
      <c r="B114" s="640"/>
      <c r="C114" s="627"/>
      <c r="D114" s="900"/>
      <c r="E114" s="640"/>
      <c r="F114" s="640"/>
      <c r="G114" s="640"/>
      <c r="H114" s="624"/>
      <c r="I114" s="638"/>
      <c r="J114" s="901"/>
      <c r="K114" s="901"/>
      <c r="L114" s="901"/>
      <c r="M114" s="901"/>
      <c r="N114" s="640"/>
      <c r="O114" s="896" t="str">
        <f t="shared" si="12"/>
        <v xml:space="preserve"> </v>
      </c>
      <c r="P114" s="640"/>
      <c r="Q114" s="902"/>
      <c r="R114" s="903"/>
      <c r="S114" s="634" t="str">
        <f t="shared" si="13"/>
        <v/>
      </c>
      <c r="T114" s="634" t="str">
        <f t="shared" si="14"/>
        <v/>
      </c>
      <c r="U114" s="903"/>
      <c r="V114" s="634" t="str">
        <f t="shared" si="15"/>
        <v xml:space="preserve"> </v>
      </c>
      <c r="W114" s="634" t="str">
        <f t="shared" si="16"/>
        <v xml:space="preserve"> </v>
      </c>
      <c r="X114" s="634" t="str">
        <f t="shared" si="17"/>
        <v/>
      </c>
      <c r="Y114" s="634" t="str">
        <f t="shared" si="18"/>
        <v xml:space="preserve"> </v>
      </c>
      <c r="Z114" s="634" t="str">
        <f t="shared" si="19"/>
        <v xml:space="preserve"> </v>
      </c>
      <c r="AA114" s="899" t="str">
        <f t="shared" si="20"/>
        <v xml:space="preserve"> </v>
      </c>
      <c r="AB114" s="899" t="str">
        <f t="shared" si="21"/>
        <v xml:space="preserve"> </v>
      </c>
      <c r="AD114" s="38">
        <f t="shared" si="22"/>
        <v>0</v>
      </c>
      <c r="AI114" s="38">
        <f t="shared" si="23"/>
        <v>0</v>
      </c>
    </row>
    <row r="115" spans="1:35" x14ac:dyDescent="0.25">
      <c r="A115" s="640"/>
      <c r="B115" s="640"/>
      <c r="C115" s="627"/>
      <c r="D115" s="900"/>
      <c r="E115" s="640"/>
      <c r="F115" s="640"/>
      <c r="G115" s="640"/>
      <c r="H115" s="624"/>
      <c r="I115" s="638"/>
      <c r="J115" s="901"/>
      <c r="K115" s="901"/>
      <c r="L115" s="901"/>
      <c r="M115" s="901"/>
      <c r="N115" s="640"/>
      <c r="O115" s="896" t="str">
        <f t="shared" si="12"/>
        <v xml:space="preserve"> </v>
      </c>
      <c r="P115" s="640"/>
      <c r="Q115" s="902"/>
      <c r="R115" s="903"/>
      <c r="S115" s="634" t="str">
        <f t="shared" si="13"/>
        <v/>
      </c>
      <c r="T115" s="634" t="str">
        <f t="shared" si="14"/>
        <v/>
      </c>
      <c r="U115" s="903"/>
      <c r="V115" s="634" t="str">
        <f t="shared" si="15"/>
        <v xml:space="preserve"> </v>
      </c>
      <c r="W115" s="634" t="str">
        <f t="shared" si="16"/>
        <v xml:space="preserve"> </v>
      </c>
      <c r="X115" s="634" t="str">
        <f t="shared" si="17"/>
        <v/>
      </c>
      <c r="Y115" s="634" t="str">
        <f t="shared" si="18"/>
        <v xml:space="preserve"> </v>
      </c>
      <c r="Z115" s="634" t="str">
        <f t="shared" si="19"/>
        <v xml:space="preserve"> </v>
      </c>
      <c r="AA115" s="899" t="str">
        <f t="shared" si="20"/>
        <v xml:space="preserve"> </v>
      </c>
      <c r="AB115" s="899" t="str">
        <f t="shared" si="21"/>
        <v xml:space="preserve"> </v>
      </c>
      <c r="AD115" s="38">
        <f t="shared" si="22"/>
        <v>0</v>
      </c>
      <c r="AI115" s="38">
        <f t="shared" si="23"/>
        <v>0</v>
      </c>
    </row>
    <row r="116" spans="1:35" x14ac:dyDescent="0.25">
      <c r="A116" s="640"/>
      <c r="B116" s="640"/>
      <c r="C116" s="627"/>
      <c r="D116" s="900"/>
      <c r="E116" s="640"/>
      <c r="F116" s="640"/>
      <c r="G116" s="640"/>
      <c r="H116" s="624"/>
      <c r="I116" s="638"/>
      <c r="J116" s="901"/>
      <c r="K116" s="901"/>
      <c r="L116" s="901"/>
      <c r="M116" s="901"/>
      <c r="N116" s="640"/>
      <c r="O116" s="896" t="str">
        <f t="shared" si="12"/>
        <v xml:space="preserve"> </v>
      </c>
      <c r="P116" s="640"/>
      <c r="Q116" s="902"/>
      <c r="R116" s="903"/>
      <c r="S116" s="634" t="str">
        <f t="shared" si="13"/>
        <v/>
      </c>
      <c r="T116" s="634" t="str">
        <f t="shared" si="14"/>
        <v/>
      </c>
      <c r="U116" s="903"/>
      <c r="V116" s="634" t="str">
        <f t="shared" si="15"/>
        <v xml:space="preserve"> </v>
      </c>
      <c r="W116" s="634" t="str">
        <f t="shared" si="16"/>
        <v xml:space="preserve"> </v>
      </c>
      <c r="X116" s="634" t="str">
        <f t="shared" si="17"/>
        <v/>
      </c>
      <c r="Y116" s="634" t="str">
        <f t="shared" si="18"/>
        <v xml:space="preserve"> </v>
      </c>
      <c r="Z116" s="634" t="str">
        <f t="shared" si="19"/>
        <v xml:space="preserve"> </v>
      </c>
      <c r="AA116" s="899" t="str">
        <f t="shared" si="20"/>
        <v xml:space="preserve"> </v>
      </c>
      <c r="AB116" s="899" t="str">
        <f t="shared" si="21"/>
        <v xml:space="preserve"> </v>
      </c>
      <c r="AD116" s="38">
        <f t="shared" si="22"/>
        <v>0</v>
      </c>
      <c r="AI116" s="38">
        <f t="shared" si="23"/>
        <v>0</v>
      </c>
    </row>
    <row r="117" spans="1:35" x14ac:dyDescent="0.25">
      <c r="A117" s="640"/>
      <c r="B117" s="640"/>
      <c r="C117" s="627"/>
      <c r="D117" s="900"/>
      <c r="E117" s="640"/>
      <c r="F117" s="640"/>
      <c r="G117" s="640"/>
      <c r="H117" s="624"/>
      <c r="I117" s="638"/>
      <c r="J117" s="901"/>
      <c r="K117" s="901"/>
      <c r="L117" s="901"/>
      <c r="M117" s="901"/>
      <c r="N117" s="640"/>
      <c r="O117" s="896" t="str">
        <f t="shared" si="12"/>
        <v xml:space="preserve"> </v>
      </c>
      <c r="P117" s="640"/>
      <c r="Q117" s="902"/>
      <c r="R117" s="903"/>
      <c r="S117" s="634" t="str">
        <f t="shared" si="13"/>
        <v/>
      </c>
      <c r="T117" s="634" t="str">
        <f t="shared" si="14"/>
        <v/>
      </c>
      <c r="U117" s="903"/>
      <c r="V117" s="634" t="str">
        <f t="shared" si="15"/>
        <v xml:space="preserve"> </v>
      </c>
      <c r="W117" s="634" t="str">
        <f t="shared" si="16"/>
        <v xml:space="preserve"> </v>
      </c>
      <c r="X117" s="634" t="str">
        <f t="shared" si="17"/>
        <v/>
      </c>
      <c r="Y117" s="634" t="str">
        <f t="shared" si="18"/>
        <v xml:space="preserve"> </v>
      </c>
      <c r="Z117" s="634" t="str">
        <f t="shared" si="19"/>
        <v xml:space="preserve"> </v>
      </c>
      <c r="AA117" s="899" t="str">
        <f t="shared" si="20"/>
        <v xml:space="preserve"> </v>
      </c>
      <c r="AB117" s="899" t="str">
        <f t="shared" si="21"/>
        <v xml:space="preserve"> </v>
      </c>
      <c r="AD117" s="38">
        <f t="shared" si="22"/>
        <v>0</v>
      </c>
      <c r="AI117" s="38">
        <f t="shared" si="23"/>
        <v>0</v>
      </c>
    </row>
    <row r="118" spans="1:35" x14ac:dyDescent="0.25">
      <c r="A118" s="640"/>
      <c r="B118" s="640"/>
      <c r="C118" s="627"/>
      <c r="D118" s="900"/>
      <c r="E118" s="640"/>
      <c r="F118" s="640"/>
      <c r="G118" s="640"/>
      <c r="H118" s="624"/>
      <c r="I118" s="638"/>
      <c r="J118" s="901"/>
      <c r="K118" s="901"/>
      <c r="L118" s="901"/>
      <c r="M118" s="901"/>
      <c r="N118" s="640"/>
      <c r="O118" s="896" t="str">
        <f t="shared" si="12"/>
        <v xml:space="preserve"> </v>
      </c>
      <c r="P118" s="640"/>
      <c r="Q118" s="902"/>
      <c r="R118" s="903"/>
      <c r="S118" s="634" t="str">
        <f t="shared" si="13"/>
        <v/>
      </c>
      <c r="T118" s="634" t="str">
        <f t="shared" si="14"/>
        <v/>
      </c>
      <c r="U118" s="903"/>
      <c r="V118" s="634" t="str">
        <f t="shared" si="15"/>
        <v xml:space="preserve"> </v>
      </c>
      <c r="W118" s="634" t="str">
        <f t="shared" si="16"/>
        <v xml:space="preserve"> </v>
      </c>
      <c r="X118" s="634" t="str">
        <f t="shared" si="17"/>
        <v/>
      </c>
      <c r="Y118" s="634" t="str">
        <f t="shared" si="18"/>
        <v xml:space="preserve"> </v>
      </c>
      <c r="Z118" s="634" t="str">
        <f t="shared" si="19"/>
        <v xml:space="preserve"> </v>
      </c>
      <c r="AA118" s="899" t="str">
        <f t="shared" si="20"/>
        <v xml:space="preserve"> </v>
      </c>
      <c r="AB118" s="899" t="str">
        <f t="shared" si="21"/>
        <v xml:space="preserve"> </v>
      </c>
      <c r="AD118" s="38">
        <f t="shared" si="22"/>
        <v>0</v>
      </c>
      <c r="AI118" s="38">
        <f t="shared" si="23"/>
        <v>0</v>
      </c>
    </row>
    <row r="119" spans="1:35" x14ac:dyDescent="0.25">
      <c r="A119" s="640"/>
      <c r="B119" s="640"/>
      <c r="C119" s="627"/>
      <c r="D119" s="900"/>
      <c r="E119" s="640"/>
      <c r="F119" s="640"/>
      <c r="G119" s="640"/>
      <c r="H119" s="624"/>
      <c r="I119" s="638"/>
      <c r="J119" s="901"/>
      <c r="K119" s="901"/>
      <c r="L119" s="901"/>
      <c r="M119" s="901"/>
      <c r="N119" s="640"/>
      <c r="O119" s="896" t="str">
        <f t="shared" si="12"/>
        <v xml:space="preserve"> </v>
      </c>
      <c r="P119" s="640"/>
      <c r="Q119" s="902"/>
      <c r="R119" s="903"/>
      <c r="S119" s="634" t="str">
        <f t="shared" si="13"/>
        <v/>
      </c>
      <c r="T119" s="634" t="str">
        <f t="shared" si="14"/>
        <v/>
      </c>
      <c r="U119" s="903"/>
      <c r="V119" s="634" t="str">
        <f t="shared" si="15"/>
        <v xml:space="preserve"> </v>
      </c>
      <c r="W119" s="634" t="str">
        <f t="shared" si="16"/>
        <v xml:space="preserve"> </v>
      </c>
      <c r="X119" s="634" t="str">
        <f t="shared" si="17"/>
        <v/>
      </c>
      <c r="Y119" s="634" t="str">
        <f t="shared" si="18"/>
        <v xml:space="preserve"> </v>
      </c>
      <c r="Z119" s="634" t="str">
        <f t="shared" si="19"/>
        <v xml:space="preserve"> </v>
      </c>
      <c r="AA119" s="899" t="str">
        <f t="shared" si="20"/>
        <v xml:space="preserve"> </v>
      </c>
      <c r="AB119" s="899" t="str">
        <f t="shared" si="21"/>
        <v xml:space="preserve"> </v>
      </c>
      <c r="AD119" s="38">
        <f t="shared" si="22"/>
        <v>0</v>
      </c>
      <c r="AI119" s="38">
        <f t="shared" si="23"/>
        <v>0</v>
      </c>
    </row>
    <row r="120" spans="1:35" x14ac:dyDescent="0.25">
      <c r="A120" s="640"/>
      <c r="B120" s="640"/>
      <c r="C120" s="627"/>
      <c r="D120" s="900"/>
      <c r="E120" s="640"/>
      <c r="F120" s="640"/>
      <c r="G120" s="640"/>
      <c r="H120" s="624"/>
      <c r="I120" s="638"/>
      <c r="J120" s="901"/>
      <c r="K120" s="901"/>
      <c r="L120" s="901"/>
      <c r="M120" s="901"/>
      <c r="N120" s="640"/>
      <c r="O120" s="896" t="str">
        <f t="shared" si="12"/>
        <v xml:space="preserve"> </v>
      </c>
      <c r="P120" s="640"/>
      <c r="Q120" s="902"/>
      <c r="R120" s="903"/>
      <c r="S120" s="634" t="str">
        <f t="shared" si="13"/>
        <v/>
      </c>
      <c r="T120" s="634" t="str">
        <f t="shared" si="14"/>
        <v/>
      </c>
      <c r="U120" s="903"/>
      <c r="V120" s="634" t="str">
        <f t="shared" si="15"/>
        <v xml:space="preserve"> </v>
      </c>
      <c r="W120" s="634" t="str">
        <f t="shared" si="16"/>
        <v xml:space="preserve"> </v>
      </c>
      <c r="X120" s="634" t="str">
        <f t="shared" si="17"/>
        <v/>
      </c>
      <c r="Y120" s="634" t="str">
        <f t="shared" si="18"/>
        <v xml:space="preserve"> </v>
      </c>
      <c r="Z120" s="634" t="str">
        <f t="shared" si="19"/>
        <v xml:space="preserve"> </v>
      </c>
      <c r="AA120" s="899" t="str">
        <f t="shared" si="20"/>
        <v xml:space="preserve"> </v>
      </c>
      <c r="AB120" s="899" t="str">
        <f t="shared" si="21"/>
        <v xml:space="preserve"> </v>
      </c>
      <c r="AD120" s="38">
        <f t="shared" si="22"/>
        <v>0</v>
      </c>
      <c r="AI120" s="38">
        <f t="shared" si="23"/>
        <v>0</v>
      </c>
    </row>
    <row r="121" spans="1:35" x14ac:dyDescent="0.25">
      <c r="A121" s="640"/>
      <c r="B121" s="640"/>
      <c r="C121" s="627"/>
      <c r="D121" s="900"/>
      <c r="E121" s="640"/>
      <c r="F121" s="640"/>
      <c r="G121" s="640"/>
      <c r="H121" s="624"/>
      <c r="I121" s="638"/>
      <c r="J121" s="901"/>
      <c r="K121" s="901"/>
      <c r="L121" s="901"/>
      <c r="M121" s="901"/>
      <c r="N121" s="640"/>
      <c r="O121" s="896" t="str">
        <f t="shared" si="12"/>
        <v xml:space="preserve"> </v>
      </c>
      <c r="P121" s="640"/>
      <c r="Q121" s="902"/>
      <c r="R121" s="903"/>
      <c r="S121" s="634" t="str">
        <f t="shared" si="13"/>
        <v/>
      </c>
      <c r="T121" s="634" t="str">
        <f t="shared" si="14"/>
        <v/>
      </c>
      <c r="U121" s="903"/>
      <c r="V121" s="634" t="str">
        <f t="shared" si="15"/>
        <v xml:space="preserve"> </v>
      </c>
      <c r="W121" s="634" t="str">
        <f t="shared" si="16"/>
        <v xml:space="preserve"> </v>
      </c>
      <c r="X121" s="634" t="str">
        <f t="shared" si="17"/>
        <v/>
      </c>
      <c r="Y121" s="634" t="str">
        <f t="shared" si="18"/>
        <v xml:space="preserve"> </v>
      </c>
      <c r="Z121" s="634" t="str">
        <f t="shared" si="19"/>
        <v xml:space="preserve"> </v>
      </c>
      <c r="AA121" s="899" t="str">
        <f t="shared" si="20"/>
        <v xml:space="preserve"> </v>
      </c>
      <c r="AB121" s="899" t="str">
        <f t="shared" si="21"/>
        <v xml:space="preserve"> </v>
      </c>
      <c r="AD121" s="38">
        <f t="shared" si="22"/>
        <v>0</v>
      </c>
      <c r="AI121" s="38">
        <f t="shared" si="23"/>
        <v>0</v>
      </c>
    </row>
    <row r="122" spans="1:35" x14ac:dyDescent="0.25">
      <c r="A122" s="640"/>
      <c r="B122" s="640"/>
      <c r="C122" s="627"/>
      <c r="D122" s="900"/>
      <c r="E122" s="640"/>
      <c r="F122" s="640"/>
      <c r="G122" s="640"/>
      <c r="H122" s="624"/>
      <c r="I122" s="638"/>
      <c r="J122" s="901"/>
      <c r="K122" s="901"/>
      <c r="L122" s="901"/>
      <c r="M122" s="901"/>
      <c r="N122" s="640"/>
      <c r="O122" s="896" t="str">
        <f t="shared" si="12"/>
        <v xml:space="preserve"> </v>
      </c>
      <c r="P122" s="640"/>
      <c r="Q122" s="902"/>
      <c r="R122" s="903"/>
      <c r="S122" s="634" t="str">
        <f t="shared" si="13"/>
        <v/>
      </c>
      <c r="T122" s="634" t="str">
        <f t="shared" si="14"/>
        <v/>
      </c>
      <c r="U122" s="903"/>
      <c r="V122" s="634" t="str">
        <f t="shared" si="15"/>
        <v xml:space="preserve"> </v>
      </c>
      <c r="W122" s="634" t="str">
        <f t="shared" si="16"/>
        <v xml:space="preserve"> </v>
      </c>
      <c r="X122" s="634" t="str">
        <f t="shared" si="17"/>
        <v/>
      </c>
      <c r="Y122" s="634" t="str">
        <f t="shared" si="18"/>
        <v xml:space="preserve"> </v>
      </c>
      <c r="Z122" s="634" t="str">
        <f t="shared" si="19"/>
        <v xml:space="preserve"> </v>
      </c>
      <c r="AA122" s="899" t="str">
        <f t="shared" si="20"/>
        <v xml:space="preserve"> </v>
      </c>
      <c r="AB122" s="899" t="str">
        <f t="shared" si="21"/>
        <v xml:space="preserve"> </v>
      </c>
      <c r="AD122" s="38">
        <f t="shared" si="22"/>
        <v>0</v>
      </c>
      <c r="AI122" s="38">
        <f t="shared" si="23"/>
        <v>0</v>
      </c>
    </row>
    <row r="123" spans="1:35" x14ac:dyDescent="0.25">
      <c r="A123" s="640"/>
      <c r="B123" s="640"/>
      <c r="C123" s="627"/>
      <c r="D123" s="900"/>
      <c r="E123" s="640"/>
      <c r="F123" s="640"/>
      <c r="G123" s="640"/>
      <c r="H123" s="624"/>
      <c r="I123" s="638"/>
      <c r="J123" s="901"/>
      <c r="K123" s="901"/>
      <c r="L123" s="901"/>
      <c r="M123" s="901"/>
      <c r="N123" s="640"/>
      <c r="O123" s="896" t="str">
        <f t="shared" si="12"/>
        <v xml:space="preserve"> </v>
      </c>
      <c r="P123" s="640"/>
      <c r="Q123" s="902"/>
      <c r="R123" s="903"/>
      <c r="S123" s="634" t="str">
        <f t="shared" si="13"/>
        <v/>
      </c>
      <c r="T123" s="634" t="str">
        <f t="shared" si="14"/>
        <v/>
      </c>
      <c r="U123" s="903"/>
      <c r="V123" s="634" t="str">
        <f t="shared" si="15"/>
        <v xml:space="preserve"> </v>
      </c>
      <c r="W123" s="634" t="str">
        <f t="shared" si="16"/>
        <v xml:space="preserve"> </v>
      </c>
      <c r="X123" s="634" t="str">
        <f t="shared" si="17"/>
        <v/>
      </c>
      <c r="Y123" s="634" t="str">
        <f t="shared" si="18"/>
        <v xml:space="preserve"> </v>
      </c>
      <c r="Z123" s="634" t="str">
        <f t="shared" si="19"/>
        <v xml:space="preserve"> </v>
      </c>
      <c r="AA123" s="899" t="str">
        <f t="shared" si="20"/>
        <v xml:space="preserve"> </v>
      </c>
      <c r="AB123" s="899" t="str">
        <f t="shared" si="21"/>
        <v xml:space="preserve"> </v>
      </c>
      <c r="AD123" s="38">
        <f t="shared" si="22"/>
        <v>0</v>
      </c>
      <c r="AI123" s="38">
        <f t="shared" si="23"/>
        <v>0</v>
      </c>
    </row>
    <row r="124" spans="1:35" x14ac:dyDescent="0.25">
      <c r="A124" s="640"/>
      <c r="B124" s="640"/>
      <c r="C124" s="627"/>
      <c r="D124" s="900"/>
      <c r="E124" s="640"/>
      <c r="F124" s="640"/>
      <c r="G124" s="640"/>
      <c r="H124" s="624"/>
      <c r="I124" s="638"/>
      <c r="J124" s="901"/>
      <c r="K124" s="901"/>
      <c r="L124" s="901"/>
      <c r="M124" s="901"/>
      <c r="N124" s="640"/>
      <c r="O124" s="896" t="str">
        <f t="shared" si="12"/>
        <v xml:space="preserve"> </v>
      </c>
      <c r="P124" s="640"/>
      <c r="Q124" s="902"/>
      <c r="R124" s="903"/>
      <c r="S124" s="634" t="str">
        <f t="shared" si="13"/>
        <v/>
      </c>
      <c r="T124" s="634" t="str">
        <f t="shared" si="14"/>
        <v/>
      </c>
      <c r="U124" s="903"/>
      <c r="V124" s="634" t="str">
        <f t="shared" si="15"/>
        <v xml:space="preserve"> </v>
      </c>
      <c r="W124" s="634" t="str">
        <f t="shared" si="16"/>
        <v xml:space="preserve"> </v>
      </c>
      <c r="X124" s="634" t="str">
        <f t="shared" si="17"/>
        <v/>
      </c>
      <c r="Y124" s="634" t="str">
        <f t="shared" si="18"/>
        <v xml:space="preserve"> </v>
      </c>
      <c r="Z124" s="634" t="str">
        <f t="shared" si="19"/>
        <v xml:space="preserve"> </v>
      </c>
      <c r="AA124" s="899" t="str">
        <f t="shared" si="20"/>
        <v xml:space="preserve"> </v>
      </c>
      <c r="AB124" s="899" t="str">
        <f t="shared" si="21"/>
        <v xml:space="preserve"> </v>
      </c>
      <c r="AD124" s="38">
        <f t="shared" si="22"/>
        <v>0</v>
      </c>
      <c r="AI124" s="38">
        <f t="shared" si="23"/>
        <v>0</v>
      </c>
    </row>
    <row r="125" spans="1:35" x14ac:dyDescent="0.25">
      <c r="A125" s="640"/>
      <c r="B125" s="640"/>
      <c r="C125" s="627"/>
      <c r="D125" s="900"/>
      <c r="E125" s="640"/>
      <c r="F125" s="640"/>
      <c r="G125" s="640"/>
      <c r="H125" s="624"/>
      <c r="I125" s="638"/>
      <c r="J125" s="901"/>
      <c r="K125" s="901"/>
      <c r="L125" s="901"/>
      <c r="M125" s="901"/>
      <c r="N125" s="640"/>
      <c r="O125" s="896" t="str">
        <f t="shared" si="12"/>
        <v xml:space="preserve"> </v>
      </c>
      <c r="P125" s="640"/>
      <c r="Q125" s="902"/>
      <c r="R125" s="903"/>
      <c r="S125" s="634" t="str">
        <f t="shared" si="13"/>
        <v/>
      </c>
      <c r="T125" s="634" t="str">
        <f t="shared" si="14"/>
        <v/>
      </c>
      <c r="U125" s="903"/>
      <c r="V125" s="634" t="str">
        <f t="shared" si="15"/>
        <v xml:space="preserve"> </v>
      </c>
      <c r="W125" s="634" t="str">
        <f t="shared" si="16"/>
        <v xml:space="preserve"> </v>
      </c>
      <c r="X125" s="634" t="str">
        <f t="shared" si="17"/>
        <v/>
      </c>
      <c r="Y125" s="634" t="str">
        <f t="shared" si="18"/>
        <v xml:space="preserve"> </v>
      </c>
      <c r="Z125" s="634" t="str">
        <f t="shared" si="19"/>
        <v xml:space="preserve"> </v>
      </c>
      <c r="AA125" s="899" t="str">
        <f t="shared" si="20"/>
        <v xml:space="preserve"> </v>
      </c>
      <c r="AB125" s="899" t="str">
        <f t="shared" si="21"/>
        <v xml:space="preserve"> </v>
      </c>
      <c r="AD125" s="38">
        <f t="shared" si="22"/>
        <v>0</v>
      </c>
      <c r="AI125" s="38">
        <f t="shared" si="23"/>
        <v>0</v>
      </c>
    </row>
    <row r="126" spans="1:35" x14ac:dyDescent="0.25">
      <c r="A126" s="640"/>
      <c r="B126" s="640"/>
      <c r="C126" s="627"/>
      <c r="D126" s="900"/>
      <c r="E126" s="640"/>
      <c r="F126" s="640"/>
      <c r="G126" s="640"/>
      <c r="H126" s="624"/>
      <c r="I126" s="638"/>
      <c r="J126" s="901"/>
      <c r="K126" s="901"/>
      <c r="L126" s="901"/>
      <c r="M126" s="901"/>
      <c r="N126" s="640"/>
      <c r="O126" s="896" t="str">
        <f t="shared" si="12"/>
        <v xml:space="preserve"> </v>
      </c>
      <c r="P126" s="640"/>
      <c r="Q126" s="902"/>
      <c r="R126" s="903"/>
      <c r="S126" s="634" t="str">
        <f t="shared" si="13"/>
        <v/>
      </c>
      <c r="T126" s="634" t="str">
        <f t="shared" si="14"/>
        <v/>
      </c>
      <c r="U126" s="903"/>
      <c r="V126" s="634" t="str">
        <f t="shared" si="15"/>
        <v xml:space="preserve"> </v>
      </c>
      <c r="W126" s="634" t="str">
        <f t="shared" si="16"/>
        <v xml:space="preserve"> </v>
      </c>
      <c r="X126" s="634" t="str">
        <f t="shared" si="17"/>
        <v/>
      </c>
      <c r="Y126" s="634" t="str">
        <f t="shared" si="18"/>
        <v xml:space="preserve"> </v>
      </c>
      <c r="Z126" s="634" t="str">
        <f t="shared" si="19"/>
        <v xml:space="preserve"> </v>
      </c>
      <c r="AA126" s="899" t="str">
        <f t="shared" si="20"/>
        <v xml:space="preserve"> </v>
      </c>
      <c r="AB126" s="899" t="str">
        <f t="shared" si="21"/>
        <v xml:space="preserve"> </v>
      </c>
      <c r="AD126" s="38">
        <f t="shared" si="22"/>
        <v>0</v>
      </c>
      <c r="AI126" s="38">
        <f t="shared" si="23"/>
        <v>0</v>
      </c>
    </row>
    <row r="127" spans="1:35" x14ac:dyDescent="0.25">
      <c r="A127" s="640"/>
      <c r="B127" s="640"/>
      <c r="C127" s="627"/>
      <c r="D127" s="900"/>
      <c r="E127" s="640"/>
      <c r="F127" s="640"/>
      <c r="G127" s="640"/>
      <c r="H127" s="624"/>
      <c r="I127" s="638"/>
      <c r="J127" s="901"/>
      <c r="K127" s="901"/>
      <c r="L127" s="901"/>
      <c r="M127" s="901"/>
      <c r="N127" s="640"/>
      <c r="O127" s="896" t="str">
        <f t="shared" si="12"/>
        <v xml:space="preserve"> </v>
      </c>
      <c r="P127" s="640"/>
      <c r="Q127" s="902"/>
      <c r="R127" s="903"/>
      <c r="S127" s="634" t="str">
        <f t="shared" si="13"/>
        <v/>
      </c>
      <c r="T127" s="634" t="str">
        <f t="shared" si="14"/>
        <v/>
      </c>
      <c r="U127" s="903"/>
      <c r="V127" s="634" t="str">
        <f t="shared" si="15"/>
        <v xml:space="preserve"> </v>
      </c>
      <c r="W127" s="634" t="str">
        <f t="shared" si="16"/>
        <v xml:space="preserve"> </v>
      </c>
      <c r="X127" s="634" t="str">
        <f t="shared" si="17"/>
        <v/>
      </c>
      <c r="Y127" s="634" t="str">
        <f t="shared" si="18"/>
        <v xml:space="preserve"> </v>
      </c>
      <c r="Z127" s="634" t="str">
        <f t="shared" si="19"/>
        <v xml:space="preserve"> </v>
      </c>
      <c r="AA127" s="899" t="str">
        <f t="shared" si="20"/>
        <v xml:space="preserve"> </v>
      </c>
      <c r="AB127" s="899" t="str">
        <f t="shared" si="21"/>
        <v xml:space="preserve"> </v>
      </c>
      <c r="AD127" s="38">
        <f t="shared" si="22"/>
        <v>0</v>
      </c>
      <c r="AI127" s="38">
        <f t="shared" si="23"/>
        <v>0</v>
      </c>
    </row>
    <row r="128" spans="1:35" x14ac:dyDescent="0.25">
      <c r="A128" s="640"/>
      <c r="B128" s="640"/>
      <c r="C128" s="627"/>
      <c r="D128" s="900"/>
      <c r="E128" s="640"/>
      <c r="F128" s="640"/>
      <c r="G128" s="640"/>
      <c r="H128" s="624"/>
      <c r="I128" s="638"/>
      <c r="J128" s="901"/>
      <c r="K128" s="901"/>
      <c r="L128" s="901"/>
      <c r="M128" s="901"/>
      <c r="N128" s="640"/>
      <c r="O128" s="896" t="str">
        <f t="shared" si="12"/>
        <v xml:space="preserve"> </v>
      </c>
      <c r="P128" s="640"/>
      <c r="Q128" s="902"/>
      <c r="R128" s="903"/>
      <c r="S128" s="634" t="str">
        <f t="shared" si="13"/>
        <v/>
      </c>
      <c r="T128" s="634" t="str">
        <f t="shared" si="14"/>
        <v/>
      </c>
      <c r="U128" s="903"/>
      <c r="V128" s="634" t="str">
        <f t="shared" si="15"/>
        <v xml:space="preserve"> </v>
      </c>
      <c r="W128" s="634" t="str">
        <f t="shared" si="16"/>
        <v xml:space="preserve"> </v>
      </c>
      <c r="X128" s="634" t="str">
        <f t="shared" si="17"/>
        <v/>
      </c>
      <c r="Y128" s="634" t="str">
        <f t="shared" si="18"/>
        <v xml:space="preserve"> </v>
      </c>
      <c r="Z128" s="634" t="str">
        <f t="shared" si="19"/>
        <v xml:space="preserve"> </v>
      </c>
      <c r="AA128" s="899" t="str">
        <f t="shared" si="20"/>
        <v xml:space="preserve"> </v>
      </c>
      <c r="AB128" s="899" t="str">
        <f t="shared" si="21"/>
        <v xml:space="preserve"> </v>
      </c>
      <c r="AD128" s="38">
        <f t="shared" si="22"/>
        <v>0</v>
      </c>
      <c r="AI128" s="38">
        <f t="shared" si="23"/>
        <v>0</v>
      </c>
    </row>
    <row r="129" spans="1:35" x14ac:dyDescent="0.25">
      <c r="A129" s="640"/>
      <c r="B129" s="640"/>
      <c r="C129" s="627"/>
      <c r="D129" s="900"/>
      <c r="E129" s="640"/>
      <c r="F129" s="640"/>
      <c r="G129" s="640"/>
      <c r="H129" s="624"/>
      <c r="I129" s="638"/>
      <c r="J129" s="901"/>
      <c r="K129" s="901"/>
      <c r="L129" s="901"/>
      <c r="M129" s="901"/>
      <c r="N129" s="640"/>
      <c r="O129" s="896" t="str">
        <f t="shared" si="12"/>
        <v xml:space="preserve"> </v>
      </c>
      <c r="P129" s="640"/>
      <c r="Q129" s="902"/>
      <c r="R129" s="903"/>
      <c r="S129" s="634" t="str">
        <f t="shared" si="13"/>
        <v/>
      </c>
      <c r="T129" s="634" t="str">
        <f t="shared" si="14"/>
        <v/>
      </c>
      <c r="U129" s="903"/>
      <c r="V129" s="634" t="str">
        <f t="shared" si="15"/>
        <v xml:space="preserve"> </v>
      </c>
      <c r="W129" s="634" t="str">
        <f t="shared" si="16"/>
        <v xml:space="preserve"> </v>
      </c>
      <c r="X129" s="634" t="str">
        <f t="shared" si="17"/>
        <v/>
      </c>
      <c r="Y129" s="634" t="str">
        <f t="shared" si="18"/>
        <v xml:space="preserve"> </v>
      </c>
      <c r="Z129" s="634" t="str">
        <f t="shared" si="19"/>
        <v xml:space="preserve"> </v>
      </c>
      <c r="AA129" s="899" t="str">
        <f t="shared" si="20"/>
        <v xml:space="preserve"> </v>
      </c>
      <c r="AB129" s="899" t="str">
        <f t="shared" si="21"/>
        <v xml:space="preserve"> </v>
      </c>
      <c r="AD129" s="38">
        <f t="shared" si="22"/>
        <v>0</v>
      </c>
      <c r="AI129" s="38">
        <f t="shared" si="23"/>
        <v>0</v>
      </c>
    </row>
    <row r="130" spans="1:35" x14ac:dyDescent="0.25">
      <c r="A130" s="640"/>
      <c r="B130" s="640"/>
      <c r="C130" s="627"/>
      <c r="D130" s="900"/>
      <c r="E130" s="640"/>
      <c r="F130" s="640"/>
      <c r="G130" s="640"/>
      <c r="H130" s="624"/>
      <c r="I130" s="638"/>
      <c r="J130" s="901"/>
      <c r="K130" s="901"/>
      <c r="L130" s="901"/>
      <c r="M130" s="901"/>
      <c r="N130" s="640"/>
      <c r="O130" s="896" t="str">
        <f t="shared" si="12"/>
        <v xml:space="preserve"> </v>
      </c>
      <c r="P130" s="640"/>
      <c r="Q130" s="902"/>
      <c r="R130" s="903"/>
      <c r="S130" s="634" t="str">
        <f t="shared" si="13"/>
        <v/>
      </c>
      <c r="T130" s="634" t="str">
        <f t="shared" si="14"/>
        <v/>
      </c>
      <c r="U130" s="903"/>
      <c r="V130" s="634" t="str">
        <f t="shared" si="15"/>
        <v xml:space="preserve"> </v>
      </c>
      <c r="W130" s="634" t="str">
        <f t="shared" si="16"/>
        <v xml:space="preserve"> </v>
      </c>
      <c r="X130" s="634" t="str">
        <f t="shared" si="17"/>
        <v/>
      </c>
      <c r="Y130" s="634" t="str">
        <f t="shared" si="18"/>
        <v xml:space="preserve"> </v>
      </c>
      <c r="Z130" s="634" t="str">
        <f t="shared" si="19"/>
        <v xml:space="preserve"> </v>
      </c>
      <c r="AA130" s="899" t="str">
        <f t="shared" si="20"/>
        <v xml:space="preserve"> </v>
      </c>
      <c r="AB130" s="899" t="str">
        <f t="shared" si="21"/>
        <v xml:space="preserve"> </v>
      </c>
      <c r="AD130" s="38">
        <f t="shared" si="22"/>
        <v>0</v>
      </c>
      <c r="AI130" s="38">
        <f t="shared" si="23"/>
        <v>0</v>
      </c>
    </row>
    <row r="131" spans="1:35" x14ac:dyDescent="0.25">
      <c r="A131" s="640"/>
      <c r="B131" s="640"/>
      <c r="C131" s="627"/>
      <c r="D131" s="900"/>
      <c r="E131" s="640"/>
      <c r="F131" s="640"/>
      <c r="G131" s="640"/>
      <c r="H131" s="624"/>
      <c r="I131" s="638"/>
      <c r="J131" s="901"/>
      <c r="K131" s="901"/>
      <c r="L131" s="901"/>
      <c r="M131" s="901"/>
      <c r="N131" s="640"/>
      <c r="O131" s="896" t="str">
        <f t="shared" si="12"/>
        <v xml:space="preserve"> </v>
      </c>
      <c r="P131" s="640"/>
      <c r="Q131" s="902"/>
      <c r="R131" s="903"/>
      <c r="S131" s="634" t="str">
        <f t="shared" si="13"/>
        <v/>
      </c>
      <c r="T131" s="634" t="str">
        <f t="shared" si="14"/>
        <v/>
      </c>
      <c r="U131" s="903"/>
      <c r="V131" s="634" t="str">
        <f t="shared" si="15"/>
        <v xml:space="preserve"> </v>
      </c>
      <c r="W131" s="634" t="str">
        <f t="shared" si="16"/>
        <v xml:space="preserve"> </v>
      </c>
      <c r="X131" s="634" t="str">
        <f t="shared" si="17"/>
        <v/>
      </c>
      <c r="Y131" s="634" t="str">
        <f t="shared" si="18"/>
        <v xml:space="preserve"> </v>
      </c>
      <c r="Z131" s="634" t="str">
        <f t="shared" si="19"/>
        <v xml:space="preserve"> </v>
      </c>
      <c r="AA131" s="899" t="str">
        <f t="shared" si="20"/>
        <v xml:space="preserve"> </v>
      </c>
      <c r="AB131" s="899" t="str">
        <f t="shared" si="21"/>
        <v xml:space="preserve"> </v>
      </c>
      <c r="AD131" s="38">
        <f t="shared" si="22"/>
        <v>0</v>
      </c>
      <c r="AI131" s="38">
        <f t="shared" si="23"/>
        <v>0</v>
      </c>
    </row>
    <row r="132" spans="1:35" x14ac:dyDescent="0.25">
      <c r="A132" s="640"/>
      <c r="B132" s="640"/>
      <c r="C132" s="627"/>
      <c r="D132" s="900"/>
      <c r="E132" s="640"/>
      <c r="F132" s="640"/>
      <c r="G132" s="640"/>
      <c r="H132" s="624"/>
      <c r="I132" s="638"/>
      <c r="J132" s="901"/>
      <c r="K132" s="901"/>
      <c r="L132" s="901"/>
      <c r="M132" s="901"/>
      <c r="N132" s="640"/>
      <c r="O132" s="896" t="str">
        <f t="shared" si="12"/>
        <v xml:space="preserve"> </v>
      </c>
      <c r="P132" s="640"/>
      <c r="Q132" s="902"/>
      <c r="R132" s="903"/>
      <c r="S132" s="634" t="str">
        <f t="shared" si="13"/>
        <v/>
      </c>
      <c r="T132" s="634" t="str">
        <f t="shared" si="14"/>
        <v/>
      </c>
      <c r="U132" s="903"/>
      <c r="V132" s="634" t="str">
        <f t="shared" si="15"/>
        <v xml:space="preserve"> </v>
      </c>
      <c r="W132" s="634" t="str">
        <f t="shared" si="16"/>
        <v xml:space="preserve"> </v>
      </c>
      <c r="X132" s="634" t="str">
        <f t="shared" si="17"/>
        <v/>
      </c>
      <c r="Y132" s="634" t="str">
        <f t="shared" si="18"/>
        <v xml:space="preserve"> </v>
      </c>
      <c r="Z132" s="634" t="str">
        <f t="shared" si="19"/>
        <v xml:space="preserve"> </v>
      </c>
      <c r="AA132" s="899" t="str">
        <f t="shared" si="20"/>
        <v xml:space="preserve"> </v>
      </c>
      <c r="AB132" s="899" t="str">
        <f t="shared" si="21"/>
        <v xml:space="preserve"> </v>
      </c>
      <c r="AD132" s="38">
        <f t="shared" si="22"/>
        <v>0</v>
      </c>
      <c r="AI132" s="38">
        <f t="shared" si="23"/>
        <v>0</v>
      </c>
    </row>
    <row r="133" spans="1:35" x14ac:dyDescent="0.25">
      <c r="A133" s="640"/>
      <c r="B133" s="640"/>
      <c r="C133" s="627"/>
      <c r="D133" s="900"/>
      <c r="E133" s="640"/>
      <c r="F133" s="640"/>
      <c r="G133" s="640"/>
      <c r="H133" s="624"/>
      <c r="I133" s="638"/>
      <c r="J133" s="901"/>
      <c r="K133" s="901"/>
      <c r="L133" s="901"/>
      <c r="M133" s="901"/>
      <c r="N133" s="640"/>
      <c r="O133" s="896" t="str">
        <f t="shared" si="12"/>
        <v xml:space="preserve"> </v>
      </c>
      <c r="P133" s="640"/>
      <c r="Q133" s="902"/>
      <c r="R133" s="903"/>
      <c r="S133" s="634" t="str">
        <f t="shared" si="13"/>
        <v/>
      </c>
      <c r="T133" s="634" t="str">
        <f t="shared" si="14"/>
        <v/>
      </c>
      <c r="U133" s="903"/>
      <c r="V133" s="634" t="str">
        <f t="shared" si="15"/>
        <v xml:space="preserve"> </v>
      </c>
      <c r="W133" s="634" t="str">
        <f t="shared" si="16"/>
        <v xml:space="preserve"> </v>
      </c>
      <c r="X133" s="634" t="str">
        <f t="shared" si="17"/>
        <v/>
      </c>
      <c r="Y133" s="634" t="str">
        <f t="shared" si="18"/>
        <v xml:space="preserve"> </v>
      </c>
      <c r="Z133" s="634" t="str">
        <f t="shared" si="19"/>
        <v xml:space="preserve"> </v>
      </c>
      <c r="AA133" s="899" t="str">
        <f t="shared" si="20"/>
        <v xml:space="preserve"> </v>
      </c>
      <c r="AB133" s="899" t="str">
        <f t="shared" si="21"/>
        <v xml:space="preserve"> </v>
      </c>
      <c r="AD133" s="38">
        <f t="shared" si="22"/>
        <v>0</v>
      </c>
      <c r="AI133" s="38">
        <f t="shared" si="23"/>
        <v>0</v>
      </c>
    </row>
    <row r="134" spans="1:35" x14ac:dyDescent="0.25">
      <c r="A134" s="640"/>
      <c r="B134" s="640"/>
      <c r="C134" s="627"/>
      <c r="D134" s="900"/>
      <c r="E134" s="640"/>
      <c r="F134" s="640"/>
      <c r="G134" s="640"/>
      <c r="H134" s="624"/>
      <c r="I134" s="638"/>
      <c r="J134" s="901"/>
      <c r="K134" s="901"/>
      <c r="L134" s="901"/>
      <c r="M134" s="901"/>
      <c r="N134" s="640"/>
      <c r="O134" s="896" t="str">
        <f t="shared" ref="O134:O197" si="24">IF(N134*Q134&gt;0,N134*Q134," ")</f>
        <v xml:space="preserve"> </v>
      </c>
      <c r="P134" s="640"/>
      <c r="Q134" s="902"/>
      <c r="R134" s="903"/>
      <c r="S134" s="634" t="str">
        <f t="shared" ref="S134:S197" si="25">IF(C134="","",VLOOKUP(C134,$AF$5:$AG$10,2,FALSE))</f>
        <v/>
      </c>
      <c r="T134" s="634" t="str">
        <f t="shared" ref="T134:T197" si="26">IF(C134="","",VLOOKUP(C134,$AF$5:$AH$10,3,FALSE)*R134)</f>
        <v/>
      </c>
      <c r="U134" s="903"/>
      <c r="V134" s="634" t="str">
        <f t="shared" ref="V134:V197" si="27">IF(U134*0.000187&gt;0,(U134*0.000187)+T134," ")</f>
        <v xml:space="preserve"> </v>
      </c>
      <c r="W134" s="634" t="str">
        <f t="shared" ref="W134:W197" si="28">IFERROR(R134/Q134," ")</f>
        <v xml:space="preserve"> </v>
      </c>
      <c r="X134" s="634" t="str">
        <f t="shared" ref="X134:X197" si="29">IF(S134="","",S134&amp;"/km")</f>
        <v/>
      </c>
      <c r="Y134" s="634" t="str">
        <f t="shared" ref="Y134:Y197" si="30">IFERROR(T134/Q134," ")</f>
        <v xml:space="preserve"> </v>
      </c>
      <c r="Z134" s="634" t="str">
        <f t="shared" ref="Z134:Z197" si="31">IFERROR(T134/O134," ")</f>
        <v xml:space="preserve"> </v>
      </c>
      <c r="AA134" s="899" t="str">
        <f t="shared" ref="AA134:AA197" si="32">IFERROR(V134/Q134," ")</f>
        <v xml:space="preserve"> </v>
      </c>
      <c r="AB134" s="899" t="str">
        <f t="shared" ref="AB134:AB197" si="33">IFERROR(V134/O134," ")</f>
        <v xml:space="preserve"> </v>
      </c>
      <c r="AD134" s="38">
        <f t="shared" ref="AD134:AD197" si="34">IF(C134="Elettrico",1,0)+IF(C134="Ibrido",1,0)</f>
        <v>0</v>
      </c>
      <c r="AI134" s="38">
        <f t="shared" ref="AI134:AI197" si="35">IF(C134="Metano",1,0)</f>
        <v>0</v>
      </c>
    </row>
    <row r="135" spans="1:35" x14ac:dyDescent="0.25">
      <c r="A135" s="640"/>
      <c r="B135" s="640"/>
      <c r="C135" s="627"/>
      <c r="D135" s="900"/>
      <c r="E135" s="640"/>
      <c r="F135" s="640"/>
      <c r="G135" s="640"/>
      <c r="H135" s="624"/>
      <c r="I135" s="638"/>
      <c r="J135" s="901"/>
      <c r="K135" s="901"/>
      <c r="L135" s="901"/>
      <c r="M135" s="901"/>
      <c r="N135" s="640"/>
      <c r="O135" s="896" t="str">
        <f t="shared" si="24"/>
        <v xml:space="preserve"> </v>
      </c>
      <c r="P135" s="640"/>
      <c r="Q135" s="902"/>
      <c r="R135" s="903"/>
      <c r="S135" s="634" t="str">
        <f t="shared" si="25"/>
        <v/>
      </c>
      <c r="T135" s="634" t="str">
        <f t="shared" si="26"/>
        <v/>
      </c>
      <c r="U135" s="903"/>
      <c r="V135" s="634" t="str">
        <f t="shared" si="27"/>
        <v xml:space="preserve"> </v>
      </c>
      <c r="W135" s="634" t="str">
        <f t="shared" si="28"/>
        <v xml:space="preserve"> </v>
      </c>
      <c r="X135" s="634" t="str">
        <f t="shared" si="29"/>
        <v/>
      </c>
      <c r="Y135" s="634" t="str">
        <f t="shared" si="30"/>
        <v xml:space="preserve"> </v>
      </c>
      <c r="Z135" s="634" t="str">
        <f t="shared" si="31"/>
        <v xml:space="preserve"> </v>
      </c>
      <c r="AA135" s="899" t="str">
        <f t="shared" si="32"/>
        <v xml:space="preserve"> </v>
      </c>
      <c r="AB135" s="899" t="str">
        <f t="shared" si="33"/>
        <v xml:space="preserve"> </v>
      </c>
      <c r="AD135" s="38">
        <f t="shared" si="34"/>
        <v>0</v>
      </c>
      <c r="AI135" s="38">
        <f t="shared" si="35"/>
        <v>0</v>
      </c>
    </row>
    <row r="136" spans="1:35" x14ac:dyDescent="0.25">
      <c r="A136" s="640"/>
      <c r="B136" s="640"/>
      <c r="C136" s="627"/>
      <c r="D136" s="900"/>
      <c r="E136" s="640"/>
      <c r="F136" s="640"/>
      <c r="G136" s="640"/>
      <c r="H136" s="624"/>
      <c r="I136" s="638"/>
      <c r="J136" s="901"/>
      <c r="K136" s="901"/>
      <c r="L136" s="901"/>
      <c r="M136" s="901"/>
      <c r="N136" s="640"/>
      <c r="O136" s="896" t="str">
        <f t="shared" si="24"/>
        <v xml:space="preserve"> </v>
      </c>
      <c r="P136" s="640"/>
      <c r="Q136" s="902"/>
      <c r="R136" s="903"/>
      <c r="S136" s="634" t="str">
        <f t="shared" si="25"/>
        <v/>
      </c>
      <c r="T136" s="634" t="str">
        <f t="shared" si="26"/>
        <v/>
      </c>
      <c r="U136" s="903"/>
      <c r="V136" s="634" t="str">
        <f t="shared" si="27"/>
        <v xml:space="preserve"> </v>
      </c>
      <c r="W136" s="634" t="str">
        <f t="shared" si="28"/>
        <v xml:space="preserve"> </v>
      </c>
      <c r="X136" s="634" t="str">
        <f t="shared" si="29"/>
        <v/>
      </c>
      <c r="Y136" s="634" t="str">
        <f t="shared" si="30"/>
        <v xml:space="preserve"> </v>
      </c>
      <c r="Z136" s="634" t="str">
        <f t="shared" si="31"/>
        <v xml:space="preserve"> </v>
      </c>
      <c r="AA136" s="899" t="str">
        <f t="shared" si="32"/>
        <v xml:space="preserve"> </v>
      </c>
      <c r="AB136" s="899" t="str">
        <f t="shared" si="33"/>
        <v xml:space="preserve"> </v>
      </c>
      <c r="AD136" s="38">
        <f t="shared" si="34"/>
        <v>0</v>
      </c>
      <c r="AI136" s="38">
        <f t="shared" si="35"/>
        <v>0</v>
      </c>
    </row>
    <row r="137" spans="1:35" x14ac:dyDescent="0.25">
      <c r="A137" s="640"/>
      <c r="B137" s="640"/>
      <c r="C137" s="627"/>
      <c r="D137" s="900"/>
      <c r="E137" s="640"/>
      <c r="F137" s="640"/>
      <c r="G137" s="640"/>
      <c r="H137" s="624"/>
      <c r="I137" s="638"/>
      <c r="J137" s="901"/>
      <c r="K137" s="901"/>
      <c r="L137" s="901"/>
      <c r="M137" s="901"/>
      <c r="N137" s="640"/>
      <c r="O137" s="896" t="str">
        <f t="shared" si="24"/>
        <v xml:space="preserve"> </v>
      </c>
      <c r="P137" s="640"/>
      <c r="Q137" s="902"/>
      <c r="R137" s="903"/>
      <c r="S137" s="634" t="str">
        <f t="shared" si="25"/>
        <v/>
      </c>
      <c r="T137" s="634" t="str">
        <f t="shared" si="26"/>
        <v/>
      </c>
      <c r="U137" s="903"/>
      <c r="V137" s="634" t="str">
        <f t="shared" si="27"/>
        <v xml:space="preserve"> </v>
      </c>
      <c r="W137" s="634" t="str">
        <f t="shared" si="28"/>
        <v xml:space="preserve"> </v>
      </c>
      <c r="X137" s="634" t="str">
        <f t="shared" si="29"/>
        <v/>
      </c>
      <c r="Y137" s="634" t="str">
        <f t="shared" si="30"/>
        <v xml:space="preserve"> </v>
      </c>
      <c r="Z137" s="634" t="str">
        <f t="shared" si="31"/>
        <v xml:space="preserve"> </v>
      </c>
      <c r="AA137" s="899" t="str">
        <f t="shared" si="32"/>
        <v xml:space="preserve"> </v>
      </c>
      <c r="AB137" s="899" t="str">
        <f t="shared" si="33"/>
        <v xml:space="preserve"> </v>
      </c>
      <c r="AD137" s="38">
        <f t="shared" si="34"/>
        <v>0</v>
      </c>
      <c r="AI137" s="38">
        <f t="shared" si="35"/>
        <v>0</v>
      </c>
    </row>
    <row r="138" spans="1:35" x14ac:dyDescent="0.25">
      <c r="A138" s="640"/>
      <c r="B138" s="640"/>
      <c r="C138" s="627"/>
      <c r="D138" s="900"/>
      <c r="E138" s="640"/>
      <c r="F138" s="640"/>
      <c r="G138" s="640"/>
      <c r="H138" s="624"/>
      <c r="I138" s="638"/>
      <c r="J138" s="901"/>
      <c r="K138" s="901"/>
      <c r="L138" s="901"/>
      <c r="M138" s="901"/>
      <c r="N138" s="640"/>
      <c r="O138" s="896" t="str">
        <f t="shared" si="24"/>
        <v xml:space="preserve"> </v>
      </c>
      <c r="P138" s="640"/>
      <c r="Q138" s="902"/>
      <c r="R138" s="903"/>
      <c r="S138" s="634" t="str">
        <f t="shared" si="25"/>
        <v/>
      </c>
      <c r="T138" s="634" t="str">
        <f t="shared" si="26"/>
        <v/>
      </c>
      <c r="U138" s="903"/>
      <c r="V138" s="634" t="str">
        <f t="shared" si="27"/>
        <v xml:space="preserve"> </v>
      </c>
      <c r="W138" s="634" t="str">
        <f t="shared" si="28"/>
        <v xml:space="preserve"> </v>
      </c>
      <c r="X138" s="634" t="str">
        <f t="shared" si="29"/>
        <v/>
      </c>
      <c r="Y138" s="634" t="str">
        <f t="shared" si="30"/>
        <v xml:space="preserve"> </v>
      </c>
      <c r="Z138" s="634" t="str">
        <f t="shared" si="31"/>
        <v xml:space="preserve"> </v>
      </c>
      <c r="AA138" s="899" t="str">
        <f t="shared" si="32"/>
        <v xml:space="preserve"> </v>
      </c>
      <c r="AB138" s="899" t="str">
        <f t="shared" si="33"/>
        <v xml:space="preserve"> </v>
      </c>
      <c r="AD138" s="38">
        <f t="shared" si="34"/>
        <v>0</v>
      </c>
      <c r="AI138" s="38">
        <f t="shared" si="35"/>
        <v>0</v>
      </c>
    </row>
    <row r="139" spans="1:35" x14ac:dyDescent="0.25">
      <c r="A139" s="640"/>
      <c r="B139" s="640"/>
      <c r="C139" s="627"/>
      <c r="D139" s="900"/>
      <c r="E139" s="640"/>
      <c r="F139" s="640"/>
      <c r="G139" s="640"/>
      <c r="H139" s="624"/>
      <c r="I139" s="638"/>
      <c r="J139" s="901"/>
      <c r="K139" s="901"/>
      <c r="L139" s="901"/>
      <c r="M139" s="901"/>
      <c r="N139" s="640"/>
      <c r="O139" s="896" t="str">
        <f t="shared" si="24"/>
        <v xml:space="preserve"> </v>
      </c>
      <c r="P139" s="640"/>
      <c r="Q139" s="902"/>
      <c r="R139" s="903"/>
      <c r="S139" s="634" t="str">
        <f t="shared" si="25"/>
        <v/>
      </c>
      <c r="T139" s="634" t="str">
        <f t="shared" si="26"/>
        <v/>
      </c>
      <c r="U139" s="903"/>
      <c r="V139" s="634" t="str">
        <f t="shared" si="27"/>
        <v xml:space="preserve"> </v>
      </c>
      <c r="W139" s="634" t="str">
        <f t="shared" si="28"/>
        <v xml:space="preserve"> </v>
      </c>
      <c r="X139" s="634" t="str">
        <f t="shared" si="29"/>
        <v/>
      </c>
      <c r="Y139" s="634" t="str">
        <f t="shared" si="30"/>
        <v xml:space="preserve"> </v>
      </c>
      <c r="Z139" s="634" t="str">
        <f t="shared" si="31"/>
        <v xml:space="preserve"> </v>
      </c>
      <c r="AA139" s="899" t="str">
        <f t="shared" si="32"/>
        <v xml:space="preserve"> </v>
      </c>
      <c r="AB139" s="899" t="str">
        <f t="shared" si="33"/>
        <v xml:space="preserve"> </v>
      </c>
      <c r="AD139" s="38">
        <f t="shared" si="34"/>
        <v>0</v>
      </c>
      <c r="AI139" s="38">
        <f t="shared" si="35"/>
        <v>0</v>
      </c>
    </row>
    <row r="140" spans="1:35" x14ac:dyDescent="0.25">
      <c r="A140" s="640"/>
      <c r="B140" s="640"/>
      <c r="C140" s="627"/>
      <c r="D140" s="900"/>
      <c r="E140" s="640"/>
      <c r="F140" s="640"/>
      <c r="G140" s="640"/>
      <c r="H140" s="624"/>
      <c r="I140" s="638"/>
      <c r="J140" s="901"/>
      <c r="K140" s="901"/>
      <c r="L140" s="901"/>
      <c r="M140" s="901"/>
      <c r="N140" s="640"/>
      <c r="O140" s="896" t="str">
        <f t="shared" si="24"/>
        <v xml:space="preserve"> </v>
      </c>
      <c r="P140" s="640"/>
      <c r="Q140" s="902"/>
      <c r="R140" s="903"/>
      <c r="S140" s="634" t="str">
        <f t="shared" si="25"/>
        <v/>
      </c>
      <c r="T140" s="634" t="str">
        <f t="shared" si="26"/>
        <v/>
      </c>
      <c r="U140" s="903"/>
      <c r="V140" s="634" t="str">
        <f t="shared" si="27"/>
        <v xml:space="preserve"> </v>
      </c>
      <c r="W140" s="634" t="str">
        <f t="shared" si="28"/>
        <v xml:space="preserve"> </v>
      </c>
      <c r="X140" s="634" t="str">
        <f t="shared" si="29"/>
        <v/>
      </c>
      <c r="Y140" s="634" t="str">
        <f t="shared" si="30"/>
        <v xml:space="preserve"> </v>
      </c>
      <c r="Z140" s="634" t="str">
        <f t="shared" si="31"/>
        <v xml:space="preserve"> </v>
      </c>
      <c r="AA140" s="899" t="str">
        <f t="shared" si="32"/>
        <v xml:space="preserve"> </v>
      </c>
      <c r="AB140" s="899" t="str">
        <f t="shared" si="33"/>
        <v xml:space="preserve"> </v>
      </c>
      <c r="AD140" s="38">
        <f t="shared" si="34"/>
        <v>0</v>
      </c>
      <c r="AI140" s="38">
        <f t="shared" si="35"/>
        <v>0</v>
      </c>
    </row>
    <row r="141" spans="1:35" x14ac:dyDescent="0.25">
      <c r="A141" s="640"/>
      <c r="B141" s="640"/>
      <c r="C141" s="627"/>
      <c r="D141" s="900"/>
      <c r="E141" s="640"/>
      <c r="F141" s="640"/>
      <c r="G141" s="640"/>
      <c r="H141" s="624"/>
      <c r="I141" s="638"/>
      <c r="J141" s="901"/>
      <c r="K141" s="901"/>
      <c r="L141" s="901"/>
      <c r="M141" s="901"/>
      <c r="N141" s="640"/>
      <c r="O141" s="896" t="str">
        <f t="shared" si="24"/>
        <v xml:space="preserve"> </v>
      </c>
      <c r="P141" s="640"/>
      <c r="Q141" s="902"/>
      <c r="R141" s="903"/>
      <c r="S141" s="634" t="str">
        <f t="shared" si="25"/>
        <v/>
      </c>
      <c r="T141" s="634" t="str">
        <f t="shared" si="26"/>
        <v/>
      </c>
      <c r="U141" s="903"/>
      <c r="V141" s="634" t="str">
        <f t="shared" si="27"/>
        <v xml:space="preserve"> </v>
      </c>
      <c r="W141" s="634" t="str">
        <f t="shared" si="28"/>
        <v xml:space="preserve"> </v>
      </c>
      <c r="X141" s="634" t="str">
        <f t="shared" si="29"/>
        <v/>
      </c>
      <c r="Y141" s="634" t="str">
        <f t="shared" si="30"/>
        <v xml:space="preserve"> </v>
      </c>
      <c r="Z141" s="634" t="str">
        <f t="shared" si="31"/>
        <v xml:space="preserve"> </v>
      </c>
      <c r="AA141" s="899" t="str">
        <f t="shared" si="32"/>
        <v xml:space="preserve"> </v>
      </c>
      <c r="AB141" s="899" t="str">
        <f t="shared" si="33"/>
        <v xml:space="preserve"> </v>
      </c>
      <c r="AD141" s="38">
        <f t="shared" si="34"/>
        <v>0</v>
      </c>
      <c r="AI141" s="38">
        <f t="shared" si="35"/>
        <v>0</v>
      </c>
    </row>
    <row r="142" spans="1:35" x14ac:dyDescent="0.25">
      <c r="A142" s="640"/>
      <c r="B142" s="640"/>
      <c r="C142" s="627"/>
      <c r="D142" s="900"/>
      <c r="E142" s="640"/>
      <c r="F142" s="640"/>
      <c r="G142" s="640"/>
      <c r="H142" s="624"/>
      <c r="I142" s="638"/>
      <c r="J142" s="901"/>
      <c r="K142" s="901"/>
      <c r="L142" s="901"/>
      <c r="M142" s="901"/>
      <c r="N142" s="640"/>
      <c r="O142" s="896" t="str">
        <f t="shared" si="24"/>
        <v xml:space="preserve"> </v>
      </c>
      <c r="P142" s="640"/>
      <c r="Q142" s="902"/>
      <c r="R142" s="903"/>
      <c r="S142" s="634" t="str">
        <f t="shared" si="25"/>
        <v/>
      </c>
      <c r="T142" s="634" t="str">
        <f t="shared" si="26"/>
        <v/>
      </c>
      <c r="U142" s="903"/>
      <c r="V142" s="634" t="str">
        <f t="shared" si="27"/>
        <v xml:space="preserve"> </v>
      </c>
      <c r="W142" s="634" t="str">
        <f t="shared" si="28"/>
        <v xml:space="preserve"> </v>
      </c>
      <c r="X142" s="634" t="str">
        <f t="shared" si="29"/>
        <v/>
      </c>
      <c r="Y142" s="634" t="str">
        <f t="shared" si="30"/>
        <v xml:space="preserve"> </v>
      </c>
      <c r="Z142" s="634" t="str">
        <f t="shared" si="31"/>
        <v xml:space="preserve"> </v>
      </c>
      <c r="AA142" s="899" t="str">
        <f t="shared" si="32"/>
        <v xml:space="preserve"> </v>
      </c>
      <c r="AB142" s="899" t="str">
        <f t="shared" si="33"/>
        <v xml:space="preserve"> </v>
      </c>
      <c r="AD142" s="38">
        <f t="shared" si="34"/>
        <v>0</v>
      </c>
      <c r="AI142" s="38">
        <f t="shared" si="35"/>
        <v>0</v>
      </c>
    </row>
    <row r="143" spans="1:35" x14ac:dyDescent="0.25">
      <c r="A143" s="640"/>
      <c r="B143" s="640"/>
      <c r="C143" s="627"/>
      <c r="D143" s="900"/>
      <c r="E143" s="640"/>
      <c r="F143" s="640"/>
      <c r="G143" s="640"/>
      <c r="H143" s="624"/>
      <c r="I143" s="638"/>
      <c r="J143" s="901"/>
      <c r="K143" s="901"/>
      <c r="L143" s="901"/>
      <c r="M143" s="901"/>
      <c r="N143" s="640"/>
      <c r="O143" s="896" t="str">
        <f t="shared" si="24"/>
        <v xml:space="preserve"> </v>
      </c>
      <c r="P143" s="640"/>
      <c r="Q143" s="902"/>
      <c r="R143" s="903"/>
      <c r="S143" s="634" t="str">
        <f t="shared" si="25"/>
        <v/>
      </c>
      <c r="T143" s="634" t="str">
        <f t="shared" si="26"/>
        <v/>
      </c>
      <c r="U143" s="903"/>
      <c r="V143" s="634" t="str">
        <f t="shared" si="27"/>
        <v xml:space="preserve"> </v>
      </c>
      <c r="W143" s="634" t="str">
        <f t="shared" si="28"/>
        <v xml:space="preserve"> </v>
      </c>
      <c r="X143" s="634" t="str">
        <f t="shared" si="29"/>
        <v/>
      </c>
      <c r="Y143" s="634" t="str">
        <f t="shared" si="30"/>
        <v xml:space="preserve"> </v>
      </c>
      <c r="Z143" s="634" t="str">
        <f t="shared" si="31"/>
        <v xml:space="preserve"> </v>
      </c>
      <c r="AA143" s="899" t="str">
        <f t="shared" si="32"/>
        <v xml:space="preserve"> </v>
      </c>
      <c r="AB143" s="899" t="str">
        <f t="shared" si="33"/>
        <v xml:space="preserve"> </v>
      </c>
      <c r="AD143" s="38">
        <f t="shared" si="34"/>
        <v>0</v>
      </c>
      <c r="AI143" s="38">
        <f t="shared" si="35"/>
        <v>0</v>
      </c>
    </row>
    <row r="144" spans="1:35" x14ac:dyDescent="0.25">
      <c r="A144" s="640"/>
      <c r="B144" s="640"/>
      <c r="C144" s="627"/>
      <c r="D144" s="900"/>
      <c r="E144" s="640"/>
      <c r="F144" s="640"/>
      <c r="G144" s="640"/>
      <c r="H144" s="624"/>
      <c r="I144" s="638"/>
      <c r="J144" s="901"/>
      <c r="K144" s="901"/>
      <c r="L144" s="901"/>
      <c r="M144" s="901"/>
      <c r="N144" s="640"/>
      <c r="O144" s="896" t="str">
        <f t="shared" si="24"/>
        <v xml:space="preserve"> </v>
      </c>
      <c r="P144" s="640"/>
      <c r="Q144" s="902"/>
      <c r="R144" s="903"/>
      <c r="S144" s="634" t="str">
        <f t="shared" si="25"/>
        <v/>
      </c>
      <c r="T144" s="634" t="str">
        <f t="shared" si="26"/>
        <v/>
      </c>
      <c r="U144" s="903"/>
      <c r="V144" s="634" t="str">
        <f t="shared" si="27"/>
        <v xml:space="preserve"> </v>
      </c>
      <c r="W144" s="634" t="str">
        <f t="shared" si="28"/>
        <v xml:space="preserve"> </v>
      </c>
      <c r="X144" s="634" t="str">
        <f t="shared" si="29"/>
        <v/>
      </c>
      <c r="Y144" s="634" t="str">
        <f t="shared" si="30"/>
        <v xml:space="preserve"> </v>
      </c>
      <c r="Z144" s="634" t="str">
        <f t="shared" si="31"/>
        <v xml:space="preserve"> </v>
      </c>
      <c r="AA144" s="899" t="str">
        <f t="shared" si="32"/>
        <v xml:space="preserve"> </v>
      </c>
      <c r="AB144" s="899" t="str">
        <f t="shared" si="33"/>
        <v xml:space="preserve"> </v>
      </c>
      <c r="AD144" s="38">
        <f t="shared" si="34"/>
        <v>0</v>
      </c>
      <c r="AI144" s="38">
        <f t="shared" si="35"/>
        <v>0</v>
      </c>
    </row>
    <row r="145" spans="1:35" x14ac:dyDescent="0.25">
      <c r="A145" s="640"/>
      <c r="B145" s="640"/>
      <c r="C145" s="627"/>
      <c r="D145" s="900"/>
      <c r="E145" s="640"/>
      <c r="F145" s="640"/>
      <c r="G145" s="640"/>
      <c r="H145" s="624"/>
      <c r="I145" s="638"/>
      <c r="J145" s="901"/>
      <c r="K145" s="901"/>
      <c r="L145" s="901"/>
      <c r="M145" s="901"/>
      <c r="N145" s="640"/>
      <c r="O145" s="896" t="str">
        <f t="shared" si="24"/>
        <v xml:space="preserve"> </v>
      </c>
      <c r="P145" s="640"/>
      <c r="Q145" s="902"/>
      <c r="R145" s="903"/>
      <c r="S145" s="634" t="str">
        <f t="shared" si="25"/>
        <v/>
      </c>
      <c r="T145" s="634" t="str">
        <f t="shared" si="26"/>
        <v/>
      </c>
      <c r="U145" s="903"/>
      <c r="V145" s="634" t="str">
        <f t="shared" si="27"/>
        <v xml:space="preserve"> </v>
      </c>
      <c r="W145" s="634" t="str">
        <f t="shared" si="28"/>
        <v xml:space="preserve"> </v>
      </c>
      <c r="X145" s="634" t="str">
        <f t="shared" si="29"/>
        <v/>
      </c>
      <c r="Y145" s="634" t="str">
        <f t="shared" si="30"/>
        <v xml:space="preserve"> </v>
      </c>
      <c r="Z145" s="634" t="str">
        <f t="shared" si="31"/>
        <v xml:space="preserve"> </v>
      </c>
      <c r="AA145" s="899" t="str">
        <f t="shared" si="32"/>
        <v xml:space="preserve"> </v>
      </c>
      <c r="AB145" s="899" t="str">
        <f t="shared" si="33"/>
        <v xml:space="preserve"> </v>
      </c>
      <c r="AD145" s="38">
        <f t="shared" si="34"/>
        <v>0</v>
      </c>
      <c r="AI145" s="38">
        <f t="shared" si="35"/>
        <v>0</v>
      </c>
    </row>
    <row r="146" spans="1:35" x14ac:dyDescent="0.25">
      <c r="A146" s="640"/>
      <c r="B146" s="640"/>
      <c r="C146" s="627"/>
      <c r="D146" s="900"/>
      <c r="E146" s="640"/>
      <c r="F146" s="640"/>
      <c r="G146" s="640"/>
      <c r="H146" s="624"/>
      <c r="I146" s="638"/>
      <c r="J146" s="901"/>
      <c r="K146" s="901"/>
      <c r="L146" s="901"/>
      <c r="M146" s="901"/>
      <c r="N146" s="640"/>
      <c r="O146" s="896" t="str">
        <f t="shared" si="24"/>
        <v xml:space="preserve"> </v>
      </c>
      <c r="P146" s="640"/>
      <c r="Q146" s="902"/>
      <c r="R146" s="903"/>
      <c r="S146" s="634" t="str">
        <f t="shared" si="25"/>
        <v/>
      </c>
      <c r="T146" s="634" t="str">
        <f t="shared" si="26"/>
        <v/>
      </c>
      <c r="U146" s="903"/>
      <c r="V146" s="634" t="str">
        <f t="shared" si="27"/>
        <v xml:space="preserve"> </v>
      </c>
      <c r="W146" s="634" t="str">
        <f t="shared" si="28"/>
        <v xml:space="preserve"> </v>
      </c>
      <c r="X146" s="634" t="str">
        <f t="shared" si="29"/>
        <v/>
      </c>
      <c r="Y146" s="634" t="str">
        <f t="shared" si="30"/>
        <v xml:space="preserve"> </v>
      </c>
      <c r="Z146" s="634" t="str">
        <f t="shared" si="31"/>
        <v xml:space="preserve"> </v>
      </c>
      <c r="AA146" s="899" t="str">
        <f t="shared" si="32"/>
        <v xml:space="preserve"> </v>
      </c>
      <c r="AB146" s="899" t="str">
        <f t="shared" si="33"/>
        <v xml:space="preserve"> </v>
      </c>
      <c r="AD146" s="38">
        <f t="shared" si="34"/>
        <v>0</v>
      </c>
      <c r="AI146" s="38">
        <f t="shared" si="35"/>
        <v>0</v>
      </c>
    </row>
    <row r="147" spans="1:35" x14ac:dyDescent="0.25">
      <c r="A147" s="640"/>
      <c r="B147" s="640"/>
      <c r="C147" s="627"/>
      <c r="D147" s="900"/>
      <c r="E147" s="640"/>
      <c r="F147" s="640"/>
      <c r="G147" s="640"/>
      <c r="H147" s="624"/>
      <c r="I147" s="638"/>
      <c r="J147" s="901"/>
      <c r="K147" s="901"/>
      <c r="L147" s="901"/>
      <c r="M147" s="901"/>
      <c r="N147" s="640"/>
      <c r="O147" s="896" t="str">
        <f t="shared" si="24"/>
        <v xml:space="preserve"> </v>
      </c>
      <c r="P147" s="640"/>
      <c r="Q147" s="902"/>
      <c r="R147" s="903"/>
      <c r="S147" s="634" t="str">
        <f t="shared" si="25"/>
        <v/>
      </c>
      <c r="T147" s="634" t="str">
        <f t="shared" si="26"/>
        <v/>
      </c>
      <c r="U147" s="903"/>
      <c r="V147" s="634" t="str">
        <f t="shared" si="27"/>
        <v xml:space="preserve"> </v>
      </c>
      <c r="W147" s="634" t="str">
        <f t="shared" si="28"/>
        <v xml:space="preserve"> </v>
      </c>
      <c r="X147" s="634" t="str">
        <f t="shared" si="29"/>
        <v/>
      </c>
      <c r="Y147" s="634" t="str">
        <f t="shared" si="30"/>
        <v xml:space="preserve"> </v>
      </c>
      <c r="Z147" s="634" t="str">
        <f t="shared" si="31"/>
        <v xml:space="preserve"> </v>
      </c>
      <c r="AA147" s="899" t="str">
        <f t="shared" si="32"/>
        <v xml:space="preserve"> </v>
      </c>
      <c r="AB147" s="899" t="str">
        <f t="shared" si="33"/>
        <v xml:space="preserve"> </v>
      </c>
      <c r="AD147" s="38">
        <f t="shared" si="34"/>
        <v>0</v>
      </c>
      <c r="AI147" s="38">
        <f t="shared" si="35"/>
        <v>0</v>
      </c>
    </row>
    <row r="148" spans="1:35" x14ac:dyDescent="0.25">
      <c r="A148" s="640"/>
      <c r="B148" s="640"/>
      <c r="C148" s="627"/>
      <c r="D148" s="900"/>
      <c r="E148" s="640"/>
      <c r="F148" s="640"/>
      <c r="G148" s="640"/>
      <c r="H148" s="624"/>
      <c r="I148" s="638"/>
      <c r="J148" s="901"/>
      <c r="K148" s="901"/>
      <c r="L148" s="901"/>
      <c r="M148" s="901"/>
      <c r="N148" s="640"/>
      <c r="O148" s="896" t="str">
        <f t="shared" si="24"/>
        <v xml:space="preserve"> </v>
      </c>
      <c r="P148" s="640"/>
      <c r="Q148" s="902"/>
      <c r="R148" s="903"/>
      <c r="S148" s="634" t="str">
        <f t="shared" si="25"/>
        <v/>
      </c>
      <c r="T148" s="634" t="str">
        <f t="shared" si="26"/>
        <v/>
      </c>
      <c r="U148" s="903"/>
      <c r="V148" s="634" t="str">
        <f t="shared" si="27"/>
        <v xml:space="preserve"> </v>
      </c>
      <c r="W148" s="634" t="str">
        <f t="shared" si="28"/>
        <v xml:space="preserve"> </v>
      </c>
      <c r="X148" s="634" t="str">
        <f t="shared" si="29"/>
        <v/>
      </c>
      <c r="Y148" s="634" t="str">
        <f t="shared" si="30"/>
        <v xml:space="preserve"> </v>
      </c>
      <c r="Z148" s="634" t="str">
        <f t="shared" si="31"/>
        <v xml:space="preserve"> </v>
      </c>
      <c r="AA148" s="899" t="str">
        <f t="shared" si="32"/>
        <v xml:space="preserve"> </v>
      </c>
      <c r="AB148" s="899" t="str">
        <f t="shared" si="33"/>
        <v xml:space="preserve"> </v>
      </c>
      <c r="AD148" s="38">
        <f t="shared" si="34"/>
        <v>0</v>
      </c>
      <c r="AI148" s="38">
        <f t="shared" si="35"/>
        <v>0</v>
      </c>
    </row>
    <row r="149" spans="1:35" x14ac:dyDescent="0.25">
      <c r="A149" s="640"/>
      <c r="B149" s="640"/>
      <c r="C149" s="627"/>
      <c r="D149" s="900"/>
      <c r="E149" s="640"/>
      <c r="F149" s="640"/>
      <c r="G149" s="640"/>
      <c r="H149" s="624"/>
      <c r="I149" s="638"/>
      <c r="J149" s="901"/>
      <c r="K149" s="901"/>
      <c r="L149" s="901"/>
      <c r="M149" s="901"/>
      <c r="N149" s="640"/>
      <c r="O149" s="896" t="str">
        <f t="shared" si="24"/>
        <v xml:space="preserve"> </v>
      </c>
      <c r="P149" s="640"/>
      <c r="Q149" s="902"/>
      <c r="R149" s="903"/>
      <c r="S149" s="634" t="str">
        <f t="shared" si="25"/>
        <v/>
      </c>
      <c r="T149" s="634" t="str">
        <f t="shared" si="26"/>
        <v/>
      </c>
      <c r="U149" s="903"/>
      <c r="V149" s="634" t="str">
        <f t="shared" si="27"/>
        <v xml:space="preserve"> </v>
      </c>
      <c r="W149" s="634" t="str">
        <f t="shared" si="28"/>
        <v xml:space="preserve"> </v>
      </c>
      <c r="X149" s="634" t="str">
        <f t="shared" si="29"/>
        <v/>
      </c>
      <c r="Y149" s="634" t="str">
        <f t="shared" si="30"/>
        <v xml:space="preserve"> </v>
      </c>
      <c r="Z149" s="634" t="str">
        <f t="shared" si="31"/>
        <v xml:space="preserve"> </v>
      </c>
      <c r="AA149" s="899" t="str">
        <f t="shared" si="32"/>
        <v xml:space="preserve"> </v>
      </c>
      <c r="AB149" s="899" t="str">
        <f t="shared" si="33"/>
        <v xml:space="preserve"> </v>
      </c>
      <c r="AD149" s="38">
        <f t="shared" si="34"/>
        <v>0</v>
      </c>
      <c r="AI149" s="38">
        <f t="shared" si="35"/>
        <v>0</v>
      </c>
    </row>
    <row r="150" spans="1:35" x14ac:dyDescent="0.25">
      <c r="A150" s="640"/>
      <c r="B150" s="640"/>
      <c r="C150" s="627"/>
      <c r="D150" s="900"/>
      <c r="E150" s="640"/>
      <c r="F150" s="640"/>
      <c r="G150" s="640"/>
      <c r="H150" s="624"/>
      <c r="I150" s="638"/>
      <c r="J150" s="901"/>
      <c r="K150" s="901"/>
      <c r="L150" s="901"/>
      <c r="M150" s="901"/>
      <c r="N150" s="640"/>
      <c r="O150" s="896" t="str">
        <f t="shared" si="24"/>
        <v xml:space="preserve"> </v>
      </c>
      <c r="P150" s="640"/>
      <c r="Q150" s="902"/>
      <c r="R150" s="903"/>
      <c r="S150" s="634" t="str">
        <f t="shared" si="25"/>
        <v/>
      </c>
      <c r="T150" s="634" t="str">
        <f t="shared" si="26"/>
        <v/>
      </c>
      <c r="U150" s="903"/>
      <c r="V150" s="634" t="str">
        <f t="shared" si="27"/>
        <v xml:space="preserve"> </v>
      </c>
      <c r="W150" s="634" t="str">
        <f t="shared" si="28"/>
        <v xml:space="preserve"> </v>
      </c>
      <c r="X150" s="634" t="str">
        <f t="shared" si="29"/>
        <v/>
      </c>
      <c r="Y150" s="634" t="str">
        <f t="shared" si="30"/>
        <v xml:space="preserve"> </v>
      </c>
      <c r="Z150" s="634" t="str">
        <f t="shared" si="31"/>
        <v xml:space="preserve"> </v>
      </c>
      <c r="AA150" s="899" t="str">
        <f t="shared" si="32"/>
        <v xml:space="preserve"> </v>
      </c>
      <c r="AB150" s="899" t="str">
        <f t="shared" si="33"/>
        <v xml:space="preserve"> </v>
      </c>
      <c r="AD150" s="38">
        <f t="shared" si="34"/>
        <v>0</v>
      </c>
      <c r="AI150" s="38">
        <f t="shared" si="35"/>
        <v>0</v>
      </c>
    </row>
    <row r="151" spans="1:35" x14ac:dyDescent="0.25">
      <c r="A151" s="640"/>
      <c r="B151" s="640"/>
      <c r="C151" s="627"/>
      <c r="D151" s="900"/>
      <c r="E151" s="640"/>
      <c r="F151" s="640"/>
      <c r="G151" s="640"/>
      <c r="H151" s="624"/>
      <c r="I151" s="638"/>
      <c r="J151" s="901"/>
      <c r="K151" s="901"/>
      <c r="L151" s="901"/>
      <c r="M151" s="901"/>
      <c r="N151" s="640"/>
      <c r="O151" s="896" t="str">
        <f t="shared" si="24"/>
        <v xml:space="preserve"> </v>
      </c>
      <c r="P151" s="640"/>
      <c r="Q151" s="902"/>
      <c r="R151" s="903"/>
      <c r="S151" s="634" t="str">
        <f t="shared" si="25"/>
        <v/>
      </c>
      <c r="T151" s="634" t="str">
        <f t="shared" si="26"/>
        <v/>
      </c>
      <c r="U151" s="903"/>
      <c r="V151" s="634" t="str">
        <f t="shared" si="27"/>
        <v xml:space="preserve"> </v>
      </c>
      <c r="W151" s="634" t="str">
        <f t="shared" si="28"/>
        <v xml:space="preserve"> </v>
      </c>
      <c r="X151" s="634" t="str">
        <f t="shared" si="29"/>
        <v/>
      </c>
      <c r="Y151" s="634" t="str">
        <f t="shared" si="30"/>
        <v xml:space="preserve"> </v>
      </c>
      <c r="Z151" s="634" t="str">
        <f t="shared" si="31"/>
        <v xml:space="preserve"> </v>
      </c>
      <c r="AA151" s="899" t="str">
        <f t="shared" si="32"/>
        <v xml:space="preserve"> </v>
      </c>
      <c r="AB151" s="899" t="str">
        <f t="shared" si="33"/>
        <v xml:space="preserve"> </v>
      </c>
      <c r="AD151" s="38">
        <f t="shared" si="34"/>
        <v>0</v>
      </c>
      <c r="AI151" s="38">
        <f t="shared" si="35"/>
        <v>0</v>
      </c>
    </row>
    <row r="152" spans="1:35" x14ac:dyDescent="0.25">
      <c r="A152" s="640"/>
      <c r="B152" s="640"/>
      <c r="C152" s="627"/>
      <c r="D152" s="900"/>
      <c r="E152" s="640"/>
      <c r="F152" s="640"/>
      <c r="G152" s="640"/>
      <c r="H152" s="624"/>
      <c r="I152" s="638"/>
      <c r="J152" s="901"/>
      <c r="K152" s="901"/>
      <c r="L152" s="901"/>
      <c r="M152" s="901"/>
      <c r="N152" s="640"/>
      <c r="O152" s="896" t="str">
        <f t="shared" si="24"/>
        <v xml:space="preserve"> </v>
      </c>
      <c r="P152" s="640"/>
      <c r="Q152" s="902"/>
      <c r="R152" s="903"/>
      <c r="S152" s="634" t="str">
        <f t="shared" si="25"/>
        <v/>
      </c>
      <c r="T152" s="634" t="str">
        <f t="shared" si="26"/>
        <v/>
      </c>
      <c r="U152" s="903"/>
      <c r="V152" s="634" t="str">
        <f t="shared" si="27"/>
        <v xml:space="preserve"> </v>
      </c>
      <c r="W152" s="634" t="str">
        <f t="shared" si="28"/>
        <v xml:space="preserve"> </v>
      </c>
      <c r="X152" s="634" t="str">
        <f t="shared" si="29"/>
        <v/>
      </c>
      <c r="Y152" s="634" t="str">
        <f t="shared" si="30"/>
        <v xml:space="preserve"> </v>
      </c>
      <c r="Z152" s="634" t="str">
        <f t="shared" si="31"/>
        <v xml:space="preserve"> </v>
      </c>
      <c r="AA152" s="899" t="str">
        <f t="shared" si="32"/>
        <v xml:space="preserve"> </v>
      </c>
      <c r="AB152" s="899" t="str">
        <f t="shared" si="33"/>
        <v xml:space="preserve"> </v>
      </c>
      <c r="AD152" s="38">
        <f t="shared" si="34"/>
        <v>0</v>
      </c>
      <c r="AI152" s="38">
        <f t="shared" si="35"/>
        <v>0</v>
      </c>
    </row>
    <row r="153" spans="1:35" x14ac:dyDescent="0.25">
      <c r="A153" s="640"/>
      <c r="B153" s="640"/>
      <c r="C153" s="627"/>
      <c r="D153" s="900"/>
      <c r="E153" s="640"/>
      <c r="F153" s="640"/>
      <c r="G153" s="640"/>
      <c r="H153" s="624"/>
      <c r="I153" s="638"/>
      <c r="J153" s="901"/>
      <c r="K153" s="901"/>
      <c r="L153" s="901"/>
      <c r="M153" s="901"/>
      <c r="N153" s="640"/>
      <c r="O153" s="896" t="str">
        <f t="shared" si="24"/>
        <v xml:space="preserve"> </v>
      </c>
      <c r="P153" s="640"/>
      <c r="Q153" s="902"/>
      <c r="R153" s="903"/>
      <c r="S153" s="634" t="str">
        <f t="shared" si="25"/>
        <v/>
      </c>
      <c r="T153" s="634" t="str">
        <f t="shared" si="26"/>
        <v/>
      </c>
      <c r="U153" s="903"/>
      <c r="V153" s="634" t="str">
        <f t="shared" si="27"/>
        <v xml:space="preserve"> </v>
      </c>
      <c r="W153" s="634" t="str">
        <f t="shared" si="28"/>
        <v xml:space="preserve"> </v>
      </c>
      <c r="X153" s="634" t="str">
        <f t="shared" si="29"/>
        <v/>
      </c>
      <c r="Y153" s="634" t="str">
        <f t="shared" si="30"/>
        <v xml:space="preserve"> </v>
      </c>
      <c r="Z153" s="634" t="str">
        <f t="shared" si="31"/>
        <v xml:space="preserve"> </v>
      </c>
      <c r="AA153" s="899" t="str">
        <f t="shared" si="32"/>
        <v xml:space="preserve"> </v>
      </c>
      <c r="AB153" s="899" t="str">
        <f t="shared" si="33"/>
        <v xml:space="preserve"> </v>
      </c>
      <c r="AD153" s="38">
        <f t="shared" si="34"/>
        <v>0</v>
      </c>
      <c r="AI153" s="38">
        <f t="shared" si="35"/>
        <v>0</v>
      </c>
    </row>
    <row r="154" spans="1:35" x14ac:dyDescent="0.25">
      <c r="A154" s="640"/>
      <c r="B154" s="640"/>
      <c r="C154" s="627"/>
      <c r="D154" s="900"/>
      <c r="E154" s="640"/>
      <c r="F154" s="640"/>
      <c r="G154" s="640"/>
      <c r="H154" s="624"/>
      <c r="I154" s="638"/>
      <c r="J154" s="901"/>
      <c r="K154" s="901"/>
      <c r="L154" s="901"/>
      <c r="M154" s="901"/>
      <c r="N154" s="640"/>
      <c r="O154" s="896" t="str">
        <f t="shared" si="24"/>
        <v xml:space="preserve"> </v>
      </c>
      <c r="P154" s="640"/>
      <c r="Q154" s="902"/>
      <c r="R154" s="903"/>
      <c r="S154" s="634" t="str">
        <f t="shared" si="25"/>
        <v/>
      </c>
      <c r="T154" s="634" t="str">
        <f t="shared" si="26"/>
        <v/>
      </c>
      <c r="U154" s="903"/>
      <c r="V154" s="634" t="str">
        <f t="shared" si="27"/>
        <v xml:space="preserve"> </v>
      </c>
      <c r="W154" s="634" t="str">
        <f t="shared" si="28"/>
        <v xml:space="preserve"> </v>
      </c>
      <c r="X154" s="634" t="str">
        <f t="shared" si="29"/>
        <v/>
      </c>
      <c r="Y154" s="634" t="str">
        <f t="shared" si="30"/>
        <v xml:space="preserve"> </v>
      </c>
      <c r="Z154" s="634" t="str">
        <f t="shared" si="31"/>
        <v xml:space="preserve"> </v>
      </c>
      <c r="AA154" s="899" t="str">
        <f t="shared" si="32"/>
        <v xml:space="preserve"> </v>
      </c>
      <c r="AB154" s="899" t="str">
        <f t="shared" si="33"/>
        <v xml:space="preserve"> </v>
      </c>
      <c r="AD154" s="38">
        <f t="shared" si="34"/>
        <v>0</v>
      </c>
      <c r="AI154" s="38">
        <f t="shared" si="35"/>
        <v>0</v>
      </c>
    </row>
    <row r="155" spans="1:35" x14ac:dyDescent="0.25">
      <c r="A155" s="640"/>
      <c r="B155" s="640"/>
      <c r="C155" s="627"/>
      <c r="D155" s="900"/>
      <c r="E155" s="640"/>
      <c r="F155" s="640"/>
      <c r="G155" s="640"/>
      <c r="H155" s="624"/>
      <c r="I155" s="638"/>
      <c r="J155" s="901"/>
      <c r="K155" s="901"/>
      <c r="L155" s="901"/>
      <c r="M155" s="901"/>
      <c r="N155" s="640"/>
      <c r="O155" s="896" t="str">
        <f t="shared" si="24"/>
        <v xml:space="preserve"> </v>
      </c>
      <c r="P155" s="640"/>
      <c r="Q155" s="902"/>
      <c r="R155" s="903"/>
      <c r="S155" s="634" t="str">
        <f t="shared" si="25"/>
        <v/>
      </c>
      <c r="T155" s="634" t="str">
        <f t="shared" si="26"/>
        <v/>
      </c>
      <c r="U155" s="903"/>
      <c r="V155" s="634" t="str">
        <f t="shared" si="27"/>
        <v xml:space="preserve"> </v>
      </c>
      <c r="W155" s="634" t="str">
        <f t="shared" si="28"/>
        <v xml:space="preserve"> </v>
      </c>
      <c r="X155" s="634" t="str">
        <f t="shared" si="29"/>
        <v/>
      </c>
      <c r="Y155" s="634" t="str">
        <f t="shared" si="30"/>
        <v xml:space="preserve"> </v>
      </c>
      <c r="Z155" s="634" t="str">
        <f t="shared" si="31"/>
        <v xml:space="preserve"> </v>
      </c>
      <c r="AA155" s="899" t="str">
        <f t="shared" si="32"/>
        <v xml:space="preserve"> </v>
      </c>
      <c r="AB155" s="899" t="str">
        <f t="shared" si="33"/>
        <v xml:space="preserve"> </v>
      </c>
      <c r="AD155" s="38">
        <f t="shared" si="34"/>
        <v>0</v>
      </c>
      <c r="AI155" s="38">
        <f t="shared" si="35"/>
        <v>0</v>
      </c>
    </row>
    <row r="156" spans="1:35" x14ac:dyDescent="0.25">
      <c r="A156" s="640"/>
      <c r="B156" s="640"/>
      <c r="C156" s="627"/>
      <c r="D156" s="900"/>
      <c r="E156" s="640"/>
      <c r="F156" s="640"/>
      <c r="G156" s="640"/>
      <c r="H156" s="624"/>
      <c r="I156" s="638"/>
      <c r="J156" s="901"/>
      <c r="K156" s="901"/>
      <c r="L156" s="901"/>
      <c r="M156" s="901"/>
      <c r="N156" s="640"/>
      <c r="O156" s="896" t="str">
        <f t="shared" si="24"/>
        <v xml:space="preserve"> </v>
      </c>
      <c r="P156" s="640"/>
      <c r="Q156" s="902"/>
      <c r="R156" s="903"/>
      <c r="S156" s="634" t="str">
        <f t="shared" si="25"/>
        <v/>
      </c>
      <c r="T156" s="634" t="str">
        <f t="shared" si="26"/>
        <v/>
      </c>
      <c r="U156" s="903"/>
      <c r="V156" s="634" t="str">
        <f t="shared" si="27"/>
        <v xml:space="preserve"> </v>
      </c>
      <c r="W156" s="634" t="str">
        <f t="shared" si="28"/>
        <v xml:space="preserve"> </v>
      </c>
      <c r="X156" s="634" t="str">
        <f t="shared" si="29"/>
        <v/>
      </c>
      <c r="Y156" s="634" t="str">
        <f t="shared" si="30"/>
        <v xml:space="preserve"> </v>
      </c>
      <c r="Z156" s="634" t="str">
        <f t="shared" si="31"/>
        <v xml:space="preserve"> </v>
      </c>
      <c r="AA156" s="899" t="str">
        <f t="shared" si="32"/>
        <v xml:space="preserve"> </v>
      </c>
      <c r="AB156" s="899" t="str">
        <f t="shared" si="33"/>
        <v xml:space="preserve"> </v>
      </c>
      <c r="AD156" s="38">
        <f t="shared" si="34"/>
        <v>0</v>
      </c>
      <c r="AI156" s="38">
        <f t="shared" si="35"/>
        <v>0</v>
      </c>
    </row>
    <row r="157" spans="1:35" x14ac:dyDescent="0.25">
      <c r="A157" s="640"/>
      <c r="B157" s="640"/>
      <c r="C157" s="627"/>
      <c r="D157" s="900"/>
      <c r="E157" s="640"/>
      <c r="F157" s="640"/>
      <c r="G157" s="640"/>
      <c r="H157" s="624"/>
      <c r="I157" s="638"/>
      <c r="J157" s="901"/>
      <c r="K157" s="901"/>
      <c r="L157" s="901"/>
      <c r="M157" s="901"/>
      <c r="N157" s="640"/>
      <c r="O157" s="896" t="str">
        <f t="shared" si="24"/>
        <v xml:space="preserve"> </v>
      </c>
      <c r="P157" s="640"/>
      <c r="Q157" s="902"/>
      <c r="R157" s="903"/>
      <c r="S157" s="634" t="str">
        <f t="shared" si="25"/>
        <v/>
      </c>
      <c r="T157" s="634" t="str">
        <f t="shared" si="26"/>
        <v/>
      </c>
      <c r="U157" s="903"/>
      <c r="V157" s="634" t="str">
        <f t="shared" si="27"/>
        <v xml:space="preserve"> </v>
      </c>
      <c r="W157" s="634" t="str">
        <f t="shared" si="28"/>
        <v xml:space="preserve"> </v>
      </c>
      <c r="X157" s="634" t="str">
        <f t="shared" si="29"/>
        <v/>
      </c>
      <c r="Y157" s="634" t="str">
        <f t="shared" si="30"/>
        <v xml:space="preserve"> </v>
      </c>
      <c r="Z157" s="634" t="str">
        <f t="shared" si="31"/>
        <v xml:space="preserve"> </v>
      </c>
      <c r="AA157" s="899" t="str">
        <f t="shared" si="32"/>
        <v xml:space="preserve"> </v>
      </c>
      <c r="AB157" s="899" t="str">
        <f t="shared" si="33"/>
        <v xml:space="preserve"> </v>
      </c>
      <c r="AD157" s="38">
        <f t="shared" si="34"/>
        <v>0</v>
      </c>
      <c r="AI157" s="38">
        <f t="shared" si="35"/>
        <v>0</v>
      </c>
    </row>
    <row r="158" spans="1:35" x14ac:dyDescent="0.25">
      <c r="A158" s="640"/>
      <c r="B158" s="640"/>
      <c r="C158" s="627"/>
      <c r="D158" s="900"/>
      <c r="E158" s="640"/>
      <c r="F158" s="640"/>
      <c r="G158" s="640"/>
      <c r="H158" s="624"/>
      <c r="I158" s="638"/>
      <c r="J158" s="901"/>
      <c r="K158" s="901"/>
      <c r="L158" s="901"/>
      <c r="M158" s="901"/>
      <c r="N158" s="640"/>
      <c r="O158" s="896" t="str">
        <f t="shared" si="24"/>
        <v xml:space="preserve"> </v>
      </c>
      <c r="P158" s="640"/>
      <c r="Q158" s="902"/>
      <c r="R158" s="903"/>
      <c r="S158" s="634" t="str">
        <f t="shared" si="25"/>
        <v/>
      </c>
      <c r="T158" s="634" t="str">
        <f t="shared" si="26"/>
        <v/>
      </c>
      <c r="U158" s="903"/>
      <c r="V158" s="634" t="str">
        <f t="shared" si="27"/>
        <v xml:space="preserve"> </v>
      </c>
      <c r="W158" s="634" t="str">
        <f t="shared" si="28"/>
        <v xml:space="preserve"> </v>
      </c>
      <c r="X158" s="634" t="str">
        <f t="shared" si="29"/>
        <v/>
      </c>
      <c r="Y158" s="634" t="str">
        <f t="shared" si="30"/>
        <v xml:space="preserve"> </v>
      </c>
      <c r="Z158" s="634" t="str">
        <f t="shared" si="31"/>
        <v xml:space="preserve"> </v>
      </c>
      <c r="AA158" s="899" t="str">
        <f t="shared" si="32"/>
        <v xml:space="preserve"> </v>
      </c>
      <c r="AB158" s="899" t="str">
        <f t="shared" si="33"/>
        <v xml:space="preserve"> </v>
      </c>
      <c r="AD158" s="38">
        <f t="shared" si="34"/>
        <v>0</v>
      </c>
      <c r="AI158" s="38">
        <f t="shared" si="35"/>
        <v>0</v>
      </c>
    </row>
    <row r="159" spans="1:35" x14ac:dyDescent="0.25">
      <c r="A159" s="640"/>
      <c r="B159" s="640"/>
      <c r="C159" s="627"/>
      <c r="D159" s="900"/>
      <c r="E159" s="640"/>
      <c r="F159" s="640"/>
      <c r="G159" s="640"/>
      <c r="H159" s="624"/>
      <c r="I159" s="638"/>
      <c r="J159" s="901"/>
      <c r="K159" s="901"/>
      <c r="L159" s="901"/>
      <c r="M159" s="901"/>
      <c r="N159" s="640"/>
      <c r="O159" s="896" t="str">
        <f t="shared" si="24"/>
        <v xml:space="preserve"> </v>
      </c>
      <c r="P159" s="640"/>
      <c r="Q159" s="902"/>
      <c r="R159" s="903"/>
      <c r="S159" s="634" t="str">
        <f t="shared" si="25"/>
        <v/>
      </c>
      <c r="T159" s="634" t="str">
        <f t="shared" si="26"/>
        <v/>
      </c>
      <c r="U159" s="903"/>
      <c r="V159" s="634" t="str">
        <f t="shared" si="27"/>
        <v xml:space="preserve"> </v>
      </c>
      <c r="W159" s="634" t="str">
        <f t="shared" si="28"/>
        <v xml:space="preserve"> </v>
      </c>
      <c r="X159" s="634" t="str">
        <f t="shared" si="29"/>
        <v/>
      </c>
      <c r="Y159" s="634" t="str">
        <f t="shared" si="30"/>
        <v xml:space="preserve"> </v>
      </c>
      <c r="Z159" s="634" t="str">
        <f t="shared" si="31"/>
        <v xml:space="preserve"> </v>
      </c>
      <c r="AA159" s="899" t="str">
        <f t="shared" si="32"/>
        <v xml:space="preserve"> </v>
      </c>
      <c r="AB159" s="899" t="str">
        <f t="shared" si="33"/>
        <v xml:space="preserve"> </v>
      </c>
      <c r="AD159" s="38">
        <f t="shared" si="34"/>
        <v>0</v>
      </c>
      <c r="AI159" s="38">
        <f t="shared" si="35"/>
        <v>0</v>
      </c>
    </row>
    <row r="160" spans="1:35" x14ac:dyDescent="0.25">
      <c r="A160" s="640"/>
      <c r="B160" s="640"/>
      <c r="C160" s="627"/>
      <c r="D160" s="900"/>
      <c r="E160" s="640"/>
      <c r="F160" s="640"/>
      <c r="G160" s="640"/>
      <c r="H160" s="624"/>
      <c r="I160" s="638"/>
      <c r="J160" s="901"/>
      <c r="K160" s="901"/>
      <c r="L160" s="901"/>
      <c r="M160" s="901"/>
      <c r="N160" s="640"/>
      <c r="O160" s="896" t="str">
        <f t="shared" si="24"/>
        <v xml:space="preserve"> </v>
      </c>
      <c r="P160" s="640"/>
      <c r="Q160" s="902"/>
      <c r="R160" s="903"/>
      <c r="S160" s="634" t="str">
        <f t="shared" si="25"/>
        <v/>
      </c>
      <c r="T160" s="634" t="str">
        <f t="shared" si="26"/>
        <v/>
      </c>
      <c r="U160" s="903"/>
      <c r="V160" s="634" t="str">
        <f t="shared" si="27"/>
        <v xml:space="preserve"> </v>
      </c>
      <c r="W160" s="634" t="str">
        <f t="shared" si="28"/>
        <v xml:space="preserve"> </v>
      </c>
      <c r="X160" s="634" t="str">
        <f t="shared" si="29"/>
        <v/>
      </c>
      <c r="Y160" s="634" t="str">
        <f t="shared" si="30"/>
        <v xml:space="preserve"> </v>
      </c>
      <c r="Z160" s="634" t="str">
        <f t="shared" si="31"/>
        <v xml:space="preserve"> </v>
      </c>
      <c r="AA160" s="899" t="str">
        <f t="shared" si="32"/>
        <v xml:space="preserve"> </v>
      </c>
      <c r="AB160" s="899" t="str">
        <f t="shared" si="33"/>
        <v xml:space="preserve"> </v>
      </c>
      <c r="AD160" s="38">
        <f t="shared" si="34"/>
        <v>0</v>
      </c>
      <c r="AI160" s="38">
        <f t="shared" si="35"/>
        <v>0</v>
      </c>
    </row>
    <row r="161" spans="1:35" x14ac:dyDescent="0.25">
      <c r="A161" s="640"/>
      <c r="B161" s="640"/>
      <c r="C161" s="627"/>
      <c r="D161" s="900"/>
      <c r="E161" s="640"/>
      <c r="F161" s="640"/>
      <c r="G161" s="640"/>
      <c r="H161" s="624"/>
      <c r="I161" s="638"/>
      <c r="J161" s="901"/>
      <c r="K161" s="901"/>
      <c r="L161" s="901"/>
      <c r="M161" s="901"/>
      <c r="N161" s="640"/>
      <c r="O161" s="896" t="str">
        <f t="shared" si="24"/>
        <v xml:space="preserve"> </v>
      </c>
      <c r="P161" s="640"/>
      <c r="Q161" s="902"/>
      <c r="R161" s="903"/>
      <c r="S161" s="634" t="str">
        <f t="shared" si="25"/>
        <v/>
      </c>
      <c r="T161" s="634" t="str">
        <f t="shared" si="26"/>
        <v/>
      </c>
      <c r="U161" s="903"/>
      <c r="V161" s="634" t="str">
        <f t="shared" si="27"/>
        <v xml:space="preserve"> </v>
      </c>
      <c r="W161" s="634" t="str">
        <f t="shared" si="28"/>
        <v xml:space="preserve"> </v>
      </c>
      <c r="X161" s="634" t="str">
        <f t="shared" si="29"/>
        <v/>
      </c>
      <c r="Y161" s="634" t="str">
        <f t="shared" si="30"/>
        <v xml:space="preserve"> </v>
      </c>
      <c r="Z161" s="634" t="str">
        <f t="shared" si="31"/>
        <v xml:space="preserve"> </v>
      </c>
      <c r="AA161" s="899" t="str">
        <f t="shared" si="32"/>
        <v xml:space="preserve"> </v>
      </c>
      <c r="AB161" s="899" t="str">
        <f t="shared" si="33"/>
        <v xml:space="preserve"> </v>
      </c>
      <c r="AD161" s="38">
        <f t="shared" si="34"/>
        <v>0</v>
      </c>
      <c r="AI161" s="38">
        <f t="shared" si="35"/>
        <v>0</v>
      </c>
    </row>
    <row r="162" spans="1:35" x14ac:dyDescent="0.25">
      <c r="A162" s="640"/>
      <c r="B162" s="640"/>
      <c r="C162" s="627"/>
      <c r="D162" s="900"/>
      <c r="E162" s="640"/>
      <c r="F162" s="640"/>
      <c r="G162" s="640"/>
      <c r="H162" s="624"/>
      <c r="I162" s="638"/>
      <c r="J162" s="901"/>
      <c r="K162" s="901"/>
      <c r="L162" s="901"/>
      <c r="M162" s="901"/>
      <c r="N162" s="640"/>
      <c r="O162" s="896" t="str">
        <f t="shared" si="24"/>
        <v xml:space="preserve"> </v>
      </c>
      <c r="P162" s="640"/>
      <c r="Q162" s="902"/>
      <c r="R162" s="903"/>
      <c r="S162" s="634" t="str">
        <f t="shared" si="25"/>
        <v/>
      </c>
      <c r="T162" s="634" t="str">
        <f t="shared" si="26"/>
        <v/>
      </c>
      <c r="U162" s="903"/>
      <c r="V162" s="634" t="str">
        <f t="shared" si="27"/>
        <v xml:space="preserve"> </v>
      </c>
      <c r="W162" s="634" t="str">
        <f t="shared" si="28"/>
        <v xml:space="preserve"> </v>
      </c>
      <c r="X162" s="634" t="str">
        <f t="shared" si="29"/>
        <v/>
      </c>
      <c r="Y162" s="634" t="str">
        <f t="shared" si="30"/>
        <v xml:space="preserve"> </v>
      </c>
      <c r="Z162" s="634" t="str">
        <f t="shared" si="31"/>
        <v xml:space="preserve"> </v>
      </c>
      <c r="AA162" s="899" t="str">
        <f t="shared" si="32"/>
        <v xml:space="preserve"> </v>
      </c>
      <c r="AB162" s="899" t="str">
        <f t="shared" si="33"/>
        <v xml:space="preserve"> </v>
      </c>
      <c r="AD162" s="38">
        <f t="shared" si="34"/>
        <v>0</v>
      </c>
      <c r="AI162" s="38">
        <f t="shared" si="35"/>
        <v>0</v>
      </c>
    </row>
    <row r="163" spans="1:35" x14ac:dyDescent="0.25">
      <c r="A163" s="640"/>
      <c r="B163" s="640"/>
      <c r="C163" s="627"/>
      <c r="D163" s="900"/>
      <c r="E163" s="640"/>
      <c r="F163" s="640"/>
      <c r="G163" s="640"/>
      <c r="H163" s="624"/>
      <c r="I163" s="638"/>
      <c r="J163" s="901"/>
      <c r="K163" s="901"/>
      <c r="L163" s="901"/>
      <c r="M163" s="901"/>
      <c r="N163" s="640"/>
      <c r="O163" s="896" t="str">
        <f t="shared" si="24"/>
        <v xml:space="preserve"> </v>
      </c>
      <c r="P163" s="640"/>
      <c r="Q163" s="902"/>
      <c r="R163" s="903"/>
      <c r="S163" s="634" t="str">
        <f t="shared" si="25"/>
        <v/>
      </c>
      <c r="T163" s="634" t="str">
        <f t="shared" si="26"/>
        <v/>
      </c>
      <c r="U163" s="903"/>
      <c r="V163" s="634" t="str">
        <f t="shared" si="27"/>
        <v xml:space="preserve"> </v>
      </c>
      <c r="W163" s="634" t="str">
        <f t="shared" si="28"/>
        <v xml:space="preserve"> </v>
      </c>
      <c r="X163" s="634" t="str">
        <f t="shared" si="29"/>
        <v/>
      </c>
      <c r="Y163" s="634" t="str">
        <f t="shared" si="30"/>
        <v xml:space="preserve"> </v>
      </c>
      <c r="Z163" s="634" t="str">
        <f t="shared" si="31"/>
        <v xml:space="preserve"> </v>
      </c>
      <c r="AA163" s="899" t="str">
        <f t="shared" si="32"/>
        <v xml:space="preserve"> </v>
      </c>
      <c r="AB163" s="899" t="str">
        <f t="shared" si="33"/>
        <v xml:space="preserve"> </v>
      </c>
      <c r="AD163" s="38">
        <f t="shared" si="34"/>
        <v>0</v>
      </c>
      <c r="AI163" s="38">
        <f t="shared" si="35"/>
        <v>0</v>
      </c>
    </row>
    <row r="164" spans="1:35" x14ac:dyDescent="0.25">
      <c r="A164" s="640"/>
      <c r="B164" s="640"/>
      <c r="C164" s="627"/>
      <c r="D164" s="900"/>
      <c r="E164" s="640"/>
      <c r="F164" s="640"/>
      <c r="G164" s="640"/>
      <c r="H164" s="624"/>
      <c r="I164" s="638"/>
      <c r="J164" s="901"/>
      <c r="K164" s="901"/>
      <c r="L164" s="901"/>
      <c r="M164" s="901"/>
      <c r="N164" s="640"/>
      <c r="O164" s="896" t="str">
        <f t="shared" si="24"/>
        <v xml:space="preserve"> </v>
      </c>
      <c r="P164" s="640"/>
      <c r="Q164" s="902"/>
      <c r="R164" s="903"/>
      <c r="S164" s="634" t="str">
        <f t="shared" si="25"/>
        <v/>
      </c>
      <c r="T164" s="634" t="str">
        <f t="shared" si="26"/>
        <v/>
      </c>
      <c r="U164" s="903"/>
      <c r="V164" s="634" t="str">
        <f t="shared" si="27"/>
        <v xml:space="preserve"> </v>
      </c>
      <c r="W164" s="634" t="str">
        <f t="shared" si="28"/>
        <v xml:space="preserve"> </v>
      </c>
      <c r="X164" s="634" t="str">
        <f t="shared" si="29"/>
        <v/>
      </c>
      <c r="Y164" s="634" t="str">
        <f t="shared" si="30"/>
        <v xml:space="preserve"> </v>
      </c>
      <c r="Z164" s="634" t="str">
        <f t="shared" si="31"/>
        <v xml:space="preserve"> </v>
      </c>
      <c r="AA164" s="899" t="str">
        <f t="shared" si="32"/>
        <v xml:space="preserve"> </v>
      </c>
      <c r="AB164" s="899" t="str">
        <f t="shared" si="33"/>
        <v xml:space="preserve"> </v>
      </c>
      <c r="AD164" s="38">
        <f t="shared" si="34"/>
        <v>0</v>
      </c>
      <c r="AI164" s="38">
        <f t="shared" si="35"/>
        <v>0</v>
      </c>
    </row>
    <row r="165" spans="1:35" x14ac:dyDescent="0.25">
      <c r="A165" s="640"/>
      <c r="B165" s="640"/>
      <c r="C165" s="627"/>
      <c r="D165" s="900"/>
      <c r="E165" s="640"/>
      <c r="F165" s="640"/>
      <c r="G165" s="640"/>
      <c r="H165" s="624"/>
      <c r="I165" s="638"/>
      <c r="J165" s="901"/>
      <c r="K165" s="901"/>
      <c r="L165" s="901"/>
      <c r="M165" s="901"/>
      <c r="N165" s="640"/>
      <c r="O165" s="896" t="str">
        <f t="shared" si="24"/>
        <v xml:space="preserve"> </v>
      </c>
      <c r="P165" s="640"/>
      <c r="Q165" s="902"/>
      <c r="R165" s="903"/>
      <c r="S165" s="634" t="str">
        <f t="shared" si="25"/>
        <v/>
      </c>
      <c r="T165" s="634" t="str">
        <f t="shared" si="26"/>
        <v/>
      </c>
      <c r="U165" s="903"/>
      <c r="V165" s="634" t="str">
        <f t="shared" si="27"/>
        <v xml:space="preserve"> </v>
      </c>
      <c r="W165" s="634" t="str">
        <f t="shared" si="28"/>
        <v xml:space="preserve"> </v>
      </c>
      <c r="X165" s="634" t="str">
        <f t="shared" si="29"/>
        <v/>
      </c>
      <c r="Y165" s="634" t="str">
        <f t="shared" si="30"/>
        <v xml:space="preserve"> </v>
      </c>
      <c r="Z165" s="634" t="str">
        <f t="shared" si="31"/>
        <v xml:space="preserve"> </v>
      </c>
      <c r="AA165" s="899" t="str">
        <f t="shared" si="32"/>
        <v xml:space="preserve"> </v>
      </c>
      <c r="AB165" s="899" t="str">
        <f t="shared" si="33"/>
        <v xml:space="preserve"> </v>
      </c>
      <c r="AD165" s="38">
        <f t="shared" si="34"/>
        <v>0</v>
      </c>
      <c r="AI165" s="38">
        <f t="shared" si="35"/>
        <v>0</v>
      </c>
    </row>
    <row r="166" spans="1:35" x14ac:dyDescent="0.25">
      <c r="A166" s="640"/>
      <c r="B166" s="640"/>
      <c r="C166" s="627"/>
      <c r="D166" s="900"/>
      <c r="E166" s="640"/>
      <c r="F166" s="640"/>
      <c r="G166" s="640"/>
      <c r="H166" s="624"/>
      <c r="I166" s="638"/>
      <c r="J166" s="901"/>
      <c r="K166" s="901"/>
      <c r="L166" s="901"/>
      <c r="M166" s="901"/>
      <c r="N166" s="640"/>
      <c r="O166" s="896" t="str">
        <f t="shared" si="24"/>
        <v xml:space="preserve"> </v>
      </c>
      <c r="P166" s="640"/>
      <c r="Q166" s="902"/>
      <c r="R166" s="903"/>
      <c r="S166" s="634" t="str">
        <f t="shared" si="25"/>
        <v/>
      </c>
      <c r="T166" s="634" t="str">
        <f t="shared" si="26"/>
        <v/>
      </c>
      <c r="U166" s="903"/>
      <c r="V166" s="634" t="str">
        <f t="shared" si="27"/>
        <v xml:space="preserve"> </v>
      </c>
      <c r="W166" s="634" t="str">
        <f t="shared" si="28"/>
        <v xml:space="preserve"> </v>
      </c>
      <c r="X166" s="634" t="str">
        <f t="shared" si="29"/>
        <v/>
      </c>
      <c r="Y166" s="634" t="str">
        <f t="shared" si="30"/>
        <v xml:space="preserve"> </v>
      </c>
      <c r="Z166" s="634" t="str">
        <f t="shared" si="31"/>
        <v xml:space="preserve"> </v>
      </c>
      <c r="AA166" s="899" t="str">
        <f t="shared" si="32"/>
        <v xml:space="preserve"> </v>
      </c>
      <c r="AB166" s="899" t="str">
        <f t="shared" si="33"/>
        <v xml:space="preserve"> </v>
      </c>
      <c r="AD166" s="38">
        <f t="shared" si="34"/>
        <v>0</v>
      </c>
      <c r="AI166" s="38">
        <f t="shared" si="35"/>
        <v>0</v>
      </c>
    </row>
    <row r="167" spans="1:35" x14ac:dyDescent="0.25">
      <c r="A167" s="640"/>
      <c r="B167" s="640"/>
      <c r="C167" s="627"/>
      <c r="D167" s="900"/>
      <c r="E167" s="640"/>
      <c r="F167" s="640"/>
      <c r="G167" s="640"/>
      <c r="H167" s="624"/>
      <c r="I167" s="638"/>
      <c r="J167" s="901"/>
      <c r="K167" s="901"/>
      <c r="L167" s="901"/>
      <c r="M167" s="901"/>
      <c r="N167" s="640"/>
      <c r="O167" s="896" t="str">
        <f t="shared" si="24"/>
        <v xml:space="preserve"> </v>
      </c>
      <c r="P167" s="640"/>
      <c r="Q167" s="902"/>
      <c r="R167" s="903"/>
      <c r="S167" s="634" t="str">
        <f t="shared" si="25"/>
        <v/>
      </c>
      <c r="T167" s="634" t="str">
        <f t="shared" si="26"/>
        <v/>
      </c>
      <c r="U167" s="903"/>
      <c r="V167" s="634" t="str">
        <f t="shared" si="27"/>
        <v xml:space="preserve"> </v>
      </c>
      <c r="W167" s="634" t="str">
        <f t="shared" si="28"/>
        <v xml:space="preserve"> </v>
      </c>
      <c r="X167" s="634" t="str">
        <f t="shared" si="29"/>
        <v/>
      </c>
      <c r="Y167" s="634" t="str">
        <f t="shared" si="30"/>
        <v xml:space="preserve"> </v>
      </c>
      <c r="Z167" s="634" t="str">
        <f t="shared" si="31"/>
        <v xml:space="preserve"> </v>
      </c>
      <c r="AA167" s="899" t="str">
        <f t="shared" si="32"/>
        <v xml:space="preserve"> </v>
      </c>
      <c r="AB167" s="899" t="str">
        <f t="shared" si="33"/>
        <v xml:space="preserve"> </v>
      </c>
      <c r="AD167" s="38">
        <f t="shared" si="34"/>
        <v>0</v>
      </c>
      <c r="AI167" s="38">
        <f t="shared" si="35"/>
        <v>0</v>
      </c>
    </row>
    <row r="168" spans="1:35" x14ac:dyDescent="0.25">
      <c r="A168" s="640"/>
      <c r="B168" s="640"/>
      <c r="C168" s="627"/>
      <c r="D168" s="900"/>
      <c r="E168" s="640"/>
      <c r="F168" s="640"/>
      <c r="G168" s="640"/>
      <c r="H168" s="624"/>
      <c r="I168" s="638"/>
      <c r="J168" s="901"/>
      <c r="K168" s="901"/>
      <c r="L168" s="901"/>
      <c r="M168" s="901"/>
      <c r="N168" s="640"/>
      <c r="O168" s="896" t="str">
        <f t="shared" si="24"/>
        <v xml:space="preserve"> </v>
      </c>
      <c r="P168" s="640"/>
      <c r="Q168" s="902"/>
      <c r="R168" s="903"/>
      <c r="S168" s="634" t="str">
        <f t="shared" si="25"/>
        <v/>
      </c>
      <c r="T168" s="634" t="str">
        <f t="shared" si="26"/>
        <v/>
      </c>
      <c r="U168" s="903"/>
      <c r="V168" s="634" t="str">
        <f t="shared" si="27"/>
        <v xml:space="preserve"> </v>
      </c>
      <c r="W168" s="634" t="str">
        <f t="shared" si="28"/>
        <v xml:space="preserve"> </v>
      </c>
      <c r="X168" s="634" t="str">
        <f t="shared" si="29"/>
        <v/>
      </c>
      <c r="Y168" s="634" t="str">
        <f t="shared" si="30"/>
        <v xml:space="preserve"> </v>
      </c>
      <c r="Z168" s="634" t="str">
        <f t="shared" si="31"/>
        <v xml:space="preserve"> </v>
      </c>
      <c r="AA168" s="899" t="str">
        <f t="shared" si="32"/>
        <v xml:space="preserve"> </v>
      </c>
      <c r="AB168" s="899" t="str">
        <f t="shared" si="33"/>
        <v xml:space="preserve"> </v>
      </c>
      <c r="AD168" s="38">
        <f t="shared" si="34"/>
        <v>0</v>
      </c>
      <c r="AI168" s="38">
        <f t="shared" si="35"/>
        <v>0</v>
      </c>
    </row>
    <row r="169" spans="1:35" x14ac:dyDescent="0.25">
      <c r="A169" s="640"/>
      <c r="B169" s="640"/>
      <c r="C169" s="627"/>
      <c r="D169" s="900"/>
      <c r="E169" s="640"/>
      <c r="F169" s="640"/>
      <c r="G169" s="640"/>
      <c r="H169" s="624"/>
      <c r="I169" s="638"/>
      <c r="J169" s="901"/>
      <c r="K169" s="901"/>
      <c r="L169" s="901"/>
      <c r="M169" s="901"/>
      <c r="N169" s="640"/>
      <c r="O169" s="896" t="str">
        <f t="shared" si="24"/>
        <v xml:space="preserve"> </v>
      </c>
      <c r="P169" s="640"/>
      <c r="Q169" s="902"/>
      <c r="R169" s="903"/>
      <c r="S169" s="634" t="str">
        <f t="shared" si="25"/>
        <v/>
      </c>
      <c r="T169" s="634" t="str">
        <f t="shared" si="26"/>
        <v/>
      </c>
      <c r="U169" s="903"/>
      <c r="V169" s="634" t="str">
        <f t="shared" si="27"/>
        <v xml:space="preserve"> </v>
      </c>
      <c r="W169" s="634" t="str">
        <f t="shared" si="28"/>
        <v xml:space="preserve"> </v>
      </c>
      <c r="X169" s="634" t="str">
        <f t="shared" si="29"/>
        <v/>
      </c>
      <c r="Y169" s="634" t="str">
        <f t="shared" si="30"/>
        <v xml:space="preserve"> </v>
      </c>
      <c r="Z169" s="634" t="str">
        <f t="shared" si="31"/>
        <v xml:space="preserve"> </v>
      </c>
      <c r="AA169" s="899" t="str">
        <f t="shared" si="32"/>
        <v xml:space="preserve"> </v>
      </c>
      <c r="AB169" s="899" t="str">
        <f t="shared" si="33"/>
        <v xml:space="preserve"> </v>
      </c>
      <c r="AD169" s="38">
        <f t="shared" si="34"/>
        <v>0</v>
      </c>
      <c r="AI169" s="38">
        <f t="shared" si="35"/>
        <v>0</v>
      </c>
    </row>
    <row r="170" spans="1:35" x14ac:dyDescent="0.25">
      <c r="A170" s="640"/>
      <c r="B170" s="640"/>
      <c r="C170" s="627"/>
      <c r="D170" s="900"/>
      <c r="E170" s="640"/>
      <c r="F170" s="640"/>
      <c r="G170" s="640"/>
      <c r="H170" s="624"/>
      <c r="I170" s="638"/>
      <c r="J170" s="901"/>
      <c r="K170" s="901"/>
      <c r="L170" s="901"/>
      <c r="M170" s="901"/>
      <c r="N170" s="640"/>
      <c r="O170" s="896" t="str">
        <f t="shared" si="24"/>
        <v xml:space="preserve"> </v>
      </c>
      <c r="P170" s="640"/>
      <c r="Q170" s="902"/>
      <c r="R170" s="903"/>
      <c r="S170" s="634" t="str">
        <f t="shared" si="25"/>
        <v/>
      </c>
      <c r="T170" s="634" t="str">
        <f t="shared" si="26"/>
        <v/>
      </c>
      <c r="U170" s="903"/>
      <c r="V170" s="634" t="str">
        <f t="shared" si="27"/>
        <v xml:space="preserve"> </v>
      </c>
      <c r="W170" s="634" t="str">
        <f t="shared" si="28"/>
        <v xml:space="preserve"> </v>
      </c>
      <c r="X170" s="634" t="str">
        <f t="shared" si="29"/>
        <v/>
      </c>
      <c r="Y170" s="634" t="str">
        <f t="shared" si="30"/>
        <v xml:space="preserve"> </v>
      </c>
      <c r="Z170" s="634" t="str">
        <f t="shared" si="31"/>
        <v xml:space="preserve"> </v>
      </c>
      <c r="AA170" s="899" t="str">
        <f t="shared" si="32"/>
        <v xml:space="preserve"> </v>
      </c>
      <c r="AB170" s="899" t="str">
        <f t="shared" si="33"/>
        <v xml:space="preserve"> </v>
      </c>
      <c r="AD170" s="38">
        <f t="shared" si="34"/>
        <v>0</v>
      </c>
      <c r="AI170" s="38">
        <f t="shared" si="35"/>
        <v>0</v>
      </c>
    </row>
    <row r="171" spans="1:35" x14ac:dyDescent="0.25">
      <c r="A171" s="640"/>
      <c r="B171" s="640"/>
      <c r="C171" s="627"/>
      <c r="D171" s="900"/>
      <c r="E171" s="640"/>
      <c r="F171" s="640"/>
      <c r="G171" s="640"/>
      <c r="H171" s="624"/>
      <c r="I171" s="638"/>
      <c r="J171" s="901"/>
      <c r="K171" s="901"/>
      <c r="L171" s="901"/>
      <c r="M171" s="901"/>
      <c r="N171" s="640"/>
      <c r="O171" s="896" t="str">
        <f t="shared" si="24"/>
        <v xml:space="preserve"> </v>
      </c>
      <c r="P171" s="640"/>
      <c r="Q171" s="902"/>
      <c r="R171" s="903"/>
      <c r="S171" s="634" t="str">
        <f t="shared" si="25"/>
        <v/>
      </c>
      <c r="T171" s="634" t="str">
        <f t="shared" si="26"/>
        <v/>
      </c>
      <c r="U171" s="903"/>
      <c r="V171" s="634" t="str">
        <f t="shared" si="27"/>
        <v xml:space="preserve"> </v>
      </c>
      <c r="W171" s="634" t="str">
        <f t="shared" si="28"/>
        <v xml:space="preserve"> </v>
      </c>
      <c r="X171" s="634" t="str">
        <f t="shared" si="29"/>
        <v/>
      </c>
      <c r="Y171" s="634" t="str">
        <f t="shared" si="30"/>
        <v xml:space="preserve"> </v>
      </c>
      <c r="Z171" s="634" t="str">
        <f t="shared" si="31"/>
        <v xml:space="preserve"> </v>
      </c>
      <c r="AA171" s="899" t="str">
        <f t="shared" si="32"/>
        <v xml:space="preserve"> </v>
      </c>
      <c r="AB171" s="899" t="str">
        <f t="shared" si="33"/>
        <v xml:space="preserve"> </v>
      </c>
      <c r="AD171" s="38">
        <f t="shared" si="34"/>
        <v>0</v>
      </c>
      <c r="AI171" s="38">
        <f t="shared" si="35"/>
        <v>0</v>
      </c>
    </row>
    <row r="172" spans="1:35" x14ac:dyDescent="0.25">
      <c r="A172" s="640"/>
      <c r="B172" s="640"/>
      <c r="C172" s="627"/>
      <c r="D172" s="900"/>
      <c r="E172" s="640"/>
      <c r="F172" s="640"/>
      <c r="G172" s="640"/>
      <c r="H172" s="624"/>
      <c r="I172" s="638"/>
      <c r="J172" s="901"/>
      <c r="K172" s="901"/>
      <c r="L172" s="901"/>
      <c r="M172" s="901"/>
      <c r="N172" s="640"/>
      <c r="O172" s="896" t="str">
        <f t="shared" si="24"/>
        <v xml:space="preserve"> </v>
      </c>
      <c r="P172" s="640"/>
      <c r="Q172" s="902"/>
      <c r="R172" s="903"/>
      <c r="S172" s="634" t="str">
        <f t="shared" si="25"/>
        <v/>
      </c>
      <c r="T172" s="634" t="str">
        <f t="shared" si="26"/>
        <v/>
      </c>
      <c r="U172" s="903"/>
      <c r="V172" s="634" t="str">
        <f t="shared" si="27"/>
        <v xml:space="preserve"> </v>
      </c>
      <c r="W172" s="634" t="str">
        <f t="shared" si="28"/>
        <v xml:space="preserve"> </v>
      </c>
      <c r="X172" s="634" t="str">
        <f t="shared" si="29"/>
        <v/>
      </c>
      <c r="Y172" s="634" t="str">
        <f t="shared" si="30"/>
        <v xml:space="preserve"> </v>
      </c>
      <c r="Z172" s="634" t="str">
        <f t="shared" si="31"/>
        <v xml:space="preserve"> </v>
      </c>
      <c r="AA172" s="899" t="str">
        <f t="shared" si="32"/>
        <v xml:space="preserve"> </v>
      </c>
      <c r="AB172" s="899" t="str">
        <f t="shared" si="33"/>
        <v xml:space="preserve"> </v>
      </c>
      <c r="AD172" s="38">
        <f t="shared" si="34"/>
        <v>0</v>
      </c>
      <c r="AI172" s="38">
        <f t="shared" si="35"/>
        <v>0</v>
      </c>
    </row>
    <row r="173" spans="1:35" x14ac:dyDescent="0.25">
      <c r="A173" s="640"/>
      <c r="B173" s="640"/>
      <c r="C173" s="627"/>
      <c r="D173" s="900"/>
      <c r="E173" s="640"/>
      <c r="F173" s="640"/>
      <c r="G173" s="640"/>
      <c r="H173" s="624"/>
      <c r="I173" s="638"/>
      <c r="J173" s="901"/>
      <c r="K173" s="901"/>
      <c r="L173" s="901"/>
      <c r="M173" s="901"/>
      <c r="N173" s="640"/>
      <c r="O173" s="896" t="str">
        <f t="shared" si="24"/>
        <v xml:space="preserve"> </v>
      </c>
      <c r="P173" s="640"/>
      <c r="Q173" s="902"/>
      <c r="R173" s="903"/>
      <c r="S173" s="634" t="str">
        <f t="shared" si="25"/>
        <v/>
      </c>
      <c r="T173" s="634" t="str">
        <f t="shared" si="26"/>
        <v/>
      </c>
      <c r="U173" s="903"/>
      <c r="V173" s="634" t="str">
        <f t="shared" si="27"/>
        <v xml:space="preserve"> </v>
      </c>
      <c r="W173" s="634" t="str">
        <f t="shared" si="28"/>
        <v xml:space="preserve"> </v>
      </c>
      <c r="X173" s="634" t="str">
        <f t="shared" si="29"/>
        <v/>
      </c>
      <c r="Y173" s="634" t="str">
        <f t="shared" si="30"/>
        <v xml:space="preserve"> </v>
      </c>
      <c r="Z173" s="634" t="str">
        <f t="shared" si="31"/>
        <v xml:space="preserve"> </v>
      </c>
      <c r="AA173" s="899" t="str">
        <f t="shared" si="32"/>
        <v xml:space="preserve"> </v>
      </c>
      <c r="AB173" s="899" t="str">
        <f t="shared" si="33"/>
        <v xml:space="preserve"> </v>
      </c>
      <c r="AD173" s="38">
        <f t="shared" si="34"/>
        <v>0</v>
      </c>
      <c r="AI173" s="38">
        <f t="shared" si="35"/>
        <v>0</v>
      </c>
    </row>
    <row r="174" spans="1:35" x14ac:dyDescent="0.25">
      <c r="A174" s="640"/>
      <c r="B174" s="640"/>
      <c r="C174" s="627"/>
      <c r="D174" s="900"/>
      <c r="E174" s="640"/>
      <c r="F174" s="640"/>
      <c r="G174" s="640"/>
      <c r="H174" s="624"/>
      <c r="I174" s="638"/>
      <c r="J174" s="901"/>
      <c r="K174" s="901"/>
      <c r="L174" s="901"/>
      <c r="M174" s="901"/>
      <c r="N174" s="640"/>
      <c r="O174" s="896" t="str">
        <f t="shared" si="24"/>
        <v xml:space="preserve"> </v>
      </c>
      <c r="P174" s="640"/>
      <c r="Q174" s="902"/>
      <c r="R174" s="903"/>
      <c r="S174" s="634" t="str">
        <f t="shared" si="25"/>
        <v/>
      </c>
      <c r="T174" s="634" t="str">
        <f t="shared" si="26"/>
        <v/>
      </c>
      <c r="U174" s="903"/>
      <c r="V174" s="634" t="str">
        <f t="shared" si="27"/>
        <v xml:space="preserve"> </v>
      </c>
      <c r="W174" s="634" t="str">
        <f t="shared" si="28"/>
        <v xml:space="preserve"> </v>
      </c>
      <c r="X174" s="634" t="str">
        <f t="shared" si="29"/>
        <v/>
      </c>
      <c r="Y174" s="634" t="str">
        <f t="shared" si="30"/>
        <v xml:space="preserve"> </v>
      </c>
      <c r="Z174" s="634" t="str">
        <f t="shared" si="31"/>
        <v xml:space="preserve"> </v>
      </c>
      <c r="AA174" s="899" t="str">
        <f t="shared" si="32"/>
        <v xml:space="preserve"> </v>
      </c>
      <c r="AB174" s="899" t="str">
        <f t="shared" si="33"/>
        <v xml:space="preserve"> </v>
      </c>
      <c r="AD174" s="38">
        <f t="shared" si="34"/>
        <v>0</v>
      </c>
      <c r="AI174" s="38">
        <f t="shared" si="35"/>
        <v>0</v>
      </c>
    </row>
    <row r="175" spans="1:35" x14ac:dyDescent="0.25">
      <c r="A175" s="640"/>
      <c r="B175" s="640"/>
      <c r="C175" s="627"/>
      <c r="D175" s="900"/>
      <c r="E175" s="640"/>
      <c r="F175" s="640"/>
      <c r="G175" s="640"/>
      <c r="H175" s="624"/>
      <c r="I175" s="638"/>
      <c r="J175" s="901"/>
      <c r="K175" s="901"/>
      <c r="L175" s="901"/>
      <c r="M175" s="901"/>
      <c r="N175" s="640"/>
      <c r="O175" s="896" t="str">
        <f t="shared" si="24"/>
        <v xml:space="preserve"> </v>
      </c>
      <c r="P175" s="640"/>
      <c r="Q175" s="902"/>
      <c r="R175" s="903"/>
      <c r="S175" s="634" t="str">
        <f t="shared" si="25"/>
        <v/>
      </c>
      <c r="T175" s="634" t="str">
        <f t="shared" si="26"/>
        <v/>
      </c>
      <c r="U175" s="903"/>
      <c r="V175" s="634" t="str">
        <f t="shared" si="27"/>
        <v xml:space="preserve"> </v>
      </c>
      <c r="W175" s="634" t="str">
        <f t="shared" si="28"/>
        <v xml:space="preserve"> </v>
      </c>
      <c r="X175" s="634" t="str">
        <f t="shared" si="29"/>
        <v/>
      </c>
      <c r="Y175" s="634" t="str">
        <f t="shared" si="30"/>
        <v xml:space="preserve"> </v>
      </c>
      <c r="Z175" s="634" t="str">
        <f t="shared" si="31"/>
        <v xml:space="preserve"> </v>
      </c>
      <c r="AA175" s="899" t="str">
        <f t="shared" si="32"/>
        <v xml:space="preserve"> </v>
      </c>
      <c r="AB175" s="899" t="str">
        <f t="shared" si="33"/>
        <v xml:space="preserve"> </v>
      </c>
      <c r="AD175" s="38">
        <f t="shared" si="34"/>
        <v>0</v>
      </c>
      <c r="AI175" s="38">
        <f t="shared" si="35"/>
        <v>0</v>
      </c>
    </row>
    <row r="176" spans="1:35" x14ac:dyDescent="0.25">
      <c r="A176" s="640"/>
      <c r="B176" s="640"/>
      <c r="C176" s="627"/>
      <c r="D176" s="900"/>
      <c r="E176" s="640"/>
      <c r="F176" s="640"/>
      <c r="G176" s="640"/>
      <c r="H176" s="624"/>
      <c r="I176" s="638"/>
      <c r="J176" s="901"/>
      <c r="K176" s="901"/>
      <c r="L176" s="901"/>
      <c r="M176" s="901"/>
      <c r="N176" s="640"/>
      <c r="O176" s="896" t="str">
        <f t="shared" si="24"/>
        <v xml:space="preserve"> </v>
      </c>
      <c r="P176" s="640"/>
      <c r="Q176" s="902"/>
      <c r="R176" s="903"/>
      <c r="S176" s="634" t="str">
        <f t="shared" si="25"/>
        <v/>
      </c>
      <c r="T176" s="634" t="str">
        <f t="shared" si="26"/>
        <v/>
      </c>
      <c r="U176" s="903"/>
      <c r="V176" s="634" t="str">
        <f t="shared" si="27"/>
        <v xml:space="preserve"> </v>
      </c>
      <c r="W176" s="634" t="str">
        <f t="shared" si="28"/>
        <v xml:space="preserve"> </v>
      </c>
      <c r="X176" s="634" t="str">
        <f t="shared" si="29"/>
        <v/>
      </c>
      <c r="Y176" s="634" t="str">
        <f t="shared" si="30"/>
        <v xml:space="preserve"> </v>
      </c>
      <c r="Z176" s="634" t="str">
        <f t="shared" si="31"/>
        <v xml:space="preserve"> </v>
      </c>
      <c r="AA176" s="899" t="str">
        <f t="shared" si="32"/>
        <v xml:space="preserve"> </v>
      </c>
      <c r="AB176" s="899" t="str">
        <f t="shared" si="33"/>
        <v xml:space="preserve"> </v>
      </c>
      <c r="AD176" s="38">
        <f t="shared" si="34"/>
        <v>0</v>
      </c>
      <c r="AI176" s="38">
        <f t="shared" si="35"/>
        <v>0</v>
      </c>
    </row>
    <row r="177" spans="1:35" x14ac:dyDescent="0.25">
      <c r="A177" s="640"/>
      <c r="B177" s="640"/>
      <c r="C177" s="627"/>
      <c r="D177" s="900"/>
      <c r="E177" s="640"/>
      <c r="F177" s="640"/>
      <c r="G177" s="640"/>
      <c r="H177" s="624"/>
      <c r="I177" s="638"/>
      <c r="J177" s="901"/>
      <c r="K177" s="901"/>
      <c r="L177" s="901"/>
      <c r="M177" s="901"/>
      <c r="N177" s="640"/>
      <c r="O177" s="896" t="str">
        <f t="shared" si="24"/>
        <v xml:space="preserve"> </v>
      </c>
      <c r="P177" s="640"/>
      <c r="Q177" s="902"/>
      <c r="R177" s="903"/>
      <c r="S177" s="634" t="str">
        <f t="shared" si="25"/>
        <v/>
      </c>
      <c r="T177" s="634" t="str">
        <f t="shared" si="26"/>
        <v/>
      </c>
      <c r="U177" s="903"/>
      <c r="V177" s="634" t="str">
        <f t="shared" si="27"/>
        <v xml:space="preserve"> </v>
      </c>
      <c r="W177" s="634" t="str">
        <f t="shared" si="28"/>
        <v xml:space="preserve"> </v>
      </c>
      <c r="X177" s="634" t="str">
        <f t="shared" si="29"/>
        <v/>
      </c>
      <c r="Y177" s="634" t="str">
        <f t="shared" si="30"/>
        <v xml:space="preserve"> </v>
      </c>
      <c r="Z177" s="634" t="str">
        <f t="shared" si="31"/>
        <v xml:space="preserve"> </v>
      </c>
      <c r="AA177" s="899" t="str">
        <f t="shared" si="32"/>
        <v xml:space="preserve"> </v>
      </c>
      <c r="AB177" s="899" t="str">
        <f t="shared" si="33"/>
        <v xml:space="preserve"> </v>
      </c>
      <c r="AD177" s="38">
        <f t="shared" si="34"/>
        <v>0</v>
      </c>
      <c r="AI177" s="38">
        <f t="shared" si="35"/>
        <v>0</v>
      </c>
    </row>
    <row r="178" spans="1:35" x14ac:dyDescent="0.25">
      <c r="A178" s="640"/>
      <c r="B178" s="640"/>
      <c r="C178" s="627"/>
      <c r="D178" s="900"/>
      <c r="E178" s="640"/>
      <c r="F178" s="640"/>
      <c r="G178" s="640"/>
      <c r="H178" s="624"/>
      <c r="I178" s="638"/>
      <c r="J178" s="901"/>
      <c r="K178" s="901"/>
      <c r="L178" s="901"/>
      <c r="M178" s="901"/>
      <c r="N178" s="640"/>
      <c r="O178" s="896" t="str">
        <f t="shared" si="24"/>
        <v xml:space="preserve"> </v>
      </c>
      <c r="P178" s="640"/>
      <c r="Q178" s="902"/>
      <c r="R178" s="903"/>
      <c r="S178" s="634" t="str">
        <f t="shared" si="25"/>
        <v/>
      </c>
      <c r="T178" s="634" t="str">
        <f t="shared" si="26"/>
        <v/>
      </c>
      <c r="U178" s="903"/>
      <c r="V178" s="634" t="str">
        <f t="shared" si="27"/>
        <v xml:space="preserve"> </v>
      </c>
      <c r="W178" s="634" t="str">
        <f t="shared" si="28"/>
        <v xml:space="preserve"> </v>
      </c>
      <c r="X178" s="634" t="str">
        <f t="shared" si="29"/>
        <v/>
      </c>
      <c r="Y178" s="634" t="str">
        <f t="shared" si="30"/>
        <v xml:space="preserve"> </v>
      </c>
      <c r="Z178" s="634" t="str">
        <f t="shared" si="31"/>
        <v xml:space="preserve"> </v>
      </c>
      <c r="AA178" s="899" t="str">
        <f t="shared" si="32"/>
        <v xml:space="preserve"> </v>
      </c>
      <c r="AB178" s="899" t="str">
        <f t="shared" si="33"/>
        <v xml:space="preserve"> </v>
      </c>
      <c r="AD178" s="38">
        <f t="shared" si="34"/>
        <v>0</v>
      </c>
      <c r="AI178" s="38">
        <f t="shared" si="35"/>
        <v>0</v>
      </c>
    </row>
    <row r="179" spans="1:35" x14ac:dyDescent="0.25">
      <c r="A179" s="640"/>
      <c r="B179" s="640"/>
      <c r="C179" s="627"/>
      <c r="D179" s="900"/>
      <c r="E179" s="640"/>
      <c r="F179" s="640"/>
      <c r="G179" s="640"/>
      <c r="H179" s="624"/>
      <c r="I179" s="638"/>
      <c r="J179" s="901"/>
      <c r="K179" s="901"/>
      <c r="L179" s="901"/>
      <c r="M179" s="901"/>
      <c r="N179" s="640"/>
      <c r="O179" s="896" t="str">
        <f t="shared" si="24"/>
        <v xml:space="preserve"> </v>
      </c>
      <c r="P179" s="640"/>
      <c r="Q179" s="902"/>
      <c r="R179" s="903"/>
      <c r="S179" s="634" t="str">
        <f t="shared" si="25"/>
        <v/>
      </c>
      <c r="T179" s="634" t="str">
        <f t="shared" si="26"/>
        <v/>
      </c>
      <c r="U179" s="903"/>
      <c r="V179" s="634" t="str">
        <f t="shared" si="27"/>
        <v xml:space="preserve"> </v>
      </c>
      <c r="W179" s="634" t="str">
        <f t="shared" si="28"/>
        <v xml:space="preserve"> </v>
      </c>
      <c r="X179" s="634" t="str">
        <f t="shared" si="29"/>
        <v/>
      </c>
      <c r="Y179" s="634" t="str">
        <f t="shared" si="30"/>
        <v xml:space="preserve"> </v>
      </c>
      <c r="Z179" s="634" t="str">
        <f t="shared" si="31"/>
        <v xml:space="preserve"> </v>
      </c>
      <c r="AA179" s="899" t="str">
        <f t="shared" si="32"/>
        <v xml:space="preserve"> </v>
      </c>
      <c r="AB179" s="899" t="str">
        <f t="shared" si="33"/>
        <v xml:space="preserve"> </v>
      </c>
      <c r="AD179" s="38">
        <f t="shared" si="34"/>
        <v>0</v>
      </c>
      <c r="AI179" s="38">
        <f t="shared" si="35"/>
        <v>0</v>
      </c>
    </row>
    <row r="180" spans="1:35" x14ac:dyDescent="0.25">
      <c r="A180" s="640"/>
      <c r="B180" s="640"/>
      <c r="C180" s="627"/>
      <c r="D180" s="900"/>
      <c r="E180" s="640"/>
      <c r="F180" s="640"/>
      <c r="G180" s="640"/>
      <c r="H180" s="624"/>
      <c r="I180" s="638"/>
      <c r="J180" s="901"/>
      <c r="K180" s="901"/>
      <c r="L180" s="901"/>
      <c r="M180" s="901"/>
      <c r="N180" s="640"/>
      <c r="O180" s="896" t="str">
        <f t="shared" si="24"/>
        <v xml:space="preserve"> </v>
      </c>
      <c r="P180" s="640"/>
      <c r="Q180" s="902"/>
      <c r="R180" s="903"/>
      <c r="S180" s="634" t="str">
        <f t="shared" si="25"/>
        <v/>
      </c>
      <c r="T180" s="634" t="str">
        <f t="shared" si="26"/>
        <v/>
      </c>
      <c r="U180" s="903"/>
      <c r="V180" s="634" t="str">
        <f t="shared" si="27"/>
        <v xml:space="preserve"> </v>
      </c>
      <c r="W180" s="634" t="str">
        <f t="shared" si="28"/>
        <v xml:space="preserve"> </v>
      </c>
      <c r="X180" s="634" t="str">
        <f t="shared" si="29"/>
        <v/>
      </c>
      <c r="Y180" s="634" t="str">
        <f t="shared" si="30"/>
        <v xml:space="preserve"> </v>
      </c>
      <c r="Z180" s="634" t="str">
        <f t="shared" si="31"/>
        <v xml:space="preserve"> </v>
      </c>
      <c r="AA180" s="899" t="str">
        <f t="shared" si="32"/>
        <v xml:space="preserve"> </v>
      </c>
      <c r="AB180" s="899" t="str">
        <f t="shared" si="33"/>
        <v xml:space="preserve"> </v>
      </c>
      <c r="AD180" s="38">
        <f t="shared" si="34"/>
        <v>0</v>
      </c>
      <c r="AI180" s="38">
        <f t="shared" si="35"/>
        <v>0</v>
      </c>
    </row>
    <row r="181" spans="1:35" x14ac:dyDescent="0.25">
      <c r="A181" s="640"/>
      <c r="B181" s="640"/>
      <c r="C181" s="627"/>
      <c r="D181" s="900"/>
      <c r="E181" s="640"/>
      <c r="F181" s="640"/>
      <c r="G181" s="640"/>
      <c r="H181" s="624"/>
      <c r="I181" s="638"/>
      <c r="J181" s="901"/>
      <c r="K181" s="901"/>
      <c r="L181" s="901"/>
      <c r="M181" s="901"/>
      <c r="N181" s="640"/>
      <c r="O181" s="896" t="str">
        <f t="shared" si="24"/>
        <v xml:space="preserve"> </v>
      </c>
      <c r="P181" s="640"/>
      <c r="Q181" s="902"/>
      <c r="R181" s="903"/>
      <c r="S181" s="634" t="str">
        <f t="shared" si="25"/>
        <v/>
      </c>
      <c r="T181" s="634" t="str">
        <f t="shared" si="26"/>
        <v/>
      </c>
      <c r="U181" s="903"/>
      <c r="V181" s="634" t="str">
        <f t="shared" si="27"/>
        <v xml:space="preserve"> </v>
      </c>
      <c r="W181" s="634" t="str">
        <f t="shared" si="28"/>
        <v xml:space="preserve"> </v>
      </c>
      <c r="X181" s="634" t="str">
        <f t="shared" si="29"/>
        <v/>
      </c>
      <c r="Y181" s="634" t="str">
        <f t="shared" si="30"/>
        <v xml:space="preserve"> </v>
      </c>
      <c r="Z181" s="634" t="str">
        <f t="shared" si="31"/>
        <v xml:space="preserve"> </v>
      </c>
      <c r="AA181" s="899" t="str">
        <f t="shared" si="32"/>
        <v xml:space="preserve"> </v>
      </c>
      <c r="AB181" s="899" t="str">
        <f t="shared" si="33"/>
        <v xml:space="preserve"> </v>
      </c>
      <c r="AD181" s="38">
        <f t="shared" si="34"/>
        <v>0</v>
      </c>
      <c r="AI181" s="38">
        <f t="shared" si="35"/>
        <v>0</v>
      </c>
    </row>
    <row r="182" spans="1:35" x14ac:dyDescent="0.25">
      <c r="A182" s="640"/>
      <c r="B182" s="640"/>
      <c r="C182" s="627"/>
      <c r="D182" s="900"/>
      <c r="E182" s="640"/>
      <c r="F182" s="640"/>
      <c r="G182" s="640"/>
      <c r="H182" s="624"/>
      <c r="I182" s="638"/>
      <c r="J182" s="901"/>
      <c r="K182" s="901"/>
      <c r="L182" s="901"/>
      <c r="M182" s="901"/>
      <c r="N182" s="640"/>
      <c r="O182" s="896" t="str">
        <f t="shared" si="24"/>
        <v xml:space="preserve"> </v>
      </c>
      <c r="P182" s="640"/>
      <c r="Q182" s="902"/>
      <c r="R182" s="903"/>
      <c r="S182" s="634" t="str">
        <f t="shared" si="25"/>
        <v/>
      </c>
      <c r="T182" s="634" t="str">
        <f t="shared" si="26"/>
        <v/>
      </c>
      <c r="U182" s="903"/>
      <c r="V182" s="634" t="str">
        <f t="shared" si="27"/>
        <v xml:space="preserve"> </v>
      </c>
      <c r="W182" s="634" t="str">
        <f t="shared" si="28"/>
        <v xml:space="preserve"> </v>
      </c>
      <c r="X182" s="634" t="str">
        <f t="shared" si="29"/>
        <v/>
      </c>
      <c r="Y182" s="634" t="str">
        <f t="shared" si="30"/>
        <v xml:space="preserve"> </v>
      </c>
      <c r="Z182" s="634" t="str">
        <f t="shared" si="31"/>
        <v xml:space="preserve"> </v>
      </c>
      <c r="AA182" s="899" t="str">
        <f t="shared" si="32"/>
        <v xml:space="preserve"> </v>
      </c>
      <c r="AB182" s="899" t="str">
        <f t="shared" si="33"/>
        <v xml:space="preserve"> </v>
      </c>
      <c r="AD182" s="38">
        <f t="shared" si="34"/>
        <v>0</v>
      </c>
      <c r="AI182" s="38">
        <f t="shared" si="35"/>
        <v>0</v>
      </c>
    </row>
    <row r="183" spans="1:35" x14ac:dyDescent="0.25">
      <c r="A183" s="640"/>
      <c r="B183" s="640"/>
      <c r="C183" s="627"/>
      <c r="D183" s="900"/>
      <c r="E183" s="640"/>
      <c r="F183" s="640"/>
      <c r="G183" s="640"/>
      <c r="H183" s="624"/>
      <c r="I183" s="638"/>
      <c r="J183" s="901"/>
      <c r="K183" s="901"/>
      <c r="L183" s="901"/>
      <c r="M183" s="901"/>
      <c r="N183" s="640"/>
      <c r="O183" s="896" t="str">
        <f t="shared" si="24"/>
        <v xml:space="preserve"> </v>
      </c>
      <c r="P183" s="640"/>
      <c r="Q183" s="902"/>
      <c r="R183" s="903"/>
      <c r="S183" s="634" t="str">
        <f t="shared" si="25"/>
        <v/>
      </c>
      <c r="T183" s="634" t="str">
        <f t="shared" si="26"/>
        <v/>
      </c>
      <c r="U183" s="903"/>
      <c r="V183" s="634" t="str">
        <f t="shared" si="27"/>
        <v xml:space="preserve"> </v>
      </c>
      <c r="W183" s="634" t="str">
        <f t="shared" si="28"/>
        <v xml:space="preserve"> </v>
      </c>
      <c r="X183" s="634" t="str">
        <f t="shared" si="29"/>
        <v/>
      </c>
      <c r="Y183" s="634" t="str">
        <f t="shared" si="30"/>
        <v xml:space="preserve"> </v>
      </c>
      <c r="Z183" s="634" t="str">
        <f t="shared" si="31"/>
        <v xml:space="preserve"> </v>
      </c>
      <c r="AA183" s="899" t="str">
        <f t="shared" si="32"/>
        <v xml:space="preserve"> </v>
      </c>
      <c r="AB183" s="899" t="str">
        <f t="shared" si="33"/>
        <v xml:space="preserve"> </v>
      </c>
      <c r="AD183" s="38">
        <f t="shared" si="34"/>
        <v>0</v>
      </c>
      <c r="AI183" s="38">
        <f t="shared" si="35"/>
        <v>0</v>
      </c>
    </row>
    <row r="184" spans="1:35" x14ac:dyDescent="0.25">
      <c r="A184" s="640"/>
      <c r="B184" s="640"/>
      <c r="C184" s="627"/>
      <c r="D184" s="900"/>
      <c r="E184" s="640"/>
      <c r="F184" s="640"/>
      <c r="G184" s="640"/>
      <c r="H184" s="624"/>
      <c r="I184" s="638"/>
      <c r="J184" s="901"/>
      <c r="K184" s="901"/>
      <c r="L184" s="901"/>
      <c r="M184" s="901"/>
      <c r="N184" s="640"/>
      <c r="O184" s="896" t="str">
        <f t="shared" si="24"/>
        <v xml:space="preserve"> </v>
      </c>
      <c r="P184" s="640"/>
      <c r="Q184" s="902"/>
      <c r="R184" s="903"/>
      <c r="S184" s="634" t="str">
        <f t="shared" si="25"/>
        <v/>
      </c>
      <c r="T184" s="634" t="str">
        <f t="shared" si="26"/>
        <v/>
      </c>
      <c r="U184" s="903"/>
      <c r="V184" s="634" t="str">
        <f t="shared" si="27"/>
        <v xml:space="preserve"> </v>
      </c>
      <c r="W184" s="634" t="str">
        <f t="shared" si="28"/>
        <v xml:space="preserve"> </v>
      </c>
      <c r="X184" s="634" t="str">
        <f t="shared" si="29"/>
        <v/>
      </c>
      <c r="Y184" s="634" t="str">
        <f t="shared" si="30"/>
        <v xml:space="preserve"> </v>
      </c>
      <c r="Z184" s="634" t="str">
        <f t="shared" si="31"/>
        <v xml:space="preserve"> </v>
      </c>
      <c r="AA184" s="899" t="str">
        <f t="shared" si="32"/>
        <v xml:space="preserve"> </v>
      </c>
      <c r="AB184" s="899" t="str">
        <f t="shared" si="33"/>
        <v xml:space="preserve"> </v>
      </c>
      <c r="AD184" s="38">
        <f t="shared" si="34"/>
        <v>0</v>
      </c>
      <c r="AI184" s="38">
        <f t="shared" si="35"/>
        <v>0</v>
      </c>
    </row>
    <row r="185" spans="1:35" x14ac:dyDescent="0.25">
      <c r="A185" s="640"/>
      <c r="B185" s="640"/>
      <c r="C185" s="627"/>
      <c r="D185" s="900"/>
      <c r="E185" s="640"/>
      <c r="F185" s="640"/>
      <c r="G185" s="640"/>
      <c r="H185" s="624"/>
      <c r="I185" s="638"/>
      <c r="J185" s="901"/>
      <c r="K185" s="901"/>
      <c r="L185" s="901"/>
      <c r="M185" s="901"/>
      <c r="N185" s="640"/>
      <c r="O185" s="896" t="str">
        <f t="shared" si="24"/>
        <v xml:space="preserve"> </v>
      </c>
      <c r="P185" s="640"/>
      <c r="Q185" s="902"/>
      <c r="R185" s="903"/>
      <c r="S185" s="634" t="str">
        <f t="shared" si="25"/>
        <v/>
      </c>
      <c r="T185" s="634" t="str">
        <f t="shared" si="26"/>
        <v/>
      </c>
      <c r="U185" s="903"/>
      <c r="V185" s="634" t="str">
        <f t="shared" si="27"/>
        <v xml:space="preserve"> </v>
      </c>
      <c r="W185" s="634" t="str">
        <f t="shared" si="28"/>
        <v xml:space="preserve"> </v>
      </c>
      <c r="X185" s="634" t="str">
        <f t="shared" si="29"/>
        <v/>
      </c>
      <c r="Y185" s="634" t="str">
        <f t="shared" si="30"/>
        <v xml:space="preserve"> </v>
      </c>
      <c r="Z185" s="634" t="str">
        <f t="shared" si="31"/>
        <v xml:space="preserve"> </v>
      </c>
      <c r="AA185" s="899" t="str">
        <f t="shared" si="32"/>
        <v xml:space="preserve"> </v>
      </c>
      <c r="AB185" s="899" t="str">
        <f t="shared" si="33"/>
        <v xml:space="preserve"> </v>
      </c>
      <c r="AD185" s="38">
        <f t="shared" si="34"/>
        <v>0</v>
      </c>
      <c r="AI185" s="38">
        <f t="shared" si="35"/>
        <v>0</v>
      </c>
    </row>
    <row r="186" spans="1:35" x14ac:dyDescent="0.25">
      <c r="A186" s="640"/>
      <c r="B186" s="640"/>
      <c r="C186" s="627"/>
      <c r="D186" s="900"/>
      <c r="E186" s="640"/>
      <c r="F186" s="640"/>
      <c r="G186" s="640"/>
      <c r="H186" s="624"/>
      <c r="I186" s="638"/>
      <c r="J186" s="901"/>
      <c r="K186" s="901"/>
      <c r="L186" s="901"/>
      <c r="M186" s="901"/>
      <c r="N186" s="640"/>
      <c r="O186" s="896" t="str">
        <f t="shared" si="24"/>
        <v xml:space="preserve"> </v>
      </c>
      <c r="P186" s="640"/>
      <c r="Q186" s="902"/>
      <c r="R186" s="903"/>
      <c r="S186" s="634" t="str">
        <f t="shared" si="25"/>
        <v/>
      </c>
      <c r="T186" s="634" t="str">
        <f t="shared" si="26"/>
        <v/>
      </c>
      <c r="U186" s="903"/>
      <c r="V186" s="634" t="str">
        <f t="shared" si="27"/>
        <v xml:space="preserve"> </v>
      </c>
      <c r="W186" s="634" t="str">
        <f t="shared" si="28"/>
        <v xml:space="preserve"> </v>
      </c>
      <c r="X186" s="634" t="str">
        <f t="shared" si="29"/>
        <v/>
      </c>
      <c r="Y186" s="634" t="str">
        <f t="shared" si="30"/>
        <v xml:space="preserve"> </v>
      </c>
      <c r="Z186" s="634" t="str">
        <f t="shared" si="31"/>
        <v xml:space="preserve"> </v>
      </c>
      <c r="AA186" s="899" t="str">
        <f t="shared" si="32"/>
        <v xml:space="preserve"> </v>
      </c>
      <c r="AB186" s="899" t="str">
        <f t="shared" si="33"/>
        <v xml:space="preserve"> </v>
      </c>
      <c r="AD186" s="38">
        <f t="shared" si="34"/>
        <v>0</v>
      </c>
      <c r="AI186" s="38">
        <f t="shared" si="35"/>
        <v>0</v>
      </c>
    </row>
    <row r="187" spans="1:35" x14ac:dyDescent="0.25">
      <c r="A187" s="640"/>
      <c r="B187" s="640"/>
      <c r="C187" s="627"/>
      <c r="D187" s="900"/>
      <c r="E187" s="640"/>
      <c r="F187" s="640"/>
      <c r="G187" s="640"/>
      <c r="H187" s="624"/>
      <c r="I187" s="638"/>
      <c r="J187" s="901"/>
      <c r="K187" s="901"/>
      <c r="L187" s="901"/>
      <c r="M187" s="901"/>
      <c r="N187" s="640"/>
      <c r="O187" s="896" t="str">
        <f t="shared" si="24"/>
        <v xml:space="preserve"> </v>
      </c>
      <c r="P187" s="640"/>
      <c r="Q187" s="902"/>
      <c r="R187" s="903"/>
      <c r="S187" s="634" t="str">
        <f t="shared" si="25"/>
        <v/>
      </c>
      <c r="T187" s="634" t="str">
        <f t="shared" si="26"/>
        <v/>
      </c>
      <c r="U187" s="903"/>
      <c r="V187" s="634" t="str">
        <f t="shared" si="27"/>
        <v xml:space="preserve"> </v>
      </c>
      <c r="W187" s="634" t="str">
        <f t="shared" si="28"/>
        <v xml:space="preserve"> </v>
      </c>
      <c r="X187" s="634" t="str">
        <f t="shared" si="29"/>
        <v/>
      </c>
      <c r="Y187" s="634" t="str">
        <f t="shared" si="30"/>
        <v xml:space="preserve"> </v>
      </c>
      <c r="Z187" s="634" t="str">
        <f t="shared" si="31"/>
        <v xml:space="preserve"> </v>
      </c>
      <c r="AA187" s="899" t="str">
        <f t="shared" si="32"/>
        <v xml:space="preserve"> </v>
      </c>
      <c r="AB187" s="899" t="str">
        <f t="shared" si="33"/>
        <v xml:space="preserve"> </v>
      </c>
      <c r="AD187" s="38">
        <f t="shared" si="34"/>
        <v>0</v>
      </c>
      <c r="AI187" s="38">
        <f t="shared" si="35"/>
        <v>0</v>
      </c>
    </row>
    <row r="188" spans="1:35" x14ac:dyDescent="0.25">
      <c r="A188" s="640"/>
      <c r="B188" s="640"/>
      <c r="C188" s="627"/>
      <c r="D188" s="900"/>
      <c r="E188" s="640"/>
      <c r="F188" s="640"/>
      <c r="G188" s="640"/>
      <c r="H188" s="624"/>
      <c r="I188" s="638"/>
      <c r="J188" s="901"/>
      <c r="K188" s="901"/>
      <c r="L188" s="901"/>
      <c r="M188" s="901"/>
      <c r="N188" s="640"/>
      <c r="O188" s="896" t="str">
        <f t="shared" si="24"/>
        <v xml:space="preserve"> </v>
      </c>
      <c r="P188" s="640"/>
      <c r="Q188" s="902"/>
      <c r="R188" s="903"/>
      <c r="S188" s="634" t="str">
        <f t="shared" si="25"/>
        <v/>
      </c>
      <c r="T188" s="634" t="str">
        <f t="shared" si="26"/>
        <v/>
      </c>
      <c r="U188" s="903"/>
      <c r="V188" s="634" t="str">
        <f t="shared" si="27"/>
        <v xml:space="preserve"> </v>
      </c>
      <c r="W188" s="634" t="str">
        <f t="shared" si="28"/>
        <v xml:space="preserve"> </v>
      </c>
      <c r="X188" s="634" t="str">
        <f t="shared" si="29"/>
        <v/>
      </c>
      <c r="Y188" s="634" t="str">
        <f t="shared" si="30"/>
        <v xml:space="preserve"> </v>
      </c>
      <c r="Z188" s="634" t="str">
        <f t="shared" si="31"/>
        <v xml:space="preserve"> </v>
      </c>
      <c r="AA188" s="899" t="str">
        <f t="shared" si="32"/>
        <v xml:space="preserve"> </v>
      </c>
      <c r="AB188" s="899" t="str">
        <f t="shared" si="33"/>
        <v xml:space="preserve"> </v>
      </c>
      <c r="AD188" s="38">
        <f t="shared" si="34"/>
        <v>0</v>
      </c>
      <c r="AI188" s="38">
        <f t="shared" si="35"/>
        <v>0</v>
      </c>
    </row>
    <row r="189" spans="1:35" x14ac:dyDescent="0.25">
      <c r="A189" s="640"/>
      <c r="B189" s="640"/>
      <c r="C189" s="627"/>
      <c r="D189" s="900"/>
      <c r="E189" s="640"/>
      <c r="F189" s="640"/>
      <c r="G189" s="640"/>
      <c r="H189" s="624"/>
      <c r="I189" s="638"/>
      <c r="J189" s="901"/>
      <c r="K189" s="901"/>
      <c r="L189" s="901"/>
      <c r="M189" s="901"/>
      <c r="N189" s="640"/>
      <c r="O189" s="896" t="str">
        <f t="shared" si="24"/>
        <v xml:space="preserve"> </v>
      </c>
      <c r="P189" s="640"/>
      <c r="Q189" s="902"/>
      <c r="R189" s="903"/>
      <c r="S189" s="634" t="str">
        <f t="shared" si="25"/>
        <v/>
      </c>
      <c r="T189" s="634" t="str">
        <f t="shared" si="26"/>
        <v/>
      </c>
      <c r="U189" s="903"/>
      <c r="V189" s="634" t="str">
        <f t="shared" si="27"/>
        <v xml:space="preserve"> </v>
      </c>
      <c r="W189" s="634" t="str">
        <f t="shared" si="28"/>
        <v xml:space="preserve"> </v>
      </c>
      <c r="X189" s="634" t="str">
        <f t="shared" si="29"/>
        <v/>
      </c>
      <c r="Y189" s="634" t="str">
        <f t="shared" si="30"/>
        <v xml:space="preserve"> </v>
      </c>
      <c r="Z189" s="634" t="str">
        <f t="shared" si="31"/>
        <v xml:space="preserve"> </v>
      </c>
      <c r="AA189" s="899" t="str">
        <f t="shared" si="32"/>
        <v xml:space="preserve"> </v>
      </c>
      <c r="AB189" s="899" t="str">
        <f t="shared" si="33"/>
        <v xml:space="preserve"> </v>
      </c>
      <c r="AD189" s="38">
        <f t="shared" si="34"/>
        <v>0</v>
      </c>
      <c r="AI189" s="38">
        <f t="shared" si="35"/>
        <v>0</v>
      </c>
    </row>
    <row r="190" spans="1:35" x14ac:dyDescent="0.25">
      <c r="A190" s="640"/>
      <c r="B190" s="640"/>
      <c r="C190" s="627"/>
      <c r="D190" s="900"/>
      <c r="E190" s="640"/>
      <c r="F190" s="640"/>
      <c r="G190" s="640"/>
      <c r="H190" s="624"/>
      <c r="I190" s="638"/>
      <c r="J190" s="901"/>
      <c r="K190" s="901"/>
      <c r="L190" s="901"/>
      <c r="M190" s="901"/>
      <c r="N190" s="640"/>
      <c r="O190" s="896" t="str">
        <f t="shared" si="24"/>
        <v xml:space="preserve"> </v>
      </c>
      <c r="P190" s="640"/>
      <c r="Q190" s="902"/>
      <c r="R190" s="903"/>
      <c r="S190" s="634" t="str">
        <f t="shared" si="25"/>
        <v/>
      </c>
      <c r="T190" s="634" t="str">
        <f t="shared" si="26"/>
        <v/>
      </c>
      <c r="U190" s="903"/>
      <c r="V190" s="634" t="str">
        <f t="shared" si="27"/>
        <v xml:space="preserve"> </v>
      </c>
      <c r="W190" s="634" t="str">
        <f t="shared" si="28"/>
        <v xml:space="preserve"> </v>
      </c>
      <c r="X190" s="634" t="str">
        <f t="shared" si="29"/>
        <v/>
      </c>
      <c r="Y190" s="634" t="str">
        <f t="shared" si="30"/>
        <v xml:space="preserve"> </v>
      </c>
      <c r="Z190" s="634" t="str">
        <f t="shared" si="31"/>
        <v xml:space="preserve"> </v>
      </c>
      <c r="AA190" s="899" t="str">
        <f t="shared" si="32"/>
        <v xml:space="preserve"> </v>
      </c>
      <c r="AB190" s="899" t="str">
        <f t="shared" si="33"/>
        <v xml:space="preserve"> </v>
      </c>
      <c r="AD190" s="38">
        <f t="shared" si="34"/>
        <v>0</v>
      </c>
      <c r="AI190" s="38">
        <f t="shared" si="35"/>
        <v>0</v>
      </c>
    </row>
    <row r="191" spans="1:35" x14ac:dyDescent="0.25">
      <c r="A191" s="640"/>
      <c r="B191" s="640"/>
      <c r="C191" s="627"/>
      <c r="D191" s="900"/>
      <c r="E191" s="640"/>
      <c r="F191" s="640"/>
      <c r="G191" s="640"/>
      <c r="H191" s="624"/>
      <c r="I191" s="638"/>
      <c r="J191" s="901"/>
      <c r="K191" s="901"/>
      <c r="L191" s="901"/>
      <c r="M191" s="901"/>
      <c r="N191" s="640"/>
      <c r="O191" s="896" t="str">
        <f t="shared" si="24"/>
        <v xml:space="preserve"> </v>
      </c>
      <c r="P191" s="640"/>
      <c r="Q191" s="902"/>
      <c r="R191" s="903"/>
      <c r="S191" s="634" t="str">
        <f t="shared" si="25"/>
        <v/>
      </c>
      <c r="T191" s="634" t="str">
        <f t="shared" si="26"/>
        <v/>
      </c>
      <c r="U191" s="903"/>
      <c r="V191" s="634" t="str">
        <f t="shared" si="27"/>
        <v xml:space="preserve"> </v>
      </c>
      <c r="W191" s="634" t="str">
        <f t="shared" si="28"/>
        <v xml:space="preserve"> </v>
      </c>
      <c r="X191" s="634" t="str">
        <f t="shared" si="29"/>
        <v/>
      </c>
      <c r="Y191" s="634" t="str">
        <f t="shared" si="30"/>
        <v xml:space="preserve"> </v>
      </c>
      <c r="Z191" s="634" t="str">
        <f t="shared" si="31"/>
        <v xml:space="preserve"> </v>
      </c>
      <c r="AA191" s="899" t="str">
        <f t="shared" si="32"/>
        <v xml:space="preserve"> </v>
      </c>
      <c r="AB191" s="899" t="str">
        <f t="shared" si="33"/>
        <v xml:space="preserve"> </v>
      </c>
      <c r="AD191" s="38">
        <f t="shared" si="34"/>
        <v>0</v>
      </c>
      <c r="AI191" s="38">
        <f t="shared" si="35"/>
        <v>0</v>
      </c>
    </row>
    <row r="192" spans="1:35" x14ac:dyDescent="0.25">
      <c r="A192" s="640"/>
      <c r="B192" s="640"/>
      <c r="C192" s="627"/>
      <c r="D192" s="900"/>
      <c r="E192" s="640"/>
      <c r="F192" s="640"/>
      <c r="G192" s="640"/>
      <c r="H192" s="624"/>
      <c r="I192" s="638"/>
      <c r="J192" s="901"/>
      <c r="K192" s="901"/>
      <c r="L192" s="901"/>
      <c r="M192" s="901"/>
      <c r="N192" s="640"/>
      <c r="O192" s="896" t="str">
        <f t="shared" si="24"/>
        <v xml:space="preserve"> </v>
      </c>
      <c r="P192" s="640"/>
      <c r="Q192" s="902"/>
      <c r="R192" s="903"/>
      <c r="S192" s="634" t="str">
        <f t="shared" si="25"/>
        <v/>
      </c>
      <c r="T192" s="634" t="str">
        <f t="shared" si="26"/>
        <v/>
      </c>
      <c r="U192" s="903"/>
      <c r="V192" s="634" t="str">
        <f t="shared" si="27"/>
        <v xml:space="preserve"> </v>
      </c>
      <c r="W192" s="634" t="str">
        <f t="shared" si="28"/>
        <v xml:space="preserve"> </v>
      </c>
      <c r="X192" s="634" t="str">
        <f t="shared" si="29"/>
        <v/>
      </c>
      <c r="Y192" s="634" t="str">
        <f t="shared" si="30"/>
        <v xml:space="preserve"> </v>
      </c>
      <c r="Z192" s="634" t="str">
        <f t="shared" si="31"/>
        <v xml:space="preserve"> </v>
      </c>
      <c r="AA192" s="899" t="str">
        <f t="shared" si="32"/>
        <v xml:space="preserve"> </v>
      </c>
      <c r="AB192" s="899" t="str">
        <f t="shared" si="33"/>
        <v xml:space="preserve"> </v>
      </c>
      <c r="AD192" s="38">
        <f t="shared" si="34"/>
        <v>0</v>
      </c>
      <c r="AI192" s="38">
        <f t="shared" si="35"/>
        <v>0</v>
      </c>
    </row>
    <row r="193" spans="1:35" x14ac:dyDescent="0.25">
      <c r="A193" s="640"/>
      <c r="B193" s="640"/>
      <c r="C193" s="627"/>
      <c r="D193" s="900"/>
      <c r="E193" s="640"/>
      <c r="F193" s="640"/>
      <c r="G193" s="640"/>
      <c r="H193" s="624"/>
      <c r="I193" s="638"/>
      <c r="J193" s="901"/>
      <c r="K193" s="901"/>
      <c r="L193" s="901"/>
      <c r="M193" s="901"/>
      <c r="N193" s="640"/>
      <c r="O193" s="896" t="str">
        <f t="shared" si="24"/>
        <v xml:space="preserve"> </v>
      </c>
      <c r="P193" s="640"/>
      <c r="Q193" s="902"/>
      <c r="R193" s="903"/>
      <c r="S193" s="634" t="str">
        <f t="shared" si="25"/>
        <v/>
      </c>
      <c r="T193" s="634" t="str">
        <f t="shared" si="26"/>
        <v/>
      </c>
      <c r="U193" s="903"/>
      <c r="V193" s="634" t="str">
        <f t="shared" si="27"/>
        <v xml:space="preserve"> </v>
      </c>
      <c r="W193" s="634" t="str">
        <f t="shared" si="28"/>
        <v xml:space="preserve"> </v>
      </c>
      <c r="X193" s="634" t="str">
        <f t="shared" si="29"/>
        <v/>
      </c>
      <c r="Y193" s="634" t="str">
        <f t="shared" si="30"/>
        <v xml:space="preserve"> </v>
      </c>
      <c r="Z193" s="634" t="str">
        <f t="shared" si="31"/>
        <v xml:space="preserve"> </v>
      </c>
      <c r="AA193" s="899" t="str">
        <f t="shared" si="32"/>
        <v xml:space="preserve"> </v>
      </c>
      <c r="AB193" s="899" t="str">
        <f t="shared" si="33"/>
        <v xml:space="preserve"> </v>
      </c>
      <c r="AD193" s="38">
        <f t="shared" si="34"/>
        <v>0</v>
      </c>
      <c r="AI193" s="38">
        <f t="shared" si="35"/>
        <v>0</v>
      </c>
    </row>
    <row r="194" spans="1:35" x14ac:dyDescent="0.25">
      <c r="A194" s="640"/>
      <c r="B194" s="640"/>
      <c r="C194" s="627"/>
      <c r="D194" s="900"/>
      <c r="E194" s="640"/>
      <c r="F194" s="640"/>
      <c r="G194" s="640"/>
      <c r="H194" s="624"/>
      <c r="I194" s="638"/>
      <c r="J194" s="901"/>
      <c r="K194" s="901"/>
      <c r="L194" s="901"/>
      <c r="M194" s="901"/>
      <c r="N194" s="640"/>
      <c r="O194" s="896" t="str">
        <f t="shared" si="24"/>
        <v xml:space="preserve"> </v>
      </c>
      <c r="P194" s="640"/>
      <c r="Q194" s="902"/>
      <c r="R194" s="903"/>
      <c r="S194" s="634" t="str">
        <f t="shared" si="25"/>
        <v/>
      </c>
      <c r="T194" s="634" t="str">
        <f t="shared" si="26"/>
        <v/>
      </c>
      <c r="U194" s="903"/>
      <c r="V194" s="634" t="str">
        <f t="shared" si="27"/>
        <v xml:space="preserve"> </v>
      </c>
      <c r="W194" s="634" t="str">
        <f t="shared" si="28"/>
        <v xml:space="preserve"> </v>
      </c>
      <c r="X194" s="634" t="str">
        <f t="shared" si="29"/>
        <v/>
      </c>
      <c r="Y194" s="634" t="str">
        <f t="shared" si="30"/>
        <v xml:space="preserve"> </v>
      </c>
      <c r="Z194" s="634" t="str">
        <f t="shared" si="31"/>
        <v xml:space="preserve"> </v>
      </c>
      <c r="AA194" s="899" t="str">
        <f t="shared" si="32"/>
        <v xml:space="preserve"> </v>
      </c>
      <c r="AB194" s="899" t="str">
        <f t="shared" si="33"/>
        <v xml:space="preserve"> </v>
      </c>
      <c r="AD194" s="38">
        <f t="shared" si="34"/>
        <v>0</v>
      </c>
      <c r="AI194" s="38">
        <f t="shared" si="35"/>
        <v>0</v>
      </c>
    </row>
    <row r="195" spans="1:35" x14ac:dyDescent="0.25">
      <c r="A195" s="640"/>
      <c r="B195" s="640"/>
      <c r="C195" s="627"/>
      <c r="D195" s="900"/>
      <c r="E195" s="640"/>
      <c r="F195" s="640"/>
      <c r="G195" s="640"/>
      <c r="H195" s="624"/>
      <c r="I195" s="638"/>
      <c r="J195" s="901"/>
      <c r="K195" s="901"/>
      <c r="L195" s="901"/>
      <c r="M195" s="901"/>
      <c r="N195" s="640"/>
      <c r="O195" s="896" t="str">
        <f t="shared" si="24"/>
        <v xml:space="preserve"> </v>
      </c>
      <c r="P195" s="640"/>
      <c r="Q195" s="902"/>
      <c r="R195" s="903"/>
      <c r="S195" s="634" t="str">
        <f t="shared" si="25"/>
        <v/>
      </c>
      <c r="T195" s="634" t="str">
        <f t="shared" si="26"/>
        <v/>
      </c>
      <c r="U195" s="903"/>
      <c r="V195" s="634" t="str">
        <f t="shared" si="27"/>
        <v xml:space="preserve"> </v>
      </c>
      <c r="W195" s="634" t="str">
        <f t="shared" si="28"/>
        <v xml:space="preserve"> </v>
      </c>
      <c r="X195" s="634" t="str">
        <f t="shared" si="29"/>
        <v/>
      </c>
      <c r="Y195" s="634" t="str">
        <f t="shared" si="30"/>
        <v xml:space="preserve"> </v>
      </c>
      <c r="Z195" s="634" t="str">
        <f t="shared" si="31"/>
        <v xml:space="preserve"> </v>
      </c>
      <c r="AA195" s="899" t="str">
        <f t="shared" si="32"/>
        <v xml:space="preserve"> </v>
      </c>
      <c r="AB195" s="899" t="str">
        <f t="shared" si="33"/>
        <v xml:space="preserve"> </v>
      </c>
      <c r="AD195" s="38">
        <f t="shared" si="34"/>
        <v>0</v>
      </c>
      <c r="AI195" s="38">
        <f t="shared" si="35"/>
        <v>0</v>
      </c>
    </row>
    <row r="196" spans="1:35" x14ac:dyDescent="0.25">
      <c r="A196" s="640"/>
      <c r="B196" s="640"/>
      <c r="C196" s="627"/>
      <c r="D196" s="900"/>
      <c r="E196" s="640"/>
      <c r="F196" s="640"/>
      <c r="G196" s="640"/>
      <c r="H196" s="624"/>
      <c r="I196" s="638"/>
      <c r="J196" s="901"/>
      <c r="K196" s="901"/>
      <c r="L196" s="901"/>
      <c r="M196" s="901"/>
      <c r="N196" s="640"/>
      <c r="O196" s="896" t="str">
        <f t="shared" si="24"/>
        <v xml:space="preserve"> </v>
      </c>
      <c r="P196" s="640"/>
      <c r="Q196" s="902"/>
      <c r="R196" s="903"/>
      <c r="S196" s="634" t="str">
        <f t="shared" si="25"/>
        <v/>
      </c>
      <c r="T196" s="634" t="str">
        <f t="shared" si="26"/>
        <v/>
      </c>
      <c r="U196" s="903"/>
      <c r="V196" s="634" t="str">
        <f t="shared" si="27"/>
        <v xml:space="preserve"> </v>
      </c>
      <c r="W196" s="634" t="str">
        <f t="shared" si="28"/>
        <v xml:space="preserve"> </v>
      </c>
      <c r="X196" s="634" t="str">
        <f t="shared" si="29"/>
        <v/>
      </c>
      <c r="Y196" s="634" t="str">
        <f t="shared" si="30"/>
        <v xml:space="preserve"> </v>
      </c>
      <c r="Z196" s="634" t="str">
        <f t="shared" si="31"/>
        <v xml:space="preserve"> </v>
      </c>
      <c r="AA196" s="899" t="str">
        <f t="shared" si="32"/>
        <v xml:space="preserve"> </v>
      </c>
      <c r="AB196" s="899" t="str">
        <f t="shared" si="33"/>
        <v xml:space="preserve"> </v>
      </c>
      <c r="AD196" s="38">
        <f t="shared" si="34"/>
        <v>0</v>
      </c>
      <c r="AI196" s="38">
        <f t="shared" si="35"/>
        <v>0</v>
      </c>
    </row>
    <row r="197" spans="1:35" x14ac:dyDescent="0.25">
      <c r="A197" s="640"/>
      <c r="B197" s="640"/>
      <c r="C197" s="627"/>
      <c r="D197" s="900"/>
      <c r="E197" s="640"/>
      <c r="F197" s="640"/>
      <c r="G197" s="640"/>
      <c r="H197" s="624"/>
      <c r="I197" s="638"/>
      <c r="J197" s="901"/>
      <c r="K197" s="901"/>
      <c r="L197" s="901"/>
      <c r="M197" s="901"/>
      <c r="N197" s="640"/>
      <c r="O197" s="896" t="str">
        <f t="shared" si="24"/>
        <v xml:space="preserve"> </v>
      </c>
      <c r="P197" s="640"/>
      <c r="Q197" s="902"/>
      <c r="R197" s="903"/>
      <c r="S197" s="634" t="str">
        <f t="shared" si="25"/>
        <v/>
      </c>
      <c r="T197" s="634" t="str">
        <f t="shared" si="26"/>
        <v/>
      </c>
      <c r="U197" s="903"/>
      <c r="V197" s="634" t="str">
        <f t="shared" si="27"/>
        <v xml:space="preserve"> </v>
      </c>
      <c r="W197" s="634" t="str">
        <f t="shared" si="28"/>
        <v xml:space="preserve"> </v>
      </c>
      <c r="X197" s="634" t="str">
        <f t="shared" si="29"/>
        <v/>
      </c>
      <c r="Y197" s="634" t="str">
        <f t="shared" si="30"/>
        <v xml:space="preserve"> </v>
      </c>
      <c r="Z197" s="634" t="str">
        <f t="shared" si="31"/>
        <v xml:space="preserve"> </v>
      </c>
      <c r="AA197" s="899" t="str">
        <f t="shared" si="32"/>
        <v xml:space="preserve"> </v>
      </c>
      <c r="AB197" s="899" t="str">
        <f t="shared" si="33"/>
        <v xml:space="preserve"> </v>
      </c>
      <c r="AD197" s="38">
        <f t="shared" si="34"/>
        <v>0</v>
      </c>
      <c r="AI197" s="38">
        <f t="shared" si="35"/>
        <v>0</v>
      </c>
    </row>
    <row r="198" spans="1:35" x14ac:dyDescent="0.25">
      <c r="A198" s="640"/>
      <c r="B198" s="640"/>
      <c r="C198" s="627"/>
      <c r="D198" s="900"/>
      <c r="E198" s="640"/>
      <c r="F198" s="640"/>
      <c r="G198" s="640"/>
      <c r="H198" s="624"/>
      <c r="I198" s="638"/>
      <c r="J198" s="901"/>
      <c r="K198" s="901"/>
      <c r="L198" s="901"/>
      <c r="M198" s="901"/>
      <c r="N198" s="640"/>
      <c r="O198" s="896" t="str">
        <f t="shared" ref="O198:O261" si="36">IF(N198*Q198&gt;0,N198*Q198," ")</f>
        <v xml:space="preserve"> </v>
      </c>
      <c r="P198" s="640"/>
      <c r="Q198" s="902"/>
      <c r="R198" s="903"/>
      <c r="S198" s="634" t="str">
        <f t="shared" ref="S198:S261" si="37">IF(C198="","",VLOOKUP(C198,$AF$5:$AG$10,2,FALSE))</f>
        <v/>
      </c>
      <c r="T198" s="634" t="str">
        <f t="shared" ref="T198:T261" si="38">IF(C198="","",VLOOKUP(C198,$AF$5:$AH$10,3,FALSE)*R198)</f>
        <v/>
      </c>
      <c r="U198" s="903"/>
      <c r="V198" s="634" t="str">
        <f t="shared" ref="V198:V261" si="39">IF(U198*0.000187&gt;0,(U198*0.000187)+T198," ")</f>
        <v xml:space="preserve"> </v>
      </c>
      <c r="W198" s="634" t="str">
        <f t="shared" ref="W198:W261" si="40">IFERROR(R198/Q198," ")</f>
        <v xml:space="preserve"> </v>
      </c>
      <c r="X198" s="634" t="str">
        <f t="shared" ref="X198:X261" si="41">IF(S198="","",S198&amp;"/km")</f>
        <v/>
      </c>
      <c r="Y198" s="634" t="str">
        <f t="shared" ref="Y198:Y261" si="42">IFERROR(T198/Q198," ")</f>
        <v xml:space="preserve"> </v>
      </c>
      <c r="Z198" s="634" t="str">
        <f t="shared" ref="Z198:Z261" si="43">IFERROR(T198/O198," ")</f>
        <v xml:space="preserve"> </v>
      </c>
      <c r="AA198" s="899" t="str">
        <f t="shared" ref="AA198:AA261" si="44">IFERROR(V198/Q198," ")</f>
        <v xml:space="preserve"> </v>
      </c>
      <c r="AB198" s="899" t="str">
        <f t="shared" ref="AB198:AB261" si="45">IFERROR(V198/O198," ")</f>
        <v xml:space="preserve"> </v>
      </c>
      <c r="AD198" s="38">
        <f t="shared" ref="AD198:AD261" si="46">IF(C198="Elettrico",1,0)+IF(C198="Ibrido",1,0)</f>
        <v>0</v>
      </c>
      <c r="AI198" s="38">
        <f t="shared" ref="AI198:AI261" si="47">IF(C198="Metano",1,0)</f>
        <v>0</v>
      </c>
    </row>
    <row r="199" spans="1:35" x14ac:dyDescent="0.25">
      <c r="A199" s="640"/>
      <c r="B199" s="640"/>
      <c r="C199" s="627"/>
      <c r="D199" s="900"/>
      <c r="E199" s="640"/>
      <c r="F199" s="640"/>
      <c r="G199" s="640"/>
      <c r="H199" s="624"/>
      <c r="I199" s="638"/>
      <c r="J199" s="901"/>
      <c r="K199" s="901"/>
      <c r="L199" s="901"/>
      <c r="M199" s="901"/>
      <c r="N199" s="640"/>
      <c r="O199" s="896" t="str">
        <f t="shared" si="36"/>
        <v xml:space="preserve"> </v>
      </c>
      <c r="P199" s="640"/>
      <c r="Q199" s="902"/>
      <c r="R199" s="903"/>
      <c r="S199" s="634" t="str">
        <f t="shared" si="37"/>
        <v/>
      </c>
      <c r="T199" s="634" t="str">
        <f t="shared" si="38"/>
        <v/>
      </c>
      <c r="U199" s="903"/>
      <c r="V199" s="634" t="str">
        <f t="shared" si="39"/>
        <v xml:space="preserve"> </v>
      </c>
      <c r="W199" s="634" t="str">
        <f t="shared" si="40"/>
        <v xml:space="preserve"> </v>
      </c>
      <c r="X199" s="634" t="str">
        <f t="shared" si="41"/>
        <v/>
      </c>
      <c r="Y199" s="634" t="str">
        <f t="shared" si="42"/>
        <v xml:space="preserve"> </v>
      </c>
      <c r="Z199" s="634" t="str">
        <f t="shared" si="43"/>
        <v xml:space="preserve"> </v>
      </c>
      <c r="AA199" s="899" t="str">
        <f t="shared" si="44"/>
        <v xml:space="preserve"> </v>
      </c>
      <c r="AB199" s="899" t="str">
        <f t="shared" si="45"/>
        <v xml:space="preserve"> </v>
      </c>
      <c r="AD199" s="38">
        <f t="shared" si="46"/>
        <v>0</v>
      </c>
      <c r="AI199" s="38">
        <f t="shared" si="47"/>
        <v>0</v>
      </c>
    </row>
    <row r="200" spans="1:35" x14ac:dyDescent="0.25">
      <c r="A200" s="640"/>
      <c r="B200" s="640"/>
      <c r="C200" s="627"/>
      <c r="D200" s="900"/>
      <c r="E200" s="640"/>
      <c r="F200" s="640"/>
      <c r="G200" s="640"/>
      <c r="H200" s="624"/>
      <c r="I200" s="638"/>
      <c r="J200" s="901"/>
      <c r="K200" s="901"/>
      <c r="L200" s="901"/>
      <c r="M200" s="901"/>
      <c r="N200" s="640"/>
      <c r="O200" s="896" t="str">
        <f t="shared" si="36"/>
        <v xml:space="preserve"> </v>
      </c>
      <c r="P200" s="640"/>
      <c r="Q200" s="902"/>
      <c r="R200" s="903"/>
      <c r="S200" s="634" t="str">
        <f t="shared" si="37"/>
        <v/>
      </c>
      <c r="T200" s="634" t="str">
        <f t="shared" si="38"/>
        <v/>
      </c>
      <c r="U200" s="903"/>
      <c r="V200" s="634" t="str">
        <f t="shared" si="39"/>
        <v xml:space="preserve"> </v>
      </c>
      <c r="W200" s="634" t="str">
        <f t="shared" si="40"/>
        <v xml:space="preserve"> </v>
      </c>
      <c r="X200" s="634" t="str">
        <f t="shared" si="41"/>
        <v/>
      </c>
      <c r="Y200" s="634" t="str">
        <f t="shared" si="42"/>
        <v xml:space="preserve"> </v>
      </c>
      <c r="Z200" s="634" t="str">
        <f t="shared" si="43"/>
        <v xml:space="preserve"> </v>
      </c>
      <c r="AA200" s="899" t="str">
        <f t="shared" si="44"/>
        <v xml:space="preserve"> </v>
      </c>
      <c r="AB200" s="899" t="str">
        <f t="shared" si="45"/>
        <v xml:space="preserve"> </v>
      </c>
      <c r="AD200" s="38">
        <f t="shared" si="46"/>
        <v>0</v>
      </c>
      <c r="AI200" s="38">
        <f t="shared" si="47"/>
        <v>0</v>
      </c>
    </row>
    <row r="201" spans="1:35" x14ac:dyDescent="0.25">
      <c r="A201" s="640"/>
      <c r="B201" s="640"/>
      <c r="C201" s="627"/>
      <c r="D201" s="900"/>
      <c r="E201" s="640"/>
      <c r="F201" s="640"/>
      <c r="G201" s="640"/>
      <c r="H201" s="624"/>
      <c r="I201" s="638"/>
      <c r="J201" s="901"/>
      <c r="K201" s="901"/>
      <c r="L201" s="901"/>
      <c r="M201" s="901"/>
      <c r="N201" s="640"/>
      <c r="O201" s="896" t="str">
        <f t="shared" si="36"/>
        <v xml:space="preserve"> </v>
      </c>
      <c r="P201" s="640"/>
      <c r="Q201" s="902"/>
      <c r="R201" s="903"/>
      <c r="S201" s="634" t="str">
        <f t="shared" si="37"/>
        <v/>
      </c>
      <c r="T201" s="634" t="str">
        <f t="shared" si="38"/>
        <v/>
      </c>
      <c r="U201" s="903"/>
      <c r="V201" s="634" t="str">
        <f t="shared" si="39"/>
        <v xml:space="preserve"> </v>
      </c>
      <c r="W201" s="634" t="str">
        <f t="shared" si="40"/>
        <v xml:space="preserve"> </v>
      </c>
      <c r="X201" s="634" t="str">
        <f t="shared" si="41"/>
        <v/>
      </c>
      <c r="Y201" s="634" t="str">
        <f t="shared" si="42"/>
        <v xml:space="preserve"> </v>
      </c>
      <c r="Z201" s="634" t="str">
        <f t="shared" si="43"/>
        <v xml:space="preserve"> </v>
      </c>
      <c r="AA201" s="899" t="str">
        <f t="shared" si="44"/>
        <v xml:space="preserve"> </v>
      </c>
      <c r="AB201" s="899" t="str">
        <f t="shared" si="45"/>
        <v xml:space="preserve"> </v>
      </c>
      <c r="AD201" s="38">
        <f t="shared" si="46"/>
        <v>0</v>
      </c>
      <c r="AI201" s="38">
        <f t="shared" si="47"/>
        <v>0</v>
      </c>
    </row>
    <row r="202" spans="1:35" x14ac:dyDescent="0.25">
      <c r="A202" s="640"/>
      <c r="B202" s="640"/>
      <c r="C202" s="627"/>
      <c r="D202" s="900"/>
      <c r="E202" s="640"/>
      <c r="F202" s="640"/>
      <c r="G202" s="640"/>
      <c r="H202" s="624"/>
      <c r="I202" s="638"/>
      <c r="J202" s="901"/>
      <c r="K202" s="901"/>
      <c r="L202" s="901"/>
      <c r="M202" s="901"/>
      <c r="N202" s="640"/>
      <c r="O202" s="896" t="str">
        <f t="shared" si="36"/>
        <v xml:space="preserve"> </v>
      </c>
      <c r="P202" s="640"/>
      <c r="Q202" s="902"/>
      <c r="R202" s="903"/>
      <c r="S202" s="634" t="str">
        <f t="shared" si="37"/>
        <v/>
      </c>
      <c r="T202" s="634" t="str">
        <f t="shared" si="38"/>
        <v/>
      </c>
      <c r="U202" s="903"/>
      <c r="V202" s="634" t="str">
        <f t="shared" si="39"/>
        <v xml:space="preserve"> </v>
      </c>
      <c r="W202" s="634" t="str">
        <f t="shared" si="40"/>
        <v xml:space="preserve"> </v>
      </c>
      <c r="X202" s="634" t="str">
        <f t="shared" si="41"/>
        <v/>
      </c>
      <c r="Y202" s="634" t="str">
        <f t="shared" si="42"/>
        <v xml:space="preserve"> </v>
      </c>
      <c r="Z202" s="634" t="str">
        <f t="shared" si="43"/>
        <v xml:space="preserve"> </v>
      </c>
      <c r="AA202" s="899" t="str">
        <f t="shared" si="44"/>
        <v xml:space="preserve"> </v>
      </c>
      <c r="AB202" s="899" t="str">
        <f t="shared" si="45"/>
        <v xml:space="preserve"> </v>
      </c>
      <c r="AD202" s="38">
        <f t="shared" si="46"/>
        <v>0</v>
      </c>
      <c r="AI202" s="38">
        <f t="shared" si="47"/>
        <v>0</v>
      </c>
    </row>
    <row r="203" spans="1:35" x14ac:dyDescent="0.25">
      <c r="A203" s="640"/>
      <c r="B203" s="640"/>
      <c r="C203" s="627"/>
      <c r="D203" s="900"/>
      <c r="E203" s="640"/>
      <c r="F203" s="640"/>
      <c r="G203" s="640"/>
      <c r="H203" s="624"/>
      <c r="I203" s="638"/>
      <c r="J203" s="901"/>
      <c r="K203" s="901"/>
      <c r="L203" s="901"/>
      <c r="M203" s="901"/>
      <c r="N203" s="640"/>
      <c r="O203" s="896" t="str">
        <f t="shared" si="36"/>
        <v xml:space="preserve"> </v>
      </c>
      <c r="P203" s="640"/>
      <c r="Q203" s="902"/>
      <c r="R203" s="903"/>
      <c r="S203" s="634" t="str">
        <f t="shared" si="37"/>
        <v/>
      </c>
      <c r="T203" s="634" t="str">
        <f t="shared" si="38"/>
        <v/>
      </c>
      <c r="U203" s="903"/>
      <c r="V203" s="634" t="str">
        <f t="shared" si="39"/>
        <v xml:space="preserve"> </v>
      </c>
      <c r="W203" s="634" t="str">
        <f t="shared" si="40"/>
        <v xml:space="preserve"> </v>
      </c>
      <c r="X203" s="634" t="str">
        <f t="shared" si="41"/>
        <v/>
      </c>
      <c r="Y203" s="634" t="str">
        <f t="shared" si="42"/>
        <v xml:space="preserve"> </v>
      </c>
      <c r="Z203" s="634" t="str">
        <f t="shared" si="43"/>
        <v xml:space="preserve"> </v>
      </c>
      <c r="AA203" s="899" t="str">
        <f t="shared" si="44"/>
        <v xml:space="preserve"> </v>
      </c>
      <c r="AB203" s="899" t="str">
        <f t="shared" si="45"/>
        <v xml:space="preserve"> </v>
      </c>
      <c r="AD203" s="38">
        <f t="shared" si="46"/>
        <v>0</v>
      </c>
      <c r="AI203" s="38">
        <f t="shared" si="47"/>
        <v>0</v>
      </c>
    </row>
    <row r="204" spans="1:35" x14ac:dyDescent="0.25">
      <c r="A204" s="640"/>
      <c r="B204" s="640"/>
      <c r="C204" s="627"/>
      <c r="D204" s="900"/>
      <c r="E204" s="640"/>
      <c r="F204" s="640"/>
      <c r="G204" s="640"/>
      <c r="H204" s="624"/>
      <c r="I204" s="638"/>
      <c r="J204" s="901"/>
      <c r="K204" s="901"/>
      <c r="L204" s="901"/>
      <c r="M204" s="901"/>
      <c r="N204" s="640"/>
      <c r="O204" s="896" t="str">
        <f t="shared" si="36"/>
        <v xml:space="preserve"> </v>
      </c>
      <c r="P204" s="640"/>
      <c r="Q204" s="902"/>
      <c r="R204" s="903"/>
      <c r="S204" s="634" t="str">
        <f t="shared" si="37"/>
        <v/>
      </c>
      <c r="T204" s="634" t="str">
        <f t="shared" si="38"/>
        <v/>
      </c>
      <c r="U204" s="903"/>
      <c r="V204" s="634" t="str">
        <f t="shared" si="39"/>
        <v xml:space="preserve"> </v>
      </c>
      <c r="W204" s="634" t="str">
        <f t="shared" si="40"/>
        <v xml:space="preserve"> </v>
      </c>
      <c r="X204" s="634" t="str">
        <f t="shared" si="41"/>
        <v/>
      </c>
      <c r="Y204" s="634" t="str">
        <f t="shared" si="42"/>
        <v xml:space="preserve"> </v>
      </c>
      <c r="Z204" s="634" t="str">
        <f t="shared" si="43"/>
        <v xml:space="preserve"> </v>
      </c>
      <c r="AA204" s="899" t="str">
        <f t="shared" si="44"/>
        <v xml:space="preserve"> </v>
      </c>
      <c r="AB204" s="899" t="str">
        <f t="shared" si="45"/>
        <v xml:space="preserve"> </v>
      </c>
      <c r="AD204" s="38">
        <f t="shared" si="46"/>
        <v>0</v>
      </c>
      <c r="AI204" s="38">
        <f t="shared" si="47"/>
        <v>0</v>
      </c>
    </row>
    <row r="205" spans="1:35" x14ac:dyDescent="0.25">
      <c r="A205" s="640"/>
      <c r="B205" s="640"/>
      <c r="C205" s="627"/>
      <c r="D205" s="900"/>
      <c r="E205" s="640"/>
      <c r="F205" s="640"/>
      <c r="G205" s="640"/>
      <c r="H205" s="624"/>
      <c r="I205" s="638"/>
      <c r="J205" s="901"/>
      <c r="K205" s="901"/>
      <c r="L205" s="901"/>
      <c r="M205" s="901"/>
      <c r="N205" s="640"/>
      <c r="O205" s="896" t="str">
        <f t="shared" si="36"/>
        <v xml:space="preserve"> </v>
      </c>
      <c r="P205" s="640"/>
      <c r="Q205" s="902"/>
      <c r="R205" s="903"/>
      <c r="S205" s="634" t="str">
        <f t="shared" si="37"/>
        <v/>
      </c>
      <c r="T205" s="634" t="str">
        <f t="shared" si="38"/>
        <v/>
      </c>
      <c r="U205" s="903"/>
      <c r="V205" s="634" t="str">
        <f t="shared" si="39"/>
        <v xml:space="preserve"> </v>
      </c>
      <c r="W205" s="634" t="str">
        <f t="shared" si="40"/>
        <v xml:space="preserve"> </v>
      </c>
      <c r="X205" s="634" t="str">
        <f t="shared" si="41"/>
        <v/>
      </c>
      <c r="Y205" s="634" t="str">
        <f t="shared" si="42"/>
        <v xml:space="preserve"> </v>
      </c>
      <c r="Z205" s="634" t="str">
        <f t="shared" si="43"/>
        <v xml:space="preserve"> </v>
      </c>
      <c r="AA205" s="899" t="str">
        <f t="shared" si="44"/>
        <v xml:space="preserve"> </v>
      </c>
      <c r="AB205" s="899" t="str">
        <f t="shared" si="45"/>
        <v xml:space="preserve"> </v>
      </c>
      <c r="AD205" s="38">
        <f t="shared" si="46"/>
        <v>0</v>
      </c>
      <c r="AI205" s="38">
        <f t="shared" si="47"/>
        <v>0</v>
      </c>
    </row>
    <row r="206" spans="1:35" x14ac:dyDescent="0.25">
      <c r="A206" s="640"/>
      <c r="B206" s="640"/>
      <c r="C206" s="627"/>
      <c r="D206" s="900"/>
      <c r="E206" s="640"/>
      <c r="F206" s="640"/>
      <c r="G206" s="640"/>
      <c r="H206" s="624"/>
      <c r="I206" s="638"/>
      <c r="J206" s="901"/>
      <c r="K206" s="901"/>
      <c r="L206" s="901"/>
      <c r="M206" s="901"/>
      <c r="N206" s="640"/>
      <c r="O206" s="896" t="str">
        <f t="shared" si="36"/>
        <v xml:space="preserve"> </v>
      </c>
      <c r="P206" s="640"/>
      <c r="Q206" s="902"/>
      <c r="R206" s="903"/>
      <c r="S206" s="634" t="str">
        <f t="shared" si="37"/>
        <v/>
      </c>
      <c r="T206" s="634" t="str">
        <f t="shared" si="38"/>
        <v/>
      </c>
      <c r="U206" s="903"/>
      <c r="V206" s="634" t="str">
        <f t="shared" si="39"/>
        <v xml:space="preserve"> </v>
      </c>
      <c r="W206" s="634" t="str">
        <f t="shared" si="40"/>
        <v xml:space="preserve"> </v>
      </c>
      <c r="X206" s="634" t="str">
        <f t="shared" si="41"/>
        <v/>
      </c>
      <c r="Y206" s="634" t="str">
        <f t="shared" si="42"/>
        <v xml:space="preserve"> </v>
      </c>
      <c r="Z206" s="634" t="str">
        <f t="shared" si="43"/>
        <v xml:space="preserve"> </v>
      </c>
      <c r="AA206" s="899" t="str">
        <f t="shared" si="44"/>
        <v xml:space="preserve"> </v>
      </c>
      <c r="AB206" s="899" t="str">
        <f t="shared" si="45"/>
        <v xml:space="preserve"> </v>
      </c>
      <c r="AD206" s="38">
        <f t="shared" si="46"/>
        <v>0</v>
      </c>
      <c r="AI206" s="38">
        <f t="shared" si="47"/>
        <v>0</v>
      </c>
    </row>
    <row r="207" spans="1:35" x14ac:dyDescent="0.25">
      <c r="A207" s="640"/>
      <c r="B207" s="640"/>
      <c r="C207" s="627"/>
      <c r="D207" s="900"/>
      <c r="E207" s="640"/>
      <c r="F207" s="640"/>
      <c r="G207" s="640"/>
      <c r="H207" s="624"/>
      <c r="I207" s="638"/>
      <c r="J207" s="901"/>
      <c r="K207" s="901"/>
      <c r="L207" s="901"/>
      <c r="M207" s="901"/>
      <c r="N207" s="640"/>
      <c r="O207" s="896" t="str">
        <f t="shared" si="36"/>
        <v xml:space="preserve"> </v>
      </c>
      <c r="P207" s="640"/>
      <c r="Q207" s="902"/>
      <c r="R207" s="903"/>
      <c r="S207" s="634" t="str">
        <f t="shared" si="37"/>
        <v/>
      </c>
      <c r="T207" s="634" t="str">
        <f t="shared" si="38"/>
        <v/>
      </c>
      <c r="U207" s="903"/>
      <c r="V207" s="634" t="str">
        <f t="shared" si="39"/>
        <v xml:space="preserve"> </v>
      </c>
      <c r="W207" s="634" t="str">
        <f t="shared" si="40"/>
        <v xml:space="preserve"> </v>
      </c>
      <c r="X207" s="634" t="str">
        <f t="shared" si="41"/>
        <v/>
      </c>
      <c r="Y207" s="634" t="str">
        <f t="shared" si="42"/>
        <v xml:space="preserve"> </v>
      </c>
      <c r="Z207" s="634" t="str">
        <f t="shared" si="43"/>
        <v xml:space="preserve"> </v>
      </c>
      <c r="AA207" s="899" t="str">
        <f t="shared" si="44"/>
        <v xml:space="preserve"> </v>
      </c>
      <c r="AB207" s="899" t="str">
        <f t="shared" si="45"/>
        <v xml:space="preserve"> </v>
      </c>
      <c r="AD207" s="38">
        <f t="shared" si="46"/>
        <v>0</v>
      </c>
      <c r="AI207" s="38">
        <f t="shared" si="47"/>
        <v>0</v>
      </c>
    </row>
    <row r="208" spans="1:35" x14ac:dyDescent="0.25">
      <c r="A208" s="640"/>
      <c r="B208" s="640"/>
      <c r="C208" s="627"/>
      <c r="D208" s="900"/>
      <c r="E208" s="640"/>
      <c r="F208" s="640"/>
      <c r="G208" s="640"/>
      <c r="H208" s="624"/>
      <c r="I208" s="638"/>
      <c r="J208" s="901"/>
      <c r="K208" s="901"/>
      <c r="L208" s="901"/>
      <c r="M208" s="901"/>
      <c r="N208" s="640"/>
      <c r="O208" s="896" t="str">
        <f t="shared" si="36"/>
        <v xml:space="preserve"> </v>
      </c>
      <c r="P208" s="640"/>
      <c r="Q208" s="902"/>
      <c r="R208" s="903"/>
      <c r="S208" s="634" t="str">
        <f t="shared" si="37"/>
        <v/>
      </c>
      <c r="T208" s="634" t="str">
        <f t="shared" si="38"/>
        <v/>
      </c>
      <c r="U208" s="903"/>
      <c r="V208" s="634" t="str">
        <f t="shared" si="39"/>
        <v xml:space="preserve"> </v>
      </c>
      <c r="W208" s="634" t="str">
        <f t="shared" si="40"/>
        <v xml:space="preserve"> </v>
      </c>
      <c r="X208" s="634" t="str">
        <f t="shared" si="41"/>
        <v/>
      </c>
      <c r="Y208" s="634" t="str">
        <f t="shared" si="42"/>
        <v xml:space="preserve"> </v>
      </c>
      <c r="Z208" s="634" t="str">
        <f t="shared" si="43"/>
        <v xml:space="preserve"> </v>
      </c>
      <c r="AA208" s="899" t="str">
        <f t="shared" si="44"/>
        <v xml:space="preserve"> </v>
      </c>
      <c r="AB208" s="899" t="str">
        <f t="shared" si="45"/>
        <v xml:space="preserve"> </v>
      </c>
      <c r="AD208" s="38">
        <f t="shared" si="46"/>
        <v>0</v>
      </c>
      <c r="AI208" s="38">
        <f t="shared" si="47"/>
        <v>0</v>
      </c>
    </row>
    <row r="209" spans="1:35" x14ac:dyDescent="0.25">
      <c r="A209" s="640"/>
      <c r="B209" s="640"/>
      <c r="C209" s="627"/>
      <c r="D209" s="900"/>
      <c r="E209" s="640"/>
      <c r="F209" s="640"/>
      <c r="G209" s="640"/>
      <c r="H209" s="624"/>
      <c r="I209" s="638"/>
      <c r="J209" s="901"/>
      <c r="K209" s="901"/>
      <c r="L209" s="901"/>
      <c r="M209" s="901"/>
      <c r="N209" s="640"/>
      <c r="O209" s="896" t="str">
        <f t="shared" si="36"/>
        <v xml:space="preserve"> </v>
      </c>
      <c r="P209" s="640"/>
      <c r="Q209" s="902"/>
      <c r="R209" s="903"/>
      <c r="S209" s="634" t="str">
        <f t="shared" si="37"/>
        <v/>
      </c>
      <c r="T209" s="634" t="str">
        <f t="shared" si="38"/>
        <v/>
      </c>
      <c r="U209" s="903"/>
      <c r="V209" s="634" t="str">
        <f t="shared" si="39"/>
        <v xml:space="preserve"> </v>
      </c>
      <c r="W209" s="634" t="str">
        <f t="shared" si="40"/>
        <v xml:space="preserve"> </v>
      </c>
      <c r="X209" s="634" t="str">
        <f t="shared" si="41"/>
        <v/>
      </c>
      <c r="Y209" s="634" t="str">
        <f t="shared" si="42"/>
        <v xml:space="preserve"> </v>
      </c>
      <c r="Z209" s="634" t="str">
        <f t="shared" si="43"/>
        <v xml:space="preserve"> </v>
      </c>
      <c r="AA209" s="899" t="str">
        <f t="shared" si="44"/>
        <v xml:space="preserve"> </v>
      </c>
      <c r="AB209" s="899" t="str">
        <f t="shared" si="45"/>
        <v xml:space="preserve"> </v>
      </c>
      <c r="AD209" s="38">
        <f t="shared" si="46"/>
        <v>0</v>
      </c>
      <c r="AI209" s="38">
        <f t="shared" si="47"/>
        <v>0</v>
      </c>
    </row>
    <row r="210" spans="1:35" x14ac:dyDescent="0.25">
      <c r="A210" s="640"/>
      <c r="B210" s="640"/>
      <c r="C210" s="627"/>
      <c r="D210" s="900"/>
      <c r="E210" s="640"/>
      <c r="F210" s="640"/>
      <c r="G210" s="640"/>
      <c r="H210" s="624"/>
      <c r="I210" s="638"/>
      <c r="J210" s="901"/>
      <c r="K210" s="901"/>
      <c r="L210" s="901"/>
      <c r="M210" s="901"/>
      <c r="N210" s="640"/>
      <c r="O210" s="896" t="str">
        <f t="shared" si="36"/>
        <v xml:space="preserve"> </v>
      </c>
      <c r="P210" s="640"/>
      <c r="Q210" s="902"/>
      <c r="R210" s="903"/>
      <c r="S210" s="634" t="str">
        <f t="shared" si="37"/>
        <v/>
      </c>
      <c r="T210" s="634" t="str">
        <f t="shared" si="38"/>
        <v/>
      </c>
      <c r="U210" s="903"/>
      <c r="V210" s="634" t="str">
        <f t="shared" si="39"/>
        <v xml:space="preserve"> </v>
      </c>
      <c r="W210" s="634" t="str">
        <f t="shared" si="40"/>
        <v xml:space="preserve"> </v>
      </c>
      <c r="X210" s="634" t="str">
        <f t="shared" si="41"/>
        <v/>
      </c>
      <c r="Y210" s="634" t="str">
        <f t="shared" si="42"/>
        <v xml:space="preserve"> </v>
      </c>
      <c r="Z210" s="634" t="str">
        <f t="shared" si="43"/>
        <v xml:space="preserve"> </v>
      </c>
      <c r="AA210" s="899" t="str">
        <f t="shared" si="44"/>
        <v xml:space="preserve"> </v>
      </c>
      <c r="AB210" s="899" t="str">
        <f t="shared" si="45"/>
        <v xml:space="preserve"> </v>
      </c>
      <c r="AD210" s="38">
        <f t="shared" si="46"/>
        <v>0</v>
      </c>
      <c r="AI210" s="38">
        <f t="shared" si="47"/>
        <v>0</v>
      </c>
    </row>
    <row r="211" spans="1:35" x14ac:dyDescent="0.25">
      <c r="A211" s="640"/>
      <c r="B211" s="640"/>
      <c r="C211" s="627"/>
      <c r="D211" s="900"/>
      <c r="E211" s="640"/>
      <c r="F211" s="640"/>
      <c r="G211" s="640"/>
      <c r="H211" s="624"/>
      <c r="I211" s="638"/>
      <c r="J211" s="901"/>
      <c r="K211" s="901"/>
      <c r="L211" s="901"/>
      <c r="M211" s="901"/>
      <c r="N211" s="640"/>
      <c r="O211" s="896" t="str">
        <f t="shared" si="36"/>
        <v xml:space="preserve"> </v>
      </c>
      <c r="P211" s="640"/>
      <c r="Q211" s="902"/>
      <c r="R211" s="903"/>
      <c r="S211" s="634" t="str">
        <f t="shared" si="37"/>
        <v/>
      </c>
      <c r="T211" s="634" t="str">
        <f t="shared" si="38"/>
        <v/>
      </c>
      <c r="U211" s="903"/>
      <c r="V211" s="634" t="str">
        <f t="shared" si="39"/>
        <v xml:space="preserve"> </v>
      </c>
      <c r="W211" s="634" t="str">
        <f t="shared" si="40"/>
        <v xml:space="preserve"> </v>
      </c>
      <c r="X211" s="634" t="str">
        <f t="shared" si="41"/>
        <v/>
      </c>
      <c r="Y211" s="634" t="str">
        <f t="shared" si="42"/>
        <v xml:space="preserve"> </v>
      </c>
      <c r="Z211" s="634" t="str">
        <f t="shared" si="43"/>
        <v xml:space="preserve"> </v>
      </c>
      <c r="AA211" s="899" t="str">
        <f t="shared" si="44"/>
        <v xml:space="preserve"> </v>
      </c>
      <c r="AB211" s="899" t="str">
        <f t="shared" si="45"/>
        <v xml:space="preserve"> </v>
      </c>
      <c r="AD211" s="38">
        <f t="shared" si="46"/>
        <v>0</v>
      </c>
      <c r="AI211" s="38">
        <f t="shared" si="47"/>
        <v>0</v>
      </c>
    </row>
    <row r="212" spans="1:35" x14ac:dyDescent="0.25">
      <c r="A212" s="640"/>
      <c r="B212" s="640"/>
      <c r="C212" s="627"/>
      <c r="D212" s="900"/>
      <c r="E212" s="640"/>
      <c r="F212" s="640"/>
      <c r="G212" s="640"/>
      <c r="H212" s="624"/>
      <c r="I212" s="638"/>
      <c r="J212" s="901"/>
      <c r="K212" s="901"/>
      <c r="L212" s="901"/>
      <c r="M212" s="901"/>
      <c r="N212" s="640"/>
      <c r="O212" s="896" t="str">
        <f t="shared" si="36"/>
        <v xml:space="preserve"> </v>
      </c>
      <c r="P212" s="640"/>
      <c r="Q212" s="902"/>
      <c r="R212" s="903"/>
      <c r="S212" s="634" t="str">
        <f t="shared" si="37"/>
        <v/>
      </c>
      <c r="T212" s="634" t="str">
        <f t="shared" si="38"/>
        <v/>
      </c>
      <c r="U212" s="903"/>
      <c r="V212" s="634" t="str">
        <f t="shared" si="39"/>
        <v xml:space="preserve"> </v>
      </c>
      <c r="W212" s="634" t="str">
        <f t="shared" si="40"/>
        <v xml:space="preserve"> </v>
      </c>
      <c r="X212" s="634" t="str">
        <f t="shared" si="41"/>
        <v/>
      </c>
      <c r="Y212" s="634" t="str">
        <f t="shared" si="42"/>
        <v xml:space="preserve"> </v>
      </c>
      <c r="Z212" s="634" t="str">
        <f t="shared" si="43"/>
        <v xml:space="preserve"> </v>
      </c>
      <c r="AA212" s="899" t="str">
        <f t="shared" si="44"/>
        <v xml:space="preserve"> </v>
      </c>
      <c r="AB212" s="899" t="str">
        <f t="shared" si="45"/>
        <v xml:space="preserve"> </v>
      </c>
      <c r="AD212" s="38">
        <f t="shared" si="46"/>
        <v>0</v>
      </c>
      <c r="AI212" s="38">
        <f t="shared" si="47"/>
        <v>0</v>
      </c>
    </row>
    <row r="213" spans="1:35" x14ac:dyDescent="0.25">
      <c r="A213" s="640"/>
      <c r="B213" s="640"/>
      <c r="C213" s="627"/>
      <c r="D213" s="900"/>
      <c r="E213" s="640"/>
      <c r="F213" s="640"/>
      <c r="G213" s="640"/>
      <c r="H213" s="624"/>
      <c r="I213" s="638"/>
      <c r="J213" s="901"/>
      <c r="K213" s="901"/>
      <c r="L213" s="901"/>
      <c r="M213" s="901"/>
      <c r="N213" s="640"/>
      <c r="O213" s="896" t="str">
        <f t="shared" si="36"/>
        <v xml:space="preserve"> </v>
      </c>
      <c r="P213" s="640"/>
      <c r="Q213" s="902"/>
      <c r="R213" s="903"/>
      <c r="S213" s="634" t="str">
        <f t="shared" si="37"/>
        <v/>
      </c>
      <c r="T213" s="634" t="str">
        <f t="shared" si="38"/>
        <v/>
      </c>
      <c r="U213" s="903"/>
      <c r="V213" s="634" t="str">
        <f t="shared" si="39"/>
        <v xml:space="preserve"> </v>
      </c>
      <c r="W213" s="634" t="str">
        <f t="shared" si="40"/>
        <v xml:space="preserve"> </v>
      </c>
      <c r="X213" s="634" t="str">
        <f t="shared" si="41"/>
        <v/>
      </c>
      <c r="Y213" s="634" t="str">
        <f t="shared" si="42"/>
        <v xml:space="preserve"> </v>
      </c>
      <c r="Z213" s="634" t="str">
        <f t="shared" si="43"/>
        <v xml:space="preserve"> </v>
      </c>
      <c r="AA213" s="899" t="str">
        <f t="shared" si="44"/>
        <v xml:space="preserve"> </v>
      </c>
      <c r="AB213" s="899" t="str">
        <f t="shared" si="45"/>
        <v xml:space="preserve"> </v>
      </c>
      <c r="AD213" s="38">
        <f t="shared" si="46"/>
        <v>0</v>
      </c>
      <c r="AI213" s="38">
        <f t="shared" si="47"/>
        <v>0</v>
      </c>
    </row>
    <row r="214" spans="1:35" x14ac:dyDescent="0.25">
      <c r="A214" s="640"/>
      <c r="B214" s="640"/>
      <c r="C214" s="627"/>
      <c r="D214" s="900"/>
      <c r="E214" s="640"/>
      <c r="F214" s="640"/>
      <c r="G214" s="640"/>
      <c r="H214" s="624"/>
      <c r="I214" s="638"/>
      <c r="J214" s="901"/>
      <c r="K214" s="901"/>
      <c r="L214" s="901"/>
      <c r="M214" s="901"/>
      <c r="N214" s="640"/>
      <c r="O214" s="896" t="str">
        <f t="shared" si="36"/>
        <v xml:space="preserve"> </v>
      </c>
      <c r="P214" s="640"/>
      <c r="Q214" s="902"/>
      <c r="R214" s="903"/>
      <c r="S214" s="634" t="str">
        <f t="shared" si="37"/>
        <v/>
      </c>
      <c r="T214" s="634" t="str">
        <f t="shared" si="38"/>
        <v/>
      </c>
      <c r="U214" s="903"/>
      <c r="V214" s="634" t="str">
        <f t="shared" si="39"/>
        <v xml:space="preserve"> </v>
      </c>
      <c r="W214" s="634" t="str">
        <f t="shared" si="40"/>
        <v xml:space="preserve"> </v>
      </c>
      <c r="X214" s="634" t="str">
        <f t="shared" si="41"/>
        <v/>
      </c>
      <c r="Y214" s="634" t="str">
        <f t="shared" si="42"/>
        <v xml:space="preserve"> </v>
      </c>
      <c r="Z214" s="634" t="str">
        <f t="shared" si="43"/>
        <v xml:space="preserve"> </v>
      </c>
      <c r="AA214" s="899" t="str">
        <f t="shared" si="44"/>
        <v xml:space="preserve"> </v>
      </c>
      <c r="AB214" s="899" t="str">
        <f t="shared" si="45"/>
        <v xml:space="preserve"> </v>
      </c>
      <c r="AD214" s="38">
        <f t="shared" si="46"/>
        <v>0</v>
      </c>
      <c r="AI214" s="38">
        <f t="shared" si="47"/>
        <v>0</v>
      </c>
    </row>
    <row r="215" spans="1:35" x14ac:dyDescent="0.25">
      <c r="A215" s="640"/>
      <c r="B215" s="640"/>
      <c r="C215" s="627"/>
      <c r="D215" s="900"/>
      <c r="E215" s="640"/>
      <c r="F215" s="640"/>
      <c r="G215" s="640"/>
      <c r="H215" s="624"/>
      <c r="I215" s="638"/>
      <c r="J215" s="901"/>
      <c r="K215" s="901"/>
      <c r="L215" s="901"/>
      <c r="M215" s="901"/>
      <c r="N215" s="640"/>
      <c r="O215" s="896" t="str">
        <f t="shared" si="36"/>
        <v xml:space="preserve"> </v>
      </c>
      <c r="P215" s="640"/>
      <c r="Q215" s="902"/>
      <c r="R215" s="903"/>
      <c r="S215" s="634" t="str">
        <f t="shared" si="37"/>
        <v/>
      </c>
      <c r="T215" s="634" t="str">
        <f t="shared" si="38"/>
        <v/>
      </c>
      <c r="U215" s="903"/>
      <c r="V215" s="634" t="str">
        <f t="shared" si="39"/>
        <v xml:space="preserve"> </v>
      </c>
      <c r="W215" s="634" t="str">
        <f t="shared" si="40"/>
        <v xml:space="preserve"> </v>
      </c>
      <c r="X215" s="634" t="str">
        <f t="shared" si="41"/>
        <v/>
      </c>
      <c r="Y215" s="634" t="str">
        <f t="shared" si="42"/>
        <v xml:space="preserve"> </v>
      </c>
      <c r="Z215" s="634" t="str">
        <f t="shared" si="43"/>
        <v xml:space="preserve"> </v>
      </c>
      <c r="AA215" s="899" t="str">
        <f t="shared" si="44"/>
        <v xml:space="preserve"> </v>
      </c>
      <c r="AB215" s="899" t="str">
        <f t="shared" si="45"/>
        <v xml:space="preserve"> </v>
      </c>
      <c r="AD215" s="38">
        <f t="shared" si="46"/>
        <v>0</v>
      </c>
      <c r="AI215" s="38">
        <f t="shared" si="47"/>
        <v>0</v>
      </c>
    </row>
    <row r="216" spans="1:35" x14ac:dyDescent="0.25">
      <c r="A216" s="640"/>
      <c r="B216" s="640"/>
      <c r="C216" s="627"/>
      <c r="D216" s="900"/>
      <c r="E216" s="640"/>
      <c r="F216" s="640"/>
      <c r="G216" s="640"/>
      <c r="H216" s="624"/>
      <c r="I216" s="638"/>
      <c r="J216" s="901"/>
      <c r="K216" s="901"/>
      <c r="L216" s="901"/>
      <c r="M216" s="901"/>
      <c r="N216" s="640"/>
      <c r="O216" s="896" t="str">
        <f t="shared" si="36"/>
        <v xml:space="preserve"> </v>
      </c>
      <c r="P216" s="640"/>
      <c r="Q216" s="902"/>
      <c r="R216" s="903"/>
      <c r="S216" s="634" t="str">
        <f t="shared" si="37"/>
        <v/>
      </c>
      <c r="T216" s="634" t="str">
        <f t="shared" si="38"/>
        <v/>
      </c>
      <c r="U216" s="903"/>
      <c r="V216" s="634" t="str">
        <f t="shared" si="39"/>
        <v xml:space="preserve"> </v>
      </c>
      <c r="W216" s="634" t="str">
        <f t="shared" si="40"/>
        <v xml:space="preserve"> </v>
      </c>
      <c r="X216" s="634" t="str">
        <f t="shared" si="41"/>
        <v/>
      </c>
      <c r="Y216" s="634" t="str">
        <f t="shared" si="42"/>
        <v xml:space="preserve"> </v>
      </c>
      <c r="Z216" s="634" t="str">
        <f t="shared" si="43"/>
        <v xml:space="preserve"> </v>
      </c>
      <c r="AA216" s="899" t="str">
        <f t="shared" si="44"/>
        <v xml:space="preserve"> </v>
      </c>
      <c r="AB216" s="899" t="str">
        <f t="shared" si="45"/>
        <v xml:space="preserve"> </v>
      </c>
      <c r="AD216" s="38">
        <f t="shared" si="46"/>
        <v>0</v>
      </c>
      <c r="AI216" s="38">
        <f t="shared" si="47"/>
        <v>0</v>
      </c>
    </row>
    <row r="217" spans="1:35" x14ac:dyDescent="0.25">
      <c r="A217" s="640"/>
      <c r="B217" s="640"/>
      <c r="C217" s="627"/>
      <c r="D217" s="900"/>
      <c r="E217" s="640"/>
      <c r="F217" s="640"/>
      <c r="G217" s="640"/>
      <c r="H217" s="624"/>
      <c r="I217" s="638"/>
      <c r="J217" s="901"/>
      <c r="K217" s="901"/>
      <c r="L217" s="901"/>
      <c r="M217" s="901"/>
      <c r="N217" s="640"/>
      <c r="O217" s="896" t="str">
        <f t="shared" si="36"/>
        <v xml:space="preserve"> </v>
      </c>
      <c r="P217" s="640"/>
      <c r="Q217" s="902"/>
      <c r="R217" s="903"/>
      <c r="S217" s="634" t="str">
        <f t="shared" si="37"/>
        <v/>
      </c>
      <c r="T217" s="634" t="str">
        <f t="shared" si="38"/>
        <v/>
      </c>
      <c r="U217" s="903"/>
      <c r="V217" s="634" t="str">
        <f t="shared" si="39"/>
        <v xml:space="preserve"> </v>
      </c>
      <c r="W217" s="634" t="str">
        <f t="shared" si="40"/>
        <v xml:space="preserve"> </v>
      </c>
      <c r="X217" s="634" t="str">
        <f t="shared" si="41"/>
        <v/>
      </c>
      <c r="Y217" s="634" t="str">
        <f t="shared" si="42"/>
        <v xml:space="preserve"> </v>
      </c>
      <c r="Z217" s="634" t="str">
        <f t="shared" si="43"/>
        <v xml:space="preserve"> </v>
      </c>
      <c r="AA217" s="899" t="str">
        <f t="shared" si="44"/>
        <v xml:space="preserve"> </v>
      </c>
      <c r="AB217" s="899" t="str">
        <f t="shared" si="45"/>
        <v xml:space="preserve"> </v>
      </c>
      <c r="AD217" s="38">
        <f t="shared" si="46"/>
        <v>0</v>
      </c>
      <c r="AI217" s="38">
        <f t="shared" si="47"/>
        <v>0</v>
      </c>
    </row>
    <row r="218" spans="1:35" x14ac:dyDescent="0.25">
      <c r="A218" s="640"/>
      <c r="B218" s="640"/>
      <c r="C218" s="627"/>
      <c r="D218" s="900"/>
      <c r="E218" s="640"/>
      <c r="F218" s="640"/>
      <c r="G218" s="640"/>
      <c r="H218" s="624"/>
      <c r="I218" s="638"/>
      <c r="J218" s="901"/>
      <c r="K218" s="901"/>
      <c r="L218" s="901"/>
      <c r="M218" s="901"/>
      <c r="N218" s="640"/>
      <c r="O218" s="896" t="str">
        <f t="shared" si="36"/>
        <v xml:space="preserve"> </v>
      </c>
      <c r="P218" s="640"/>
      <c r="Q218" s="902"/>
      <c r="R218" s="903"/>
      <c r="S218" s="634" t="str">
        <f t="shared" si="37"/>
        <v/>
      </c>
      <c r="T218" s="634" t="str">
        <f t="shared" si="38"/>
        <v/>
      </c>
      <c r="U218" s="903"/>
      <c r="V218" s="634" t="str">
        <f t="shared" si="39"/>
        <v xml:space="preserve"> </v>
      </c>
      <c r="W218" s="634" t="str">
        <f t="shared" si="40"/>
        <v xml:space="preserve"> </v>
      </c>
      <c r="X218" s="634" t="str">
        <f t="shared" si="41"/>
        <v/>
      </c>
      <c r="Y218" s="634" t="str">
        <f t="shared" si="42"/>
        <v xml:space="preserve"> </v>
      </c>
      <c r="Z218" s="634" t="str">
        <f t="shared" si="43"/>
        <v xml:space="preserve"> </v>
      </c>
      <c r="AA218" s="899" t="str">
        <f t="shared" si="44"/>
        <v xml:space="preserve"> </v>
      </c>
      <c r="AB218" s="899" t="str">
        <f t="shared" si="45"/>
        <v xml:space="preserve"> </v>
      </c>
      <c r="AD218" s="38">
        <f t="shared" si="46"/>
        <v>0</v>
      </c>
      <c r="AI218" s="38">
        <f t="shared" si="47"/>
        <v>0</v>
      </c>
    </row>
    <row r="219" spans="1:35" x14ac:dyDescent="0.25">
      <c r="A219" s="640"/>
      <c r="B219" s="640"/>
      <c r="C219" s="627"/>
      <c r="D219" s="900"/>
      <c r="E219" s="640"/>
      <c r="F219" s="640"/>
      <c r="G219" s="640"/>
      <c r="H219" s="624"/>
      <c r="I219" s="638"/>
      <c r="J219" s="901"/>
      <c r="K219" s="901"/>
      <c r="L219" s="901"/>
      <c r="M219" s="901"/>
      <c r="N219" s="640"/>
      <c r="O219" s="896" t="str">
        <f t="shared" si="36"/>
        <v xml:space="preserve"> </v>
      </c>
      <c r="P219" s="640"/>
      <c r="Q219" s="902"/>
      <c r="R219" s="903"/>
      <c r="S219" s="634" t="str">
        <f t="shared" si="37"/>
        <v/>
      </c>
      <c r="T219" s="634" t="str">
        <f t="shared" si="38"/>
        <v/>
      </c>
      <c r="U219" s="903"/>
      <c r="V219" s="634" t="str">
        <f t="shared" si="39"/>
        <v xml:space="preserve"> </v>
      </c>
      <c r="W219" s="634" t="str">
        <f t="shared" si="40"/>
        <v xml:space="preserve"> </v>
      </c>
      <c r="X219" s="634" t="str">
        <f t="shared" si="41"/>
        <v/>
      </c>
      <c r="Y219" s="634" t="str">
        <f t="shared" si="42"/>
        <v xml:space="preserve"> </v>
      </c>
      <c r="Z219" s="634" t="str">
        <f t="shared" si="43"/>
        <v xml:space="preserve"> </v>
      </c>
      <c r="AA219" s="899" t="str">
        <f t="shared" si="44"/>
        <v xml:space="preserve"> </v>
      </c>
      <c r="AB219" s="899" t="str">
        <f t="shared" si="45"/>
        <v xml:space="preserve"> </v>
      </c>
      <c r="AD219" s="38">
        <f t="shared" si="46"/>
        <v>0</v>
      </c>
      <c r="AI219" s="38">
        <f t="shared" si="47"/>
        <v>0</v>
      </c>
    </row>
    <row r="220" spans="1:35" x14ac:dyDescent="0.25">
      <c r="A220" s="640"/>
      <c r="B220" s="640"/>
      <c r="C220" s="627"/>
      <c r="D220" s="900"/>
      <c r="E220" s="640"/>
      <c r="F220" s="640"/>
      <c r="G220" s="640"/>
      <c r="H220" s="624"/>
      <c r="I220" s="638"/>
      <c r="J220" s="901"/>
      <c r="K220" s="901"/>
      <c r="L220" s="901"/>
      <c r="M220" s="901"/>
      <c r="N220" s="640"/>
      <c r="O220" s="896" t="str">
        <f t="shared" si="36"/>
        <v xml:space="preserve"> </v>
      </c>
      <c r="P220" s="640"/>
      <c r="Q220" s="902"/>
      <c r="R220" s="903"/>
      <c r="S220" s="634" t="str">
        <f t="shared" si="37"/>
        <v/>
      </c>
      <c r="T220" s="634" t="str">
        <f t="shared" si="38"/>
        <v/>
      </c>
      <c r="U220" s="903"/>
      <c r="V220" s="634" t="str">
        <f t="shared" si="39"/>
        <v xml:space="preserve"> </v>
      </c>
      <c r="W220" s="634" t="str">
        <f t="shared" si="40"/>
        <v xml:space="preserve"> </v>
      </c>
      <c r="X220" s="634" t="str">
        <f t="shared" si="41"/>
        <v/>
      </c>
      <c r="Y220" s="634" t="str">
        <f t="shared" si="42"/>
        <v xml:space="preserve"> </v>
      </c>
      <c r="Z220" s="634" t="str">
        <f t="shared" si="43"/>
        <v xml:space="preserve"> </v>
      </c>
      <c r="AA220" s="899" t="str">
        <f t="shared" si="44"/>
        <v xml:space="preserve"> </v>
      </c>
      <c r="AB220" s="899" t="str">
        <f t="shared" si="45"/>
        <v xml:space="preserve"> </v>
      </c>
      <c r="AD220" s="38">
        <f t="shared" si="46"/>
        <v>0</v>
      </c>
      <c r="AI220" s="38">
        <f t="shared" si="47"/>
        <v>0</v>
      </c>
    </row>
    <row r="221" spans="1:35" x14ac:dyDescent="0.25">
      <c r="A221" s="640"/>
      <c r="B221" s="640"/>
      <c r="C221" s="627"/>
      <c r="D221" s="900"/>
      <c r="E221" s="640"/>
      <c r="F221" s="640"/>
      <c r="G221" s="640"/>
      <c r="H221" s="624"/>
      <c r="I221" s="638"/>
      <c r="J221" s="901"/>
      <c r="K221" s="901"/>
      <c r="L221" s="901"/>
      <c r="M221" s="901"/>
      <c r="N221" s="640"/>
      <c r="O221" s="896" t="str">
        <f t="shared" si="36"/>
        <v xml:space="preserve"> </v>
      </c>
      <c r="P221" s="640"/>
      <c r="Q221" s="902"/>
      <c r="R221" s="903"/>
      <c r="S221" s="634" t="str">
        <f t="shared" si="37"/>
        <v/>
      </c>
      <c r="T221" s="634" t="str">
        <f t="shared" si="38"/>
        <v/>
      </c>
      <c r="U221" s="903"/>
      <c r="V221" s="634" t="str">
        <f t="shared" si="39"/>
        <v xml:space="preserve"> </v>
      </c>
      <c r="W221" s="634" t="str">
        <f t="shared" si="40"/>
        <v xml:space="preserve"> </v>
      </c>
      <c r="X221" s="634" t="str">
        <f t="shared" si="41"/>
        <v/>
      </c>
      <c r="Y221" s="634" t="str">
        <f t="shared" si="42"/>
        <v xml:space="preserve"> </v>
      </c>
      <c r="Z221" s="634" t="str">
        <f t="shared" si="43"/>
        <v xml:space="preserve"> </v>
      </c>
      <c r="AA221" s="899" t="str">
        <f t="shared" si="44"/>
        <v xml:space="preserve"> </v>
      </c>
      <c r="AB221" s="899" t="str">
        <f t="shared" si="45"/>
        <v xml:space="preserve"> </v>
      </c>
      <c r="AD221" s="38">
        <f t="shared" si="46"/>
        <v>0</v>
      </c>
      <c r="AI221" s="38">
        <f t="shared" si="47"/>
        <v>0</v>
      </c>
    </row>
    <row r="222" spans="1:35" x14ac:dyDescent="0.25">
      <c r="A222" s="640"/>
      <c r="B222" s="640"/>
      <c r="C222" s="627"/>
      <c r="D222" s="900"/>
      <c r="E222" s="640"/>
      <c r="F222" s="640"/>
      <c r="G222" s="640"/>
      <c r="H222" s="624"/>
      <c r="I222" s="638"/>
      <c r="J222" s="901"/>
      <c r="K222" s="901"/>
      <c r="L222" s="901"/>
      <c r="M222" s="901"/>
      <c r="N222" s="640"/>
      <c r="O222" s="896" t="str">
        <f t="shared" si="36"/>
        <v xml:space="preserve"> </v>
      </c>
      <c r="P222" s="640"/>
      <c r="Q222" s="902"/>
      <c r="R222" s="903"/>
      <c r="S222" s="634" t="str">
        <f t="shared" si="37"/>
        <v/>
      </c>
      <c r="T222" s="634" t="str">
        <f t="shared" si="38"/>
        <v/>
      </c>
      <c r="U222" s="903"/>
      <c r="V222" s="634" t="str">
        <f t="shared" si="39"/>
        <v xml:space="preserve"> </v>
      </c>
      <c r="W222" s="634" t="str">
        <f t="shared" si="40"/>
        <v xml:space="preserve"> </v>
      </c>
      <c r="X222" s="634" t="str">
        <f t="shared" si="41"/>
        <v/>
      </c>
      <c r="Y222" s="634" t="str">
        <f t="shared" si="42"/>
        <v xml:space="preserve"> </v>
      </c>
      <c r="Z222" s="634" t="str">
        <f t="shared" si="43"/>
        <v xml:space="preserve"> </v>
      </c>
      <c r="AA222" s="899" t="str">
        <f t="shared" si="44"/>
        <v xml:space="preserve"> </v>
      </c>
      <c r="AB222" s="899" t="str">
        <f t="shared" si="45"/>
        <v xml:space="preserve"> </v>
      </c>
      <c r="AD222" s="38">
        <f t="shared" si="46"/>
        <v>0</v>
      </c>
      <c r="AI222" s="38">
        <f t="shared" si="47"/>
        <v>0</v>
      </c>
    </row>
    <row r="223" spans="1:35" x14ac:dyDescent="0.25">
      <c r="A223" s="640"/>
      <c r="B223" s="640"/>
      <c r="C223" s="627"/>
      <c r="D223" s="900"/>
      <c r="E223" s="640"/>
      <c r="F223" s="640"/>
      <c r="G223" s="640"/>
      <c r="H223" s="624"/>
      <c r="I223" s="638"/>
      <c r="J223" s="901"/>
      <c r="K223" s="901"/>
      <c r="L223" s="901"/>
      <c r="M223" s="901"/>
      <c r="N223" s="640"/>
      <c r="O223" s="896" t="str">
        <f t="shared" si="36"/>
        <v xml:space="preserve"> </v>
      </c>
      <c r="P223" s="640"/>
      <c r="Q223" s="902"/>
      <c r="R223" s="903"/>
      <c r="S223" s="634" t="str">
        <f t="shared" si="37"/>
        <v/>
      </c>
      <c r="T223" s="634" t="str">
        <f t="shared" si="38"/>
        <v/>
      </c>
      <c r="U223" s="903"/>
      <c r="V223" s="634" t="str">
        <f t="shared" si="39"/>
        <v xml:space="preserve"> </v>
      </c>
      <c r="W223" s="634" t="str">
        <f t="shared" si="40"/>
        <v xml:space="preserve"> </v>
      </c>
      <c r="X223" s="634" t="str">
        <f t="shared" si="41"/>
        <v/>
      </c>
      <c r="Y223" s="634" t="str">
        <f t="shared" si="42"/>
        <v xml:space="preserve"> </v>
      </c>
      <c r="Z223" s="634" t="str">
        <f t="shared" si="43"/>
        <v xml:space="preserve"> </v>
      </c>
      <c r="AA223" s="899" t="str">
        <f t="shared" si="44"/>
        <v xml:space="preserve"> </v>
      </c>
      <c r="AB223" s="899" t="str">
        <f t="shared" si="45"/>
        <v xml:space="preserve"> </v>
      </c>
      <c r="AD223" s="38">
        <f t="shared" si="46"/>
        <v>0</v>
      </c>
      <c r="AI223" s="38">
        <f t="shared" si="47"/>
        <v>0</v>
      </c>
    </row>
    <row r="224" spans="1:35" x14ac:dyDescent="0.25">
      <c r="A224" s="640"/>
      <c r="B224" s="640"/>
      <c r="C224" s="627"/>
      <c r="D224" s="900"/>
      <c r="E224" s="640"/>
      <c r="F224" s="640"/>
      <c r="G224" s="640"/>
      <c r="H224" s="624"/>
      <c r="I224" s="638"/>
      <c r="J224" s="901"/>
      <c r="K224" s="901"/>
      <c r="L224" s="901"/>
      <c r="M224" s="901"/>
      <c r="N224" s="640"/>
      <c r="O224" s="896" t="str">
        <f t="shared" si="36"/>
        <v xml:space="preserve"> </v>
      </c>
      <c r="P224" s="640"/>
      <c r="Q224" s="902"/>
      <c r="R224" s="903"/>
      <c r="S224" s="634" t="str">
        <f t="shared" si="37"/>
        <v/>
      </c>
      <c r="T224" s="634" t="str">
        <f t="shared" si="38"/>
        <v/>
      </c>
      <c r="U224" s="903"/>
      <c r="V224" s="634" t="str">
        <f t="shared" si="39"/>
        <v xml:space="preserve"> </v>
      </c>
      <c r="W224" s="634" t="str">
        <f t="shared" si="40"/>
        <v xml:space="preserve"> </v>
      </c>
      <c r="X224" s="634" t="str">
        <f t="shared" si="41"/>
        <v/>
      </c>
      <c r="Y224" s="634" t="str">
        <f t="shared" si="42"/>
        <v xml:space="preserve"> </v>
      </c>
      <c r="Z224" s="634" t="str">
        <f t="shared" si="43"/>
        <v xml:space="preserve"> </v>
      </c>
      <c r="AA224" s="899" t="str">
        <f t="shared" si="44"/>
        <v xml:space="preserve"> </v>
      </c>
      <c r="AB224" s="899" t="str">
        <f t="shared" si="45"/>
        <v xml:space="preserve"> </v>
      </c>
      <c r="AD224" s="38">
        <f t="shared" si="46"/>
        <v>0</v>
      </c>
      <c r="AI224" s="38">
        <f t="shared" si="47"/>
        <v>0</v>
      </c>
    </row>
    <row r="225" spans="1:35" x14ac:dyDescent="0.25">
      <c r="A225" s="640"/>
      <c r="B225" s="640"/>
      <c r="C225" s="627"/>
      <c r="D225" s="900"/>
      <c r="E225" s="640"/>
      <c r="F225" s="640"/>
      <c r="G225" s="640"/>
      <c r="H225" s="624"/>
      <c r="I225" s="638"/>
      <c r="J225" s="901"/>
      <c r="K225" s="901"/>
      <c r="L225" s="901"/>
      <c r="M225" s="901"/>
      <c r="N225" s="640"/>
      <c r="O225" s="896" t="str">
        <f t="shared" si="36"/>
        <v xml:space="preserve"> </v>
      </c>
      <c r="P225" s="640"/>
      <c r="Q225" s="902"/>
      <c r="R225" s="903"/>
      <c r="S225" s="634" t="str">
        <f t="shared" si="37"/>
        <v/>
      </c>
      <c r="T225" s="634" t="str">
        <f t="shared" si="38"/>
        <v/>
      </c>
      <c r="U225" s="903"/>
      <c r="V225" s="634" t="str">
        <f t="shared" si="39"/>
        <v xml:space="preserve"> </v>
      </c>
      <c r="W225" s="634" t="str">
        <f t="shared" si="40"/>
        <v xml:space="preserve"> </v>
      </c>
      <c r="X225" s="634" t="str">
        <f t="shared" si="41"/>
        <v/>
      </c>
      <c r="Y225" s="634" t="str">
        <f t="shared" si="42"/>
        <v xml:space="preserve"> </v>
      </c>
      <c r="Z225" s="634" t="str">
        <f t="shared" si="43"/>
        <v xml:space="preserve"> </v>
      </c>
      <c r="AA225" s="899" t="str">
        <f t="shared" si="44"/>
        <v xml:space="preserve"> </v>
      </c>
      <c r="AB225" s="899" t="str">
        <f t="shared" si="45"/>
        <v xml:space="preserve"> </v>
      </c>
      <c r="AD225" s="38">
        <f t="shared" si="46"/>
        <v>0</v>
      </c>
      <c r="AI225" s="38">
        <f t="shared" si="47"/>
        <v>0</v>
      </c>
    </row>
    <row r="226" spans="1:35" x14ac:dyDescent="0.25">
      <c r="A226" s="640"/>
      <c r="B226" s="640"/>
      <c r="C226" s="627"/>
      <c r="D226" s="900"/>
      <c r="E226" s="640"/>
      <c r="F226" s="640"/>
      <c r="G226" s="640"/>
      <c r="H226" s="624"/>
      <c r="I226" s="638"/>
      <c r="J226" s="901"/>
      <c r="K226" s="901"/>
      <c r="L226" s="901"/>
      <c r="M226" s="901"/>
      <c r="N226" s="640"/>
      <c r="O226" s="896" t="str">
        <f t="shared" si="36"/>
        <v xml:space="preserve"> </v>
      </c>
      <c r="P226" s="640"/>
      <c r="Q226" s="902"/>
      <c r="R226" s="903"/>
      <c r="S226" s="634" t="str">
        <f t="shared" si="37"/>
        <v/>
      </c>
      <c r="T226" s="634" t="str">
        <f t="shared" si="38"/>
        <v/>
      </c>
      <c r="U226" s="903"/>
      <c r="V226" s="634" t="str">
        <f t="shared" si="39"/>
        <v xml:space="preserve"> </v>
      </c>
      <c r="W226" s="634" t="str">
        <f t="shared" si="40"/>
        <v xml:space="preserve"> </v>
      </c>
      <c r="X226" s="634" t="str">
        <f t="shared" si="41"/>
        <v/>
      </c>
      <c r="Y226" s="634" t="str">
        <f t="shared" si="42"/>
        <v xml:space="preserve"> </v>
      </c>
      <c r="Z226" s="634" t="str">
        <f t="shared" si="43"/>
        <v xml:space="preserve"> </v>
      </c>
      <c r="AA226" s="899" t="str">
        <f t="shared" si="44"/>
        <v xml:space="preserve"> </v>
      </c>
      <c r="AB226" s="899" t="str">
        <f t="shared" si="45"/>
        <v xml:space="preserve"> </v>
      </c>
      <c r="AD226" s="38">
        <f t="shared" si="46"/>
        <v>0</v>
      </c>
      <c r="AI226" s="38">
        <f t="shared" si="47"/>
        <v>0</v>
      </c>
    </row>
    <row r="227" spans="1:35" x14ac:dyDescent="0.25">
      <c r="A227" s="640"/>
      <c r="B227" s="640"/>
      <c r="C227" s="627"/>
      <c r="D227" s="900"/>
      <c r="E227" s="640"/>
      <c r="F227" s="640"/>
      <c r="G227" s="640"/>
      <c r="H227" s="624"/>
      <c r="I227" s="638"/>
      <c r="J227" s="901"/>
      <c r="K227" s="901"/>
      <c r="L227" s="901"/>
      <c r="M227" s="901"/>
      <c r="N227" s="640"/>
      <c r="O227" s="896" t="str">
        <f t="shared" si="36"/>
        <v xml:space="preserve"> </v>
      </c>
      <c r="P227" s="640"/>
      <c r="Q227" s="902"/>
      <c r="R227" s="903"/>
      <c r="S227" s="634" t="str">
        <f t="shared" si="37"/>
        <v/>
      </c>
      <c r="T227" s="634" t="str">
        <f t="shared" si="38"/>
        <v/>
      </c>
      <c r="U227" s="903"/>
      <c r="V227" s="634" t="str">
        <f t="shared" si="39"/>
        <v xml:space="preserve"> </v>
      </c>
      <c r="W227" s="634" t="str">
        <f t="shared" si="40"/>
        <v xml:space="preserve"> </v>
      </c>
      <c r="X227" s="634" t="str">
        <f t="shared" si="41"/>
        <v/>
      </c>
      <c r="Y227" s="634" t="str">
        <f t="shared" si="42"/>
        <v xml:space="preserve"> </v>
      </c>
      <c r="Z227" s="634" t="str">
        <f t="shared" si="43"/>
        <v xml:space="preserve"> </v>
      </c>
      <c r="AA227" s="899" t="str">
        <f t="shared" si="44"/>
        <v xml:space="preserve"> </v>
      </c>
      <c r="AB227" s="899" t="str">
        <f t="shared" si="45"/>
        <v xml:space="preserve"> </v>
      </c>
      <c r="AD227" s="38">
        <f t="shared" si="46"/>
        <v>0</v>
      </c>
      <c r="AI227" s="38">
        <f t="shared" si="47"/>
        <v>0</v>
      </c>
    </row>
    <row r="228" spans="1:35" x14ac:dyDescent="0.25">
      <c r="A228" s="640"/>
      <c r="B228" s="640"/>
      <c r="C228" s="627"/>
      <c r="D228" s="900"/>
      <c r="E228" s="640"/>
      <c r="F228" s="640"/>
      <c r="G228" s="640"/>
      <c r="H228" s="624"/>
      <c r="I228" s="638"/>
      <c r="J228" s="901"/>
      <c r="K228" s="901"/>
      <c r="L228" s="901"/>
      <c r="M228" s="901"/>
      <c r="N228" s="640"/>
      <c r="O228" s="896" t="str">
        <f t="shared" si="36"/>
        <v xml:space="preserve"> </v>
      </c>
      <c r="P228" s="640"/>
      <c r="Q228" s="902"/>
      <c r="R228" s="903"/>
      <c r="S228" s="634" t="str">
        <f t="shared" si="37"/>
        <v/>
      </c>
      <c r="T228" s="634" t="str">
        <f t="shared" si="38"/>
        <v/>
      </c>
      <c r="U228" s="903"/>
      <c r="V228" s="634" t="str">
        <f t="shared" si="39"/>
        <v xml:space="preserve"> </v>
      </c>
      <c r="W228" s="634" t="str">
        <f t="shared" si="40"/>
        <v xml:space="preserve"> </v>
      </c>
      <c r="X228" s="634" t="str">
        <f t="shared" si="41"/>
        <v/>
      </c>
      <c r="Y228" s="634" t="str">
        <f t="shared" si="42"/>
        <v xml:space="preserve"> </v>
      </c>
      <c r="Z228" s="634" t="str">
        <f t="shared" si="43"/>
        <v xml:space="preserve"> </v>
      </c>
      <c r="AA228" s="899" t="str">
        <f t="shared" si="44"/>
        <v xml:space="preserve"> </v>
      </c>
      <c r="AB228" s="899" t="str">
        <f t="shared" si="45"/>
        <v xml:space="preserve"> </v>
      </c>
      <c r="AD228" s="38">
        <f t="shared" si="46"/>
        <v>0</v>
      </c>
      <c r="AI228" s="38">
        <f t="shared" si="47"/>
        <v>0</v>
      </c>
    </row>
    <row r="229" spans="1:35" x14ac:dyDescent="0.25">
      <c r="A229" s="640"/>
      <c r="B229" s="640"/>
      <c r="C229" s="627"/>
      <c r="D229" s="900"/>
      <c r="E229" s="640"/>
      <c r="F229" s="640"/>
      <c r="G229" s="640"/>
      <c r="H229" s="624"/>
      <c r="I229" s="638"/>
      <c r="J229" s="901"/>
      <c r="K229" s="901"/>
      <c r="L229" s="901"/>
      <c r="M229" s="901"/>
      <c r="N229" s="640"/>
      <c r="O229" s="896" t="str">
        <f t="shared" si="36"/>
        <v xml:space="preserve"> </v>
      </c>
      <c r="P229" s="640"/>
      <c r="Q229" s="902"/>
      <c r="R229" s="903"/>
      <c r="S229" s="634" t="str">
        <f t="shared" si="37"/>
        <v/>
      </c>
      <c r="T229" s="634" t="str">
        <f t="shared" si="38"/>
        <v/>
      </c>
      <c r="U229" s="903"/>
      <c r="V229" s="634" t="str">
        <f t="shared" si="39"/>
        <v xml:space="preserve"> </v>
      </c>
      <c r="W229" s="634" t="str">
        <f t="shared" si="40"/>
        <v xml:space="preserve"> </v>
      </c>
      <c r="X229" s="634" t="str">
        <f t="shared" si="41"/>
        <v/>
      </c>
      <c r="Y229" s="634" t="str">
        <f t="shared" si="42"/>
        <v xml:space="preserve"> </v>
      </c>
      <c r="Z229" s="634" t="str">
        <f t="shared" si="43"/>
        <v xml:space="preserve"> </v>
      </c>
      <c r="AA229" s="899" t="str">
        <f t="shared" si="44"/>
        <v xml:space="preserve"> </v>
      </c>
      <c r="AB229" s="899" t="str">
        <f t="shared" si="45"/>
        <v xml:space="preserve"> </v>
      </c>
      <c r="AD229" s="38">
        <f t="shared" si="46"/>
        <v>0</v>
      </c>
      <c r="AI229" s="38">
        <f t="shared" si="47"/>
        <v>0</v>
      </c>
    </row>
    <row r="230" spans="1:35" x14ac:dyDescent="0.25">
      <c r="A230" s="640"/>
      <c r="B230" s="640"/>
      <c r="C230" s="627"/>
      <c r="D230" s="900"/>
      <c r="E230" s="640"/>
      <c r="F230" s="640"/>
      <c r="G230" s="640"/>
      <c r="H230" s="624"/>
      <c r="I230" s="638"/>
      <c r="J230" s="901"/>
      <c r="K230" s="901"/>
      <c r="L230" s="901"/>
      <c r="M230" s="901"/>
      <c r="N230" s="640"/>
      <c r="O230" s="896" t="str">
        <f t="shared" si="36"/>
        <v xml:space="preserve"> </v>
      </c>
      <c r="P230" s="640"/>
      <c r="Q230" s="902"/>
      <c r="R230" s="903"/>
      <c r="S230" s="634" t="str">
        <f t="shared" si="37"/>
        <v/>
      </c>
      <c r="T230" s="634" t="str">
        <f t="shared" si="38"/>
        <v/>
      </c>
      <c r="U230" s="903"/>
      <c r="V230" s="634" t="str">
        <f t="shared" si="39"/>
        <v xml:space="preserve"> </v>
      </c>
      <c r="W230" s="634" t="str">
        <f t="shared" si="40"/>
        <v xml:space="preserve"> </v>
      </c>
      <c r="X230" s="634" t="str">
        <f t="shared" si="41"/>
        <v/>
      </c>
      <c r="Y230" s="634" t="str">
        <f t="shared" si="42"/>
        <v xml:space="preserve"> </v>
      </c>
      <c r="Z230" s="634" t="str">
        <f t="shared" si="43"/>
        <v xml:space="preserve"> </v>
      </c>
      <c r="AA230" s="899" t="str">
        <f t="shared" si="44"/>
        <v xml:space="preserve"> </v>
      </c>
      <c r="AB230" s="899" t="str">
        <f t="shared" si="45"/>
        <v xml:space="preserve"> </v>
      </c>
      <c r="AD230" s="38">
        <f t="shared" si="46"/>
        <v>0</v>
      </c>
      <c r="AI230" s="38">
        <f t="shared" si="47"/>
        <v>0</v>
      </c>
    </row>
    <row r="231" spans="1:35" x14ac:dyDescent="0.25">
      <c r="A231" s="640"/>
      <c r="B231" s="640"/>
      <c r="C231" s="627"/>
      <c r="D231" s="900"/>
      <c r="E231" s="640"/>
      <c r="F231" s="640"/>
      <c r="G231" s="640"/>
      <c r="H231" s="624"/>
      <c r="I231" s="638"/>
      <c r="J231" s="901"/>
      <c r="K231" s="901"/>
      <c r="L231" s="901"/>
      <c r="M231" s="901"/>
      <c r="N231" s="640"/>
      <c r="O231" s="896" t="str">
        <f t="shared" si="36"/>
        <v xml:space="preserve"> </v>
      </c>
      <c r="P231" s="640"/>
      <c r="Q231" s="902"/>
      <c r="R231" s="903"/>
      <c r="S231" s="634" t="str">
        <f t="shared" si="37"/>
        <v/>
      </c>
      <c r="T231" s="634" t="str">
        <f t="shared" si="38"/>
        <v/>
      </c>
      <c r="U231" s="903"/>
      <c r="V231" s="634" t="str">
        <f t="shared" si="39"/>
        <v xml:space="preserve"> </v>
      </c>
      <c r="W231" s="634" t="str">
        <f t="shared" si="40"/>
        <v xml:space="preserve"> </v>
      </c>
      <c r="X231" s="634" t="str">
        <f t="shared" si="41"/>
        <v/>
      </c>
      <c r="Y231" s="634" t="str">
        <f t="shared" si="42"/>
        <v xml:space="preserve"> </v>
      </c>
      <c r="Z231" s="634" t="str">
        <f t="shared" si="43"/>
        <v xml:space="preserve"> </v>
      </c>
      <c r="AA231" s="899" t="str">
        <f t="shared" si="44"/>
        <v xml:space="preserve"> </v>
      </c>
      <c r="AB231" s="899" t="str">
        <f t="shared" si="45"/>
        <v xml:space="preserve"> </v>
      </c>
      <c r="AD231" s="38">
        <f t="shared" si="46"/>
        <v>0</v>
      </c>
      <c r="AI231" s="38">
        <f t="shared" si="47"/>
        <v>0</v>
      </c>
    </row>
    <row r="232" spans="1:35" x14ac:dyDescent="0.25">
      <c r="A232" s="640"/>
      <c r="B232" s="640"/>
      <c r="C232" s="627"/>
      <c r="D232" s="900"/>
      <c r="E232" s="640"/>
      <c r="F232" s="640"/>
      <c r="G232" s="640"/>
      <c r="H232" s="624"/>
      <c r="I232" s="638"/>
      <c r="J232" s="901"/>
      <c r="K232" s="901"/>
      <c r="L232" s="901"/>
      <c r="M232" s="901"/>
      <c r="N232" s="640"/>
      <c r="O232" s="896" t="str">
        <f t="shared" si="36"/>
        <v xml:space="preserve"> </v>
      </c>
      <c r="P232" s="640"/>
      <c r="Q232" s="902"/>
      <c r="R232" s="903"/>
      <c r="S232" s="634" t="str">
        <f t="shared" si="37"/>
        <v/>
      </c>
      <c r="T232" s="634" t="str">
        <f t="shared" si="38"/>
        <v/>
      </c>
      <c r="U232" s="903"/>
      <c r="V232" s="634" t="str">
        <f t="shared" si="39"/>
        <v xml:space="preserve"> </v>
      </c>
      <c r="W232" s="634" t="str">
        <f t="shared" si="40"/>
        <v xml:space="preserve"> </v>
      </c>
      <c r="X232" s="634" t="str">
        <f t="shared" si="41"/>
        <v/>
      </c>
      <c r="Y232" s="634" t="str">
        <f t="shared" si="42"/>
        <v xml:space="preserve"> </v>
      </c>
      <c r="Z232" s="634" t="str">
        <f t="shared" si="43"/>
        <v xml:space="preserve"> </v>
      </c>
      <c r="AA232" s="899" t="str">
        <f t="shared" si="44"/>
        <v xml:space="preserve"> </v>
      </c>
      <c r="AB232" s="899" t="str">
        <f t="shared" si="45"/>
        <v xml:space="preserve"> </v>
      </c>
      <c r="AD232" s="38">
        <f t="shared" si="46"/>
        <v>0</v>
      </c>
      <c r="AI232" s="38">
        <f t="shared" si="47"/>
        <v>0</v>
      </c>
    </row>
    <row r="233" spans="1:35" x14ac:dyDescent="0.25">
      <c r="A233" s="640"/>
      <c r="B233" s="640"/>
      <c r="C233" s="627"/>
      <c r="D233" s="900"/>
      <c r="E233" s="640"/>
      <c r="F233" s="640"/>
      <c r="G233" s="640"/>
      <c r="H233" s="624"/>
      <c r="I233" s="638"/>
      <c r="J233" s="901"/>
      <c r="K233" s="901"/>
      <c r="L233" s="901"/>
      <c r="M233" s="901"/>
      <c r="N233" s="640"/>
      <c r="O233" s="896" t="str">
        <f t="shared" si="36"/>
        <v xml:space="preserve"> </v>
      </c>
      <c r="P233" s="640"/>
      <c r="Q233" s="902"/>
      <c r="R233" s="903"/>
      <c r="S233" s="634" t="str">
        <f t="shared" si="37"/>
        <v/>
      </c>
      <c r="T233" s="634" t="str">
        <f t="shared" si="38"/>
        <v/>
      </c>
      <c r="U233" s="903"/>
      <c r="V233" s="634" t="str">
        <f t="shared" si="39"/>
        <v xml:space="preserve"> </v>
      </c>
      <c r="W233" s="634" t="str">
        <f t="shared" si="40"/>
        <v xml:space="preserve"> </v>
      </c>
      <c r="X233" s="634" t="str">
        <f t="shared" si="41"/>
        <v/>
      </c>
      <c r="Y233" s="634" t="str">
        <f t="shared" si="42"/>
        <v xml:space="preserve"> </v>
      </c>
      <c r="Z233" s="634" t="str">
        <f t="shared" si="43"/>
        <v xml:space="preserve"> </v>
      </c>
      <c r="AA233" s="899" t="str">
        <f t="shared" si="44"/>
        <v xml:space="preserve"> </v>
      </c>
      <c r="AB233" s="899" t="str">
        <f t="shared" si="45"/>
        <v xml:space="preserve"> </v>
      </c>
      <c r="AD233" s="38">
        <f t="shared" si="46"/>
        <v>0</v>
      </c>
      <c r="AI233" s="38">
        <f t="shared" si="47"/>
        <v>0</v>
      </c>
    </row>
    <row r="234" spans="1:35" x14ac:dyDescent="0.25">
      <c r="A234" s="640"/>
      <c r="B234" s="640"/>
      <c r="C234" s="627"/>
      <c r="D234" s="900"/>
      <c r="E234" s="640"/>
      <c r="F234" s="640"/>
      <c r="G234" s="640"/>
      <c r="H234" s="624"/>
      <c r="I234" s="638"/>
      <c r="J234" s="901"/>
      <c r="K234" s="901"/>
      <c r="L234" s="901"/>
      <c r="M234" s="901"/>
      <c r="N234" s="640"/>
      <c r="O234" s="896" t="str">
        <f t="shared" si="36"/>
        <v xml:space="preserve"> </v>
      </c>
      <c r="P234" s="640"/>
      <c r="Q234" s="902"/>
      <c r="R234" s="903"/>
      <c r="S234" s="634" t="str">
        <f t="shared" si="37"/>
        <v/>
      </c>
      <c r="T234" s="634" t="str">
        <f t="shared" si="38"/>
        <v/>
      </c>
      <c r="U234" s="903"/>
      <c r="V234" s="634" t="str">
        <f t="shared" si="39"/>
        <v xml:space="preserve"> </v>
      </c>
      <c r="W234" s="634" t="str">
        <f t="shared" si="40"/>
        <v xml:space="preserve"> </v>
      </c>
      <c r="X234" s="634" t="str">
        <f t="shared" si="41"/>
        <v/>
      </c>
      <c r="Y234" s="634" t="str">
        <f t="shared" si="42"/>
        <v xml:space="preserve"> </v>
      </c>
      <c r="Z234" s="634" t="str">
        <f t="shared" si="43"/>
        <v xml:space="preserve"> </v>
      </c>
      <c r="AA234" s="899" t="str">
        <f t="shared" si="44"/>
        <v xml:space="preserve"> </v>
      </c>
      <c r="AB234" s="899" t="str">
        <f t="shared" si="45"/>
        <v xml:space="preserve"> </v>
      </c>
      <c r="AD234" s="38">
        <f t="shared" si="46"/>
        <v>0</v>
      </c>
      <c r="AI234" s="38">
        <f t="shared" si="47"/>
        <v>0</v>
      </c>
    </row>
    <row r="235" spans="1:35" x14ac:dyDescent="0.25">
      <c r="A235" s="640"/>
      <c r="B235" s="640"/>
      <c r="C235" s="627"/>
      <c r="D235" s="900"/>
      <c r="E235" s="640"/>
      <c r="F235" s="640"/>
      <c r="G235" s="640"/>
      <c r="H235" s="624"/>
      <c r="I235" s="638"/>
      <c r="J235" s="901"/>
      <c r="K235" s="901"/>
      <c r="L235" s="901"/>
      <c r="M235" s="901"/>
      <c r="N235" s="640"/>
      <c r="O235" s="896" t="str">
        <f t="shared" si="36"/>
        <v xml:space="preserve"> </v>
      </c>
      <c r="P235" s="640"/>
      <c r="Q235" s="902"/>
      <c r="R235" s="903"/>
      <c r="S235" s="634" t="str">
        <f t="shared" si="37"/>
        <v/>
      </c>
      <c r="T235" s="634" t="str">
        <f t="shared" si="38"/>
        <v/>
      </c>
      <c r="U235" s="903"/>
      <c r="V235" s="634" t="str">
        <f t="shared" si="39"/>
        <v xml:space="preserve"> </v>
      </c>
      <c r="W235" s="634" t="str">
        <f t="shared" si="40"/>
        <v xml:space="preserve"> </v>
      </c>
      <c r="X235" s="634" t="str">
        <f t="shared" si="41"/>
        <v/>
      </c>
      <c r="Y235" s="634" t="str">
        <f t="shared" si="42"/>
        <v xml:space="preserve"> </v>
      </c>
      <c r="Z235" s="634" t="str">
        <f t="shared" si="43"/>
        <v xml:space="preserve"> </v>
      </c>
      <c r="AA235" s="899" t="str">
        <f t="shared" si="44"/>
        <v xml:space="preserve"> </v>
      </c>
      <c r="AB235" s="899" t="str">
        <f t="shared" si="45"/>
        <v xml:space="preserve"> </v>
      </c>
      <c r="AD235" s="38">
        <f t="shared" si="46"/>
        <v>0</v>
      </c>
      <c r="AI235" s="38">
        <f t="shared" si="47"/>
        <v>0</v>
      </c>
    </row>
    <row r="236" spans="1:35" x14ac:dyDescent="0.25">
      <c r="A236" s="640"/>
      <c r="B236" s="640"/>
      <c r="C236" s="627"/>
      <c r="D236" s="900"/>
      <c r="E236" s="640"/>
      <c r="F236" s="640"/>
      <c r="G236" s="640"/>
      <c r="H236" s="624"/>
      <c r="I236" s="638"/>
      <c r="J236" s="901"/>
      <c r="K236" s="901"/>
      <c r="L236" s="901"/>
      <c r="M236" s="901"/>
      <c r="N236" s="640"/>
      <c r="O236" s="896" t="str">
        <f t="shared" si="36"/>
        <v xml:space="preserve"> </v>
      </c>
      <c r="P236" s="640"/>
      <c r="Q236" s="902"/>
      <c r="R236" s="903"/>
      <c r="S236" s="634" t="str">
        <f t="shared" si="37"/>
        <v/>
      </c>
      <c r="T236" s="634" t="str">
        <f t="shared" si="38"/>
        <v/>
      </c>
      <c r="U236" s="903"/>
      <c r="V236" s="634" t="str">
        <f t="shared" si="39"/>
        <v xml:space="preserve"> </v>
      </c>
      <c r="W236" s="634" t="str">
        <f t="shared" si="40"/>
        <v xml:space="preserve"> </v>
      </c>
      <c r="X236" s="634" t="str">
        <f t="shared" si="41"/>
        <v/>
      </c>
      <c r="Y236" s="634" t="str">
        <f t="shared" si="42"/>
        <v xml:space="preserve"> </v>
      </c>
      <c r="Z236" s="634" t="str">
        <f t="shared" si="43"/>
        <v xml:space="preserve"> </v>
      </c>
      <c r="AA236" s="899" t="str">
        <f t="shared" si="44"/>
        <v xml:space="preserve"> </v>
      </c>
      <c r="AB236" s="899" t="str">
        <f t="shared" si="45"/>
        <v xml:space="preserve"> </v>
      </c>
      <c r="AD236" s="38">
        <f t="shared" si="46"/>
        <v>0</v>
      </c>
      <c r="AI236" s="38">
        <f t="shared" si="47"/>
        <v>0</v>
      </c>
    </row>
    <row r="237" spans="1:35" x14ac:dyDescent="0.25">
      <c r="A237" s="640"/>
      <c r="B237" s="640"/>
      <c r="C237" s="627"/>
      <c r="D237" s="900"/>
      <c r="E237" s="640"/>
      <c r="F237" s="640"/>
      <c r="G237" s="640"/>
      <c r="H237" s="624"/>
      <c r="I237" s="638"/>
      <c r="J237" s="901"/>
      <c r="K237" s="901"/>
      <c r="L237" s="901"/>
      <c r="M237" s="901"/>
      <c r="N237" s="640"/>
      <c r="O237" s="896" t="str">
        <f t="shared" si="36"/>
        <v xml:space="preserve"> </v>
      </c>
      <c r="P237" s="640"/>
      <c r="Q237" s="902"/>
      <c r="R237" s="903"/>
      <c r="S237" s="634" t="str">
        <f t="shared" si="37"/>
        <v/>
      </c>
      <c r="T237" s="634" t="str">
        <f t="shared" si="38"/>
        <v/>
      </c>
      <c r="U237" s="903"/>
      <c r="V237" s="634" t="str">
        <f t="shared" si="39"/>
        <v xml:space="preserve"> </v>
      </c>
      <c r="W237" s="634" t="str">
        <f t="shared" si="40"/>
        <v xml:space="preserve"> </v>
      </c>
      <c r="X237" s="634" t="str">
        <f t="shared" si="41"/>
        <v/>
      </c>
      <c r="Y237" s="634" t="str">
        <f t="shared" si="42"/>
        <v xml:space="preserve"> </v>
      </c>
      <c r="Z237" s="634" t="str">
        <f t="shared" si="43"/>
        <v xml:space="preserve"> </v>
      </c>
      <c r="AA237" s="899" t="str">
        <f t="shared" si="44"/>
        <v xml:space="preserve"> </v>
      </c>
      <c r="AB237" s="899" t="str">
        <f t="shared" si="45"/>
        <v xml:space="preserve"> </v>
      </c>
      <c r="AD237" s="38">
        <f t="shared" si="46"/>
        <v>0</v>
      </c>
      <c r="AI237" s="38">
        <f t="shared" si="47"/>
        <v>0</v>
      </c>
    </row>
    <row r="238" spans="1:35" x14ac:dyDescent="0.25">
      <c r="A238" s="640"/>
      <c r="B238" s="640"/>
      <c r="C238" s="627"/>
      <c r="D238" s="900"/>
      <c r="E238" s="640"/>
      <c r="F238" s="640"/>
      <c r="G238" s="640"/>
      <c r="H238" s="624"/>
      <c r="I238" s="638"/>
      <c r="J238" s="901"/>
      <c r="K238" s="901"/>
      <c r="L238" s="901"/>
      <c r="M238" s="901"/>
      <c r="N238" s="640"/>
      <c r="O238" s="896" t="str">
        <f t="shared" si="36"/>
        <v xml:space="preserve"> </v>
      </c>
      <c r="P238" s="640"/>
      <c r="Q238" s="902"/>
      <c r="R238" s="903"/>
      <c r="S238" s="634" t="str">
        <f t="shared" si="37"/>
        <v/>
      </c>
      <c r="T238" s="634" t="str">
        <f t="shared" si="38"/>
        <v/>
      </c>
      <c r="U238" s="903"/>
      <c r="V238" s="634" t="str">
        <f t="shared" si="39"/>
        <v xml:space="preserve"> </v>
      </c>
      <c r="W238" s="634" t="str">
        <f t="shared" si="40"/>
        <v xml:space="preserve"> </v>
      </c>
      <c r="X238" s="634" t="str">
        <f t="shared" si="41"/>
        <v/>
      </c>
      <c r="Y238" s="634" t="str">
        <f t="shared" si="42"/>
        <v xml:space="preserve"> </v>
      </c>
      <c r="Z238" s="634" t="str">
        <f t="shared" si="43"/>
        <v xml:space="preserve"> </v>
      </c>
      <c r="AA238" s="899" t="str">
        <f t="shared" si="44"/>
        <v xml:space="preserve"> </v>
      </c>
      <c r="AB238" s="899" t="str">
        <f t="shared" si="45"/>
        <v xml:space="preserve"> </v>
      </c>
      <c r="AD238" s="38">
        <f t="shared" si="46"/>
        <v>0</v>
      </c>
      <c r="AI238" s="38">
        <f t="shared" si="47"/>
        <v>0</v>
      </c>
    </row>
    <row r="239" spans="1:35" x14ac:dyDescent="0.25">
      <c r="A239" s="640"/>
      <c r="B239" s="640"/>
      <c r="C239" s="627"/>
      <c r="D239" s="900"/>
      <c r="E239" s="640"/>
      <c r="F239" s="640"/>
      <c r="G239" s="640"/>
      <c r="H239" s="624"/>
      <c r="I239" s="638"/>
      <c r="J239" s="901"/>
      <c r="K239" s="901"/>
      <c r="L239" s="901"/>
      <c r="M239" s="901"/>
      <c r="N239" s="640"/>
      <c r="O239" s="896" t="str">
        <f t="shared" si="36"/>
        <v xml:space="preserve"> </v>
      </c>
      <c r="P239" s="640"/>
      <c r="Q239" s="902"/>
      <c r="R239" s="903"/>
      <c r="S239" s="634" t="str">
        <f t="shared" si="37"/>
        <v/>
      </c>
      <c r="T239" s="634" t="str">
        <f t="shared" si="38"/>
        <v/>
      </c>
      <c r="U239" s="903"/>
      <c r="V239" s="634" t="str">
        <f t="shared" si="39"/>
        <v xml:space="preserve"> </v>
      </c>
      <c r="W239" s="634" t="str">
        <f t="shared" si="40"/>
        <v xml:space="preserve"> </v>
      </c>
      <c r="X239" s="634" t="str">
        <f t="shared" si="41"/>
        <v/>
      </c>
      <c r="Y239" s="634" t="str">
        <f t="shared" si="42"/>
        <v xml:space="preserve"> </v>
      </c>
      <c r="Z239" s="634" t="str">
        <f t="shared" si="43"/>
        <v xml:space="preserve"> </v>
      </c>
      <c r="AA239" s="899" t="str">
        <f t="shared" si="44"/>
        <v xml:space="preserve"> </v>
      </c>
      <c r="AB239" s="899" t="str">
        <f t="shared" si="45"/>
        <v xml:space="preserve"> </v>
      </c>
      <c r="AD239" s="38">
        <f t="shared" si="46"/>
        <v>0</v>
      </c>
      <c r="AI239" s="38">
        <f t="shared" si="47"/>
        <v>0</v>
      </c>
    </row>
    <row r="240" spans="1:35" x14ac:dyDescent="0.25">
      <c r="A240" s="640"/>
      <c r="B240" s="640"/>
      <c r="C240" s="627"/>
      <c r="D240" s="900"/>
      <c r="E240" s="640"/>
      <c r="F240" s="640"/>
      <c r="G240" s="640"/>
      <c r="H240" s="624"/>
      <c r="I240" s="638"/>
      <c r="J240" s="901"/>
      <c r="K240" s="901"/>
      <c r="L240" s="901"/>
      <c r="M240" s="901"/>
      <c r="N240" s="640"/>
      <c r="O240" s="896" t="str">
        <f t="shared" si="36"/>
        <v xml:space="preserve"> </v>
      </c>
      <c r="P240" s="640"/>
      <c r="Q240" s="902"/>
      <c r="R240" s="903"/>
      <c r="S240" s="634" t="str">
        <f t="shared" si="37"/>
        <v/>
      </c>
      <c r="T240" s="634" t="str">
        <f t="shared" si="38"/>
        <v/>
      </c>
      <c r="U240" s="903"/>
      <c r="V240" s="634" t="str">
        <f t="shared" si="39"/>
        <v xml:space="preserve"> </v>
      </c>
      <c r="W240" s="634" t="str">
        <f t="shared" si="40"/>
        <v xml:space="preserve"> </v>
      </c>
      <c r="X240" s="634" t="str">
        <f t="shared" si="41"/>
        <v/>
      </c>
      <c r="Y240" s="634" t="str">
        <f t="shared" si="42"/>
        <v xml:space="preserve"> </v>
      </c>
      <c r="Z240" s="634" t="str">
        <f t="shared" si="43"/>
        <v xml:space="preserve"> </v>
      </c>
      <c r="AA240" s="899" t="str">
        <f t="shared" si="44"/>
        <v xml:space="preserve"> </v>
      </c>
      <c r="AB240" s="899" t="str">
        <f t="shared" si="45"/>
        <v xml:space="preserve"> </v>
      </c>
      <c r="AD240" s="38">
        <f t="shared" si="46"/>
        <v>0</v>
      </c>
      <c r="AI240" s="38">
        <f t="shared" si="47"/>
        <v>0</v>
      </c>
    </row>
    <row r="241" spans="1:35" x14ac:dyDescent="0.25">
      <c r="A241" s="640"/>
      <c r="B241" s="640"/>
      <c r="C241" s="627"/>
      <c r="D241" s="900"/>
      <c r="E241" s="640"/>
      <c r="F241" s="640"/>
      <c r="G241" s="640"/>
      <c r="H241" s="624"/>
      <c r="I241" s="638"/>
      <c r="J241" s="901"/>
      <c r="K241" s="901"/>
      <c r="L241" s="901"/>
      <c r="M241" s="901"/>
      <c r="N241" s="640"/>
      <c r="O241" s="896" t="str">
        <f t="shared" si="36"/>
        <v xml:space="preserve"> </v>
      </c>
      <c r="P241" s="640"/>
      <c r="Q241" s="902"/>
      <c r="R241" s="903"/>
      <c r="S241" s="634" t="str">
        <f t="shared" si="37"/>
        <v/>
      </c>
      <c r="T241" s="634" t="str">
        <f t="shared" si="38"/>
        <v/>
      </c>
      <c r="U241" s="903"/>
      <c r="V241" s="634" t="str">
        <f t="shared" si="39"/>
        <v xml:space="preserve"> </v>
      </c>
      <c r="W241" s="634" t="str">
        <f t="shared" si="40"/>
        <v xml:space="preserve"> </v>
      </c>
      <c r="X241" s="634" t="str">
        <f t="shared" si="41"/>
        <v/>
      </c>
      <c r="Y241" s="634" t="str">
        <f t="shared" si="42"/>
        <v xml:space="preserve"> </v>
      </c>
      <c r="Z241" s="634" t="str">
        <f t="shared" si="43"/>
        <v xml:space="preserve"> </v>
      </c>
      <c r="AA241" s="899" t="str">
        <f t="shared" si="44"/>
        <v xml:space="preserve"> </v>
      </c>
      <c r="AB241" s="899" t="str">
        <f t="shared" si="45"/>
        <v xml:space="preserve"> </v>
      </c>
      <c r="AD241" s="38">
        <f t="shared" si="46"/>
        <v>0</v>
      </c>
      <c r="AI241" s="38">
        <f t="shared" si="47"/>
        <v>0</v>
      </c>
    </row>
    <row r="242" spans="1:35" x14ac:dyDescent="0.25">
      <c r="A242" s="640"/>
      <c r="B242" s="640"/>
      <c r="C242" s="627"/>
      <c r="D242" s="900"/>
      <c r="E242" s="640"/>
      <c r="F242" s="640"/>
      <c r="G242" s="640"/>
      <c r="H242" s="624"/>
      <c r="I242" s="638"/>
      <c r="J242" s="901"/>
      <c r="K242" s="901"/>
      <c r="L242" s="901"/>
      <c r="M242" s="901"/>
      <c r="N242" s="640"/>
      <c r="O242" s="896" t="str">
        <f t="shared" si="36"/>
        <v xml:space="preserve"> </v>
      </c>
      <c r="P242" s="640"/>
      <c r="Q242" s="902"/>
      <c r="R242" s="903"/>
      <c r="S242" s="634" t="str">
        <f t="shared" si="37"/>
        <v/>
      </c>
      <c r="T242" s="634" t="str">
        <f t="shared" si="38"/>
        <v/>
      </c>
      <c r="U242" s="903"/>
      <c r="V242" s="634" t="str">
        <f t="shared" si="39"/>
        <v xml:space="preserve"> </v>
      </c>
      <c r="W242" s="634" t="str">
        <f t="shared" si="40"/>
        <v xml:space="preserve"> </v>
      </c>
      <c r="X242" s="634" t="str">
        <f t="shared" si="41"/>
        <v/>
      </c>
      <c r="Y242" s="634" t="str">
        <f t="shared" si="42"/>
        <v xml:space="preserve"> </v>
      </c>
      <c r="Z242" s="634" t="str">
        <f t="shared" si="43"/>
        <v xml:space="preserve"> </v>
      </c>
      <c r="AA242" s="899" t="str">
        <f t="shared" si="44"/>
        <v xml:space="preserve"> </v>
      </c>
      <c r="AB242" s="899" t="str">
        <f t="shared" si="45"/>
        <v xml:space="preserve"> </v>
      </c>
      <c r="AD242" s="38">
        <f t="shared" si="46"/>
        <v>0</v>
      </c>
      <c r="AI242" s="38">
        <f t="shared" si="47"/>
        <v>0</v>
      </c>
    </row>
    <row r="243" spans="1:35" x14ac:dyDescent="0.25">
      <c r="A243" s="640"/>
      <c r="B243" s="640"/>
      <c r="C243" s="627"/>
      <c r="D243" s="900"/>
      <c r="E243" s="640"/>
      <c r="F243" s="640"/>
      <c r="G243" s="640"/>
      <c r="H243" s="624"/>
      <c r="I243" s="638"/>
      <c r="J243" s="901"/>
      <c r="K243" s="901"/>
      <c r="L243" s="901"/>
      <c r="M243" s="901"/>
      <c r="N243" s="640"/>
      <c r="O243" s="896" t="str">
        <f t="shared" si="36"/>
        <v xml:space="preserve"> </v>
      </c>
      <c r="P243" s="640"/>
      <c r="Q243" s="902"/>
      <c r="R243" s="903"/>
      <c r="S243" s="634" t="str">
        <f t="shared" si="37"/>
        <v/>
      </c>
      <c r="T243" s="634" t="str">
        <f t="shared" si="38"/>
        <v/>
      </c>
      <c r="U243" s="903"/>
      <c r="V243" s="634" t="str">
        <f t="shared" si="39"/>
        <v xml:space="preserve"> </v>
      </c>
      <c r="W243" s="634" t="str">
        <f t="shared" si="40"/>
        <v xml:space="preserve"> </v>
      </c>
      <c r="X243" s="634" t="str">
        <f t="shared" si="41"/>
        <v/>
      </c>
      <c r="Y243" s="634" t="str">
        <f t="shared" si="42"/>
        <v xml:space="preserve"> </v>
      </c>
      <c r="Z243" s="634" t="str">
        <f t="shared" si="43"/>
        <v xml:space="preserve"> </v>
      </c>
      <c r="AA243" s="899" t="str">
        <f t="shared" si="44"/>
        <v xml:space="preserve"> </v>
      </c>
      <c r="AB243" s="899" t="str">
        <f t="shared" si="45"/>
        <v xml:space="preserve"> </v>
      </c>
      <c r="AD243" s="38">
        <f t="shared" si="46"/>
        <v>0</v>
      </c>
      <c r="AI243" s="38">
        <f t="shared" si="47"/>
        <v>0</v>
      </c>
    </row>
    <row r="244" spans="1:35" x14ac:dyDescent="0.25">
      <c r="A244" s="640"/>
      <c r="B244" s="640"/>
      <c r="C244" s="627"/>
      <c r="D244" s="900"/>
      <c r="E244" s="640"/>
      <c r="F244" s="640"/>
      <c r="G244" s="640"/>
      <c r="H244" s="624"/>
      <c r="I244" s="638"/>
      <c r="J244" s="901"/>
      <c r="K244" s="901"/>
      <c r="L244" s="901"/>
      <c r="M244" s="901"/>
      <c r="N244" s="640"/>
      <c r="O244" s="896" t="str">
        <f t="shared" si="36"/>
        <v xml:space="preserve"> </v>
      </c>
      <c r="P244" s="640"/>
      <c r="Q244" s="902"/>
      <c r="R244" s="903"/>
      <c r="S244" s="634" t="str">
        <f t="shared" si="37"/>
        <v/>
      </c>
      <c r="T244" s="634" t="str">
        <f t="shared" si="38"/>
        <v/>
      </c>
      <c r="U244" s="903"/>
      <c r="V244" s="634" t="str">
        <f t="shared" si="39"/>
        <v xml:space="preserve"> </v>
      </c>
      <c r="W244" s="634" t="str">
        <f t="shared" si="40"/>
        <v xml:space="preserve"> </v>
      </c>
      <c r="X244" s="634" t="str">
        <f t="shared" si="41"/>
        <v/>
      </c>
      <c r="Y244" s="634" t="str">
        <f t="shared" si="42"/>
        <v xml:space="preserve"> </v>
      </c>
      <c r="Z244" s="634" t="str">
        <f t="shared" si="43"/>
        <v xml:space="preserve"> </v>
      </c>
      <c r="AA244" s="899" t="str">
        <f t="shared" si="44"/>
        <v xml:space="preserve"> </v>
      </c>
      <c r="AB244" s="899" t="str">
        <f t="shared" si="45"/>
        <v xml:space="preserve"> </v>
      </c>
      <c r="AD244" s="38">
        <f t="shared" si="46"/>
        <v>0</v>
      </c>
      <c r="AI244" s="38">
        <f t="shared" si="47"/>
        <v>0</v>
      </c>
    </row>
    <row r="245" spans="1:35" x14ac:dyDescent="0.25">
      <c r="A245" s="640"/>
      <c r="B245" s="640"/>
      <c r="C245" s="627"/>
      <c r="D245" s="900"/>
      <c r="E245" s="640"/>
      <c r="F245" s="640"/>
      <c r="G245" s="640"/>
      <c r="H245" s="624"/>
      <c r="I245" s="638"/>
      <c r="J245" s="901"/>
      <c r="K245" s="901"/>
      <c r="L245" s="901"/>
      <c r="M245" s="901"/>
      <c r="N245" s="640"/>
      <c r="O245" s="896" t="str">
        <f t="shared" si="36"/>
        <v xml:space="preserve"> </v>
      </c>
      <c r="P245" s="640"/>
      <c r="Q245" s="902"/>
      <c r="R245" s="903"/>
      <c r="S245" s="634" t="str">
        <f t="shared" si="37"/>
        <v/>
      </c>
      <c r="T245" s="634" t="str">
        <f t="shared" si="38"/>
        <v/>
      </c>
      <c r="U245" s="903"/>
      <c r="V245" s="634" t="str">
        <f t="shared" si="39"/>
        <v xml:space="preserve"> </v>
      </c>
      <c r="W245" s="634" t="str">
        <f t="shared" si="40"/>
        <v xml:space="preserve"> </v>
      </c>
      <c r="X245" s="634" t="str">
        <f t="shared" si="41"/>
        <v/>
      </c>
      <c r="Y245" s="634" t="str">
        <f t="shared" si="42"/>
        <v xml:space="preserve"> </v>
      </c>
      <c r="Z245" s="634" t="str">
        <f t="shared" si="43"/>
        <v xml:space="preserve"> </v>
      </c>
      <c r="AA245" s="899" t="str">
        <f t="shared" si="44"/>
        <v xml:space="preserve"> </v>
      </c>
      <c r="AB245" s="899" t="str">
        <f t="shared" si="45"/>
        <v xml:space="preserve"> </v>
      </c>
      <c r="AD245" s="38">
        <f t="shared" si="46"/>
        <v>0</v>
      </c>
      <c r="AI245" s="38">
        <f t="shared" si="47"/>
        <v>0</v>
      </c>
    </row>
    <row r="246" spans="1:35" x14ac:dyDescent="0.25">
      <c r="A246" s="640"/>
      <c r="B246" s="640"/>
      <c r="C246" s="627"/>
      <c r="D246" s="900"/>
      <c r="E246" s="640"/>
      <c r="F246" s="640"/>
      <c r="G246" s="640"/>
      <c r="H246" s="624"/>
      <c r="I246" s="638"/>
      <c r="J246" s="901"/>
      <c r="K246" s="901"/>
      <c r="L246" s="901"/>
      <c r="M246" s="901"/>
      <c r="N246" s="640"/>
      <c r="O246" s="896" t="str">
        <f t="shared" si="36"/>
        <v xml:space="preserve"> </v>
      </c>
      <c r="P246" s="640"/>
      <c r="Q246" s="902"/>
      <c r="R246" s="903"/>
      <c r="S246" s="634" t="str">
        <f t="shared" si="37"/>
        <v/>
      </c>
      <c r="T246" s="634" t="str">
        <f t="shared" si="38"/>
        <v/>
      </c>
      <c r="U246" s="903"/>
      <c r="V246" s="634" t="str">
        <f t="shared" si="39"/>
        <v xml:space="preserve"> </v>
      </c>
      <c r="W246" s="634" t="str">
        <f t="shared" si="40"/>
        <v xml:space="preserve"> </v>
      </c>
      <c r="X246" s="634" t="str">
        <f t="shared" si="41"/>
        <v/>
      </c>
      <c r="Y246" s="634" t="str">
        <f t="shared" si="42"/>
        <v xml:space="preserve"> </v>
      </c>
      <c r="Z246" s="634" t="str">
        <f t="shared" si="43"/>
        <v xml:space="preserve"> </v>
      </c>
      <c r="AA246" s="899" t="str">
        <f t="shared" si="44"/>
        <v xml:space="preserve"> </v>
      </c>
      <c r="AB246" s="899" t="str">
        <f t="shared" si="45"/>
        <v xml:space="preserve"> </v>
      </c>
      <c r="AD246" s="38">
        <f t="shared" si="46"/>
        <v>0</v>
      </c>
      <c r="AI246" s="38">
        <f t="shared" si="47"/>
        <v>0</v>
      </c>
    </row>
    <row r="247" spans="1:35" x14ac:dyDescent="0.25">
      <c r="A247" s="640"/>
      <c r="B247" s="640"/>
      <c r="C247" s="627"/>
      <c r="D247" s="900"/>
      <c r="E247" s="640"/>
      <c r="F247" s="640"/>
      <c r="G247" s="640"/>
      <c r="H247" s="624"/>
      <c r="I247" s="638"/>
      <c r="J247" s="901"/>
      <c r="K247" s="901"/>
      <c r="L247" s="901"/>
      <c r="M247" s="901"/>
      <c r="N247" s="640"/>
      <c r="O247" s="896" t="str">
        <f t="shared" si="36"/>
        <v xml:space="preserve"> </v>
      </c>
      <c r="P247" s="640"/>
      <c r="Q247" s="902"/>
      <c r="R247" s="903"/>
      <c r="S247" s="634" t="str">
        <f t="shared" si="37"/>
        <v/>
      </c>
      <c r="T247" s="634" t="str">
        <f t="shared" si="38"/>
        <v/>
      </c>
      <c r="U247" s="903"/>
      <c r="V247" s="634" t="str">
        <f t="shared" si="39"/>
        <v xml:space="preserve"> </v>
      </c>
      <c r="W247" s="634" t="str">
        <f t="shared" si="40"/>
        <v xml:space="preserve"> </v>
      </c>
      <c r="X247" s="634" t="str">
        <f t="shared" si="41"/>
        <v/>
      </c>
      <c r="Y247" s="634" t="str">
        <f t="shared" si="42"/>
        <v xml:space="preserve"> </v>
      </c>
      <c r="Z247" s="634" t="str">
        <f t="shared" si="43"/>
        <v xml:space="preserve"> </v>
      </c>
      <c r="AA247" s="899" t="str">
        <f t="shared" si="44"/>
        <v xml:space="preserve"> </v>
      </c>
      <c r="AB247" s="899" t="str">
        <f t="shared" si="45"/>
        <v xml:space="preserve"> </v>
      </c>
      <c r="AD247" s="38">
        <f t="shared" si="46"/>
        <v>0</v>
      </c>
      <c r="AI247" s="38">
        <f t="shared" si="47"/>
        <v>0</v>
      </c>
    </row>
    <row r="248" spans="1:35" x14ac:dyDescent="0.25">
      <c r="A248" s="640"/>
      <c r="B248" s="640"/>
      <c r="C248" s="627"/>
      <c r="D248" s="900"/>
      <c r="E248" s="640"/>
      <c r="F248" s="640"/>
      <c r="G248" s="640"/>
      <c r="H248" s="624"/>
      <c r="I248" s="638"/>
      <c r="J248" s="901"/>
      <c r="K248" s="901"/>
      <c r="L248" s="901"/>
      <c r="M248" s="901"/>
      <c r="N248" s="640"/>
      <c r="O248" s="896" t="str">
        <f t="shared" si="36"/>
        <v xml:space="preserve"> </v>
      </c>
      <c r="P248" s="640"/>
      <c r="Q248" s="902"/>
      <c r="R248" s="903"/>
      <c r="S248" s="634" t="str">
        <f t="shared" si="37"/>
        <v/>
      </c>
      <c r="T248" s="634" t="str">
        <f t="shared" si="38"/>
        <v/>
      </c>
      <c r="U248" s="903"/>
      <c r="V248" s="634" t="str">
        <f t="shared" si="39"/>
        <v xml:space="preserve"> </v>
      </c>
      <c r="W248" s="634" t="str">
        <f t="shared" si="40"/>
        <v xml:space="preserve"> </v>
      </c>
      <c r="X248" s="634" t="str">
        <f t="shared" si="41"/>
        <v/>
      </c>
      <c r="Y248" s="634" t="str">
        <f t="shared" si="42"/>
        <v xml:space="preserve"> </v>
      </c>
      <c r="Z248" s="634" t="str">
        <f t="shared" si="43"/>
        <v xml:space="preserve"> </v>
      </c>
      <c r="AA248" s="899" t="str">
        <f t="shared" si="44"/>
        <v xml:space="preserve"> </v>
      </c>
      <c r="AB248" s="899" t="str">
        <f t="shared" si="45"/>
        <v xml:space="preserve"> </v>
      </c>
      <c r="AD248" s="38">
        <f t="shared" si="46"/>
        <v>0</v>
      </c>
      <c r="AI248" s="38">
        <f t="shared" si="47"/>
        <v>0</v>
      </c>
    </row>
    <row r="249" spans="1:35" x14ac:dyDescent="0.25">
      <c r="A249" s="640"/>
      <c r="B249" s="640"/>
      <c r="C249" s="627"/>
      <c r="D249" s="900"/>
      <c r="E249" s="640"/>
      <c r="F249" s="640"/>
      <c r="G249" s="640"/>
      <c r="H249" s="624"/>
      <c r="I249" s="638"/>
      <c r="J249" s="901"/>
      <c r="K249" s="901"/>
      <c r="L249" s="901"/>
      <c r="M249" s="901"/>
      <c r="N249" s="640"/>
      <c r="O249" s="896" t="str">
        <f t="shared" si="36"/>
        <v xml:space="preserve"> </v>
      </c>
      <c r="P249" s="640"/>
      <c r="Q249" s="902"/>
      <c r="R249" s="903"/>
      <c r="S249" s="634" t="str">
        <f t="shared" si="37"/>
        <v/>
      </c>
      <c r="T249" s="634" t="str">
        <f t="shared" si="38"/>
        <v/>
      </c>
      <c r="U249" s="903"/>
      <c r="V249" s="634" t="str">
        <f t="shared" si="39"/>
        <v xml:space="preserve"> </v>
      </c>
      <c r="W249" s="634" t="str">
        <f t="shared" si="40"/>
        <v xml:space="preserve"> </v>
      </c>
      <c r="X249" s="634" t="str">
        <f t="shared" si="41"/>
        <v/>
      </c>
      <c r="Y249" s="634" t="str">
        <f t="shared" si="42"/>
        <v xml:space="preserve"> </v>
      </c>
      <c r="Z249" s="634" t="str">
        <f t="shared" si="43"/>
        <v xml:space="preserve"> </v>
      </c>
      <c r="AA249" s="899" t="str">
        <f t="shared" si="44"/>
        <v xml:space="preserve"> </v>
      </c>
      <c r="AB249" s="899" t="str">
        <f t="shared" si="45"/>
        <v xml:space="preserve"> </v>
      </c>
      <c r="AD249" s="38">
        <f t="shared" si="46"/>
        <v>0</v>
      </c>
      <c r="AI249" s="38">
        <f t="shared" si="47"/>
        <v>0</v>
      </c>
    </row>
    <row r="250" spans="1:35" x14ac:dyDescent="0.25">
      <c r="A250" s="640"/>
      <c r="B250" s="640"/>
      <c r="C250" s="627"/>
      <c r="D250" s="900"/>
      <c r="E250" s="640"/>
      <c r="F250" s="640"/>
      <c r="G250" s="640"/>
      <c r="H250" s="624"/>
      <c r="I250" s="638"/>
      <c r="J250" s="901"/>
      <c r="K250" s="901"/>
      <c r="L250" s="901"/>
      <c r="M250" s="901"/>
      <c r="N250" s="640"/>
      <c r="O250" s="896" t="str">
        <f t="shared" si="36"/>
        <v xml:space="preserve"> </v>
      </c>
      <c r="P250" s="640"/>
      <c r="Q250" s="902"/>
      <c r="R250" s="903"/>
      <c r="S250" s="634" t="str">
        <f t="shared" si="37"/>
        <v/>
      </c>
      <c r="T250" s="634" t="str">
        <f t="shared" si="38"/>
        <v/>
      </c>
      <c r="U250" s="903"/>
      <c r="V250" s="634" t="str">
        <f t="shared" si="39"/>
        <v xml:space="preserve"> </v>
      </c>
      <c r="W250" s="634" t="str">
        <f t="shared" si="40"/>
        <v xml:space="preserve"> </v>
      </c>
      <c r="X250" s="634" t="str">
        <f t="shared" si="41"/>
        <v/>
      </c>
      <c r="Y250" s="634" t="str">
        <f t="shared" si="42"/>
        <v xml:space="preserve"> </v>
      </c>
      <c r="Z250" s="634" t="str">
        <f t="shared" si="43"/>
        <v xml:space="preserve"> </v>
      </c>
      <c r="AA250" s="899" t="str">
        <f t="shared" si="44"/>
        <v xml:space="preserve"> </v>
      </c>
      <c r="AB250" s="899" t="str">
        <f t="shared" si="45"/>
        <v xml:space="preserve"> </v>
      </c>
      <c r="AD250" s="38">
        <f t="shared" si="46"/>
        <v>0</v>
      </c>
      <c r="AI250" s="38">
        <f t="shared" si="47"/>
        <v>0</v>
      </c>
    </row>
    <row r="251" spans="1:35" x14ac:dyDescent="0.25">
      <c r="A251" s="640"/>
      <c r="B251" s="640"/>
      <c r="C251" s="627"/>
      <c r="D251" s="900"/>
      <c r="E251" s="640"/>
      <c r="F251" s="640"/>
      <c r="G251" s="640"/>
      <c r="H251" s="624"/>
      <c r="I251" s="638"/>
      <c r="J251" s="901"/>
      <c r="K251" s="901"/>
      <c r="L251" s="901"/>
      <c r="M251" s="901"/>
      <c r="N251" s="640"/>
      <c r="O251" s="896" t="str">
        <f t="shared" si="36"/>
        <v xml:space="preserve"> </v>
      </c>
      <c r="P251" s="640"/>
      <c r="Q251" s="902"/>
      <c r="R251" s="903"/>
      <c r="S251" s="634" t="str">
        <f t="shared" si="37"/>
        <v/>
      </c>
      <c r="T251" s="634" t="str">
        <f t="shared" si="38"/>
        <v/>
      </c>
      <c r="U251" s="903"/>
      <c r="V251" s="634" t="str">
        <f t="shared" si="39"/>
        <v xml:space="preserve"> </v>
      </c>
      <c r="W251" s="634" t="str">
        <f t="shared" si="40"/>
        <v xml:space="preserve"> </v>
      </c>
      <c r="X251" s="634" t="str">
        <f t="shared" si="41"/>
        <v/>
      </c>
      <c r="Y251" s="634" t="str">
        <f t="shared" si="42"/>
        <v xml:space="preserve"> </v>
      </c>
      <c r="Z251" s="634" t="str">
        <f t="shared" si="43"/>
        <v xml:space="preserve"> </v>
      </c>
      <c r="AA251" s="899" t="str">
        <f t="shared" si="44"/>
        <v xml:space="preserve"> </v>
      </c>
      <c r="AB251" s="899" t="str">
        <f t="shared" si="45"/>
        <v xml:space="preserve"> </v>
      </c>
      <c r="AD251" s="38">
        <f t="shared" si="46"/>
        <v>0</v>
      </c>
      <c r="AI251" s="38">
        <f t="shared" si="47"/>
        <v>0</v>
      </c>
    </row>
    <row r="252" spans="1:35" x14ac:dyDescent="0.25">
      <c r="A252" s="640"/>
      <c r="B252" s="640"/>
      <c r="C252" s="627"/>
      <c r="D252" s="900"/>
      <c r="E252" s="640"/>
      <c r="F252" s="640"/>
      <c r="G252" s="640"/>
      <c r="H252" s="624"/>
      <c r="I252" s="638"/>
      <c r="J252" s="901"/>
      <c r="K252" s="901"/>
      <c r="L252" s="901"/>
      <c r="M252" s="901"/>
      <c r="N252" s="640"/>
      <c r="O252" s="896" t="str">
        <f t="shared" si="36"/>
        <v xml:space="preserve"> </v>
      </c>
      <c r="P252" s="640"/>
      <c r="Q252" s="902"/>
      <c r="R252" s="903"/>
      <c r="S252" s="634" t="str">
        <f t="shared" si="37"/>
        <v/>
      </c>
      <c r="T252" s="634" t="str">
        <f t="shared" si="38"/>
        <v/>
      </c>
      <c r="U252" s="903"/>
      <c r="V252" s="634" t="str">
        <f t="shared" si="39"/>
        <v xml:space="preserve"> </v>
      </c>
      <c r="W252" s="634" t="str">
        <f t="shared" si="40"/>
        <v xml:space="preserve"> </v>
      </c>
      <c r="X252" s="634" t="str">
        <f t="shared" si="41"/>
        <v/>
      </c>
      <c r="Y252" s="634" t="str">
        <f t="shared" si="42"/>
        <v xml:space="preserve"> </v>
      </c>
      <c r="Z252" s="634" t="str">
        <f t="shared" si="43"/>
        <v xml:space="preserve"> </v>
      </c>
      <c r="AA252" s="899" t="str">
        <f t="shared" si="44"/>
        <v xml:space="preserve"> </v>
      </c>
      <c r="AB252" s="899" t="str">
        <f t="shared" si="45"/>
        <v xml:space="preserve"> </v>
      </c>
      <c r="AD252" s="38">
        <f t="shared" si="46"/>
        <v>0</v>
      </c>
      <c r="AI252" s="38">
        <f t="shared" si="47"/>
        <v>0</v>
      </c>
    </row>
    <row r="253" spans="1:35" x14ac:dyDescent="0.25">
      <c r="A253" s="640"/>
      <c r="B253" s="640"/>
      <c r="C253" s="627"/>
      <c r="D253" s="900"/>
      <c r="E253" s="640"/>
      <c r="F253" s="640"/>
      <c r="G253" s="640"/>
      <c r="H253" s="624"/>
      <c r="I253" s="638"/>
      <c r="J253" s="901"/>
      <c r="K253" s="901"/>
      <c r="L253" s="901"/>
      <c r="M253" s="901"/>
      <c r="N253" s="640"/>
      <c r="O253" s="896" t="str">
        <f t="shared" si="36"/>
        <v xml:space="preserve"> </v>
      </c>
      <c r="P253" s="640"/>
      <c r="Q253" s="902"/>
      <c r="R253" s="903"/>
      <c r="S253" s="634" t="str">
        <f t="shared" si="37"/>
        <v/>
      </c>
      <c r="T253" s="634" t="str">
        <f t="shared" si="38"/>
        <v/>
      </c>
      <c r="U253" s="903"/>
      <c r="V253" s="634" t="str">
        <f t="shared" si="39"/>
        <v xml:space="preserve"> </v>
      </c>
      <c r="W253" s="634" t="str">
        <f t="shared" si="40"/>
        <v xml:space="preserve"> </v>
      </c>
      <c r="X253" s="634" t="str">
        <f t="shared" si="41"/>
        <v/>
      </c>
      <c r="Y253" s="634" t="str">
        <f t="shared" si="42"/>
        <v xml:space="preserve"> </v>
      </c>
      <c r="Z253" s="634" t="str">
        <f t="shared" si="43"/>
        <v xml:space="preserve"> </v>
      </c>
      <c r="AA253" s="899" t="str">
        <f t="shared" si="44"/>
        <v xml:space="preserve"> </v>
      </c>
      <c r="AB253" s="899" t="str">
        <f t="shared" si="45"/>
        <v xml:space="preserve"> </v>
      </c>
      <c r="AD253" s="38">
        <f t="shared" si="46"/>
        <v>0</v>
      </c>
      <c r="AI253" s="38">
        <f t="shared" si="47"/>
        <v>0</v>
      </c>
    </row>
    <row r="254" spans="1:35" x14ac:dyDescent="0.25">
      <c r="A254" s="640"/>
      <c r="B254" s="640"/>
      <c r="C254" s="627"/>
      <c r="D254" s="900"/>
      <c r="E254" s="640"/>
      <c r="F254" s="640"/>
      <c r="G254" s="640"/>
      <c r="H254" s="624"/>
      <c r="I254" s="638"/>
      <c r="J254" s="901"/>
      <c r="K254" s="901"/>
      <c r="L254" s="901"/>
      <c r="M254" s="901"/>
      <c r="N254" s="640"/>
      <c r="O254" s="896" t="str">
        <f t="shared" si="36"/>
        <v xml:space="preserve"> </v>
      </c>
      <c r="P254" s="640"/>
      <c r="Q254" s="902"/>
      <c r="R254" s="903"/>
      <c r="S254" s="634" t="str">
        <f t="shared" si="37"/>
        <v/>
      </c>
      <c r="T254" s="634" t="str">
        <f t="shared" si="38"/>
        <v/>
      </c>
      <c r="U254" s="903"/>
      <c r="V254" s="634" t="str">
        <f t="shared" si="39"/>
        <v xml:space="preserve"> </v>
      </c>
      <c r="W254" s="634" t="str">
        <f t="shared" si="40"/>
        <v xml:space="preserve"> </v>
      </c>
      <c r="X254" s="634" t="str">
        <f t="shared" si="41"/>
        <v/>
      </c>
      <c r="Y254" s="634" t="str">
        <f t="shared" si="42"/>
        <v xml:space="preserve"> </v>
      </c>
      <c r="Z254" s="634" t="str">
        <f t="shared" si="43"/>
        <v xml:space="preserve"> </v>
      </c>
      <c r="AA254" s="899" t="str">
        <f t="shared" si="44"/>
        <v xml:space="preserve"> </v>
      </c>
      <c r="AB254" s="899" t="str">
        <f t="shared" si="45"/>
        <v xml:space="preserve"> </v>
      </c>
      <c r="AD254" s="38">
        <f t="shared" si="46"/>
        <v>0</v>
      </c>
      <c r="AI254" s="38">
        <f t="shared" si="47"/>
        <v>0</v>
      </c>
    </row>
    <row r="255" spans="1:35" x14ac:dyDescent="0.25">
      <c r="A255" s="640"/>
      <c r="B255" s="640"/>
      <c r="C255" s="627"/>
      <c r="D255" s="900"/>
      <c r="E255" s="640"/>
      <c r="F255" s="640"/>
      <c r="G255" s="640"/>
      <c r="H255" s="624"/>
      <c r="I255" s="638"/>
      <c r="J255" s="901"/>
      <c r="K255" s="901"/>
      <c r="L255" s="901"/>
      <c r="M255" s="901"/>
      <c r="N255" s="640"/>
      <c r="O255" s="896" t="str">
        <f t="shared" si="36"/>
        <v xml:space="preserve"> </v>
      </c>
      <c r="P255" s="640"/>
      <c r="Q255" s="902"/>
      <c r="R255" s="903"/>
      <c r="S255" s="634" t="str">
        <f t="shared" si="37"/>
        <v/>
      </c>
      <c r="T255" s="634" t="str">
        <f t="shared" si="38"/>
        <v/>
      </c>
      <c r="U255" s="903"/>
      <c r="V255" s="634" t="str">
        <f t="shared" si="39"/>
        <v xml:space="preserve"> </v>
      </c>
      <c r="W255" s="634" t="str">
        <f t="shared" si="40"/>
        <v xml:space="preserve"> </v>
      </c>
      <c r="X255" s="634" t="str">
        <f t="shared" si="41"/>
        <v/>
      </c>
      <c r="Y255" s="634" t="str">
        <f t="shared" si="42"/>
        <v xml:space="preserve"> </v>
      </c>
      <c r="Z255" s="634" t="str">
        <f t="shared" si="43"/>
        <v xml:space="preserve"> </v>
      </c>
      <c r="AA255" s="899" t="str">
        <f t="shared" si="44"/>
        <v xml:space="preserve"> </v>
      </c>
      <c r="AB255" s="899" t="str">
        <f t="shared" si="45"/>
        <v xml:space="preserve"> </v>
      </c>
      <c r="AD255" s="38">
        <f t="shared" si="46"/>
        <v>0</v>
      </c>
      <c r="AI255" s="38">
        <f t="shared" si="47"/>
        <v>0</v>
      </c>
    </row>
    <row r="256" spans="1:35" x14ac:dyDescent="0.25">
      <c r="A256" s="640"/>
      <c r="B256" s="640"/>
      <c r="C256" s="627"/>
      <c r="D256" s="900"/>
      <c r="E256" s="640"/>
      <c r="F256" s="640"/>
      <c r="G256" s="640"/>
      <c r="H256" s="624"/>
      <c r="I256" s="638"/>
      <c r="J256" s="901"/>
      <c r="K256" s="901"/>
      <c r="L256" s="901"/>
      <c r="M256" s="901"/>
      <c r="N256" s="640"/>
      <c r="O256" s="896" t="str">
        <f t="shared" si="36"/>
        <v xml:space="preserve"> </v>
      </c>
      <c r="P256" s="640"/>
      <c r="Q256" s="902"/>
      <c r="R256" s="903"/>
      <c r="S256" s="634" t="str">
        <f t="shared" si="37"/>
        <v/>
      </c>
      <c r="T256" s="634" t="str">
        <f t="shared" si="38"/>
        <v/>
      </c>
      <c r="U256" s="903"/>
      <c r="V256" s="634" t="str">
        <f t="shared" si="39"/>
        <v xml:space="preserve"> </v>
      </c>
      <c r="W256" s="634" t="str">
        <f t="shared" si="40"/>
        <v xml:space="preserve"> </v>
      </c>
      <c r="X256" s="634" t="str">
        <f t="shared" si="41"/>
        <v/>
      </c>
      <c r="Y256" s="634" t="str">
        <f t="shared" si="42"/>
        <v xml:space="preserve"> </v>
      </c>
      <c r="Z256" s="634" t="str">
        <f t="shared" si="43"/>
        <v xml:space="preserve"> </v>
      </c>
      <c r="AA256" s="899" t="str">
        <f t="shared" si="44"/>
        <v xml:space="preserve"> </v>
      </c>
      <c r="AB256" s="899" t="str">
        <f t="shared" si="45"/>
        <v xml:space="preserve"> </v>
      </c>
      <c r="AD256" s="38">
        <f t="shared" si="46"/>
        <v>0</v>
      </c>
      <c r="AI256" s="38">
        <f t="shared" si="47"/>
        <v>0</v>
      </c>
    </row>
    <row r="257" spans="1:35" x14ac:dyDescent="0.25">
      <c r="A257" s="640"/>
      <c r="B257" s="640"/>
      <c r="C257" s="627"/>
      <c r="D257" s="900"/>
      <c r="E257" s="640"/>
      <c r="F257" s="640"/>
      <c r="G257" s="640"/>
      <c r="H257" s="624"/>
      <c r="I257" s="638"/>
      <c r="J257" s="901"/>
      <c r="K257" s="901"/>
      <c r="L257" s="901"/>
      <c r="M257" s="901"/>
      <c r="N257" s="640"/>
      <c r="O257" s="896" t="str">
        <f t="shared" si="36"/>
        <v xml:space="preserve"> </v>
      </c>
      <c r="P257" s="640"/>
      <c r="Q257" s="902"/>
      <c r="R257" s="903"/>
      <c r="S257" s="634" t="str">
        <f t="shared" si="37"/>
        <v/>
      </c>
      <c r="T257" s="634" t="str">
        <f t="shared" si="38"/>
        <v/>
      </c>
      <c r="U257" s="903"/>
      <c r="V257" s="634" t="str">
        <f t="shared" si="39"/>
        <v xml:space="preserve"> </v>
      </c>
      <c r="W257" s="634" t="str">
        <f t="shared" si="40"/>
        <v xml:space="preserve"> </v>
      </c>
      <c r="X257" s="634" t="str">
        <f t="shared" si="41"/>
        <v/>
      </c>
      <c r="Y257" s="634" t="str">
        <f t="shared" si="42"/>
        <v xml:space="preserve"> </v>
      </c>
      <c r="Z257" s="634" t="str">
        <f t="shared" si="43"/>
        <v xml:space="preserve"> </v>
      </c>
      <c r="AA257" s="899" t="str">
        <f t="shared" si="44"/>
        <v xml:space="preserve"> </v>
      </c>
      <c r="AB257" s="899" t="str">
        <f t="shared" si="45"/>
        <v xml:space="preserve"> </v>
      </c>
      <c r="AD257" s="38">
        <f t="shared" si="46"/>
        <v>0</v>
      </c>
      <c r="AI257" s="38">
        <f t="shared" si="47"/>
        <v>0</v>
      </c>
    </row>
    <row r="258" spans="1:35" x14ac:dyDescent="0.25">
      <c r="A258" s="640"/>
      <c r="B258" s="640"/>
      <c r="C258" s="627"/>
      <c r="D258" s="900"/>
      <c r="E258" s="640"/>
      <c r="F258" s="640"/>
      <c r="G258" s="640"/>
      <c r="H258" s="624"/>
      <c r="I258" s="638"/>
      <c r="J258" s="901"/>
      <c r="K258" s="901"/>
      <c r="L258" s="901"/>
      <c r="M258" s="901"/>
      <c r="N258" s="640"/>
      <c r="O258" s="896" t="str">
        <f t="shared" si="36"/>
        <v xml:space="preserve"> </v>
      </c>
      <c r="P258" s="640"/>
      <c r="Q258" s="902"/>
      <c r="R258" s="903"/>
      <c r="S258" s="634" t="str">
        <f t="shared" si="37"/>
        <v/>
      </c>
      <c r="T258" s="634" t="str">
        <f t="shared" si="38"/>
        <v/>
      </c>
      <c r="U258" s="903"/>
      <c r="V258" s="634" t="str">
        <f t="shared" si="39"/>
        <v xml:space="preserve"> </v>
      </c>
      <c r="W258" s="634" t="str">
        <f t="shared" si="40"/>
        <v xml:space="preserve"> </v>
      </c>
      <c r="X258" s="634" t="str">
        <f t="shared" si="41"/>
        <v/>
      </c>
      <c r="Y258" s="634" t="str">
        <f t="shared" si="42"/>
        <v xml:space="preserve"> </v>
      </c>
      <c r="Z258" s="634" t="str">
        <f t="shared" si="43"/>
        <v xml:space="preserve"> </v>
      </c>
      <c r="AA258" s="899" t="str">
        <f t="shared" si="44"/>
        <v xml:space="preserve"> </v>
      </c>
      <c r="AB258" s="899" t="str">
        <f t="shared" si="45"/>
        <v xml:space="preserve"> </v>
      </c>
      <c r="AD258" s="38">
        <f t="shared" si="46"/>
        <v>0</v>
      </c>
      <c r="AI258" s="38">
        <f t="shared" si="47"/>
        <v>0</v>
      </c>
    </row>
    <row r="259" spans="1:35" x14ac:dyDescent="0.25">
      <c r="A259" s="640"/>
      <c r="B259" s="640"/>
      <c r="C259" s="627"/>
      <c r="D259" s="900"/>
      <c r="E259" s="640"/>
      <c r="F259" s="640"/>
      <c r="G259" s="640"/>
      <c r="H259" s="624"/>
      <c r="I259" s="638"/>
      <c r="J259" s="901"/>
      <c r="K259" s="901"/>
      <c r="L259" s="901"/>
      <c r="M259" s="901"/>
      <c r="N259" s="640"/>
      <c r="O259" s="896" t="str">
        <f t="shared" si="36"/>
        <v xml:space="preserve"> </v>
      </c>
      <c r="P259" s="640"/>
      <c r="Q259" s="902"/>
      <c r="R259" s="903"/>
      <c r="S259" s="634" t="str">
        <f t="shared" si="37"/>
        <v/>
      </c>
      <c r="T259" s="634" t="str">
        <f t="shared" si="38"/>
        <v/>
      </c>
      <c r="U259" s="903"/>
      <c r="V259" s="634" t="str">
        <f t="shared" si="39"/>
        <v xml:space="preserve"> </v>
      </c>
      <c r="W259" s="634" t="str">
        <f t="shared" si="40"/>
        <v xml:space="preserve"> </v>
      </c>
      <c r="X259" s="634" t="str">
        <f t="shared" si="41"/>
        <v/>
      </c>
      <c r="Y259" s="634" t="str">
        <f t="shared" si="42"/>
        <v xml:space="preserve"> </v>
      </c>
      <c r="Z259" s="634" t="str">
        <f t="shared" si="43"/>
        <v xml:space="preserve"> </v>
      </c>
      <c r="AA259" s="899" t="str">
        <f t="shared" si="44"/>
        <v xml:space="preserve"> </v>
      </c>
      <c r="AB259" s="899" t="str">
        <f t="shared" si="45"/>
        <v xml:space="preserve"> </v>
      </c>
      <c r="AD259" s="38">
        <f t="shared" si="46"/>
        <v>0</v>
      </c>
      <c r="AI259" s="38">
        <f t="shared" si="47"/>
        <v>0</v>
      </c>
    </row>
    <row r="260" spans="1:35" x14ac:dyDescent="0.25">
      <c r="A260" s="640"/>
      <c r="B260" s="640"/>
      <c r="C260" s="627"/>
      <c r="D260" s="900"/>
      <c r="E260" s="640"/>
      <c r="F260" s="640"/>
      <c r="G260" s="640"/>
      <c r="H260" s="624"/>
      <c r="I260" s="638"/>
      <c r="J260" s="901"/>
      <c r="K260" s="901"/>
      <c r="L260" s="901"/>
      <c r="M260" s="901"/>
      <c r="N260" s="640"/>
      <c r="O260" s="896" t="str">
        <f t="shared" si="36"/>
        <v xml:space="preserve"> </v>
      </c>
      <c r="P260" s="640"/>
      <c r="Q260" s="902"/>
      <c r="R260" s="903"/>
      <c r="S260" s="634" t="str">
        <f t="shared" si="37"/>
        <v/>
      </c>
      <c r="T260" s="634" t="str">
        <f t="shared" si="38"/>
        <v/>
      </c>
      <c r="U260" s="903"/>
      <c r="V260" s="634" t="str">
        <f t="shared" si="39"/>
        <v xml:space="preserve"> </v>
      </c>
      <c r="W260" s="634" t="str">
        <f t="shared" si="40"/>
        <v xml:space="preserve"> </v>
      </c>
      <c r="X260" s="634" t="str">
        <f t="shared" si="41"/>
        <v/>
      </c>
      <c r="Y260" s="634" t="str">
        <f t="shared" si="42"/>
        <v xml:space="preserve"> </v>
      </c>
      <c r="Z260" s="634" t="str">
        <f t="shared" si="43"/>
        <v xml:space="preserve"> </v>
      </c>
      <c r="AA260" s="899" t="str">
        <f t="shared" si="44"/>
        <v xml:space="preserve"> </v>
      </c>
      <c r="AB260" s="899" t="str">
        <f t="shared" si="45"/>
        <v xml:space="preserve"> </v>
      </c>
      <c r="AD260" s="38">
        <f t="shared" si="46"/>
        <v>0</v>
      </c>
      <c r="AI260" s="38">
        <f t="shared" si="47"/>
        <v>0</v>
      </c>
    </row>
    <row r="261" spans="1:35" x14ac:dyDescent="0.25">
      <c r="A261" s="640"/>
      <c r="B261" s="640"/>
      <c r="C261" s="627"/>
      <c r="D261" s="900"/>
      <c r="E261" s="640"/>
      <c r="F261" s="640"/>
      <c r="G261" s="640"/>
      <c r="H261" s="624"/>
      <c r="I261" s="638"/>
      <c r="J261" s="901"/>
      <c r="K261" s="901"/>
      <c r="L261" s="901"/>
      <c r="M261" s="901"/>
      <c r="N261" s="640"/>
      <c r="O261" s="896" t="str">
        <f t="shared" si="36"/>
        <v xml:space="preserve"> </v>
      </c>
      <c r="P261" s="640"/>
      <c r="Q261" s="902"/>
      <c r="R261" s="903"/>
      <c r="S261" s="634" t="str">
        <f t="shared" si="37"/>
        <v/>
      </c>
      <c r="T261" s="634" t="str">
        <f t="shared" si="38"/>
        <v/>
      </c>
      <c r="U261" s="903"/>
      <c r="V261" s="634" t="str">
        <f t="shared" si="39"/>
        <v xml:space="preserve"> </v>
      </c>
      <c r="W261" s="634" t="str">
        <f t="shared" si="40"/>
        <v xml:space="preserve"> </v>
      </c>
      <c r="X261" s="634" t="str">
        <f t="shared" si="41"/>
        <v/>
      </c>
      <c r="Y261" s="634" t="str">
        <f t="shared" si="42"/>
        <v xml:space="preserve"> </v>
      </c>
      <c r="Z261" s="634" t="str">
        <f t="shared" si="43"/>
        <v xml:space="preserve"> </v>
      </c>
      <c r="AA261" s="899" t="str">
        <f t="shared" si="44"/>
        <v xml:space="preserve"> </v>
      </c>
      <c r="AB261" s="899" t="str">
        <f t="shared" si="45"/>
        <v xml:space="preserve"> </v>
      </c>
      <c r="AD261" s="38">
        <f t="shared" si="46"/>
        <v>0</v>
      </c>
      <c r="AI261" s="38">
        <f t="shared" si="47"/>
        <v>0</v>
      </c>
    </row>
    <row r="262" spans="1:35" x14ac:dyDescent="0.25">
      <c r="A262" s="640"/>
      <c r="B262" s="640"/>
      <c r="C262" s="627"/>
      <c r="D262" s="900"/>
      <c r="E262" s="640"/>
      <c r="F262" s="640"/>
      <c r="G262" s="640"/>
      <c r="H262" s="624"/>
      <c r="I262" s="638"/>
      <c r="J262" s="901"/>
      <c r="K262" s="901"/>
      <c r="L262" s="901"/>
      <c r="M262" s="901"/>
      <c r="N262" s="640"/>
      <c r="O262" s="896" t="str">
        <f t="shared" ref="O262:O325" si="48">IF(N262*Q262&gt;0,N262*Q262," ")</f>
        <v xml:space="preserve"> </v>
      </c>
      <c r="P262" s="640"/>
      <c r="Q262" s="902"/>
      <c r="R262" s="903"/>
      <c r="S262" s="634" t="str">
        <f t="shared" ref="S262:S325" si="49">IF(C262="","",VLOOKUP(C262,$AF$5:$AG$10,2,FALSE))</f>
        <v/>
      </c>
      <c r="T262" s="634" t="str">
        <f t="shared" ref="T262:T325" si="50">IF(C262="","",VLOOKUP(C262,$AF$5:$AH$10,3,FALSE)*R262)</f>
        <v/>
      </c>
      <c r="U262" s="903"/>
      <c r="V262" s="634" t="str">
        <f t="shared" ref="V262:V325" si="51">IF(U262*0.000187&gt;0,(U262*0.000187)+T262," ")</f>
        <v xml:space="preserve"> </v>
      </c>
      <c r="W262" s="634" t="str">
        <f t="shared" ref="W262:W325" si="52">IFERROR(R262/Q262," ")</f>
        <v xml:space="preserve"> </v>
      </c>
      <c r="X262" s="634" t="str">
        <f t="shared" ref="X262:X325" si="53">IF(S262="","",S262&amp;"/km")</f>
        <v/>
      </c>
      <c r="Y262" s="634" t="str">
        <f t="shared" ref="Y262:Y325" si="54">IFERROR(T262/Q262," ")</f>
        <v xml:space="preserve"> </v>
      </c>
      <c r="Z262" s="634" t="str">
        <f t="shared" ref="Z262:Z325" si="55">IFERROR(T262/O262," ")</f>
        <v xml:space="preserve"> </v>
      </c>
      <c r="AA262" s="899" t="str">
        <f t="shared" ref="AA262:AA325" si="56">IFERROR(V262/Q262," ")</f>
        <v xml:space="preserve"> </v>
      </c>
      <c r="AB262" s="899" t="str">
        <f t="shared" ref="AB262:AB325" si="57">IFERROR(V262/O262," ")</f>
        <v xml:space="preserve"> </v>
      </c>
      <c r="AD262" s="38">
        <f t="shared" ref="AD262:AD325" si="58">IF(C262="Elettrico",1,0)+IF(C262="Ibrido",1,0)</f>
        <v>0</v>
      </c>
      <c r="AI262" s="38">
        <f t="shared" ref="AI262:AI325" si="59">IF(C262="Metano",1,0)</f>
        <v>0</v>
      </c>
    </row>
    <row r="263" spans="1:35" x14ac:dyDescent="0.25">
      <c r="A263" s="640"/>
      <c r="B263" s="640"/>
      <c r="C263" s="627"/>
      <c r="D263" s="900"/>
      <c r="E263" s="640"/>
      <c r="F263" s="640"/>
      <c r="G263" s="640"/>
      <c r="H263" s="624"/>
      <c r="I263" s="638"/>
      <c r="J263" s="901"/>
      <c r="K263" s="901"/>
      <c r="L263" s="901"/>
      <c r="M263" s="901"/>
      <c r="N263" s="640"/>
      <c r="O263" s="896" t="str">
        <f t="shared" si="48"/>
        <v xml:space="preserve"> </v>
      </c>
      <c r="P263" s="640"/>
      <c r="Q263" s="902"/>
      <c r="R263" s="903"/>
      <c r="S263" s="634" t="str">
        <f t="shared" si="49"/>
        <v/>
      </c>
      <c r="T263" s="634" t="str">
        <f t="shared" si="50"/>
        <v/>
      </c>
      <c r="U263" s="903"/>
      <c r="V263" s="634" t="str">
        <f t="shared" si="51"/>
        <v xml:space="preserve"> </v>
      </c>
      <c r="W263" s="634" t="str">
        <f t="shared" si="52"/>
        <v xml:space="preserve"> </v>
      </c>
      <c r="X263" s="634" t="str">
        <f t="shared" si="53"/>
        <v/>
      </c>
      <c r="Y263" s="634" t="str">
        <f t="shared" si="54"/>
        <v xml:space="preserve"> </v>
      </c>
      <c r="Z263" s="634" t="str">
        <f t="shared" si="55"/>
        <v xml:space="preserve"> </v>
      </c>
      <c r="AA263" s="899" t="str">
        <f t="shared" si="56"/>
        <v xml:space="preserve"> </v>
      </c>
      <c r="AB263" s="899" t="str">
        <f t="shared" si="57"/>
        <v xml:space="preserve"> </v>
      </c>
      <c r="AD263" s="38">
        <f t="shared" si="58"/>
        <v>0</v>
      </c>
      <c r="AI263" s="38">
        <f t="shared" si="59"/>
        <v>0</v>
      </c>
    </row>
    <row r="264" spans="1:35" x14ac:dyDescent="0.25">
      <c r="A264" s="640"/>
      <c r="B264" s="640"/>
      <c r="C264" s="627"/>
      <c r="D264" s="900"/>
      <c r="E264" s="640"/>
      <c r="F264" s="640"/>
      <c r="G264" s="640"/>
      <c r="H264" s="624"/>
      <c r="I264" s="638"/>
      <c r="J264" s="901"/>
      <c r="K264" s="901"/>
      <c r="L264" s="901"/>
      <c r="M264" s="901"/>
      <c r="N264" s="640"/>
      <c r="O264" s="896" t="str">
        <f t="shared" si="48"/>
        <v xml:space="preserve"> </v>
      </c>
      <c r="P264" s="640"/>
      <c r="Q264" s="902"/>
      <c r="R264" s="903"/>
      <c r="S264" s="634" t="str">
        <f t="shared" si="49"/>
        <v/>
      </c>
      <c r="T264" s="634" t="str">
        <f t="shared" si="50"/>
        <v/>
      </c>
      <c r="U264" s="903"/>
      <c r="V264" s="634" t="str">
        <f t="shared" si="51"/>
        <v xml:space="preserve"> </v>
      </c>
      <c r="W264" s="634" t="str">
        <f t="shared" si="52"/>
        <v xml:space="preserve"> </v>
      </c>
      <c r="X264" s="634" t="str">
        <f t="shared" si="53"/>
        <v/>
      </c>
      <c r="Y264" s="634" t="str">
        <f t="shared" si="54"/>
        <v xml:space="preserve"> </v>
      </c>
      <c r="Z264" s="634" t="str">
        <f t="shared" si="55"/>
        <v xml:space="preserve"> </v>
      </c>
      <c r="AA264" s="899" t="str">
        <f t="shared" si="56"/>
        <v xml:space="preserve"> </v>
      </c>
      <c r="AB264" s="899" t="str">
        <f t="shared" si="57"/>
        <v xml:space="preserve"> </v>
      </c>
      <c r="AD264" s="38">
        <f t="shared" si="58"/>
        <v>0</v>
      </c>
      <c r="AI264" s="38">
        <f t="shared" si="59"/>
        <v>0</v>
      </c>
    </row>
    <row r="265" spans="1:35" x14ac:dyDescent="0.25">
      <c r="A265" s="640"/>
      <c r="B265" s="640"/>
      <c r="C265" s="627"/>
      <c r="D265" s="900"/>
      <c r="E265" s="640"/>
      <c r="F265" s="640"/>
      <c r="G265" s="640"/>
      <c r="H265" s="624"/>
      <c r="I265" s="638"/>
      <c r="J265" s="901"/>
      <c r="K265" s="901"/>
      <c r="L265" s="901"/>
      <c r="M265" s="901"/>
      <c r="N265" s="640"/>
      <c r="O265" s="896" t="str">
        <f t="shared" si="48"/>
        <v xml:space="preserve"> </v>
      </c>
      <c r="P265" s="640"/>
      <c r="Q265" s="902"/>
      <c r="R265" s="903"/>
      <c r="S265" s="634" t="str">
        <f t="shared" si="49"/>
        <v/>
      </c>
      <c r="T265" s="634" t="str">
        <f t="shared" si="50"/>
        <v/>
      </c>
      <c r="U265" s="903"/>
      <c r="V265" s="634" t="str">
        <f t="shared" si="51"/>
        <v xml:space="preserve"> </v>
      </c>
      <c r="W265" s="634" t="str">
        <f t="shared" si="52"/>
        <v xml:space="preserve"> </v>
      </c>
      <c r="X265" s="634" t="str">
        <f t="shared" si="53"/>
        <v/>
      </c>
      <c r="Y265" s="634" t="str">
        <f t="shared" si="54"/>
        <v xml:space="preserve"> </v>
      </c>
      <c r="Z265" s="634" t="str">
        <f t="shared" si="55"/>
        <v xml:space="preserve"> </v>
      </c>
      <c r="AA265" s="899" t="str">
        <f t="shared" si="56"/>
        <v xml:space="preserve"> </v>
      </c>
      <c r="AB265" s="899" t="str">
        <f t="shared" si="57"/>
        <v xml:space="preserve"> </v>
      </c>
      <c r="AD265" s="38">
        <f t="shared" si="58"/>
        <v>0</v>
      </c>
      <c r="AI265" s="38">
        <f t="shared" si="59"/>
        <v>0</v>
      </c>
    </row>
    <row r="266" spans="1:35" x14ac:dyDescent="0.25">
      <c r="A266" s="640"/>
      <c r="B266" s="640"/>
      <c r="C266" s="627"/>
      <c r="D266" s="900"/>
      <c r="E266" s="640"/>
      <c r="F266" s="640"/>
      <c r="G266" s="640"/>
      <c r="H266" s="624"/>
      <c r="I266" s="638"/>
      <c r="J266" s="901"/>
      <c r="K266" s="901"/>
      <c r="L266" s="901"/>
      <c r="M266" s="901"/>
      <c r="N266" s="640"/>
      <c r="O266" s="896" t="str">
        <f t="shared" si="48"/>
        <v xml:space="preserve"> </v>
      </c>
      <c r="P266" s="640"/>
      <c r="Q266" s="902"/>
      <c r="R266" s="903"/>
      <c r="S266" s="634" t="str">
        <f t="shared" si="49"/>
        <v/>
      </c>
      <c r="T266" s="634" t="str">
        <f t="shared" si="50"/>
        <v/>
      </c>
      <c r="U266" s="903"/>
      <c r="V266" s="634" t="str">
        <f t="shared" si="51"/>
        <v xml:space="preserve"> </v>
      </c>
      <c r="W266" s="634" t="str">
        <f t="shared" si="52"/>
        <v xml:space="preserve"> </v>
      </c>
      <c r="X266" s="634" t="str">
        <f t="shared" si="53"/>
        <v/>
      </c>
      <c r="Y266" s="634" t="str">
        <f t="shared" si="54"/>
        <v xml:space="preserve"> </v>
      </c>
      <c r="Z266" s="634" t="str">
        <f t="shared" si="55"/>
        <v xml:space="preserve"> </v>
      </c>
      <c r="AA266" s="899" t="str">
        <f t="shared" si="56"/>
        <v xml:space="preserve"> </v>
      </c>
      <c r="AB266" s="899" t="str">
        <f t="shared" si="57"/>
        <v xml:space="preserve"> </v>
      </c>
      <c r="AD266" s="38">
        <f t="shared" si="58"/>
        <v>0</v>
      </c>
      <c r="AI266" s="38">
        <f t="shared" si="59"/>
        <v>0</v>
      </c>
    </row>
    <row r="267" spans="1:35" x14ac:dyDescent="0.25">
      <c r="A267" s="640"/>
      <c r="B267" s="640"/>
      <c r="C267" s="627"/>
      <c r="D267" s="900"/>
      <c r="E267" s="640"/>
      <c r="F267" s="640"/>
      <c r="G267" s="640"/>
      <c r="H267" s="624"/>
      <c r="I267" s="638"/>
      <c r="J267" s="901"/>
      <c r="K267" s="901"/>
      <c r="L267" s="901"/>
      <c r="M267" s="901"/>
      <c r="N267" s="640"/>
      <c r="O267" s="896" t="str">
        <f t="shared" si="48"/>
        <v xml:space="preserve"> </v>
      </c>
      <c r="P267" s="640"/>
      <c r="Q267" s="902"/>
      <c r="R267" s="903"/>
      <c r="S267" s="634" t="str">
        <f t="shared" si="49"/>
        <v/>
      </c>
      <c r="T267" s="634" t="str">
        <f t="shared" si="50"/>
        <v/>
      </c>
      <c r="U267" s="903"/>
      <c r="V267" s="634" t="str">
        <f t="shared" si="51"/>
        <v xml:space="preserve"> </v>
      </c>
      <c r="W267" s="634" t="str">
        <f t="shared" si="52"/>
        <v xml:space="preserve"> </v>
      </c>
      <c r="X267" s="634" t="str">
        <f t="shared" si="53"/>
        <v/>
      </c>
      <c r="Y267" s="634" t="str">
        <f t="shared" si="54"/>
        <v xml:space="preserve"> </v>
      </c>
      <c r="Z267" s="634" t="str">
        <f t="shared" si="55"/>
        <v xml:space="preserve"> </v>
      </c>
      <c r="AA267" s="899" t="str">
        <f t="shared" si="56"/>
        <v xml:space="preserve"> </v>
      </c>
      <c r="AB267" s="899" t="str">
        <f t="shared" si="57"/>
        <v xml:space="preserve"> </v>
      </c>
      <c r="AD267" s="38">
        <f t="shared" si="58"/>
        <v>0</v>
      </c>
      <c r="AI267" s="38">
        <f t="shared" si="59"/>
        <v>0</v>
      </c>
    </row>
    <row r="268" spans="1:35" x14ac:dyDescent="0.25">
      <c r="A268" s="640"/>
      <c r="B268" s="640"/>
      <c r="C268" s="627"/>
      <c r="D268" s="900"/>
      <c r="E268" s="640"/>
      <c r="F268" s="640"/>
      <c r="G268" s="640"/>
      <c r="H268" s="624"/>
      <c r="I268" s="638"/>
      <c r="J268" s="901"/>
      <c r="K268" s="901"/>
      <c r="L268" s="901"/>
      <c r="M268" s="901"/>
      <c r="N268" s="640"/>
      <c r="O268" s="896" t="str">
        <f t="shared" si="48"/>
        <v xml:space="preserve"> </v>
      </c>
      <c r="P268" s="640"/>
      <c r="Q268" s="902"/>
      <c r="R268" s="903"/>
      <c r="S268" s="634" t="str">
        <f t="shared" si="49"/>
        <v/>
      </c>
      <c r="T268" s="634" t="str">
        <f t="shared" si="50"/>
        <v/>
      </c>
      <c r="U268" s="903"/>
      <c r="V268" s="634" t="str">
        <f t="shared" si="51"/>
        <v xml:space="preserve"> </v>
      </c>
      <c r="W268" s="634" t="str">
        <f t="shared" si="52"/>
        <v xml:space="preserve"> </v>
      </c>
      <c r="X268" s="634" t="str">
        <f t="shared" si="53"/>
        <v/>
      </c>
      <c r="Y268" s="634" t="str">
        <f t="shared" si="54"/>
        <v xml:space="preserve"> </v>
      </c>
      <c r="Z268" s="634" t="str">
        <f t="shared" si="55"/>
        <v xml:space="preserve"> </v>
      </c>
      <c r="AA268" s="899" t="str">
        <f t="shared" si="56"/>
        <v xml:space="preserve"> </v>
      </c>
      <c r="AB268" s="899" t="str">
        <f t="shared" si="57"/>
        <v xml:space="preserve"> </v>
      </c>
      <c r="AD268" s="38">
        <f t="shared" si="58"/>
        <v>0</v>
      </c>
      <c r="AI268" s="38">
        <f t="shared" si="59"/>
        <v>0</v>
      </c>
    </row>
    <row r="269" spans="1:35" x14ac:dyDescent="0.25">
      <c r="A269" s="640"/>
      <c r="B269" s="640"/>
      <c r="C269" s="627"/>
      <c r="D269" s="900"/>
      <c r="E269" s="640"/>
      <c r="F269" s="640"/>
      <c r="G269" s="640"/>
      <c r="H269" s="624"/>
      <c r="I269" s="638"/>
      <c r="J269" s="901"/>
      <c r="K269" s="901"/>
      <c r="L269" s="901"/>
      <c r="M269" s="901"/>
      <c r="N269" s="640"/>
      <c r="O269" s="896" t="str">
        <f t="shared" si="48"/>
        <v xml:space="preserve"> </v>
      </c>
      <c r="P269" s="640"/>
      <c r="Q269" s="902"/>
      <c r="R269" s="903"/>
      <c r="S269" s="634" t="str">
        <f t="shared" si="49"/>
        <v/>
      </c>
      <c r="T269" s="634" t="str">
        <f t="shared" si="50"/>
        <v/>
      </c>
      <c r="U269" s="903"/>
      <c r="V269" s="634" t="str">
        <f t="shared" si="51"/>
        <v xml:space="preserve"> </v>
      </c>
      <c r="W269" s="634" t="str">
        <f t="shared" si="52"/>
        <v xml:space="preserve"> </v>
      </c>
      <c r="X269" s="634" t="str">
        <f t="shared" si="53"/>
        <v/>
      </c>
      <c r="Y269" s="634" t="str">
        <f t="shared" si="54"/>
        <v xml:space="preserve"> </v>
      </c>
      <c r="Z269" s="634" t="str">
        <f t="shared" si="55"/>
        <v xml:space="preserve"> </v>
      </c>
      <c r="AA269" s="899" t="str">
        <f t="shared" si="56"/>
        <v xml:space="preserve"> </v>
      </c>
      <c r="AB269" s="899" t="str">
        <f t="shared" si="57"/>
        <v xml:space="preserve"> </v>
      </c>
      <c r="AD269" s="38">
        <f t="shared" si="58"/>
        <v>0</v>
      </c>
      <c r="AI269" s="38">
        <f t="shared" si="59"/>
        <v>0</v>
      </c>
    </row>
    <row r="270" spans="1:35" x14ac:dyDescent="0.25">
      <c r="A270" s="640"/>
      <c r="B270" s="640"/>
      <c r="C270" s="627"/>
      <c r="D270" s="900"/>
      <c r="E270" s="640"/>
      <c r="F270" s="640"/>
      <c r="G270" s="640"/>
      <c r="H270" s="624"/>
      <c r="I270" s="638"/>
      <c r="J270" s="901"/>
      <c r="K270" s="901"/>
      <c r="L270" s="901"/>
      <c r="M270" s="901"/>
      <c r="N270" s="640"/>
      <c r="O270" s="896" t="str">
        <f t="shared" si="48"/>
        <v xml:space="preserve"> </v>
      </c>
      <c r="P270" s="640"/>
      <c r="Q270" s="902"/>
      <c r="R270" s="903"/>
      <c r="S270" s="634" t="str">
        <f t="shared" si="49"/>
        <v/>
      </c>
      <c r="T270" s="634" t="str">
        <f t="shared" si="50"/>
        <v/>
      </c>
      <c r="U270" s="903"/>
      <c r="V270" s="634" t="str">
        <f t="shared" si="51"/>
        <v xml:space="preserve"> </v>
      </c>
      <c r="W270" s="634" t="str">
        <f t="shared" si="52"/>
        <v xml:space="preserve"> </v>
      </c>
      <c r="X270" s="634" t="str">
        <f t="shared" si="53"/>
        <v/>
      </c>
      <c r="Y270" s="634" t="str">
        <f t="shared" si="54"/>
        <v xml:space="preserve"> </v>
      </c>
      <c r="Z270" s="634" t="str">
        <f t="shared" si="55"/>
        <v xml:space="preserve"> </v>
      </c>
      <c r="AA270" s="899" t="str">
        <f t="shared" si="56"/>
        <v xml:space="preserve"> </v>
      </c>
      <c r="AB270" s="899" t="str">
        <f t="shared" si="57"/>
        <v xml:space="preserve"> </v>
      </c>
      <c r="AD270" s="38">
        <f t="shared" si="58"/>
        <v>0</v>
      </c>
      <c r="AI270" s="38">
        <f t="shared" si="59"/>
        <v>0</v>
      </c>
    </row>
    <row r="271" spans="1:35" x14ac:dyDescent="0.25">
      <c r="A271" s="640"/>
      <c r="B271" s="640"/>
      <c r="C271" s="627"/>
      <c r="D271" s="900"/>
      <c r="E271" s="640"/>
      <c r="F271" s="640"/>
      <c r="G271" s="640"/>
      <c r="H271" s="624"/>
      <c r="I271" s="638"/>
      <c r="J271" s="901"/>
      <c r="K271" s="901"/>
      <c r="L271" s="901"/>
      <c r="M271" s="901"/>
      <c r="N271" s="640"/>
      <c r="O271" s="896" t="str">
        <f t="shared" si="48"/>
        <v xml:space="preserve"> </v>
      </c>
      <c r="P271" s="640"/>
      <c r="Q271" s="902"/>
      <c r="R271" s="903"/>
      <c r="S271" s="634" t="str">
        <f t="shared" si="49"/>
        <v/>
      </c>
      <c r="T271" s="634" t="str">
        <f t="shared" si="50"/>
        <v/>
      </c>
      <c r="U271" s="903"/>
      <c r="V271" s="634" t="str">
        <f t="shared" si="51"/>
        <v xml:space="preserve"> </v>
      </c>
      <c r="W271" s="634" t="str">
        <f t="shared" si="52"/>
        <v xml:space="preserve"> </v>
      </c>
      <c r="X271" s="634" t="str">
        <f t="shared" si="53"/>
        <v/>
      </c>
      <c r="Y271" s="634" t="str">
        <f t="shared" si="54"/>
        <v xml:space="preserve"> </v>
      </c>
      <c r="Z271" s="634" t="str">
        <f t="shared" si="55"/>
        <v xml:space="preserve"> </v>
      </c>
      <c r="AA271" s="899" t="str">
        <f t="shared" si="56"/>
        <v xml:space="preserve"> </v>
      </c>
      <c r="AB271" s="899" t="str">
        <f t="shared" si="57"/>
        <v xml:space="preserve"> </v>
      </c>
      <c r="AD271" s="38">
        <f t="shared" si="58"/>
        <v>0</v>
      </c>
      <c r="AI271" s="38">
        <f t="shared" si="59"/>
        <v>0</v>
      </c>
    </row>
    <row r="272" spans="1:35" x14ac:dyDescent="0.25">
      <c r="A272" s="640"/>
      <c r="B272" s="640"/>
      <c r="C272" s="627"/>
      <c r="D272" s="900"/>
      <c r="E272" s="640"/>
      <c r="F272" s="640"/>
      <c r="G272" s="640"/>
      <c r="H272" s="624"/>
      <c r="I272" s="638"/>
      <c r="J272" s="901"/>
      <c r="K272" s="901"/>
      <c r="L272" s="901"/>
      <c r="M272" s="901"/>
      <c r="N272" s="640"/>
      <c r="O272" s="896" t="str">
        <f t="shared" si="48"/>
        <v xml:space="preserve"> </v>
      </c>
      <c r="P272" s="640"/>
      <c r="Q272" s="902"/>
      <c r="R272" s="903"/>
      <c r="S272" s="634" t="str">
        <f t="shared" si="49"/>
        <v/>
      </c>
      <c r="T272" s="634" t="str">
        <f t="shared" si="50"/>
        <v/>
      </c>
      <c r="U272" s="903"/>
      <c r="V272" s="634" t="str">
        <f t="shared" si="51"/>
        <v xml:space="preserve"> </v>
      </c>
      <c r="W272" s="634" t="str">
        <f t="shared" si="52"/>
        <v xml:space="preserve"> </v>
      </c>
      <c r="X272" s="634" t="str">
        <f t="shared" si="53"/>
        <v/>
      </c>
      <c r="Y272" s="634" t="str">
        <f t="shared" si="54"/>
        <v xml:space="preserve"> </v>
      </c>
      <c r="Z272" s="634" t="str">
        <f t="shared" si="55"/>
        <v xml:space="preserve"> </v>
      </c>
      <c r="AA272" s="899" t="str">
        <f t="shared" si="56"/>
        <v xml:space="preserve"> </v>
      </c>
      <c r="AB272" s="899" t="str">
        <f t="shared" si="57"/>
        <v xml:space="preserve"> </v>
      </c>
      <c r="AD272" s="38">
        <f t="shared" si="58"/>
        <v>0</v>
      </c>
      <c r="AI272" s="38">
        <f t="shared" si="59"/>
        <v>0</v>
      </c>
    </row>
    <row r="273" spans="1:35" x14ac:dyDescent="0.25">
      <c r="A273" s="640"/>
      <c r="B273" s="640"/>
      <c r="C273" s="627"/>
      <c r="D273" s="900"/>
      <c r="E273" s="640"/>
      <c r="F273" s="640"/>
      <c r="G273" s="640"/>
      <c r="H273" s="624"/>
      <c r="I273" s="638"/>
      <c r="J273" s="901"/>
      <c r="K273" s="901"/>
      <c r="L273" s="901"/>
      <c r="M273" s="901"/>
      <c r="N273" s="640"/>
      <c r="O273" s="896" t="str">
        <f t="shared" si="48"/>
        <v xml:space="preserve"> </v>
      </c>
      <c r="P273" s="640"/>
      <c r="Q273" s="902"/>
      <c r="R273" s="903"/>
      <c r="S273" s="634" t="str">
        <f t="shared" si="49"/>
        <v/>
      </c>
      <c r="T273" s="634" t="str">
        <f t="shared" si="50"/>
        <v/>
      </c>
      <c r="U273" s="903"/>
      <c r="V273" s="634" t="str">
        <f t="shared" si="51"/>
        <v xml:space="preserve"> </v>
      </c>
      <c r="W273" s="634" t="str">
        <f t="shared" si="52"/>
        <v xml:space="preserve"> </v>
      </c>
      <c r="X273" s="634" t="str">
        <f t="shared" si="53"/>
        <v/>
      </c>
      <c r="Y273" s="634" t="str">
        <f t="shared" si="54"/>
        <v xml:space="preserve"> </v>
      </c>
      <c r="Z273" s="634" t="str">
        <f t="shared" si="55"/>
        <v xml:space="preserve"> </v>
      </c>
      <c r="AA273" s="899" t="str">
        <f t="shared" si="56"/>
        <v xml:space="preserve"> </v>
      </c>
      <c r="AB273" s="899" t="str">
        <f t="shared" si="57"/>
        <v xml:space="preserve"> </v>
      </c>
      <c r="AD273" s="38">
        <f t="shared" si="58"/>
        <v>0</v>
      </c>
      <c r="AI273" s="38">
        <f t="shared" si="59"/>
        <v>0</v>
      </c>
    </row>
    <row r="274" spans="1:35" x14ac:dyDescent="0.25">
      <c r="A274" s="640"/>
      <c r="B274" s="640"/>
      <c r="C274" s="627"/>
      <c r="D274" s="900"/>
      <c r="E274" s="640"/>
      <c r="F274" s="640"/>
      <c r="G274" s="640"/>
      <c r="H274" s="624"/>
      <c r="I274" s="638"/>
      <c r="J274" s="901"/>
      <c r="K274" s="901"/>
      <c r="L274" s="901"/>
      <c r="M274" s="901"/>
      <c r="N274" s="640"/>
      <c r="O274" s="896" t="str">
        <f t="shared" si="48"/>
        <v xml:space="preserve"> </v>
      </c>
      <c r="P274" s="640"/>
      <c r="Q274" s="902"/>
      <c r="R274" s="903"/>
      <c r="S274" s="634" t="str">
        <f t="shared" si="49"/>
        <v/>
      </c>
      <c r="T274" s="634" t="str">
        <f t="shared" si="50"/>
        <v/>
      </c>
      <c r="U274" s="903"/>
      <c r="V274" s="634" t="str">
        <f t="shared" si="51"/>
        <v xml:space="preserve"> </v>
      </c>
      <c r="W274" s="634" t="str">
        <f t="shared" si="52"/>
        <v xml:space="preserve"> </v>
      </c>
      <c r="X274" s="634" t="str">
        <f t="shared" si="53"/>
        <v/>
      </c>
      <c r="Y274" s="634" t="str">
        <f t="shared" si="54"/>
        <v xml:space="preserve"> </v>
      </c>
      <c r="Z274" s="634" t="str">
        <f t="shared" si="55"/>
        <v xml:space="preserve"> </v>
      </c>
      <c r="AA274" s="899" t="str">
        <f t="shared" si="56"/>
        <v xml:space="preserve"> </v>
      </c>
      <c r="AB274" s="899" t="str">
        <f t="shared" si="57"/>
        <v xml:space="preserve"> </v>
      </c>
      <c r="AD274" s="38">
        <f t="shared" si="58"/>
        <v>0</v>
      </c>
      <c r="AI274" s="38">
        <f t="shared" si="59"/>
        <v>0</v>
      </c>
    </row>
    <row r="275" spans="1:35" x14ac:dyDescent="0.25">
      <c r="A275" s="640"/>
      <c r="B275" s="640"/>
      <c r="C275" s="627"/>
      <c r="D275" s="900"/>
      <c r="E275" s="640"/>
      <c r="F275" s="640"/>
      <c r="G275" s="640"/>
      <c r="H275" s="624"/>
      <c r="I275" s="638"/>
      <c r="J275" s="901"/>
      <c r="K275" s="901"/>
      <c r="L275" s="901"/>
      <c r="M275" s="901"/>
      <c r="N275" s="640"/>
      <c r="O275" s="896" t="str">
        <f t="shared" si="48"/>
        <v xml:space="preserve"> </v>
      </c>
      <c r="P275" s="640"/>
      <c r="Q275" s="902"/>
      <c r="R275" s="903"/>
      <c r="S275" s="634" t="str">
        <f t="shared" si="49"/>
        <v/>
      </c>
      <c r="T275" s="634" t="str">
        <f t="shared" si="50"/>
        <v/>
      </c>
      <c r="U275" s="903"/>
      <c r="V275" s="634" t="str">
        <f t="shared" si="51"/>
        <v xml:space="preserve"> </v>
      </c>
      <c r="W275" s="634" t="str">
        <f t="shared" si="52"/>
        <v xml:space="preserve"> </v>
      </c>
      <c r="X275" s="634" t="str">
        <f t="shared" si="53"/>
        <v/>
      </c>
      <c r="Y275" s="634" t="str">
        <f t="shared" si="54"/>
        <v xml:space="preserve"> </v>
      </c>
      <c r="Z275" s="634" t="str">
        <f t="shared" si="55"/>
        <v xml:space="preserve"> </v>
      </c>
      <c r="AA275" s="899" t="str">
        <f t="shared" si="56"/>
        <v xml:space="preserve"> </v>
      </c>
      <c r="AB275" s="899" t="str">
        <f t="shared" si="57"/>
        <v xml:space="preserve"> </v>
      </c>
      <c r="AD275" s="38">
        <f t="shared" si="58"/>
        <v>0</v>
      </c>
      <c r="AI275" s="38">
        <f t="shared" si="59"/>
        <v>0</v>
      </c>
    </row>
    <row r="276" spans="1:35" x14ac:dyDescent="0.25">
      <c r="A276" s="640"/>
      <c r="B276" s="640"/>
      <c r="C276" s="627"/>
      <c r="D276" s="900"/>
      <c r="E276" s="640"/>
      <c r="F276" s="640"/>
      <c r="G276" s="640"/>
      <c r="H276" s="624"/>
      <c r="I276" s="638"/>
      <c r="J276" s="901"/>
      <c r="K276" s="901"/>
      <c r="L276" s="901"/>
      <c r="M276" s="901"/>
      <c r="N276" s="640"/>
      <c r="O276" s="896" t="str">
        <f t="shared" si="48"/>
        <v xml:space="preserve"> </v>
      </c>
      <c r="P276" s="640"/>
      <c r="Q276" s="902"/>
      <c r="R276" s="903"/>
      <c r="S276" s="634" t="str">
        <f t="shared" si="49"/>
        <v/>
      </c>
      <c r="T276" s="634" t="str">
        <f t="shared" si="50"/>
        <v/>
      </c>
      <c r="U276" s="903"/>
      <c r="V276" s="634" t="str">
        <f t="shared" si="51"/>
        <v xml:space="preserve"> </v>
      </c>
      <c r="W276" s="634" t="str">
        <f t="shared" si="52"/>
        <v xml:space="preserve"> </v>
      </c>
      <c r="X276" s="634" t="str">
        <f t="shared" si="53"/>
        <v/>
      </c>
      <c r="Y276" s="634" t="str">
        <f t="shared" si="54"/>
        <v xml:space="preserve"> </v>
      </c>
      <c r="Z276" s="634" t="str">
        <f t="shared" si="55"/>
        <v xml:space="preserve"> </v>
      </c>
      <c r="AA276" s="899" t="str">
        <f t="shared" si="56"/>
        <v xml:space="preserve"> </v>
      </c>
      <c r="AB276" s="899" t="str">
        <f t="shared" si="57"/>
        <v xml:space="preserve"> </v>
      </c>
      <c r="AD276" s="38">
        <f t="shared" si="58"/>
        <v>0</v>
      </c>
      <c r="AI276" s="38">
        <f t="shared" si="59"/>
        <v>0</v>
      </c>
    </row>
    <row r="277" spans="1:35" x14ac:dyDescent="0.25">
      <c r="A277" s="640"/>
      <c r="B277" s="640"/>
      <c r="C277" s="627"/>
      <c r="D277" s="900"/>
      <c r="E277" s="640"/>
      <c r="F277" s="640"/>
      <c r="G277" s="640"/>
      <c r="H277" s="624"/>
      <c r="I277" s="638"/>
      <c r="J277" s="901"/>
      <c r="K277" s="901"/>
      <c r="L277" s="901"/>
      <c r="M277" s="901"/>
      <c r="N277" s="640"/>
      <c r="O277" s="896" t="str">
        <f t="shared" si="48"/>
        <v xml:space="preserve"> </v>
      </c>
      <c r="P277" s="640"/>
      <c r="Q277" s="902"/>
      <c r="R277" s="903"/>
      <c r="S277" s="634" t="str">
        <f t="shared" si="49"/>
        <v/>
      </c>
      <c r="T277" s="634" t="str">
        <f t="shared" si="50"/>
        <v/>
      </c>
      <c r="U277" s="903"/>
      <c r="V277" s="634" t="str">
        <f t="shared" si="51"/>
        <v xml:space="preserve"> </v>
      </c>
      <c r="W277" s="634" t="str">
        <f t="shared" si="52"/>
        <v xml:space="preserve"> </v>
      </c>
      <c r="X277" s="634" t="str">
        <f t="shared" si="53"/>
        <v/>
      </c>
      <c r="Y277" s="634" t="str">
        <f t="shared" si="54"/>
        <v xml:space="preserve"> </v>
      </c>
      <c r="Z277" s="634" t="str">
        <f t="shared" si="55"/>
        <v xml:space="preserve"> </v>
      </c>
      <c r="AA277" s="899" t="str">
        <f t="shared" si="56"/>
        <v xml:space="preserve"> </v>
      </c>
      <c r="AB277" s="899" t="str">
        <f t="shared" si="57"/>
        <v xml:space="preserve"> </v>
      </c>
      <c r="AD277" s="38">
        <f t="shared" si="58"/>
        <v>0</v>
      </c>
      <c r="AI277" s="38">
        <f t="shared" si="59"/>
        <v>0</v>
      </c>
    </row>
    <row r="278" spans="1:35" x14ac:dyDescent="0.25">
      <c r="A278" s="640"/>
      <c r="B278" s="640"/>
      <c r="C278" s="627"/>
      <c r="D278" s="900"/>
      <c r="E278" s="640"/>
      <c r="F278" s="640"/>
      <c r="G278" s="640"/>
      <c r="H278" s="624"/>
      <c r="I278" s="638"/>
      <c r="J278" s="901"/>
      <c r="K278" s="901"/>
      <c r="L278" s="901"/>
      <c r="M278" s="901"/>
      <c r="N278" s="640"/>
      <c r="O278" s="896" t="str">
        <f t="shared" si="48"/>
        <v xml:space="preserve"> </v>
      </c>
      <c r="P278" s="640"/>
      <c r="Q278" s="902"/>
      <c r="R278" s="903"/>
      <c r="S278" s="634" t="str">
        <f t="shared" si="49"/>
        <v/>
      </c>
      <c r="T278" s="634" t="str">
        <f t="shared" si="50"/>
        <v/>
      </c>
      <c r="U278" s="903"/>
      <c r="V278" s="634" t="str">
        <f t="shared" si="51"/>
        <v xml:space="preserve"> </v>
      </c>
      <c r="W278" s="634" t="str">
        <f t="shared" si="52"/>
        <v xml:space="preserve"> </v>
      </c>
      <c r="X278" s="634" t="str">
        <f t="shared" si="53"/>
        <v/>
      </c>
      <c r="Y278" s="634" t="str">
        <f t="shared" si="54"/>
        <v xml:space="preserve"> </v>
      </c>
      <c r="Z278" s="634" t="str">
        <f t="shared" si="55"/>
        <v xml:space="preserve"> </v>
      </c>
      <c r="AA278" s="899" t="str">
        <f t="shared" si="56"/>
        <v xml:space="preserve"> </v>
      </c>
      <c r="AB278" s="899" t="str">
        <f t="shared" si="57"/>
        <v xml:space="preserve"> </v>
      </c>
      <c r="AD278" s="38">
        <f t="shared" si="58"/>
        <v>0</v>
      </c>
      <c r="AI278" s="38">
        <f t="shared" si="59"/>
        <v>0</v>
      </c>
    </row>
    <row r="279" spans="1:35" x14ac:dyDescent="0.25">
      <c r="A279" s="640"/>
      <c r="B279" s="640"/>
      <c r="C279" s="627"/>
      <c r="D279" s="900"/>
      <c r="E279" s="640"/>
      <c r="F279" s="640"/>
      <c r="G279" s="640"/>
      <c r="H279" s="624"/>
      <c r="I279" s="638"/>
      <c r="J279" s="901"/>
      <c r="K279" s="901"/>
      <c r="L279" s="901"/>
      <c r="M279" s="901"/>
      <c r="N279" s="640"/>
      <c r="O279" s="896" t="str">
        <f t="shared" si="48"/>
        <v xml:space="preserve"> </v>
      </c>
      <c r="P279" s="640"/>
      <c r="Q279" s="902"/>
      <c r="R279" s="903"/>
      <c r="S279" s="634" t="str">
        <f t="shared" si="49"/>
        <v/>
      </c>
      <c r="T279" s="634" t="str">
        <f t="shared" si="50"/>
        <v/>
      </c>
      <c r="U279" s="903"/>
      <c r="V279" s="634" t="str">
        <f t="shared" si="51"/>
        <v xml:space="preserve"> </v>
      </c>
      <c r="W279" s="634" t="str">
        <f t="shared" si="52"/>
        <v xml:space="preserve"> </v>
      </c>
      <c r="X279" s="634" t="str">
        <f t="shared" si="53"/>
        <v/>
      </c>
      <c r="Y279" s="634" t="str">
        <f t="shared" si="54"/>
        <v xml:space="preserve"> </v>
      </c>
      <c r="Z279" s="634" t="str">
        <f t="shared" si="55"/>
        <v xml:space="preserve"> </v>
      </c>
      <c r="AA279" s="899" t="str">
        <f t="shared" si="56"/>
        <v xml:space="preserve"> </v>
      </c>
      <c r="AB279" s="899" t="str">
        <f t="shared" si="57"/>
        <v xml:space="preserve"> </v>
      </c>
      <c r="AD279" s="38">
        <f t="shared" si="58"/>
        <v>0</v>
      </c>
      <c r="AI279" s="38">
        <f t="shared" si="59"/>
        <v>0</v>
      </c>
    </row>
    <row r="280" spans="1:35" x14ac:dyDescent="0.25">
      <c r="A280" s="640"/>
      <c r="B280" s="640"/>
      <c r="C280" s="627"/>
      <c r="D280" s="900"/>
      <c r="E280" s="640"/>
      <c r="F280" s="640"/>
      <c r="G280" s="640"/>
      <c r="H280" s="624"/>
      <c r="I280" s="638"/>
      <c r="J280" s="901"/>
      <c r="K280" s="901"/>
      <c r="L280" s="901"/>
      <c r="M280" s="901"/>
      <c r="N280" s="640"/>
      <c r="O280" s="896" t="str">
        <f t="shared" si="48"/>
        <v xml:space="preserve"> </v>
      </c>
      <c r="P280" s="640"/>
      <c r="Q280" s="902"/>
      <c r="R280" s="903"/>
      <c r="S280" s="634" t="str">
        <f t="shared" si="49"/>
        <v/>
      </c>
      <c r="T280" s="634" t="str">
        <f t="shared" si="50"/>
        <v/>
      </c>
      <c r="U280" s="903"/>
      <c r="V280" s="634" t="str">
        <f t="shared" si="51"/>
        <v xml:space="preserve"> </v>
      </c>
      <c r="W280" s="634" t="str">
        <f t="shared" si="52"/>
        <v xml:space="preserve"> </v>
      </c>
      <c r="X280" s="634" t="str">
        <f t="shared" si="53"/>
        <v/>
      </c>
      <c r="Y280" s="634" t="str">
        <f t="shared" si="54"/>
        <v xml:space="preserve"> </v>
      </c>
      <c r="Z280" s="634" t="str">
        <f t="shared" si="55"/>
        <v xml:space="preserve"> </v>
      </c>
      <c r="AA280" s="899" t="str">
        <f t="shared" si="56"/>
        <v xml:space="preserve"> </v>
      </c>
      <c r="AB280" s="899" t="str">
        <f t="shared" si="57"/>
        <v xml:space="preserve"> </v>
      </c>
      <c r="AD280" s="38">
        <f t="shared" si="58"/>
        <v>0</v>
      </c>
      <c r="AI280" s="38">
        <f t="shared" si="59"/>
        <v>0</v>
      </c>
    </row>
    <row r="281" spans="1:35" x14ac:dyDescent="0.25">
      <c r="A281" s="640"/>
      <c r="B281" s="640"/>
      <c r="C281" s="627"/>
      <c r="D281" s="900"/>
      <c r="E281" s="640"/>
      <c r="F281" s="640"/>
      <c r="G281" s="640"/>
      <c r="H281" s="624"/>
      <c r="I281" s="638"/>
      <c r="J281" s="901"/>
      <c r="K281" s="901"/>
      <c r="L281" s="901"/>
      <c r="M281" s="901"/>
      <c r="N281" s="640"/>
      <c r="O281" s="896" t="str">
        <f t="shared" si="48"/>
        <v xml:space="preserve"> </v>
      </c>
      <c r="P281" s="640"/>
      <c r="Q281" s="902"/>
      <c r="R281" s="903"/>
      <c r="S281" s="634" t="str">
        <f t="shared" si="49"/>
        <v/>
      </c>
      <c r="T281" s="634" t="str">
        <f t="shared" si="50"/>
        <v/>
      </c>
      <c r="U281" s="903"/>
      <c r="V281" s="634" t="str">
        <f t="shared" si="51"/>
        <v xml:space="preserve"> </v>
      </c>
      <c r="W281" s="634" t="str">
        <f t="shared" si="52"/>
        <v xml:space="preserve"> </v>
      </c>
      <c r="X281" s="634" t="str">
        <f t="shared" si="53"/>
        <v/>
      </c>
      <c r="Y281" s="634" t="str">
        <f t="shared" si="54"/>
        <v xml:space="preserve"> </v>
      </c>
      <c r="Z281" s="634" t="str">
        <f t="shared" si="55"/>
        <v xml:space="preserve"> </v>
      </c>
      <c r="AA281" s="899" t="str">
        <f t="shared" si="56"/>
        <v xml:space="preserve"> </v>
      </c>
      <c r="AB281" s="899" t="str">
        <f t="shared" si="57"/>
        <v xml:space="preserve"> </v>
      </c>
      <c r="AD281" s="38">
        <f t="shared" si="58"/>
        <v>0</v>
      </c>
      <c r="AI281" s="38">
        <f t="shared" si="59"/>
        <v>0</v>
      </c>
    </row>
    <row r="282" spans="1:35" x14ac:dyDescent="0.25">
      <c r="A282" s="640"/>
      <c r="B282" s="640"/>
      <c r="C282" s="627"/>
      <c r="D282" s="900"/>
      <c r="E282" s="640"/>
      <c r="F282" s="640"/>
      <c r="G282" s="640"/>
      <c r="H282" s="624"/>
      <c r="I282" s="638"/>
      <c r="J282" s="901"/>
      <c r="K282" s="901"/>
      <c r="L282" s="901"/>
      <c r="M282" s="901"/>
      <c r="N282" s="640"/>
      <c r="O282" s="896" t="str">
        <f t="shared" si="48"/>
        <v xml:space="preserve"> </v>
      </c>
      <c r="P282" s="640"/>
      <c r="Q282" s="902"/>
      <c r="R282" s="903"/>
      <c r="S282" s="634" t="str">
        <f t="shared" si="49"/>
        <v/>
      </c>
      <c r="T282" s="634" t="str">
        <f t="shared" si="50"/>
        <v/>
      </c>
      <c r="U282" s="903"/>
      <c r="V282" s="634" t="str">
        <f t="shared" si="51"/>
        <v xml:space="preserve"> </v>
      </c>
      <c r="W282" s="634" t="str">
        <f t="shared" si="52"/>
        <v xml:space="preserve"> </v>
      </c>
      <c r="X282" s="634" t="str">
        <f t="shared" si="53"/>
        <v/>
      </c>
      <c r="Y282" s="634" t="str">
        <f t="shared" si="54"/>
        <v xml:space="preserve"> </v>
      </c>
      <c r="Z282" s="634" t="str">
        <f t="shared" si="55"/>
        <v xml:space="preserve"> </v>
      </c>
      <c r="AA282" s="899" t="str">
        <f t="shared" si="56"/>
        <v xml:space="preserve"> </v>
      </c>
      <c r="AB282" s="899" t="str">
        <f t="shared" si="57"/>
        <v xml:space="preserve"> </v>
      </c>
      <c r="AD282" s="38">
        <f t="shared" si="58"/>
        <v>0</v>
      </c>
      <c r="AI282" s="38">
        <f t="shared" si="59"/>
        <v>0</v>
      </c>
    </row>
    <row r="283" spans="1:35" x14ac:dyDescent="0.25">
      <c r="A283" s="640"/>
      <c r="B283" s="640"/>
      <c r="C283" s="627"/>
      <c r="D283" s="900"/>
      <c r="E283" s="640"/>
      <c r="F283" s="640"/>
      <c r="G283" s="640"/>
      <c r="H283" s="624"/>
      <c r="I283" s="638"/>
      <c r="J283" s="901"/>
      <c r="K283" s="901"/>
      <c r="L283" s="901"/>
      <c r="M283" s="901"/>
      <c r="N283" s="640"/>
      <c r="O283" s="896" t="str">
        <f t="shared" si="48"/>
        <v xml:space="preserve"> </v>
      </c>
      <c r="P283" s="640"/>
      <c r="Q283" s="902"/>
      <c r="R283" s="903"/>
      <c r="S283" s="634" t="str">
        <f t="shared" si="49"/>
        <v/>
      </c>
      <c r="T283" s="634" t="str">
        <f t="shared" si="50"/>
        <v/>
      </c>
      <c r="U283" s="903"/>
      <c r="V283" s="634" t="str">
        <f t="shared" si="51"/>
        <v xml:space="preserve"> </v>
      </c>
      <c r="W283" s="634" t="str">
        <f t="shared" si="52"/>
        <v xml:space="preserve"> </v>
      </c>
      <c r="X283" s="634" t="str">
        <f t="shared" si="53"/>
        <v/>
      </c>
      <c r="Y283" s="634" t="str">
        <f t="shared" si="54"/>
        <v xml:space="preserve"> </v>
      </c>
      <c r="Z283" s="634" t="str">
        <f t="shared" si="55"/>
        <v xml:space="preserve"> </v>
      </c>
      <c r="AA283" s="899" t="str">
        <f t="shared" si="56"/>
        <v xml:space="preserve"> </v>
      </c>
      <c r="AB283" s="899" t="str">
        <f t="shared" si="57"/>
        <v xml:space="preserve"> </v>
      </c>
      <c r="AD283" s="38">
        <f t="shared" si="58"/>
        <v>0</v>
      </c>
      <c r="AI283" s="38">
        <f t="shared" si="59"/>
        <v>0</v>
      </c>
    </row>
    <row r="284" spans="1:35" x14ac:dyDescent="0.25">
      <c r="A284" s="640"/>
      <c r="B284" s="640"/>
      <c r="C284" s="627"/>
      <c r="D284" s="900"/>
      <c r="E284" s="640"/>
      <c r="F284" s="640"/>
      <c r="G284" s="640"/>
      <c r="H284" s="624"/>
      <c r="I284" s="638"/>
      <c r="J284" s="901"/>
      <c r="K284" s="901"/>
      <c r="L284" s="901"/>
      <c r="M284" s="901"/>
      <c r="N284" s="640"/>
      <c r="O284" s="896" t="str">
        <f t="shared" si="48"/>
        <v xml:space="preserve"> </v>
      </c>
      <c r="P284" s="640"/>
      <c r="Q284" s="902"/>
      <c r="R284" s="903"/>
      <c r="S284" s="634" t="str">
        <f t="shared" si="49"/>
        <v/>
      </c>
      <c r="T284" s="634" t="str">
        <f t="shared" si="50"/>
        <v/>
      </c>
      <c r="U284" s="903"/>
      <c r="V284" s="634" t="str">
        <f t="shared" si="51"/>
        <v xml:space="preserve"> </v>
      </c>
      <c r="W284" s="634" t="str">
        <f t="shared" si="52"/>
        <v xml:space="preserve"> </v>
      </c>
      <c r="X284" s="634" t="str">
        <f t="shared" si="53"/>
        <v/>
      </c>
      <c r="Y284" s="634" t="str">
        <f t="shared" si="54"/>
        <v xml:space="preserve"> </v>
      </c>
      <c r="Z284" s="634" t="str">
        <f t="shared" si="55"/>
        <v xml:space="preserve"> </v>
      </c>
      <c r="AA284" s="899" t="str">
        <f t="shared" si="56"/>
        <v xml:space="preserve"> </v>
      </c>
      <c r="AB284" s="899" t="str">
        <f t="shared" si="57"/>
        <v xml:space="preserve"> </v>
      </c>
      <c r="AD284" s="38">
        <f t="shared" si="58"/>
        <v>0</v>
      </c>
      <c r="AI284" s="38">
        <f t="shared" si="59"/>
        <v>0</v>
      </c>
    </row>
    <row r="285" spans="1:35" x14ac:dyDescent="0.25">
      <c r="A285" s="640"/>
      <c r="B285" s="640"/>
      <c r="C285" s="627"/>
      <c r="D285" s="900"/>
      <c r="E285" s="640"/>
      <c r="F285" s="640"/>
      <c r="G285" s="640"/>
      <c r="H285" s="624"/>
      <c r="I285" s="638"/>
      <c r="J285" s="901"/>
      <c r="K285" s="901"/>
      <c r="L285" s="901"/>
      <c r="M285" s="901"/>
      <c r="N285" s="640"/>
      <c r="O285" s="896" t="str">
        <f t="shared" si="48"/>
        <v xml:space="preserve"> </v>
      </c>
      <c r="P285" s="640"/>
      <c r="Q285" s="902"/>
      <c r="R285" s="903"/>
      <c r="S285" s="634" t="str">
        <f t="shared" si="49"/>
        <v/>
      </c>
      <c r="T285" s="634" t="str">
        <f t="shared" si="50"/>
        <v/>
      </c>
      <c r="U285" s="903"/>
      <c r="V285" s="634" t="str">
        <f t="shared" si="51"/>
        <v xml:space="preserve"> </v>
      </c>
      <c r="W285" s="634" t="str">
        <f t="shared" si="52"/>
        <v xml:space="preserve"> </v>
      </c>
      <c r="X285" s="634" t="str">
        <f t="shared" si="53"/>
        <v/>
      </c>
      <c r="Y285" s="634" t="str">
        <f t="shared" si="54"/>
        <v xml:space="preserve"> </v>
      </c>
      <c r="Z285" s="634" t="str">
        <f t="shared" si="55"/>
        <v xml:space="preserve"> </v>
      </c>
      <c r="AA285" s="899" t="str">
        <f t="shared" si="56"/>
        <v xml:space="preserve"> </v>
      </c>
      <c r="AB285" s="899" t="str">
        <f t="shared" si="57"/>
        <v xml:space="preserve"> </v>
      </c>
      <c r="AD285" s="38">
        <f t="shared" si="58"/>
        <v>0</v>
      </c>
      <c r="AI285" s="38">
        <f t="shared" si="59"/>
        <v>0</v>
      </c>
    </row>
    <row r="286" spans="1:35" x14ac:dyDescent="0.25">
      <c r="A286" s="640"/>
      <c r="B286" s="640"/>
      <c r="C286" s="627"/>
      <c r="D286" s="900"/>
      <c r="E286" s="640"/>
      <c r="F286" s="640"/>
      <c r="G286" s="640"/>
      <c r="H286" s="624"/>
      <c r="I286" s="638"/>
      <c r="J286" s="901"/>
      <c r="K286" s="901"/>
      <c r="L286" s="901"/>
      <c r="M286" s="901"/>
      <c r="N286" s="640"/>
      <c r="O286" s="896" t="str">
        <f t="shared" si="48"/>
        <v xml:space="preserve"> </v>
      </c>
      <c r="P286" s="640"/>
      <c r="Q286" s="902"/>
      <c r="R286" s="903"/>
      <c r="S286" s="634" t="str">
        <f t="shared" si="49"/>
        <v/>
      </c>
      <c r="T286" s="634" t="str">
        <f t="shared" si="50"/>
        <v/>
      </c>
      <c r="U286" s="903"/>
      <c r="V286" s="634" t="str">
        <f t="shared" si="51"/>
        <v xml:space="preserve"> </v>
      </c>
      <c r="W286" s="634" t="str">
        <f t="shared" si="52"/>
        <v xml:space="preserve"> </v>
      </c>
      <c r="X286" s="634" t="str">
        <f t="shared" si="53"/>
        <v/>
      </c>
      <c r="Y286" s="634" t="str">
        <f t="shared" si="54"/>
        <v xml:space="preserve"> </v>
      </c>
      <c r="Z286" s="634" t="str">
        <f t="shared" si="55"/>
        <v xml:space="preserve"> </v>
      </c>
      <c r="AA286" s="899" t="str">
        <f t="shared" si="56"/>
        <v xml:space="preserve"> </v>
      </c>
      <c r="AB286" s="899" t="str">
        <f t="shared" si="57"/>
        <v xml:space="preserve"> </v>
      </c>
      <c r="AD286" s="38">
        <f t="shared" si="58"/>
        <v>0</v>
      </c>
      <c r="AI286" s="38">
        <f t="shared" si="59"/>
        <v>0</v>
      </c>
    </row>
    <row r="287" spans="1:35" x14ac:dyDescent="0.25">
      <c r="A287" s="640"/>
      <c r="B287" s="640"/>
      <c r="C287" s="627"/>
      <c r="D287" s="900"/>
      <c r="E287" s="640"/>
      <c r="F287" s="640"/>
      <c r="G287" s="640"/>
      <c r="H287" s="624"/>
      <c r="I287" s="638"/>
      <c r="J287" s="901"/>
      <c r="K287" s="901"/>
      <c r="L287" s="901"/>
      <c r="M287" s="901"/>
      <c r="N287" s="640"/>
      <c r="O287" s="896" t="str">
        <f t="shared" si="48"/>
        <v xml:space="preserve"> </v>
      </c>
      <c r="P287" s="640"/>
      <c r="Q287" s="902"/>
      <c r="R287" s="903"/>
      <c r="S287" s="634" t="str">
        <f t="shared" si="49"/>
        <v/>
      </c>
      <c r="T287" s="634" t="str">
        <f t="shared" si="50"/>
        <v/>
      </c>
      <c r="U287" s="903"/>
      <c r="V287" s="634" t="str">
        <f t="shared" si="51"/>
        <v xml:space="preserve"> </v>
      </c>
      <c r="W287" s="634" t="str">
        <f t="shared" si="52"/>
        <v xml:space="preserve"> </v>
      </c>
      <c r="X287" s="634" t="str">
        <f t="shared" si="53"/>
        <v/>
      </c>
      <c r="Y287" s="634" t="str">
        <f t="shared" si="54"/>
        <v xml:space="preserve"> </v>
      </c>
      <c r="Z287" s="634" t="str">
        <f t="shared" si="55"/>
        <v xml:space="preserve"> </v>
      </c>
      <c r="AA287" s="899" t="str">
        <f t="shared" si="56"/>
        <v xml:space="preserve"> </v>
      </c>
      <c r="AB287" s="899" t="str">
        <f t="shared" si="57"/>
        <v xml:space="preserve"> </v>
      </c>
      <c r="AD287" s="38">
        <f t="shared" si="58"/>
        <v>0</v>
      </c>
      <c r="AI287" s="38">
        <f t="shared" si="59"/>
        <v>0</v>
      </c>
    </row>
    <row r="288" spans="1:35" x14ac:dyDescent="0.25">
      <c r="A288" s="640"/>
      <c r="B288" s="640"/>
      <c r="C288" s="627"/>
      <c r="D288" s="900"/>
      <c r="E288" s="640"/>
      <c r="F288" s="640"/>
      <c r="G288" s="640"/>
      <c r="H288" s="624"/>
      <c r="I288" s="638"/>
      <c r="J288" s="901"/>
      <c r="K288" s="901"/>
      <c r="L288" s="901"/>
      <c r="M288" s="901"/>
      <c r="N288" s="640"/>
      <c r="O288" s="896" t="str">
        <f t="shared" si="48"/>
        <v xml:space="preserve"> </v>
      </c>
      <c r="P288" s="640"/>
      <c r="Q288" s="902"/>
      <c r="R288" s="903"/>
      <c r="S288" s="634" t="str">
        <f t="shared" si="49"/>
        <v/>
      </c>
      <c r="T288" s="634" t="str">
        <f t="shared" si="50"/>
        <v/>
      </c>
      <c r="U288" s="903"/>
      <c r="V288" s="634" t="str">
        <f t="shared" si="51"/>
        <v xml:space="preserve"> </v>
      </c>
      <c r="W288" s="634" t="str">
        <f t="shared" si="52"/>
        <v xml:space="preserve"> </v>
      </c>
      <c r="X288" s="634" t="str">
        <f t="shared" si="53"/>
        <v/>
      </c>
      <c r="Y288" s="634" t="str">
        <f t="shared" si="54"/>
        <v xml:space="preserve"> </v>
      </c>
      <c r="Z288" s="634" t="str">
        <f t="shared" si="55"/>
        <v xml:space="preserve"> </v>
      </c>
      <c r="AA288" s="899" t="str">
        <f t="shared" si="56"/>
        <v xml:space="preserve"> </v>
      </c>
      <c r="AB288" s="899" t="str">
        <f t="shared" si="57"/>
        <v xml:space="preserve"> </v>
      </c>
      <c r="AD288" s="38">
        <f t="shared" si="58"/>
        <v>0</v>
      </c>
      <c r="AI288" s="38">
        <f t="shared" si="59"/>
        <v>0</v>
      </c>
    </row>
    <row r="289" spans="1:35" x14ac:dyDescent="0.25">
      <c r="A289" s="640"/>
      <c r="B289" s="640"/>
      <c r="C289" s="627"/>
      <c r="D289" s="900"/>
      <c r="E289" s="640"/>
      <c r="F289" s="640"/>
      <c r="G289" s="640"/>
      <c r="H289" s="624"/>
      <c r="I289" s="638"/>
      <c r="J289" s="901"/>
      <c r="K289" s="901"/>
      <c r="L289" s="901"/>
      <c r="M289" s="901"/>
      <c r="N289" s="640"/>
      <c r="O289" s="896" t="str">
        <f t="shared" si="48"/>
        <v xml:space="preserve"> </v>
      </c>
      <c r="P289" s="640"/>
      <c r="Q289" s="902"/>
      <c r="R289" s="903"/>
      <c r="S289" s="634" t="str">
        <f t="shared" si="49"/>
        <v/>
      </c>
      <c r="T289" s="634" t="str">
        <f t="shared" si="50"/>
        <v/>
      </c>
      <c r="U289" s="903"/>
      <c r="V289" s="634" t="str">
        <f t="shared" si="51"/>
        <v xml:space="preserve"> </v>
      </c>
      <c r="W289" s="634" t="str">
        <f t="shared" si="52"/>
        <v xml:space="preserve"> </v>
      </c>
      <c r="X289" s="634" t="str">
        <f t="shared" si="53"/>
        <v/>
      </c>
      <c r="Y289" s="634" t="str">
        <f t="shared" si="54"/>
        <v xml:space="preserve"> </v>
      </c>
      <c r="Z289" s="634" t="str">
        <f t="shared" si="55"/>
        <v xml:space="preserve"> </v>
      </c>
      <c r="AA289" s="899" t="str">
        <f t="shared" si="56"/>
        <v xml:space="preserve"> </v>
      </c>
      <c r="AB289" s="899" t="str">
        <f t="shared" si="57"/>
        <v xml:space="preserve"> </v>
      </c>
      <c r="AD289" s="38">
        <f t="shared" si="58"/>
        <v>0</v>
      </c>
      <c r="AI289" s="38">
        <f t="shared" si="59"/>
        <v>0</v>
      </c>
    </row>
    <row r="290" spans="1:35" x14ac:dyDescent="0.25">
      <c r="A290" s="640"/>
      <c r="B290" s="640"/>
      <c r="C290" s="627"/>
      <c r="D290" s="900"/>
      <c r="E290" s="640"/>
      <c r="F290" s="640"/>
      <c r="G290" s="640"/>
      <c r="H290" s="624"/>
      <c r="I290" s="638"/>
      <c r="J290" s="901"/>
      <c r="K290" s="901"/>
      <c r="L290" s="901"/>
      <c r="M290" s="901"/>
      <c r="N290" s="640"/>
      <c r="O290" s="896" t="str">
        <f t="shared" si="48"/>
        <v xml:space="preserve"> </v>
      </c>
      <c r="P290" s="640"/>
      <c r="Q290" s="902"/>
      <c r="R290" s="903"/>
      <c r="S290" s="634" t="str">
        <f t="shared" si="49"/>
        <v/>
      </c>
      <c r="T290" s="634" t="str">
        <f t="shared" si="50"/>
        <v/>
      </c>
      <c r="U290" s="903"/>
      <c r="V290" s="634" t="str">
        <f t="shared" si="51"/>
        <v xml:space="preserve"> </v>
      </c>
      <c r="W290" s="634" t="str">
        <f t="shared" si="52"/>
        <v xml:space="preserve"> </v>
      </c>
      <c r="X290" s="634" t="str">
        <f t="shared" si="53"/>
        <v/>
      </c>
      <c r="Y290" s="634" t="str">
        <f t="shared" si="54"/>
        <v xml:space="preserve"> </v>
      </c>
      <c r="Z290" s="634" t="str">
        <f t="shared" si="55"/>
        <v xml:space="preserve"> </v>
      </c>
      <c r="AA290" s="899" t="str">
        <f t="shared" si="56"/>
        <v xml:space="preserve"> </v>
      </c>
      <c r="AB290" s="899" t="str">
        <f t="shared" si="57"/>
        <v xml:space="preserve"> </v>
      </c>
      <c r="AD290" s="38">
        <f t="shared" si="58"/>
        <v>0</v>
      </c>
      <c r="AI290" s="38">
        <f t="shared" si="59"/>
        <v>0</v>
      </c>
    </row>
    <row r="291" spans="1:35" x14ac:dyDescent="0.25">
      <c r="A291" s="640"/>
      <c r="B291" s="640"/>
      <c r="C291" s="627"/>
      <c r="D291" s="900"/>
      <c r="E291" s="640"/>
      <c r="F291" s="640"/>
      <c r="G291" s="640"/>
      <c r="H291" s="624"/>
      <c r="I291" s="638"/>
      <c r="J291" s="901"/>
      <c r="K291" s="901"/>
      <c r="L291" s="901"/>
      <c r="M291" s="901"/>
      <c r="N291" s="640"/>
      <c r="O291" s="896" t="str">
        <f t="shared" si="48"/>
        <v xml:space="preserve"> </v>
      </c>
      <c r="P291" s="640"/>
      <c r="Q291" s="902"/>
      <c r="R291" s="903"/>
      <c r="S291" s="634" t="str">
        <f t="shared" si="49"/>
        <v/>
      </c>
      <c r="T291" s="634" t="str">
        <f t="shared" si="50"/>
        <v/>
      </c>
      <c r="U291" s="903"/>
      <c r="V291" s="634" t="str">
        <f t="shared" si="51"/>
        <v xml:space="preserve"> </v>
      </c>
      <c r="W291" s="634" t="str">
        <f t="shared" si="52"/>
        <v xml:space="preserve"> </v>
      </c>
      <c r="X291" s="634" t="str">
        <f t="shared" si="53"/>
        <v/>
      </c>
      <c r="Y291" s="634" t="str">
        <f t="shared" si="54"/>
        <v xml:space="preserve"> </v>
      </c>
      <c r="Z291" s="634" t="str">
        <f t="shared" si="55"/>
        <v xml:space="preserve"> </v>
      </c>
      <c r="AA291" s="899" t="str">
        <f t="shared" si="56"/>
        <v xml:space="preserve"> </v>
      </c>
      <c r="AB291" s="899" t="str">
        <f t="shared" si="57"/>
        <v xml:space="preserve"> </v>
      </c>
      <c r="AD291" s="38">
        <f t="shared" si="58"/>
        <v>0</v>
      </c>
      <c r="AI291" s="38">
        <f t="shared" si="59"/>
        <v>0</v>
      </c>
    </row>
    <row r="292" spans="1:35" x14ac:dyDescent="0.25">
      <c r="A292" s="640"/>
      <c r="B292" s="640"/>
      <c r="C292" s="627"/>
      <c r="D292" s="900"/>
      <c r="E292" s="640"/>
      <c r="F292" s="640"/>
      <c r="G292" s="640"/>
      <c r="H292" s="624"/>
      <c r="I292" s="638"/>
      <c r="J292" s="901"/>
      <c r="K292" s="901"/>
      <c r="L292" s="901"/>
      <c r="M292" s="901"/>
      <c r="N292" s="640"/>
      <c r="O292" s="896" t="str">
        <f t="shared" si="48"/>
        <v xml:space="preserve"> </v>
      </c>
      <c r="P292" s="640"/>
      <c r="Q292" s="902"/>
      <c r="R292" s="903"/>
      <c r="S292" s="634" t="str">
        <f t="shared" si="49"/>
        <v/>
      </c>
      <c r="T292" s="634" t="str">
        <f t="shared" si="50"/>
        <v/>
      </c>
      <c r="U292" s="903"/>
      <c r="V292" s="634" t="str">
        <f t="shared" si="51"/>
        <v xml:space="preserve"> </v>
      </c>
      <c r="W292" s="634" t="str">
        <f t="shared" si="52"/>
        <v xml:space="preserve"> </v>
      </c>
      <c r="X292" s="634" t="str">
        <f t="shared" si="53"/>
        <v/>
      </c>
      <c r="Y292" s="634" t="str">
        <f t="shared" si="54"/>
        <v xml:space="preserve"> </v>
      </c>
      <c r="Z292" s="634" t="str">
        <f t="shared" si="55"/>
        <v xml:space="preserve"> </v>
      </c>
      <c r="AA292" s="899" t="str">
        <f t="shared" si="56"/>
        <v xml:space="preserve"> </v>
      </c>
      <c r="AB292" s="899" t="str">
        <f t="shared" si="57"/>
        <v xml:space="preserve"> </v>
      </c>
      <c r="AD292" s="38">
        <f t="shared" si="58"/>
        <v>0</v>
      </c>
      <c r="AI292" s="38">
        <f t="shared" si="59"/>
        <v>0</v>
      </c>
    </row>
    <row r="293" spans="1:35" x14ac:dyDescent="0.25">
      <c r="A293" s="640"/>
      <c r="B293" s="640"/>
      <c r="C293" s="627"/>
      <c r="D293" s="900"/>
      <c r="E293" s="640"/>
      <c r="F293" s="640"/>
      <c r="G293" s="640"/>
      <c r="H293" s="624"/>
      <c r="I293" s="638"/>
      <c r="J293" s="901"/>
      <c r="K293" s="901"/>
      <c r="L293" s="901"/>
      <c r="M293" s="901"/>
      <c r="N293" s="640"/>
      <c r="O293" s="896" t="str">
        <f t="shared" si="48"/>
        <v xml:space="preserve"> </v>
      </c>
      <c r="P293" s="640"/>
      <c r="Q293" s="902"/>
      <c r="R293" s="903"/>
      <c r="S293" s="634" t="str">
        <f t="shared" si="49"/>
        <v/>
      </c>
      <c r="T293" s="634" t="str">
        <f t="shared" si="50"/>
        <v/>
      </c>
      <c r="U293" s="903"/>
      <c r="V293" s="634" t="str">
        <f t="shared" si="51"/>
        <v xml:space="preserve"> </v>
      </c>
      <c r="W293" s="634" t="str">
        <f t="shared" si="52"/>
        <v xml:space="preserve"> </v>
      </c>
      <c r="X293" s="634" t="str">
        <f t="shared" si="53"/>
        <v/>
      </c>
      <c r="Y293" s="634" t="str">
        <f t="shared" si="54"/>
        <v xml:space="preserve"> </v>
      </c>
      <c r="Z293" s="634" t="str">
        <f t="shared" si="55"/>
        <v xml:space="preserve"> </v>
      </c>
      <c r="AA293" s="899" t="str">
        <f t="shared" si="56"/>
        <v xml:space="preserve"> </v>
      </c>
      <c r="AB293" s="899" t="str">
        <f t="shared" si="57"/>
        <v xml:space="preserve"> </v>
      </c>
      <c r="AD293" s="38">
        <f t="shared" si="58"/>
        <v>0</v>
      </c>
      <c r="AI293" s="38">
        <f t="shared" si="59"/>
        <v>0</v>
      </c>
    </row>
    <row r="294" spans="1:35" x14ac:dyDescent="0.25">
      <c r="A294" s="640"/>
      <c r="B294" s="640"/>
      <c r="C294" s="627"/>
      <c r="D294" s="900"/>
      <c r="E294" s="640"/>
      <c r="F294" s="640"/>
      <c r="G294" s="640"/>
      <c r="H294" s="624"/>
      <c r="I294" s="638"/>
      <c r="J294" s="901"/>
      <c r="K294" s="901"/>
      <c r="L294" s="901"/>
      <c r="M294" s="901"/>
      <c r="N294" s="640"/>
      <c r="O294" s="896" t="str">
        <f t="shared" si="48"/>
        <v xml:space="preserve"> </v>
      </c>
      <c r="P294" s="640"/>
      <c r="Q294" s="902"/>
      <c r="R294" s="903"/>
      <c r="S294" s="634" t="str">
        <f t="shared" si="49"/>
        <v/>
      </c>
      <c r="T294" s="634" t="str">
        <f t="shared" si="50"/>
        <v/>
      </c>
      <c r="U294" s="903"/>
      <c r="V294" s="634" t="str">
        <f t="shared" si="51"/>
        <v xml:space="preserve"> </v>
      </c>
      <c r="W294" s="634" t="str">
        <f t="shared" si="52"/>
        <v xml:space="preserve"> </v>
      </c>
      <c r="X294" s="634" t="str">
        <f t="shared" si="53"/>
        <v/>
      </c>
      <c r="Y294" s="634" t="str">
        <f t="shared" si="54"/>
        <v xml:space="preserve"> </v>
      </c>
      <c r="Z294" s="634" t="str">
        <f t="shared" si="55"/>
        <v xml:space="preserve"> </v>
      </c>
      <c r="AA294" s="899" t="str">
        <f t="shared" si="56"/>
        <v xml:space="preserve"> </v>
      </c>
      <c r="AB294" s="899" t="str">
        <f t="shared" si="57"/>
        <v xml:space="preserve"> </v>
      </c>
      <c r="AD294" s="38">
        <f t="shared" si="58"/>
        <v>0</v>
      </c>
      <c r="AI294" s="38">
        <f t="shared" si="59"/>
        <v>0</v>
      </c>
    </row>
    <row r="295" spans="1:35" x14ac:dyDescent="0.25">
      <c r="A295" s="640"/>
      <c r="B295" s="640"/>
      <c r="C295" s="627"/>
      <c r="D295" s="900"/>
      <c r="E295" s="640"/>
      <c r="F295" s="640"/>
      <c r="G295" s="640"/>
      <c r="H295" s="624"/>
      <c r="I295" s="638"/>
      <c r="J295" s="901"/>
      <c r="K295" s="901"/>
      <c r="L295" s="901"/>
      <c r="M295" s="901"/>
      <c r="N295" s="640"/>
      <c r="O295" s="896" t="str">
        <f t="shared" si="48"/>
        <v xml:space="preserve"> </v>
      </c>
      <c r="P295" s="640"/>
      <c r="Q295" s="902"/>
      <c r="R295" s="903"/>
      <c r="S295" s="634" t="str">
        <f t="shared" si="49"/>
        <v/>
      </c>
      <c r="T295" s="634" t="str">
        <f t="shared" si="50"/>
        <v/>
      </c>
      <c r="U295" s="903"/>
      <c r="V295" s="634" t="str">
        <f t="shared" si="51"/>
        <v xml:space="preserve"> </v>
      </c>
      <c r="W295" s="634" t="str">
        <f t="shared" si="52"/>
        <v xml:space="preserve"> </v>
      </c>
      <c r="X295" s="634" t="str">
        <f t="shared" si="53"/>
        <v/>
      </c>
      <c r="Y295" s="634" t="str">
        <f t="shared" si="54"/>
        <v xml:space="preserve"> </v>
      </c>
      <c r="Z295" s="634" t="str">
        <f t="shared" si="55"/>
        <v xml:space="preserve"> </v>
      </c>
      <c r="AA295" s="899" t="str">
        <f t="shared" si="56"/>
        <v xml:space="preserve"> </v>
      </c>
      <c r="AB295" s="899" t="str">
        <f t="shared" si="57"/>
        <v xml:space="preserve"> </v>
      </c>
      <c r="AD295" s="38">
        <f t="shared" si="58"/>
        <v>0</v>
      </c>
      <c r="AI295" s="38">
        <f t="shared" si="59"/>
        <v>0</v>
      </c>
    </row>
    <row r="296" spans="1:35" x14ac:dyDescent="0.25">
      <c r="A296" s="640"/>
      <c r="B296" s="640"/>
      <c r="C296" s="627"/>
      <c r="D296" s="900"/>
      <c r="E296" s="640"/>
      <c r="F296" s="640"/>
      <c r="G296" s="640"/>
      <c r="H296" s="624"/>
      <c r="I296" s="638"/>
      <c r="J296" s="901"/>
      <c r="K296" s="901"/>
      <c r="L296" s="901"/>
      <c r="M296" s="901"/>
      <c r="N296" s="640"/>
      <c r="O296" s="896" t="str">
        <f t="shared" si="48"/>
        <v xml:space="preserve"> </v>
      </c>
      <c r="P296" s="640"/>
      <c r="Q296" s="902"/>
      <c r="R296" s="903"/>
      <c r="S296" s="634" t="str">
        <f t="shared" si="49"/>
        <v/>
      </c>
      <c r="T296" s="634" t="str">
        <f t="shared" si="50"/>
        <v/>
      </c>
      <c r="U296" s="903"/>
      <c r="V296" s="634" t="str">
        <f t="shared" si="51"/>
        <v xml:space="preserve"> </v>
      </c>
      <c r="W296" s="634" t="str">
        <f t="shared" si="52"/>
        <v xml:space="preserve"> </v>
      </c>
      <c r="X296" s="634" t="str">
        <f t="shared" si="53"/>
        <v/>
      </c>
      <c r="Y296" s="634" t="str">
        <f t="shared" si="54"/>
        <v xml:space="preserve"> </v>
      </c>
      <c r="Z296" s="634" t="str">
        <f t="shared" si="55"/>
        <v xml:space="preserve"> </v>
      </c>
      <c r="AA296" s="899" t="str">
        <f t="shared" si="56"/>
        <v xml:space="preserve"> </v>
      </c>
      <c r="AB296" s="899" t="str">
        <f t="shared" si="57"/>
        <v xml:space="preserve"> </v>
      </c>
      <c r="AD296" s="38">
        <f t="shared" si="58"/>
        <v>0</v>
      </c>
      <c r="AI296" s="38">
        <f t="shared" si="59"/>
        <v>0</v>
      </c>
    </row>
    <row r="297" spans="1:35" x14ac:dyDescent="0.25">
      <c r="A297" s="640"/>
      <c r="B297" s="640"/>
      <c r="C297" s="627"/>
      <c r="D297" s="900"/>
      <c r="E297" s="640"/>
      <c r="F297" s="640"/>
      <c r="G297" s="640"/>
      <c r="H297" s="624"/>
      <c r="I297" s="638"/>
      <c r="J297" s="901"/>
      <c r="K297" s="901"/>
      <c r="L297" s="901"/>
      <c r="M297" s="901"/>
      <c r="N297" s="640"/>
      <c r="O297" s="896" t="str">
        <f t="shared" si="48"/>
        <v xml:space="preserve"> </v>
      </c>
      <c r="P297" s="640"/>
      <c r="Q297" s="902"/>
      <c r="R297" s="903"/>
      <c r="S297" s="634" t="str">
        <f t="shared" si="49"/>
        <v/>
      </c>
      <c r="T297" s="634" t="str">
        <f t="shared" si="50"/>
        <v/>
      </c>
      <c r="U297" s="903"/>
      <c r="V297" s="634" t="str">
        <f t="shared" si="51"/>
        <v xml:space="preserve"> </v>
      </c>
      <c r="W297" s="634" t="str">
        <f t="shared" si="52"/>
        <v xml:space="preserve"> </v>
      </c>
      <c r="X297" s="634" t="str">
        <f t="shared" si="53"/>
        <v/>
      </c>
      <c r="Y297" s="634" t="str">
        <f t="shared" si="54"/>
        <v xml:space="preserve"> </v>
      </c>
      <c r="Z297" s="634" t="str">
        <f t="shared" si="55"/>
        <v xml:space="preserve"> </v>
      </c>
      <c r="AA297" s="899" t="str">
        <f t="shared" si="56"/>
        <v xml:space="preserve"> </v>
      </c>
      <c r="AB297" s="899" t="str">
        <f t="shared" si="57"/>
        <v xml:space="preserve"> </v>
      </c>
      <c r="AD297" s="38">
        <f t="shared" si="58"/>
        <v>0</v>
      </c>
      <c r="AI297" s="38">
        <f t="shared" si="59"/>
        <v>0</v>
      </c>
    </row>
    <row r="298" spans="1:35" x14ac:dyDescent="0.25">
      <c r="A298" s="640"/>
      <c r="B298" s="640"/>
      <c r="C298" s="627"/>
      <c r="D298" s="900"/>
      <c r="E298" s="640"/>
      <c r="F298" s="640"/>
      <c r="G298" s="640"/>
      <c r="H298" s="624"/>
      <c r="I298" s="638"/>
      <c r="J298" s="901"/>
      <c r="K298" s="901"/>
      <c r="L298" s="901"/>
      <c r="M298" s="901"/>
      <c r="N298" s="640"/>
      <c r="O298" s="896" t="str">
        <f t="shared" si="48"/>
        <v xml:space="preserve"> </v>
      </c>
      <c r="P298" s="640"/>
      <c r="Q298" s="902"/>
      <c r="R298" s="903"/>
      <c r="S298" s="634" t="str">
        <f t="shared" si="49"/>
        <v/>
      </c>
      <c r="T298" s="634" t="str">
        <f t="shared" si="50"/>
        <v/>
      </c>
      <c r="U298" s="903"/>
      <c r="V298" s="634" t="str">
        <f t="shared" si="51"/>
        <v xml:space="preserve"> </v>
      </c>
      <c r="W298" s="634" t="str">
        <f t="shared" si="52"/>
        <v xml:space="preserve"> </v>
      </c>
      <c r="X298" s="634" t="str">
        <f t="shared" si="53"/>
        <v/>
      </c>
      <c r="Y298" s="634" t="str">
        <f t="shared" si="54"/>
        <v xml:space="preserve"> </v>
      </c>
      <c r="Z298" s="634" t="str">
        <f t="shared" si="55"/>
        <v xml:space="preserve"> </v>
      </c>
      <c r="AA298" s="899" t="str">
        <f t="shared" si="56"/>
        <v xml:space="preserve"> </v>
      </c>
      <c r="AB298" s="899" t="str">
        <f t="shared" si="57"/>
        <v xml:space="preserve"> </v>
      </c>
      <c r="AD298" s="38">
        <f t="shared" si="58"/>
        <v>0</v>
      </c>
      <c r="AI298" s="38">
        <f t="shared" si="59"/>
        <v>0</v>
      </c>
    </row>
    <row r="299" spans="1:35" x14ac:dyDescent="0.25">
      <c r="A299" s="640"/>
      <c r="B299" s="640"/>
      <c r="C299" s="627"/>
      <c r="D299" s="900"/>
      <c r="E299" s="640"/>
      <c r="F299" s="640"/>
      <c r="G299" s="640"/>
      <c r="H299" s="624"/>
      <c r="I299" s="638"/>
      <c r="J299" s="901"/>
      <c r="K299" s="901"/>
      <c r="L299" s="901"/>
      <c r="M299" s="901"/>
      <c r="N299" s="640"/>
      <c r="O299" s="896" t="str">
        <f t="shared" si="48"/>
        <v xml:space="preserve"> </v>
      </c>
      <c r="P299" s="640"/>
      <c r="Q299" s="902"/>
      <c r="R299" s="903"/>
      <c r="S299" s="634" t="str">
        <f t="shared" si="49"/>
        <v/>
      </c>
      <c r="T299" s="634" t="str">
        <f t="shared" si="50"/>
        <v/>
      </c>
      <c r="U299" s="903"/>
      <c r="V299" s="634" t="str">
        <f t="shared" si="51"/>
        <v xml:space="preserve"> </v>
      </c>
      <c r="W299" s="634" t="str">
        <f t="shared" si="52"/>
        <v xml:space="preserve"> </v>
      </c>
      <c r="X299" s="634" t="str">
        <f t="shared" si="53"/>
        <v/>
      </c>
      <c r="Y299" s="634" t="str">
        <f t="shared" si="54"/>
        <v xml:space="preserve"> </v>
      </c>
      <c r="Z299" s="634" t="str">
        <f t="shared" si="55"/>
        <v xml:space="preserve"> </v>
      </c>
      <c r="AA299" s="899" t="str">
        <f t="shared" si="56"/>
        <v xml:space="preserve"> </v>
      </c>
      <c r="AB299" s="899" t="str">
        <f t="shared" si="57"/>
        <v xml:space="preserve"> </v>
      </c>
      <c r="AD299" s="38">
        <f t="shared" si="58"/>
        <v>0</v>
      </c>
      <c r="AI299" s="38">
        <f t="shared" si="59"/>
        <v>0</v>
      </c>
    </row>
    <row r="300" spans="1:35" x14ac:dyDescent="0.25">
      <c r="A300" s="640"/>
      <c r="B300" s="640"/>
      <c r="C300" s="627"/>
      <c r="D300" s="900"/>
      <c r="E300" s="640"/>
      <c r="F300" s="640"/>
      <c r="G300" s="640"/>
      <c r="H300" s="624"/>
      <c r="I300" s="638"/>
      <c r="J300" s="901"/>
      <c r="K300" s="901"/>
      <c r="L300" s="901"/>
      <c r="M300" s="901"/>
      <c r="N300" s="640"/>
      <c r="O300" s="896" t="str">
        <f t="shared" si="48"/>
        <v xml:space="preserve"> </v>
      </c>
      <c r="P300" s="640"/>
      <c r="Q300" s="902"/>
      <c r="R300" s="903"/>
      <c r="S300" s="634" t="str">
        <f t="shared" si="49"/>
        <v/>
      </c>
      <c r="T300" s="634" t="str">
        <f t="shared" si="50"/>
        <v/>
      </c>
      <c r="U300" s="903"/>
      <c r="V300" s="634" t="str">
        <f t="shared" si="51"/>
        <v xml:space="preserve"> </v>
      </c>
      <c r="W300" s="634" t="str">
        <f t="shared" si="52"/>
        <v xml:space="preserve"> </v>
      </c>
      <c r="X300" s="634" t="str">
        <f t="shared" si="53"/>
        <v/>
      </c>
      <c r="Y300" s="634" t="str">
        <f t="shared" si="54"/>
        <v xml:space="preserve"> </v>
      </c>
      <c r="Z300" s="634" t="str">
        <f t="shared" si="55"/>
        <v xml:space="preserve"> </v>
      </c>
      <c r="AA300" s="899" t="str">
        <f t="shared" si="56"/>
        <v xml:space="preserve"> </v>
      </c>
      <c r="AB300" s="899" t="str">
        <f t="shared" si="57"/>
        <v xml:space="preserve"> </v>
      </c>
      <c r="AD300" s="38">
        <f t="shared" si="58"/>
        <v>0</v>
      </c>
      <c r="AI300" s="38">
        <f t="shared" si="59"/>
        <v>0</v>
      </c>
    </row>
    <row r="301" spans="1:35" x14ac:dyDescent="0.25">
      <c r="A301" s="640"/>
      <c r="B301" s="640"/>
      <c r="C301" s="627"/>
      <c r="D301" s="900"/>
      <c r="E301" s="640"/>
      <c r="F301" s="640"/>
      <c r="G301" s="640"/>
      <c r="H301" s="624"/>
      <c r="I301" s="638"/>
      <c r="J301" s="901"/>
      <c r="K301" s="901"/>
      <c r="L301" s="901"/>
      <c r="M301" s="901"/>
      <c r="N301" s="640"/>
      <c r="O301" s="896" t="str">
        <f t="shared" si="48"/>
        <v xml:space="preserve"> </v>
      </c>
      <c r="P301" s="640"/>
      <c r="Q301" s="902"/>
      <c r="R301" s="903"/>
      <c r="S301" s="634" t="str">
        <f t="shared" si="49"/>
        <v/>
      </c>
      <c r="T301" s="634" t="str">
        <f t="shared" si="50"/>
        <v/>
      </c>
      <c r="U301" s="903"/>
      <c r="V301" s="634" t="str">
        <f t="shared" si="51"/>
        <v xml:space="preserve"> </v>
      </c>
      <c r="W301" s="634" t="str">
        <f t="shared" si="52"/>
        <v xml:space="preserve"> </v>
      </c>
      <c r="X301" s="634" t="str">
        <f t="shared" si="53"/>
        <v/>
      </c>
      <c r="Y301" s="634" t="str">
        <f t="shared" si="54"/>
        <v xml:space="preserve"> </v>
      </c>
      <c r="Z301" s="634" t="str">
        <f t="shared" si="55"/>
        <v xml:space="preserve"> </v>
      </c>
      <c r="AA301" s="899" t="str">
        <f t="shared" si="56"/>
        <v xml:space="preserve"> </v>
      </c>
      <c r="AB301" s="899" t="str">
        <f t="shared" si="57"/>
        <v xml:space="preserve"> </v>
      </c>
      <c r="AD301" s="38">
        <f t="shared" si="58"/>
        <v>0</v>
      </c>
      <c r="AI301" s="38">
        <f t="shared" si="59"/>
        <v>0</v>
      </c>
    </row>
    <row r="302" spans="1:35" x14ac:dyDescent="0.25">
      <c r="A302" s="640"/>
      <c r="B302" s="640"/>
      <c r="C302" s="627"/>
      <c r="D302" s="900"/>
      <c r="E302" s="640"/>
      <c r="F302" s="640"/>
      <c r="G302" s="640"/>
      <c r="H302" s="624"/>
      <c r="I302" s="638"/>
      <c r="J302" s="901"/>
      <c r="K302" s="901"/>
      <c r="L302" s="901"/>
      <c r="M302" s="901"/>
      <c r="N302" s="640"/>
      <c r="O302" s="896" t="str">
        <f t="shared" si="48"/>
        <v xml:space="preserve"> </v>
      </c>
      <c r="P302" s="640"/>
      <c r="Q302" s="902"/>
      <c r="R302" s="903"/>
      <c r="S302" s="634" t="str">
        <f t="shared" si="49"/>
        <v/>
      </c>
      <c r="T302" s="634" t="str">
        <f t="shared" si="50"/>
        <v/>
      </c>
      <c r="U302" s="903"/>
      <c r="V302" s="634" t="str">
        <f t="shared" si="51"/>
        <v xml:space="preserve"> </v>
      </c>
      <c r="W302" s="634" t="str">
        <f t="shared" si="52"/>
        <v xml:space="preserve"> </v>
      </c>
      <c r="X302" s="634" t="str">
        <f t="shared" si="53"/>
        <v/>
      </c>
      <c r="Y302" s="634" t="str">
        <f t="shared" si="54"/>
        <v xml:space="preserve"> </v>
      </c>
      <c r="Z302" s="634" t="str">
        <f t="shared" si="55"/>
        <v xml:space="preserve"> </v>
      </c>
      <c r="AA302" s="899" t="str">
        <f t="shared" si="56"/>
        <v xml:space="preserve"> </v>
      </c>
      <c r="AB302" s="899" t="str">
        <f t="shared" si="57"/>
        <v xml:space="preserve"> </v>
      </c>
      <c r="AD302" s="38">
        <f t="shared" si="58"/>
        <v>0</v>
      </c>
      <c r="AI302" s="38">
        <f t="shared" si="59"/>
        <v>0</v>
      </c>
    </row>
    <row r="303" spans="1:35" x14ac:dyDescent="0.25">
      <c r="A303" s="640"/>
      <c r="B303" s="640"/>
      <c r="C303" s="627"/>
      <c r="D303" s="900"/>
      <c r="E303" s="640"/>
      <c r="F303" s="640"/>
      <c r="G303" s="640"/>
      <c r="H303" s="624"/>
      <c r="I303" s="638"/>
      <c r="J303" s="901"/>
      <c r="K303" s="901"/>
      <c r="L303" s="901"/>
      <c r="M303" s="901"/>
      <c r="N303" s="640"/>
      <c r="O303" s="896" t="str">
        <f t="shared" si="48"/>
        <v xml:space="preserve"> </v>
      </c>
      <c r="P303" s="640"/>
      <c r="Q303" s="902"/>
      <c r="R303" s="903"/>
      <c r="S303" s="634" t="str">
        <f t="shared" si="49"/>
        <v/>
      </c>
      <c r="T303" s="634" t="str">
        <f t="shared" si="50"/>
        <v/>
      </c>
      <c r="U303" s="903"/>
      <c r="V303" s="634" t="str">
        <f t="shared" si="51"/>
        <v xml:space="preserve"> </v>
      </c>
      <c r="W303" s="634" t="str">
        <f t="shared" si="52"/>
        <v xml:space="preserve"> </v>
      </c>
      <c r="X303" s="634" t="str">
        <f t="shared" si="53"/>
        <v/>
      </c>
      <c r="Y303" s="634" t="str">
        <f t="shared" si="54"/>
        <v xml:space="preserve"> </v>
      </c>
      <c r="Z303" s="634" t="str">
        <f t="shared" si="55"/>
        <v xml:space="preserve"> </v>
      </c>
      <c r="AA303" s="899" t="str">
        <f t="shared" si="56"/>
        <v xml:space="preserve"> </v>
      </c>
      <c r="AB303" s="899" t="str">
        <f t="shared" si="57"/>
        <v xml:space="preserve"> </v>
      </c>
      <c r="AD303" s="38">
        <f t="shared" si="58"/>
        <v>0</v>
      </c>
      <c r="AI303" s="38">
        <f t="shared" si="59"/>
        <v>0</v>
      </c>
    </row>
    <row r="304" spans="1:35" x14ac:dyDescent="0.25">
      <c r="A304" s="640"/>
      <c r="B304" s="640"/>
      <c r="C304" s="627"/>
      <c r="D304" s="900"/>
      <c r="E304" s="640"/>
      <c r="F304" s="640"/>
      <c r="G304" s="640"/>
      <c r="H304" s="624"/>
      <c r="I304" s="638"/>
      <c r="J304" s="901"/>
      <c r="K304" s="901"/>
      <c r="L304" s="901"/>
      <c r="M304" s="901"/>
      <c r="N304" s="640"/>
      <c r="O304" s="896" t="str">
        <f t="shared" si="48"/>
        <v xml:space="preserve"> </v>
      </c>
      <c r="P304" s="640"/>
      <c r="Q304" s="902"/>
      <c r="R304" s="903"/>
      <c r="S304" s="634" t="str">
        <f t="shared" si="49"/>
        <v/>
      </c>
      <c r="T304" s="634" t="str">
        <f t="shared" si="50"/>
        <v/>
      </c>
      <c r="U304" s="903"/>
      <c r="V304" s="634" t="str">
        <f t="shared" si="51"/>
        <v xml:space="preserve"> </v>
      </c>
      <c r="W304" s="634" t="str">
        <f t="shared" si="52"/>
        <v xml:space="preserve"> </v>
      </c>
      <c r="X304" s="634" t="str">
        <f t="shared" si="53"/>
        <v/>
      </c>
      <c r="Y304" s="634" t="str">
        <f t="shared" si="54"/>
        <v xml:space="preserve"> </v>
      </c>
      <c r="Z304" s="634" t="str">
        <f t="shared" si="55"/>
        <v xml:space="preserve"> </v>
      </c>
      <c r="AA304" s="899" t="str">
        <f t="shared" si="56"/>
        <v xml:space="preserve"> </v>
      </c>
      <c r="AB304" s="899" t="str">
        <f t="shared" si="57"/>
        <v xml:space="preserve"> </v>
      </c>
      <c r="AD304" s="38">
        <f t="shared" si="58"/>
        <v>0</v>
      </c>
      <c r="AI304" s="38">
        <f t="shared" si="59"/>
        <v>0</v>
      </c>
    </row>
    <row r="305" spans="1:35" x14ac:dyDescent="0.25">
      <c r="A305" s="640"/>
      <c r="B305" s="640"/>
      <c r="C305" s="627"/>
      <c r="D305" s="900"/>
      <c r="E305" s="640"/>
      <c r="F305" s="640"/>
      <c r="G305" s="640"/>
      <c r="H305" s="624"/>
      <c r="I305" s="638"/>
      <c r="J305" s="901"/>
      <c r="K305" s="901"/>
      <c r="L305" s="901"/>
      <c r="M305" s="901"/>
      <c r="N305" s="640"/>
      <c r="O305" s="896" t="str">
        <f t="shared" si="48"/>
        <v xml:space="preserve"> </v>
      </c>
      <c r="P305" s="640"/>
      <c r="Q305" s="902"/>
      <c r="R305" s="903"/>
      <c r="S305" s="634" t="str">
        <f t="shared" si="49"/>
        <v/>
      </c>
      <c r="T305" s="634" t="str">
        <f t="shared" si="50"/>
        <v/>
      </c>
      <c r="U305" s="903"/>
      <c r="V305" s="634" t="str">
        <f t="shared" si="51"/>
        <v xml:space="preserve"> </v>
      </c>
      <c r="W305" s="634" t="str">
        <f t="shared" si="52"/>
        <v xml:space="preserve"> </v>
      </c>
      <c r="X305" s="634" t="str">
        <f t="shared" si="53"/>
        <v/>
      </c>
      <c r="Y305" s="634" t="str">
        <f t="shared" si="54"/>
        <v xml:space="preserve"> </v>
      </c>
      <c r="Z305" s="634" t="str">
        <f t="shared" si="55"/>
        <v xml:space="preserve"> </v>
      </c>
      <c r="AA305" s="899" t="str">
        <f t="shared" si="56"/>
        <v xml:space="preserve"> </v>
      </c>
      <c r="AB305" s="899" t="str">
        <f t="shared" si="57"/>
        <v xml:space="preserve"> </v>
      </c>
      <c r="AD305" s="38">
        <f t="shared" si="58"/>
        <v>0</v>
      </c>
      <c r="AI305" s="38">
        <f t="shared" si="59"/>
        <v>0</v>
      </c>
    </row>
    <row r="306" spans="1:35" x14ac:dyDescent="0.25">
      <c r="A306" s="640"/>
      <c r="B306" s="640"/>
      <c r="C306" s="627"/>
      <c r="D306" s="900"/>
      <c r="E306" s="640"/>
      <c r="F306" s="640"/>
      <c r="G306" s="640"/>
      <c r="H306" s="624"/>
      <c r="I306" s="638"/>
      <c r="J306" s="901"/>
      <c r="K306" s="901"/>
      <c r="L306" s="901"/>
      <c r="M306" s="901"/>
      <c r="N306" s="640"/>
      <c r="O306" s="896" t="str">
        <f t="shared" si="48"/>
        <v xml:space="preserve"> </v>
      </c>
      <c r="P306" s="640"/>
      <c r="Q306" s="902"/>
      <c r="R306" s="903"/>
      <c r="S306" s="634" t="str">
        <f t="shared" si="49"/>
        <v/>
      </c>
      <c r="T306" s="634" t="str">
        <f t="shared" si="50"/>
        <v/>
      </c>
      <c r="U306" s="903"/>
      <c r="V306" s="634" t="str">
        <f t="shared" si="51"/>
        <v xml:space="preserve"> </v>
      </c>
      <c r="W306" s="634" t="str">
        <f t="shared" si="52"/>
        <v xml:space="preserve"> </v>
      </c>
      <c r="X306" s="634" t="str">
        <f t="shared" si="53"/>
        <v/>
      </c>
      <c r="Y306" s="634" t="str">
        <f t="shared" si="54"/>
        <v xml:space="preserve"> </v>
      </c>
      <c r="Z306" s="634" t="str">
        <f t="shared" si="55"/>
        <v xml:space="preserve"> </v>
      </c>
      <c r="AA306" s="899" t="str">
        <f t="shared" si="56"/>
        <v xml:space="preserve"> </v>
      </c>
      <c r="AB306" s="899" t="str">
        <f t="shared" si="57"/>
        <v xml:space="preserve"> </v>
      </c>
      <c r="AD306" s="38">
        <f t="shared" si="58"/>
        <v>0</v>
      </c>
      <c r="AI306" s="38">
        <f t="shared" si="59"/>
        <v>0</v>
      </c>
    </row>
    <row r="307" spans="1:35" x14ac:dyDescent="0.25">
      <c r="A307" s="640"/>
      <c r="B307" s="640"/>
      <c r="C307" s="627"/>
      <c r="D307" s="900"/>
      <c r="E307" s="640"/>
      <c r="F307" s="640"/>
      <c r="G307" s="640"/>
      <c r="H307" s="624"/>
      <c r="I307" s="638"/>
      <c r="J307" s="901"/>
      <c r="K307" s="901"/>
      <c r="L307" s="901"/>
      <c r="M307" s="901"/>
      <c r="N307" s="640"/>
      <c r="O307" s="896" t="str">
        <f t="shared" si="48"/>
        <v xml:space="preserve"> </v>
      </c>
      <c r="P307" s="640"/>
      <c r="Q307" s="902"/>
      <c r="R307" s="903"/>
      <c r="S307" s="634" t="str">
        <f t="shared" si="49"/>
        <v/>
      </c>
      <c r="T307" s="634" t="str">
        <f t="shared" si="50"/>
        <v/>
      </c>
      <c r="U307" s="903"/>
      <c r="V307" s="634" t="str">
        <f t="shared" si="51"/>
        <v xml:space="preserve"> </v>
      </c>
      <c r="W307" s="634" t="str">
        <f t="shared" si="52"/>
        <v xml:space="preserve"> </v>
      </c>
      <c r="X307" s="634" t="str">
        <f t="shared" si="53"/>
        <v/>
      </c>
      <c r="Y307" s="634" t="str">
        <f t="shared" si="54"/>
        <v xml:space="preserve"> </v>
      </c>
      <c r="Z307" s="634" t="str">
        <f t="shared" si="55"/>
        <v xml:space="preserve"> </v>
      </c>
      <c r="AA307" s="899" t="str">
        <f t="shared" si="56"/>
        <v xml:space="preserve"> </v>
      </c>
      <c r="AB307" s="899" t="str">
        <f t="shared" si="57"/>
        <v xml:space="preserve"> </v>
      </c>
      <c r="AD307" s="38">
        <f t="shared" si="58"/>
        <v>0</v>
      </c>
      <c r="AI307" s="38">
        <f t="shared" si="59"/>
        <v>0</v>
      </c>
    </row>
    <row r="308" spans="1:35" x14ac:dyDescent="0.25">
      <c r="A308" s="640"/>
      <c r="B308" s="640"/>
      <c r="C308" s="627"/>
      <c r="D308" s="900"/>
      <c r="E308" s="640"/>
      <c r="F308" s="640"/>
      <c r="G308" s="640"/>
      <c r="H308" s="624"/>
      <c r="I308" s="638"/>
      <c r="J308" s="901"/>
      <c r="K308" s="901"/>
      <c r="L308" s="901"/>
      <c r="M308" s="901"/>
      <c r="N308" s="640"/>
      <c r="O308" s="896" t="str">
        <f t="shared" si="48"/>
        <v xml:space="preserve"> </v>
      </c>
      <c r="P308" s="640"/>
      <c r="Q308" s="902"/>
      <c r="R308" s="903"/>
      <c r="S308" s="634" t="str">
        <f t="shared" si="49"/>
        <v/>
      </c>
      <c r="T308" s="634" t="str">
        <f t="shared" si="50"/>
        <v/>
      </c>
      <c r="U308" s="903"/>
      <c r="V308" s="634" t="str">
        <f t="shared" si="51"/>
        <v xml:space="preserve"> </v>
      </c>
      <c r="W308" s="634" t="str">
        <f t="shared" si="52"/>
        <v xml:space="preserve"> </v>
      </c>
      <c r="X308" s="634" t="str">
        <f t="shared" si="53"/>
        <v/>
      </c>
      <c r="Y308" s="634" t="str">
        <f t="shared" si="54"/>
        <v xml:space="preserve"> </v>
      </c>
      <c r="Z308" s="634" t="str">
        <f t="shared" si="55"/>
        <v xml:space="preserve"> </v>
      </c>
      <c r="AA308" s="899" t="str">
        <f t="shared" si="56"/>
        <v xml:space="preserve"> </v>
      </c>
      <c r="AB308" s="899" t="str">
        <f t="shared" si="57"/>
        <v xml:space="preserve"> </v>
      </c>
      <c r="AD308" s="38">
        <f t="shared" si="58"/>
        <v>0</v>
      </c>
      <c r="AI308" s="38">
        <f t="shared" si="59"/>
        <v>0</v>
      </c>
    </row>
    <row r="309" spans="1:35" x14ac:dyDescent="0.25">
      <c r="A309" s="640"/>
      <c r="B309" s="640"/>
      <c r="C309" s="627"/>
      <c r="D309" s="900"/>
      <c r="E309" s="640"/>
      <c r="F309" s="640"/>
      <c r="G309" s="640"/>
      <c r="H309" s="624"/>
      <c r="I309" s="638"/>
      <c r="J309" s="901"/>
      <c r="K309" s="901"/>
      <c r="L309" s="901"/>
      <c r="M309" s="901"/>
      <c r="N309" s="640"/>
      <c r="O309" s="896" t="str">
        <f t="shared" si="48"/>
        <v xml:space="preserve"> </v>
      </c>
      <c r="P309" s="640"/>
      <c r="Q309" s="902"/>
      <c r="R309" s="903"/>
      <c r="S309" s="634" t="str">
        <f t="shared" si="49"/>
        <v/>
      </c>
      <c r="T309" s="634" t="str">
        <f t="shared" si="50"/>
        <v/>
      </c>
      <c r="U309" s="903"/>
      <c r="V309" s="634" t="str">
        <f t="shared" si="51"/>
        <v xml:space="preserve"> </v>
      </c>
      <c r="W309" s="634" t="str">
        <f t="shared" si="52"/>
        <v xml:space="preserve"> </v>
      </c>
      <c r="X309" s="634" t="str">
        <f t="shared" si="53"/>
        <v/>
      </c>
      <c r="Y309" s="634" t="str">
        <f t="shared" si="54"/>
        <v xml:space="preserve"> </v>
      </c>
      <c r="Z309" s="634" t="str">
        <f t="shared" si="55"/>
        <v xml:space="preserve"> </v>
      </c>
      <c r="AA309" s="899" t="str">
        <f t="shared" si="56"/>
        <v xml:space="preserve"> </v>
      </c>
      <c r="AB309" s="899" t="str">
        <f t="shared" si="57"/>
        <v xml:space="preserve"> </v>
      </c>
      <c r="AD309" s="38">
        <f t="shared" si="58"/>
        <v>0</v>
      </c>
      <c r="AI309" s="38">
        <f t="shared" si="59"/>
        <v>0</v>
      </c>
    </row>
    <row r="310" spans="1:35" x14ac:dyDescent="0.25">
      <c r="A310" s="640"/>
      <c r="B310" s="640"/>
      <c r="C310" s="627"/>
      <c r="D310" s="900"/>
      <c r="E310" s="640"/>
      <c r="F310" s="640"/>
      <c r="G310" s="640"/>
      <c r="H310" s="624"/>
      <c r="I310" s="638"/>
      <c r="J310" s="901"/>
      <c r="K310" s="901"/>
      <c r="L310" s="901"/>
      <c r="M310" s="901"/>
      <c r="N310" s="640"/>
      <c r="O310" s="896" t="str">
        <f t="shared" si="48"/>
        <v xml:space="preserve"> </v>
      </c>
      <c r="P310" s="640"/>
      <c r="Q310" s="902"/>
      <c r="R310" s="903"/>
      <c r="S310" s="634" t="str">
        <f t="shared" si="49"/>
        <v/>
      </c>
      <c r="T310" s="634" t="str">
        <f t="shared" si="50"/>
        <v/>
      </c>
      <c r="U310" s="903"/>
      <c r="V310" s="634" t="str">
        <f t="shared" si="51"/>
        <v xml:space="preserve"> </v>
      </c>
      <c r="W310" s="634" t="str">
        <f t="shared" si="52"/>
        <v xml:space="preserve"> </v>
      </c>
      <c r="X310" s="634" t="str">
        <f t="shared" si="53"/>
        <v/>
      </c>
      <c r="Y310" s="634" t="str">
        <f t="shared" si="54"/>
        <v xml:space="preserve"> </v>
      </c>
      <c r="Z310" s="634" t="str">
        <f t="shared" si="55"/>
        <v xml:space="preserve"> </v>
      </c>
      <c r="AA310" s="899" t="str">
        <f t="shared" si="56"/>
        <v xml:space="preserve"> </v>
      </c>
      <c r="AB310" s="899" t="str">
        <f t="shared" si="57"/>
        <v xml:space="preserve"> </v>
      </c>
      <c r="AD310" s="38">
        <f t="shared" si="58"/>
        <v>0</v>
      </c>
      <c r="AI310" s="38">
        <f t="shared" si="59"/>
        <v>0</v>
      </c>
    </row>
    <row r="311" spans="1:35" x14ac:dyDescent="0.25">
      <c r="A311" s="640"/>
      <c r="B311" s="640"/>
      <c r="C311" s="627"/>
      <c r="D311" s="900"/>
      <c r="E311" s="640"/>
      <c r="F311" s="640"/>
      <c r="G311" s="640"/>
      <c r="H311" s="624"/>
      <c r="I311" s="638"/>
      <c r="J311" s="901"/>
      <c r="K311" s="901"/>
      <c r="L311" s="901"/>
      <c r="M311" s="901"/>
      <c r="N311" s="640"/>
      <c r="O311" s="896" t="str">
        <f t="shared" si="48"/>
        <v xml:space="preserve"> </v>
      </c>
      <c r="P311" s="640"/>
      <c r="Q311" s="902"/>
      <c r="R311" s="903"/>
      <c r="S311" s="634" t="str">
        <f t="shared" si="49"/>
        <v/>
      </c>
      <c r="T311" s="634" t="str">
        <f t="shared" si="50"/>
        <v/>
      </c>
      <c r="U311" s="903"/>
      <c r="V311" s="634" t="str">
        <f t="shared" si="51"/>
        <v xml:space="preserve"> </v>
      </c>
      <c r="W311" s="634" t="str">
        <f t="shared" si="52"/>
        <v xml:space="preserve"> </v>
      </c>
      <c r="X311" s="634" t="str">
        <f t="shared" si="53"/>
        <v/>
      </c>
      <c r="Y311" s="634" t="str">
        <f t="shared" si="54"/>
        <v xml:space="preserve"> </v>
      </c>
      <c r="Z311" s="634" t="str">
        <f t="shared" si="55"/>
        <v xml:space="preserve"> </v>
      </c>
      <c r="AA311" s="899" t="str">
        <f t="shared" si="56"/>
        <v xml:space="preserve"> </v>
      </c>
      <c r="AB311" s="899" t="str">
        <f t="shared" si="57"/>
        <v xml:space="preserve"> </v>
      </c>
      <c r="AD311" s="38">
        <f t="shared" si="58"/>
        <v>0</v>
      </c>
      <c r="AI311" s="38">
        <f t="shared" si="59"/>
        <v>0</v>
      </c>
    </row>
    <row r="312" spans="1:35" x14ac:dyDescent="0.25">
      <c r="A312" s="640"/>
      <c r="B312" s="640"/>
      <c r="C312" s="627"/>
      <c r="D312" s="900"/>
      <c r="E312" s="640"/>
      <c r="F312" s="640"/>
      <c r="G312" s="640"/>
      <c r="H312" s="624"/>
      <c r="I312" s="638"/>
      <c r="J312" s="901"/>
      <c r="K312" s="901"/>
      <c r="L312" s="901"/>
      <c r="M312" s="901"/>
      <c r="N312" s="640"/>
      <c r="O312" s="896" t="str">
        <f t="shared" si="48"/>
        <v xml:space="preserve"> </v>
      </c>
      <c r="P312" s="640"/>
      <c r="Q312" s="902"/>
      <c r="R312" s="903"/>
      <c r="S312" s="634" t="str">
        <f t="shared" si="49"/>
        <v/>
      </c>
      <c r="T312" s="634" t="str">
        <f t="shared" si="50"/>
        <v/>
      </c>
      <c r="U312" s="903"/>
      <c r="V312" s="634" t="str">
        <f t="shared" si="51"/>
        <v xml:space="preserve"> </v>
      </c>
      <c r="W312" s="634" t="str">
        <f t="shared" si="52"/>
        <v xml:space="preserve"> </v>
      </c>
      <c r="X312" s="634" t="str">
        <f t="shared" si="53"/>
        <v/>
      </c>
      <c r="Y312" s="634" t="str">
        <f t="shared" si="54"/>
        <v xml:space="preserve"> </v>
      </c>
      <c r="Z312" s="634" t="str">
        <f t="shared" si="55"/>
        <v xml:space="preserve"> </v>
      </c>
      <c r="AA312" s="899" t="str">
        <f t="shared" si="56"/>
        <v xml:space="preserve"> </v>
      </c>
      <c r="AB312" s="899" t="str">
        <f t="shared" si="57"/>
        <v xml:space="preserve"> </v>
      </c>
      <c r="AD312" s="38">
        <f t="shared" si="58"/>
        <v>0</v>
      </c>
      <c r="AI312" s="38">
        <f t="shared" si="59"/>
        <v>0</v>
      </c>
    </row>
    <row r="313" spans="1:35" x14ac:dyDescent="0.25">
      <c r="A313" s="640"/>
      <c r="B313" s="640"/>
      <c r="C313" s="627"/>
      <c r="D313" s="900"/>
      <c r="E313" s="640"/>
      <c r="F313" s="640"/>
      <c r="G313" s="640"/>
      <c r="H313" s="624"/>
      <c r="I313" s="638"/>
      <c r="J313" s="901"/>
      <c r="K313" s="901"/>
      <c r="L313" s="901"/>
      <c r="M313" s="901"/>
      <c r="N313" s="640"/>
      <c r="O313" s="896" t="str">
        <f t="shared" si="48"/>
        <v xml:space="preserve"> </v>
      </c>
      <c r="P313" s="640"/>
      <c r="Q313" s="902"/>
      <c r="R313" s="903"/>
      <c r="S313" s="634" t="str">
        <f t="shared" si="49"/>
        <v/>
      </c>
      <c r="T313" s="634" t="str">
        <f t="shared" si="50"/>
        <v/>
      </c>
      <c r="U313" s="903"/>
      <c r="V313" s="634" t="str">
        <f t="shared" si="51"/>
        <v xml:space="preserve"> </v>
      </c>
      <c r="W313" s="634" t="str">
        <f t="shared" si="52"/>
        <v xml:space="preserve"> </v>
      </c>
      <c r="X313" s="634" t="str">
        <f t="shared" si="53"/>
        <v/>
      </c>
      <c r="Y313" s="634" t="str">
        <f t="shared" si="54"/>
        <v xml:space="preserve"> </v>
      </c>
      <c r="Z313" s="634" t="str">
        <f t="shared" si="55"/>
        <v xml:space="preserve"> </v>
      </c>
      <c r="AA313" s="899" t="str">
        <f t="shared" si="56"/>
        <v xml:space="preserve"> </v>
      </c>
      <c r="AB313" s="899" t="str">
        <f t="shared" si="57"/>
        <v xml:space="preserve"> </v>
      </c>
      <c r="AD313" s="38">
        <f t="shared" si="58"/>
        <v>0</v>
      </c>
      <c r="AI313" s="38">
        <f t="shared" si="59"/>
        <v>0</v>
      </c>
    </row>
    <row r="314" spans="1:35" x14ac:dyDescent="0.25">
      <c r="A314" s="640"/>
      <c r="B314" s="640"/>
      <c r="C314" s="627"/>
      <c r="D314" s="900"/>
      <c r="E314" s="640"/>
      <c r="F314" s="640"/>
      <c r="G314" s="640"/>
      <c r="H314" s="624"/>
      <c r="I314" s="638"/>
      <c r="J314" s="901"/>
      <c r="K314" s="901"/>
      <c r="L314" s="901"/>
      <c r="M314" s="901"/>
      <c r="N314" s="640"/>
      <c r="O314" s="896" t="str">
        <f t="shared" si="48"/>
        <v xml:space="preserve"> </v>
      </c>
      <c r="P314" s="640"/>
      <c r="Q314" s="902"/>
      <c r="R314" s="903"/>
      <c r="S314" s="634" t="str">
        <f t="shared" si="49"/>
        <v/>
      </c>
      <c r="T314" s="634" t="str">
        <f t="shared" si="50"/>
        <v/>
      </c>
      <c r="U314" s="903"/>
      <c r="V314" s="634" t="str">
        <f t="shared" si="51"/>
        <v xml:space="preserve"> </v>
      </c>
      <c r="W314" s="634" t="str">
        <f t="shared" si="52"/>
        <v xml:space="preserve"> </v>
      </c>
      <c r="X314" s="634" t="str">
        <f t="shared" si="53"/>
        <v/>
      </c>
      <c r="Y314" s="634" t="str">
        <f t="shared" si="54"/>
        <v xml:space="preserve"> </v>
      </c>
      <c r="Z314" s="634" t="str">
        <f t="shared" si="55"/>
        <v xml:space="preserve"> </v>
      </c>
      <c r="AA314" s="899" t="str">
        <f t="shared" si="56"/>
        <v xml:space="preserve"> </v>
      </c>
      <c r="AB314" s="899" t="str">
        <f t="shared" si="57"/>
        <v xml:space="preserve"> </v>
      </c>
      <c r="AD314" s="38">
        <f t="shared" si="58"/>
        <v>0</v>
      </c>
      <c r="AI314" s="38">
        <f t="shared" si="59"/>
        <v>0</v>
      </c>
    </row>
    <row r="315" spans="1:35" x14ac:dyDescent="0.25">
      <c r="A315" s="640"/>
      <c r="B315" s="640"/>
      <c r="C315" s="627"/>
      <c r="D315" s="900"/>
      <c r="E315" s="640"/>
      <c r="F315" s="640"/>
      <c r="G315" s="640"/>
      <c r="H315" s="624"/>
      <c r="I315" s="638"/>
      <c r="J315" s="901"/>
      <c r="K315" s="901"/>
      <c r="L315" s="901"/>
      <c r="M315" s="901"/>
      <c r="N315" s="640"/>
      <c r="O315" s="896" t="str">
        <f t="shared" si="48"/>
        <v xml:space="preserve"> </v>
      </c>
      <c r="P315" s="640"/>
      <c r="Q315" s="902"/>
      <c r="R315" s="903"/>
      <c r="S315" s="634" t="str">
        <f t="shared" si="49"/>
        <v/>
      </c>
      <c r="T315" s="634" t="str">
        <f t="shared" si="50"/>
        <v/>
      </c>
      <c r="U315" s="903"/>
      <c r="V315" s="634" t="str">
        <f t="shared" si="51"/>
        <v xml:space="preserve"> </v>
      </c>
      <c r="W315" s="634" t="str">
        <f t="shared" si="52"/>
        <v xml:space="preserve"> </v>
      </c>
      <c r="X315" s="634" t="str">
        <f t="shared" si="53"/>
        <v/>
      </c>
      <c r="Y315" s="634" t="str">
        <f t="shared" si="54"/>
        <v xml:space="preserve"> </v>
      </c>
      <c r="Z315" s="634" t="str">
        <f t="shared" si="55"/>
        <v xml:space="preserve"> </v>
      </c>
      <c r="AA315" s="899" t="str">
        <f t="shared" si="56"/>
        <v xml:space="preserve"> </v>
      </c>
      <c r="AB315" s="899" t="str">
        <f t="shared" si="57"/>
        <v xml:space="preserve"> </v>
      </c>
      <c r="AD315" s="38">
        <f t="shared" si="58"/>
        <v>0</v>
      </c>
      <c r="AI315" s="38">
        <f t="shared" si="59"/>
        <v>0</v>
      </c>
    </row>
    <row r="316" spans="1:35" x14ac:dyDescent="0.25">
      <c r="A316" s="640"/>
      <c r="B316" s="640"/>
      <c r="C316" s="627"/>
      <c r="D316" s="900"/>
      <c r="E316" s="640"/>
      <c r="F316" s="640"/>
      <c r="G316" s="640"/>
      <c r="H316" s="624"/>
      <c r="I316" s="638"/>
      <c r="J316" s="901"/>
      <c r="K316" s="901"/>
      <c r="L316" s="901"/>
      <c r="M316" s="901"/>
      <c r="N316" s="640"/>
      <c r="O316" s="896" t="str">
        <f t="shared" si="48"/>
        <v xml:space="preserve"> </v>
      </c>
      <c r="P316" s="640"/>
      <c r="Q316" s="902"/>
      <c r="R316" s="903"/>
      <c r="S316" s="634" t="str">
        <f t="shared" si="49"/>
        <v/>
      </c>
      <c r="T316" s="634" t="str">
        <f t="shared" si="50"/>
        <v/>
      </c>
      <c r="U316" s="903"/>
      <c r="V316" s="634" t="str">
        <f t="shared" si="51"/>
        <v xml:space="preserve"> </v>
      </c>
      <c r="W316" s="634" t="str">
        <f t="shared" si="52"/>
        <v xml:space="preserve"> </v>
      </c>
      <c r="X316" s="634" t="str">
        <f t="shared" si="53"/>
        <v/>
      </c>
      <c r="Y316" s="634" t="str">
        <f t="shared" si="54"/>
        <v xml:space="preserve"> </v>
      </c>
      <c r="Z316" s="634" t="str">
        <f t="shared" si="55"/>
        <v xml:space="preserve"> </v>
      </c>
      <c r="AA316" s="899" t="str">
        <f t="shared" si="56"/>
        <v xml:space="preserve"> </v>
      </c>
      <c r="AB316" s="899" t="str">
        <f t="shared" si="57"/>
        <v xml:space="preserve"> </v>
      </c>
      <c r="AD316" s="38">
        <f t="shared" si="58"/>
        <v>0</v>
      </c>
      <c r="AI316" s="38">
        <f t="shared" si="59"/>
        <v>0</v>
      </c>
    </row>
    <row r="317" spans="1:35" x14ac:dyDescent="0.25">
      <c r="A317" s="640"/>
      <c r="B317" s="640"/>
      <c r="C317" s="627"/>
      <c r="D317" s="900"/>
      <c r="E317" s="640"/>
      <c r="F317" s="640"/>
      <c r="G317" s="640"/>
      <c r="H317" s="624"/>
      <c r="I317" s="638"/>
      <c r="J317" s="901"/>
      <c r="K317" s="901"/>
      <c r="L317" s="901"/>
      <c r="M317" s="901"/>
      <c r="N317" s="640"/>
      <c r="O317" s="896" t="str">
        <f t="shared" si="48"/>
        <v xml:space="preserve"> </v>
      </c>
      <c r="P317" s="640"/>
      <c r="Q317" s="902"/>
      <c r="R317" s="903"/>
      <c r="S317" s="634" t="str">
        <f t="shared" si="49"/>
        <v/>
      </c>
      <c r="T317" s="634" t="str">
        <f t="shared" si="50"/>
        <v/>
      </c>
      <c r="U317" s="903"/>
      <c r="V317" s="634" t="str">
        <f t="shared" si="51"/>
        <v xml:space="preserve"> </v>
      </c>
      <c r="W317" s="634" t="str">
        <f t="shared" si="52"/>
        <v xml:space="preserve"> </v>
      </c>
      <c r="X317" s="634" t="str">
        <f t="shared" si="53"/>
        <v/>
      </c>
      <c r="Y317" s="634" t="str">
        <f t="shared" si="54"/>
        <v xml:space="preserve"> </v>
      </c>
      <c r="Z317" s="634" t="str">
        <f t="shared" si="55"/>
        <v xml:space="preserve"> </v>
      </c>
      <c r="AA317" s="899" t="str">
        <f t="shared" si="56"/>
        <v xml:space="preserve"> </v>
      </c>
      <c r="AB317" s="899" t="str">
        <f t="shared" si="57"/>
        <v xml:space="preserve"> </v>
      </c>
      <c r="AD317" s="38">
        <f t="shared" si="58"/>
        <v>0</v>
      </c>
      <c r="AI317" s="38">
        <f t="shared" si="59"/>
        <v>0</v>
      </c>
    </row>
    <row r="318" spans="1:35" x14ac:dyDescent="0.25">
      <c r="A318" s="640"/>
      <c r="B318" s="640"/>
      <c r="C318" s="627"/>
      <c r="D318" s="900"/>
      <c r="E318" s="640"/>
      <c r="F318" s="640"/>
      <c r="G318" s="640"/>
      <c r="H318" s="624"/>
      <c r="I318" s="638"/>
      <c r="J318" s="901"/>
      <c r="K318" s="901"/>
      <c r="L318" s="901"/>
      <c r="M318" s="901"/>
      <c r="N318" s="640"/>
      <c r="O318" s="896" t="str">
        <f t="shared" si="48"/>
        <v xml:space="preserve"> </v>
      </c>
      <c r="P318" s="640"/>
      <c r="Q318" s="902"/>
      <c r="R318" s="903"/>
      <c r="S318" s="634" t="str">
        <f t="shared" si="49"/>
        <v/>
      </c>
      <c r="T318" s="634" t="str">
        <f t="shared" si="50"/>
        <v/>
      </c>
      <c r="U318" s="903"/>
      <c r="V318" s="634" t="str">
        <f t="shared" si="51"/>
        <v xml:space="preserve"> </v>
      </c>
      <c r="W318" s="634" t="str">
        <f t="shared" si="52"/>
        <v xml:space="preserve"> </v>
      </c>
      <c r="X318" s="634" t="str">
        <f t="shared" si="53"/>
        <v/>
      </c>
      <c r="Y318" s="634" t="str">
        <f t="shared" si="54"/>
        <v xml:space="preserve"> </v>
      </c>
      <c r="Z318" s="634" t="str">
        <f t="shared" si="55"/>
        <v xml:space="preserve"> </v>
      </c>
      <c r="AA318" s="899" t="str">
        <f t="shared" si="56"/>
        <v xml:space="preserve"> </v>
      </c>
      <c r="AB318" s="899" t="str">
        <f t="shared" si="57"/>
        <v xml:space="preserve"> </v>
      </c>
      <c r="AD318" s="38">
        <f t="shared" si="58"/>
        <v>0</v>
      </c>
      <c r="AI318" s="38">
        <f t="shared" si="59"/>
        <v>0</v>
      </c>
    </row>
    <row r="319" spans="1:35" x14ac:dyDescent="0.25">
      <c r="A319" s="640"/>
      <c r="B319" s="640"/>
      <c r="C319" s="627"/>
      <c r="D319" s="900"/>
      <c r="E319" s="640"/>
      <c r="F319" s="640"/>
      <c r="G319" s="640"/>
      <c r="H319" s="624"/>
      <c r="I319" s="638"/>
      <c r="J319" s="901"/>
      <c r="K319" s="901"/>
      <c r="L319" s="901"/>
      <c r="M319" s="901"/>
      <c r="N319" s="640"/>
      <c r="O319" s="896" t="str">
        <f t="shared" si="48"/>
        <v xml:space="preserve"> </v>
      </c>
      <c r="P319" s="640"/>
      <c r="Q319" s="902"/>
      <c r="R319" s="903"/>
      <c r="S319" s="634" t="str">
        <f t="shared" si="49"/>
        <v/>
      </c>
      <c r="T319" s="634" t="str">
        <f t="shared" si="50"/>
        <v/>
      </c>
      <c r="U319" s="903"/>
      <c r="V319" s="634" t="str">
        <f t="shared" si="51"/>
        <v xml:space="preserve"> </v>
      </c>
      <c r="W319" s="634" t="str">
        <f t="shared" si="52"/>
        <v xml:space="preserve"> </v>
      </c>
      <c r="X319" s="634" t="str">
        <f t="shared" si="53"/>
        <v/>
      </c>
      <c r="Y319" s="634" t="str">
        <f t="shared" si="54"/>
        <v xml:space="preserve"> </v>
      </c>
      <c r="Z319" s="634" t="str">
        <f t="shared" si="55"/>
        <v xml:space="preserve"> </v>
      </c>
      <c r="AA319" s="899" t="str">
        <f t="shared" si="56"/>
        <v xml:space="preserve"> </v>
      </c>
      <c r="AB319" s="899" t="str">
        <f t="shared" si="57"/>
        <v xml:space="preserve"> </v>
      </c>
      <c r="AD319" s="38">
        <f t="shared" si="58"/>
        <v>0</v>
      </c>
      <c r="AI319" s="38">
        <f t="shared" si="59"/>
        <v>0</v>
      </c>
    </row>
    <row r="320" spans="1:35" x14ac:dyDescent="0.25">
      <c r="A320" s="640"/>
      <c r="B320" s="640"/>
      <c r="C320" s="627"/>
      <c r="D320" s="900"/>
      <c r="E320" s="640"/>
      <c r="F320" s="640"/>
      <c r="G320" s="640"/>
      <c r="H320" s="624"/>
      <c r="I320" s="638"/>
      <c r="J320" s="901"/>
      <c r="K320" s="901"/>
      <c r="L320" s="901"/>
      <c r="M320" s="901"/>
      <c r="N320" s="640"/>
      <c r="O320" s="896" t="str">
        <f t="shared" si="48"/>
        <v xml:space="preserve"> </v>
      </c>
      <c r="P320" s="640"/>
      <c r="Q320" s="902"/>
      <c r="R320" s="903"/>
      <c r="S320" s="634" t="str">
        <f t="shared" si="49"/>
        <v/>
      </c>
      <c r="T320" s="634" t="str">
        <f t="shared" si="50"/>
        <v/>
      </c>
      <c r="U320" s="903"/>
      <c r="V320" s="634" t="str">
        <f t="shared" si="51"/>
        <v xml:space="preserve"> </v>
      </c>
      <c r="W320" s="634" t="str">
        <f t="shared" si="52"/>
        <v xml:space="preserve"> </v>
      </c>
      <c r="X320" s="634" t="str">
        <f t="shared" si="53"/>
        <v/>
      </c>
      <c r="Y320" s="634" t="str">
        <f t="shared" si="54"/>
        <v xml:space="preserve"> </v>
      </c>
      <c r="Z320" s="634" t="str">
        <f t="shared" si="55"/>
        <v xml:space="preserve"> </v>
      </c>
      <c r="AA320" s="899" t="str">
        <f t="shared" si="56"/>
        <v xml:space="preserve"> </v>
      </c>
      <c r="AB320" s="899" t="str">
        <f t="shared" si="57"/>
        <v xml:space="preserve"> </v>
      </c>
      <c r="AD320" s="38">
        <f t="shared" si="58"/>
        <v>0</v>
      </c>
      <c r="AI320" s="38">
        <f t="shared" si="59"/>
        <v>0</v>
      </c>
    </row>
    <row r="321" spans="1:35" x14ac:dyDescent="0.25">
      <c r="A321" s="640"/>
      <c r="B321" s="640"/>
      <c r="C321" s="627"/>
      <c r="D321" s="900"/>
      <c r="E321" s="640"/>
      <c r="F321" s="640"/>
      <c r="G321" s="640"/>
      <c r="H321" s="624"/>
      <c r="I321" s="638"/>
      <c r="J321" s="901"/>
      <c r="K321" s="901"/>
      <c r="L321" s="901"/>
      <c r="M321" s="901"/>
      <c r="N321" s="640"/>
      <c r="O321" s="896" t="str">
        <f t="shared" si="48"/>
        <v xml:space="preserve"> </v>
      </c>
      <c r="P321" s="640"/>
      <c r="Q321" s="902"/>
      <c r="R321" s="903"/>
      <c r="S321" s="634" t="str">
        <f t="shared" si="49"/>
        <v/>
      </c>
      <c r="T321" s="634" t="str">
        <f t="shared" si="50"/>
        <v/>
      </c>
      <c r="U321" s="903"/>
      <c r="V321" s="634" t="str">
        <f t="shared" si="51"/>
        <v xml:space="preserve"> </v>
      </c>
      <c r="W321" s="634" t="str">
        <f t="shared" si="52"/>
        <v xml:space="preserve"> </v>
      </c>
      <c r="X321" s="634" t="str">
        <f t="shared" si="53"/>
        <v/>
      </c>
      <c r="Y321" s="634" t="str">
        <f t="shared" si="54"/>
        <v xml:space="preserve"> </v>
      </c>
      <c r="Z321" s="634" t="str">
        <f t="shared" si="55"/>
        <v xml:space="preserve"> </v>
      </c>
      <c r="AA321" s="899" t="str">
        <f t="shared" si="56"/>
        <v xml:space="preserve"> </v>
      </c>
      <c r="AB321" s="899" t="str">
        <f t="shared" si="57"/>
        <v xml:space="preserve"> </v>
      </c>
      <c r="AD321" s="38">
        <f t="shared" si="58"/>
        <v>0</v>
      </c>
      <c r="AI321" s="38">
        <f t="shared" si="59"/>
        <v>0</v>
      </c>
    </row>
    <row r="322" spans="1:35" x14ac:dyDescent="0.25">
      <c r="A322" s="640"/>
      <c r="B322" s="640"/>
      <c r="C322" s="627"/>
      <c r="D322" s="900"/>
      <c r="E322" s="640"/>
      <c r="F322" s="640"/>
      <c r="G322" s="640"/>
      <c r="H322" s="624"/>
      <c r="I322" s="638"/>
      <c r="J322" s="901"/>
      <c r="K322" s="901"/>
      <c r="L322" s="901"/>
      <c r="M322" s="901"/>
      <c r="N322" s="640"/>
      <c r="O322" s="896" t="str">
        <f t="shared" si="48"/>
        <v xml:space="preserve"> </v>
      </c>
      <c r="P322" s="640"/>
      <c r="Q322" s="902"/>
      <c r="R322" s="903"/>
      <c r="S322" s="634" t="str">
        <f t="shared" si="49"/>
        <v/>
      </c>
      <c r="T322" s="634" t="str">
        <f t="shared" si="50"/>
        <v/>
      </c>
      <c r="U322" s="903"/>
      <c r="V322" s="634" t="str">
        <f t="shared" si="51"/>
        <v xml:space="preserve"> </v>
      </c>
      <c r="W322" s="634" t="str">
        <f t="shared" si="52"/>
        <v xml:space="preserve"> </v>
      </c>
      <c r="X322" s="634" t="str">
        <f t="shared" si="53"/>
        <v/>
      </c>
      <c r="Y322" s="634" t="str">
        <f t="shared" si="54"/>
        <v xml:space="preserve"> </v>
      </c>
      <c r="Z322" s="634" t="str">
        <f t="shared" si="55"/>
        <v xml:space="preserve"> </v>
      </c>
      <c r="AA322" s="899" t="str">
        <f t="shared" si="56"/>
        <v xml:space="preserve"> </v>
      </c>
      <c r="AB322" s="899" t="str">
        <f t="shared" si="57"/>
        <v xml:space="preserve"> </v>
      </c>
      <c r="AD322" s="38">
        <f t="shared" si="58"/>
        <v>0</v>
      </c>
      <c r="AI322" s="38">
        <f t="shared" si="59"/>
        <v>0</v>
      </c>
    </row>
    <row r="323" spans="1:35" x14ac:dyDescent="0.25">
      <c r="A323" s="640"/>
      <c r="B323" s="640"/>
      <c r="C323" s="627"/>
      <c r="D323" s="900"/>
      <c r="E323" s="640"/>
      <c r="F323" s="640"/>
      <c r="G323" s="640"/>
      <c r="H323" s="624"/>
      <c r="I323" s="638"/>
      <c r="J323" s="901"/>
      <c r="K323" s="901"/>
      <c r="L323" s="901"/>
      <c r="M323" s="901"/>
      <c r="N323" s="640"/>
      <c r="O323" s="896" t="str">
        <f t="shared" si="48"/>
        <v xml:space="preserve"> </v>
      </c>
      <c r="P323" s="640"/>
      <c r="Q323" s="902"/>
      <c r="R323" s="903"/>
      <c r="S323" s="634" t="str">
        <f t="shared" si="49"/>
        <v/>
      </c>
      <c r="T323" s="634" t="str">
        <f t="shared" si="50"/>
        <v/>
      </c>
      <c r="U323" s="903"/>
      <c r="V323" s="634" t="str">
        <f t="shared" si="51"/>
        <v xml:space="preserve"> </v>
      </c>
      <c r="W323" s="634" t="str">
        <f t="shared" si="52"/>
        <v xml:space="preserve"> </v>
      </c>
      <c r="X323" s="634" t="str">
        <f t="shared" si="53"/>
        <v/>
      </c>
      <c r="Y323" s="634" t="str">
        <f t="shared" si="54"/>
        <v xml:space="preserve"> </v>
      </c>
      <c r="Z323" s="634" t="str">
        <f t="shared" si="55"/>
        <v xml:space="preserve"> </v>
      </c>
      <c r="AA323" s="899" t="str">
        <f t="shared" si="56"/>
        <v xml:space="preserve"> </v>
      </c>
      <c r="AB323" s="899" t="str">
        <f t="shared" si="57"/>
        <v xml:space="preserve"> </v>
      </c>
      <c r="AD323" s="38">
        <f t="shared" si="58"/>
        <v>0</v>
      </c>
      <c r="AI323" s="38">
        <f t="shared" si="59"/>
        <v>0</v>
      </c>
    </row>
    <row r="324" spans="1:35" x14ac:dyDescent="0.25">
      <c r="A324" s="640"/>
      <c r="B324" s="640"/>
      <c r="C324" s="627"/>
      <c r="D324" s="900"/>
      <c r="E324" s="640"/>
      <c r="F324" s="640"/>
      <c r="G324" s="640"/>
      <c r="H324" s="624"/>
      <c r="I324" s="638"/>
      <c r="J324" s="901"/>
      <c r="K324" s="901"/>
      <c r="L324" s="901"/>
      <c r="M324" s="901"/>
      <c r="N324" s="640"/>
      <c r="O324" s="896" t="str">
        <f t="shared" si="48"/>
        <v xml:space="preserve"> </v>
      </c>
      <c r="P324" s="640"/>
      <c r="Q324" s="902"/>
      <c r="R324" s="903"/>
      <c r="S324" s="634" t="str">
        <f t="shared" si="49"/>
        <v/>
      </c>
      <c r="T324" s="634" t="str">
        <f t="shared" si="50"/>
        <v/>
      </c>
      <c r="U324" s="903"/>
      <c r="V324" s="634" t="str">
        <f t="shared" si="51"/>
        <v xml:space="preserve"> </v>
      </c>
      <c r="W324" s="634" t="str">
        <f t="shared" si="52"/>
        <v xml:space="preserve"> </v>
      </c>
      <c r="X324" s="634" t="str">
        <f t="shared" si="53"/>
        <v/>
      </c>
      <c r="Y324" s="634" t="str">
        <f t="shared" si="54"/>
        <v xml:space="preserve"> </v>
      </c>
      <c r="Z324" s="634" t="str">
        <f t="shared" si="55"/>
        <v xml:space="preserve"> </v>
      </c>
      <c r="AA324" s="899" t="str">
        <f t="shared" si="56"/>
        <v xml:space="preserve"> </v>
      </c>
      <c r="AB324" s="899" t="str">
        <f t="shared" si="57"/>
        <v xml:space="preserve"> </v>
      </c>
      <c r="AD324" s="38">
        <f t="shared" si="58"/>
        <v>0</v>
      </c>
      <c r="AI324" s="38">
        <f t="shared" si="59"/>
        <v>0</v>
      </c>
    </row>
    <row r="325" spans="1:35" x14ac:dyDescent="0.25">
      <c r="A325" s="640"/>
      <c r="B325" s="640"/>
      <c r="C325" s="627"/>
      <c r="D325" s="900"/>
      <c r="E325" s="640"/>
      <c r="F325" s="640"/>
      <c r="G325" s="640"/>
      <c r="H325" s="624"/>
      <c r="I325" s="638"/>
      <c r="J325" s="901"/>
      <c r="K325" s="901"/>
      <c r="L325" s="901"/>
      <c r="M325" s="901"/>
      <c r="N325" s="640"/>
      <c r="O325" s="896" t="str">
        <f t="shared" si="48"/>
        <v xml:space="preserve"> </v>
      </c>
      <c r="P325" s="640"/>
      <c r="Q325" s="902"/>
      <c r="R325" s="903"/>
      <c r="S325" s="634" t="str">
        <f t="shared" si="49"/>
        <v/>
      </c>
      <c r="T325" s="634" t="str">
        <f t="shared" si="50"/>
        <v/>
      </c>
      <c r="U325" s="903"/>
      <c r="V325" s="634" t="str">
        <f t="shared" si="51"/>
        <v xml:space="preserve"> </v>
      </c>
      <c r="W325" s="634" t="str">
        <f t="shared" si="52"/>
        <v xml:space="preserve"> </v>
      </c>
      <c r="X325" s="634" t="str">
        <f t="shared" si="53"/>
        <v/>
      </c>
      <c r="Y325" s="634" t="str">
        <f t="shared" si="54"/>
        <v xml:space="preserve"> </v>
      </c>
      <c r="Z325" s="634" t="str">
        <f t="shared" si="55"/>
        <v xml:space="preserve"> </v>
      </c>
      <c r="AA325" s="899" t="str">
        <f t="shared" si="56"/>
        <v xml:space="preserve"> </v>
      </c>
      <c r="AB325" s="899" t="str">
        <f t="shared" si="57"/>
        <v xml:space="preserve"> </v>
      </c>
      <c r="AD325" s="38">
        <f t="shared" si="58"/>
        <v>0</v>
      </c>
      <c r="AI325" s="38">
        <f t="shared" si="59"/>
        <v>0</v>
      </c>
    </row>
    <row r="326" spans="1:35" x14ac:dyDescent="0.25">
      <c r="A326" s="640"/>
      <c r="B326" s="640"/>
      <c r="C326" s="627"/>
      <c r="D326" s="900"/>
      <c r="E326" s="640"/>
      <c r="F326" s="640"/>
      <c r="G326" s="640"/>
      <c r="H326" s="624"/>
      <c r="I326" s="638"/>
      <c r="J326" s="901"/>
      <c r="K326" s="901"/>
      <c r="L326" s="901"/>
      <c r="M326" s="901"/>
      <c r="N326" s="640"/>
      <c r="O326" s="896" t="str">
        <f t="shared" ref="O326:O389" si="60">IF(N326*Q326&gt;0,N326*Q326," ")</f>
        <v xml:space="preserve"> </v>
      </c>
      <c r="P326" s="640"/>
      <c r="Q326" s="902"/>
      <c r="R326" s="903"/>
      <c r="S326" s="634" t="str">
        <f t="shared" ref="S326:S389" si="61">IF(C326="","",VLOOKUP(C326,$AF$5:$AG$10,2,FALSE))</f>
        <v/>
      </c>
      <c r="T326" s="634" t="str">
        <f t="shared" ref="T326:T389" si="62">IF(C326="","",VLOOKUP(C326,$AF$5:$AH$10,3,FALSE)*R326)</f>
        <v/>
      </c>
      <c r="U326" s="903"/>
      <c r="V326" s="634" t="str">
        <f t="shared" ref="V326:V389" si="63">IF(U326*0.000187&gt;0,(U326*0.000187)+T326," ")</f>
        <v xml:space="preserve"> </v>
      </c>
      <c r="W326" s="634" t="str">
        <f t="shared" ref="W326:W389" si="64">IFERROR(R326/Q326," ")</f>
        <v xml:space="preserve"> </v>
      </c>
      <c r="X326" s="634" t="str">
        <f t="shared" ref="X326:X389" si="65">IF(S326="","",S326&amp;"/km")</f>
        <v/>
      </c>
      <c r="Y326" s="634" t="str">
        <f t="shared" ref="Y326:Y389" si="66">IFERROR(T326/Q326," ")</f>
        <v xml:space="preserve"> </v>
      </c>
      <c r="Z326" s="634" t="str">
        <f t="shared" ref="Z326:Z389" si="67">IFERROR(T326/O326," ")</f>
        <v xml:space="preserve"> </v>
      </c>
      <c r="AA326" s="899" t="str">
        <f t="shared" ref="AA326:AA389" si="68">IFERROR(V326/Q326," ")</f>
        <v xml:space="preserve"> </v>
      </c>
      <c r="AB326" s="899" t="str">
        <f t="shared" ref="AB326:AB389" si="69">IFERROR(V326/O326," ")</f>
        <v xml:space="preserve"> </v>
      </c>
      <c r="AD326" s="38">
        <f t="shared" ref="AD326:AD389" si="70">IF(C326="Elettrico",1,0)+IF(C326="Ibrido",1,0)</f>
        <v>0</v>
      </c>
      <c r="AI326" s="38">
        <f t="shared" ref="AI326:AI389" si="71">IF(C326="Metano",1,0)</f>
        <v>0</v>
      </c>
    </row>
    <row r="327" spans="1:35" x14ac:dyDescent="0.25">
      <c r="A327" s="640"/>
      <c r="B327" s="640"/>
      <c r="C327" s="627"/>
      <c r="D327" s="900"/>
      <c r="E327" s="640"/>
      <c r="F327" s="640"/>
      <c r="G327" s="640"/>
      <c r="H327" s="624"/>
      <c r="I327" s="638"/>
      <c r="J327" s="901"/>
      <c r="K327" s="901"/>
      <c r="L327" s="901"/>
      <c r="M327" s="901"/>
      <c r="N327" s="640"/>
      <c r="O327" s="896" t="str">
        <f t="shared" si="60"/>
        <v xml:space="preserve"> </v>
      </c>
      <c r="P327" s="640"/>
      <c r="Q327" s="902"/>
      <c r="R327" s="903"/>
      <c r="S327" s="634" t="str">
        <f t="shared" si="61"/>
        <v/>
      </c>
      <c r="T327" s="634" t="str">
        <f t="shared" si="62"/>
        <v/>
      </c>
      <c r="U327" s="903"/>
      <c r="V327" s="634" t="str">
        <f t="shared" si="63"/>
        <v xml:space="preserve"> </v>
      </c>
      <c r="W327" s="634" t="str">
        <f t="shared" si="64"/>
        <v xml:space="preserve"> </v>
      </c>
      <c r="X327" s="634" t="str">
        <f t="shared" si="65"/>
        <v/>
      </c>
      <c r="Y327" s="634" t="str">
        <f t="shared" si="66"/>
        <v xml:space="preserve"> </v>
      </c>
      <c r="Z327" s="634" t="str">
        <f t="shared" si="67"/>
        <v xml:space="preserve"> </v>
      </c>
      <c r="AA327" s="899" t="str">
        <f t="shared" si="68"/>
        <v xml:space="preserve"> </v>
      </c>
      <c r="AB327" s="899" t="str">
        <f t="shared" si="69"/>
        <v xml:space="preserve"> </v>
      </c>
      <c r="AD327" s="38">
        <f t="shared" si="70"/>
        <v>0</v>
      </c>
      <c r="AI327" s="38">
        <f t="shared" si="71"/>
        <v>0</v>
      </c>
    </row>
    <row r="328" spans="1:35" x14ac:dyDescent="0.25">
      <c r="A328" s="640"/>
      <c r="B328" s="640"/>
      <c r="C328" s="627"/>
      <c r="D328" s="900"/>
      <c r="E328" s="640"/>
      <c r="F328" s="640"/>
      <c r="G328" s="640"/>
      <c r="H328" s="624"/>
      <c r="I328" s="638"/>
      <c r="J328" s="901"/>
      <c r="K328" s="901"/>
      <c r="L328" s="901"/>
      <c r="M328" s="901"/>
      <c r="N328" s="640"/>
      <c r="O328" s="896" t="str">
        <f t="shared" si="60"/>
        <v xml:space="preserve"> </v>
      </c>
      <c r="P328" s="640"/>
      <c r="Q328" s="902"/>
      <c r="R328" s="903"/>
      <c r="S328" s="634" t="str">
        <f t="shared" si="61"/>
        <v/>
      </c>
      <c r="T328" s="634" t="str">
        <f t="shared" si="62"/>
        <v/>
      </c>
      <c r="U328" s="903"/>
      <c r="V328" s="634" t="str">
        <f t="shared" si="63"/>
        <v xml:space="preserve"> </v>
      </c>
      <c r="W328" s="634" t="str">
        <f t="shared" si="64"/>
        <v xml:space="preserve"> </v>
      </c>
      <c r="X328" s="634" t="str">
        <f t="shared" si="65"/>
        <v/>
      </c>
      <c r="Y328" s="634" t="str">
        <f t="shared" si="66"/>
        <v xml:space="preserve"> </v>
      </c>
      <c r="Z328" s="634" t="str">
        <f t="shared" si="67"/>
        <v xml:space="preserve"> </v>
      </c>
      <c r="AA328" s="899" t="str">
        <f t="shared" si="68"/>
        <v xml:space="preserve"> </v>
      </c>
      <c r="AB328" s="899" t="str">
        <f t="shared" si="69"/>
        <v xml:space="preserve"> </v>
      </c>
      <c r="AD328" s="38">
        <f t="shared" si="70"/>
        <v>0</v>
      </c>
      <c r="AI328" s="38">
        <f t="shared" si="71"/>
        <v>0</v>
      </c>
    </row>
    <row r="329" spans="1:35" x14ac:dyDescent="0.25">
      <c r="A329" s="640"/>
      <c r="B329" s="640"/>
      <c r="C329" s="627"/>
      <c r="D329" s="900"/>
      <c r="E329" s="640"/>
      <c r="F329" s="640"/>
      <c r="G329" s="640"/>
      <c r="H329" s="624"/>
      <c r="I329" s="638"/>
      <c r="J329" s="901"/>
      <c r="K329" s="901"/>
      <c r="L329" s="901"/>
      <c r="M329" s="901"/>
      <c r="N329" s="640"/>
      <c r="O329" s="896" t="str">
        <f t="shared" si="60"/>
        <v xml:space="preserve"> </v>
      </c>
      <c r="P329" s="640"/>
      <c r="Q329" s="902"/>
      <c r="R329" s="903"/>
      <c r="S329" s="634" t="str">
        <f t="shared" si="61"/>
        <v/>
      </c>
      <c r="T329" s="634" t="str">
        <f t="shared" si="62"/>
        <v/>
      </c>
      <c r="U329" s="903"/>
      <c r="V329" s="634" t="str">
        <f t="shared" si="63"/>
        <v xml:space="preserve"> </v>
      </c>
      <c r="W329" s="634" t="str">
        <f t="shared" si="64"/>
        <v xml:space="preserve"> </v>
      </c>
      <c r="X329" s="634" t="str">
        <f t="shared" si="65"/>
        <v/>
      </c>
      <c r="Y329" s="634" t="str">
        <f t="shared" si="66"/>
        <v xml:space="preserve"> </v>
      </c>
      <c r="Z329" s="634" t="str">
        <f t="shared" si="67"/>
        <v xml:space="preserve"> </v>
      </c>
      <c r="AA329" s="899" t="str">
        <f t="shared" si="68"/>
        <v xml:space="preserve"> </v>
      </c>
      <c r="AB329" s="899" t="str">
        <f t="shared" si="69"/>
        <v xml:space="preserve"> </v>
      </c>
      <c r="AD329" s="38">
        <f t="shared" si="70"/>
        <v>0</v>
      </c>
      <c r="AI329" s="38">
        <f t="shared" si="71"/>
        <v>0</v>
      </c>
    </row>
    <row r="330" spans="1:35" x14ac:dyDescent="0.25">
      <c r="A330" s="640"/>
      <c r="B330" s="640"/>
      <c r="C330" s="627"/>
      <c r="D330" s="900"/>
      <c r="E330" s="640"/>
      <c r="F330" s="640"/>
      <c r="G330" s="640"/>
      <c r="H330" s="624"/>
      <c r="I330" s="638"/>
      <c r="J330" s="901"/>
      <c r="K330" s="901"/>
      <c r="L330" s="901"/>
      <c r="M330" s="901"/>
      <c r="N330" s="640"/>
      <c r="O330" s="896" t="str">
        <f t="shared" si="60"/>
        <v xml:space="preserve"> </v>
      </c>
      <c r="P330" s="640"/>
      <c r="Q330" s="902"/>
      <c r="R330" s="903"/>
      <c r="S330" s="634" t="str">
        <f t="shared" si="61"/>
        <v/>
      </c>
      <c r="T330" s="634" t="str">
        <f t="shared" si="62"/>
        <v/>
      </c>
      <c r="U330" s="903"/>
      <c r="V330" s="634" t="str">
        <f t="shared" si="63"/>
        <v xml:space="preserve"> </v>
      </c>
      <c r="W330" s="634" t="str">
        <f t="shared" si="64"/>
        <v xml:space="preserve"> </v>
      </c>
      <c r="X330" s="634" t="str">
        <f t="shared" si="65"/>
        <v/>
      </c>
      <c r="Y330" s="634" t="str">
        <f t="shared" si="66"/>
        <v xml:space="preserve"> </v>
      </c>
      <c r="Z330" s="634" t="str">
        <f t="shared" si="67"/>
        <v xml:space="preserve"> </v>
      </c>
      <c r="AA330" s="899" t="str">
        <f t="shared" si="68"/>
        <v xml:space="preserve"> </v>
      </c>
      <c r="AB330" s="899" t="str">
        <f t="shared" si="69"/>
        <v xml:space="preserve"> </v>
      </c>
      <c r="AD330" s="38">
        <f t="shared" si="70"/>
        <v>0</v>
      </c>
      <c r="AI330" s="38">
        <f t="shared" si="71"/>
        <v>0</v>
      </c>
    </row>
    <row r="331" spans="1:35" x14ac:dyDescent="0.25">
      <c r="A331" s="640"/>
      <c r="B331" s="640"/>
      <c r="C331" s="627"/>
      <c r="D331" s="900"/>
      <c r="E331" s="640"/>
      <c r="F331" s="640"/>
      <c r="G331" s="640"/>
      <c r="H331" s="624"/>
      <c r="I331" s="638"/>
      <c r="J331" s="901"/>
      <c r="K331" s="901"/>
      <c r="L331" s="901"/>
      <c r="M331" s="901"/>
      <c r="N331" s="640"/>
      <c r="O331" s="896" t="str">
        <f t="shared" si="60"/>
        <v xml:space="preserve"> </v>
      </c>
      <c r="P331" s="640"/>
      <c r="Q331" s="902"/>
      <c r="R331" s="903"/>
      <c r="S331" s="634" t="str">
        <f t="shared" si="61"/>
        <v/>
      </c>
      <c r="T331" s="634" t="str">
        <f t="shared" si="62"/>
        <v/>
      </c>
      <c r="U331" s="903"/>
      <c r="V331" s="634" t="str">
        <f t="shared" si="63"/>
        <v xml:space="preserve"> </v>
      </c>
      <c r="W331" s="634" t="str">
        <f t="shared" si="64"/>
        <v xml:space="preserve"> </v>
      </c>
      <c r="X331" s="634" t="str">
        <f t="shared" si="65"/>
        <v/>
      </c>
      <c r="Y331" s="634" t="str">
        <f t="shared" si="66"/>
        <v xml:space="preserve"> </v>
      </c>
      <c r="Z331" s="634" t="str">
        <f t="shared" si="67"/>
        <v xml:space="preserve"> </v>
      </c>
      <c r="AA331" s="899" t="str">
        <f t="shared" si="68"/>
        <v xml:space="preserve"> </v>
      </c>
      <c r="AB331" s="899" t="str">
        <f t="shared" si="69"/>
        <v xml:space="preserve"> </v>
      </c>
      <c r="AD331" s="38">
        <f t="shared" si="70"/>
        <v>0</v>
      </c>
      <c r="AI331" s="38">
        <f t="shared" si="71"/>
        <v>0</v>
      </c>
    </row>
    <row r="332" spans="1:35" x14ac:dyDescent="0.25">
      <c r="A332" s="640"/>
      <c r="B332" s="640"/>
      <c r="C332" s="627"/>
      <c r="D332" s="900"/>
      <c r="E332" s="640"/>
      <c r="F332" s="640"/>
      <c r="G332" s="640"/>
      <c r="H332" s="624"/>
      <c r="I332" s="638"/>
      <c r="J332" s="901"/>
      <c r="K332" s="901"/>
      <c r="L332" s="901"/>
      <c r="M332" s="901"/>
      <c r="N332" s="640"/>
      <c r="O332" s="896" t="str">
        <f t="shared" si="60"/>
        <v xml:space="preserve"> </v>
      </c>
      <c r="P332" s="640"/>
      <c r="Q332" s="902"/>
      <c r="R332" s="903"/>
      <c r="S332" s="634" t="str">
        <f t="shared" si="61"/>
        <v/>
      </c>
      <c r="T332" s="634" t="str">
        <f t="shared" si="62"/>
        <v/>
      </c>
      <c r="U332" s="903"/>
      <c r="V332" s="634" t="str">
        <f t="shared" si="63"/>
        <v xml:space="preserve"> </v>
      </c>
      <c r="W332" s="634" t="str">
        <f t="shared" si="64"/>
        <v xml:space="preserve"> </v>
      </c>
      <c r="X332" s="634" t="str">
        <f t="shared" si="65"/>
        <v/>
      </c>
      <c r="Y332" s="634" t="str">
        <f t="shared" si="66"/>
        <v xml:space="preserve"> </v>
      </c>
      <c r="Z332" s="634" t="str">
        <f t="shared" si="67"/>
        <v xml:space="preserve"> </v>
      </c>
      <c r="AA332" s="899" t="str">
        <f t="shared" si="68"/>
        <v xml:space="preserve"> </v>
      </c>
      <c r="AB332" s="899" t="str">
        <f t="shared" si="69"/>
        <v xml:space="preserve"> </v>
      </c>
      <c r="AD332" s="38">
        <f t="shared" si="70"/>
        <v>0</v>
      </c>
      <c r="AI332" s="38">
        <f t="shared" si="71"/>
        <v>0</v>
      </c>
    </row>
    <row r="333" spans="1:35" x14ac:dyDescent="0.25">
      <c r="A333" s="640"/>
      <c r="B333" s="640"/>
      <c r="C333" s="627"/>
      <c r="D333" s="900"/>
      <c r="E333" s="640"/>
      <c r="F333" s="640"/>
      <c r="G333" s="640"/>
      <c r="H333" s="624"/>
      <c r="I333" s="638"/>
      <c r="J333" s="901"/>
      <c r="K333" s="901"/>
      <c r="L333" s="901"/>
      <c r="M333" s="901"/>
      <c r="N333" s="640"/>
      <c r="O333" s="896" t="str">
        <f t="shared" si="60"/>
        <v xml:space="preserve"> </v>
      </c>
      <c r="P333" s="640"/>
      <c r="Q333" s="902"/>
      <c r="R333" s="903"/>
      <c r="S333" s="634" t="str">
        <f t="shared" si="61"/>
        <v/>
      </c>
      <c r="T333" s="634" t="str">
        <f t="shared" si="62"/>
        <v/>
      </c>
      <c r="U333" s="903"/>
      <c r="V333" s="634" t="str">
        <f t="shared" si="63"/>
        <v xml:space="preserve"> </v>
      </c>
      <c r="W333" s="634" t="str">
        <f t="shared" si="64"/>
        <v xml:space="preserve"> </v>
      </c>
      <c r="X333" s="634" t="str">
        <f t="shared" si="65"/>
        <v/>
      </c>
      <c r="Y333" s="634" t="str">
        <f t="shared" si="66"/>
        <v xml:space="preserve"> </v>
      </c>
      <c r="Z333" s="634" t="str">
        <f t="shared" si="67"/>
        <v xml:space="preserve"> </v>
      </c>
      <c r="AA333" s="899" t="str">
        <f t="shared" si="68"/>
        <v xml:space="preserve"> </v>
      </c>
      <c r="AB333" s="899" t="str">
        <f t="shared" si="69"/>
        <v xml:space="preserve"> </v>
      </c>
      <c r="AD333" s="38">
        <f t="shared" si="70"/>
        <v>0</v>
      </c>
      <c r="AI333" s="38">
        <f t="shared" si="71"/>
        <v>0</v>
      </c>
    </row>
    <row r="334" spans="1:35" x14ac:dyDescent="0.25">
      <c r="A334" s="640"/>
      <c r="B334" s="640"/>
      <c r="C334" s="627"/>
      <c r="D334" s="900"/>
      <c r="E334" s="640"/>
      <c r="F334" s="640"/>
      <c r="G334" s="640"/>
      <c r="H334" s="624"/>
      <c r="I334" s="638"/>
      <c r="J334" s="901"/>
      <c r="K334" s="901"/>
      <c r="L334" s="901"/>
      <c r="M334" s="901"/>
      <c r="N334" s="640"/>
      <c r="O334" s="896" t="str">
        <f t="shared" si="60"/>
        <v xml:space="preserve"> </v>
      </c>
      <c r="P334" s="640"/>
      <c r="Q334" s="902"/>
      <c r="R334" s="903"/>
      <c r="S334" s="634" t="str">
        <f t="shared" si="61"/>
        <v/>
      </c>
      <c r="T334" s="634" t="str">
        <f t="shared" si="62"/>
        <v/>
      </c>
      <c r="U334" s="903"/>
      <c r="V334" s="634" t="str">
        <f t="shared" si="63"/>
        <v xml:space="preserve"> </v>
      </c>
      <c r="W334" s="634" t="str">
        <f t="shared" si="64"/>
        <v xml:space="preserve"> </v>
      </c>
      <c r="X334" s="634" t="str">
        <f t="shared" si="65"/>
        <v/>
      </c>
      <c r="Y334" s="634" t="str">
        <f t="shared" si="66"/>
        <v xml:space="preserve"> </v>
      </c>
      <c r="Z334" s="634" t="str">
        <f t="shared" si="67"/>
        <v xml:space="preserve"> </v>
      </c>
      <c r="AA334" s="899" t="str">
        <f t="shared" si="68"/>
        <v xml:space="preserve"> </v>
      </c>
      <c r="AB334" s="899" t="str">
        <f t="shared" si="69"/>
        <v xml:space="preserve"> </v>
      </c>
      <c r="AD334" s="38">
        <f t="shared" si="70"/>
        <v>0</v>
      </c>
      <c r="AI334" s="38">
        <f t="shared" si="71"/>
        <v>0</v>
      </c>
    </row>
    <row r="335" spans="1:35" x14ac:dyDescent="0.25">
      <c r="A335" s="640"/>
      <c r="B335" s="640"/>
      <c r="C335" s="627"/>
      <c r="D335" s="900"/>
      <c r="E335" s="640"/>
      <c r="F335" s="640"/>
      <c r="G335" s="640"/>
      <c r="H335" s="624"/>
      <c r="I335" s="638"/>
      <c r="J335" s="901"/>
      <c r="K335" s="901"/>
      <c r="L335" s="901"/>
      <c r="M335" s="901"/>
      <c r="N335" s="640"/>
      <c r="O335" s="896" t="str">
        <f t="shared" si="60"/>
        <v xml:space="preserve"> </v>
      </c>
      <c r="P335" s="640"/>
      <c r="Q335" s="902"/>
      <c r="R335" s="903"/>
      <c r="S335" s="634" t="str">
        <f t="shared" si="61"/>
        <v/>
      </c>
      <c r="T335" s="634" t="str">
        <f t="shared" si="62"/>
        <v/>
      </c>
      <c r="U335" s="903"/>
      <c r="V335" s="634" t="str">
        <f t="shared" si="63"/>
        <v xml:space="preserve"> </v>
      </c>
      <c r="W335" s="634" t="str">
        <f t="shared" si="64"/>
        <v xml:space="preserve"> </v>
      </c>
      <c r="X335" s="634" t="str">
        <f t="shared" si="65"/>
        <v/>
      </c>
      <c r="Y335" s="634" t="str">
        <f t="shared" si="66"/>
        <v xml:space="preserve"> </v>
      </c>
      <c r="Z335" s="634" t="str">
        <f t="shared" si="67"/>
        <v xml:space="preserve"> </v>
      </c>
      <c r="AA335" s="899" t="str">
        <f t="shared" si="68"/>
        <v xml:space="preserve"> </v>
      </c>
      <c r="AB335" s="899" t="str">
        <f t="shared" si="69"/>
        <v xml:space="preserve"> </v>
      </c>
      <c r="AD335" s="38">
        <f t="shared" si="70"/>
        <v>0</v>
      </c>
      <c r="AI335" s="38">
        <f t="shared" si="71"/>
        <v>0</v>
      </c>
    </row>
    <row r="336" spans="1:35" x14ac:dyDescent="0.25">
      <c r="A336" s="640"/>
      <c r="B336" s="640"/>
      <c r="C336" s="627"/>
      <c r="D336" s="900"/>
      <c r="E336" s="640"/>
      <c r="F336" s="640"/>
      <c r="G336" s="640"/>
      <c r="H336" s="624"/>
      <c r="I336" s="638"/>
      <c r="J336" s="901"/>
      <c r="K336" s="901"/>
      <c r="L336" s="901"/>
      <c r="M336" s="901"/>
      <c r="N336" s="640"/>
      <c r="O336" s="896" t="str">
        <f t="shared" si="60"/>
        <v xml:space="preserve"> </v>
      </c>
      <c r="P336" s="640"/>
      <c r="Q336" s="902"/>
      <c r="R336" s="903"/>
      <c r="S336" s="634" t="str">
        <f t="shared" si="61"/>
        <v/>
      </c>
      <c r="T336" s="634" t="str">
        <f t="shared" si="62"/>
        <v/>
      </c>
      <c r="U336" s="903"/>
      <c r="V336" s="634" t="str">
        <f t="shared" si="63"/>
        <v xml:space="preserve"> </v>
      </c>
      <c r="W336" s="634" t="str">
        <f t="shared" si="64"/>
        <v xml:space="preserve"> </v>
      </c>
      <c r="X336" s="634" t="str">
        <f t="shared" si="65"/>
        <v/>
      </c>
      <c r="Y336" s="634" t="str">
        <f t="shared" si="66"/>
        <v xml:space="preserve"> </v>
      </c>
      <c r="Z336" s="634" t="str">
        <f t="shared" si="67"/>
        <v xml:space="preserve"> </v>
      </c>
      <c r="AA336" s="899" t="str">
        <f t="shared" si="68"/>
        <v xml:space="preserve"> </v>
      </c>
      <c r="AB336" s="899" t="str">
        <f t="shared" si="69"/>
        <v xml:space="preserve"> </v>
      </c>
      <c r="AD336" s="38">
        <f t="shared" si="70"/>
        <v>0</v>
      </c>
      <c r="AI336" s="38">
        <f t="shared" si="71"/>
        <v>0</v>
      </c>
    </row>
    <row r="337" spans="1:35" x14ac:dyDescent="0.25">
      <c r="A337" s="640"/>
      <c r="B337" s="640"/>
      <c r="C337" s="627"/>
      <c r="D337" s="900"/>
      <c r="E337" s="640"/>
      <c r="F337" s="640"/>
      <c r="G337" s="640"/>
      <c r="H337" s="624"/>
      <c r="I337" s="638"/>
      <c r="J337" s="901"/>
      <c r="K337" s="901"/>
      <c r="L337" s="901"/>
      <c r="M337" s="901"/>
      <c r="N337" s="640"/>
      <c r="O337" s="896" t="str">
        <f t="shared" si="60"/>
        <v xml:space="preserve"> </v>
      </c>
      <c r="P337" s="640"/>
      <c r="Q337" s="902"/>
      <c r="R337" s="903"/>
      <c r="S337" s="634" t="str">
        <f t="shared" si="61"/>
        <v/>
      </c>
      <c r="T337" s="634" t="str">
        <f t="shared" si="62"/>
        <v/>
      </c>
      <c r="U337" s="903"/>
      <c r="V337" s="634" t="str">
        <f t="shared" si="63"/>
        <v xml:space="preserve"> </v>
      </c>
      <c r="W337" s="634" t="str">
        <f t="shared" si="64"/>
        <v xml:space="preserve"> </v>
      </c>
      <c r="X337" s="634" t="str">
        <f t="shared" si="65"/>
        <v/>
      </c>
      <c r="Y337" s="634" t="str">
        <f t="shared" si="66"/>
        <v xml:space="preserve"> </v>
      </c>
      <c r="Z337" s="634" t="str">
        <f t="shared" si="67"/>
        <v xml:space="preserve"> </v>
      </c>
      <c r="AA337" s="899" t="str">
        <f t="shared" si="68"/>
        <v xml:space="preserve"> </v>
      </c>
      <c r="AB337" s="899" t="str">
        <f t="shared" si="69"/>
        <v xml:space="preserve"> </v>
      </c>
      <c r="AD337" s="38">
        <f t="shared" si="70"/>
        <v>0</v>
      </c>
      <c r="AI337" s="38">
        <f t="shared" si="71"/>
        <v>0</v>
      </c>
    </row>
    <row r="338" spans="1:35" x14ac:dyDescent="0.25">
      <c r="A338" s="640"/>
      <c r="B338" s="640"/>
      <c r="C338" s="627"/>
      <c r="D338" s="900"/>
      <c r="E338" s="640"/>
      <c r="F338" s="640"/>
      <c r="G338" s="640"/>
      <c r="H338" s="624"/>
      <c r="I338" s="638"/>
      <c r="J338" s="901"/>
      <c r="K338" s="901"/>
      <c r="L338" s="901"/>
      <c r="M338" s="901"/>
      <c r="N338" s="640"/>
      <c r="O338" s="896" t="str">
        <f t="shared" si="60"/>
        <v xml:space="preserve"> </v>
      </c>
      <c r="P338" s="640"/>
      <c r="Q338" s="902"/>
      <c r="R338" s="903"/>
      <c r="S338" s="634" t="str">
        <f t="shared" si="61"/>
        <v/>
      </c>
      <c r="T338" s="634" t="str">
        <f t="shared" si="62"/>
        <v/>
      </c>
      <c r="U338" s="903"/>
      <c r="V338" s="634" t="str">
        <f t="shared" si="63"/>
        <v xml:space="preserve"> </v>
      </c>
      <c r="W338" s="634" t="str">
        <f t="shared" si="64"/>
        <v xml:space="preserve"> </v>
      </c>
      <c r="X338" s="634" t="str">
        <f t="shared" si="65"/>
        <v/>
      </c>
      <c r="Y338" s="634" t="str">
        <f t="shared" si="66"/>
        <v xml:space="preserve"> </v>
      </c>
      <c r="Z338" s="634" t="str">
        <f t="shared" si="67"/>
        <v xml:space="preserve"> </v>
      </c>
      <c r="AA338" s="899" t="str">
        <f t="shared" si="68"/>
        <v xml:space="preserve"> </v>
      </c>
      <c r="AB338" s="899" t="str">
        <f t="shared" si="69"/>
        <v xml:space="preserve"> </v>
      </c>
      <c r="AD338" s="38">
        <f t="shared" si="70"/>
        <v>0</v>
      </c>
      <c r="AI338" s="38">
        <f t="shared" si="71"/>
        <v>0</v>
      </c>
    </row>
    <row r="339" spans="1:35" x14ac:dyDescent="0.25">
      <c r="A339" s="640"/>
      <c r="B339" s="640"/>
      <c r="C339" s="627"/>
      <c r="D339" s="900"/>
      <c r="E339" s="640"/>
      <c r="F339" s="640"/>
      <c r="G339" s="640"/>
      <c r="H339" s="624"/>
      <c r="I339" s="638"/>
      <c r="J339" s="901"/>
      <c r="K339" s="901"/>
      <c r="L339" s="901"/>
      <c r="M339" s="901"/>
      <c r="N339" s="640"/>
      <c r="O339" s="896" t="str">
        <f t="shared" si="60"/>
        <v xml:space="preserve"> </v>
      </c>
      <c r="P339" s="640"/>
      <c r="Q339" s="902"/>
      <c r="R339" s="903"/>
      <c r="S339" s="634" t="str">
        <f t="shared" si="61"/>
        <v/>
      </c>
      <c r="T339" s="634" t="str">
        <f t="shared" si="62"/>
        <v/>
      </c>
      <c r="U339" s="903"/>
      <c r="V339" s="634" t="str">
        <f t="shared" si="63"/>
        <v xml:space="preserve"> </v>
      </c>
      <c r="W339" s="634" t="str">
        <f t="shared" si="64"/>
        <v xml:space="preserve"> </v>
      </c>
      <c r="X339" s="634" t="str">
        <f t="shared" si="65"/>
        <v/>
      </c>
      <c r="Y339" s="634" t="str">
        <f t="shared" si="66"/>
        <v xml:space="preserve"> </v>
      </c>
      <c r="Z339" s="634" t="str">
        <f t="shared" si="67"/>
        <v xml:space="preserve"> </v>
      </c>
      <c r="AA339" s="899" t="str">
        <f t="shared" si="68"/>
        <v xml:space="preserve"> </v>
      </c>
      <c r="AB339" s="899" t="str">
        <f t="shared" si="69"/>
        <v xml:space="preserve"> </v>
      </c>
      <c r="AD339" s="38">
        <f t="shared" si="70"/>
        <v>0</v>
      </c>
      <c r="AI339" s="38">
        <f t="shared" si="71"/>
        <v>0</v>
      </c>
    </row>
    <row r="340" spans="1:35" x14ac:dyDescent="0.25">
      <c r="A340" s="640"/>
      <c r="B340" s="640"/>
      <c r="C340" s="627"/>
      <c r="D340" s="900"/>
      <c r="E340" s="640"/>
      <c r="F340" s="640"/>
      <c r="G340" s="640"/>
      <c r="H340" s="624"/>
      <c r="I340" s="638"/>
      <c r="J340" s="901"/>
      <c r="K340" s="901"/>
      <c r="L340" s="901"/>
      <c r="M340" s="901"/>
      <c r="N340" s="640"/>
      <c r="O340" s="896" t="str">
        <f t="shared" si="60"/>
        <v xml:space="preserve"> </v>
      </c>
      <c r="P340" s="640"/>
      <c r="Q340" s="902"/>
      <c r="R340" s="903"/>
      <c r="S340" s="634" t="str">
        <f t="shared" si="61"/>
        <v/>
      </c>
      <c r="T340" s="634" t="str">
        <f t="shared" si="62"/>
        <v/>
      </c>
      <c r="U340" s="903"/>
      <c r="V340" s="634" t="str">
        <f t="shared" si="63"/>
        <v xml:space="preserve"> </v>
      </c>
      <c r="W340" s="634" t="str">
        <f t="shared" si="64"/>
        <v xml:space="preserve"> </v>
      </c>
      <c r="X340" s="634" t="str">
        <f t="shared" si="65"/>
        <v/>
      </c>
      <c r="Y340" s="634" t="str">
        <f t="shared" si="66"/>
        <v xml:space="preserve"> </v>
      </c>
      <c r="Z340" s="634" t="str">
        <f t="shared" si="67"/>
        <v xml:space="preserve"> </v>
      </c>
      <c r="AA340" s="899" t="str">
        <f t="shared" si="68"/>
        <v xml:space="preserve"> </v>
      </c>
      <c r="AB340" s="899" t="str">
        <f t="shared" si="69"/>
        <v xml:space="preserve"> </v>
      </c>
      <c r="AD340" s="38">
        <f t="shared" si="70"/>
        <v>0</v>
      </c>
      <c r="AI340" s="38">
        <f t="shared" si="71"/>
        <v>0</v>
      </c>
    </row>
    <row r="341" spans="1:35" x14ac:dyDescent="0.25">
      <c r="A341" s="640"/>
      <c r="B341" s="640"/>
      <c r="C341" s="627"/>
      <c r="D341" s="900"/>
      <c r="E341" s="640"/>
      <c r="F341" s="640"/>
      <c r="G341" s="640"/>
      <c r="H341" s="624"/>
      <c r="I341" s="638"/>
      <c r="J341" s="901"/>
      <c r="K341" s="901"/>
      <c r="L341" s="901"/>
      <c r="M341" s="901"/>
      <c r="N341" s="640"/>
      <c r="O341" s="896" t="str">
        <f t="shared" si="60"/>
        <v xml:space="preserve"> </v>
      </c>
      <c r="P341" s="640"/>
      <c r="Q341" s="902"/>
      <c r="R341" s="903"/>
      <c r="S341" s="634" t="str">
        <f t="shared" si="61"/>
        <v/>
      </c>
      <c r="T341" s="634" t="str">
        <f t="shared" si="62"/>
        <v/>
      </c>
      <c r="U341" s="903"/>
      <c r="V341" s="634" t="str">
        <f t="shared" si="63"/>
        <v xml:space="preserve"> </v>
      </c>
      <c r="W341" s="634" t="str">
        <f t="shared" si="64"/>
        <v xml:space="preserve"> </v>
      </c>
      <c r="X341" s="634" t="str">
        <f t="shared" si="65"/>
        <v/>
      </c>
      <c r="Y341" s="634" t="str">
        <f t="shared" si="66"/>
        <v xml:space="preserve"> </v>
      </c>
      <c r="Z341" s="634" t="str">
        <f t="shared" si="67"/>
        <v xml:space="preserve"> </v>
      </c>
      <c r="AA341" s="899" t="str">
        <f t="shared" si="68"/>
        <v xml:space="preserve"> </v>
      </c>
      <c r="AB341" s="899" t="str">
        <f t="shared" si="69"/>
        <v xml:space="preserve"> </v>
      </c>
      <c r="AD341" s="38">
        <f t="shared" si="70"/>
        <v>0</v>
      </c>
      <c r="AI341" s="38">
        <f t="shared" si="71"/>
        <v>0</v>
      </c>
    </row>
    <row r="342" spans="1:35" x14ac:dyDescent="0.25">
      <c r="A342" s="640"/>
      <c r="B342" s="640"/>
      <c r="C342" s="627"/>
      <c r="D342" s="900"/>
      <c r="E342" s="640"/>
      <c r="F342" s="640"/>
      <c r="G342" s="640"/>
      <c r="H342" s="624"/>
      <c r="I342" s="638"/>
      <c r="J342" s="901"/>
      <c r="K342" s="901"/>
      <c r="L342" s="901"/>
      <c r="M342" s="901"/>
      <c r="N342" s="640"/>
      <c r="O342" s="896" t="str">
        <f t="shared" si="60"/>
        <v xml:space="preserve"> </v>
      </c>
      <c r="P342" s="640"/>
      <c r="Q342" s="902"/>
      <c r="R342" s="903"/>
      <c r="S342" s="634" t="str">
        <f t="shared" si="61"/>
        <v/>
      </c>
      <c r="T342" s="634" t="str">
        <f t="shared" si="62"/>
        <v/>
      </c>
      <c r="U342" s="903"/>
      <c r="V342" s="634" t="str">
        <f t="shared" si="63"/>
        <v xml:space="preserve"> </v>
      </c>
      <c r="W342" s="634" t="str">
        <f t="shared" si="64"/>
        <v xml:space="preserve"> </v>
      </c>
      <c r="X342" s="634" t="str">
        <f t="shared" si="65"/>
        <v/>
      </c>
      <c r="Y342" s="634" t="str">
        <f t="shared" si="66"/>
        <v xml:space="preserve"> </v>
      </c>
      <c r="Z342" s="634" t="str">
        <f t="shared" si="67"/>
        <v xml:space="preserve"> </v>
      </c>
      <c r="AA342" s="899" t="str">
        <f t="shared" si="68"/>
        <v xml:space="preserve"> </v>
      </c>
      <c r="AB342" s="899" t="str">
        <f t="shared" si="69"/>
        <v xml:space="preserve"> </v>
      </c>
      <c r="AD342" s="38">
        <f t="shared" si="70"/>
        <v>0</v>
      </c>
      <c r="AI342" s="38">
        <f t="shared" si="71"/>
        <v>0</v>
      </c>
    </row>
    <row r="343" spans="1:35" x14ac:dyDescent="0.25">
      <c r="A343" s="640"/>
      <c r="B343" s="640"/>
      <c r="C343" s="627"/>
      <c r="D343" s="900"/>
      <c r="E343" s="640"/>
      <c r="F343" s="640"/>
      <c r="G343" s="640"/>
      <c r="H343" s="624"/>
      <c r="I343" s="638"/>
      <c r="J343" s="901"/>
      <c r="K343" s="901"/>
      <c r="L343" s="901"/>
      <c r="M343" s="901"/>
      <c r="N343" s="640"/>
      <c r="O343" s="896" t="str">
        <f t="shared" si="60"/>
        <v xml:space="preserve"> </v>
      </c>
      <c r="P343" s="640"/>
      <c r="Q343" s="902"/>
      <c r="R343" s="903"/>
      <c r="S343" s="634" t="str">
        <f t="shared" si="61"/>
        <v/>
      </c>
      <c r="T343" s="634" t="str">
        <f t="shared" si="62"/>
        <v/>
      </c>
      <c r="U343" s="903"/>
      <c r="V343" s="634" t="str">
        <f t="shared" si="63"/>
        <v xml:space="preserve"> </v>
      </c>
      <c r="W343" s="634" t="str">
        <f t="shared" si="64"/>
        <v xml:space="preserve"> </v>
      </c>
      <c r="X343" s="634" t="str">
        <f t="shared" si="65"/>
        <v/>
      </c>
      <c r="Y343" s="634" t="str">
        <f t="shared" si="66"/>
        <v xml:space="preserve"> </v>
      </c>
      <c r="Z343" s="634" t="str">
        <f t="shared" si="67"/>
        <v xml:space="preserve"> </v>
      </c>
      <c r="AA343" s="899" t="str">
        <f t="shared" si="68"/>
        <v xml:space="preserve"> </v>
      </c>
      <c r="AB343" s="899" t="str">
        <f t="shared" si="69"/>
        <v xml:space="preserve"> </v>
      </c>
      <c r="AD343" s="38">
        <f t="shared" si="70"/>
        <v>0</v>
      </c>
      <c r="AI343" s="38">
        <f t="shared" si="71"/>
        <v>0</v>
      </c>
    </row>
    <row r="344" spans="1:35" x14ac:dyDescent="0.25">
      <c r="A344" s="640"/>
      <c r="B344" s="640"/>
      <c r="C344" s="627"/>
      <c r="D344" s="900"/>
      <c r="E344" s="640"/>
      <c r="F344" s="640"/>
      <c r="G344" s="640"/>
      <c r="H344" s="624"/>
      <c r="I344" s="638"/>
      <c r="J344" s="901"/>
      <c r="K344" s="901"/>
      <c r="L344" s="901"/>
      <c r="M344" s="901"/>
      <c r="N344" s="640"/>
      <c r="O344" s="896" t="str">
        <f t="shared" si="60"/>
        <v xml:space="preserve"> </v>
      </c>
      <c r="P344" s="640"/>
      <c r="Q344" s="902"/>
      <c r="R344" s="903"/>
      <c r="S344" s="634" t="str">
        <f t="shared" si="61"/>
        <v/>
      </c>
      <c r="T344" s="634" t="str">
        <f t="shared" si="62"/>
        <v/>
      </c>
      <c r="U344" s="903"/>
      <c r="V344" s="634" t="str">
        <f t="shared" si="63"/>
        <v xml:space="preserve"> </v>
      </c>
      <c r="W344" s="634" t="str">
        <f t="shared" si="64"/>
        <v xml:space="preserve"> </v>
      </c>
      <c r="X344" s="634" t="str">
        <f t="shared" si="65"/>
        <v/>
      </c>
      <c r="Y344" s="634" t="str">
        <f t="shared" si="66"/>
        <v xml:space="preserve"> </v>
      </c>
      <c r="Z344" s="634" t="str">
        <f t="shared" si="67"/>
        <v xml:space="preserve"> </v>
      </c>
      <c r="AA344" s="899" t="str">
        <f t="shared" si="68"/>
        <v xml:space="preserve"> </v>
      </c>
      <c r="AB344" s="899" t="str">
        <f t="shared" si="69"/>
        <v xml:space="preserve"> </v>
      </c>
      <c r="AD344" s="38">
        <f t="shared" si="70"/>
        <v>0</v>
      </c>
      <c r="AI344" s="38">
        <f t="shared" si="71"/>
        <v>0</v>
      </c>
    </row>
    <row r="345" spans="1:35" x14ac:dyDescent="0.25">
      <c r="A345" s="640"/>
      <c r="B345" s="640"/>
      <c r="C345" s="627"/>
      <c r="D345" s="900"/>
      <c r="E345" s="640"/>
      <c r="F345" s="640"/>
      <c r="G345" s="640"/>
      <c r="H345" s="624"/>
      <c r="I345" s="638"/>
      <c r="J345" s="901"/>
      <c r="K345" s="901"/>
      <c r="L345" s="901"/>
      <c r="M345" s="901"/>
      <c r="N345" s="640"/>
      <c r="O345" s="896" t="str">
        <f t="shared" si="60"/>
        <v xml:space="preserve"> </v>
      </c>
      <c r="P345" s="640"/>
      <c r="Q345" s="902"/>
      <c r="R345" s="903"/>
      <c r="S345" s="634" t="str">
        <f t="shared" si="61"/>
        <v/>
      </c>
      <c r="T345" s="634" t="str">
        <f t="shared" si="62"/>
        <v/>
      </c>
      <c r="U345" s="903"/>
      <c r="V345" s="634" t="str">
        <f t="shared" si="63"/>
        <v xml:space="preserve"> </v>
      </c>
      <c r="W345" s="634" t="str">
        <f t="shared" si="64"/>
        <v xml:space="preserve"> </v>
      </c>
      <c r="X345" s="634" t="str">
        <f t="shared" si="65"/>
        <v/>
      </c>
      <c r="Y345" s="634" t="str">
        <f t="shared" si="66"/>
        <v xml:space="preserve"> </v>
      </c>
      <c r="Z345" s="634" t="str">
        <f t="shared" si="67"/>
        <v xml:space="preserve"> </v>
      </c>
      <c r="AA345" s="899" t="str">
        <f t="shared" si="68"/>
        <v xml:space="preserve"> </v>
      </c>
      <c r="AB345" s="899" t="str">
        <f t="shared" si="69"/>
        <v xml:space="preserve"> </v>
      </c>
      <c r="AD345" s="38">
        <f t="shared" si="70"/>
        <v>0</v>
      </c>
      <c r="AI345" s="38">
        <f t="shared" si="71"/>
        <v>0</v>
      </c>
    </row>
    <row r="346" spans="1:35" x14ac:dyDescent="0.25">
      <c r="A346" s="640"/>
      <c r="B346" s="640"/>
      <c r="C346" s="627"/>
      <c r="D346" s="900"/>
      <c r="E346" s="640"/>
      <c r="F346" s="640"/>
      <c r="G346" s="640"/>
      <c r="H346" s="624"/>
      <c r="I346" s="638"/>
      <c r="J346" s="901"/>
      <c r="K346" s="901"/>
      <c r="L346" s="901"/>
      <c r="M346" s="901"/>
      <c r="N346" s="640"/>
      <c r="O346" s="896" t="str">
        <f t="shared" si="60"/>
        <v xml:space="preserve"> </v>
      </c>
      <c r="P346" s="640"/>
      <c r="Q346" s="902"/>
      <c r="R346" s="903"/>
      <c r="S346" s="634" t="str">
        <f t="shared" si="61"/>
        <v/>
      </c>
      <c r="T346" s="634" t="str">
        <f t="shared" si="62"/>
        <v/>
      </c>
      <c r="U346" s="903"/>
      <c r="V346" s="634" t="str">
        <f t="shared" si="63"/>
        <v xml:space="preserve"> </v>
      </c>
      <c r="W346" s="634" t="str">
        <f t="shared" si="64"/>
        <v xml:space="preserve"> </v>
      </c>
      <c r="X346" s="634" t="str">
        <f t="shared" si="65"/>
        <v/>
      </c>
      <c r="Y346" s="634" t="str">
        <f t="shared" si="66"/>
        <v xml:space="preserve"> </v>
      </c>
      <c r="Z346" s="634" t="str">
        <f t="shared" si="67"/>
        <v xml:space="preserve"> </v>
      </c>
      <c r="AA346" s="899" t="str">
        <f t="shared" si="68"/>
        <v xml:space="preserve"> </v>
      </c>
      <c r="AB346" s="899" t="str">
        <f t="shared" si="69"/>
        <v xml:space="preserve"> </v>
      </c>
      <c r="AD346" s="38">
        <f t="shared" si="70"/>
        <v>0</v>
      </c>
      <c r="AI346" s="38">
        <f t="shared" si="71"/>
        <v>0</v>
      </c>
    </row>
    <row r="347" spans="1:35" x14ac:dyDescent="0.25">
      <c r="A347" s="640"/>
      <c r="B347" s="640"/>
      <c r="C347" s="627"/>
      <c r="D347" s="900"/>
      <c r="E347" s="640"/>
      <c r="F347" s="640"/>
      <c r="G347" s="640"/>
      <c r="H347" s="624"/>
      <c r="I347" s="638"/>
      <c r="J347" s="901"/>
      <c r="K347" s="901"/>
      <c r="L347" s="901"/>
      <c r="M347" s="901"/>
      <c r="N347" s="640"/>
      <c r="O347" s="896" t="str">
        <f t="shared" si="60"/>
        <v xml:space="preserve"> </v>
      </c>
      <c r="P347" s="640"/>
      <c r="Q347" s="902"/>
      <c r="R347" s="903"/>
      <c r="S347" s="634" t="str">
        <f t="shared" si="61"/>
        <v/>
      </c>
      <c r="T347" s="634" t="str">
        <f t="shared" si="62"/>
        <v/>
      </c>
      <c r="U347" s="903"/>
      <c r="V347" s="634" t="str">
        <f t="shared" si="63"/>
        <v xml:space="preserve"> </v>
      </c>
      <c r="W347" s="634" t="str">
        <f t="shared" si="64"/>
        <v xml:space="preserve"> </v>
      </c>
      <c r="X347" s="634" t="str">
        <f t="shared" si="65"/>
        <v/>
      </c>
      <c r="Y347" s="634" t="str">
        <f t="shared" si="66"/>
        <v xml:space="preserve"> </v>
      </c>
      <c r="Z347" s="634" t="str">
        <f t="shared" si="67"/>
        <v xml:space="preserve"> </v>
      </c>
      <c r="AA347" s="899" t="str">
        <f t="shared" si="68"/>
        <v xml:space="preserve"> </v>
      </c>
      <c r="AB347" s="899" t="str">
        <f t="shared" si="69"/>
        <v xml:space="preserve"> </v>
      </c>
      <c r="AD347" s="38">
        <f t="shared" si="70"/>
        <v>0</v>
      </c>
      <c r="AI347" s="38">
        <f t="shared" si="71"/>
        <v>0</v>
      </c>
    </row>
    <row r="348" spans="1:35" x14ac:dyDescent="0.25">
      <c r="A348" s="640"/>
      <c r="B348" s="640"/>
      <c r="C348" s="627"/>
      <c r="D348" s="900"/>
      <c r="E348" s="640"/>
      <c r="F348" s="640"/>
      <c r="G348" s="640"/>
      <c r="H348" s="624"/>
      <c r="I348" s="638"/>
      <c r="J348" s="901"/>
      <c r="K348" s="901"/>
      <c r="L348" s="901"/>
      <c r="M348" s="901"/>
      <c r="N348" s="640"/>
      <c r="O348" s="896" t="str">
        <f t="shared" si="60"/>
        <v xml:space="preserve"> </v>
      </c>
      <c r="P348" s="640"/>
      <c r="Q348" s="902"/>
      <c r="R348" s="903"/>
      <c r="S348" s="634" t="str">
        <f t="shared" si="61"/>
        <v/>
      </c>
      <c r="T348" s="634" t="str">
        <f t="shared" si="62"/>
        <v/>
      </c>
      <c r="U348" s="903"/>
      <c r="V348" s="634" t="str">
        <f t="shared" si="63"/>
        <v xml:space="preserve"> </v>
      </c>
      <c r="W348" s="634" t="str">
        <f t="shared" si="64"/>
        <v xml:space="preserve"> </v>
      </c>
      <c r="X348" s="634" t="str">
        <f t="shared" si="65"/>
        <v/>
      </c>
      <c r="Y348" s="634" t="str">
        <f t="shared" si="66"/>
        <v xml:space="preserve"> </v>
      </c>
      <c r="Z348" s="634" t="str">
        <f t="shared" si="67"/>
        <v xml:space="preserve"> </v>
      </c>
      <c r="AA348" s="899" t="str">
        <f t="shared" si="68"/>
        <v xml:space="preserve"> </v>
      </c>
      <c r="AB348" s="899" t="str">
        <f t="shared" si="69"/>
        <v xml:space="preserve"> </v>
      </c>
      <c r="AD348" s="38">
        <f t="shared" si="70"/>
        <v>0</v>
      </c>
      <c r="AI348" s="38">
        <f t="shared" si="71"/>
        <v>0</v>
      </c>
    </row>
    <row r="349" spans="1:35" x14ac:dyDescent="0.25">
      <c r="A349" s="640"/>
      <c r="B349" s="640"/>
      <c r="C349" s="627"/>
      <c r="D349" s="900"/>
      <c r="E349" s="640"/>
      <c r="F349" s="640"/>
      <c r="G349" s="640"/>
      <c r="H349" s="624"/>
      <c r="I349" s="638"/>
      <c r="J349" s="901"/>
      <c r="K349" s="901"/>
      <c r="L349" s="901"/>
      <c r="M349" s="901"/>
      <c r="N349" s="640"/>
      <c r="O349" s="896" t="str">
        <f t="shared" si="60"/>
        <v xml:space="preserve"> </v>
      </c>
      <c r="P349" s="640"/>
      <c r="Q349" s="902"/>
      <c r="R349" s="903"/>
      <c r="S349" s="634" t="str">
        <f t="shared" si="61"/>
        <v/>
      </c>
      <c r="T349" s="634" t="str">
        <f t="shared" si="62"/>
        <v/>
      </c>
      <c r="U349" s="903"/>
      <c r="V349" s="634" t="str">
        <f t="shared" si="63"/>
        <v xml:space="preserve"> </v>
      </c>
      <c r="W349" s="634" t="str">
        <f t="shared" si="64"/>
        <v xml:space="preserve"> </v>
      </c>
      <c r="X349" s="634" t="str">
        <f t="shared" si="65"/>
        <v/>
      </c>
      <c r="Y349" s="634" t="str">
        <f t="shared" si="66"/>
        <v xml:space="preserve"> </v>
      </c>
      <c r="Z349" s="634" t="str">
        <f t="shared" si="67"/>
        <v xml:space="preserve"> </v>
      </c>
      <c r="AA349" s="899" t="str">
        <f t="shared" si="68"/>
        <v xml:space="preserve"> </v>
      </c>
      <c r="AB349" s="899" t="str">
        <f t="shared" si="69"/>
        <v xml:space="preserve"> </v>
      </c>
      <c r="AD349" s="38">
        <f t="shared" si="70"/>
        <v>0</v>
      </c>
      <c r="AI349" s="38">
        <f t="shared" si="71"/>
        <v>0</v>
      </c>
    </row>
    <row r="350" spans="1:35" x14ac:dyDescent="0.25">
      <c r="A350" s="640"/>
      <c r="B350" s="640"/>
      <c r="C350" s="627"/>
      <c r="D350" s="900"/>
      <c r="E350" s="640"/>
      <c r="F350" s="640"/>
      <c r="G350" s="640"/>
      <c r="H350" s="624"/>
      <c r="I350" s="638"/>
      <c r="J350" s="901"/>
      <c r="K350" s="901"/>
      <c r="L350" s="901"/>
      <c r="M350" s="901"/>
      <c r="N350" s="640"/>
      <c r="O350" s="896" t="str">
        <f t="shared" si="60"/>
        <v xml:space="preserve"> </v>
      </c>
      <c r="P350" s="640"/>
      <c r="Q350" s="902"/>
      <c r="R350" s="903"/>
      <c r="S350" s="634" t="str">
        <f t="shared" si="61"/>
        <v/>
      </c>
      <c r="T350" s="634" t="str">
        <f t="shared" si="62"/>
        <v/>
      </c>
      <c r="U350" s="903"/>
      <c r="V350" s="634" t="str">
        <f t="shared" si="63"/>
        <v xml:space="preserve"> </v>
      </c>
      <c r="W350" s="634" t="str">
        <f t="shared" si="64"/>
        <v xml:space="preserve"> </v>
      </c>
      <c r="X350" s="634" t="str">
        <f t="shared" si="65"/>
        <v/>
      </c>
      <c r="Y350" s="634" t="str">
        <f t="shared" si="66"/>
        <v xml:space="preserve"> </v>
      </c>
      <c r="Z350" s="634" t="str">
        <f t="shared" si="67"/>
        <v xml:space="preserve"> </v>
      </c>
      <c r="AA350" s="899" t="str">
        <f t="shared" si="68"/>
        <v xml:space="preserve"> </v>
      </c>
      <c r="AB350" s="899" t="str">
        <f t="shared" si="69"/>
        <v xml:space="preserve"> </v>
      </c>
      <c r="AD350" s="38">
        <f t="shared" si="70"/>
        <v>0</v>
      </c>
      <c r="AI350" s="38">
        <f t="shared" si="71"/>
        <v>0</v>
      </c>
    </row>
    <row r="351" spans="1:35" x14ac:dyDescent="0.25">
      <c r="A351" s="640"/>
      <c r="B351" s="640"/>
      <c r="C351" s="627"/>
      <c r="D351" s="900"/>
      <c r="E351" s="640"/>
      <c r="F351" s="640"/>
      <c r="G351" s="640"/>
      <c r="H351" s="624"/>
      <c r="I351" s="638"/>
      <c r="J351" s="901"/>
      <c r="K351" s="901"/>
      <c r="L351" s="901"/>
      <c r="M351" s="901"/>
      <c r="N351" s="640"/>
      <c r="O351" s="896" t="str">
        <f t="shared" si="60"/>
        <v xml:space="preserve"> </v>
      </c>
      <c r="P351" s="640"/>
      <c r="Q351" s="902"/>
      <c r="R351" s="903"/>
      <c r="S351" s="634" t="str">
        <f t="shared" si="61"/>
        <v/>
      </c>
      <c r="T351" s="634" t="str">
        <f t="shared" si="62"/>
        <v/>
      </c>
      <c r="U351" s="903"/>
      <c r="V351" s="634" t="str">
        <f t="shared" si="63"/>
        <v xml:space="preserve"> </v>
      </c>
      <c r="W351" s="634" t="str">
        <f t="shared" si="64"/>
        <v xml:space="preserve"> </v>
      </c>
      <c r="X351" s="634" t="str">
        <f t="shared" si="65"/>
        <v/>
      </c>
      <c r="Y351" s="634" t="str">
        <f t="shared" si="66"/>
        <v xml:space="preserve"> </v>
      </c>
      <c r="Z351" s="634" t="str">
        <f t="shared" si="67"/>
        <v xml:space="preserve"> </v>
      </c>
      <c r="AA351" s="899" t="str">
        <f t="shared" si="68"/>
        <v xml:space="preserve"> </v>
      </c>
      <c r="AB351" s="899" t="str">
        <f t="shared" si="69"/>
        <v xml:space="preserve"> </v>
      </c>
      <c r="AD351" s="38">
        <f t="shared" si="70"/>
        <v>0</v>
      </c>
      <c r="AI351" s="38">
        <f t="shared" si="71"/>
        <v>0</v>
      </c>
    </row>
    <row r="352" spans="1:35" x14ac:dyDescent="0.25">
      <c r="A352" s="640"/>
      <c r="B352" s="640"/>
      <c r="C352" s="627"/>
      <c r="D352" s="900"/>
      <c r="E352" s="640"/>
      <c r="F352" s="640"/>
      <c r="G352" s="640"/>
      <c r="H352" s="624"/>
      <c r="I352" s="638"/>
      <c r="J352" s="901"/>
      <c r="K352" s="901"/>
      <c r="L352" s="901"/>
      <c r="M352" s="901"/>
      <c r="N352" s="640"/>
      <c r="O352" s="896" t="str">
        <f t="shared" si="60"/>
        <v xml:space="preserve"> </v>
      </c>
      <c r="P352" s="640"/>
      <c r="Q352" s="902"/>
      <c r="R352" s="903"/>
      <c r="S352" s="634" t="str">
        <f t="shared" si="61"/>
        <v/>
      </c>
      <c r="T352" s="634" t="str">
        <f t="shared" si="62"/>
        <v/>
      </c>
      <c r="U352" s="903"/>
      <c r="V352" s="634" t="str">
        <f t="shared" si="63"/>
        <v xml:space="preserve"> </v>
      </c>
      <c r="W352" s="634" t="str">
        <f t="shared" si="64"/>
        <v xml:space="preserve"> </v>
      </c>
      <c r="X352" s="634" t="str">
        <f t="shared" si="65"/>
        <v/>
      </c>
      <c r="Y352" s="634" t="str">
        <f t="shared" si="66"/>
        <v xml:space="preserve"> </v>
      </c>
      <c r="Z352" s="634" t="str">
        <f t="shared" si="67"/>
        <v xml:space="preserve"> </v>
      </c>
      <c r="AA352" s="899" t="str">
        <f t="shared" si="68"/>
        <v xml:space="preserve"> </v>
      </c>
      <c r="AB352" s="899" t="str">
        <f t="shared" si="69"/>
        <v xml:space="preserve"> </v>
      </c>
      <c r="AD352" s="38">
        <f t="shared" si="70"/>
        <v>0</v>
      </c>
      <c r="AI352" s="38">
        <f t="shared" si="71"/>
        <v>0</v>
      </c>
    </row>
    <row r="353" spans="1:35" x14ac:dyDescent="0.25">
      <c r="A353" s="640"/>
      <c r="B353" s="640"/>
      <c r="C353" s="627"/>
      <c r="D353" s="900"/>
      <c r="E353" s="640"/>
      <c r="F353" s="640"/>
      <c r="G353" s="640"/>
      <c r="H353" s="624"/>
      <c r="I353" s="638"/>
      <c r="J353" s="901"/>
      <c r="K353" s="901"/>
      <c r="L353" s="901"/>
      <c r="M353" s="901"/>
      <c r="N353" s="640"/>
      <c r="O353" s="896" t="str">
        <f t="shared" si="60"/>
        <v xml:space="preserve"> </v>
      </c>
      <c r="P353" s="640"/>
      <c r="Q353" s="902"/>
      <c r="R353" s="903"/>
      <c r="S353" s="634" t="str">
        <f t="shared" si="61"/>
        <v/>
      </c>
      <c r="T353" s="634" t="str">
        <f t="shared" si="62"/>
        <v/>
      </c>
      <c r="U353" s="903"/>
      <c r="V353" s="634" t="str">
        <f t="shared" si="63"/>
        <v xml:space="preserve"> </v>
      </c>
      <c r="W353" s="634" t="str">
        <f t="shared" si="64"/>
        <v xml:space="preserve"> </v>
      </c>
      <c r="X353" s="634" t="str">
        <f t="shared" si="65"/>
        <v/>
      </c>
      <c r="Y353" s="634" t="str">
        <f t="shared" si="66"/>
        <v xml:space="preserve"> </v>
      </c>
      <c r="Z353" s="634" t="str">
        <f t="shared" si="67"/>
        <v xml:space="preserve"> </v>
      </c>
      <c r="AA353" s="899" t="str">
        <f t="shared" si="68"/>
        <v xml:space="preserve"> </v>
      </c>
      <c r="AB353" s="899" t="str">
        <f t="shared" si="69"/>
        <v xml:space="preserve"> </v>
      </c>
      <c r="AD353" s="38">
        <f t="shared" si="70"/>
        <v>0</v>
      </c>
      <c r="AI353" s="38">
        <f t="shared" si="71"/>
        <v>0</v>
      </c>
    </row>
    <row r="354" spans="1:35" x14ac:dyDescent="0.25">
      <c r="A354" s="640"/>
      <c r="B354" s="640"/>
      <c r="C354" s="627"/>
      <c r="D354" s="900"/>
      <c r="E354" s="640"/>
      <c r="F354" s="640"/>
      <c r="G354" s="640"/>
      <c r="H354" s="624"/>
      <c r="I354" s="638"/>
      <c r="J354" s="901"/>
      <c r="K354" s="901"/>
      <c r="L354" s="901"/>
      <c r="M354" s="901"/>
      <c r="N354" s="640"/>
      <c r="O354" s="896" t="str">
        <f t="shared" si="60"/>
        <v xml:space="preserve"> </v>
      </c>
      <c r="P354" s="640"/>
      <c r="Q354" s="902"/>
      <c r="R354" s="903"/>
      <c r="S354" s="634" t="str">
        <f t="shared" si="61"/>
        <v/>
      </c>
      <c r="T354" s="634" t="str">
        <f t="shared" si="62"/>
        <v/>
      </c>
      <c r="U354" s="903"/>
      <c r="V354" s="634" t="str">
        <f t="shared" si="63"/>
        <v xml:space="preserve"> </v>
      </c>
      <c r="W354" s="634" t="str">
        <f t="shared" si="64"/>
        <v xml:space="preserve"> </v>
      </c>
      <c r="X354" s="634" t="str">
        <f t="shared" si="65"/>
        <v/>
      </c>
      <c r="Y354" s="634" t="str">
        <f t="shared" si="66"/>
        <v xml:space="preserve"> </v>
      </c>
      <c r="Z354" s="634" t="str">
        <f t="shared" si="67"/>
        <v xml:space="preserve"> </v>
      </c>
      <c r="AA354" s="899" t="str">
        <f t="shared" si="68"/>
        <v xml:space="preserve"> </v>
      </c>
      <c r="AB354" s="899" t="str">
        <f t="shared" si="69"/>
        <v xml:space="preserve"> </v>
      </c>
      <c r="AD354" s="38">
        <f t="shared" si="70"/>
        <v>0</v>
      </c>
      <c r="AI354" s="38">
        <f t="shared" si="71"/>
        <v>0</v>
      </c>
    </row>
    <row r="355" spans="1:35" x14ac:dyDescent="0.25">
      <c r="A355" s="640"/>
      <c r="B355" s="640"/>
      <c r="C355" s="627"/>
      <c r="D355" s="900"/>
      <c r="E355" s="640"/>
      <c r="F355" s="640"/>
      <c r="G355" s="640"/>
      <c r="H355" s="624"/>
      <c r="I355" s="638"/>
      <c r="J355" s="901"/>
      <c r="K355" s="901"/>
      <c r="L355" s="901"/>
      <c r="M355" s="901"/>
      <c r="N355" s="640"/>
      <c r="O355" s="896" t="str">
        <f t="shared" si="60"/>
        <v xml:space="preserve"> </v>
      </c>
      <c r="P355" s="640"/>
      <c r="Q355" s="902"/>
      <c r="R355" s="903"/>
      <c r="S355" s="634" t="str">
        <f t="shared" si="61"/>
        <v/>
      </c>
      <c r="T355" s="634" t="str">
        <f t="shared" si="62"/>
        <v/>
      </c>
      <c r="U355" s="903"/>
      <c r="V355" s="634" t="str">
        <f t="shared" si="63"/>
        <v xml:space="preserve"> </v>
      </c>
      <c r="W355" s="634" t="str">
        <f t="shared" si="64"/>
        <v xml:space="preserve"> </v>
      </c>
      <c r="X355" s="634" t="str">
        <f t="shared" si="65"/>
        <v/>
      </c>
      <c r="Y355" s="634" t="str">
        <f t="shared" si="66"/>
        <v xml:space="preserve"> </v>
      </c>
      <c r="Z355" s="634" t="str">
        <f t="shared" si="67"/>
        <v xml:space="preserve"> </v>
      </c>
      <c r="AA355" s="899" t="str">
        <f t="shared" si="68"/>
        <v xml:space="preserve"> </v>
      </c>
      <c r="AB355" s="899" t="str">
        <f t="shared" si="69"/>
        <v xml:space="preserve"> </v>
      </c>
      <c r="AD355" s="38">
        <f t="shared" si="70"/>
        <v>0</v>
      </c>
      <c r="AI355" s="38">
        <f t="shared" si="71"/>
        <v>0</v>
      </c>
    </row>
    <row r="356" spans="1:35" x14ac:dyDescent="0.25">
      <c r="A356" s="640"/>
      <c r="B356" s="640"/>
      <c r="C356" s="627"/>
      <c r="D356" s="900"/>
      <c r="E356" s="640"/>
      <c r="F356" s="640"/>
      <c r="G356" s="640"/>
      <c r="H356" s="624"/>
      <c r="I356" s="638"/>
      <c r="J356" s="901"/>
      <c r="K356" s="901"/>
      <c r="L356" s="901"/>
      <c r="M356" s="901"/>
      <c r="N356" s="640"/>
      <c r="O356" s="896" t="str">
        <f t="shared" si="60"/>
        <v xml:space="preserve"> </v>
      </c>
      <c r="P356" s="640"/>
      <c r="Q356" s="902"/>
      <c r="R356" s="903"/>
      <c r="S356" s="634" t="str">
        <f t="shared" si="61"/>
        <v/>
      </c>
      <c r="T356" s="634" t="str">
        <f t="shared" si="62"/>
        <v/>
      </c>
      <c r="U356" s="903"/>
      <c r="V356" s="634" t="str">
        <f t="shared" si="63"/>
        <v xml:space="preserve"> </v>
      </c>
      <c r="W356" s="634" t="str">
        <f t="shared" si="64"/>
        <v xml:space="preserve"> </v>
      </c>
      <c r="X356" s="634" t="str">
        <f t="shared" si="65"/>
        <v/>
      </c>
      <c r="Y356" s="634" t="str">
        <f t="shared" si="66"/>
        <v xml:space="preserve"> </v>
      </c>
      <c r="Z356" s="634" t="str">
        <f t="shared" si="67"/>
        <v xml:space="preserve"> </v>
      </c>
      <c r="AA356" s="899" t="str">
        <f t="shared" si="68"/>
        <v xml:space="preserve"> </v>
      </c>
      <c r="AB356" s="899" t="str">
        <f t="shared" si="69"/>
        <v xml:space="preserve"> </v>
      </c>
      <c r="AD356" s="38">
        <f t="shared" si="70"/>
        <v>0</v>
      </c>
      <c r="AI356" s="38">
        <f t="shared" si="71"/>
        <v>0</v>
      </c>
    </row>
    <row r="357" spans="1:35" x14ac:dyDescent="0.25">
      <c r="A357" s="640"/>
      <c r="B357" s="640"/>
      <c r="C357" s="627"/>
      <c r="D357" s="900"/>
      <c r="E357" s="640"/>
      <c r="F357" s="640"/>
      <c r="G357" s="640"/>
      <c r="H357" s="624"/>
      <c r="I357" s="638"/>
      <c r="J357" s="901"/>
      <c r="K357" s="901"/>
      <c r="L357" s="901"/>
      <c r="M357" s="901"/>
      <c r="N357" s="640"/>
      <c r="O357" s="896" t="str">
        <f t="shared" si="60"/>
        <v xml:space="preserve"> </v>
      </c>
      <c r="P357" s="640"/>
      <c r="Q357" s="902"/>
      <c r="R357" s="903"/>
      <c r="S357" s="634" t="str">
        <f t="shared" si="61"/>
        <v/>
      </c>
      <c r="T357" s="634" t="str">
        <f t="shared" si="62"/>
        <v/>
      </c>
      <c r="U357" s="903"/>
      <c r="V357" s="634" t="str">
        <f t="shared" si="63"/>
        <v xml:space="preserve"> </v>
      </c>
      <c r="W357" s="634" t="str">
        <f t="shared" si="64"/>
        <v xml:space="preserve"> </v>
      </c>
      <c r="X357" s="634" t="str">
        <f t="shared" si="65"/>
        <v/>
      </c>
      <c r="Y357" s="634" t="str">
        <f t="shared" si="66"/>
        <v xml:space="preserve"> </v>
      </c>
      <c r="Z357" s="634" t="str">
        <f t="shared" si="67"/>
        <v xml:space="preserve"> </v>
      </c>
      <c r="AA357" s="899" t="str">
        <f t="shared" si="68"/>
        <v xml:space="preserve"> </v>
      </c>
      <c r="AB357" s="899" t="str">
        <f t="shared" si="69"/>
        <v xml:space="preserve"> </v>
      </c>
      <c r="AD357" s="38">
        <f t="shared" si="70"/>
        <v>0</v>
      </c>
      <c r="AI357" s="38">
        <f t="shared" si="71"/>
        <v>0</v>
      </c>
    </row>
    <row r="358" spans="1:35" x14ac:dyDescent="0.25">
      <c r="A358" s="640"/>
      <c r="B358" s="640"/>
      <c r="C358" s="627"/>
      <c r="D358" s="900"/>
      <c r="E358" s="640"/>
      <c r="F358" s="640"/>
      <c r="G358" s="640"/>
      <c r="H358" s="624"/>
      <c r="I358" s="638"/>
      <c r="J358" s="901"/>
      <c r="K358" s="901"/>
      <c r="L358" s="901"/>
      <c r="M358" s="901"/>
      <c r="N358" s="640"/>
      <c r="O358" s="896" t="str">
        <f t="shared" si="60"/>
        <v xml:space="preserve"> </v>
      </c>
      <c r="P358" s="640"/>
      <c r="Q358" s="902"/>
      <c r="R358" s="903"/>
      <c r="S358" s="634" t="str">
        <f t="shared" si="61"/>
        <v/>
      </c>
      <c r="T358" s="634" t="str">
        <f t="shared" si="62"/>
        <v/>
      </c>
      <c r="U358" s="903"/>
      <c r="V358" s="634" t="str">
        <f t="shared" si="63"/>
        <v xml:space="preserve"> </v>
      </c>
      <c r="W358" s="634" t="str">
        <f t="shared" si="64"/>
        <v xml:space="preserve"> </v>
      </c>
      <c r="X358" s="634" t="str">
        <f t="shared" si="65"/>
        <v/>
      </c>
      <c r="Y358" s="634" t="str">
        <f t="shared" si="66"/>
        <v xml:space="preserve"> </v>
      </c>
      <c r="Z358" s="634" t="str">
        <f t="shared" si="67"/>
        <v xml:space="preserve"> </v>
      </c>
      <c r="AA358" s="899" t="str">
        <f t="shared" si="68"/>
        <v xml:space="preserve"> </v>
      </c>
      <c r="AB358" s="899" t="str">
        <f t="shared" si="69"/>
        <v xml:space="preserve"> </v>
      </c>
      <c r="AD358" s="38">
        <f t="shared" si="70"/>
        <v>0</v>
      </c>
      <c r="AI358" s="38">
        <f t="shared" si="71"/>
        <v>0</v>
      </c>
    </row>
    <row r="359" spans="1:35" x14ac:dyDescent="0.25">
      <c r="A359" s="640"/>
      <c r="B359" s="640"/>
      <c r="C359" s="627"/>
      <c r="D359" s="900"/>
      <c r="E359" s="640"/>
      <c r="F359" s="640"/>
      <c r="G359" s="640"/>
      <c r="H359" s="624"/>
      <c r="I359" s="638"/>
      <c r="J359" s="901"/>
      <c r="K359" s="901"/>
      <c r="L359" s="901"/>
      <c r="M359" s="901"/>
      <c r="N359" s="640"/>
      <c r="O359" s="896" t="str">
        <f t="shared" si="60"/>
        <v xml:space="preserve"> </v>
      </c>
      <c r="P359" s="640"/>
      <c r="Q359" s="902"/>
      <c r="R359" s="903"/>
      <c r="S359" s="634" t="str">
        <f t="shared" si="61"/>
        <v/>
      </c>
      <c r="T359" s="634" t="str">
        <f t="shared" si="62"/>
        <v/>
      </c>
      <c r="U359" s="903"/>
      <c r="V359" s="634" t="str">
        <f t="shared" si="63"/>
        <v xml:space="preserve"> </v>
      </c>
      <c r="W359" s="634" t="str">
        <f t="shared" si="64"/>
        <v xml:space="preserve"> </v>
      </c>
      <c r="X359" s="634" t="str">
        <f t="shared" si="65"/>
        <v/>
      </c>
      <c r="Y359" s="634" t="str">
        <f t="shared" si="66"/>
        <v xml:space="preserve"> </v>
      </c>
      <c r="Z359" s="634" t="str">
        <f t="shared" si="67"/>
        <v xml:space="preserve"> </v>
      </c>
      <c r="AA359" s="899" t="str">
        <f t="shared" si="68"/>
        <v xml:space="preserve"> </v>
      </c>
      <c r="AB359" s="899" t="str">
        <f t="shared" si="69"/>
        <v xml:space="preserve"> </v>
      </c>
      <c r="AD359" s="38">
        <f t="shared" si="70"/>
        <v>0</v>
      </c>
      <c r="AI359" s="38">
        <f t="shared" si="71"/>
        <v>0</v>
      </c>
    </row>
    <row r="360" spans="1:35" x14ac:dyDescent="0.25">
      <c r="A360" s="640"/>
      <c r="B360" s="640"/>
      <c r="C360" s="627"/>
      <c r="D360" s="900"/>
      <c r="E360" s="640"/>
      <c r="F360" s="640"/>
      <c r="G360" s="640"/>
      <c r="H360" s="624"/>
      <c r="I360" s="638"/>
      <c r="J360" s="901"/>
      <c r="K360" s="901"/>
      <c r="L360" s="901"/>
      <c r="M360" s="901"/>
      <c r="N360" s="640"/>
      <c r="O360" s="896" t="str">
        <f t="shared" si="60"/>
        <v xml:space="preserve"> </v>
      </c>
      <c r="P360" s="640"/>
      <c r="Q360" s="902"/>
      <c r="R360" s="903"/>
      <c r="S360" s="634" t="str">
        <f t="shared" si="61"/>
        <v/>
      </c>
      <c r="T360" s="634" t="str">
        <f t="shared" si="62"/>
        <v/>
      </c>
      <c r="U360" s="903"/>
      <c r="V360" s="634" t="str">
        <f t="shared" si="63"/>
        <v xml:space="preserve"> </v>
      </c>
      <c r="W360" s="634" t="str">
        <f t="shared" si="64"/>
        <v xml:space="preserve"> </v>
      </c>
      <c r="X360" s="634" t="str">
        <f t="shared" si="65"/>
        <v/>
      </c>
      <c r="Y360" s="634" t="str">
        <f t="shared" si="66"/>
        <v xml:space="preserve"> </v>
      </c>
      <c r="Z360" s="634" t="str">
        <f t="shared" si="67"/>
        <v xml:space="preserve"> </v>
      </c>
      <c r="AA360" s="899" t="str">
        <f t="shared" si="68"/>
        <v xml:space="preserve"> </v>
      </c>
      <c r="AB360" s="899" t="str">
        <f t="shared" si="69"/>
        <v xml:space="preserve"> </v>
      </c>
      <c r="AD360" s="38">
        <f t="shared" si="70"/>
        <v>0</v>
      </c>
      <c r="AI360" s="38">
        <f t="shared" si="71"/>
        <v>0</v>
      </c>
    </row>
    <row r="361" spans="1:35" x14ac:dyDescent="0.25">
      <c r="A361" s="640"/>
      <c r="B361" s="640"/>
      <c r="C361" s="627"/>
      <c r="D361" s="900"/>
      <c r="E361" s="640"/>
      <c r="F361" s="640"/>
      <c r="G361" s="640"/>
      <c r="H361" s="624"/>
      <c r="I361" s="638"/>
      <c r="J361" s="901"/>
      <c r="K361" s="901"/>
      <c r="L361" s="901"/>
      <c r="M361" s="901"/>
      <c r="N361" s="640"/>
      <c r="O361" s="896" t="str">
        <f t="shared" si="60"/>
        <v xml:space="preserve"> </v>
      </c>
      <c r="P361" s="640"/>
      <c r="Q361" s="902"/>
      <c r="R361" s="903"/>
      <c r="S361" s="634" t="str">
        <f t="shared" si="61"/>
        <v/>
      </c>
      <c r="T361" s="634" t="str">
        <f t="shared" si="62"/>
        <v/>
      </c>
      <c r="U361" s="903"/>
      <c r="V361" s="634" t="str">
        <f t="shared" si="63"/>
        <v xml:space="preserve"> </v>
      </c>
      <c r="W361" s="634" t="str">
        <f t="shared" si="64"/>
        <v xml:space="preserve"> </v>
      </c>
      <c r="X361" s="634" t="str">
        <f t="shared" si="65"/>
        <v/>
      </c>
      <c r="Y361" s="634" t="str">
        <f t="shared" si="66"/>
        <v xml:space="preserve"> </v>
      </c>
      <c r="Z361" s="634" t="str">
        <f t="shared" si="67"/>
        <v xml:space="preserve"> </v>
      </c>
      <c r="AA361" s="899" t="str">
        <f t="shared" si="68"/>
        <v xml:space="preserve"> </v>
      </c>
      <c r="AB361" s="899" t="str">
        <f t="shared" si="69"/>
        <v xml:space="preserve"> </v>
      </c>
      <c r="AD361" s="38">
        <f t="shared" si="70"/>
        <v>0</v>
      </c>
      <c r="AI361" s="38">
        <f t="shared" si="71"/>
        <v>0</v>
      </c>
    </row>
    <row r="362" spans="1:35" x14ac:dyDescent="0.25">
      <c r="A362" s="640"/>
      <c r="B362" s="640"/>
      <c r="C362" s="627"/>
      <c r="D362" s="900"/>
      <c r="E362" s="640"/>
      <c r="F362" s="640"/>
      <c r="G362" s="640"/>
      <c r="H362" s="624"/>
      <c r="I362" s="638"/>
      <c r="J362" s="901"/>
      <c r="K362" s="901"/>
      <c r="L362" s="901"/>
      <c r="M362" s="901"/>
      <c r="N362" s="640"/>
      <c r="O362" s="896" t="str">
        <f t="shared" si="60"/>
        <v xml:space="preserve"> </v>
      </c>
      <c r="P362" s="640"/>
      <c r="Q362" s="902"/>
      <c r="R362" s="903"/>
      <c r="S362" s="634" t="str">
        <f t="shared" si="61"/>
        <v/>
      </c>
      <c r="T362" s="634" t="str">
        <f t="shared" si="62"/>
        <v/>
      </c>
      <c r="U362" s="903"/>
      <c r="V362" s="634" t="str">
        <f t="shared" si="63"/>
        <v xml:space="preserve"> </v>
      </c>
      <c r="W362" s="634" t="str">
        <f t="shared" si="64"/>
        <v xml:space="preserve"> </v>
      </c>
      <c r="X362" s="634" t="str">
        <f t="shared" si="65"/>
        <v/>
      </c>
      <c r="Y362" s="634" t="str">
        <f t="shared" si="66"/>
        <v xml:space="preserve"> </v>
      </c>
      <c r="Z362" s="634" t="str">
        <f t="shared" si="67"/>
        <v xml:space="preserve"> </v>
      </c>
      <c r="AA362" s="899" t="str">
        <f t="shared" si="68"/>
        <v xml:space="preserve"> </v>
      </c>
      <c r="AB362" s="899" t="str">
        <f t="shared" si="69"/>
        <v xml:space="preserve"> </v>
      </c>
      <c r="AD362" s="38">
        <f t="shared" si="70"/>
        <v>0</v>
      </c>
      <c r="AI362" s="38">
        <f t="shared" si="71"/>
        <v>0</v>
      </c>
    </row>
    <row r="363" spans="1:35" x14ac:dyDescent="0.25">
      <c r="A363" s="640"/>
      <c r="B363" s="640"/>
      <c r="C363" s="627"/>
      <c r="D363" s="900"/>
      <c r="E363" s="640"/>
      <c r="F363" s="640"/>
      <c r="G363" s="640"/>
      <c r="H363" s="624"/>
      <c r="I363" s="638"/>
      <c r="J363" s="901"/>
      <c r="K363" s="901"/>
      <c r="L363" s="901"/>
      <c r="M363" s="901"/>
      <c r="N363" s="640"/>
      <c r="O363" s="896" t="str">
        <f t="shared" si="60"/>
        <v xml:space="preserve"> </v>
      </c>
      <c r="P363" s="640"/>
      <c r="Q363" s="902"/>
      <c r="R363" s="903"/>
      <c r="S363" s="634" t="str">
        <f t="shared" si="61"/>
        <v/>
      </c>
      <c r="T363" s="634" t="str">
        <f t="shared" si="62"/>
        <v/>
      </c>
      <c r="U363" s="903"/>
      <c r="V363" s="634" t="str">
        <f t="shared" si="63"/>
        <v xml:space="preserve"> </v>
      </c>
      <c r="W363" s="634" t="str">
        <f t="shared" si="64"/>
        <v xml:space="preserve"> </v>
      </c>
      <c r="X363" s="634" t="str">
        <f t="shared" si="65"/>
        <v/>
      </c>
      <c r="Y363" s="634" t="str">
        <f t="shared" si="66"/>
        <v xml:space="preserve"> </v>
      </c>
      <c r="Z363" s="634" t="str">
        <f t="shared" si="67"/>
        <v xml:space="preserve"> </v>
      </c>
      <c r="AA363" s="899" t="str">
        <f t="shared" si="68"/>
        <v xml:space="preserve"> </v>
      </c>
      <c r="AB363" s="899" t="str">
        <f t="shared" si="69"/>
        <v xml:space="preserve"> </v>
      </c>
      <c r="AD363" s="38">
        <f t="shared" si="70"/>
        <v>0</v>
      </c>
      <c r="AI363" s="38">
        <f t="shared" si="71"/>
        <v>0</v>
      </c>
    </row>
    <row r="364" spans="1:35" x14ac:dyDescent="0.25">
      <c r="A364" s="640"/>
      <c r="B364" s="640"/>
      <c r="C364" s="627"/>
      <c r="D364" s="900"/>
      <c r="E364" s="640"/>
      <c r="F364" s="640"/>
      <c r="G364" s="640"/>
      <c r="H364" s="624"/>
      <c r="I364" s="638"/>
      <c r="J364" s="901"/>
      <c r="K364" s="901"/>
      <c r="L364" s="901"/>
      <c r="M364" s="901"/>
      <c r="N364" s="640"/>
      <c r="O364" s="896" t="str">
        <f t="shared" si="60"/>
        <v xml:space="preserve"> </v>
      </c>
      <c r="P364" s="640"/>
      <c r="Q364" s="902"/>
      <c r="R364" s="903"/>
      <c r="S364" s="634" t="str">
        <f t="shared" si="61"/>
        <v/>
      </c>
      <c r="T364" s="634" t="str">
        <f t="shared" si="62"/>
        <v/>
      </c>
      <c r="U364" s="903"/>
      <c r="V364" s="634" t="str">
        <f t="shared" si="63"/>
        <v xml:space="preserve"> </v>
      </c>
      <c r="W364" s="634" t="str">
        <f t="shared" si="64"/>
        <v xml:space="preserve"> </v>
      </c>
      <c r="X364" s="634" t="str">
        <f t="shared" si="65"/>
        <v/>
      </c>
      <c r="Y364" s="634" t="str">
        <f t="shared" si="66"/>
        <v xml:space="preserve"> </v>
      </c>
      <c r="Z364" s="634" t="str">
        <f t="shared" si="67"/>
        <v xml:space="preserve"> </v>
      </c>
      <c r="AA364" s="899" t="str">
        <f t="shared" si="68"/>
        <v xml:space="preserve"> </v>
      </c>
      <c r="AB364" s="899" t="str">
        <f t="shared" si="69"/>
        <v xml:space="preserve"> </v>
      </c>
      <c r="AD364" s="38">
        <f t="shared" si="70"/>
        <v>0</v>
      </c>
      <c r="AI364" s="38">
        <f t="shared" si="71"/>
        <v>0</v>
      </c>
    </row>
    <row r="365" spans="1:35" x14ac:dyDescent="0.25">
      <c r="A365" s="640"/>
      <c r="B365" s="640"/>
      <c r="C365" s="627"/>
      <c r="D365" s="900"/>
      <c r="E365" s="640"/>
      <c r="F365" s="640"/>
      <c r="G365" s="640"/>
      <c r="H365" s="624"/>
      <c r="I365" s="638"/>
      <c r="J365" s="901"/>
      <c r="K365" s="901"/>
      <c r="L365" s="901"/>
      <c r="M365" s="901"/>
      <c r="N365" s="640"/>
      <c r="O365" s="896" t="str">
        <f t="shared" si="60"/>
        <v xml:space="preserve"> </v>
      </c>
      <c r="P365" s="640"/>
      <c r="Q365" s="902"/>
      <c r="R365" s="903"/>
      <c r="S365" s="634" t="str">
        <f t="shared" si="61"/>
        <v/>
      </c>
      <c r="T365" s="634" t="str">
        <f t="shared" si="62"/>
        <v/>
      </c>
      <c r="U365" s="903"/>
      <c r="V365" s="634" t="str">
        <f t="shared" si="63"/>
        <v xml:space="preserve"> </v>
      </c>
      <c r="W365" s="634" t="str">
        <f t="shared" si="64"/>
        <v xml:space="preserve"> </v>
      </c>
      <c r="X365" s="634" t="str">
        <f t="shared" si="65"/>
        <v/>
      </c>
      <c r="Y365" s="634" t="str">
        <f t="shared" si="66"/>
        <v xml:space="preserve"> </v>
      </c>
      <c r="Z365" s="634" t="str">
        <f t="shared" si="67"/>
        <v xml:space="preserve"> </v>
      </c>
      <c r="AA365" s="899" t="str">
        <f t="shared" si="68"/>
        <v xml:space="preserve"> </v>
      </c>
      <c r="AB365" s="899" t="str">
        <f t="shared" si="69"/>
        <v xml:space="preserve"> </v>
      </c>
      <c r="AD365" s="38">
        <f t="shared" si="70"/>
        <v>0</v>
      </c>
      <c r="AI365" s="38">
        <f t="shared" si="71"/>
        <v>0</v>
      </c>
    </row>
    <row r="366" spans="1:35" x14ac:dyDescent="0.25">
      <c r="A366" s="640"/>
      <c r="B366" s="640"/>
      <c r="C366" s="627"/>
      <c r="D366" s="900"/>
      <c r="E366" s="640"/>
      <c r="F366" s="640"/>
      <c r="G366" s="640"/>
      <c r="H366" s="624"/>
      <c r="I366" s="638"/>
      <c r="J366" s="901"/>
      <c r="K366" s="901"/>
      <c r="L366" s="901"/>
      <c r="M366" s="901"/>
      <c r="N366" s="640"/>
      <c r="O366" s="896" t="str">
        <f t="shared" si="60"/>
        <v xml:space="preserve"> </v>
      </c>
      <c r="P366" s="640"/>
      <c r="Q366" s="902"/>
      <c r="R366" s="903"/>
      <c r="S366" s="634" t="str">
        <f t="shared" si="61"/>
        <v/>
      </c>
      <c r="T366" s="634" t="str">
        <f t="shared" si="62"/>
        <v/>
      </c>
      <c r="U366" s="903"/>
      <c r="V366" s="634" t="str">
        <f t="shared" si="63"/>
        <v xml:space="preserve"> </v>
      </c>
      <c r="W366" s="634" t="str">
        <f t="shared" si="64"/>
        <v xml:space="preserve"> </v>
      </c>
      <c r="X366" s="634" t="str">
        <f t="shared" si="65"/>
        <v/>
      </c>
      <c r="Y366" s="634" t="str">
        <f t="shared" si="66"/>
        <v xml:space="preserve"> </v>
      </c>
      <c r="Z366" s="634" t="str">
        <f t="shared" si="67"/>
        <v xml:space="preserve"> </v>
      </c>
      <c r="AA366" s="899" t="str">
        <f t="shared" si="68"/>
        <v xml:space="preserve"> </v>
      </c>
      <c r="AB366" s="899" t="str">
        <f t="shared" si="69"/>
        <v xml:space="preserve"> </v>
      </c>
      <c r="AD366" s="38">
        <f t="shared" si="70"/>
        <v>0</v>
      </c>
      <c r="AI366" s="38">
        <f t="shared" si="71"/>
        <v>0</v>
      </c>
    </row>
    <row r="367" spans="1:35" x14ac:dyDescent="0.25">
      <c r="A367" s="640"/>
      <c r="B367" s="640"/>
      <c r="C367" s="627"/>
      <c r="D367" s="900"/>
      <c r="E367" s="640"/>
      <c r="F367" s="640"/>
      <c r="G367" s="640"/>
      <c r="H367" s="624"/>
      <c r="I367" s="638"/>
      <c r="J367" s="901"/>
      <c r="K367" s="901"/>
      <c r="L367" s="901"/>
      <c r="M367" s="901"/>
      <c r="N367" s="640"/>
      <c r="O367" s="896" t="str">
        <f t="shared" si="60"/>
        <v xml:space="preserve"> </v>
      </c>
      <c r="P367" s="640"/>
      <c r="Q367" s="902"/>
      <c r="R367" s="903"/>
      <c r="S367" s="634" t="str">
        <f t="shared" si="61"/>
        <v/>
      </c>
      <c r="T367" s="634" t="str">
        <f t="shared" si="62"/>
        <v/>
      </c>
      <c r="U367" s="903"/>
      <c r="V367" s="634" t="str">
        <f t="shared" si="63"/>
        <v xml:space="preserve"> </v>
      </c>
      <c r="W367" s="634" t="str">
        <f t="shared" si="64"/>
        <v xml:space="preserve"> </v>
      </c>
      <c r="X367" s="634" t="str">
        <f t="shared" si="65"/>
        <v/>
      </c>
      <c r="Y367" s="634" t="str">
        <f t="shared" si="66"/>
        <v xml:space="preserve"> </v>
      </c>
      <c r="Z367" s="634" t="str">
        <f t="shared" si="67"/>
        <v xml:space="preserve"> </v>
      </c>
      <c r="AA367" s="899" t="str">
        <f t="shared" si="68"/>
        <v xml:space="preserve"> </v>
      </c>
      <c r="AB367" s="899" t="str">
        <f t="shared" si="69"/>
        <v xml:space="preserve"> </v>
      </c>
      <c r="AD367" s="38">
        <f t="shared" si="70"/>
        <v>0</v>
      </c>
      <c r="AI367" s="38">
        <f t="shared" si="71"/>
        <v>0</v>
      </c>
    </row>
    <row r="368" spans="1:35" x14ac:dyDescent="0.25">
      <c r="A368" s="640"/>
      <c r="B368" s="640"/>
      <c r="C368" s="627"/>
      <c r="D368" s="900"/>
      <c r="E368" s="640"/>
      <c r="F368" s="640"/>
      <c r="G368" s="640"/>
      <c r="H368" s="624"/>
      <c r="I368" s="638"/>
      <c r="J368" s="901"/>
      <c r="K368" s="901"/>
      <c r="L368" s="901"/>
      <c r="M368" s="901"/>
      <c r="N368" s="640"/>
      <c r="O368" s="896" t="str">
        <f t="shared" si="60"/>
        <v xml:space="preserve"> </v>
      </c>
      <c r="P368" s="640"/>
      <c r="Q368" s="902"/>
      <c r="R368" s="903"/>
      <c r="S368" s="634" t="str">
        <f t="shared" si="61"/>
        <v/>
      </c>
      <c r="T368" s="634" t="str">
        <f t="shared" si="62"/>
        <v/>
      </c>
      <c r="U368" s="903"/>
      <c r="V368" s="634" t="str">
        <f t="shared" si="63"/>
        <v xml:space="preserve"> </v>
      </c>
      <c r="W368" s="634" t="str">
        <f t="shared" si="64"/>
        <v xml:space="preserve"> </v>
      </c>
      <c r="X368" s="634" t="str">
        <f t="shared" si="65"/>
        <v/>
      </c>
      <c r="Y368" s="634" t="str">
        <f t="shared" si="66"/>
        <v xml:space="preserve"> </v>
      </c>
      <c r="Z368" s="634" t="str">
        <f t="shared" si="67"/>
        <v xml:space="preserve"> </v>
      </c>
      <c r="AA368" s="899" t="str">
        <f t="shared" si="68"/>
        <v xml:space="preserve"> </v>
      </c>
      <c r="AB368" s="899" t="str">
        <f t="shared" si="69"/>
        <v xml:space="preserve"> </v>
      </c>
      <c r="AD368" s="38">
        <f t="shared" si="70"/>
        <v>0</v>
      </c>
      <c r="AI368" s="38">
        <f t="shared" si="71"/>
        <v>0</v>
      </c>
    </row>
    <row r="369" spans="1:35" x14ac:dyDescent="0.25">
      <c r="A369" s="640"/>
      <c r="B369" s="640"/>
      <c r="C369" s="627"/>
      <c r="D369" s="900"/>
      <c r="E369" s="640"/>
      <c r="F369" s="640"/>
      <c r="G369" s="640"/>
      <c r="H369" s="624"/>
      <c r="I369" s="638"/>
      <c r="J369" s="901"/>
      <c r="K369" s="901"/>
      <c r="L369" s="901"/>
      <c r="M369" s="901"/>
      <c r="N369" s="640"/>
      <c r="O369" s="896" t="str">
        <f t="shared" si="60"/>
        <v xml:space="preserve"> </v>
      </c>
      <c r="P369" s="640"/>
      <c r="Q369" s="902"/>
      <c r="R369" s="903"/>
      <c r="S369" s="634" t="str">
        <f t="shared" si="61"/>
        <v/>
      </c>
      <c r="T369" s="634" t="str">
        <f t="shared" si="62"/>
        <v/>
      </c>
      <c r="U369" s="903"/>
      <c r="V369" s="634" t="str">
        <f t="shared" si="63"/>
        <v xml:space="preserve"> </v>
      </c>
      <c r="W369" s="634" t="str">
        <f t="shared" si="64"/>
        <v xml:space="preserve"> </v>
      </c>
      <c r="X369" s="634" t="str">
        <f t="shared" si="65"/>
        <v/>
      </c>
      <c r="Y369" s="634" t="str">
        <f t="shared" si="66"/>
        <v xml:space="preserve"> </v>
      </c>
      <c r="Z369" s="634" t="str">
        <f t="shared" si="67"/>
        <v xml:space="preserve"> </v>
      </c>
      <c r="AA369" s="899" t="str">
        <f t="shared" si="68"/>
        <v xml:space="preserve"> </v>
      </c>
      <c r="AB369" s="899" t="str">
        <f t="shared" si="69"/>
        <v xml:space="preserve"> </v>
      </c>
      <c r="AD369" s="38">
        <f t="shared" si="70"/>
        <v>0</v>
      </c>
      <c r="AI369" s="38">
        <f t="shared" si="71"/>
        <v>0</v>
      </c>
    </row>
    <row r="370" spans="1:35" x14ac:dyDescent="0.25">
      <c r="A370" s="640"/>
      <c r="B370" s="640"/>
      <c r="C370" s="627"/>
      <c r="D370" s="900"/>
      <c r="E370" s="640"/>
      <c r="F370" s="640"/>
      <c r="G370" s="640"/>
      <c r="H370" s="624"/>
      <c r="I370" s="638"/>
      <c r="J370" s="901"/>
      <c r="K370" s="901"/>
      <c r="L370" s="901"/>
      <c r="M370" s="901"/>
      <c r="N370" s="640"/>
      <c r="O370" s="896" t="str">
        <f t="shared" si="60"/>
        <v xml:space="preserve"> </v>
      </c>
      <c r="P370" s="640"/>
      <c r="Q370" s="902"/>
      <c r="R370" s="903"/>
      <c r="S370" s="634" t="str">
        <f t="shared" si="61"/>
        <v/>
      </c>
      <c r="T370" s="634" t="str">
        <f t="shared" si="62"/>
        <v/>
      </c>
      <c r="U370" s="903"/>
      <c r="V370" s="634" t="str">
        <f t="shared" si="63"/>
        <v xml:space="preserve"> </v>
      </c>
      <c r="W370" s="634" t="str">
        <f t="shared" si="64"/>
        <v xml:space="preserve"> </v>
      </c>
      <c r="X370" s="634" t="str">
        <f t="shared" si="65"/>
        <v/>
      </c>
      <c r="Y370" s="634" t="str">
        <f t="shared" si="66"/>
        <v xml:space="preserve"> </v>
      </c>
      <c r="Z370" s="634" t="str">
        <f t="shared" si="67"/>
        <v xml:space="preserve"> </v>
      </c>
      <c r="AA370" s="899" t="str">
        <f t="shared" si="68"/>
        <v xml:space="preserve"> </v>
      </c>
      <c r="AB370" s="899" t="str">
        <f t="shared" si="69"/>
        <v xml:space="preserve"> </v>
      </c>
      <c r="AD370" s="38">
        <f t="shared" si="70"/>
        <v>0</v>
      </c>
      <c r="AI370" s="38">
        <f t="shared" si="71"/>
        <v>0</v>
      </c>
    </row>
    <row r="371" spans="1:35" x14ac:dyDescent="0.25">
      <c r="A371" s="640"/>
      <c r="B371" s="640"/>
      <c r="C371" s="627"/>
      <c r="D371" s="900"/>
      <c r="E371" s="640"/>
      <c r="F371" s="640"/>
      <c r="G371" s="640"/>
      <c r="H371" s="624"/>
      <c r="I371" s="638"/>
      <c r="J371" s="901"/>
      <c r="K371" s="901"/>
      <c r="L371" s="901"/>
      <c r="M371" s="901"/>
      <c r="N371" s="640"/>
      <c r="O371" s="896" t="str">
        <f t="shared" si="60"/>
        <v xml:space="preserve"> </v>
      </c>
      <c r="P371" s="640"/>
      <c r="Q371" s="902"/>
      <c r="R371" s="903"/>
      <c r="S371" s="634" t="str">
        <f t="shared" si="61"/>
        <v/>
      </c>
      <c r="T371" s="634" t="str">
        <f t="shared" si="62"/>
        <v/>
      </c>
      <c r="U371" s="903"/>
      <c r="V371" s="634" t="str">
        <f t="shared" si="63"/>
        <v xml:space="preserve"> </v>
      </c>
      <c r="W371" s="634" t="str">
        <f t="shared" si="64"/>
        <v xml:space="preserve"> </v>
      </c>
      <c r="X371" s="634" t="str">
        <f t="shared" si="65"/>
        <v/>
      </c>
      <c r="Y371" s="634" t="str">
        <f t="shared" si="66"/>
        <v xml:space="preserve"> </v>
      </c>
      <c r="Z371" s="634" t="str">
        <f t="shared" si="67"/>
        <v xml:space="preserve"> </v>
      </c>
      <c r="AA371" s="899" t="str">
        <f t="shared" si="68"/>
        <v xml:space="preserve"> </v>
      </c>
      <c r="AB371" s="899" t="str">
        <f t="shared" si="69"/>
        <v xml:space="preserve"> </v>
      </c>
      <c r="AD371" s="38">
        <f t="shared" si="70"/>
        <v>0</v>
      </c>
      <c r="AI371" s="38">
        <f t="shared" si="71"/>
        <v>0</v>
      </c>
    </row>
    <row r="372" spans="1:35" x14ac:dyDescent="0.25">
      <c r="A372" s="640"/>
      <c r="B372" s="640"/>
      <c r="C372" s="627"/>
      <c r="D372" s="900"/>
      <c r="E372" s="640"/>
      <c r="F372" s="640"/>
      <c r="G372" s="640"/>
      <c r="H372" s="624"/>
      <c r="I372" s="638"/>
      <c r="J372" s="901"/>
      <c r="K372" s="901"/>
      <c r="L372" s="901"/>
      <c r="M372" s="901"/>
      <c r="N372" s="640"/>
      <c r="O372" s="896" t="str">
        <f t="shared" si="60"/>
        <v xml:space="preserve"> </v>
      </c>
      <c r="P372" s="640"/>
      <c r="Q372" s="902"/>
      <c r="R372" s="903"/>
      <c r="S372" s="634" t="str">
        <f t="shared" si="61"/>
        <v/>
      </c>
      <c r="T372" s="634" t="str">
        <f t="shared" si="62"/>
        <v/>
      </c>
      <c r="U372" s="903"/>
      <c r="V372" s="634" t="str">
        <f t="shared" si="63"/>
        <v xml:space="preserve"> </v>
      </c>
      <c r="W372" s="634" t="str">
        <f t="shared" si="64"/>
        <v xml:space="preserve"> </v>
      </c>
      <c r="X372" s="634" t="str">
        <f t="shared" si="65"/>
        <v/>
      </c>
      <c r="Y372" s="634" t="str">
        <f t="shared" si="66"/>
        <v xml:space="preserve"> </v>
      </c>
      <c r="Z372" s="634" t="str">
        <f t="shared" si="67"/>
        <v xml:space="preserve"> </v>
      </c>
      <c r="AA372" s="899" t="str">
        <f t="shared" si="68"/>
        <v xml:space="preserve"> </v>
      </c>
      <c r="AB372" s="899" t="str">
        <f t="shared" si="69"/>
        <v xml:space="preserve"> </v>
      </c>
      <c r="AD372" s="38">
        <f t="shared" si="70"/>
        <v>0</v>
      </c>
      <c r="AI372" s="38">
        <f t="shared" si="71"/>
        <v>0</v>
      </c>
    </row>
    <row r="373" spans="1:35" x14ac:dyDescent="0.25">
      <c r="A373" s="640"/>
      <c r="B373" s="640"/>
      <c r="C373" s="627"/>
      <c r="D373" s="900"/>
      <c r="E373" s="640"/>
      <c r="F373" s="640"/>
      <c r="G373" s="640"/>
      <c r="H373" s="624"/>
      <c r="I373" s="638"/>
      <c r="J373" s="901"/>
      <c r="K373" s="901"/>
      <c r="L373" s="901"/>
      <c r="M373" s="901"/>
      <c r="N373" s="640"/>
      <c r="O373" s="896" t="str">
        <f t="shared" si="60"/>
        <v xml:space="preserve"> </v>
      </c>
      <c r="P373" s="640"/>
      <c r="Q373" s="902"/>
      <c r="R373" s="903"/>
      <c r="S373" s="634" t="str">
        <f t="shared" si="61"/>
        <v/>
      </c>
      <c r="T373" s="634" t="str">
        <f t="shared" si="62"/>
        <v/>
      </c>
      <c r="U373" s="903"/>
      <c r="V373" s="634" t="str">
        <f t="shared" si="63"/>
        <v xml:space="preserve"> </v>
      </c>
      <c r="W373" s="634" t="str">
        <f t="shared" si="64"/>
        <v xml:space="preserve"> </v>
      </c>
      <c r="X373" s="634" t="str">
        <f t="shared" si="65"/>
        <v/>
      </c>
      <c r="Y373" s="634" t="str">
        <f t="shared" si="66"/>
        <v xml:space="preserve"> </v>
      </c>
      <c r="Z373" s="634" t="str">
        <f t="shared" si="67"/>
        <v xml:space="preserve"> </v>
      </c>
      <c r="AA373" s="899" t="str">
        <f t="shared" si="68"/>
        <v xml:space="preserve"> </v>
      </c>
      <c r="AB373" s="899" t="str">
        <f t="shared" si="69"/>
        <v xml:space="preserve"> </v>
      </c>
      <c r="AD373" s="38">
        <f t="shared" si="70"/>
        <v>0</v>
      </c>
      <c r="AI373" s="38">
        <f t="shared" si="71"/>
        <v>0</v>
      </c>
    </row>
    <row r="374" spans="1:35" x14ac:dyDescent="0.25">
      <c r="A374" s="640"/>
      <c r="B374" s="640"/>
      <c r="C374" s="627"/>
      <c r="D374" s="900"/>
      <c r="E374" s="640"/>
      <c r="F374" s="640"/>
      <c r="G374" s="640"/>
      <c r="H374" s="624"/>
      <c r="I374" s="638"/>
      <c r="J374" s="901"/>
      <c r="K374" s="901"/>
      <c r="L374" s="901"/>
      <c r="M374" s="901"/>
      <c r="N374" s="640"/>
      <c r="O374" s="896" t="str">
        <f t="shared" si="60"/>
        <v xml:space="preserve"> </v>
      </c>
      <c r="P374" s="640"/>
      <c r="Q374" s="902"/>
      <c r="R374" s="903"/>
      <c r="S374" s="634" t="str">
        <f t="shared" si="61"/>
        <v/>
      </c>
      <c r="T374" s="634" t="str">
        <f t="shared" si="62"/>
        <v/>
      </c>
      <c r="U374" s="903"/>
      <c r="V374" s="634" t="str">
        <f t="shared" si="63"/>
        <v xml:space="preserve"> </v>
      </c>
      <c r="W374" s="634" t="str">
        <f t="shared" si="64"/>
        <v xml:space="preserve"> </v>
      </c>
      <c r="X374" s="634" t="str">
        <f t="shared" si="65"/>
        <v/>
      </c>
      <c r="Y374" s="634" t="str">
        <f t="shared" si="66"/>
        <v xml:space="preserve"> </v>
      </c>
      <c r="Z374" s="634" t="str">
        <f t="shared" si="67"/>
        <v xml:space="preserve"> </v>
      </c>
      <c r="AA374" s="899" t="str">
        <f t="shared" si="68"/>
        <v xml:space="preserve"> </v>
      </c>
      <c r="AB374" s="899" t="str">
        <f t="shared" si="69"/>
        <v xml:space="preserve"> </v>
      </c>
      <c r="AD374" s="38">
        <f t="shared" si="70"/>
        <v>0</v>
      </c>
      <c r="AI374" s="38">
        <f t="shared" si="71"/>
        <v>0</v>
      </c>
    </row>
    <row r="375" spans="1:35" x14ac:dyDescent="0.25">
      <c r="A375" s="640"/>
      <c r="B375" s="640"/>
      <c r="C375" s="627"/>
      <c r="D375" s="900"/>
      <c r="E375" s="640"/>
      <c r="F375" s="640"/>
      <c r="G375" s="640"/>
      <c r="H375" s="624"/>
      <c r="I375" s="638"/>
      <c r="J375" s="901"/>
      <c r="K375" s="901"/>
      <c r="L375" s="901"/>
      <c r="M375" s="901"/>
      <c r="N375" s="640"/>
      <c r="O375" s="896" t="str">
        <f t="shared" si="60"/>
        <v xml:space="preserve"> </v>
      </c>
      <c r="P375" s="640"/>
      <c r="Q375" s="902"/>
      <c r="R375" s="903"/>
      <c r="S375" s="634" t="str">
        <f t="shared" si="61"/>
        <v/>
      </c>
      <c r="T375" s="634" t="str">
        <f t="shared" si="62"/>
        <v/>
      </c>
      <c r="U375" s="903"/>
      <c r="V375" s="634" t="str">
        <f t="shared" si="63"/>
        <v xml:space="preserve"> </v>
      </c>
      <c r="W375" s="634" t="str">
        <f t="shared" si="64"/>
        <v xml:space="preserve"> </v>
      </c>
      <c r="X375" s="634" t="str">
        <f t="shared" si="65"/>
        <v/>
      </c>
      <c r="Y375" s="634" t="str">
        <f t="shared" si="66"/>
        <v xml:space="preserve"> </v>
      </c>
      <c r="Z375" s="634" t="str">
        <f t="shared" si="67"/>
        <v xml:space="preserve"> </v>
      </c>
      <c r="AA375" s="899" t="str">
        <f t="shared" si="68"/>
        <v xml:space="preserve"> </v>
      </c>
      <c r="AB375" s="899" t="str">
        <f t="shared" si="69"/>
        <v xml:space="preserve"> </v>
      </c>
      <c r="AD375" s="38">
        <f t="shared" si="70"/>
        <v>0</v>
      </c>
      <c r="AI375" s="38">
        <f t="shared" si="71"/>
        <v>0</v>
      </c>
    </row>
    <row r="376" spans="1:35" x14ac:dyDescent="0.25">
      <c r="A376" s="640"/>
      <c r="B376" s="640"/>
      <c r="C376" s="627"/>
      <c r="D376" s="900"/>
      <c r="E376" s="640"/>
      <c r="F376" s="640"/>
      <c r="G376" s="640"/>
      <c r="H376" s="624"/>
      <c r="I376" s="638"/>
      <c r="J376" s="901"/>
      <c r="K376" s="901"/>
      <c r="L376" s="901"/>
      <c r="M376" s="901"/>
      <c r="N376" s="640"/>
      <c r="O376" s="896" t="str">
        <f t="shared" si="60"/>
        <v xml:space="preserve"> </v>
      </c>
      <c r="P376" s="640"/>
      <c r="Q376" s="902"/>
      <c r="R376" s="903"/>
      <c r="S376" s="634" t="str">
        <f t="shared" si="61"/>
        <v/>
      </c>
      <c r="T376" s="634" t="str">
        <f t="shared" si="62"/>
        <v/>
      </c>
      <c r="U376" s="903"/>
      <c r="V376" s="634" t="str">
        <f t="shared" si="63"/>
        <v xml:space="preserve"> </v>
      </c>
      <c r="W376" s="634" t="str">
        <f t="shared" si="64"/>
        <v xml:space="preserve"> </v>
      </c>
      <c r="X376" s="634" t="str">
        <f t="shared" si="65"/>
        <v/>
      </c>
      <c r="Y376" s="634" t="str">
        <f t="shared" si="66"/>
        <v xml:space="preserve"> </v>
      </c>
      <c r="Z376" s="634" t="str">
        <f t="shared" si="67"/>
        <v xml:space="preserve"> </v>
      </c>
      <c r="AA376" s="899" t="str">
        <f t="shared" si="68"/>
        <v xml:space="preserve"> </v>
      </c>
      <c r="AB376" s="899" t="str">
        <f t="shared" si="69"/>
        <v xml:space="preserve"> </v>
      </c>
      <c r="AD376" s="38">
        <f t="shared" si="70"/>
        <v>0</v>
      </c>
      <c r="AI376" s="38">
        <f t="shared" si="71"/>
        <v>0</v>
      </c>
    </row>
    <row r="377" spans="1:35" x14ac:dyDescent="0.25">
      <c r="A377" s="640"/>
      <c r="B377" s="640"/>
      <c r="C377" s="627"/>
      <c r="D377" s="900"/>
      <c r="E377" s="640"/>
      <c r="F377" s="640"/>
      <c r="G377" s="640"/>
      <c r="H377" s="624"/>
      <c r="I377" s="638"/>
      <c r="J377" s="901"/>
      <c r="K377" s="901"/>
      <c r="L377" s="901"/>
      <c r="M377" s="901"/>
      <c r="N377" s="640"/>
      <c r="O377" s="896" t="str">
        <f t="shared" si="60"/>
        <v xml:space="preserve"> </v>
      </c>
      <c r="P377" s="640"/>
      <c r="Q377" s="902"/>
      <c r="R377" s="903"/>
      <c r="S377" s="634" t="str">
        <f t="shared" si="61"/>
        <v/>
      </c>
      <c r="T377" s="634" t="str">
        <f t="shared" si="62"/>
        <v/>
      </c>
      <c r="U377" s="903"/>
      <c r="V377" s="634" t="str">
        <f t="shared" si="63"/>
        <v xml:space="preserve"> </v>
      </c>
      <c r="W377" s="634" t="str">
        <f t="shared" si="64"/>
        <v xml:space="preserve"> </v>
      </c>
      <c r="X377" s="634" t="str">
        <f t="shared" si="65"/>
        <v/>
      </c>
      <c r="Y377" s="634" t="str">
        <f t="shared" si="66"/>
        <v xml:space="preserve"> </v>
      </c>
      <c r="Z377" s="634" t="str">
        <f t="shared" si="67"/>
        <v xml:space="preserve"> </v>
      </c>
      <c r="AA377" s="899" t="str">
        <f t="shared" si="68"/>
        <v xml:space="preserve"> </v>
      </c>
      <c r="AB377" s="899" t="str">
        <f t="shared" si="69"/>
        <v xml:space="preserve"> </v>
      </c>
      <c r="AD377" s="38">
        <f t="shared" si="70"/>
        <v>0</v>
      </c>
      <c r="AI377" s="38">
        <f t="shared" si="71"/>
        <v>0</v>
      </c>
    </row>
    <row r="378" spans="1:35" x14ac:dyDescent="0.25">
      <c r="A378" s="640"/>
      <c r="B378" s="640"/>
      <c r="C378" s="627"/>
      <c r="D378" s="900"/>
      <c r="E378" s="640"/>
      <c r="F378" s="640"/>
      <c r="G378" s="640"/>
      <c r="H378" s="624"/>
      <c r="I378" s="638"/>
      <c r="J378" s="901"/>
      <c r="K378" s="901"/>
      <c r="L378" s="901"/>
      <c r="M378" s="901"/>
      <c r="N378" s="640"/>
      <c r="O378" s="896" t="str">
        <f t="shared" si="60"/>
        <v xml:space="preserve"> </v>
      </c>
      <c r="P378" s="640"/>
      <c r="Q378" s="902"/>
      <c r="R378" s="903"/>
      <c r="S378" s="634" t="str">
        <f t="shared" si="61"/>
        <v/>
      </c>
      <c r="T378" s="634" t="str">
        <f t="shared" si="62"/>
        <v/>
      </c>
      <c r="U378" s="903"/>
      <c r="V378" s="634" t="str">
        <f t="shared" si="63"/>
        <v xml:space="preserve"> </v>
      </c>
      <c r="W378" s="634" t="str">
        <f t="shared" si="64"/>
        <v xml:space="preserve"> </v>
      </c>
      <c r="X378" s="634" t="str">
        <f t="shared" si="65"/>
        <v/>
      </c>
      <c r="Y378" s="634" t="str">
        <f t="shared" si="66"/>
        <v xml:space="preserve"> </v>
      </c>
      <c r="Z378" s="634" t="str">
        <f t="shared" si="67"/>
        <v xml:space="preserve"> </v>
      </c>
      <c r="AA378" s="899" t="str">
        <f t="shared" si="68"/>
        <v xml:space="preserve"> </v>
      </c>
      <c r="AB378" s="899" t="str">
        <f t="shared" si="69"/>
        <v xml:space="preserve"> </v>
      </c>
      <c r="AD378" s="38">
        <f t="shared" si="70"/>
        <v>0</v>
      </c>
      <c r="AI378" s="38">
        <f t="shared" si="71"/>
        <v>0</v>
      </c>
    </row>
    <row r="379" spans="1:35" x14ac:dyDescent="0.25">
      <c r="A379" s="640"/>
      <c r="B379" s="640"/>
      <c r="C379" s="627"/>
      <c r="D379" s="900"/>
      <c r="E379" s="640"/>
      <c r="F379" s="640"/>
      <c r="G379" s="640"/>
      <c r="H379" s="624"/>
      <c r="I379" s="638"/>
      <c r="J379" s="901"/>
      <c r="K379" s="901"/>
      <c r="L379" s="901"/>
      <c r="M379" s="901"/>
      <c r="N379" s="640"/>
      <c r="O379" s="896" t="str">
        <f t="shared" si="60"/>
        <v xml:space="preserve"> </v>
      </c>
      <c r="P379" s="640"/>
      <c r="Q379" s="902"/>
      <c r="R379" s="903"/>
      <c r="S379" s="634" t="str">
        <f t="shared" si="61"/>
        <v/>
      </c>
      <c r="T379" s="634" t="str">
        <f t="shared" si="62"/>
        <v/>
      </c>
      <c r="U379" s="903"/>
      <c r="V379" s="634" t="str">
        <f t="shared" si="63"/>
        <v xml:space="preserve"> </v>
      </c>
      <c r="W379" s="634" t="str">
        <f t="shared" si="64"/>
        <v xml:space="preserve"> </v>
      </c>
      <c r="X379" s="634" t="str">
        <f t="shared" si="65"/>
        <v/>
      </c>
      <c r="Y379" s="634" t="str">
        <f t="shared" si="66"/>
        <v xml:space="preserve"> </v>
      </c>
      <c r="Z379" s="634" t="str">
        <f t="shared" si="67"/>
        <v xml:space="preserve"> </v>
      </c>
      <c r="AA379" s="899" t="str">
        <f t="shared" si="68"/>
        <v xml:space="preserve"> </v>
      </c>
      <c r="AB379" s="899" t="str">
        <f t="shared" si="69"/>
        <v xml:space="preserve"> </v>
      </c>
      <c r="AD379" s="38">
        <f t="shared" si="70"/>
        <v>0</v>
      </c>
      <c r="AI379" s="38">
        <f t="shared" si="71"/>
        <v>0</v>
      </c>
    </row>
    <row r="380" spans="1:35" x14ac:dyDescent="0.25">
      <c r="A380" s="640"/>
      <c r="B380" s="640"/>
      <c r="C380" s="627"/>
      <c r="D380" s="900"/>
      <c r="E380" s="640"/>
      <c r="F380" s="640"/>
      <c r="G380" s="640"/>
      <c r="H380" s="624"/>
      <c r="I380" s="638"/>
      <c r="J380" s="901"/>
      <c r="K380" s="901"/>
      <c r="L380" s="901"/>
      <c r="M380" s="901"/>
      <c r="N380" s="640"/>
      <c r="O380" s="896" t="str">
        <f t="shared" si="60"/>
        <v xml:space="preserve"> </v>
      </c>
      <c r="P380" s="640"/>
      <c r="Q380" s="902"/>
      <c r="R380" s="903"/>
      <c r="S380" s="634" t="str">
        <f t="shared" si="61"/>
        <v/>
      </c>
      <c r="T380" s="634" t="str">
        <f t="shared" si="62"/>
        <v/>
      </c>
      <c r="U380" s="903"/>
      <c r="V380" s="634" t="str">
        <f t="shared" si="63"/>
        <v xml:space="preserve"> </v>
      </c>
      <c r="W380" s="634" t="str">
        <f t="shared" si="64"/>
        <v xml:space="preserve"> </v>
      </c>
      <c r="X380" s="634" t="str">
        <f t="shared" si="65"/>
        <v/>
      </c>
      <c r="Y380" s="634" t="str">
        <f t="shared" si="66"/>
        <v xml:space="preserve"> </v>
      </c>
      <c r="Z380" s="634" t="str">
        <f t="shared" si="67"/>
        <v xml:space="preserve"> </v>
      </c>
      <c r="AA380" s="899" t="str">
        <f t="shared" si="68"/>
        <v xml:space="preserve"> </v>
      </c>
      <c r="AB380" s="899" t="str">
        <f t="shared" si="69"/>
        <v xml:space="preserve"> </v>
      </c>
      <c r="AD380" s="38">
        <f t="shared" si="70"/>
        <v>0</v>
      </c>
      <c r="AI380" s="38">
        <f t="shared" si="71"/>
        <v>0</v>
      </c>
    </row>
    <row r="381" spans="1:35" x14ac:dyDescent="0.25">
      <c r="A381" s="640"/>
      <c r="B381" s="640"/>
      <c r="C381" s="627"/>
      <c r="D381" s="900"/>
      <c r="E381" s="640"/>
      <c r="F381" s="640"/>
      <c r="G381" s="640"/>
      <c r="H381" s="624"/>
      <c r="I381" s="638"/>
      <c r="J381" s="901"/>
      <c r="K381" s="901"/>
      <c r="L381" s="901"/>
      <c r="M381" s="901"/>
      <c r="N381" s="640"/>
      <c r="O381" s="896" t="str">
        <f t="shared" si="60"/>
        <v xml:space="preserve"> </v>
      </c>
      <c r="P381" s="640"/>
      <c r="Q381" s="902"/>
      <c r="R381" s="903"/>
      <c r="S381" s="634" t="str">
        <f t="shared" si="61"/>
        <v/>
      </c>
      <c r="T381" s="634" t="str">
        <f t="shared" si="62"/>
        <v/>
      </c>
      <c r="U381" s="903"/>
      <c r="V381" s="634" t="str">
        <f t="shared" si="63"/>
        <v xml:space="preserve"> </v>
      </c>
      <c r="W381" s="634" t="str">
        <f t="shared" si="64"/>
        <v xml:space="preserve"> </v>
      </c>
      <c r="X381" s="634" t="str">
        <f t="shared" si="65"/>
        <v/>
      </c>
      <c r="Y381" s="634" t="str">
        <f t="shared" si="66"/>
        <v xml:space="preserve"> </v>
      </c>
      <c r="Z381" s="634" t="str">
        <f t="shared" si="67"/>
        <v xml:space="preserve"> </v>
      </c>
      <c r="AA381" s="899" t="str">
        <f t="shared" si="68"/>
        <v xml:space="preserve"> </v>
      </c>
      <c r="AB381" s="899" t="str">
        <f t="shared" si="69"/>
        <v xml:space="preserve"> </v>
      </c>
      <c r="AD381" s="38">
        <f t="shared" si="70"/>
        <v>0</v>
      </c>
      <c r="AI381" s="38">
        <f t="shared" si="71"/>
        <v>0</v>
      </c>
    </row>
    <row r="382" spans="1:35" x14ac:dyDescent="0.25">
      <c r="A382" s="640"/>
      <c r="B382" s="640"/>
      <c r="C382" s="627"/>
      <c r="D382" s="900"/>
      <c r="E382" s="640"/>
      <c r="F382" s="640"/>
      <c r="G382" s="640"/>
      <c r="H382" s="624"/>
      <c r="I382" s="638"/>
      <c r="J382" s="901"/>
      <c r="K382" s="901"/>
      <c r="L382" s="901"/>
      <c r="M382" s="901"/>
      <c r="N382" s="640"/>
      <c r="O382" s="896" t="str">
        <f t="shared" si="60"/>
        <v xml:space="preserve"> </v>
      </c>
      <c r="P382" s="640"/>
      <c r="Q382" s="902"/>
      <c r="R382" s="903"/>
      <c r="S382" s="634" t="str">
        <f t="shared" si="61"/>
        <v/>
      </c>
      <c r="T382" s="634" t="str">
        <f t="shared" si="62"/>
        <v/>
      </c>
      <c r="U382" s="903"/>
      <c r="V382" s="634" t="str">
        <f t="shared" si="63"/>
        <v xml:space="preserve"> </v>
      </c>
      <c r="W382" s="634" t="str">
        <f t="shared" si="64"/>
        <v xml:space="preserve"> </v>
      </c>
      <c r="X382" s="634" t="str">
        <f t="shared" si="65"/>
        <v/>
      </c>
      <c r="Y382" s="634" t="str">
        <f t="shared" si="66"/>
        <v xml:space="preserve"> </v>
      </c>
      <c r="Z382" s="634" t="str">
        <f t="shared" si="67"/>
        <v xml:space="preserve"> </v>
      </c>
      <c r="AA382" s="899" t="str">
        <f t="shared" si="68"/>
        <v xml:space="preserve"> </v>
      </c>
      <c r="AB382" s="899" t="str">
        <f t="shared" si="69"/>
        <v xml:space="preserve"> </v>
      </c>
      <c r="AD382" s="38">
        <f t="shared" si="70"/>
        <v>0</v>
      </c>
      <c r="AI382" s="38">
        <f t="shared" si="71"/>
        <v>0</v>
      </c>
    </row>
    <row r="383" spans="1:35" x14ac:dyDescent="0.25">
      <c r="A383" s="640"/>
      <c r="B383" s="640"/>
      <c r="C383" s="627"/>
      <c r="D383" s="900"/>
      <c r="E383" s="640"/>
      <c r="F383" s="640"/>
      <c r="G383" s="640"/>
      <c r="H383" s="624"/>
      <c r="I383" s="638"/>
      <c r="J383" s="901"/>
      <c r="K383" s="901"/>
      <c r="L383" s="901"/>
      <c r="M383" s="901"/>
      <c r="N383" s="640"/>
      <c r="O383" s="896" t="str">
        <f t="shared" si="60"/>
        <v xml:space="preserve"> </v>
      </c>
      <c r="P383" s="640"/>
      <c r="Q383" s="902"/>
      <c r="R383" s="903"/>
      <c r="S383" s="634" t="str">
        <f t="shared" si="61"/>
        <v/>
      </c>
      <c r="T383" s="634" t="str">
        <f t="shared" si="62"/>
        <v/>
      </c>
      <c r="U383" s="903"/>
      <c r="V383" s="634" t="str">
        <f t="shared" si="63"/>
        <v xml:space="preserve"> </v>
      </c>
      <c r="W383" s="634" t="str">
        <f t="shared" si="64"/>
        <v xml:space="preserve"> </v>
      </c>
      <c r="X383" s="634" t="str">
        <f t="shared" si="65"/>
        <v/>
      </c>
      <c r="Y383" s="634" t="str">
        <f t="shared" si="66"/>
        <v xml:space="preserve"> </v>
      </c>
      <c r="Z383" s="634" t="str">
        <f t="shared" si="67"/>
        <v xml:space="preserve"> </v>
      </c>
      <c r="AA383" s="899" t="str">
        <f t="shared" si="68"/>
        <v xml:space="preserve"> </v>
      </c>
      <c r="AB383" s="899" t="str">
        <f t="shared" si="69"/>
        <v xml:space="preserve"> </v>
      </c>
      <c r="AD383" s="38">
        <f t="shared" si="70"/>
        <v>0</v>
      </c>
      <c r="AI383" s="38">
        <f t="shared" si="71"/>
        <v>0</v>
      </c>
    </row>
    <row r="384" spans="1:35" x14ac:dyDescent="0.25">
      <c r="A384" s="640"/>
      <c r="B384" s="640"/>
      <c r="C384" s="627"/>
      <c r="D384" s="900"/>
      <c r="E384" s="640"/>
      <c r="F384" s="640"/>
      <c r="G384" s="640"/>
      <c r="H384" s="624"/>
      <c r="I384" s="638"/>
      <c r="J384" s="901"/>
      <c r="K384" s="901"/>
      <c r="L384" s="901"/>
      <c r="M384" s="901"/>
      <c r="N384" s="640"/>
      <c r="O384" s="896" t="str">
        <f t="shared" si="60"/>
        <v xml:space="preserve"> </v>
      </c>
      <c r="P384" s="640"/>
      <c r="Q384" s="902"/>
      <c r="R384" s="903"/>
      <c r="S384" s="634" t="str">
        <f t="shared" si="61"/>
        <v/>
      </c>
      <c r="T384" s="634" t="str">
        <f t="shared" si="62"/>
        <v/>
      </c>
      <c r="U384" s="903"/>
      <c r="V384" s="634" t="str">
        <f t="shared" si="63"/>
        <v xml:space="preserve"> </v>
      </c>
      <c r="W384" s="634" t="str">
        <f t="shared" si="64"/>
        <v xml:space="preserve"> </v>
      </c>
      <c r="X384" s="634" t="str">
        <f t="shared" si="65"/>
        <v/>
      </c>
      <c r="Y384" s="634" t="str">
        <f t="shared" si="66"/>
        <v xml:space="preserve"> </v>
      </c>
      <c r="Z384" s="634" t="str">
        <f t="shared" si="67"/>
        <v xml:space="preserve"> </v>
      </c>
      <c r="AA384" s="899" t="str">
        <f t="shared" si="68"/>
        <v xml:space="preserve"> </v>
      </c>
      <c r="AB384" s="899" t="str">
        <f t="shared" si="69"/>
        <v xml:space="preserve"> </v>
      </c>
      <c r="AD384" s="38">
        <f t="shared" si="70"/>
        <v>0</v>
      </c>
      <c r="AI384" s="38">
        <f t="shared" si="71"/>
        <v>0</v>
      </c>
    </row>
    <row r="385" spans="1:35" x14ac:dyDescent="0.25">
      <c r="A385" s="640"/>
      <c r="B385" s="640"/>
      <c r="C385" s="627"/>
      <c r="D385" s="900"/>
      <c r="E385" s="640"/>
      <c r="F385" s="640"/>
      <c r="G385" s="640"/>
      <c r="H385" s="624"/>
      <c r="I385" s="638"/>
      <c r="J385" s="901"/>
      <c r="K385" s="901"/>
      <c r="L385" s="901"/>
      <c r="M385" s="901"/>
      <c r="N385" s="640"/>
      <c r="O385" s="896" t="str">
        <f t="shared" si="60"/>
        <v xml:space="preserve"> </v>
      </c>
      <c r="P385" s="640"/>
      <c r="Q385" s="902"/>
      <c r="R385" s="903"/>
      <c r="S385" s="634" t="str">
        <f t="shared" si="61"/>
        <v/>
      </c>
      <c r="T385" s="634" t="str">
        <f t="shared" si="62"/>
        <v/>
      </c>
      <c r="U385" s="903"/>
      <c r="V385" s="634" t="str">
        <f t="shared" si="63"/>
        <v xml:space="preserve"> </v>
      </c>
      <c r="W385" s="634" t="str">
        <f t="shared" si="64"/>
        <v xml:space="preserve"> </v>
      </c>
      <c r="X385" s="634" t="str">
        <f t="shared" si="65"/>
        <v/>
      </c>
      <c r="Y385" s="634" t="str">
        <f t="shared" si="66"/>
        <v xml:space="preserve"> </v>
      </c>
      <c r="Z385" s="634" t="str">
        <f t="shared" si="67"/>
        <v xml:space="preserve"> </v>
      </c>
      <c r="AA385" s="899" t="str">
        <f t="shared" si="68"/>
        <v xml:space="preserve"> </v>
      </c>
      <c r="AB385" s="899" t="str">
        <f t="shared" si="69"/>
        <v xml:space="preserve"> </v>
      </c>
      <c r="AD385" s="38">
        <f t="shared" si="70"/>
        <v>0</v>
      </c>
      <c r="AI385" s="38">
        <f t="shared" si="71"/>
        <v>0</v>
      </c>
    </row>
    <row r="386" spans="1:35" x14ac:dyDescent="0.25">
      <c r="A386" s="640"/>
      <c r="B386" s="640"/>
      <c r="C386" s="627"/>
      <c r="D386" s="900"/>
      <c r="E386" s="640"/>
      <c r="F386" s="640"/>
      <c r="G386" s="640"/>
      <c r="H386" s="624"/>
      <c r="I386" s="638"/>
      <c r="J386" s="901"/>
      <c r="K386" s="901"/>
      <c r="L386" s="901"/>
      <c r="M386" s="901"/>
      <c r="N386" s="640"/>
      <c r="O386" s="896" t="str">
        <f t="shared" si="60"/>
        <v xml:space="preserve"> </v>
      </c>
      <c r="P386" s="640"/>
      <c r="Q386" s="902"/>
      <c r="R386" s="903"/>
      <c r="S386" s="634" t="str">
        <f t="shared" si="61"/>
        <v/>
      </c>
      <c r="T386" s="634" t="str">
        <f t="shared" si="62"/>
        <v/>
      </c>
      <c r="U386" s="903"/>
      <c r="V386" s="634" t="str">
        <f t="shared" si="63"/>
        <v xml:space="preserve"> </v>
      </c>
      <c r="W386" s="634" t="str">
        <f t="shared" si="64"/>
        <v xml:space="preserve"> </v>
      </c>
      <c r="X386" s="634" t="str">
        <f t="shared" si="65"/>
        <v/>
      </c>
      <c r="Y386" s="634" t="str">
        <f t="shared" si="66"/>
        <v xml:space="preserve"> </v>
      </c>
      <c r="Z386" s="634" t="str">
        <f t="shared" si="67"/>
        <v xml:space="preserve"> </v>
      </c>
      <c r="AA386" s="899" t="str">
        <f t="shared" si="68"/>
        <v xml:space="preserve"> </v>
      </c>
      <c r="AB386" s="899" t="str">
        <f t="shared" si="69"/>
        <v xml:space="preserve"> </v>
      </c>
      <c r="AD386" s="38">
        <f t="shared" si="70"/>
        <v>0</v>
      </c>
      <c r="AI386" s="38">
        <f t="shared" si="71"/>
        <v>0</v>
      </c>
    </row>
    <row r="387" spans="1:35" x14ac:dyDescent="0.25">
      <c r="A387" s="640"/>
      <c r="B387" s="640"/>
      <c r="C387" s="627"/>
      <c r="D387" s="900"/>
      <c r="E387" s="640"/>
      <c r="F387" s="640"/>
      <c r="G387" s="640"/>
      <c r="H387" s="624"/>
      <c r="I387" s="638"/>
      <c r="J387" s="901"/>
      <c r="K387" s="901"/>
      <c r="L387" s="901"/>
      <c r="M387" s="901"/>
      <c r="N387" s="640"/>
      <c r="O387" s="896" t="str">
        <f t="shared" si="60"/>
        <v xml:space="preserve"> </v>
      </c>
      <c r="P387" s="640"/>
      <c r="Q387" s="902"/>
      <c r="R387" s="903"/>
      <c r="S387" s="634" t="str">
        <f t="shared" si="61"/>
        <v/>
      </c>
      <c r="T387" s="634" t="str">
        <f t="shared" si="62"/>
        <v/>
      </c>
      <c r="U387" s="903"/>
      <c r="V387" s="634" t="str">
        <f t="shared" si="63"/>
        <v xml:space="preserve"> </v>
      </c>
      <c r="W387" s="634" t="str">
        <f t="shared" si="64"/>
        <v xml:space="preserve"> </v>
      </c>
      <c r="X387" s="634" t="str">
        <f t="shared" si="65"/>
        <v/>
      </c>
      <c r="Y387" s="634" t="str">
        <f t="shared" si="66"/>
        <v xml:space="preserve"> </v>
      </c>
      <c r="Z387" s="634" t="str">
        <f t="shared" si="67"/>
        <v xml:space="preserve"> </v>
      </c>
      <c r="AA387" s="899" t="str">
        <f t="shared" si="68"/>
        <v xml:space="preserve"> </v>
      </c>
      <c r="AB387" s="899" t="str">
        <f t="shared" si="69"/>
        <v xml:space="preserve"> </v>
      </c>
      <c r="AD387" s="38">
        <f t="shared" si="70"/>
        <v>0</v>
      </c>
      <c r="AI387" s="38">
        <f t="shared" si="71"/>
        <v>0</v>
      </c>
    </row>
    <row r="388" spans="1:35" x14ac:dyDescent="0.25">
      <c r="A388" s="640"/>
      <c r="B388" s="640"/>
      <c r="C388" s="627"/>
      <c r="D388" s="900"/>
      <c r="E388" s="640"/>
      <c r="F388" s="640"/>
      <c r="G388" s="640"/>
      <c r="H388" s="624"/>
      <c r="I388" s="638"/>
      <c r="J388" s="901"/>
      <c r="K388" s="901"/>
      <c r="L388" s="901"/>
      <c r="M388" s="901"/>
      <c r="N388" s="640"/>
      <c r="O388" s="896" t="str">
        <f t="shared" si="60"/>
        <v xml:space="preserve"> </v>
      </c>
      <c r="P388" s="640"/>
      <c r="Q388" s="902"/>
      <c r="R388" s="903"/>
      <c r="S388" s="634" t="str">
        <f t="shared" si="61"/>
        <v/>
      </c>
      <c r="T388" s="634" t="str">
        <f t="shared" si="62"/>
        <v/>
      </c>
      <c r="U388" s="903"/>
      <c r="V388" s="634" t="str">
        <f t="shared" si="63"/>
        <v xml:space="preserve"> </v>
      </c>
      <c r="W388" s="634" t="str">
        <f t="shared" si="64"/>
        <v xml:space="preserve"> </v>
      </c>
      <c r="X388" s="634" t="str">
        <f t="shared" si="65"/>
        <v/>
      </c>
      <c r="Y388" s="634" t="str">
        <f t="shared" si="66"/>
        <v xml:space="preserve"> </v>
      </c>
      <c r="Z388" s="634" t="str">
        <f t="shared" si="67"/>
        <v xml:space="preserve"> </v>
      </c>
      <c r="AA388" s="899" t="str">
        <f t="shared" si="68"/>
        <v xml:space="preserve"> </v>
      </c>
      <c r="AB388" s="899" t="str">
        <f t="shared" si="69"/>
        <v xml:space="preserve"> </v>
      </c>
      <c r="AD388" s="38">
        <f t="shared" si="70"/>
        <v>0</v>
      </c>
      <c r="AI388" s="38">
        <f t="shared" si="71"/>
        <v>0</v>
      </c>
    </row>
    <row r="389" spans="1:35" x14ac:dyDescent="0.25">
      <c r="A389" s="640"/>
      <c r="B389" s="640"/>
      <c r="C389" s="627"/>
      <c r="D389" s="900"/>
      <c r="E389" s="640"/>
      <c r="F389" s="640"/>
      <c r="G389" s="640"/>
      <c r="H389" s="624"/>
      <c r="I389" s="638"/>
      <c r="J389" s="901"/>
      <c r="K389" s="901"/>
      <c r="L389" s="901"/>
      <c r="M389" s="901"/>
      <c r="N389" s="640"/>
      <c r="O389" s="896" t="str">
        <f t="shared" si="60"/>
        <v xml:space="preserve"> </v>
      </c>
      <c r="P389" s="640"/>
      <c r="Q389" s="902"/>
      <c r="R389" s="903"/>
      <c r="S389" s="634" t="str">
        <f t="shared" si="61"/>
        <v/>
      </c>
      <c r="T389" s="634" t="str">
        <f t="shared" si="62"/>
        <v/>
      </c>
      <c r="U389" s="903"/>
      <c r="V389" s="634" t="str">
        <f t="shared" si="63"/>
        <v xml:space="preserve"> </v>
      </c>
      <c r="W389" s="634" t="str">
        <f t="shared" si="64"/>
        <v xml:space="preserve"> </v>
      </c>
      <c r="X389" s="634" t="str">
        <f t="shared" si="65"/>
        <v/>
      </c>
      <c r="Y389" s="634" t="str">
        <f t="shared" si="66"/>
        <v xml:space="preserve"> </v>
      </c>
      <c r="Z389" s="634" t="str">
        <f t="shared" si="67"/>
        <v xml:space="preserve"> </v>
      </c>
      <c r="AA389" s="899" t="str">
        <f t="shared" si="68"/>
        <v xml:space="preserve"> </v>
      </c>
      <c r="AB389" s="899" t="str">
        <f t="shared" si="69"/>
        <v xml:space="preserve"> </v>
      </c>
      <c r="AD389" s="38">
        <f t="shared" si="70"/>
        <v>0</v>
      </c>
      <c r="AI389" s="38">
        <f t="shared" si="71"/>
        <v>0</v>
      </c>
    </row>
    <row r="390" spans="1:35" x14ac:dyDescent="0.25">
      <c r="A390" s="640"/>
      <c r="B390" s="640"/>
      <c r="C390" s="627"/>
      <c r="D390" s="900"/>
      <c r="E390" s="640"/>
      <c r="F390" s="640"/>
      <c r="G390" s="640"/>
      <c r="H390" s="624"/>
      <c r="I390" s="638"/>
      <c r="J390" s="901"/>
      <c r="K390" s="901"/>
      <c r="L390" s="901"/>
      <c r="M390" s="901"/>
      <c r="N390" s="640"/>
      <c r="O390" s="896" t="str">
        <f t="shared" ref="O390:O453" si="72">IF(N390*Q390&gt;0,N390*Q390," ")</f>
        <v xml:space="preserve"> </v>
      </c>
      <c r="P390" s="640"/>
      <c r="Q390" s="902"/>
      <c r="R390" s="903"/>
      <c r="S390" s="634" t="str">
        <f t="shared" ref="S390:S453" si="73">IF(C390="","",VLOOKUP(C390,$AF$5:$AG$10,2,FALSE))</f>
        <v/>
      </c>
      <c r="T390" s="634" t="str">
        <f t="shared" ref="T390:T453" si="74">IF(C390="","",VLOOKUP(C390,$AF$5:$AH$10,3,FALSE)*R390)</f>
        <v/>
      </c>
      <c r="U390" s="903"/>
      <c r="V390" s="634" t="str">
        <f t="shared" ref="V390:V453" si="75">IF(U390*0.000187&gt;0,(U390*0.000187)+T390," ")</f>
        <v xml:space="preserve"> </v>
      </c>
      <c r="W390" s="634" t="str">
        <f t="shared" ref="W390:W453" si="76">IFERROR(R390/Q390," ")</f>
        <v xml:space="preserve"> </v>
      </c>
      <c r="X390" s="634" t="str">
        <f t="shared" ref="X390:X453" si="77">IF(S390="","",S390&amp;"/km")</f>
        <v/>
      </c>
      <c r="Y390" s="634" t="str">
        <f t="shared" ref="Y390:Y453" si="78">IFERROR(T390/Q390," ")</f>
        <v xml:space="preserve"> </v>
      </c>
      <c r="Z390" s="634" t="str">
        <f t="shared" ref="Z390:Z453" si="79">IFERROR(T390/O390," ")</f>
        <v xml:space="preserve"> </v>
      </c>
      <c r="AA390" s="899" t="str">
        <f t="shared" ref="AA390:AA453" si="80">IFERROR(V390/Q390," ")</f>
        <v xml:space="preserve"> </v>
      </c>
      <c r="AB390" s="899" t="str">
        <f t="shared" ref="AB390:AB453" si="81">IFERROR(V390/O390," ")</f>
        <v xml:space="preserve"> </v>
      </c>
      <c r="AD390" s="38">
        <f t="shared" ref="AD390:AD453" si="82">IF(C390="Elettrico",1,0)+IF(C390="Ibrido",1,0)</f>
        <v>0</v>
      </c>
      <c r="AI390" s="38">
        <f t="shared" ref="AI390:AI453" si="83">IF(C390="Metano",1,0)</f>
        <v>0</v>
      </c>
    </row>
    <row r="391" spans="1:35" x14ac:dyDescent="0.25">
      <c r="A391" s="640"/>
      <c r="B391" s="640"/>
      <c r="C391" s="627"/>
      <c r="D391" s="900"/>
      <c r="E391" s="640"/>
      <c r="F391" s="640"/>
      <c r="G391" s="640"/>
      <c r="H391" s="624"/>
      <c r="I391" s="638"/>
      <c r="J391" s="901"/>
      <c r="K391" s="901"/>
      <c r="L391" s="901"/>
      <c r="M391" s="901"/>
      <c r="N391" s="640"/>
      <c r="O391" s="896" t="str">
        <f t="shared" si="72"/>
        <v xml:space="preserve"> </v>
      </c>
      <c r="P391" s="640"/>
      <c r="Q391" s="902"/>
      <c r="R391" s="903"/>
      <c r="S391" s="634" t="str">
        <f t="shared" si="73"/>
        <v/>
      </c>
      <c r="T391" s="634" t="str">
        <f t="shared" si="74"/>
        <v/>
      </c>
      <c r="U391" s="903"/>
      <c r="V391" s="634" t="str">
        <f t="shared" si="75"/>
        <v xml:space="preserve"> </v>
      </c>
      <c r="W391" s="634" t="str">
        <f t="shared" si="76"/>
        <v xml:space="preserve"> </v>
      </c>
      <c r="X391" s="634" t="str">
        <f t="shared" si="77"/>
        <v/>
      </c>
      <c r="Y391" s="634" t="str">
        <f t="shared" si="78"/>
        <v xml:space="preserve"> </v>
      </c>
      <c r="Z391" s="634" t="str">
        <f t="shared" si="79"/>
        <v xml:space="preserve"> </v>
      </c>
      <c r="AA391" s="899" t="str">
        <f t="shared" si="80"/>
        <v xml:space="preserve"> </v>
      </c>
      <c r="AB391" s="899" t="str">
        <f t="shared" si="81"/>
        <v xml:space="preserve"> </v>
      </c>
      <c r="AD391" s="38">
        <f t="shared" si="82"/>
        <v>0</v>
      </c>
      <c r="AI391" s="38">
        <f t="shared" si="83"/>
        <v>0</v>
      </c>
    </row>
    <row r="392" spans="1:35" x14ac:dyDescent="0.25">
      <c r="A392" s="640"/>
      <c r="B392" s="640"/>
      <c r="C392" s="627"/>
      <c r="D392" s="900"/>
      <c r="E392" s="640"/>
      <c r="F392" s="640"/>
      <c r="G392" s="640"/>
      <c r="H392" s="624"/>
      <c r="I392" s="638"/>
      <c r="J392" s="901"/>
      <c r="K392" s="901"/>
      <c r="L392" s="901"/>
      <c r="M392" s="901"/>
      <c r="N392" s="640"/>
      <c r="O392" s="896" t="str">
        <f t="shared" si="72"/>
        <v xml:space="preserve"> </v>
      </c>
      <c r="P392" s="640"/>
      <c r="Q392" s="902"/>
      <c r="R392" s="903"/>
      <c r="S392" s="634" t="str">
        <f t="shared" si="73"/>
        <v/>
      </c>
      <c r="T392" s="634" t="str">
        <f t="shared" si="74"/>
        <v/>
      </c>
      <c r="U392" s="903"/>
      <c r="V392" s="634" t="str">
        <f t="shared" si="75"/>
        <v xml:space="preserve"> </v>
      </c>
      <c r="W392" s="634" t="str">
        <f t="shared" si="76"/>
        <v xml:space="preserve"> </v>
      </c>
      <c r="X392" s="634" t="str">
        <f t="shared" si="77"/>
        <v/>
      </c>
      <c r="Y392" s="634" t="str">
        <f t="shared" si="78"/>
        <v xml:space="preserve"> </v>
      </c>
      <c r="Z392" s="634" t="str">
        <f t="shared" si="79"/>
        <v xml:space="preserve"> </v>
      </c>
      <c r="AA392" s="899" t="str">
        <f t="shared" si="80"/>
        <v xml:space="preserve"> </v>
      </c>
      <c r="AB392" s="899" t="str">
        <f t="shared" si="81"/>
        <v xml:space="preserve"> </v>
      </c>
      <c r="AD392" s="38">
        <f t="shared" si="82"/>
        <v>0</v>
      </c>
      <c r="AI392" s="38">
        <f t="shared" si="83"/>
        <v>0</v>
      </c>
    </row>
    <row r="393" spans="1:35" x14ac:dyDescent="0.25">
      <c r="A393" s="640"/>
      <c r="B393" s="640"/>
      <c r="C393" s="627"/>
      <c r="D393" s="900"/>
      <c r="E393" s="640"/>
      <c r="F393" s="640"/>
      <c r="G393" s="640"/>
      <c r="H393" s="624"/>
      <c r="I393" s="638"/>
      <c r="J393" s="901"/>
      <c r="K393" s="901"/>
      <c r="L393" s="901"/>
      <c r="M393" s="901"/>
      <c r="N393" s="640"/>
      <c r="O393" s="896" t="str">
        <f t="shared" si="72"/>
        <v xml:space="preserve"> </v>
      </c>
      <c r="P393" s="640"/>
      <c r="Q393" s="902"/>
      <c r="R393" s="903"/>
      <c r="S393" s="634" t="str">
        <f t="shared" si="73"/>
        <v/>
      </c>
      <c r="T393" s="634" t="str">
        <f t="shared" si="74"/>
        <v/>
      </c>
      <c r="U393" s="903"/>
      <c r="V393" s="634" t="str">
        <f t="shared" si="75"/>
        <v xml:space="preserve"> </v>
      </c>
      <c r="W393" s="634" t="str">
        <f t="shared" si="76"/>
        <v xml:space="preserve"> </v>
      </c>
      <c r="X393" s="634" t="str">
        <f t="shared" si="77"/>
        <v/>
      </c>
      <c r="Y393" s="634" t="str">
        <f t="shared" si="78"/>
        <v xml:space="preserve"> </v>
      </c>
      <c r="Z393" s="634" t="str">
        <f t="shared" si="79"/>
        <v xml:space="preserve"> </v>
      </c>
      <c r="AA393" s="899" t="str">
        <f t="shared" si="80"/>
        <v xml:space="preserve"> </v>
      </c>
      <c r="AB393" s="899" t="str">
        <f t="shared" si="81"/>
        <v xml:space="preserve"> </v>
      </c>
      <c r="AD393" s="38">
        <f t="shared" si="82"/>
        <v>0</v>
      </c>
      <c r="AI393" s="38">
        <f t="shared" si="83"/>
        <v>0</v>
      </c>
    </row>
    <row r="394" spans="1:35" x14ac:dyDescent="0.25">
      <c r="A394" s="640"/>
      <c r="B394" s="640"/>
      <c r="C394" s="627"/>
      <c r="D394" s="900"/>
      <c r="E394" s="640"/>
      <c r="F394" s="640"/>
      <c r="G394" s="640"/>
      <c r="H394" s="624"/>
      <c r="I394" s="638"/>
      <c r="J394" s="901"/>
      <c r="K394" s="901"/>
      <c r="L394" s="901"/>
      <c r="M394" s="901"/>
      <c r="N394" s="640"/>
      <c r="O394" s="896" t="str">
        <f t="shared" si="72"/>
        <v xml:space="preserve"> </v>
      </c>
      <c r="P394" s="640"/>
      <c r="Q394" s="902"/>
      <c r="R394" s="903"/>
      <c r="S394" s="634" t="str">
        <f t="shared" si="73"/>
        <v/>
      </c>
      <c r="T394" s="634" t="str">
        <f t="shared" si="74"/>
        <v/>
      </c>
      <c r="U394" s="903"/>
      <c r="V394" s="634" t="str">
        <f t="shared" si="75"/>
        <v xml:space="preserve"> </v>
      </c>
      <c r="W394" s="634" t="str">
        <f t="shared" si="76"/>
        <v xml:space="preserve"> </v>
      </c>
      <c r="X394" s="634" t="str">
        <f t="shared" si="77"/>
        <v/>
      </c>
      <c r="Y394" s="634" t="str">
        <f t="shared" si="78"/>
        <v xml:space="preserve"> </v>
      </c>
      <c r="Z394" s="634" t="str">
        <f t="shared" si="79"/>
        <v xml:space="preserve"> </v>
      </c>
      <c r="AA394" s="899" t="str">
        <f t="shared" si="80"/>
        <v xml:space="preserve"> </v>
      </c>
      <c r="AB394" s="899" t="str">
        <f t="shared" si="81"/>
        <v xml:space="preserve"> </v>
      </c>
      <c r="AD394" s="38">
        <f t="shared" si="82"/>
        <v>0</v>
      </c>
      <c r="AI394" s="38">
        <f t="shared" si="83"/>
        <v>0</v>
      </c>
    </row>
    <row r="395" spans="1:35" x14ac:dyDescent="0.25">
      <c r="A395" s="640"/>
      <c r="B395" s="640"/>
      <c r="C395" s="627"/>
      <c r="D395" s="900"/>
      <c r="E395" s="640"/>
      <c r="F395" s="640"/>
      <c r="G395" s="640"/>
      <c r="H395" s="624"/>
      <c r="I395" s="638"/>
      <c r="J395" s="901"/>
      <c r="K395" s="901"/>
      <c r="L395" s="901"/>
      <c r="M395" s="901"/>
      <c r="N395" s="640"/>
      <c r="O395" s="896" t="str">
        <f t="shared" si="72"/>
        <v xml:space="preserve"> </v>
      </c>
      <c r="P395" s="640"/>
      <c r="Q395" s="902"/>
      <c r="R395" s="903"/>
      <c r="S395" s="634" t="str">
        <f t="shared" si="73"/>
        <v/>
      </c>
      <c r="T395" s="634" t="str">
        <f t="shared" si="74"/>
        <v/>
      </c>
      <c r="U395" s="903"/>
      <c r="V395" s="634" t="str">
        <f t="shared" si="75"/>
        <v xml:space="preserve"> </v>
      </c>
      <c r="W395" s="634" t="str">
        <f t="shared" si="76"/>
        <v xml:space="preserve"> </v>
      </c>
      <c r="X395" s="634" t="str">
        <f t="shared" si="77"/>
        <v/>
      </c>
      <c r="Y395" s="634" t="str">
        <f t="shared" si="78"/>
        <v xml:space="preserve"> </v>
      </c>
      <c r="Z395" s="634" t="str">
        <f t="shared" si="79"/>
        <v xml:space="preserve"> </v>
      </c>
      <c r="AA395" s="899" t="str">
        <f t="shared" si="80"/>
        <v xml:space="preserve"> </v>
      </c>
      <c r="AB395" s="899" t="str">
        <f t="shared" si="81"/>
        <v xml:space="preserve"> </v>
      </c>
      <c r="AD395" s="38">
        <f t="shared" si="82"/>
        <v>0</v>
      </c>
      <c r="AI395" s="38">
        <f t="shared" si="83"/>
        <v>0</v>
      </c>
    </row>
    <row r="396" spans="1:35" x14ac:dyDescent="0.25">
      <c r="A396" s="640"/>
      <c r="B396" s="640"/>
      <c r="C396" s="627"/>
      <c r="D396" s="900"/>
      <c r="E396" s="640"/>
      <c r="F396" s="640"/>
      <c r="G396" s="640"/>
      <c r="H396" s="624"/>
      <c r="I396" s="638"/>
      <c r="J396" s="901"/>
      <c r="K396" s="901"/>
      <c r="L396" s="901"/>
      <c r="M396" s="901"/>
      <c r="N396" s="640"/>
      <c r="O396" s="896" t="str">
        <f t="shared" si="72"/>
        <v xml:space="preserve"> </v>
      </c>
      <c r="P396" s="640"/>
      <c r="Q396" s="902"/>
      <c r="R396" s="903"/>
      <c r="S396" s="634" t="str">
        <f t="shared" si="73"/>
        <v/>
      </c>
      <c r="T396" s="634" t="str">
        <f t="shared" si="74"/>
        <v/>
      </c>
      <c r="U396" s="903"/>
      <c r="V396" s="634" t="str">
        <f t="shared" si="75"/>
        <v xml:space="preserve"> </v>
      </c>
      <c r="W396" s="634" t="str">
        <f t="shared" si="76"/>
        <v xml:space="preserve"> </v>
      </c>
      <c r="X396" s="634" t="str">
        <f t="shared" si="77"/>
        <v/>
      </c>
      <c r="Y396" s="634" t="str">
        <f t="shared" si="78"/>
        <v xml:space="preserve"> </v>
      </c>
      <c r="Z396" s="634" t="str">
        <f t="shared" si="79"/>
        <v xml:space="preserve"> </v>
      </c>
      <c r="AA396" s="899" t="str">
        <f t="shared" si="80"/>
        <v xml:space="preserve"> </v>
      </c>
      <c r="AB396" s="899" t="str">
        <f t="shared" si="81"/>
        <v xml:space="preserve"> </v>
      </c>
      <c r="AD396" s="38">
        <f t="shared" si="82"/>
        <v>0</v>
      </c>
      <c r="AI396" s="38">
        <f t="shared" si="83"/>
        <v>0</v>
      </c>
    </row>
    <row r="397" spans="1:35" x14ac:dyDescent="0.25">
      <c r="A397" s="640"/>
      <c r="B397" s="640"/>
      <c r="C397" s="627"/>
      <c r="D397" s="900"/>
      <c r="E397" s="640"/>
      <c r="F397" s="640"/>
      <c r="G397" s="640"/>
      <c r="H397" s="624"/>
      <c r="I397" s="638"/>
      <c r="J397" s="901"/>
      <c r="K397" s="901"/>
      <c r="L397" s="901"/>
      <c r="M397" s="901"/>
      <c r="N397" s="640"/>
      <c r="O397" s="896" t="str">
        <f t="shared" si="72"/>
        <v xml:space="preserve"> </v>
      </c>
      <c r="P397" s="640"/>
      <c r="Q397" s="902"/>
      <c r="R397" s="903"/>
      <c r="S397" s="634" t="str">
        <f t="shared" si="73"/>
        <v/>
      </c>
      <c r="T397" s="634" t="str">
        <f t="shared" si="74"/>
        <v/>
      </c>
      <c r="U397" s="903"/>
      <c r="V397" s="634" t="str">
        <f t="shared" si="75"/>
        <v xml:space="preserve"> </v>
      </c>
      <c r="W397" s="634" t="str">
        <f t="shared" si="76"/>
        <v xml:space="preserve"> </v>
      </c>
      <c r="X397" s="634" t="str">
        <f t="shared" si="77"/>
        <v/>
      </c>
      <c r="Y397" s="634" t="str">
        <f t="shared" si="78"/>
        <v xml:space="preserve"> </v>
      </c>
      <c r="Z397" s="634" t="str">
        <f t="shared" si="79"/>
        <v xml:space="preserve"> </v>
      </c>
      <c r="AA397" s="899" t="str">
        <f t="shared" si="80"/>
        <v xml:space="preserve"> </v>
      </c>
      <c r="AB397" s="899" t="str">
        <f t="shared" si="81"/>
        <v xml:space="preserve"> </v>
      </c>
      <c r="AD397" s="38">
        <f t="shared" si="82"/>
        <v>0</v>
      </c>
      <c r="AI397" s="38">
        <f t="shared" si="83"/>
        <v>0</v>
      </c>
    </row>
    <row r="398" spans="1:35" x14ac:dyDescent="0.25">
      <c r="A398" s="640"/>
      <c r="B398" s="640"/>
      <c r="C398" s="627"/>
      <c r="D398" s="900"/>
      <c r="E398" s="640"/>
      <c r="F398" s="640"/>
      <c r="G398" s="640"/>
      <c r="H398" s="624"/>
      <c r="I398" s="638"/>
      <c r="J398" s="901"/>
      <c r="K398" s="901"/>
      <c r="L398" s="901"/>
      <c r="M398" s="901"/>
      <c r="N398" s="640"/>
      <c r="O398" s="896" t="str">
        <f t="shared" si="72"/>
        <v xml:space="preserve"> </v>
      </c>
      <c r="P398" s="640"/>
      <c r="Q398" s="902"/>
      <c r="R398" s="903"/>
      <c r="S398" s="634" t="str">
        <f t="shared" si="73"/>
        <v/>
      </c>
      <c r="T398" s="634" t="str">
        <f t="shared" si="74"/>
        <v/>
      </c>
      <c r="U398" s="903"/>
      <c r="V398" s="634" t="str">
        <f t="shared" si="75"/>
        <v xml:space="preserve"> </v>
      </c>
      <c r="W398" s="634" t="str">
        <f t="shared" si="76"/>
        <v xml:space="preserve"> </v>
      </c>
      <c r="X398" s="634" t="str">
        <f t="shared" si="77"/>
        <v/>
      </c>
      <c r="Y398" s="634" t="str">
        <f t="shared" si="78"/>
        <v xml:space="preserve"> </v>
      </c>
      <c r="Z398" s="634" t="str">
        <f t="shared" si="79"/>
        <v xml:space="preserve"> </v>
      </c>
      <c r="AA398" s="899" t="str">
        <f t="shared" si="80"/>
        <v xml:space="preserve"> </v>
      </c>
      <c r="AB398" s="899" t="str">
        <f t="shared" si="81"/>
        <v xml:space="preserve"> </v>
      </c>
      <c r="AD398" s="38">
        <f t="shared" si="82"/>
        <v>0</v>
      </c>
      <c r="AI398" s="38">
        <f t="shared" si="83"/>
        <v>0</v>
      </c>
    </row>
    <row r="399" spans="1:35" x14ac:dyDescent="0.25">
      <c r="A399" s="640"/>
      <c r="B399" s="640"/>
      <c r="C399" s="627"/>
      <c r="D399" s="900"/>
      <c r="E399" s="640"/>
      <c r="F399" s="640"/>
      <c r="G399" s="640"/>
      <c r="H399" s="624"/>
      <c r="I399" s="638"/>
      <c r="J399" s="901"/>
      <c r="K399" s="901"/>
      <c r="L399" s="901"/>
      <c r="M399" s="901"/>
      <c r="N399" s="640"/>
      <c r="O399" s="896" t="str">
        <f t="shared" si="72"/>
        <v xml:space="preserve"> </v>
      </c>
      <c r="P399" s="640"/>
      <c r="Q399" s="902"/>
      <c r="R399" s="903"/>
      <c r="S399" s="634" t="str">
        <f t="shared" si="73"/>
        <v/>
      </c>
      <c r="T399" s="634" t="str">
        <f t="shared" si="74"/>
        <v/>
      </c>
      <c r="U399" s="903"/>
      <c r="V399" s="634" t="str">
        <f t="shared" si="75"/>
        <v xml:space="preserve"> </v>
      </c>
      <c r="W399" s="634" t="str">
        <f t="shared" si="76"/>
        <v xml:space="preserve"> </v>
      </c>
      <c r="X399" s="634" t="str">
        <f t="shared" si="77"/>
        <v/>
      </c>
      <c r="Y399" s="634" t="str">
        <f t="shared" si="78"/>
        <v xml:space="preserve"> </v>
      </c>
      <c r="Z399" s="634" t="str">
        <f t="shared" si="79"/>
        <v xml:space="preserve"> </v>
      </c>
      <c r="AA399" s="899" t="str">
        <f t="shared" si="80"/>
        <v xml:space="preserve"> </v>
      </c>
      <c r="AB399" s="899" t="str">
        <f t="shared" si="81"/>
        <v xml:space="preserve"> </v>
      </c>
      <c r="AD399" s="38">
        <f t="shared" si="82"/>
        <v>0</v>
      </c>
      <c r="AI399" s="38">
        <f t="shared" si="83"/>
        <v>0</v>
      </c>
    </row>
    <row r="400" spans="1:35" x14ac:dyDescent="0.25">
      <c r="A400" s="640"/>
      <c r="B400" s="640"/>
      <c r="C400" s="627"/>
      <c r="D400" s="900"/>
      <c r="E400" s="640"/>
      <c r="F400" s="640"/>
      <c r="G400" s="640"/>
      <c r="H400" s="624"/>
      <c r="I400" s="638"/>
      <c r="J400" s="901"/>
      <c r="K400" s="901"/>
      <c r="L400" s="901"/>
      <c r="M400" s="901"/>
      <c r="N400" s="640"/>
      <c r="O400" s="896" t="str">
        <f t="shared" si="72"/>
        <v xml:space="preserve"> </v>
      </c>
      <c r="P400" s="640"/>
      <c r="Q400" s="902"/>
      <c r="R400" s="903"/>
      <c r="S400" s="634" t="str">
        <f t="shared" si="73"/>
        <v/>
      </c>
      <c r="T400" s="634" t="str">
        <f t="shared" si="74"/>
        <v/>
      </c>
      <c r="U400" s="903"/>
      <c r="V400" s="634" t="str">
        <f t="shared" si="75"/>
        <v xml:space="preserve"> </v>
      </c>
      <c r="W400" s="634" t="str">
        <f t="shared" si="76"/>
        <v xml:space="preserve"> </v>
      </c>
      <c r="X400" s="634" t="str">
        <f t="shared" si="77"/>
        <v/>
      </c>
      <c r="Y400" s="634" t="str">
        <f t="shared" si="78"/>
        <v xml:space="preserve"> </v>
      </c>
      <c r="Z400" s="634" t="str">
        <f t="shared" si="79"/>
        <v xml:space="preserve"> </v>
      </c>
      <c r="AA400" s="899" t="str">
        <f t="shared" si="80"/>
        <v xml:space="preserve"> </v>
      </c>
      <c r="AB400" s="899" t="str">
        <f t="shared" si="81"/>
        <v xml:space="preserve"> </v>
      </c>
      <c r="AD400" s="38">
        <f t="shared" si="82"/>
        <v>0</v>
      </c>
      <c r="AI400" s="38">
        <f t="shared" si="83"/>
        <v>0</v>
      </c>
    </row>
    <row r="401" spans="1:35" x14ac:dyDescent="0.25">
      <c r="A401" s="640"/>
      <c r="B401" s="640"/>
      <c r="C401" s="627"/>
      <c r="D401" s="900"/>
      <c r="E401" s="640"/>
      <c r="F401" s="640"/>
      <c r="G401" s="640"/>
      <c r="H401" s="624"/>
      <c r="I401" s="638"/>
      <c r="J401" s="901"/>
      <c r="K401" s="901"/>
      <c r="L401" s="901"/>
      <c r="M401" s="901"/>
      <c r="N401" s="640"/>
      <c r="O401" s="896" t="str">
        <f t="shared" si="72"/>
        <v xml:space="preserve"> </v>
      </c>
      <c r="P401" s="640"/>
      <c r="Q401" s="902"/>
      <c r="R401" s="903"/>
      <c r="S401" s="634" t="str">
        <f t="shared" si="73"/>
        <v/>
      </c>
      <c r="T401" s="634" t="str">
        <f t="shared" si="74"/>
        <v/>
      </c>
      <c r="U401" s="903"/>
      <c r="V401" s="634" t="str">
        <f t="shared" si="75"/>
        <v xml:space="preserve"> </v>
      </c>
      <c r="W401" s="634" t="str">
        <f t="shared" si="76"/>
        <v xml:space="preserve"> </v>
      </c>
      <c r="X401" s="634" t="str">
        <f t="shared" si="77"/>
        <v/>
      </c>
      <c r="Y401" s="634" t="str">
        <f t="shared" si="78"/>
        <v xml:space="preserve"> </v>
      </c>
      <c r="Z401" s="634" t="str">
        <f t="shared" si="79"/>
        <v xml:space="preserve"> </v>
      </c>
      <c r="AA401" s="899" t="str">
        <f t="shared" si="80"/>
        <v xml:space="preserve"> </v>
      </c>
      <c r="AB401" s="899" t="str">
        <f t="shared" si="81"/>
        <v xml:space="preserve"> </v>
      </c>
      <c r="AD401" s="38">
        <f t="shared" si="82"/>
        <v>0</v>
      </c>
      <c r="AI401" s="38">
        <f t="shared" si="83"/>
        <v>0</v>
      </c>
    </row>
    <row r="402" spans="1:35" x14ac:dyDescent="0.25">
      <c r="A402" s="640"/>
      <c r="B402" s="640"/>
      <c r="C402" s="627"/>
      <c r="D402" s="900"/>
      <c r="E402" s="640"/>
      <c r="F402" s="640"/>
      <c r="G402" s="640"/>
      <c r="H402" s="624"/>
      <c r="I402" s="638"/>
      <c r="J402" s="901"/>
      <c r="K402" s="901"/>
      <c r="L402" s="901"/>
      <c r="M402" s="901"/>
      <c r="N402" s="640"/>
      <c r="O402" s="896" t="str">
        <f t="shared" si="72"/>
        <v xml:space="preserve"> </v>
      </c>
      <c r="P402" s="640"/>
      <c r="Q402" s="902"/>
      <c r="R402" s="903"/>
      <c r="S402" s="634" t="str">
        <f t="shared" si="73"/>
        <v/>
      </c>
      <c r="T402" s="634" t="str">
        <f t="shared" si="74"/>
        <v/>
      </c>
      <c r="U402" s="903"/>
      <c r="V402" s="634" t="str">
        <f t="shared" si="75"/>
        <v xml:space="preserve"> </v>
      </c>
      <c r="W402" s="634" t="str">
        <f t="shared" si="76"/>
        <v xml:space="preserve"> </v>
      </c>
      <c r="X402" s="634" t="str">
        <f t="shared" si="77"/>
        <v/>
      </c>
      <c r="Y402" s="634" t="str">
        <f t="shared" si="78"/>
        <v xml:space="preserve"> </v>
      </c>
      <c r="Z402" s="634" t="str">
        <f t="shared" si="79"/>
        <v xml:space="preserve"> </v>
      </c>
      <c r="AA402" s="899" t="str">
        <f t="shared" si="80"/>
        <v xml:space="preserve"> </v>
      </c>
      <c r="AB402" s="899" t="str">
        <f t="shared" si="81"/>
        <v xml:space="preserve"> </v>
      </c>
      <c r="AD402" s="38">
        <f t="shared" si="82"/>
        <v>0</v>
      </c>
      <c r="AI402" s="38">
        <f t="shared" si="83"/>
        <v>0</v>
      </c>
    </row>
    <row r="403" spans="1:35" x14ac:dyDescent="0.25">
      <c r="A403" s="640"/>
      <c r="B403" s="640"/>
      <c r="C403" s="627"/>
      <c r="D403" s="900"/>
      <c r="E403" s="640"/>
      <c r="F403" s="640"/>
      <c r="G403" s="640"/>
      <c r="H403" s="624"/>
      <c r="I403" s="638"/>
      <c r="J403" s="901"/>
      <c r="K403" s="901"/>
      <c r="L403" s="901"/>
      <c r="M403" s="901"/>
      <c r="N403" s="640"/>
      <c r="O403" s="896" t="str">
        <f t="shared" si="72"/>
        <v xml:space="preserve"> </v>
      </c>
      <c r="P403" s="640"/>
      <c r="Q403" s="902"/>
      <c r="R403" s="903"/>
      <c r="S403" s="634" t="str">
        <f t="shared" si="73"/>
        <v/>
      </c>
      <c r="T403" s="634" t="str">
        <f t="shared" si="74"/>
        <v/>
      </c>
      <c r="U403" s="903"/>
      <c r="V403" s="634" t="str">
        <f t="shared" si="75"/>
        <v xml:space="preserve"> </v>
      </c>
      <c r="W403" s="634" t="str">
        <f t="shared" si="76"/>
        <v xml:space="preserve"> </v>
      </c>
      <c r="X403" s="634" t="str">
        <f t="shared" si="77"/>
        <v/>
      </c>
      <c r="Y403" s="634" t="str">
        <f t="shared" si="78"/>
        <v xml:space="preserve"> </v>
      </c>
      <c r="Z403" s="634" t="str">
        <f t="shared" si="79"/>
        <v xml:space="preserve"> </v>
      </c>
      <c r="AA403" s="899" t="str">
        <f t="shared" si="80"/>
        <v xml:space="preserve"> </v>
      </c>
      <c r="AB403" s="899" t="str">
        <f t="shared" si="81"/>
        <v xml:space="preserve"> </v>
      </c>
      <c r="AD403" s="38">
        <f t="shared" si="82"/>
        <v>0</v>
      </c>
      <c r="AI403" s="38">
        <f t="shared" si="83"/>
        <v>0</v>
      </c>
    </row>
    <row r="404" spans="1:35" x14ac:dyDescent="0.25">
      <c r="A404" s="640"/>
      <c r="B404" s="640"/>
      <c r="C404" s="627"/>
      <c r="D404" s="900"/>
      <c r="E404" s="640"/>
      <c r="F404" s="640"/>
      <c r="G404" s="640"/>
      <c r="H404" s="624"/>
      <c r="I404" s="638"/>
      <c r="J404" s="901"/>
      <c r="K404" s="901"/>
      <c r="L404" s="901"/>
      <c r="M404" s="901"/>
      <c r="N404" s="640"/>
      <c r="O404" s="896" t="str">
        <f t="shared" si="72"/>
        <v xml:space="preserve"> </v>
      </c>
      <c r="P404" s="640"/>
      <c r="Q404" s="902"/>
      <c r="R404" s="903"/>
      <c r="S404" s="634" t="str">
        <f t="shared" si="73"/>
        <v/>
      </c>
      <c r="T404" s="634" t="str">
        <f t="shared" si="74"/>
        <v/>
      </c>
      <c r="U404" s="903"/>
      <c r="V404" s="634" t="str">
        <f t="shared" si="75"/>
        <v xml:space="preserve"> </v>
      </c>
      <c r="W404" s="634" t="str">
        <f t="shared" si="76"/>
        <v xml:space="preserve"> </v>
      </c>
      <c r="X404" s="634" t="str">
        <f t="shared" si="77"/>
        <v/>
      </c>
      <c r="Y404" s="634" t="str">
        <f t="shared" si="78"/>
        <v xml:space="preserve"> </v>
      </c>
      <c r="Z404" s="634" t="str">
        <f t="shared" si="79"/>
        <v xml:space="preserve"> </v>
      </c>
      <c r="AA404" s="899" t="str">
        <f t="shared" si="80"/>
        <v xml:space="preserve"> </v>
      </c>
      <c r="AB404" s="899" t="str">
        <f t="shared" si="81"/>
        <v xml:space="preserve"> </v>
      </c>
      <c r="AD404" s="38">
        <f t="shared" si="82"/>
        <v>0</v>
      </c>
      <c r="AI404" s="38">
        <f t="shared" si="83"/>
        <v>0</v>
      </c>
    </row>
    <row r="405" spans="1:35" x14ac:dyDescent="0.25">
      <c r="A405" s="640"/>
      <c r="B405" s="640"/>
      <c r="C405" s="627"/>
      <c r="D405" s="900"/>
      <c r="E405" s="640"/>
      <c r="F405" s="640"/>
      <c r="G405" s="640"/>
      <c r="H405" s="624"/>
      <c r="I405" s="638"/>
      <c r="J405" s="901"/>
      <c r="K405" s="901"/>
      <c r="L405" s="901"/>
      <c r="M405" s="901"/>
      <c r="N405" s="640"/>
      <c r="O405" s="896" t="str">
        <f t="shared" si="72"/>
        <v xml:space="preserve"> </v>
      </c>
      <c r="P405" s="640"/>
      <c r="Q405" s="902"/>
      <c r="R405" s="903"/>
      <c r="S405" s="634" t="str">
        <f t="shared" si="73"/>
        <v/>
      </c>
      <c r="T405" s="634" t="str">
        <f t="shared" si="74"/>
        <v/>
      </c>
      <c r="U405" s="903"/>
      <c r="V405" s="634" t="str">
        <f t="shared" si="75"/>
        <v xml:space="preserve"> </v>
      </c>
      <c r="W405" s="634" t="str">
        <f t="shared" si="76"/>
        <v xml:space="preserve"> </v>
      </c>
      <c r="X405" s="634" t="str">
        <f t="shared" si="77"/>
        <v/>
      </c>
      <c r="Y405" s="634" t="str">
        <f t="shared" si="78"/>
        <v xml:space="preserve"> </v>
      </c>
      <c r="Z405" s="634" t="str">
        <f t="shared" si="79"/>
        <v xml:space="preserve"> </v>
      </c>
      <c r="AA405" s="899" t="str">
        <f t="shared" si="80"/>
        <v xml:space="preserve"> </v>
      </c>
      <c r="AB405" s="899" t="str">
        <f t="shared" si="81"/>
        <v xml:space="preserve"> </v>
      </c>
      <c r="AD405" s="38">
        <f t="shared" si="82"/>
        <v>0</v>
      </c>
      <c r="AI405" s="38">
        <f t="shared" si="83"/>
        <v>0</v>
      </c>
    </row>
    <row r="406" spans="1:35" x14ac:dyDescent="0.25">
      <c r="A406" s="640"/>
      <c r="B406" s="640"/>
      <c r="C406" s="627"/>
      <c r="D406" s="900"/>
      <c r="E406" s="640"/>
      <c r="F406" s="640"/>
      <c r="G406" s="640"/>
      <c r="H406" s="624"/>
      <c r="I406" s="638"/>
      <c r="J406" s="901"/>
      <c r="K406" s="901"/>
      <c r="L406" s="901"/>
      <c r="M406" s="901"/>
      <c r="N406" s="640"/>
      <c r="O406" s="896" t="str">
        <f t="shared" si="72"/>
        <v xml:space="preserve"> </v>
      </c>
      <c r="P406" s="640"/>
      <c r="Q406" s="902"/>
      <c r="R406" s="903"/>
      <c r="S406" s="634" t="str">
        <f t="shared" si="73"/>
        <v/>
      </c>
      <c r="T406" s="634" t="str">
        <f t="shared" si="74"/>
        <v/>
      </c>
      <c r="U406" s="903"/>
      <c r="V406" s="634" t="str">
        <f t="shared" si="75"/>
        <v xml:space="preserve"> </v>
      </c>
      <c r="W406" s="634" t="str">
        <f t="shared" si="76"/>
        <v xml:space="preserve"> </v>
      </c>
      <c r="X406" s="634" t="str">
        <f t="shared" si="77"/>
        <v/>
      </c>
      <c r="Y406" s="634" t="str">
        <f t="shared" si="78"/>
        <v xml:space="preserve"> </v>
      </c>
      <c r="Z406" s="634" t="str">
        <f t="shared" si="79"/>
        <v xml:space="preserve"> </v>
      </c>
      <c r="AA406" s="899" t="str">
        <f t="shared" si="80"/>
        <v xml:space="preserve"> </v>
      </c>
      <c r="AB406" s="899" t="str">
        <f t="shared" si="81"/>
        <v xml:space="preserve"> </v>
      </c>
      <c r="AD406" s="38">
        <f t="shared" si="82"/>
        <v>0</v>
      </c>
      <c r="AI406" s="38">
        <f t="shared" si="83"/>
        <v>0</v>
      </c>
    </row>
    <row r="407" spans="1:35" x14ac:dyDescent="0.25">
      <c r="A407" s="640"/>
      <c r="B407" s="640"/>
      <c r="C407" s="627"/>
      <c r="D407" s="900"/>
      <c r="E407" s="640"/>
      <c r="F407" s="640"/>
      <c r="G407" s="640"/>
      <c r="H407" s="624"/>
      <c r="I407" s="638"/>
      <c r="J407" s="901"/>
      <c r="K407" s="901"/>
      <c r="L407" s="901"/>
      <c r="M407" s="901"/>
      <c r="N407" s="640"/>
      <c r="O407" s="896" t="str">
        <f t="shared" si="72"/>
        <v xml:space="preserve"> </v>
      </c>
      <c r="P407" s="640"/>
      <c r="Q407" s="902"/>
      <c r="R407" s="903"/>
      <c r="S407" s="634" t="str">
        <f t="shared" si="73"/>
        <v/>
      </c>
      <c r="T407" s="634" t="str">
        <f t="shared" si="74"/>
        <v/>
      </c>
      <c r="U407" s="903"/>
      <c r="V407" s="634" t="str">
        <f t="shared" si="75"/>
        <v xml:space="preserve"> </v>
      </c>
      <c r="W407" s="634" t="str">
        <f t="shared" si="76"/>
        <v xml:space="preserve"> </v>
      </c>
      <c r="X407" s="634" t="str">
        <f t="shared" si="77"/>
        <v/>
      </c>
      <c r="Y407" s="634" t="str">
        <f t="shared" si="78"/>
        <v xml:space="preserve"> </v>
      </c>
      <c r="Z407" s="634" t="str">
        <f t="shared" si="79"/>
        <v xml:space="preserve"> </v>
      </c>
      <c r="AA407" s="899" t="str">
        <f t="shared" si="80"/>
        <v xml:space="preserve"> </v>
      </c>
      <c r="AB407" s="899" t="str">
        <f t="shared" si="81"/>
        <v xml:space="preserve"> </v>
      </c>
      <c r="AD407" s="38">
        <f t="shared" si="82"/>
        <v>0</v>
      </c>
      <c r="AI407" s="38">
        <f t="shared" si="83"/>
        <v>0</v>
      </c>
    </row>
    <row r="408" spans="1:35" x14ac:dyDescent="0.25">
      <c r="A408" s="640"/>
      <c r="B408" s="640"/>
      <c r="C408" s="627"/>
      <c r="D408" s="900"/>
      <c r="E408" s="640"/>
      <c r="F408" s="640"/>
      <c r="G408" s="640"/>
      <c r="H408" s="624"/>
      <c r="I408" s="638"/>
      <c r="J408" s="901"/>
      <c r="K408" s="901"/>
      <c r="L408" s="901"/>
      <c r="M408" s="901"/>
      <c r="N408" s="640"/>
      <c r="O408" s="896" t="str">
        <f t="shared" si="72"/>
        <v xml:space="preserve"> </v>
      </c>
      <c r="P408" s="640"/>
      <c r="Q408" s="902"/>
      <c r="R408" s="903"/>
      <c r="S408" s="634" t="str">
        <f t="shared" si="73"/>
        <v/>
      </c>
      <c r="T408" s="634" t="str">
        <f t="shared" si="74"/>
        <v/>
      </c>
      <c r="U408" s="903"/>
      <c r="V408" s="634" t="str">
        <f t="shared" si="75"/>
        <v xml:space="preserve"> </v>
      </c>
      <c r="W408" s="634" t="str">
        <f t="shared" si="76"/>
        <v xml:space="preserve"> </v>
      </c>
      <c r="X408" s="634" t="str">
        <f t="shared" si="77"/>
        <v/>
      </c>
      <c r="Y408" s="634" t="str">
        <f t="shared" si="78"/>
        <v xml:space="preserve"> </v>
      </c>
      <c r="Z408" s="634" t="str">
        <f t="shared" si="79"/>
        <v xml:space="preserve"> </v>
      </c>
      <c r="AA408" s="899" t="str">
        <f t="shared" si="80"/>
        <v xml:space="preserve"> </v>
      </c>
      <c r="AB408" s="899" t="str">
        <f t="shared" si="81"/>
        <v xml:space="preserve"> </v>
      </c>
      <c r="AD408" s="38">
        <f t="shared" si="82"/>
        <v>0</v>
      </c>
      <c r="AI408" s="38">
        <f t="shared" si="83"/>
        <v>0</v>
      </c>
    </row>
    <row r="409" spans="1:35" x14ac:dyDescent="0.25">
      <c r="A409" s="640"/>
      <c r="B409" s="640"/>
      <c r="C409" s="627"/>
      <c r="D409" s="900"/>
      <c r="E409" s="640"/>
      <c r="F409" s="640"/>
      <c r="G409" s="640"/>
      <c r="H409" s="624"/>
      <c r="I409" s="638"/>
      <c r="J409" s="901"/>
      <c r="K409" s="901"/>
      <c r="L409" s="901"/>
      <c r="M409" s="901"/>
      <c r="N409" s="640"/>
      <c r="O409" s="896" t="str">
        <f t="shared" si="72"/>
        <v xml:space="preserve"> </v>
      </c>
      <c r="P409" s="640"/>
      <c r="Q409" s="902"/>
      <c r="R409" s="903"/>
      <c r="S409" s="634" t="str">
        <f t="shared" si="73"/>
        <v/>
      </c>
      <c r="T409" s="634" t="str">
        <f t="shared" si="74"/>
        <v/>
      </c>
      <c r="U409" s="903"/>
      <c r="V409" s="634" t="str">
        <f t="shared" si="75"/>
        <v xml:space="preserve"> </v>
      </c>
      <c r="W409" s="634" t="str">
        <f t="shared" si="76"/>
        <v xml:space="preserve"> </v>
      </c>
      <c r="X409" s="634" t="str">
        <f t="shared" si="77"/>
        <v/>
      </c>
      <c r="Y409" s="634" t="str">
        <f t="shared" si="78"/>
        <v xml:space="preserve"> </v>
      </c>
      <c r="Z409" s="634" t="str">
        <f t="shared" si="79"/>
        <v xml:space="preserve"> </v>
      </c>
      <c r="AA409" s="899" t="str">
        <f t="shared" si="80"/>
        <v xml:space="preserve"> </v>
      </c>
      <c r="AB409" s="899" t="str">
        <f t="shared" si="81"/>
        <v xml:space="preserve"> </v>
      </c>
      <c r="AD409" s="38">
        <f t="shared" si="82"/>
        <v>0</v>
      </c>
      <c r="AI409" s="38">
        <f t="shared" si="83"/>
        <v>0</v>
      </c>
    </row>
    <row r="410" spans="1:35" x14ac:dyDescent="0.25">
      <c r="A410" s="640"/>
      <c r="B410" s="640"/>
      <c r="C410" s="627"/>
      <c r="D410" s="900"/>
      <c r="E410" s="640"/>
      <c r="F410" s="640"/>
      <c r="G410" s="640"/>
      <c r="H410" s="624"/>
      <c r="I410" s="638"/>
      <c r="J410" s="901"/>
      <c r="K410" s="901"/>
      <c r="L410" s="901"/>
      <c r="M410" s="901"/>
      <c r="N410" s="640"/>
      <c r="O410" s="896" t="str">
        <f t="shared" si="72"/>
        <v xml:space="preserve"> </v>
      </c>
      <c r="P410" s="640"/>
      <c r="Q410" s="902"/>
      <c r="R410" s="903"/>
      <c r="S410" s="634" t="str">
        <f t="shared" si="73"/>
        <v/>
      </c>
      <c r="T410" s="634" t="str">
        <f t="shared" si="74"/>
        <v/>
      </c>
      <c r="U410" s="903"/>
      <c r="V410" s="634" t="str">
        <f t="shared" si="75"/>
        <v xml:space="preserve"> </v>
      </c>
      <c r="W410" s="634" t="str">
        <f t="shared" si="76"/>
        <v xml:space="preserve"> </v>
      </c>
      <c r="X410" s="634" t="str">
        <f t="shared" si="77"/>
        <v/>
      </c>
      <c r="Y410" s="634" t="str">
        <f t="shared" si="78"/>
        <v xml:space="preserve"> </v>
      </c>
      <c r="Z410" s="634" t="str">
        <f t="shared" si="79"/>
        <v xml:space="preserve"> </v>
      </c>
      <c r="AA410" s="899" t="str">
        <f t="shared" si="80"/>
        <v xml:space="preserve"> </v>
      </c>
      <c r="AB410" s="899" t="str">
        <f t="shared" si="81"/>
        <v xml:space="preserve"> </v>
      </c>
      <c r="AD410" s="38">
        <f t="shared" si="82"/>
        <v>0</v>
      </c>
      <c r="AI410" s="38">
        <f t="shared" si="83"/>
        <v>0</v>
      </c>
    </row>
    <row r="411" spans="1:35" x14ac:dyDescent="0.25">
      <c r="A411" s="640"/>
      <c r="B411" s="640"/>
      <c r="C411" s="627"/>
      <c r="D411" s="900"/>
      <c r="E411" s="640"/>
      <c r="F411" s="640"/>
      <c r="G411" s="640"/>
      <c r="H411" s="624"/>
      <c r="I411" s="638"/>
      <c r="J411" s="901"/>
      <c r="K411" s="901"/>
      <c r="L411" s="901"/>
      <c r="M411" s="901"/>
      <c r="N411" s="640"/>
      <c r="O411" s="896" t="str">
        <f t="shared" si="72"/>
        <v xml:space="preserve"> </v>
      </c>
      <c r="P411" s="640"/>
      <c r="Q411" s="902"/>
      <c r="R411" s="903"/>
      <c r="S411" s="634" t="str">
        <f t="shared" si="73"/>
        <v/>
      </c>
      <c r="T411" s="634" t="str">
        <f t="shared" si="74"/>
        <v/>
      </c>
      <c r="U411" s="903"/>
      <c r="V411" s="634" t="str">
        <f t="shared" si="75"/>
        <v xml:space="preserve"> </v>
      </c>
      <c r="W411" s="634" t="str">
        <f t="shared" si="76"/>
        <v xml:space="preserve"> </v>
      </c>
      <c r="X411" s="634" t="str">
        <f t="shared" si="77"/>
        <v/>
      </c>
      <c r="Y411" s="634" t="str">
        <f t="shared" si="78"/>
        <v xml:space="preserve"> </v>
      </c>
      <c r="Z411" s="634" t="str">
        <f t="shared" si="79"/>
        <v xml:space="preserve"> </v>
      </c>
      <c r="AA411" s="899" t="str">
        <f t="shared" si="80"/>
        <v xml:space="preserve"> </v>
      </c>
      <c r="AB411" s="899" t="str">
        <f t="shared" si="81"/>
        <v xml:space="preserve"> </v>
      </c>
      <c r="AD411" s="38">
        <f t="shared" si="82"/>
        <v>0</v>
      </c>
      <c r="AI411" s="38">
        <f t="shared" si="83"/>
        <v>0</v>
      </c>
    </row>
    <row r="412" spans="1:35" x14ac:dyDescent="0.25">
      <c r="A412" s="640"/>
      <c r="B412" s="640"/>
      <c r="C412" s="627"/>
      <c r="D412" s="900"/>
      <c r="E412" s="640"/>
      <c r="F412" s="640"/>
      <c r="G412" s="640"/>
      <c r="H412" s="624"/>
      <c r="I412" s="638"/>
      <c r="J412" s="901"/>
      <c r="K412" s="901"/>
      <c r="L412" s="901"/>
      <c r="M412" s="901"/>
      <c r="N412" s="640"/>
      <c r="O412" s="896" t="str">
        <f t="shared" si="72"/>
        <v xml:space="preserve"> </v>
      </c>
      <c r="P412" s="640"/>
      <c r="Q412" s="902"/>
      <c r="R412" s="903"/>
      <c r="S412" s="634" t="str">
        <f t="shared" si="73"/>
        <v/>
      </c>
      <c r="T412" s="634" t="str">
        <f t="shared" si="74"/>
        <v/>
      </c>
      <c r="U412" s="903"/>
      <c r="V412" s="634" t="str">
        <f t="shared" si="75"/>
        <v xml:space="preserve"> </v>
      </c>
      <c r="W412" s="634" t="str">
        <f t="shared" si="76"/>
        <v xml:space="preserve"> </v>
      </c>
      <c r="X412" s="634" t="str">
        <f t="shared" si="77"/>
        <v/>
      </c>
      <c r="Y412" s="634" t="str">
        <f t="shared" si="78"/>
        <v xml:space="preserve"> </v>
      </c>
      <c r="Z412" s="634" t="str">
        <f t="shared" si="79"/>
        <v xml:space="preserve"> </v>
      </c>
      <c r="AA412" s="899" t="str">
        <f t="shared" si="80"/>
        <v xml:space="preserve"> </v>
      </c>
      <c r="AB412" s="899" t="str">
        <f t="shared" si="81"/>
        <v xml:space="preserve"> </v>
      </c>
      <c r="AD412" s="38">
        <f t="shared" si="82"/>
        <v>0</v>
      </c>
      <c r="AI412" s="38">
        <f t="shared" si="83"/>
        <v>0</v>
      </c>
    </row>
    <row r="413" spans="1:35" x14ac:dyDescent="0.25">
      <c r="A413" s="640"/>
      <c r="B413" s="640"/>
      <c r="C413" s="627"/>
      <c r="D413" s="900"/>
      <c r="E413" s="640"/>
      <c r="F413" s="640"/>
      <c r="G413" s="640"/>
      <c r="H413" s="624"/>
      <c r="I413" s="638"/>
      <c r="J413" s="901"/>
      <c r="K413" s="901"/>
      <c r="L413" s="901"/>
      <c r="M413" s="901"/>
      <c r="N413" s="640"/>
      <c r="O413" s="896" t="str">
        <f t="shared" si="72"/>
        <v xml:space="preserve"> </v>
      </c>
      <c r="P413" s="640"/>
      <c r="Q413" s="902"/>
      <c r="R413" s="903"/>
      <c r="S413" s="634" t="str">
        <f t="shared" si="73"/>
        <v/>
      </c>
      <c r="T413" s="634" t="str">
        <f t="shared" si="74"/>
        <v/>
      </c>
      <c r="U413" s="903"/>
      <c r="V413" s="634" t="str">
        <f t="shared" si="75"/>
        <v xml:space="preserve"> </v>
      </c>
      <c r="W413" s="634" t="str">
        <f t="shared" si="76"/>
        <v xml:space="preserve"> </v>
      </c>
      <c r="X413" s="634" t="str">
        <f t="shared" si="77"/>
        <v/>
      </c>
      <c r="Y413" s="634" t="str">
        <f t="shared" si="78"/>
        <v xml:space="preserve"> </v>
      </c>
      <c r="Z413" s="634" t="str">
        <f t="shared" si="79"/>
        <v xml:space="preserve"> </v>
      </c>
      <c r="AA413" s="899" t="str">
        <f t="shared" si="80"/>
        <v xml:space="preserve"> </v>
      </c>
      <c r="AB413" s="899" t="str">
        <f t="shared" si="81"/>
        <v xml:space="preserve"> </v>
      </c>
      <c r="AD413" s="38">
        <f t="shared" si="82"/>
        <v>0</v>
      </c>
      <c r="AI413" s="38">
        <f t="shared" si="83"/>
        <v>0</v>
      </c>
    </row>
    <row r="414" spans="1:35" x14ac:dyDescent="0.25">
      <c r="A414" s="640"/>
      <c r="B414" s="640"/>
      <c r="C414" s="627"/>
      <c r="D414" s="900"/>
      <c r="E414" s="640"/>
      <c r="F414" s="640"/>
      <c r="G414" s="640"/>
      <c r="H414" s="624"/>
      <c r="I414" s="638"/>
      <c r="J414" s="901"/>
      <c r="K414" s="901"/>
      <c r="L414" s="901"/>
      <c r="M414" s="901"/>
      <c r="N414" s="640"/>
      <c r="O414" s="896" t="str">
        <f t="shared" si="72"/>
        <v xml:space="preserve"> </v>
      </c>
      <c r="P414" s="640"/>
      <c r="Q414" s="902"/>
      <c r="R414" s="903"/>
      <c r="S414" s="634" t="str">
        <f t="shared" si="73"/>
        <v/>
      </c>
      <c r="T414" s="634" t="str">
        <f t="shared" si="74"/>
        <v/>
      </c>
      <c r="U414" s="903"/>
      <c r="V414" s="634" t="str">
        <f t="shared" si="75"/>
        <v xml:space="preserve"> </v>
      </c>
      <c r="W414" s="634" t="str">
        <f t="shared" si="76"/>
        <v xml:space="preserve"> </v>
      </c>
      <c r="X414" s="634" t="str">
        <f t="shared" si="77"/>
        <v/>
      </c>
      <c r="Y414" s="634" t="str">
        <f t="shared" si="78"/>
        <v xml:space="preserve"> </v>
      </c>
      <c r="Z414" s="634" t="str">
        <f t="shared" si="79"/>
        <v xml:space="preserve"> </v>
      </c>
      <c r="AA414" s="899" t="str">
        <f t="shared" si="80"/>
        <v xml:space="preserve"> </v>
      </c>
      <c r="AB414" s="899" t="str">
        <f t="shared" si="81"/>
        <v xml:space="preserve"> </v>
      </c>
      <c r="AD414" s="38">
        <f t="shared" si="82"/>
        <v>0</v>
      </c>
      <c r="AI414" s="38">
        <f t="shared" si="83"/>
        <v>0</v>
      </c>
    </row>
    <row r="415" spans="1:35" x14ac:dyDescent="0.25">
      <c r="A415" s="640"/>
      <c r="B415" s="640"/>
      <c r="C415" s="627"/>
      <c r="D415" s="900"/>
      <c r="E415" s="640"/>
      <c r="F415" s="640"/>
      <c r="G415" s="640"/>
      <c r="H415" s="624"/>
      <c r="I415" s="638"/>
      <c r="J415" s="901"/>
      <c r="K415" s="901"/>
      <c r="L415" s="901"/>
      <c r="M415" s="901"/>
      <c r="N415" s="640"/>
      <c r="O415" s="896" t="str">
        <f t="shared" si="72"/>
        <v xml:space="preserve"> </v>
      </c>
      <c r="P415" s="640"/>
      <c r="Q415" s="902"/>
      <c r="R415" s="903"/>
      <c r="S415" s="634" t="str">
        <f t="shared" si="73"/>
        <v/>
      </c>
      <c r="T415" s="634" t="str">
        <f t="shared" si="74"/>
        <v/>
      </c>
      <c r="U415" s="903"/>
      <c r="V415" s="634" t="str">
        <f t="shared" si="75"/>
        <v xml:space="preserve"> </v>
      </c>
      <c r="W415" s="634" t="str">
        <f t="shared" si="76"/>
        <v xml:space="preserve"> </v>
      </c>
      <c r="X415" s="634" t="str">
        <f t="shared" si="77"/>
        <v/>
      </c>
      <c r="Y415" s="634" t="str">
        <f t="shared" si="78"/>
        <v xml:space="preserve"> </v>
      </c>
      <c r="Z415" s="634" t="str">
        <f t="shared" si="79"/>
        <v xml:space="preserve"> </v>
      </c>
      <c r="AA415" s="899" t="str">
        <f t="shared" si="80"/>
        <v xml:space="preserve"> </v>
      </c>
      <c r="AB415" s="899" t="str">
        <f t="shared" si="81"/>
        <v xml:space="preserve"> </v>
      </c>
      <c r="AD415" s="38">
        <f t="shared" si="82"/>
        <v>0</v>
      </c>
      <c r="AI415" s="38">
        <f t="shared" si="83"/>
        <v>0</v>
      </c>
    </row>
    <row r="416" spans="1:35" x14ac:dyDescent="0.25">
      <c r="A416" s="640"/>
      <c r="B416" s="640"/>
      <c r="C416" s="627"/>
      <c r="D416" s="900"/>
      <c r="E416" s="640"/>
      <c r="F416" s="640"/>
      <c r="G416" s="640"/>
      <c r="H416" s="624"/>
      <c r="I416" s="638"/>
      <c r="J416" s="901"/>
      <c r="K416" s="901"/>
      <c r="L416" s="901"/>
      <c r="M416" s="901"/>
      <c r="N416" s="640"/>
      <c r="O416" s="896" t="str">
        <f t="shared" si="72"/>
        <v xml:space="preserve"> </v>
      </c>
      <c r="P416" s="640"/>
      <c r="Q416" s="902"/>
      <c r="R416" s="903"/>
      <c r="S416" s="634" t="str">
        <f t="shared" si="73"/>
        <v/>
      </c>
      <c r="T416" s="634" t="str">
        <f t="shared" si="74"/>
        <v/>
      </c>
      <c r="U416" s="903"/>
      <c r="V416" s="634" t="str">
        <f t="shared" si="75"/>
        <v xml:space="preserve"> </v>
      </c>
      <c r="W416" s="634" t="str">
        <f t="shared" si="76"/>
        <v xml:space="preserve"> </v>
      </c>
      <c r="X416" s="634" t="str">
        <f t="shared" si="77"/>
        <v/>
      </c>
      <c r="Y416" s="634" t="str">
        <f t="shared" si="78"/>
        <v xml:space="preserve"> </v>
      </c>
      <c r="Z416" s="634" t="str">
        <f t="shared" si="79"/>
        <v xml:space="preserve"> </v>
      </c>
      <c r="AA416" s="899" t="str">
        <f t="shared" si="80"/>
        <v xml:space="preserve"> </v>
      </c>
      <c r="AB416" s="899" t="str">
        <f t="shared" si="81"/>
        <v xml:space="preserve"> </v>
      </c>
      <c r="AD416" s="38">
        <f t="shared" si="82"/>
        <v>0</v>
      </c>
      <c r="AI416" s="38">
        <f t="shared" si="83"/>
        <v>0</v>
      </c>
    </row>
    <row r="417" spans="1:35" x14ac:dyDescent="0.25">
      <c r="A417" s="640"/>
      <c r="B417" s="640"/>
      <c r="C417" s="627"/>
      <c r="D417" s="900"/>
      <c r="E417" s="640"/>
      <c r="F417" s="640"/>
      <c r="G417" s="640"/>
      <c r="H417" s="624"/>
      <c r="I417" s="638"/>
      <c r="J417" s="901"/>
      <c r="K417" s="901"/>
      <c r="L417" s="901"/>
      <c r="M417" s="901"/>
      <c r="N417" s="640"/>
      <c r="O417" s="896" t="str">
        <f t="shared" si="72"/>
        <v xml:space="preserve"> </v>
      </c>
      <c r="P417" s="640"/>
      <c r="Q417" s="902"/>
      <c r="R417" s="903"/>
      <c r="S417" s="634" t="str">
        <f t="shared" si="73"/>
        <v/>
      </c>
      <c r="T417" s="634" t="str">
        <f t="shared" si="74"/>
        <v/>
      </c>
      <c r="U417" s="903"/>
      <c r="V417" s="634" t="str">
        <f t="shared" si="75"/>
        <v xml:space="preserve"> </v>
      </c>
      <c r="W417" s="634" t="str">
        <f t="shared" si="76"/>
        <v xml:space="preserve"> </v>
      </c>
      <c r="X417" s="634" t="str">
        <f t="shared" si="77"/>
        <v/>
      </c>
      <c r="Y417" s="634" t="str">
        <f t="shared" si="78"/>
        <v xml:space="preserve"> </v>
      </c>
      <c r="Z417" s="634" t="str">
        <f t="shared" si="79"/>
        <v xml:space="preserve"> </v>
      </c>
      <c r="AA417" s="899" t="str">
        <f t="shared" si="80"/>
        <v xml:space="preserve"> </v>
      </c>
      <c r="AB417" s="899" t="str">
        <f t="shared" si="81"/>
        <v xml:space="preserve"> </v>
      </c>
      <c r="AD417" s="38">
        <f t="shared" si="82"/>
        <v>0</v>
      </c>
      <c r="AI417" s="38">
        <f t="shared" si="83"/>
        <v>0</v>
      </c>
    </row>
    <row r="418" spans="1:35" x14ac:dyDescent="0.25">
      <c r="A418" s="640"/>
      <c r="B418" s="640"/>
      <c r="C418" s="627"/>
      <c r="D418" s="900"/>
      <c r="E418" s="640"/>
      <c r="F418" s="640"/>
      <c r="G418" s="640"/>
      <c r="H418" s="624"/>
      <c r="I418" s="638"/>
      <c r="J418" s="901"/>
      <c r="K418" s="901"/>
      <c r="L418" s="901"/>
      <c r="M418" s="901"/>
      <c r="N418" s="640"/>
      <c r="O418" s="896" t="str">
        <f t="shared" si="72"/>
        <v xml:space="preserve"> </v>
      </c>
      <c r="P418" s="640"/>
      <c r="Q418" s="902"/>
      <c r="R418" s="903"/>
      <c r="S418" s="634" t="str">
        <f t="shared" si="73"/>
        <v/>
      </c>
      <c r="T418" s="634" t="str">
        <f t="shared" si="74"/>
        <v/>
      </c>
      <c r="U418" s="903"/>
      <c r="V418" s="634" t="str">
        <f t="shared" si="75"/>
        <v xml:space="preserve"> </v>
      </c>
      <c r="W418" s="634" t="str">
        <f t="shared" si="76"/>
        <v xml:space="preserve"> </v>
      </c>
      <c r="X418" s="634" t="str">
        <f t="shared" si="77"/>
        <v/>
      </c>
      <c r="Y418" s="634" t="str">
        <f t="shared" si="78"/>
        <v xml:space="preserve"> </v>
      </c>
      <c r="Z418" s="634" t="str">
        <f t="shared" si="79"/>
        <v xml:space="preserve"> </v>
      </c>
      <c r="AA418" s="899" t="str">
        <f t="shared" si="80"/>
        <v xml:space="preserve"> </v>
      </c>
      <c r="AB418" s="899" t="str">
        <f t="shared" si="81"/>
        <v xml:space="preserve"> </v>
      </c>
      <c r="AD418" s="38">
        <f t="shared" si="82"/>
        <v>0</v>
      </c>
      <c r="AI418" s="38">
        <f t="shared" si="83"/>
        <v>0</v>
      </c>
    </row>
    <row r="419" spans="1:35" x14ac:dyDescent="0.25">
      <c r="A419" s="640"/>
      <c r="B419" s="640"/>
      <c r="C419" s="627"/>
      <c r="D419" s="900"/>
      <c r="E419" s="640"/>
      <c r="F419" s="640"/>
      <c r="G419" s="640"/>
      <c r="H419" s="624"/>
      <c r="I419" s="638"/>
      <c r="J419" s="901"/>
      <c r="K419" s="901"/>
      <c r="L419" s="901"/>
      <c r="M419" s="901"/>
      <c r="N419" s="640"/>
      <c r="O419" s="896" t="str">
        <f t="shared" si="72"/>
        <v xml:space="preserve"> </v>
      </c>
      <c r="P419" s="640"/>
      <c r="Q419" s="902"/>
      <c r="R419" s="903"/>
      <c r="S419" s="634" t="str">
        <f t="shared" si="73"/>
        <v/>
      </c>
      <c r="T419" s="634" t="str">
        <f t="shared" si="74"/>
        <v/>
      </c>
      <c r="U419" s="903"/>
      <c r="V419" s="634" t="str">
        <f t="shared" si="75"/>
        <v xml:space="preserve"> </v>
      </c>
      <c r="W419" s="634" t="str">
        <f t="shared" si="76"/>
        <v xml:space="preserve"> </v>
      </c>
      <c r="X419" s="634" t="str">
        <f t="shared" si="77"/>
        <v/>
      </c>
      <c r="Y419" s="634" t="str">
        <f t="shared" si="78"/>
        <v xml:space="preserve"> </v>
      </c>
      <c r="Z419" s="634" t="str">
        <f t="shared" si="79"/>
        <v xml:space="preserve"> </v>
      </c>
      <c r="AA419" s="899" t="str">
        <f t="shared" si="80"/>
        <v xml:space="preserve"> </v>
      </c>
      <c r="AB419" s="899" t="str">
        <f t="shared" si="81"/>
        <v xml:space="preserve"> </v>
      </c>
      <c r="AD419" s="38">
        <f t="shared" si="82"/>
        <v>0</v>
      </c>
      <c r="AI419" s="38">
        <f t="shared" si="83"/>
        <v>0</v>
      </c>
    </row>
    <row r="420" spans="1:35" x14ac:dyDescent="0.25">
      <c r="A420" s="640"/>
      <c r="B420" s="640"/>
      <c r="C420" s="627"/>
      <c r="D420" s="900"/>
      <c r="E420" s="640"/>
      <c r="F420" s="640"/>
      <c r="G420" s="640"/>
      <c r="H420" s="624"/>
      <c r="I420" s="638"/>
      <c r="J420" s="901"/>
      <c r="K420" s="901"/>
      <c r="L420" s="901"/>
      <c r="M420" s="901"/>
      <c r="N420" s="640"/>
      <c r="O420" s="896" t="str">
        <f t="shared" si="72"/>
        <v xml:space="preserve"> </v>
      </c>
      <c r="P420" s="640"/>
      <c r="Q420" s="902"/>
      <c r="R420" s="903"/>
      <c r="S420" s="634" t="str">
        <f t="shared" si="73"/>
        <v/>
      </c>
      <c r="T420" s="634" t="str">
        <f t="shared" si="74"/>
        <v/>
      </c>
      <c r="U420" s="903"/>
      <c r="V420" s="634" t="str">
        <f t="shared" si="75"/>
        <v xml:space="preserve"> </v>
      </c>
      <c r="W420" s="634" t="str">
        <f t="shared" si="76"/>
        <v xml:space="preserve"> </v>
      </c>
      <c r="X420" s="634" t="str">
        <f t="shared" si="77"/>
        <v/>
      </c>
      <c r="Y420" s="634" t="str">
        <f t="shared" si="78"/>
        <v xml:space="preserve"> </v>
      </c>
      <c r="Z420" s="634" t="str">
        <f t="shared" si="79"/>
        <v xml:space="preserve"> </v>
      </c>
      <c r="AA420" s="899" t="str">
        <f t="shared" si="80"/>
        <v xml:space="preserve"> </v>
      </c>
      <c r="AB420" s="899" t="str">
        <f t="shared" si="81"/>
        <v xml:space="preserve"> </v>
      </c>
      <c r="AD420" s="38">
        <f t="shared" si="82"/>
        <v>0</v>
      </c>
      <c r="AI420" s="38">
        <f t="shared" si="83"/>
        <v>0</v>
      </c>
    </row>
    <row r="421" spans="1:35" x14ac:dyDescent="0.25">
      <c r="A421" s="640"/>
      <c r="B421" s="640"/>
      <c r="C421" s="627"/>
      <c r="D421" s="900"/>
      <c r="E421" s="640"/>
      <c r="F421" s="640"/>
      <c r="G421" s="640"/>
      <c r="H421" s="624"/>
      <c r="I421" s="638"/>
      <c r="J421" s="901"/>
      <c r="K421" s="901"/>
      <c r="L421" s="901"/>
      <c r="M421" s="901"/>
      <c r="N421" s="640"/>
      <c r="O421" s="896" t="str">
        <f t="shared" si="72"/>
        <v xml:space="preserve"> </v>
      </c>
      <c r="P421" s="640"/>
      <c r="Q421" s="902"/>
      <c r="R421" s="903"/>
      <c r="S421" s="634" t="str">
        <f t="shared" si="73"/>
        <v/>
      </c>
      <c r="T421" s="634" t="str">
        <f t="shared" si="74"/>
        <v/>
      </c>
      <c r="U421" s="903"/>
      <c r="V421" s="634" t="str">
        <f t="shared" si="75"/>
        <v xml:space="preserve"> </v>
      </c>
      <c r="W421" s="634" t="str">
        <f t="shared" si="76"/>
        <v xml:space="preserve"> </v>
      </c>
      <c r="X421" s="634" t="str">
        <f t="shared" si="77"/>
        <v/>
      </c>
      <c r="Y421" s="634" t="str">
        <f t="shared" si="78"/>
        <v xml:space="preserve"> </v>
      </c>
      <c r="Z421" s="634" t="str">
        <f t="shared" si="79"/>
        <v xml:space="preserve"> </v>
      </c>
      <c r="AA421" s="899" t="str">
        <f t="shared" si="80"/>
        <v xml:space="preserve"> </v>
      </c>
      <c r="AB421" s="899" t="str">
        <f t="shared" si="81"/>
        <v xml:space="preserve"> </v>
      </c>
      <c r="AD421" s="38">
        <f t="shared" si="82"/>
        <v>0</v>
      </c>
      <c r="AI421" s="38">
        <f t="shared" si="83"/>
        <v>0</v>
      </c>
    </row>
    <row r="422" spans="1:35" x14ac:dyDescent="0.25">
      <c r="A422" s="640"/>
      <c r="B422" s="640"/>
      <c r="C422" s="627"/>
      <c r="D422" s="900"/>
      <c r="E422" s="640"/>
      <c r="F422" s="640"/>
      <c r="G422" s="640"/>
      <c r="H422" s="624"/>
      <c r="I422" s="638"/>
      <c r="J422" s="901"/>
      <c r="K422" s="901"/>
      <c r="L422" s="901"/>
      <c r="M422" s="901"/>
      <c r="N422" s="640"/>
      <c r="O422" s="896" t="str">
        <f t="shared" si="72"/>
        <v xml:space="preserve"> </v>
      </c>
      <c r="P422" s="640"/>
      <c r="Q422" s="902"/>
      <c r="R422" s="903"/>
      <c r="S422" s="634" t="str">
        <f t="shared" si="73"/>
        <v/>
      </c>
      <c r="T422" s="634" t="str">
        <f t="shared" si="74"/>
        <v/>
      </c>
      <c r="U422" s="903"/>
      <c r="V422" s="634" t="str">
        <f t="shared" si="75"/>
        <v xml:space="preserve"> </v>
      </c>
      <c r="W422" s="634" t="str">
        <f t="shared" si="76"/>
        <v xml:space="preserve"> </v>
      </c>
      <c r="X422" s="634" t="str">
        <f t="shared" si="77"/>
        <v/>
      </c>
      <c r="Y422" s="634" t="str">
        <f t="shared" si="78"/>
        <v xml:space="preserve"> </v>
      </c>
      <c r="Z422" s="634" t="str">
        <f t="shared" si="79"/>
        <v xml:space="preserve"> </v>
      </c>
      <c r="AA422" s="899" t="str">
        <f t="shared" si="80"/>
        <v xml:space="preserve"> </v>
      </c>
      <c r="AB422" s="899" t="str">
        <f t="shared" si="81"/>
        <v xml:space="preserve"> </v>
      </c>
      <c r="AD422" s="38">
        <f t="shared" si="82"/>
        <v>0</v>
      </c>
      <c r="AI422" s="38">
        <f t="shared" si="83"/>
        <v>0</v>
      </c>
    </row>
    <row r="423" spans="1:35" x14ac:dyDescent="0.25">
      <c r="A423" s="640"/>
      <c r="B423" s="640"/>
      <c r="C423" s="627"/>
      <c r="D423" s="900"/>
      <c r="E423" s="640"/>
      <c r="F423" s="640"/>
      <c r="G423" s="640"/>
      <c r="H423" s="624"/>
      <c r="I423" s="638"/>
      <c r="J423" s="901"/>
      <c r="K423" s="901"/>
      <c r="L423" s="901"/>
      <c r="M423" s="901"/>
      <c r="N423" s="640"/>
      <c r="O423" s="896" t="str">
        <f t="shared" si="72"/>
        <v xml:space="preserve"> </v>
      </c>
      <c r="P423" s="640"/>
      <c r="Q423" s="902"/>
      <c r="R423" s="903"/>
      <c r="S423" s="634" t="str">
        <f t="shared" si="73"/>
        <v/>
      </c>
      <c r="T423" s="634" t="str">
        <f t="shared" si="74"/>
        <v/>
      </c>
      <c r="U423" s="903"/>
      <c r="V423" s="634" t="str">
        <f t="shared" si="75"/>
        <v xml:space="preserve"> </v>
      </c>
      <c r="W423" s="634" t="str">
        <f t="shared" si="76"/>
        <v xml:space="preserve"> </v>
      </c>
      <c r="X423" s="634" t="str">
        <f t="shared" si="77"/>
        <v/>
      </c>
      <c r="Y423" s="634" t="str">
        <f t="shared" si="78"/>
        <v xml:space="preserve"> </v>
      </c>
      <c r="Z423" s="634" t="str">
        <f t="shared" si="79"/>
        <v xml:space="preserve"> </v>
      </c>
      <c r="AA423" s="899" t="str">
        <f t="shared" si="80"/>
        <v xml:space="preserve"> </v>
      </c>
      <c r="AB423" s="899" t="str">
        <f t="shared" si="81"/>
        <v xml:space="preserve"> </v>
      </c>
      <c r="AD423" s="38">
        <f t="shared" si="82"/>
        <v>0</v>
      </c>
      <c r="AI423" s="38">
        <f t="shared" si="83"/>
        <v>0</v>
      </c>
    </row>
    <row r="424" spans="1:35" x14ac:dyDescent="0.25">
      <c r="A424" s="640"/>
      <c r="B424" s="640"/>
      <c r="C424" s="627"/>
      <c r="D424" s="900"/>
      <c r="E424" s="640"/>
      <c r="F424" s="640"/>
      <c r="G424" s="640"/>
      <c r="H424" s="624"/>
      <c r="I424" s="638"/>
      <c r="J424" s="901"/>
      <c r="K424" s="901"/>
      <c r="L424" s="901"/>
      <c r="M424" s="901"/>
      <c r="N424" s="640"/>
      <c r="O424" s="896" t="str">
        <f t="shared" si="72"/>
        <v xml:space="preserve"> </v>
      </c>
      <c r="P424" s="640"/>
      <c r="Q424" s="902"/>
      <c r="R424" s="903"/>
      <c r="S424" s="634" t="str">
        <f t="shared" si="73"/>
        <v/>
      </c>
      <c r="T424" s="634" t="str">
        <f t="shared" si="74"/>
        <v/>
      </c>
      <c r="U424" s="903"/>
      <c r="V424" s="634" t="str">
        <f t="shared" si="75"/>
        <v xml:space="preserve"> </v>
      </c>
      <c r="W424" s="634" t="str">
        <f t="shared" si="76"/>
        <v xml:space="preserve"> </v>
      </c>
      <c r="X424" s="634" t="str">
        <f t="shared" si="77"/>
        <v/>
      </c>
      <c r="Y424" s="634" t="str">
        <f t="shared" si="78"/>
        <v xml:space="preserve"> </v>
      </c>
      <c r="Z424" s="634" t="str">
        <f t="shared" si="79"/>
        <v xml:space="preserve"> </v>
      </c>
      <c r="AA424" s="899" t="str">
        <f t="shared" si="80"/>
        <v xml:space="preserve"> </v>
      </c>
      <c r="AB424" s="899" t="str">
        <f t="shared" si="81"/>
        <v xml:space="preserve"> </v>
      </c>
      <c r="AD424" s="38">
        <f t="shared" si="82"/>
        <v>0</v>
      </c>
      <c r="AI424" s="38">
        <f t="shared" si="83"/>
        <v>0</v>
      </c>
    </row>
    <row r="425" spans="1:35" x14ac:dyDescent="0.25">
      <c r="A425" s="640"/>
      <c r="B425" s="640"/>
      <c r="C425" s="627"/>
      <c r="D425" s="900"/>
      <c r="E425" s="640"/>
      <c r="F425" s="640"/>
      <c r="G425" s="640"/>
      <c r="H425" s="624"/>
      <c r="I425" s="638"/>
      <c r="J425" s="901"/>
      <c r="K425" s="901"/>
      <c r="L425" s="901"/>
      <c r="M425" s="901"/>
      <c r="N425" s="640"/>
      <c r="O425" s="896" t="str">
        <f t="shared" si="72"/>
        <v xml:space="preserve"> </v>
      </c>
      <c r="P425" s="640"/>
      <c r="Q425" s="902"/>
      <c r="R425" s="903"/>
      <c r="S425" s="634" t="str">
        <f t="shared" si="73"/>
        <v/>
      </c>
      <c r="T425" s="634" t="str">
        <f t="shared" si="74"/>
        <v/>
      </c>
      <c r="U425" s="903"/>
      <c r="V425" s="634" t="str">
        <f t="shared" si="75"/>
        <v xml:space="preserve"> </v>
      </c>
      <c r="W425" s="634" t="str">
        <f t="shared" si="76"/>
        <v xml:space="preserve"> </v>
      </c>
      <c r="X425" s="634" t="str">
        <f t="shared" si="77"/>
        <v/>
      </c>
      <c r="Y425" s="634" t="str">
        <f t="shared" si="78"/>
        <v xml:space="preserve"> </v>
      </c>
      <c r="Z425" s="634" t="str">
        <f t="shared" si="79"/>
        <v xml:space="preserve"> </v>
      </c>
      <c r="AA425" s="899" t="str">
        <f t="shared" si="80"/>
        <v xml:space="preserve"> </v>
      </c>
      <c r="AB425" s="899" t="str">
        <f t="shared" si="81"/>
        <v xml:space="preserve"> </v>
      </c>
      <c r="AD425" s="38">
        <f t="shared" si="82"/>
        <v>0</v>
      </c>
      <c r="AI425" s="38">
        <f t="shared" si="83"/>
        <v>0</v>
      </c>
    </row>
    <row r="426" spans="1:35" x14ac:dyDescent="0.25">
      <c r="A426" s="640"/>
      <c r="B426" s="640"/>
      <c r="C426" s="627"/>
      <c r="D426" s="900"/>
      <c r="E426" s="640"/>
      <c r="F426" s="640"/>
      <c r="G426" s="640"/>
      <c r="H426" s="624"/>
      <c r="I426" s="638"/>
      <c r="J426" s="901"/>
      <c r="K426" s="901"/>
      <c r="L426" s="901"/>
      <c r="M426" s="901"/>
      <c r="N426" s="640"/>
      <c r="O426" s="896" t="str">
        <f t="shared" si="72"/>
        <v xml:space="preserve"> </v>
      </c>
      <c r="P426" s="640"/>
      <c r="Q426" s="902"/>
      <c r="R426" s="903"/>
      <c r="S426" s="634" t="str">
        <f t="shared" si="73"/>
        <v/>
      </c>
      <c r="T426" s="634" t="str">
        <f t="shared" si="74"/>
        <v/>
      </c>
      <c r="U426" s="903"/>
      <c r="V426" s="634" t="str">
        <f t="shared" si="75"/>
        <v xml:space="preserve"> </v>
      </c>
      <c r="W426" s="634" t="str">
        <f t="shared" si="76"/>
        <v xml:space="preserve"> </v>
      </c>
      <c r="X426" s="634" t="str">
        <f t="shared" si="77"/>
        <v/>
      </c>
      <c r="Y426" s="634" t="str">
        <f t="shared" si="78"/>
        <v xml:space="preserve"> </v>
      </c>
      <c r="Z426" s="634" t="str">
        <f t="shared" si="79"/>
        <v xml:space="preserve"> </v>
      </c>
      <c r="AA426" s="899" t="str">
        <f t="shared" si="80"/>
        <v xml:space="preserve"> </v>
      </c>
      <c r="AB426" s="899" t="str">
        <f t="shared" si="81"/>
        <v xml:space="preserve"> </v>
      </c>
      <c r="AD426" s="38">
        <f t="shared" si="82"/>
        <v>0</v>
      </c>
      <c r="AI426" s="38">
        <f t="shared" si="83"/>
        <v>0</v>
      </c>
    </row>
    <row r="427" spans="1:35" x14ac:dyDescent="0.25">
      <c r="A427" s="640"/>
      <c r="B427" s="640"/>
      <c r="C427" s="627"/>
      <c r="D427" s="900"/>
      <c r="E427" s="640"/>
      <c r="F427" s="640"/>
      <c r="G427" s="640"/>
      <c r="H427" s="624"/>
      <c r="I427" s="638"/>
      <c r="J427" s="901"/>
      <c r="K427" s="901"/>
      <c r="L427" s="901"/>
      <c r="M427" s="901"/>
      <c r="N427" s="640"/>
      <c r="O427" s="896" t="str">
        <f t="shared" si="72"/>
        <v xml:space="preserve"> </v>
      </c>
      <c r="P427" s="640"/>
      <c r="Q427" s="902"/>
      <c r="R427" s="903"/>
      <c r="S427" s="634" t="str">
        <f t="shared" si="73"/>
        <v/>
      </c>
      <c r="T427" s="634" t="str">
        <f t="shared" si="74"/>
        <v/>
      </c>
      <c r="U427" s="903"/>
      <c r="V427" s="634" t="str">
        <f t="shared" si="75"/>
        <v xml:space="preserve"> </v>
      </c>
      <c r="W427" s="634" t="str">
        <f t="shared" si="76"/>
        <v xml:space="preserve"> </v>
      </c>
      <c r="X427" s="634" t="str">
        <f t="shared" si="77"/>
        <v/>
      </c>
      <c r="Y427" s="634" t="str">
        <f t="shared" si="78"/>
        <v xml:space="preserve"> </v>
      </c>
      <c r="Z427" s="634" t="str">
        <f t="shared" si="79"/>
        <v xml:space="preserve"> </v>
      </c>
      <c r="AA427" s="899" t="str">
        <f t="shared" si="80"/>
        <v xml:space="preserve"> </v>
      </c>
      <c r="AB427" s="899" t="str">
        <f t="shared" si="81"/>
        <v xml:space="preserve"> </v>
      </c>
      <c r="AD427" s="38">
        <f t="shared" si="82"/>
        <v>0</v>
      </c>
      <c r="AI427" s="38">
        <f t="shared" si="83"/>
        <v>0</v>
      </c>
    </row>
    <row r="428" spans="1:35" x14ac:dyDescent="0.25">
      <c r="A428" s="640"/>
      <c r="B428" s="640"/>
      <c r="C428" s="627"/>
      <c r="D428" s="900"/>
      <c r="E428" s="640"/>
      <c r="F428" s="640"/>
      <c r="G428" s="640"/>
      <c r="H428" s="624"/>
      <c r="I428" s="638"/>
      <c r="J428" s="901"/>
      <c r="K428" s="901"/>
      <c r="L428" s="901"/>
      <c r="M428" s="901"/>
      <c r="N428" s="640"/>
      <c r="O428" s="896" t="str">
        <f t="shared" si="72"/>
        <v xml:space="preserve"> </v>
      </c>
      <c r="P428" s="640"/>
      <c r="Q428" s="902"/>
      <c r="R428" s="903"/>
      <c r="S428" s="634" t="str">
        <f t="shared" si="73"/>
        <v/>
      </c>
      <c r="T428" s="634" t="str">
        <f t="shared" si="74"/>
        <v/>
      </c>
      <c r="U428" s="903"/>
      <c r="V428" s="634" t="str">
        <f t="shared" si="75"/>
        <v xml:space="preserve"> </v>
      </c>
      <c r="W428" s="634" t="str">
        <f t="shared" si="76"/>
        <v xml:space="preserve"> </v>
      </c>
      <c r="X428" s="634" t="str">
        <f t="shared" si="77"/>
        <v/>
      </c>
      <c r="Y428" s="634" t="str">
        <f t="shared" si="78"/>
        <v xml:space="preserve"> </v>
      </c>
      <c r="Z428" s="634" t="str">
        <f t="shared" si="79"/>
        <v xml:space="preserve"> </v>
      </c>
      <c r="AA428" s="899" t="str">
        <f t="shared" si="80"/>
        <v xml:space="preserve"> </v>
      </c>
      <c r="AB428" s="899" t="str">
        <f t="shared" si="81"/>
        <v xml:space="preserve"> </v>
      </c>
      <c r="AD428" s="38">
        <f t="shared" si="82"/>
        <v>0</v>
      </c>
      <c r="AI428" s="38">
        <f t="shared" si="83"/>
        <v>0</v>
      </c>
    </row>
    <row r="429" spans="1:35" x14ac:dyDescent="0.25">
      <c r="A429" s="640"/>
      <c r="B429" s="640"/>
      <c r="C429" s="627"/>
      <c r="D429" s="900"/>
      <c r="E429" s="640"/>
      <c r="F429" s="640"/>
      <c r="G429" s="640"/>
      <c r="H429" s="624"/>
      <c r="I429" s="638"/>
      <c r="J429" s="901"/>
      <c r="K429" s="901"/>
      <c r="L429" s="901"/>
      <c r="M429" s="901"/>
      <c r="N429" s="640"/>
      <c r="O429" s="896" t="str">
        <f t="shared" si="72"/>
        <v xml:space="preserve"> </v>
      </c>
      <c r="P429" s="640"/>
      <c r="Q429" s="902"/>
      <c r="R429" s="903"/>
      <c r="S429" s="634" t="str">
        <f t="shared" si="73"/>
        <v/>
      </c>
      <c r="T429" s="634" t="str">
        <f t="shared" si="74"/>
        <v/>
      </c>
      <c r="U429" s="903"/>
      <c r="V429" s="634" t="str">
        <f t="shared" si="75"/>
        <v xml:space="preserve"> </v>
      </c>
      <c r="W429" s="634" t="str">
        <f t="shared" si="76"/>
        <v xml:space="preserve"> </v>
      </c>
      <c r="X429" s="634" t="str">
        <f t="shared" si="77"/>
        <v/>
      </c>
      <c r="Y429" s="634" t="str">
        <f t="shared" si="78"/>
        <v xml:space="preserve"> </v>
      </c>
      <c r="Z429" s="634" t="str">
        <f t="shared" si="79"/>
        <v xml:space="preserve"> </v>
      </c>
      <c r="AA429" s="899" t="str">
        <f t="shared" si="80"/>
        <v xml:space="preserve"> </v>
      </c>
      <c r="AB429" s="899" t="str">
        <f t="shared" si="81"/>
        <v xml:space="preserve"> </v>
      </c>
      <c r="AD429" s="38">
        <f t="shared" si="82"/>
        <v>0</v>
      </c>
      <c r="AI429" s="38">
        <f t="shared" si="83"/>
        <v>0</v>
      </c>
    </row>
    <row r="430" spans="1:35" x14ac:dyDescent="0.25">
      <c r="A430" s="640"/>
      <c r="B430" s="640"/>
      <c r="C430" s="627"/>
      <c r="D430" s="900"/>
      <c r="E430" s="640"/>
      <c r="F430" s="640"/>
      <c r="G430" s="640"/>
      <c r="H430" s="624"/>
      <c r="I430" s="638"/>
      <c r="J430" s="901"/>
      <c r="K430" s="901"/>
      <c r="L430" s="901"/>
      <c r="M430" s="901"/>
      <c r="N430" s="640"/>
      <c r="O430" s="896" t="str">
        <f t="shared" si="72"/>
        <v xml:space="preserve"> </v>
      </c>
      <c r="P430" s="640"/>
      <c r="Q430" s="902"/>
      <c r="R430" s="903"/>
      <c r="S430" s="634" t="str">
        <f t="shared" si="73"/>
        <v/>
      </c>
      <c r="T430" s="634" t="str">
        <f t="shared" si="74"/>
        <v/>
      </c>
      <c r="U430" s="903"/>
      <c r="V430" s="634" t="str">
        <f t="shared" si="75"/>
        <v xml:space="preserve"> </v>
      </c>
      <c r="W430" s="634" t="str">
        <f t="shared" si="76"/>
        <v xml:space="preserve"> </v>
      </c>
      <c r="X430" s="634" t="str">
        <f t="shared" si="77"/>
        <v/>
      </c>
      <c r="Y430" s="634" t="str">
        <f t="shared" si="78"/>
        <v xml:space="preserve"> </v>
      </c>
      <c r="Z430" s="634" t="str">
        <f t="shared" si="79"/>
        <v xml:space="preserve"> </v>
      </c>
      <c r="AA430" s="899" t="str">
        <f t="shared" si="80"/>
        <v xml:space="preserve"> </v>
      </c>
      <c r="AB430" s="899" t="str">
        <f t="shared" si="81"/>
        <v xml:space="preserve"> </v>
      </c>
      <c r="AD430" s="38">
        <f t="shared" si="82"/>
        <v>0</v>
      </c>
      <c r="AI430" s="38">
        <f t="shared" si="83"/>
        <v>0</v>
      </c>
    </row>
    <row r="431" spans="1:35" x14ac:dyDescent="0.25">
      <c r="A431" s="640"/>
      <c r="B431" s="640"/>
      <c r="C431" s="627"/>
      <c r="D431" s="900"/>
      <c r="E431" s="640"/>
      <c r="F431" s="640"/>
      <c r="G431" s="640"/>
      <c r="H431" s="624"/>
      <c r="I431" s="638"/>
      <c r="J431" s="901"/>
      <c r="K431" s="901"/>
      <c r="L431" s="901"/>
      <c r="M431" s="901"/>
      <c r="N431" s="640"/>
      <c r="O431" s="896" t="str">
        <f t="shared" si="72"/>
        <v xml:space="preserve"> </v>
      </c>
      <c r="P431" s="640"/>
      <c r="Q431" s="902"/>
      <c r="R431" s="903"/>
      <c r="S431" s="634" t="str">
        <f t="shared" si="73"/>
        <v/>
      </c>
      <c r="T431" s="634" t="str">
        <f t="shared" si="74"/>
        <v/>
      </c>
      <c r="U431" s="903"/>
      <c r="V431" s="634" t="str">
        <f t="shared" si="75"/>
        <v xml:space="preserve"> </v>
      </c>
      <c r="W431" s="634" t="str">
        <f t="shared" si="76"/>
        <v xml:space="preserve"> </v>
      </c>
      <c r="X431" s="634" t="str">
        <f t="shared" si="77"/>
        <v/>
      </c>
      <c r="Y431" s="634" t="str">
        <f t="shared" si="78"/>
        <v xml:space="preserve"> </v>
      </c>
      <c r="Z431" s="634" t="str">
        <f t="shared" si="79"/>
        <v xml:space="preserve"> </v>
      </c>
      <c r="AA431" s="899" t="str">
        <f t="shared" si="80"/>
        <v xml:space="preserve"> </v>
      </c>
      <c r="AB431" s="899" t="str">
        <f t="shared" si="81"/>
        <v xml:space="preserve"> </v>
      </c>
      <c r="AD431" s="38">
        <f t="shared" si="82"/>
        <v>0</v>
      </c>
      <c r="AI431" s="38">
        <f t="shared" si="83"/>
        <v>0</v>
      </c>
    </row>
    <row r="432" spans="1:35" x14ac:dyDescent="0.25">
      <c r="A432" s="640"/>
      <c r="B432" s="640"/>
      <c r="C432" s="627"/>
      <c r="D432" s="900"/>
      <c r="E432" s="640"/>
      <c r="F432" s="640"/>
      <c r="G432" s="640"/>
      <c r="H432" s="624"/>
      <c r="I432" s="638"/>
      <c r="J432" s="901"/>
      <c r="K432" s="901"/>
      <c r="L432" s="901"/>
      <c r="M432" s="901"/>
      <c r="N432" s="640"/>
      <c r="O432" s="896" t="str">
        <f t="shared" si="72"/>
        <v xml:space="preserve"> </v>
      </c>
      <c r="P432" s="640"/>
      <c r="Q432" s="902"/>
      <c r="R432" s="903"/>
      <c r="S432" s="634" t="str">
        <f t="shared" si="73"/>
        <v/>
      </c>
      <c r="T432" s="634" t="str">
        <f t="shared" si="74"/>
        <v/>
      </c>
      <c r="U432" s="903"/>
      <c r="V432" s="634" t="str">
        <f t="shared" si="75"/>
        <v xml:space="preserve"> </v>
      </c>
      <c r="W432" s="634" t="str">
        <f t="shared" si="76"/>
        <v xml:space="preserve"> </v>
      </c>
      <c r="X432" s="634" t="str">
        <f t="shared" si="77"/>
        <v/>
      </c>
      <c r="Y432" s="634" t="str">
        <f t="shared" si="78"/>
        <v xml:space="preserve"> </v>
      </c>
      <c r="Z432" s="634" t="str">
        <f t="shared" si="79"/>
        <v xml:space="preserve"> </v>
      </c>
      <c r="AA432" s="899" t="str">
        <f t="shared" si="80"/>
        <v xml:space="preserve"> </v>
      </c>
      <c r="AB432" s="899" t="str">
        <f t="shared" si="81"/>
        <v xml:space="preserve"> </v>
      </c>
      <c r="AD432" s="38">
        <f t="shared" si="82"/>
        <v>0</v>
      </c>
      <c r="AI432" s="38">
        <f t="shared" si="83"/>
        <v>0</v>
      </c>
    </row>
    <row r="433" spans="1:35" x14ac:dyDescent="0.25">
      <c r="A433" s="640"/>
      <c r="B433" s="640"/>
      <c r="C433" s="627"/>
      <c r="D433" s="900"/>
      <c r="E433" s="640"/>
      <c r="F433" s="640"/>
      <c r="G433" s="640"/>
      <c r="H433" s="624"/>
      <c r="I433" s="638"/>
      <c r="J433" s="901"/>
      <c r="K433" s="901"/>
      <c r="L433" s="901"/>
      <c r="M433" s="901"/>
      <c r="N433" s="640"/>
      <c r="O433" s="896" t="str">
        <f t="shared" si="72"/>
        <v xml:space="preserve"> </v>
      </c>
      <c r="P433" s="640"/>
      <c r="Q433" s="902"/>
      <c r="R433" s="903"/>
      <c r="S433" s="634" t="str">
        <f t="shared" si="73"/>
        <v/>
      </c>
      <c r="T433" s="634" t="str">
        <f t="shared" si="74"/>
        <v/>
      </c>
      <c r="U433" s="903"/>
      <c r="V433" s="634" t="str">
        <f t="shared" si="75"/>
        <v xml:space="preserve"> </v>
      </c>
      <c r="W433" s="634" t="str">
        <f t="shared" si="76"/>
        <v xml:space="preserve"> </v>
      </c>
      <c r="X433" s="634" t="str">
        <f t="shared" si="77"/>
        <v/>
      </c>
      <c r="Y433" s="634" t="str">
        <f t="shared" si="78"/>
        <v xml:space="preserve"> </v>
      </c>
      <c r="Z433" s="634" t="str">
        <f t="shared" si="79"/>
        <v xml:space="preserve"> </v>
      </c>
      <c r="AA433" s="899" t="str">
        <f t="shared" si="80"/>
        <v xml:space="preserve"> </v>
      </c>
      <c r="AB433" s="899" t="str">
        <f t="shared" si="81"/>
        <v xml:space="preserve"> </v>
      </c>
      <c r="AD433" s="38">
        <f t="shared" si="82"/>
        <v>0</v>
      </c>
      <c r="AI433" s="38">
        <f t="shared" si="83"/>
        <v>0</v>
      </c>
    </row>
    <row r="434" spans="1:35" x14ac:dyDescent="0.25">
      <c r="A434" s="640"/>
      <c r="B434" s="640"/>
      <c r="C434" s="627"/>
      <c r="D434" s="900"/>
      <c r="E434" s="640"/>
      <c r="F434" s="640"/>
      <c r="G434" s="640"/>
      <c r="H434" s="624"/>
      <c r="I434" s="638"/>
      <c r="J434" s="901"/>
      <c r="K434" s="901"/>
      <c r="L434" s="901"/>
      <c r="M434" s="901"/>
      <c r="N434" s="640"/>
      <c r="O434" s="896" t="str">
        <f t="shared" si="72"/>
        <v xml:space="preserve"> </v>
      </c>
      <c r="P434" s="640"/>
      <c r="Q434" s="902"/>
      <c r="R434" s="903"/>
      <c r="S434" s="634" t="str">
        <f t="shared" si="73"/>
        <v/>
      </c>
      <c r="T434" s="634" t="str">
        <f t="shared" si="74"/>
        <v/>
      </c>
      <c r="U434" s="903"/>
      <c r="V434" s="634" t="str">
        <f t="shared" si="75"/>
        <v xml:space="preserve"> </v>
      </c>
      <c r="W434" s="634" t="str">
        <f t="shared" si="76"/>
        <v xml:space="preserve"> </v>
      </c>
      <c r="X434" s="634" t="str">
        <f t="shared" si="77"/>
        <v/>
      </c>
      <c r="Y434" s="634" t="str">
        <f t="shared" si="78"/>
        <v xml:space="preserve"> </v>
      </c>
      <c r="Z434" s="634" t="str">
        <f t="shared" si="79"/>
        <v xml:space="preserve"> </v>
      </c>
      <c r="AA434" s="899" t="str">
        <f t="shared" si="80"/>
        <v xml:space="preserve"> </v>
      </c>
      <c r="AB434" s="899" t="str">
        <f t="shared" si="81"/>
        <v xml:space="preserve"> </v>
      </c>
      <c r="AD434" s="38">
        <f t="shared" si="82"/>
        <v>0</v>
      </c>
      <c r="AI434" s="38">
        <f t="shared" si="83"/>
        <v>0</v>
      </c>
    </row>
    <row r="435" spans="1:35" x14ac:dyDescent="0.25">
      <c r="A435" s="640"/>
      <c r="B435" s="640"/>
      <c r="C435" s="627"/>
      <c r="D435" s="900"/>
      <c r="E435" s="640"/>
      <c r="F435" s="640"/>
      <c r="G435" s="640"/>
      <c r="H435" s="624"/>
      <c r="I435" s="638"/>
      <c r="J435" s="901"/>
      <c r="K435" s="901"/>
      <c r="L435" s="901"/>
      <c r="M435" s="901"/>
      <c r="N435" s="640"/>
      <c r="O435" s="896" t="str">
        <f t="shared" si="72"/>
        <v xml:space="preserve"> </v>
      </c>
      <c r="P435" s="640"/>
      <c r="Q435" s="902"/>
      <c r="R435" s="903"/>
      <c r="S435" s="634" t="str">
        <f t="shared" si="73"/>
        <v/>
      </c>
      <c r="T435" s="634" t="str">
        <f t="shared" si="74"/>
        <v/>
      </c>
      <c r="U435" s="903"/>
      <c r="V435" s="634" t="str">
        <f t="shared" si="75"/>
        <v xml:space="preserve"> </v>
      </c>
      <c r="W435" s="634" t="str">
        <f t="shared" si="76"/>
        <v xml:space="preserve"> </v>
      </c>
      <c r="X435" s="634" t="str">
        <f t="shared" si="77"/>
        <v/>
      </c>
      <c r="Y435" s="634" t="str">
        <f t="shared" si="78"/>
        <v xml:space="preserve"> </v>
      </c>
      <c r="Z435" s="634" t="str">
        <f t="shared" si="79"/>
        <v xml:space="preserve"> </v>
      </c>
      <c r="AA435" s="899" t="str">
        <f t="shared" si="80"/>
        <v xml:space="preserve"> </v>
      </c>
      <c r="AB435" s="899" t="str">
        <f t="shared" si="81"/>
        <v xml:space="preserve"> </v>
      </c>
      <c r="AD435" s="38">
        <f t="shared" si="82"/>
        <v>0</v>
      </c>
      <c r="AI435" s="38">
        <f t="shared" si="83"/>
        <v>0</v>
      </c>
    </row>
    <row r="436" spans="1:35" x14ac:dyDescent="0.25">
      <c r="A436" s="640"/>
      <c r="B436" s="640"/>
      <c r="C436" s="627"/>
      <c r="D436" s="900"/>
      <c r="E436" s="640"/>
      <c r="F436" s="640"/>
      <c r="G436" s="640"/>
      <c r="H436" s="624"/>
      <c r="I436" s="638"/>
      <c r="J436" s="901"/>
      <c r="K436" s="901"/>
      <c r="L436" s="901"/>
      <c r="M436" s="901"/>
      <c r="N436" s="640"/>
      <c r="O436" s="896" t="str">
        <f t="shared" si="72"/>
        <v xml:space="preserve"> </v>
      </c>
      <c r="P436" s="640"/>
      <c r="Q436" s="902"/>
      <c r="R436" s="903"/>
      <c r="S436" s="634" t="str">
        <f t="shared" si="73"/>
        <v/>
      </c>
      <c r="T436" s="634" t="str">
        <f t="shared" si="74"/>
        <v/>
      </c>
      <c r="U436" s="903"/>
      <c r="V436" s="634" t="str">
        <f t="shared" si="75"/>
        <v xml:space="preserve"> </v>
      </c>
      <c r="W436" s="634" t="str">
        <f t="shared" si="76"/>
        <v xml:space="preserve"> </v>
      </c>
      <c r="X436" s="634" t="str">
        <f t="shared" si="77"/>
        <v/>
      </c>
      <c r="Y436" s="634" t="str">
        <f t="shared" si="78"/>
        <v xml:space="preserve"> </v>
      </c>
      <c r="Z436" s="634" t="str">
        <f t="shared" si="79"/>
        <v xml:space="preserve"> </v>
      </c>
      <c r="AA436" s="899" t="str">
        <f t="shared" si="80"/>
        <v xml:space="preserve"> </v>
      </c>
      <c r="AB436" s="899" t="str">
        <f t="shared" si="81"/>
        <v xml:space="preserve"> </v>
      </c>
      <c r="AD436" s="38">
        <f t="shared" si="82"/>
        <v>0</v>
      </c>
      <c r="AI436" s="38">
        <f t="shared" si="83"/>
        <v>0</v>
      </c>
    </row>
    <row r="437" spans="1:35" x14ac:dyDescent="0.25">
      <c r="A437" s="640"/>
      <c r="B437" s="640"/>
      <c r="C437" s="627"/>
      <c r="D437" s="900"/>
      <c r="E437" s="640"/>
      <c r="F437" s="640"/>
      <c r="G437" s="640"/>
      <c r="H437" s="624"/>
      <c r="I437" s="638"/>
      <c r="J437" s="901"/>
      <c r="K437" s="901"/>
      <c r="L437" s="901"/>
      <c r="M437" s="901"/>
      <c r="N437" s="640"/>
      <c r="O437" s="896" t="str">
        <f t="shared" si="72"/>
        <v xml:space="preserve"> </v>
      </c>
      <c r="P437" s="640"/>
      <c r="Q437" s="902"/>
      <c r="R437" s="903"/>
      <c r="S437" s="634" t="str">
        <f t="shared" si="73"/>
        <v/>
      </c>
      <c r="T437" s="634" t="str">
        <f t="shared" si="74"/>
        <v/>
      </c>
      <c r="U437" s="903"/>
      <c r="V437" s="634" t="str">
        <f t="shared" si="75"/>
        <v xml:space="preserve"> </v>
      </c>
      <c r="W437" s="634" t="str">
        <f t="shared" si="76"/>
        <v xml:space="preserve"> </v>
      </c>
      <c r="X437" s="634" t="str">
        <f t="shared" si="77"/>
        <v/>
      </c>
      <c r="Y437" s="634" t="str">
        <f t="shared" si="78"/>
        <v xml:space="preserve"> </v>
      </c>
      <c r="Z437" s="634" t="str">
        <f t="shared" si="79"/>
        <v xml:space="preserve"> </v>
      </c>
      <c r="AA437" s="899" t="str">
        <f t="shared" si="80"/>
        <v xml:space="preserve"> </v>
      </c>
      <c r="AB437" s="899" t="str">
        <f t="shared" si="81"/>
        <v xml:space="preserve"> </v>
      </c>
      <c r="AD437" s="38">
        <f t="shared" si="82"/>
        <v>0</v>
      </c>
      <c r="AI437" s="38">
        <f t="shared" si="83"/>
        <v>0</v>
      </c>
    </row>
    <row r="438" spans="1:35" x14ac:dyDescent="0.25">
      <c r="A438" s="640"/>
      <c r="B438" s="640"/>
      <c r="C438" s="627"/>
      <c r="D438" s="900"/>
      <c r="E438" s="640"/>
      <c r="F438" s="640"/>
      <c r="G438" s="640"/>
      <c r="H438" s="624"/>
      <c r="I438" s="638"/>
      <c r="J438" s="901"/>
      <c r="K438" s="901"/>
      <c r="L438" s="901"/>
      <c r="M438" s="901"/>
      <c r="N438" s="640"/>
      <c r="O438" s="896" t="str">
        <f t="shared" si="72"/>
        <v xml:space="preserve"> </v>
      </c>
      <c r="P438" s="640"/>
      <c r="Q438" s="902"/>
      <c r="R438" s="903"/>
      <c r="S438" s="634" t="str">
        <f t="shared" si="73"/>
        <v/>
      </c>
      <c r="T438" s="634" t="str">
        <f t="shared" si="74"/>
        <v/>
      </c>
      <c r="U438" s="903"/>
      <c r="V438" s="634" t="str">
        <f t="shared" si="75"/>
        <v xml:space="preserve"> </v>
      </c>
      <c r="W438" s="634" t="str">
        <f t="shared" si="76"/>
        <v xml:space="preserve"> </v>
      </c>
      <c r="X438" s="634" t="str">
        <f t="shared" si="77"/>
        <v/>
      </c>
      <c r="Y438" s="634" t="str">
        <f t="shared" si="78"/>
        <v xml:space="preserve"> </v>
      </c>
      <c r="Z438" s="634" t="str">
        <f t="shared" si="79"/>
        <v xml:space="preserve"> </v>
      </c>
      <c r="AA438" s="899" t="str">
        <f t="shared" si="80"/>
        <v xml:space="preserve"> </v>
      </c>
      <c r="AB438" s="899" t="str">
        <f t="shared" si="81"/>
        <v xml:space="preserve"> </v>
      </c>
      <c r="AD438" s="38">
        <f t="shared" si="82"/>
        <v>0</v>
      </c>
      <c r="AI438" s="38">
        <f t="shared" si="83"/>
        <v>0</v>
      </c>
    </row>
    <row r="439" spans="1:35" x14ac:dyDescent="0.25">
      <c r="A439" s="640"/>
      <c r="B439" s="640"/>
      <c r="C439" s="627"/>
      <c r="D439" s="900"/>
      <c r="E439" s="640"/>
      <c r="F439" s="640"/>
      <c r="G439" s="640"/>
      <c r="H439" s="624"/>
      <c r="I439" s="638"/>
      <c r="J439" s="901"/>
      <c r="K439" s="901"/>
      <c r="L439" s="901"/>
      <c r="M439" s="901"/>
      <c r="N439" s="640"/>
      <c r="O439" s="896" t="str">
        <f t="shared" si="72"/>
        <v xml:space="preserve"> </v>
      </c>
      <c r="P439" s="640"/>
      <c r="Q439" s="902"/>
      <c r="R439" s="903"/>
      <c r="S439" s="634" t="str">
        <f t="shared" si="73"/>
        <v/>
      </c>
      <c r="T439" s="634" t="str">
        <f t="shared" si="74"/>
        <v/>
      </c>
      <c r="U439" s="903"/>
      <c r="V439" s="634" t="str">
        <f t="shared" si="75"/>
        <v xml:space="preserve"> </v>
      </c>
      <c r="W439" s="634" t="str">
        <f t="shared" si="76"/>
        <v xml:space="preserve"> </v>
      </c>
      <c r="X439" s="634" t="str">
        <f t="shared" si="77"/>
        <v/>
      </c>
      <c r="Y439" s="634" t="str">
        <f t="shared" si="78"/>
        <v xml:space="preserve"> </v>
      </c>
      <c r="Z439" s="634" t="str">
        <f t="shared" si="79"/>
        <v xml:space="preserve"> </v>
      </c>
      <c r="AA439" s="899" t="str">
        <f t="shared" si="80"/>
        <v xml:space="preserve"> </v>
      </c>
      <c r="AB439" s="899" t="str">
        <f t="shared" si="81"/>
        <v xml:space="preserve"> </v>
      </c>
      <c r="AD439" s="38">
        <f t="shared" si="82"/>
        <v>0</v>
      </c>
      <c r="AI439" s="38">
        <f t="shared" si="83"/>
        <v>0</v>
      </c>
    </row>
    <row r="440" spans="1:35" x14ac:dyDescent="0.25">
      <c r="A440" s="640"/>
      <c r="B440" s="640"/>
      <c r="C440" s="627"/>
      <c r="D440" s="900"/>
      <c r="E440" s="640"/>
      <c r="F440" s="640"/>
      <c r="G440" s="640"/>
      <c r="H440" s="624"/>
      <c r="I440" s="638"/>
      <c r="J440" s="901"/>
      <c r="K440" s="901"/>
      <c r="L440" s="901"/>
      <c r="M440" s="901"/>
      <c r="N440" s="640"/>
      <c r="O440" s="896" t="str">
        <f t="shared" si="72"/>
        <v xml:space="preserve"> </v>
      </c>
      <c r="P440" s="640"/>
      <c r="Q440" s="902"/>
      <c r="R440" s="903"/>
      <c r="S440" s="634" t="str">
        <f t="shared" si="73"/>
        <v/>
      </c>
      <c r="T440" s="634" t="str">
        <f t="shared" si="74"/>
        <v/>
      </c>
      <c r="U440" s="903"/>
      <c r="V440" s="634" t="str">
        <f t="shared" si="75"/>
        <v xml:space="preserve"> </v>
      </c>
      <c r="W440" s="634" t="str">
        <f t="shared" si="76"/>
        <v xml:space="preserve"> </v>
      </c>
      <c r="X440" s="634" t="str">
        <f t="shared" si="77"/>
        <v/>
      </c>
      <c r="Y440" s="634" t="str">
        <f t="shared" si="78"/>
        <v xml:space="preserve"> </v>
      </c>
      <c r="Z440" s="634" t="str">
        <f t="shared" si="79"/>
        <v xml:space="preserve"> </v>
      </c>
      <c r="AA440" s="899" t="str">
        <f t="shared" si="80"/>
        <v xml:space="preserve"> </v>
      </c>
      <c r="AB440" s="899" t="str">
        <f t="shared" si="81"/>
        <v xml:space="preserve"> </v>
      </c>
      <c r="AD440" s="38">
        <f t="shared" si="82"/>
        <v>0</v>
      </c>
      <c r="AI440" s="38">
        <f t="shared" si="83"/>
        <v>0</v>
      </c>
    </row>
    <row r="441" spans="1:35" x14ac:dyDescent="0.25">
      <c r="A441" s="640"/>
      <c r="B441" s="640"/>
      <c r="C441" s="627"/>
      <c r="D441" s="900"/>
      <c r="E441" s="640"/>
      <c r="F441" s="640"/>
      <c r="G441" s="640"/>
      <c r="H441" s="624"/>
      <c r="I441" s="638"/>
      <c r="J441" s="901"/>
      <c r="K441" s="901"/>
      <c r="L441" s="901"/>
      <c r="M441" s="901"/>
      <c r="N441" s="640"/>
      <c r="O441" s="896" t="str">
        <f t="shared" si="72"/>
        <v xml:space="preserve"> </v>
      </c>
      <c r="P441" s="640"/>
      <c r="Q441" s="902"/>
      <c r="R441" s="903"/>
      <c r="S441" s="634" t="str">
        <f t="shared" si="73"/>
        <v/>
      </c>
      <c r="T441" s="634" t="str">
        <f t="shared" si="74"/>
        <v/>
      </c>
      <c r="U441" s="903"/>
      <c r="V441" s="634" t="str">
        <f t="shared" si="75"/>
        <v xml:space="preserve"> </v>
      </c>
      <c r="W441" s="634" t="str">
        <f t="shared" si="76"/>
        <v xml:space="preserve"> </v>
      </c>
      <c r="X441" s="634" t="str">
        <f t="shared" si="77"/>
        <v/>
      </c>
      <c r="Y441" s="634" t="str">
        <f t="shared" si="78"/>
        <v xml:space="preserve"> </v>
      </c>
      <c r="Z441" s="634" t="str">
        <f t="shared" si="79"/>
        <v xml:space="preserve"> </v>
      </c>
      <c r="AA441" s="899" t="str">
        <f t="shared" si="80"/>
        <v xml:space="preserve"> </v>
      </c>
      <c r="AB441" s="899" t="str">
        <f t="shared" si="81"/>
        <v xml:space="preserve"> </v>
      </c>
      <c r="AD441" s="38">
        <f t="shared" si="82"/>
        <v>0</v>
      </c>
      <c r="AI441" s="38">
        <f t="shared" si="83"/>
        <v>0</v>
      </c>
    </row>
    <row r="442" spans="1:35" x14ac:dyDescent="0.25">
      <c r="A442" s="640"/>
      <c r="B442" s="640"/>
      <c r="C442" s="627"/>
      <c r="D442" s="900"/>
      <c r="E442" s="640"/>
      <c r="F442" s="640"/>
      <c r="G442" s="640"/>
      <c r="H442" s="624"/>
      <c r="I442" s="638"/>
      <c r="J442" s="901"/>
      <c r="K442" s="901"/>
      <c r="L442" s="901"/>
      <c r="M442" s="901"/>
      <c r="N442" s="640"/>
      <c r="O442" s="896" t="str">
        <f t="shared" si="72"/>
        <v xml:space="preserve"> </v>
      </c>
      <c r="P442" s="640"/>
      <c r="Q442" s="902"/>
      <c r="R442" s="903"/>
      <c r="S442" s="634" t="str">
        <f t="shared" si="73"/>
        <v/>
      </c>
      <c r="T442" s="634" t="str">
        <f t="shared" si="74"/>
        <v/>
      </c>
      <c r="U442" s="903"/>
      <c r="V442" s="634" t="str">
        <f t="shared" si="75"/>
        <v xml:space="preserve"> </v>
      </c>
      <c r="W442" s="634" t="str">
        <f t="shared" si="76"/>
        <v xml:space="preserve"> </v>
      </c>
      <c r="X442" s="634" t="str">
        <f t="shared" si="77"/>
        <v/>
      </c>
      <c r="Y442" s="634" t="str">
        <f t="shared" si="78"/>
        <v xml:space="preserve"> </v>
      </c>
      <c r="Z442" s="634" t="str">
        <f t="shared" si="79"/>
        <v xml:space="preserve"> </v>
      </c>
      <c r="AA442" s="899" t="str">
        <f t="shared" si="80"/>
        <v xml:space="preserve"> </v>
      </c>
      <c r="AB442" s="899" t="str">
        <f t="shared" si="81"/>
        <v xml:space="preserve"> </v>
      </c>
      <c r="AD442" s="38">
        <f t="shared" si="82"/>
        <v>0</v>
      </c>
      <c r="AI442" s="38">
        <f t="shared" si="83"/>
        <v>0</v>
      </c>
    </row>
    <row r="443" spans="1:35" x14ac:dyDescent="0.25">
      <c r="A443" s="640"/>
      <c r="B443" s="640"/>
      <c r="C443" s="627"/>
      <c r="D443" s="900"/>
      <c r="E443" s="640"/>
      <c r="F443" s="640"/>
      <c r="G443" s="640"/>
      <c r="H443" s="624"/>
      <c r="I443" s="638"/>
      <c r="J443" s="901"/>
      <c r="K443" s="901"/>
      <c r="L443" s="901"/>
      <c r="M443" s="901"/>
      <c r="N443" s="640"/>
      <c r="O443" s="896" t="str">
        <f t="shared" si="72"/>
        <v xml:space="preserve"> </v>
      </c>
      <c r="P443" s="640"/>
      <c r="Q443" s="902"/>
      <c r="R443" s="903"/>
      <c r="S443" s="634" t="str">
        <f t="shared" si="73"/>
        <v/>
      </c>
      <c r="T443" s="634" t="str">
        <f t="shared" si="74"/>
        <v/>
      </c>
      <c r="U443" s="903"/>
      <c r="V443" s="634" t="str">
        <f t="shared" si="75"/>
        <v xml:space="preserve"> </v>
      </c>
      <c r="W443" s="634" t="str">
        <f t="shared" si="76"/>
        <v xml:space="preserve"> </v>
      </c>
      <c r="X443" s="634" t="str">
        <f t="shared" si="77"/>
        <v/>
      </c>
      <c r="Y443" s="634" t="str">
        <f t="shared" si="78"/>
        <v xml:space="preserve"> </v>
      </c>
      <c r="Z443" s="634" t="str">
        <f t="shared" si="79"/>
        <v xml:space="preserve"> </v>
      </c>
      <c r="AA443" s="899" t="str">
        <f t="shared" si="80"/>
        <v xml:space="preserve"> </v>
      </c>
      <c r="AB443" s="899" t="str">
        <f t="shared" si="81"/>
        <v xml:space="preserve"> </v>
      </c>
      <c r="AD443" s="38">
        <f t="shared" si="82"/>
        <v>0</v>
      </c>
      <c r="AI443" s="38">
        <f t="shared" si="83"/>
        <v>0</v>
      </c>
    </row>
    <row r="444" spans="1:35" x14ac:dyDescent="0.25">
      <c r="A444" s="640"/>
      <c r="B444" s="640"/>
      <c r="C444" s="627"/>
      <c r="D444" s="900"/>
      <c r="E444" s="640"/>
      <c r="F444" s="640"/>
      <c r="G444" s="640"/>
      <c r="H444" s="624"/>
      <c r="I444" s="638"/>
      <c r="J444" s="901"/>
      <c r="K444" s="901"/>
      <c r="L444" s="901"/>
      <c r="M444" s="901"/>
      <c r="N444" s="640"/>
      <c r="O444" s="896" t="str">
        <f t="shared" si="72"/>
        <v xml:space="preserve"> </v>
      </c>
      <c r="P444" s="640"/>
      <c r="Q444" s="902"/>
      <c r="R444" s="903"/>
      <c r="S444" s="634" t="str">
        <f t="shared" si="73"/>
        <v/>
      </c>
      <c r="T444" s="634" t="str">
        <f t="shared" si="74"/>
        <v/>
      </c>
      <c r="U444" s="903"/>
      <c r="V444" s="634" t="str">
        <f t="shared" si="75"/>
        <v xml:space="preserve"> </v>
      </c>
      <c r="W444" s="634" t="str">
        <f t="shared" si="76"/>
        <v xml:space="preserve"> </v>
      </c>
      <c r="X444" s="634" t="str">
        <f t="shared" si="77"/>
        <v/>
      </c>
      <c r="Y444" s="634" t="str">
        <f t="shared" si="78"/>
        <v xml:space="preserve"> </v>
      </c>
      <c r="Z444" s="634" t="str">
        <f t="shared" si="79"/>
        <v xml:space="preserve"> </v>
      </c>
      <c r="AA444" s="899" t="str">
        <f t="shared" si="80"/>
        <v xml:space="preserve"> </v>
      </c>
      <c r="AB444" s="899" t="str">
        <f t="shared" si="81"/>
        <v xml:space="preserve"> </v>
      </c>
      <c r="AD444" s="38">
        <f t="shared" si="82"/>
        <v>0</v>
      </c>
      <c r="AI444" s="38">
        <f t="shared" si="83"/>
        <v>0</v>
      </c>
    </row>
    <row r="445" spans="1:35" x14ac:dyDescent="0.25">
      <c r="A445" s="640"/>
      <c r="B445" s="640"/>
      <c r="C445" s="627"/>
      <c r="D445" s="900"/>
      <c r="E445" s="640"/>
      <c r="F445" s="640"/>
      <c r="G445" s="640"/>
      <c r="H445" s="624"/>
      <c r="I445" s="638"/>
      <c r="J445" s="901"/>
      <c r="K445" s="901"/>
      <c r="L445" s="901"/>
      <c r="M445" s="901"/>
      <c r="N445" s="640"/>
      <c r="O445" s="896" t="str">
        <f t="shared" si="72"/>
        <v xml:space="preserve"> </v>
      </c>
      <c r="P445" s="640"/>
      <c r="Q445" s="902"/>
      <c r="R445" s="903"/>
      <c r="S445" s="634" t="str">
        <f t="shared" si="73"/>
        <v/>
      </c>
      <c r="T445" s="634" t="str">
        <f t="shared" si="74"/>
        <v/>
      </c>
      <c r="U445" s="903"/>
      <c r="V445" s="634" t="str">
        <f t="shared" si="75"/>
        <v xml:space="preserve"> </v>
      </c>
      <c r="W445" s="634" t="str">
        <f t="shared" si="76"/>
        <v xml:space="preserve"> </v>
      </c>
      <c r="X445" s="634" t="str">
        <f t="shared" si="77"/>
        <v/>
      </c>
      <c r="Y445" s="634" t="str">
        <f t="shared" si="78"/>
        <v xml:space="preserve"> </v>
      </c>
      <c r="Z445" s="634" t="str">
        <f t="shared" si="79"/>
        <v xml:space="preserve"> </v>
      </c>
      <c r="AA445" s="899" t="str">
        <f t="shared" si="80"/>
        <v xml:space="preserve"> </v>
      </c>
      <c r="AB445" s="899" t="str">
        <f t="shared" si="81"/>
        <v xml:space="preserve"> </v>
      </c>
      <c r="AD445" s="38">
        <f t="shared" si="82"/>
        <v>0</v>
      </c>
      <c r="AI445" s="38">
        <f t="shared" si="83"/>
        <v>0</v>
      </c>
    </row>
    <row r="446" spans="1:35" x14ac:dyDescent="0.25">
      <c r="A446" s="640"/>
      <c r="B446" s="640"/>
      <c r="C446" s="627"/>
      <c r="D446" s="900"/>
      <c r="E446" s="640"/>
      <c r="F446" s="640"/>
      <c r="G446" s="640"/>
      <c r="H446" s="624"/>
      <c r="I446" s="638"/>
      <c r="J446" s="901"/>
      <c r="K446" s="901"/>
      <c r="L446" s="901"/>
      <c r="M446" s="901"/>
      <c r="N446" s="640"/>
      <c r="O446" s="896" t="str">
        <f t="shared" si="72"/>
        <v xml:space="preserve"> </v>
      </c>
      <c r="P446" s="640"/>
      <c r="Q446" s="902"/>
      <c r="R446" s="903"/>
      <c r="S446" s="634" t="str">
        <f t="shared" si="73"/>
        <v/>
      </c>
      <c r="T446" s="634" t="str">
        <f t="shared" si="74"/>
        <v/>
      </c>
      <c r="U446" s="903"/>
      <c r="V446" s="634" t="str">
        <f t="shared" si="75"/>
        <v xml:space="preserve"> </v>
      </c>
      <c r="W446" s="634" t="str">
        <f t="shared" si="76"/>
        <v xml:space="preserve"> </v>
      </c>
      <c r="X446" s="634" t="str">
        <f t="shared" si="77"/>
        <v/>
      </c>
      <c r="Y446" s="634" t="str">
        <f t="shared" si="78"/>
        <v xml:space="preserve"> </v>
      </c>
      <c r="Z446" s="634" t="str">
        <f t="shared" si="79"/>
        <v xml:space="preserve"> </v>
      </c>
      <c r="AA446" s="899" t="str">
        <f t="shared" si="80"/>
        <v xml:space="preserve"> </v>
      </c>
      <c r="AB446" s="899" t="str">
        <f t="shared" si="81"/>
        <v xml:space="preserve"> </v>
      </c>
      <c r="AD446" s="38">
        <f t="shared" si="82"/>
        <v>0</v>
      </c>
      <c r="AI446" s="38">
        <f t="shared" si="83"/>
        <v>0</v>
      </c>
    </row>
    <row r="447" spans="1:35" x14ac:dyDescent="0.25">
      <c r="A447" s="640"/>
      <c r="B447" s="640"/>
      <c r="C447" s="627"/>
      <c r="D447" s="900"/>
      <c r="E447" s="640"/>
      <c r="F447" s="640"/>
      <c r="G447" s="640"/>
      <c r="H447" s="624"/>
      <c r="I447" s="638"/>
      <c r="J447" s="901"/>
      <c r="K447" s="901"/>
      <c r="L447" s="901"/>
      <c r="M447" s="901"/>
      <c r="N447" s="640"/>
      <c r="O447" s="896" t="str">
        <f t="shared" si="72"/>
        <v xml:space="preserve"> </v>
      </c>
      <c r="P447" s="640"/>
      <c r="Q447" s="902"/>
      <c r="R447" s="903"/>
      <c r="S447" s="634" t="str">
        <f t="shared" si="73"/>
        <v/>
      </c>
      <c r="T447" s="634" t="str">
        <f t="shared" si="74"/>
        <v/>
      </c>
      <c r="U447" s="903"/>
      <c r="V447" s="634" t="str">
        <f t="shared" si="75"/>
        <v xml:space="preserve"> </v>
      </c>
      <c r="W447" s="634" t="str">
        <f t="shared" si="76"/>
        <v xml:space="preserve"> </v>
      </c>
      <c r="X447" s="634" t="str">
        <f t="shared" si="77"/>
        <v/>
      </c>
      <c r="Y447" s="634" t="str">
        <f t="shared" si="78"/>
        <v xml:space="preserve"> </v>
      </c>
      <c r="Z447" s="634" t="str">
        <f t="shared" si="79"/>
        <v xml:space="preserve"> </v>
      </c>
      <c r="AA447" s="899" t="str">
        <f t="shared" si="80"/>
        <v xml:space="preserve"> </v>
      </c>
      <c r="AB447" s="899" t="str">
        <f t="shared" si="81"/>
        <v xml:space="preserve"> </v>
      </c>
      <c r="AD447" s="38">
        <f t="shared" si="82"/>
        <v>0</v>
      </c>
      <c r="AI447" s="38">
        <f t="shared" si="83"/>
        <v>0</v>
      </c>
    </row>
    <row r="448" spans="1:35" x14ac:dyDescent="0.25">
      <c r="A448" s="640"/>
      <c r="B448" s="640"/>
      <c r="C448" s="627"/>
      <c r="D448" s="900"/>
      <c r="E448" s="640"/>
      <c r="F448" s="640"/>
      <c r="G448" s="640"/>
      <c r="H448" s="624"/>
      <c r="I448" s="638"/>
      <c r="J448" s="901"/>
      <c r="K448" s="901"/>
      <c r="L448" s="901"/>
      <c r="M448" s="901"/>
      <c r="N448" s="640"/>
      <c r="O448" s="896" t="str">
        <f t="shared" si="72"/>
        <v xml:space="preserve"> </v>
      </c>
      <c r="P448" s="640"/>
      <c r="Q448" s="902"/>
      <c r="R448" s="903"/>
      <c r="S448" s="634" t="str">
        <f t="shared" si="73"/>
        <v/>
      </c>
      <c r="T448" s="634" t="str">
        <f t="shared" si="74"/>
        <v/>
      </c>
      <c r="U448" s="903"/>
      <c r="V448" s="634" t="str">
        <f t="shared" si="75"/>
        <v xml:space="preserve"> </v>
      </c>
      <c r="W448" s="634" t="str">
        <f t="shared" si="76"/>
        <v xml:space="preserve"> </v>
      </c>
      <c r="X448" s="634" t="str">
        <f t="shared" si="77"/>
        <v/>
      </c>
      <c r="Y448" s="634" t="str">
        <f t="shared" si="78"/>
        <v xml:space="preserve"> </v>
      </c>
      <c r="Z448" s="634" t="str">
        <f t="shared" si="79"/>
        <v xml:space="preserve"> </v>
      </c>
      <c r="AA448" s="899" t="str">
        <f t="shared" si="80"/>
        <v xml:space="preserve"> </v>
      </c>
      <c r="AB448" s="899" t="str">
        <f t="shared" si="81"/>
        <v xml:space="preserve"> </v>
      </c>
      <c r="AD448" s="38">
        <f t="shared" si="82"/>
        <v>0</v>
      </c>
      <c r="AI448" s="38">
        <f t="shared" si="83"/>
        <v>0</v>
      </c>
    </row>
    <row r="449" spans="1:35" x14ac:dyDescent="0.25">
      <c r="A449" s="640"/>
      <c r="B449" s="640"/>
      <c r="C449" s="627"/>
      <c r="D449" s="900"/>
      <c r="E449" s="640"/>
      <c r="F449" s="640"/>
      <c r="G449" s="640"/>
      <c r="H449" s="624"/>
      <c r="I449" s="638"/>
      <c r="J449" s="901"/>
      <c r="K449" s="901"/>
      <c r="L449" s="901"/>
      <c r="M449" s="901"/>
      <c r="N449" s="640"/>
      <c r="O449" s="896" t="str">
        <f t="shared" si="72"/>
        <v xml:space="preserve"> </v>
      </c>
      <c r="P449" s="640"/>
      <c r="Q449" s="902"/>
      <c r="R449" s="903"/>
      <c r="S449" s="634" t="str">
        <f t="shared" si="73"/>
        <v/>
      </c>
      <c r="T449" s="634" t="str">
        <f t="shared" si="74"/>
        <v/>
      </c>
      <c r="U449" s="903"/>
      <c r="V449" s="634" t="str">
        <f t="shared" si="75"/>
        <v xml:space="preserve"> </v>
      </c>
      <c r="W449" s="634" t="str">
        <f t="shared" si="76"/>
        <v xml:space="preserve"> </v>
      </c>
      <c r="X449" s="634" t="str">
        <f t="shared" si="77"/>
        <v/>
      </c>
      <c r="Y449" s="634" t="str">
        <f t="shared" si="78"/>
        <v xml:space="preserve"> </v>
      </c>
      <c r="Z449" s="634" t="str">
        <f t="shared" si="79"/>
        <v xml:space="preserve"> </v>
      </c>
      <c r="AA449" s="899" t="str">
        <f t="shared" si="80"/>
        <v xml:space="preserve"> </v>
      </c>
      <c r="AB449" s="899" t="str">
        <f t="shared" si="81"/>
        <v xml:space="preserve"> </v>
      </c>
      <c r="AD449" s="38">
        <f t="shared" si="82"/>
        <v>0</v>
      </c>
      <c r="AI449" s="38">
        <f t="shared" si="83"/>
        <v>0</v>
      </c>
    </row>
    <row r="450" spans="1:35" x14ac:dyDescent="0.25">
      <c r="A450" s="640"/>
      <c r="B450" s="640"/>
      <c r="C450" s="627"/>
      <c r="D450" s="900"/>
      <c r="E450" s="640"/>
      <c r="F450" s="640"/>
      <c r="G450" s="640"/>
      <c r="H450" s="624"/>
      <c r="I450" s="638"/>
      <c r="J450" s="901"/>
      <c r="K450" s="901"/>
      <c r="L450" s="901"/>
      <c r="M450" s="901"/>
      <c r="N450" s="640"/>
      <c r="O450" s="896" t="str">
        <f t="shared" si="72"/>
        <v xml:space="preserve"> </v>
      </c>
      <c r="P450" s="640"/>
      <c r="Q450" s="902"/>
      <c r="R450" s="903"/>
      <c r="S450" s="634" t="str">
        <f t="shared" si="73"/>
        <v/>
      </c>
      <c r="T450" s="634" t="str">
        <f t="shared" si="74"/>
        <v/>
      </c>
      <c r="U450" s="903"/>
      <c r="V450" s="634" t="str">
        <f t="shared" si="75"/>
        <v xml:space="preserve"> </v>
      </c>
      <c r="W450" s="634" t="str">
        <f t="shared" si="76"/>
        <v xml:space="preserve"> </v>
      </c>
      <c r="X450" s="634" t="str">
        <f t="shared" si="77"/>
        <v/>
      </c>
      <c r="Y450" s="634" t="str">
        <f t="shared" si="78"/>
        <v xml:space="preserve"> </v>
      </c>
      <c r="Z450" s="634" t="str">
        <f t="shared" si="79"/>
        <v xml:space="preserve"> </v>
      </c>
      <c r="AA450" s="899" t="str">
        <f t="shared" si="80"/>
        <v xml:space="preserve"> </v>
      </c>
      <c r="AB450" s="899" t="str">
        <f t="shared" si="81"/>
        <v xml:space="preserve"> </v>
      </c>
      <c r="AD450" s="38">
        <f t="shared" si="82"/>
        <v>0</v>
      </c>
      <c r="AI450" s="38">
        <f t="shared" si="83"/>
        <v>0</v>
      </c>
    </row>
    <row r="451" spans="1:35" x14ac:dyDescent="0.25">
      <c r="A451" s="640"/>
      <c r="B451" s="640"/>
      <c r="C451" s="627"/>
      <c r="D451" s="900"/>
      <c r="E451" s="640"/>
      <c r="F451" s="640"/>
      <c r="G451" s="640"/>
      <c r="H451" s="624"/>
      <c r="I451" s="638"/>
      <c r="J451" s="901"/>
      <c r="K451" s="901"/>
      <c r="L451" s="901"/>
      <c r="M451" s="901"/>
      <c r="N451" s="640"/>
      <c r="O451" s="896" t="str">
        <f t="shared" si="72"/>
        <v xml:space="preserve"> </v>
      </c>
      <c r="P451" s="640"/>
      <c r="Q451" s="902"/>
      <c r="R451" s="903"/>
      <c r="S451" s="634" t="str">
        <f t="shared" si="73"/>
        <v/>
      </c>
      <c r="T451" s="634" t="str">
        <f t="shared" si="74"/>
        <v/>
      </c>
      <c r="U451" s="903"/>
      <c r="V451" s="634" t="str">
        <f t="shared" si="75"/>
        <v xml:space="preserve"> </v>
      </c>
      <c r="W451" s="634" t="str">
        <f t="shared" si="76"/>
        <v xml:space="preserve"> </v>
      </c>
      <c r="X451" s="634" t="str">
        <f t="shared" si="77"/>
        <v/>
      </c>
      <c r="Y451" s="634" t="str">
        <f t="shared" si="78"/>
        <v xml:space="preserve"> </v>
      </c>
      <c r="Z451" s="634" t="str">
        <f t="shared" si="79"/>
        <v xml:space="preserve"> </v>
      </c>
      <c r="AA451" s="899" t="str">
        <f t="shared" si="80"/>
        <v xml:space="preserve"> </v>
      </c>
      <c r="AB451" s="899" t="str">
        <f t="shared" si="81"/>
        <v xml:space="preserve"> </v>
      </c>
      <c r="AD451" s="38">
        <f t="shared" si="82"/>
        <v>0</v>
      </c>
      <c r="AI451" s="38">
        <f t="shared" si="83"/>
        <v>0</v>
      </c>
    </row>
    <row r="452" spans="1:35" x14ac:dyDescent="0.25">
      <c r="A452" s="640"/>
      <c r="B452" s="640"/>
      <c r="C452" s="627"/>
      <c r="D452" s="900"/>
      <c r="E452" s="640"/>
      <c r="F452" s="640"/>
      <c r="G452" s="640"/>
      <c r="H452" s="624"/>
      <c r="I452" s="638"/>
      <c r="J452" s="901"/>
      <c r="K452" s="901"/>
      <c r="L452" s="901"/>
      <c r="M452" s="901"/>
      <c r="N452" s="640"/>
      <c r="O452" s="896" t="str">
        <f t="shared" si="72"/>
        <v xml:space="preserve"> </v>
      </c>
      <c r="P452" s="640"/>
      <c r="Q452" s="902"/>
      <c r="R452" s="903"/>
      <c r="S452" s="634" t="str">
        <f t="shared" si="73"/>
        <v/>
      </c>
      <c r="T452" s="634" t="str">
        <f t="shared" si="74"/>
        <v/>
      </c>
      <c r="U452" s="903"/>
      <c r="V452" s="634" t="str">
        <f t="shared" si="75"/>
        <v xml:space="preserve"> </v>
      </c>
      <c r="W452" s="634" t="str">
        <f t="shared" si="76"/>
        <v xml:space="preserve"> </v>
      </c>
      <c r="X452" s="634" t="str">
        <f t="shared" si="77"/>
        <v/>
      </c>
      <c r="Y452" s="634" t="str">
        <f t="shared" si="78"/>
        <v xml:space="preserve"> </v>
      </c>
      <c r="Z452" s="634" t="str">
        <f t="shared" si="79"/>
        <v xml:space="preserve"> </v>
      </c>
      <c r="AA452" s="899" t="str">
        <f t="shared" si="80"/>
        <v xml:space="preserve"> </v>
      </c>
      <c r="AB452" s="899" t="str">
        <f t="shared" si="81"/>
        <v xml:space="preserve"> </v>
      </c>
      <c r="AD452" s="38">
        <f t="shared" si="82"/>
        <v>0</v>
      </c>
      <c r="AI452" s="38">
        <f t="shared" si="83"/>
        <v>0</v>
      </c>
    </row>
    <row r="453" spans="1:35" x14ac:dyDescent="0.25">
      <c r="A453" s="640"/>
      <c r="B453" s="640"/>
      <c r="C453" s="627"/>
      <c r="D453" s="900"/>
      <c r="E453" s="640"/>
      <c r="F453" s="640"/>
      <c r="G453" s="640"/>
      <c r="H453" s="624"/>
      <c r="I453" s="638"/>
      <c r="J453" s="901"/>
      <c r="K453" s="901"/>
      <c r="L453" s="901"/>
      <c r="M453" s="901"/>
      <c r="N453" s="640"/>
      <c r="O453" s="896" t="str">
        <f t="shared" si="72"/>
        <v xml:space="preserve"> </v>
      </c>
      <c r="P453" s="640"/>
      <c r="Q453" s="902"/>
      <c r="R453" s="903"/>
      <c r="S453" s="634" t="str">
        <f t="shared" si="73"/>
        <v/>
      </c>
      <c r="T453" s="634" t="str">
        <f t="shared" si="74"/>
        <v/>
      </c>
      <c r="U453" s="903"/>
      <c r="V453" s="634" t="str">
        <f t="shared" si="75"/>
        <v xml:space="preserve"> </v>
      </c>
      <c r="W453" s="634" t="str">
        <f t="shared" si="76"/>
        <v xml:space="preserve"> </v>
      </c>
      <c r="X453" s="634" t="str">
        <f t="shared" si="77"/>
        <v/>
      </c>
      <c r="Y453" s="634" t="str">
        <f t="shared" si="78"/>
        <v xml:space="preserve"> </v>
      </c>
      <c r="Z453" s="634" t="str">
        <f t="shared" si="79"/>
        <v xml:space="preserve"> </v>
      </c>
      <c r="AA453" s="899" t="str">
        <f t="shared" si="80"/>
        <v xml:space="preserve"> </v>
      </c>
      <c r="AB453" s="899" t="str">
        <f t="shared" si="81"/>
        <v xml:space="preserve"> </v>
      </c>
      <c r="AD453" s="38">
        <f t="shared" si="82"/>
        <v>0</v>
      </c>
      <c r="AI453" s="38">
        <f t="shared" si="83"/>
        <v>0</v>
      </c>
    </row>
    <row r="454" spans="1:35" x14ac:dyDescent="0.25">
      <c r="A454" s="640"/>
      <c r="B454" s="640"/>
      <c r="C454" s="627"/>
      <c r="D454" s="900"/>
      <c r="E454" s="640"/>
      <c r="F454" s="640"/>
      <c r="G454" s="640"/>
      <c r="H454" s="624"/>
      <c r="I454" s="638"/>
      <c r="J454" s="901"/>
      <c r="K454" s="901"/>
      <c r="L454" s="901"/>
      <c r="M454" s="901"/>
      <c r="N454" s="640"/>
      <c r="O454" s="896" t="str">
        <f t="shared" ref="O454:O517" si="84">IF(N454*Q454&gt;0,N454*Q454," ")</f>
        <v xml:space="preserve"> </v>
      </c>
      <c r="P454" s="640"/>
      <c r="Q454" s="902"/>
      <c r="R454" s="903"/>
      <c r="S454" s="634" t="str">
        <f t="shared" ref="S454:S517" si="85">IF(C454="","",VLOOKUP(C454,$AF$5:$AG$10,2,FALSE))</f>
        <v/>
      </c>
      <c r="T454" s="634" t="str">
        <f t="shared" ref="T454:T517" si="86">IF(C454="","",VLOOKUP(C454,$AF$5:$AH$10,3,FALSE)*R454)</f>
        <v/>
      </c>
      <c r="U454" s="903"/>
      <c r="V454" s="634" t="str">
        <f t="shared" ref="V454:V517" si="87">IF(U454*0.000187&gt;0,(U454*0.000187)+T454," ")</f>
        <v xml:space="preserve"> </v>
      </c>
      <c r="W454" s="634" t="str">
        <f t="shared" ref="W454:W517" si="88">IFERROR(R454/Q454," ")</f>
        <v xml:space="preserve"> </v>
      </c>
      <c r="X454" s="634" t="str">
        <f t="shared" ref="X454:X517" si="89">IF(S454="","",S454&amp;"/km")</f>
        <v/>
      </c>
      <c r="Y454" s="634" t="str">
        <f t="shared" ref="Y454:Y517" si="90">IFERROR(T454/Q454," ")</f>
        <v xml:space="preserve"> </v>
      </c>
      <c r="Z454" s="634" t="str">
        <f t="shared" ref="Z454:Z517" si="91">IFERROR(T454/O454," ")</f>
        <v xml:space="preserve"> </v>
      </c>
      <c r="AA454" s="899" t="str">
        <f t="shared" ref="AA454:AA517" si="92">IFERROR(V454/Q454," ")</f>
        <v xml:space="preserve"> </v>
      </c>
      <c r="AB454" s="899" t="str">
        <f t="shared" ref="AB454:AB517" si="93">IFERROR(V454/O454," ")</f>
        <v xml:space="preserve"> </v>
      </c>
      <c r="AD454" s="38">
        <f t="shared" ref="AD454:AD517" si="94">IF(C454="Elettrico",1,0)+IF(C454="Ibrido",1,0)</f>
        <v>0</v>
      </c>
      <c r="AI454" s="38">
        <f t="shared" ref="AI454:AI517" si="95">IF(C454="Metano",1,0)</f>
        <v>0</v>
      </c>
    </row>
    <row r="455" spans="1:35" x14ac:dyDescent="0.25">
      <c r="A455" s="640"/>
      <c r="B455" s="640"/>
      <c r="C455" s="627"/>
      <c r="D455" s="900"/>
      <c r="E455" s="640"/>
      <c r="F455" s="640"/>
      <c r="G455" s="640"/>
      <c r="H455" s="624"/>
      <c r="I455" s="638"/>
      <c r="J455" s="901"/>
      <c r="K455" s="901"/>
      <c r="L455" s="901"/>
      <c r="M455" s="901"/>
      <c r="N455" s="640"/>
      <c r="O455" s="896" t="str">
        <f t="shared" si="84"/>
        <v xml:space="preserve"> </v>
      </c>
      <c r="P455" s="640"/>
      <c r="Q455" s="902"/>
      <c r="R455" s="903"/>
      <c r="S455" s="634" t="str">
        <f t="shared" si="85"/>
        <v/>
      </c>
      <c r="T455" s="634" t="str">
        <f t="shared" si="86"/>
        <v/>
      </c>
      <c r="U455" s="903"/>
      <c r="V455" s="634" t="str">
        <f t="shared" si="87"/>
        <v xml:space="preserve"> </v>
      </c>
      <c r="W455" s="634" t="str">
        <f t="shared" si="88"/>
        <v xml:space="preserve"> </v>
      </c>
      <c r="X455" s="634" t="str">
        <f t="shared" si="89"/>
        <v/>
      </c>
      <c r="Y455" s="634" t="str">
        <f t="shared" si="90"/>
        <v xml:space="preserve"> </v>
      </c>
      <c r="Z455" s="634" t="str">
        <f t="shared" si="91"/>
        <v xml:space="preserve"> </v>
      </c>
      <c r="AA455" s="899" t="str">
        <f t="shared" si="92"/>
        <v xml:space="preserve"> </v>
      </c>
      <c r="AB455" s="899" t="str">
        <f t="shared" si="93"/>
        <v xml:space="preserve"> </v>
      </c>
      <c r="AD455" s="38">
        <f t="shared" si="94"/>
        <v>0</v>
      </c>
      <c r="AI455" s="38">
        <f t="shared" si="95"/>
        <v>0</v>
      </c>
    </row>
    <row r="456" spans="1:35" x14ac:dyDescent="0.25">
      <c r="A456" s="640"/>
      <c r="B456" s="640"/>
      <c r="C456" s="627"/>
      <c r="D456" s="900"/>
      <c r="E456" s="640"/>
      <c r="F456" s="640"/>
      <c r="G456" s="640"/>
      <c r="H456" s="624"/>
      <c r="I456" s="638"/>
      <c r="J456" s="901"/>
      <c r="K456" s="901"/>
      <c r="L456" s="901"/>
      <c r="M456" s="901"/>
      <c r="N456" s="640"/>
      <c r="O456" s="896" t="str">
        <f t="shared" si="84"/>
        <v xml:space="preserve"> </v>
      </c>
      <c r="P456" s="640"/>
      <c r="Q456" s="902"/>
      <c r="R456" s="903"/>
      <c r="S456" s="634" t="str">
        <f t="shared" si="85"/>
        <v/>
      </c>
      <c r="T456" s="634" t="str">
        <f t="shared" si="86"/>
        <v/>
      </c>
      <c r="U456" s="903"/>
      <c r="V456" s="634" t="str">
        <f t="shared" si="87"/>
        <v xml:space="preserve"> </v>
      </c>
      <c r="W456" s="634" t="str">
        <f t="shared" si="88"/>
        <v xml:space="preserve"> </v>
      </c>
      <c r="X456" s="634" t="str">
        <f t="shared" si="89"/>
        <v/>
      </c>
      <c r="Y456" s="634" t="str">
        <f t="shared" si="90"/>
        <v xml:space="preserve"> </v>
      </c>
      <c r="Z456" s="634" t="str">
        <f t="shared" si="91"/>
        <v xml:space="preserve"> </v>
      </c>
      <c r="AA456" s="899" t="str">
        <f t="shared" si="92"/>
        <v xml:space="preserve"> </v>
      </c>
      <c r="AB456" s="899" t="str">
        <f t="shared" si="93"/>
        <v xml:space="preserve"> </v>
      </c>
      <c r="AD456" s="38">
        <f t="shared" si="94"/>
        <v>0</v>
      </c>
      <c r="AI456" s="38">
        <f t="shared" si="95"/>
        <v>0</v>
      </c>
    </row>
    <row r="457" spans="1:35" x14ac:dyDescent="0.25">
      <c r="A457" s="640"/>
      <c r="B457" s="640"/>
      <c r="C457" s="627"/>
      <c r="D457" s="900"/>
      <c r="E457" s="640"/>
      <c r="F457" s="640"/>
      <c r="G457" s="640"/>
      <c r="H457" s="624"/>
      <c r="I457" s="638"/>
      <c r="J457" s="901"/>
      <c r="K457" s="901"/>
      <c r="L457" s="901"/>
      <c r="M457" s="901"/>
      <c r="N457" s="640"/>
      <c r="O457" s="896" t="str">
        <f t="shared" si="84"/>
        <v xml:space="preserve"> </v>
      </c>
      <c r="P457" s="640"/>
      <c r="Q457" s="902"/>
      <c r="R457" s="903"/>
      <c r="S457" s="634" t="str">
        <f t="shared" si="85"/>
        <v/>
      </c>
      <c r="T457" s="634" t="str">
        <f t="shared" si="86"/>
        <v/>
      </c>
      <c r="U457" s="903"/>
      <c r="V457" s="634" t="str">
        <f t="shared" si="87"/>
        <v xml:space="preserve"> </v>
      </c>
      <c r="W457" s="634" t="str">
        <f t="shared" si="88"/>
        <v xml:space="preserve"> </v>
      </c>
      <c r="X457" s="634" t="str">
        <f t="shared" si="89"/>
        <v/>
      </c>
      <c r="Y457" s="634" t="str">
        <f t="shared" si="90"/>
        <v xml:space="preserve"> </v>
      </c>
      <c r="Z457" s="634" t="str">
        <f t="shared" si="91"/>
        <v xml:space="preserve"> </v>
      </c>
      <c r="AA457" s="899" t="str">
        <f t="shared" si="92"/>
        <v xml:space="preserve"> </v>
      </c>
      <c r="AB457" s="899" t="str">
        <f t="shared" si="93"/>
        <v xml:space="preserve"> </v>
      </c>
      <c r="AD457" s="38">
        <f t="shared" si="94"/>
        <v>0</v>
      </c>
      <c r="AI457" s="38">
        <f t="shared" si="95"/>
        <v>0</v>
      </c>
    </row>
    <row r="458" spans="1:35" x14ac:dyDescent="0.25">
      <c r="A458" s="640"/>
      <c r="B458" s="640"/>
      <c r="C458" s="627"/>
      <c r="D458" s="900"/>
      <c r="E458" s="640"/>
      <c r="F458" s="640"/>
      <c r="G458" s="640"/>
      <c r="H458" s="624"/>
      <c r="I458" s="638"/>
      <c r="J458" s="901"/>
      <c r="K458" s="901"/>
      <c r="L458" s="901"/>
      <c r="M458" s="901"/>
      <c r="N458" s="640"/>
      <c r="O458" s="896" t="str">
        <f t="shared" si="84"/>
        <v xml:space="preserve"> </v>
      </c>
      <c r="P458" s="640"/>
      <c r="Q458" s="902"/>
      <c r="R458" s="903"/>
      <c r="S458" s="634" t="str">
        <f t="shared" si="85"/>
        <v/>
      </c>
      <c r="T458" s="634" t="str">
        <f t="shared" si="86"/>
        <v/>
      </c>
      <c r="U458" s="903"/>
      <c r="V458" s="634" t="str">
        <f t="shared" si="87"/>
        <v xml:space="preserve"> </v>
      </c>
      <c r="W458" s="634" t="str">
        <f t="shared" si="88"/>
        <v xml:space="preserve"> </v>
      </c>
      <c r="X458" s="634" t="str">
        <f t="shared" si="89"/>
        <v/>
      </c>
      <c r="Y458" s="634" t="str">
        <f t="shared" si="90"/>
        <v xml:space="preserve"> </v>
      </c>
      <c r="Z458" s="634" t="str">
        <f t="shared" si="91"/>
        <v xml:space="preserve"> </v>
      </c>
      <c r="AA458" s="899" t="str">
        <f t="shared" si="92"/>
        <v xml:space="preserve"> </v>
      </c>
      <c r="AB458" s="899" t="str">
        <f t="shared" si="93"/>
        <v xml:space="preserve"> </v>
      </c>
      <c r="AD458" s="38">
        <f t="shared" si="94"/>
        <v>0</v>
      </c>
      <c r="AI458" s="38">
        <f t="shared" si="95"/>
        <v>0</v>
      </c>
    </row>
    <row r="459" spans="1:35" x14ac:dyDescent="0.25">
      <c r="A459" s="640"/>
      <c r="B459" s="640"/>
      <c r="C459" s="627"/>
      <c r="D459" s="900"/>
      <c r="E459" s="640"/>
      <c r="F459" s="640"/>
      <c r="G459" s="640"/>
      <c r="H459" s="624"/>
      <c r="I459" s="638"/>
      <c r="J459" s="901"/>
      <c r="K459" s="901"/>
      <c r="L459" s="901"/>
      <c r="M459" s="901"/>
      <c r="N459" s="640"/>
      <c r="O459" s="896" t="str">
        <f t="shared" si="84"/>
        <v xml:space="preserve"> </v>
      </c>
      <c r="P459" s="640"/>
      <c r="Q459" s="902"/>
      <c r="R459" s="903"/>
      <c r="S459" s="634" t="str">
        <f t="shared" si="85"/>
        <v/>
      </c>
      <c r="T459" s="634" t="str">
        <f t="shared" si="86"/>
        <v/>
      </c>
      <c r="U459" s="903"/>
      <c r="V459" s="634" t="str">
        <f t="shared" si="87"/>
        <v xml:space="preserve"> </v>
      </c>
      <c r="W459" s="634" t="str">
        <f t="shared" si="88"/>
        <v xml:space="preserve"> </v>
      </c>
      <c r="X459" s="634" t="str">
        <f t="shared" si="89"/>
        <v/>
      </c>
      <c r="Y459" s="634" t="str">
        <f t="shared" si="90"/>
        <v xml:space="preserve"> </v>
      </c>
      <c r="Z459" s="634" t="str">
        <f t="shared" si="91"/>
        <v xml:space="preserve"> </v>
      </c>
      <c r="AA459" s="899" t="str">
        <f t="shared" si="92"/>
        <v xml:space="preserve"> </v>
      </c>
      <c r="AB459" s="899" t="str">
        <f t="shared" si="93"/>
        <v xml:space="preserve"> </v>
      </c>
      <c r="AD459" s="38">
        <f t="shared" si="94"/>
        <v>0</v>
      </c>
      <c r="AI459" s="38">
        <f t="shared" si="95"/>
        <v>0</v>
      </c>
    </row>
    <row r="460" spans="1:35" x14ac:dyDescent="0.25">
      <c r="A460" s="640"/>
      <c r="B460" s="640"/>
      <c r="C460" s="627"/>
      <c r="D460" s="900"/>
      <c r="E460" s="640"/>
      <c r="F460" s="640"/>
      <c r="G460" s="640"/>
      <c r="H460" s="624"/>
      <c r="I460" s="638"/>
      <c r="J460" s="901"/>
      <c r="K460" s="901"/>
      <c r="L460" s="901"/>
      <c r="M460" s="901"/>
      <c r="N460" s="640"/>
      <c r="O460" s="896" t="str">
        <f t="shared" si="84"/>
        <v xml:space="preserve"> </v>
      </c>
      <c r="P460" s="640"/>
      <c r="Q460" s="902"/>
      <c r="R460" s="903"/>
      <c r="S460" s="634" t="str">
        <f t="shared" si="85"/>
        <v/>
      </c>
      <c r="T460" s="634" t="str">
        <f t="shared" si="86"/>
        <v/>
      </c>
      <c r="U460" s="903"/>
      <c r="V460" s="634" t="str">
        <f t="shared" si="87"/>
        <v xml:space="preserve"> </v>
      </c>
      <c r="W460" s="634" t="str">
        <f t="shared" si="88"/>
        <v xml:space="preserve"> </v>
      </c>
      <c r="X460" s="634" t="str">
        <f t="shared" si="89"/>
        <v/>
      </c>
      <c r="Y460" s="634" t="str">
        <f t="shared" si="90"/>
        <v xml:space="preserve"> </v>
      </c>
      <c r="Z460" s="634" t="str">
        <f t="shared" si="91"/>
        <v xml:space="preserve"> </v>
      </c>
      <c r="AA460" s="899" t="str">
        <f t="shared" si="92"/>
        <v xml:space="preserve"> </v>
      </c>
      <c r="AB460" s="899" t="str">
        <f t="shared" si="93"/>
        <v xml:space="preserve"> </v>
      </c>
      <c r="AD460" s="38">
        <f t="shared" si="94"/>
        <v>0</v>
      </c>
      <c r="AI460" s="38">
        <f t="shared" si="95"/>
        <v>0</v>
      </c>
    </row>
    <row r="461" spans="1:35" x14ac:dyDescent="0.25">
      <c r="A461" s="640"/>
      <c r="B461" s="640"/>
      <c r="C461" s="627"/>
      <c r="D461" s="900"/>
      <c r="E461" s="640"/>
      <c r="F461" s="640"/>
      <c r="G461" s="640"/>
      <c r="H461" s="624"/>
      <c r="I461" s="638"/>
      <c r="J461" s="901"/>
      <c r="K461" s="901"/>
      <c r="L461" s="901"/>
      <c r="M461" s="901"/>
      <c r="N461" s="640"/>
      <c r="O461" s="896" t="str">
        <f t="shared" si="84"/>
        <v xml:space="preserve"> </v>
      </c>
      <c r="P461" s="640"/>
      <c r="Q461" s="902"/>
      <c r="R461" s="903"/>
      <c r="S461" s="634" t="str">
        <f t="shared" si="85"/>
        <v/>
      </c>
      <c r="T461" s="634" t="str">
        <f t="shared" si="86"/>
        <v/>
      </c>
      <c r="U461" s="903"/>
      <c r="V461" s="634" t="str">
        <f t="shared" si="87"/>
        <v xml:space="preserve"> </v>
      </c>
      <c r="W461" s="634" t="str">
        <f t="shared" si="88"/>
        <v xml:space="preserve"> </v>
      </c>
      <c r="X461" s="634" t="str">
        <f t="shared" si="89"/>
        <v/>
      </c>
      <c r="Y461" s="634" t="str">
        <f t="shared" si="90"/>
        <v xml:space="preserve"> </v>
      </c>
      <c r="Z461" s="634" t="str">
        <f t="shared" si="91"/>
        <v xml:space="preserve"> </v>
      </c>
      <c r="AA461" s="899" t="str">
        <f t="shared" si="92"/>
        <v xml:space="preserve"> </v>
      </c>
      <c r="AB461" s="899" t="str">
        <f t="shared" si="93"/>
        <v xml:space="preserve"> </v>
      </c>
      <c r="AD461" s="38">
        <f t="shared" si="94"/>
        <v>0</v>
      </c>
      <c r="AI461" s="38">
        <f t="shared" si="95"/>
        <v>0</v>
      </c>
    </row>
    <row r="462" spans="1:35" x14ac:dyDescent="0.25">
      <c r="A462" s="640"/>
      <c r="B462" s="640"/>
      <c r="C462" s="627"/>
      <c r="D462" s="900"/>
      <c r="E462" s="640"/>
      <c r="F462" s="640"/>
      <c r="G462" s="640"/>
      <c r="H462" s="624"/>
      <c r="I462" s="638"/>
      <c r="J462" s="901"/>
      <c r="K462" s="901"/>
      <c r="L462" s="901"/>
      <c r="M462" s="901"/>
      <c r="N462" s="640"/>
      <c r="O462" s="896" t="str">
        <f t="shared" si="84"/>
        <v xml:space="preserve"> </v>
      </c>
      <c r="P462" s="640"/>
      <c r="Q462" s="902"/>
      <c r="R462" s="903"/>
      <c r="S462" s="634" t="str">
        <f t="shared" si="85"/>
        <v/>
      </c>
      <c r="T462" s="634" t="str">
        <f t="shared" si="86"/>
        <v/>
      </c>
      <c r="U462" s="903"/>
      <c r="V462" s="634" t="str">
        <f t="shared" si="87"/>
        <v xml:space="preserve"> </v>
      </c>
      <c r="W462" s="634" t="str">
        <f t="shared" si="88"/>
        <v xml:space="preserve"> </v>
      </c>
      <c r="X462" s="634" t="str">
        <f t="shared" si="89"/>
        <v/>
      </c>
      <c r="Y462" s="634" t="str">
        <f t="shared" si="90"/>
        <v xml:space="preserve"> </v>
      </c>
      <c r="Z462" s="634" t="str">
        <f t="shared" si="91"/>
        <v xml:space="preserve"> </v>
      </c>
      <c r="AA462" s="899" t="str">
        <f t="shared" si="92"/>
        <v xml:space="preserve"> </v>
      </c>
      <c r="AB462" s="899" t="str">
        <f t="shared" si="93"/>
        <v xml:space="preserve"> </v>
      </c>
      <c r="AD462" s="38">
        <f t="shared" si="94"/>
        <v>0</v>
      </c>
      <c r="AI462" s="38">
        <f t="shared" si="95"/>
        <v>0</v>
      </c>
    </row>
    <row r="463" spans="1:35" x14ac:dyDescent="0.25">
      <c r="A463" s="640"/>
      <c r="B463" s="640"/>
      <c r="C463" s="627"/>
      <c r="D463" s="900"/>
      <c r="E463" s="640"/>
      <c r="F463" s="640"/>
      <c r="G463" s="640"/>
      <c r="H463" s="624"/>
      <c r="I463" s="638"/>
      <c r="J463" s="901"/>
      <c r="K463" s="901"/>
      <c r="L463" s="901"/>
      <c r="M463" s="901"/>
      <c r="N463" s="640"/>
      <c r="O463" s="896" t="str">
        <f t="shared" si="84"/>
        <v xml:space="preserve"> </v>
      </c>
      <c r="P463" s="640"/>
      <c r="Q463" s="902"/>
      <c r="R463" s="903"/>
      <c r="S463" s="634" t="str">
        <f t="shared" si="85"/>
        <v/>
      </c>
      <c r="T463" s="634" t="str">
        <f t="shared" si="86"/>
        <v/>
      </c>
      <c r="U463" s="903"/>
      <c r="V463" s="634" t="str">
        <f t="shared" si="87"/>
        <v xml:space="preserve"> </v>
      </c>
      <c r="W463" s="634" t="str">
        <f t="shared" si="88"/>
        <v xml:space="preserve"> </v>
      </c>
      <c r="X463" s="634" t="str">
        <f t="shared" si="89"/>
        <v/>
      </c>
      <c r="Y463" s="634" t="str">
        <f t="shared" si="90"/>
        <v xml:space="preserve"> </v>
      </c>
      <c r="Z463" s="634" t="str">
        <f t="shared" si="91"/>
        <v xml:space="preserve"> </v>
      </c>
      <c r="AA463" s="899" t="str">
        <f t="shared" si="92"/>
        <v xml:space="preserve"> </v>
      </c>
      <c r="AB463" s="899" t="str">
        <f t="shared" si="93"/>
        <v xml:space="preserve"> </v>
      </c>
      <c r="AD463" s="38">
        <f t="shared" si="94"/>
        <v>0</v>
      </c>
      <c r="AI463" s="38">
        <f t="shared" si="95"/>
        <v>0</v>
      </c>
    </row>
    <row r="464" spans="1:35" x14ac:dyDescent="0.25">
      <c r="A464" s="640"/>
      <c r="B464" s="640"/>
      <c r="C464" s="627"/>
      <c r="D464" s="900"/>
      <c r="E464" s="640"/>
      <c r="F464" s="640"/>
      <c r="G464" s="640"/>
      <c r="H464" s="624"/>
      <c r="I464" s="638"/>
      <c r="J464" s="901"/>
      <c r="K464" s="901"/>
      <c r="L464" s="901"/>
      <c r="M464" s="901"/>
      <c r="N464" s="640"/>
      <c r="O464" s="896" t="str">
        <f t="shared" si="84"/>
        <v xml:space="preserve"> </v>
      </c>
      <c r="P464" s="640"/>
      <c r="Q464" s="902"/>
      <c r="R464" s="903"/>
      <c r="S464" s="634" t="str">
        <f t="shared" si="85"/>
        <v/>
      </c>
      <c r="T464" s="634" t="str">
        <f t="shared" si="86"/>
        <v/>
      </c>
      <c r="U464" s="903"/>
      <c r="V464" s="634" t="str">
        <f t="shared" si="87"/>
        <v xml:space="preserve"> </v>
      </c>
      <c r="W464" s="634" t="str">
        <f t="shared" si="88"/>
        <v xml:space="preserve"> </v>
      </c>
      <c r="X464" s="634" t="str">
        <f t="shared" si="89"/>
        <v/>
      </c>
      <c r="Y464" s="634" t="str">
        <f t="shared" si="90"/>
        <v xml:space="preserve"> </v>
      </c>
      <c r="Z464" s="634" t="str">
        <f t="shared" si="91"/>
        <v xml:space="preserve"> </v>
      </c>
      <c r="AA464" s="899" t="str">
        <f t="shared" si="92"/>
        <v xml:space="preserve"> </v>
      </c>
      <c r="AB464" s="899" t="str">
        <f t="shared" si="93"/>
        <v xml:space="preserve"> </v>
      </c>
      <c r="AD464" s="38">
        <f t="shared" si="94"/>
        <v>0</v>
      </c>
      <c r="AI464" s="38">
        <f t="shared" si="95"/>
        <v>0</v>
      </c>
    </row>
    <row r="465" spans="1:35" x14ac:dyDescent="0.25">
      <c r="A465" s="640"/>
      <c r="B465" s="640"/>
      <c r="C465" s="627"/>
      <c r="D465" s="900"/>
      <c r="E465" s="640"/>
      <c r="F465" s="640"/>
      <c r="G465" s="640"/>
      <c r="H465" s="624"/>
      <c r="I465" s="638"/>
      <c r="J465" s="901"/>
      <c r="K465" s="901"/>
      <c r="L465" s="901"/>
      <c r="M465" s="901"/>
      <c r="N465" s="640"/>
      <c r="O465" s="896" t="str">
        <f t="shared" si="84"/>
        <v xml:space="preserve"> </v>
      </c>
      <c r="P465" s="640"/>
      <c r="Q465" s="902"/>
      <c r="R465" s="903"/>
      <c r="S465" s="634" t="str">
        <f t="shared" si="85"/>
        <v/>
      </c>
      <c r="T465" s="634" t="str">
        <f t="shared" si="86"/>
        <v/>
      </c>
      <c r="U465" s="903"/>
      <c r="V465" s="634" t="str">
        <f t="shared" si="87"/>
        <v xml:space="preserve"> </v>
      </c>
      <c r="W465" s="634" t="str">
        <f t="shared" si="88"/>
        <v xml:space="preserve"> </v>
      </c>
      <c r="X465" s="634" t="str">
        <f t="shared" si="89"/>
        <v/>
      </c>
      <c r="Y465" s="634" t="str">
        <f t="shared" si="90"/>
        <v xml:space="preserve"> </v>
      </c>
      <c r="Z465" s="634" t="str">
        <f t="shared" si="91"/>
        <v xml:space="preserve"> </v>
      </c>
      <c r="AA465" s="899" t="str">
        <f t="shared" si="92"/>
        <v xml:space="preserve"> </v>
      </c>
      <c r="AB465" s="899" t="str">
        <f t="shared" si="93"/>
        <v xml:space="preserve"> </v>
      </c>
      <c r="AD465" s="38">
        <f t="shared" si="94"/>
        <v>0</v>
      </c>
      <c r="AI465" s="38">
        <f t="shared" si="95"/>
        <v>0</v>
      </c>
    </row>
    <row r="466" spans="1:35" x14ac:dyDescent="0.25">
      <c r="A466" s="640"/>
      <c r="B466" s="640"/>
      <c r="C466" s="627"/>
      <c r="D466" s="900"/>
      <c r="E466" s="640"/>
      <c r="F466" s="640"/>
      <c r="G466" s="640"/>
      <c r="H466" s="624"/>
      <c r="I466" s="638"/>
      <c r="J466" s="901"/>
      <c r="K466" s="901"/>
      <c r="L466" s="901"/>
      <c r="M466" s="901"/>
      <c r="N466" s="640"/>
      <c r="O466" s="896" t="str">
        <f t="shared" si="84"/>
        <v xml:space="preserve"> </v>
      </c>
      <c r="P466" s="640"/>
      <c r="Q466" s="902"/>
      <c r="R466" s="903"/>
      <c r="S466" s="634" t="str">
        <f t="shared" si="85"/>
        <v/>
      </c>
      <c r="T466" s="634" t="str">
        <f t="shared" si="86"/>
        <v/>
      </c>
      <c r="U466" s="903"/>
      <c r="V466" s="634" t="str">
        <f t="shared" si="87"/>
        <v xml:space="preserve"> </v>
      </c>
      <c r="W466" s="634" t="str">
        <f t="shared" si="88"/>
        <v xml:space="preserve"> </v>
      </c>
      <c r="X466" s="634" t="str">
        <f t="shared" si="89"/>
        <v/>
      </c>
      <c r="Y466" s="634" t="str">
        <f t="shared" si="90"/>
        <v xml:space="preserve"> </v>
      </c>
      <c r="Z466" s="634" t="str">
        <f t="shared" si="91"/>
        <v xml:space="preserve"> </v>
      </c>
      <c r="AA466" s="899" t="str">
        <f t="shared" si="92"/>
        <v xml:space="preserve"> </v>
      </c>
      <c r="AB466" s="899" t="str">
        <f t="shared" si="93"/>
        <v xml:space="preserve"> </v>
      </c>
      <c r="AD466" s="38">
        <f t="shared" si="94"/>
        <v>0</v>
      </c>
      <c r="AI466" s="38">
        <f t="shared" si="95"/>
        <v>0</v>
      </c>
    </row>
    <row r="467" spans="1:35" x14ac:dyDescent="0.25">
      <c r="A467" s="640"/>
      <c r="B467" s="640"/>
      <c r="C467" s="627"/>
      <c r="D467" s="900"/>
      <c r="E467" s="640"/>
      <c r="F467" s="640"/>
      <c r="G467" s="640"/>
      <c r="H467" s="624"/>
      <c r="I467" s="638"/>
      <c r="J467" s="901"/>
      <c r="K467" s="901"/>
      <c r="L467" s="901"/>
      <c r="M467" s="901"/>
      <c r="N467" s="640"/>
      <c r="O467" s="896" t="str">
        <f t="shared" si="84"/>
        <v xml:space="preserve"> </v>
      </c>
      <c r="P467" s="640"/>
      <c r="Q467" s="902"/>
      <c r="R467" s="903"/>
      <c r="S467" s="634" t="str">
        <f t="shared" si="85"/>
        <v/>
      </c>
      <c r="T467" s="634" t="str">
        <f t="shared" si="86"/>
        <v/>
      </c>
      <c r="U467" s="903"/>
      <c r="V467" s="634" t="str">
        <f t="shared" si="87"/>
        <v xml:space="preserve"> </v>
      </c>
      <c r="W467" s="634" t="str">
        <f t="shared" si="88"/>
        <v xml:space="preserve"> </v>
      </c>
      <c r="X467" s="634" t="str">
        <f t="shared" si="89"/>
        <v/>
      </c>
      <c r="Y467" s="634" t="str">
        <f t="shared" si="90"/>
        <v xml:space="preserve"> </v>
      </c>
      <c r="Z467" s="634" t="str">
        <f t="shared" si="91"/>
        <v xml:space="preserve"> </v>
      </c>
      <c r="AA467" s="899" t="str">
        <f t="shared" si="92"/>
        <v xml:space="preserve"> </v>
      </c>
      <c r="AB467" s="899" t="str">
        <f t="shared" si="93"/>
        <v xml:space="preserve"> </v>
      </c>
      <c r="AD467" s="38">
        <f t="shared" si="94"/>
        <v>0</v>
      </c>
      <c r="AI467" s="38">
        <f t="shared" si="95"/>
        <v>0</v>
      </c>
    </row>
    <row r="468" spans="1:35" x14ac:dyDescent="0.25">
      <c r="A468" s="640"/>
      <c r="B468" s="640"/>
      <c r="C468" s="627"/>
      <c r="D468" s="900"/>
      <c r="E468" s="640"/>
      <c r="F468" s="640"/>
      <c r="G468" s="640"/>
      <c r="H468" s="624"/>
      <c r="I468" s="638"/>
      <c r="J468" s="901"/>
      <c r="K468" s="901"/>
      <c r="L468" s="901"/>
      <c r="M468" s="901"/>
      <c r="N468" s="640"/>
      <c r="O468" s="896" t="str">
        <f t="shared" si="84"/>
        <v xml:space="preserve"> </v>
      </c>
      <c r="P468" s="640"/>
      <c r="Q468" s="902"/>
      <c r="R468" s="903"/>
      <c r="S468" s="634" t="str">
        <f t="shared" si="85"/>
        <v/>
      </c>
      <c r="T468" s="634" t="str">
        <f t="shared" si="86"/>
        <v/>
      </c>
      <c r="U468" s="903"/>
      <c r="V468" s="634" t="str">
        <f t="shared" si="87"/>
        <v xml:space="preserve"> </v>
      </c>
      <c r="W468" s="634" t="str">
        <f t="shared" si="88"/>
        <v xml:space="preserve"> </v>
      </c>
      <c r="X468" s="634" t="str">
        <f t="shared" si="89"/>
        <v/>
      </c>
      <c r="Y468" s="634" t="str">
        <f t="shared" si="90"/>
        <v xml:space="preserve"> </v>
      </c>
      <c r="Z468" s="634" t="str">
        <f t="shared" si="91"/>
        <v xml:space="preserve"> </v>
      </c>
      <c r="AA468" s="899" t="str">
        <f t="shared" si="92"/>
        <v xml:space="preserve"> </v>
      </c>
      <c r="AB468" s="899" t="str">
        <f t="shared" si="93"/>
        <v xml:space="preserve"> </v>
      </c>
      <c r="AD468" s="38">
        <f t="shared" si="94"/>
        <v>0</v>
      </c>
      <c r="AI468" s="38">
        <f t="shared" si="95"/>
        <v>0</v>
      </c>
    </row>
    <row r="469" spans="1:35" x14ac:dyDescent="0.25">
      <c r="A469" s="640"/>
      <c r="B469" s="640"/>
      <c r="C469" s="627"/>
      <c r="D469" s="900"/>
      <c r="E469" s="640"/>
      <c r="F469" s="640"/>
      <c r="G469" s="640"/>
      <c r="H469" s="624"/>
      <c r="I469" s="638"/>
      <c r="J469" s="901"/>
      <c r="K469" s="901"/>
      <c r="L469" s="901"/>
      <c r="M469" s="901"/>
      <c r="N469" s="640"/>
      <c r="O469" s="896" t="str">
        <f t="shared" si="84"/>
        <v xml:space="preserve"> </v>
      </c>
      <c r="P469" s="640"/>
      <c r="Q469" s="902"/>
      <c r="R469" s="903"/>
      <c r="S469" s="634" t="str">
        <f t="shared" si="85"/>
        <v/>
      </c>
      <c r="T469" s="634" t="str">
        <f t="shared" si="86"/>
        <v/>
      </c>
      <c r="U469" s="903"/>
      <c r="V469" s="634" t="str">
        <f t="shared" si="87"/>
        <v xml:space="preserve"> </v>
      </c>
      <c r="W469" s="634" t="str">
        <f t="shared" si="88"/>
        <v xml:space="preserve"> </v>
      </c>
      <c r="X469" s="634" t="str">
        <f t="shared" si="89"/>
        <v/>
      </c>
      <c r="Y469" s="634" t="str">
        <f t="shared" si="90"/>
        <v xml:space="preserve"> </v>
      </c>
      <c r="Z469" s="634" t="str">
        <f t="shared" si="91"/>
        <v xml:space="preserve"> </v>
      </c>
      <c r="AA469" s="899" t="str">
        <f t="shared" si="92"/>
        <v xml:space="preserve"> </v>
      </c>
      <c r="AB469" s="899" t="str">
        <f t="shared" si="93"/>
        <v xml:space="preserve"> </v>
      </c>
      <c r="AD469" s="38">
        <f t="shared" si="94"/>
        <v>0</v>
      </c>
      <c r="AI469" s="38">
        <f t="shared" si="95"/>
        <v>0</v>
      </c>
    </row>
    <row r="470" spans="1:35" x14ac:dyDescent="0.25">
      <c r="A470" s="640"/>
      <c r="B470" s="640"/>
      <c r="C470" s="627"/>
      <c r="D470" s="900"/>
      <c r="E470" s="640"/>
      <c r="F470" s="640"/>
      <c r="G470" s="640"/>
      <c r="H470" s="624"/>
      <c r="I470" s="638"/>
      <c r="J470" s="901"/>
      <c r="K470" s="901"/>
      <c r="L470" s="901"/>
      <c r="M470" s="901"/>
      <c r="N470" s="640"/>
      <c r="O470" s="896" t="str">
        <f t="shared" si="84"/>
        <v xml:space="preserve"> </v>
      </c>
      <c r="P470" s="640"/>
      <c r="Q470" s="902"/>
      <c r="R470" s="903"/>
      <c r="S470" s="634" t="str">
        <f t="shared" si="85"/>
        <v/>
      </c>
      <c r="T470" s="634" t="str">
        <f t="shared" si="86"/>
        <v/>
      </c>
      <c r="U470" s="903"/>
      <c r="V470" s="634" t="str">
        <f t="shared" si="87"/>
        <v xml:space="preserve"> </v>
      </c>
      <c r="W470" s="634" t="str">
        <f t="shared" si="88"/>
        <v xml:space="preserve"> </v>
      </c>
      <c r="X470" s="634" t="str">
        <f t="shared" si="89"/>
        <v/>
      </c>
      <c r="Y470" s="634" t="str">
        <f t="shared" si="90"/>
        <v xml:space="preserve"> </v>
      </c>
      <c r="Z470" s="634" t="str">
        <f t="shared" si="91"/>
        <v xml:space="preserve"> </v>
      </c>
      <c r="AA470" s="899" t="str">
        <f t="shared" si="92"/>
        <v xml:space="preserve"> </v>
      </c>
      <c r="AB470" s="899" t="str">
        <f t="shared" si="93"/>
        <v xml:space="preserve"> </v>
      </c>
      <c r="AD470" s="38">
        <f t="shared" si="94"/>
        <v>0</v>
      </c>
      <c r="AI470" s="38">
        <f t="shared" si="95"/>
        <v>0</v>
      </c>
    </row>
    <row r="471" spans="1:35" x14ac:dyDescent="0.25">
      <c r="A471" s="640"/>
      <c r="B471" s="640"/>
      <c r="C471" s="627"/>
      <c r="D471" s="900"/>
      <c r="E471" s="640"/>
      <c r="F471" s="640"/>
      <c r="G471" s="640"/>
      <c r="H471" s="624"/>
      <c r="I471" s="638"/>
      <c r="J471" s="901"/>
      <c r="K471" s="901"/>
      <c r="L471" s="901"/>
      <c r="M471" s="901"/>
      <c r="N471" s="640"/>
      <c r="O471" s="896" t="str">
        <f t="shared" si="84"/>
        <v xml:space="preserve"> </v>
      </c>
      <c r="P471" s="640"/>
      <c r="Q471" s="902"/>
      <c r="R471" s="903"/>
      <c r="S471" s="634" t="str">
        <f t="shared" si="85"/>
        <v/>
      </c>
      <c r="T471" s="634" t="str">
        <f t="shared" si="86"/>
        <v/>
      </c>
      <c r="U471" s="903"/>
      <c r="V471" s="634" t="str">
        <f t="shared" si="87"/>
        <v xml:space="preserve"> </v>
      </c>
      <c r="W471" s="634" t="str">
        <f t="shared" si="88"/>
        <v xml:space="preserve"> </v>
      </c>
      <c r="X471" s="634" t="str">
        <f t="shared" si="89"/>
        <v/>
      </c>
      <c r="Y471" s="634" t="str">
        <f t="shared" si="90"/>
        <v xml:space="preserve"> </v>
      </c>
      <c r="Z471" s="634" t="str">
        <f t="shared" si="91"/>
        <v xml:space="preserve"> </v>
      </c>
      <c r="AA471" s="899" t="str">
        <f t="shared" si="92"/>
        <v xml:space="preserve"> </v>
      </c>
      <c r="AB471" s="899" t="str">
        <f t="shared" si="93"/>
        <v xml:space="preserve"> </v>
      </c>
      <c r="AD471" s="38">
        <f t="shared" si="94"/>
        <v>0</v>
      </c>
      <c r="AI471" s="38">
        <f t="shared" si="95"/>
        <v>0</v>
      </c>
    </row>
    <row r="472" spans="1:35" x14ac:dyDescent="0.25">
      <c r="A472" s="640"/>
      <c r="B472" s="640"/>
      <c r="C472" s="627"/>
      <c r="D472" s="900"/>
      <c r="E472" s="640"/>
      <c r="F472" s="640"/>
      <c r="G472" s="640"/>
      <c r="H472" s="624"/>
      <c r="I472" s="638"/>
      <c r="J472" s="901"/>
      <c r="K472" s="901"/>
      <c r="L472" s="901"/>
      <c r="M472" s="901"/>
      <c r="N472" s="640"/>
      <c r="O472" s="896" t="str">
        <f t="shared" si="84"/>
        <v xml:space="preserve"> </v>
      </c>
      <c r="P472" s="640"/>
      <c r="Q472" s="902"/>
      <c r="R472" s="903"/>
      <c r="S472" s="634" t="str">
        <f t="shared" si="85"/>
        <v/>
      </c>
      <c r="T472" s="634" t="str">
        <f t="shared" si="86"/>
        <v/>
      </c>
      <c r="U472" s="903"/>
      <c r="V472" s="634" t="str">
        <f t="shared" si="87"/>
        <v xml:space="preserve"> </v>
      </c>
      <c r="W472" s="634" t="str">
        <f t="shared" si="88"/>
        <v xml:space="preserve"> </v>
      </c>
      <c r="X472" s="634" t="str">
        <f t="shared" si="89"/>
        <v/>
      </c>
      <c r="Y472" s="634" t="str">
        <f t="shared" si="90"/>
        <v xml:space="preserve"> </v>
      </c>
      <c r="Z472" s="634" t="str">
        <f t="shared" si="91"/>
        <v xml:space="preserve"> </v>
      </c>
      <c r="AA472" s="899" t="str">
        <f t="shared" si="92"/>
        <v xml:space="preserve"> </v>
      </c>
      <c r="AB472" s="899" t="str">
        <f t="shared" si="93"/>
        <v xml:space="preserve"> </v>
      </c>
      <c r="AD472" s="38">
        <f t="shared" si="94"/>
        <v>0</v>
      </c>
      <c r="AI472" s="38">
        <f t="shared" si="95"/>
        <v>0</v>
      </c>
    </row>
    <row r="473" spans="1:35" x14ac:dyDescent="0.25">
      <c r="A473" s="640"/>
      <c r="B473" s="640"/>
      <c r="C473" s="627"/>
      <c r="D473" s="900"/>
      <c r="E473" s="640"/>
      <c r="F473" s="640"/>
      <c r="G473" s="640"/>
      <c r="H473" s="624"/>
      <c r="I473" s="638"/>
      <c r="J473" s="901"/>
      <c r="K473" s="901"/>
      <c r="L473" s="901"/>
      <c r="M473" s="901"/>
      <c r="N473" s="640"/>
      <c r="O473" s="896" t="str">
        <f t="shared" si="84"/>
        <v xml:space="preserve"> </v>
      </c>
      <c r="P473" s="640"/>
      <c r="Q473" s="902"/>
      <c r="R473" s="903"/>
      <c r="S473" s="634" t="str">
        <f t="shared" si="85"/>
        <v/>
      </c>
      <c r="T473" s="634" t="str">
        <f t="shared" si="86"/>
        <v/>
      </c>
      <c r="U473" s="903"/>
      <c r="V473" s="634" t="str">
        <f t="shared" si="87"/>
        <v xml:space="preserve"> </v>
      </c>
      <c r="W473" s="634" t="str">
        <f t="shared" si="88"/>
        <v xml:space="preserve"> </v>
      </c>
      <c r="X473" s="634" t="str">
        <f t="shared" si="89"/>
        <v/>
      </c>
      <c r="Y473" s="634" t="str">
        <f t="shared" si="90"/>
        <v xml:space="preserve"> </v>
      </c>
      <c r="Z473" s="634" t="str">
        <f t="shared" si="91"/>
        <v xml:space="preserve"> </v>
      </c>
      <c r="AA473" s="899" t="str">
        <f t="shared" si="92"/>
        <v xml:space="preserve"> </v>
      </c>
      <c r="AB473" s="899" t="str">
        <f t="shared" si="93"/>
        <v xml:space="preserve"> </v>
      </c>
      <c r="AD473" s="38">
        <f t="shared" si="94"/>
        <v>0</v>
      </c>
      <c r="AI473" s="38">
        <f t="shared" si="95"/>
        <v>0</v>
      </c>
    </row>
    <row r="474" spans="1:35" x14ac:dyDescent="0.25">
      <c r="A474" s="640"/>
      <c r="B474" s="640"/>
      <c r="C474" s="627"/>
      <c r="D474" s="900"/>
      <c r="E474" s="640"/>
      <c r="F474" s="640"/>
      <c r="G474" s="640"/>
      <c r="H474" s="624"/>
      <c r="I474" s="638"/>
      <c r="J474" s="901"/>
      <c r="K474" s="901"/>
      <c r="L474" s="901"/>
      <c r="M474" s="901"/>
      <c r="N474" s="640"/>
      <c r="O474" s="896" t="str">
        <f t="shared" si="84"/>
        <v xml:space="preserve"> </v>
      </c>
      <c r="P474" s="640"/>
      <c r="Q474" s="902"/>
      <c r="R474" s="903"/>
      <c r="S474" s="634" t="str">
        <f t="shared" si="85"/>
        <v/>
      </c>
      <c r="T474" s="634" t="str">
        <f t="shared" si="86"/>
        <v/>
      </c>
      <c r="U474" s="903"/>
      <c r="V474" s="634" t="str">
        <f t="shared" si="87"/>
        <v xml:space="preserve"> </v>
      </c>
      <c r="W474" s="634" t="str">
        <f t="shared" si="88"/>
        <v xml:space="preserve"> </v>
      </c>
      <c r="X474" s="634" t="str">
        <f t="shared" si="89"/>
        <v/>
      </c>
      <c r="Y474" s="634" t="str">
        <f t="shared" si="90"/>
        <v xml:space="preserve"> </v>
      </c>
      <c r="Z474" s="634" t="str">
        <f t="shared" si="91"/>
        <v xml:space="preserve"> </v>
      </c>
      <c r="AA474" s="899" t="str">
        <f t="shared" si="92"/>
        <v xml:space="preserve"> </v>
      </c>
      <c r="AB474" s="899" t="str">
        <f t="shared" si="93"/>
        <v xml:space="preserve"> </v>
      </c>
      <c r="AD474" s="38">
        <f t="shared" si="94"/>
        <v>0</v>
      </c>
      <c r="AI474" s="38">
        <f t="shared" si="95"/>
        <v>0</v>
      </c>
    </row>
    <row r="475" spans="1:35" x14ac:dyDescent="0.25">
      <c r="A475" s="640"/>
      <c r="B475" s="640"/>
      <c r="C475" s="627"/>
      <c r="D475" s="900"/>
      <c r="E475" s="640"/>
      <c r="F475" s="640"/>
      <c r="G475" s="640"/>
      <c r="H475" s="624"/>
      <c r="I475" s="638"/>
      <c r="J475" s="901"/>
      <c r="K475" s="901"/>
      <c r="L475" s="901"/>
      <c r="M475" s="901"/>
      <c r="N475" s="640"/>
      <c r="O475" s="896" t="str">
        <f t="shared" si="84"/>
        <v xml:space="preserve"> </v>
      </c>
      <c r="P475" s="640"/>
      <c r="Q475" s="902"/>
      <c r="R475" s="903"/>
      <c r="S475" s="634" t="str">
        <f t="shared" si="85"/>
        <v/>
      </c>
      <c r="T475" s="634" t="str">
        <f t="shared" si="86"/>
        <v/>
      </c>
      <c r="U475" s="903"/>
      <c r="V475" s="634" t="str">
        <f t="shared" si="87"/>
        <v xml:space="preserve"> </v>
      </c>
      <c r="W475" s="634" t="str">
        <f t="shared" si="88"/>
        <v xml:space="preserve"> </v>
      </c>
      <c r="X475" s="634" t="str">
        <f t="shared" si="89"/>
        <v/>
      </c>
      <c r="Y475" s="634" t="str">
        <f t="shared" si="90"/>
        <v xml:space="preserve"> </v>
      </c>
      <c r="Z475" s="634" t="str">
        <f t="shared" si="91"/>
        <v xml:space="preserve"> </v>
      </c>
      <c r="AA475" s="899" t="str">
        <f t="shared" si="92"/>
        <v xml:space="preserve"> </v>
      </c>
      <c r="AB475" s="899" t="str">
        <f t="shared" si="93"/>
        <v xml:space="preserve"> </v>
      </c>
      <c r="AD475" s="38">
        <f t="shared" si="94"/>
        <v>0</v>
      </c>
      <c r="AI475" s="38">
        <f t="shared" si="95"/>
        <v>0</v>
      </c>
    </row>
    <row r="476" spans="1:35" x14ac:dyDescent="0.25">
      <c r="A476" s="640"/>
      <c r="B476" s="640"/>
      <c r="C476" s="627"/>
      <c r="D476" s="900"/>
      <c r="E476" s="640"/>
      <c r="F476" s="640"/>
      <c r="G476" s="640"/>
      <c r="H476" s="624"/>
      <c r="I476" s="638"/>
      <c r="J476" s="901"/>
      <c r="K476" s="901"/>
      <c r="L476" s="901"/>
      <c r="M476" s="901"/>
      <c r="N476" s="640"/>
      <c r="O476" s="896" t="str">
        <f t="shared" si="84"/>
        <v xml:space="preserve"> </v>
      </c>
      <c r="P476" s="640"/>
      <c r="Q476" s="902"/>
      <c r="R476" s="903"/>
      <c r="S476" s="634" t="str">
        <f t="shared" si="85"/>
        <v/>
      </c>
      <c r="T476" s="634" t="str">
        <f t="shared" si="86"/>
        <v/>
      </c>
      <c r="U476" s="903"/>
      <c r="V476" s="634" t="str">
        <f t="shared" si="87"/>
        <v xml:space="preserve"> </v>
      </c>
      <c r="W476" s="634" t="str">
        <f t="shared" si="88"/>
        <v xml:space="preserve"> </v>
      </c>
      <c r="X476" s="634" t="str">
        <f t="shared" si="89"/>
        <v/>
      </c>
      <c r="Y476" s="634" t="str">
        <f t="shared" si="90"/>
        <v xml:space="preserve"> </v>
      </c>
      <c r="Z476" s="634" t="str">
        <f t="shared" si="91"/>
        <v xml:space="preserve"> </v>
      </c>
      <c r="AA476" s="899" t="str">
        <f t="shared" si="92"/>
        <v xml:space="preserve"> </v>
      </c>
      <c r="AB476" s="899" t="str">
        <f t="shared" si="93"/>
        <v xml:space="preserve"> </v>
      </c>
      <c r="AD476" s="38">
        <f t="shared" si="94"/>
        <v>0</v>
      </c>
      <c r="AI476" s="38">
        <f t="shared" si="95"/>
        <v>0</v>
      </c>
    </row>
    <row r="477" spans="1:35" x14ac:dyDescent="0.25">
      <c r="A477" s="640"/>
      <c r="B477" s="640"/>
      <c r="C477" s="627"/>
      <c r="D477" s="900"/>
      <c r="E477" s="640"/>
      <c r="F477" s="640"/>
      <c r="G477" s="640"/>
      <c r="H477" s="624"/>
      <c r="I477" s="638"/>
      <c r="J477" s="901"/>
      <c r="K477" s="901"/>
      <c r="L477" s="901"/>
      <c r="M477" s="901"/>
      <c r="N477" s="640"/>
      <c r="O477" s="896" t="str">
        <f t="shared" si="84"/>
        <v xml:space="preserve"> </v>
      </c>
      <c r="P477" s="640"/>
      <c r="Q477" s="902"/>
      <c r="R477" s="903"/>
      <c r="S477" s="634" t="str">
        <f t="shared" si="85"/>
        <v/>
      </c>
      <c r="T477" s="634" t="str">
        <f t="shared" si="86"/>
        <v/>
      </c>
      <c r="U477" s="903"/>
      <c r="V477" s="634" t="str">
        <f t="shared" si="87"/>
        <v xml:space="preserve"> </v>
      </c>
      <c r="W477" s="634" t="str">
        <f t="shared" si="88"/>
        <v xml:space="preserve"> </v>
      </c>
      <c r="X477" s="634" t="str">
        <f t="shared" si="89"/>
        <v/>
      </c>
      <c r="Y477" s="634" t="str">
        <f t="shared" si="90"/>
        <v xml:space="preserve"> </v>
      </c>
      <c r="Z477" s="634" t="str">
        <f t="shared" si="91"/>
        <v xml:space="preserve"> </v>
      </c>
      <c r="AA477" s="899" t="str">
        <f t="shared" si="92"/>
        <v xml:space="preserve"> </v>
      </c>
      <c r="AB477" s="899" t="str">
        <f t="shared" si="93"/>
        <v xml:space="preserve"> </v>
      </c>
      <c r="AD477" s="38">
        <f t="shared" si="94"/>
        <v>0</v>
      </c>
      <c r="AI477" s="38">
        <f t="shared" si="95"/>
        <v>0</v>
      </c>
    </row>
    <row r="478" spans="1:35" x14ac:dyDescent="0.25">
      <c r="A478" s="640"/>
      <c r="B478" s="640"/>
      <c r="C478" s="627"/>
      <c r="D478" s="900"/>
      <c r="E478" s="640"/>
      <c r="F478" s="640"/>
      <c r="G478" s="640"/>
      <c r="H478" s="624"/>
      <c r="I478" s="638"/>
      <c r="J478" s="901"/>
      <c r="K478" s="901"/>
      <c r="L478" s="901"/>
      <c r="M478" s="901"/>
      <c r="N478" s="640"/>
      <c r="O478" s="896" t="str">
        <f t="shared" si="84"/>
        <v xml:space="preserve"> </v>
      </c>
      <c r="P478" s="640"/>
      <c r="Q478" s="902"/>
      <c r="R478" s="903"/>
      <c r="S478" s="634" t="str">
        <f t="shared" si="85"/>
        <v/>
      </c>
      <c r="T478" s="634" t="str">
        <f t="shared" si="86"/>
        <v/>
      </c>
      <c r="U478" s="903"/>
      <c r="V478" s="634" t="str">
        <f t="shared" si="87"/>
        <v xml:space="preserve"> </v>
      </c>
      <c r="W478" s="634" t="str">
        <f t="shared" si="88"/>
        <v xml:space="preserve"> </v>
      </c>
      <c r="X478" s="634" t="str">
        <f t="shared" si="89"/>
        <v/>
      </c>
      <c r="Y478" s="634" t="str">
        <f t="shared" si="90"/>
        <v xml:space="preserve"> </v>
      </c>
      <c r="Z478" s="634" t="str">
        <f t="shared" si="91"/>
        <v xml:space="preserve"> </v>
      </c>
      <c r="AA478" s="899" t="str">
        <f t="shared" si="92"/>
        <v xml:space="preserve"> </v>
      </c>
      <c r="AB478" s="899" t="str">
        <f t="shared" si="93"/>
        <v xml:space="preserve"> </v>
      </c>
      <c r="AD478" s="38">
        <f t="shared" si="94"/>
        <v>0</v>
      </c>
      <c r="AI478" s="38">
        <f t="shared" si="95"/>
        <v>0</v>
      </c>
    </row>
    <row r="479" spans="1:35" x14ac:dyDescent="0.25">
      <c r="A479" s="640"/>
      <c r="B479" s="640"/>
      <c r="C479" s="627"/>
      <c r="D479" s="900"/>
      <c r="E479" s="640"/>
      <c r="F479" s="640"/>
      <c r="G479" s="640"/>
      <c r="H479" s="624"/>
      <c r="I479" s="638"/>
      <c r="J479" s="901"/>
      <c r="K479" s="901"/>
      <c r="L479" s="901"/>
      <c r="M479" s="901"/>
      <c r="N479" s="640"/>
      <c r="O479" s="896" t="str">
        <f t="shared" si="84"/>
        <v xml:space="preserve"> </v>
      </c>
      <c r="P479" s="640"/>
      <c r="Q479" s="902"/>
      <c r="R479" s="903"/>
      <c r="S479" s="634" t="str">
        <f t="shared" si="85"/>
        <v/>
      </c>
      <c r="T479" s="634" t="str">
        <f t="shared" si="86"/>
        <v/>
      </c>
      <c r="U479" s="903"/>
      <c r="V479" s="634" t="str">
        <f t="shared" si="87"/>
        <v xml:space="preserve"> </v>
      </c>
      <c r="W479" s="634" t="str">
        <f t="shared" si="88"/>
        <v xml:space="preserve"> </v>
      </c>
      <c r="X479" s="634" t="str">
        <f t="shared" si="89"/>
        <v/>
      </c>
      <c r="Y479" s="634" t="str">
        <f t="shared" si="90"/>
        <v xml:space="preserve"> </v>
      </c>
      <c r="Z479" s="634" t="str">
        <f t="shared" si="91"/>
        <v xml:space="preserve"> </v>
      </c>
      <c r="AA479" s="899" t="str">
        <f t="shared" si="92"/>
        <v xml:space="preserve"> </v>
      </c>
      <c r="AB479" s="899" t="str">
        <f t="shared" si="93"/>
        <v xml:space="preserve"> </v>
      </c>
      <c r="AD479" s="38">
        <f t="shared" si="94"/>
        <v>0</v>
      </c>
      <c r="AI479" s="38">
        <f t="shared" si="95"/>
        <v>0</v>
      </c>
    </row>
    <row r="480" spans="1:35" x14ac:dyDescent="0.25">
      <c r="A480" s="640"/>
      <c r="B480" s="640"/>
      <c r="C480" s="627"/>
      <c r="D480" s="900"/>
      <c r="E480" s="640"/>
      <c r="F480" s="640"/>
      <c r="G480" s="640"/>
      <c r="H480" s="624"/>
      <c r="I480" s="638"/>
      <c r="J480" s="901"/>
      <c r="K480" s="901"/>
      <c r="L480" s="901"/>
      <c r="M480" s="901"/>
      <c r="N480" s="640"/>
      <c r="O480" s="896" t="str">
        <f t="shared" si="84"/>
        <v xml:space="preserve"> </v>
      </c>
      <c r="P480" s="640"/>
      <c r="Q480" s="902"/>
      <c r="R480" s="903"/>
      <c r="S480" s="634" t="str">
        <f t="shared" si="85"/>
        <v/>
      </c>
      <c r="T480" s="634" t="str">
        <f t="shared" si="86"/>
        <v/>
      </c>
      <c r="U480" s="903"/>
      <c r="V480" s="634" t="str">
        <f t="shared" si="87"/>
        <v xml:space="preserve"> </v>
      </c>
      <c r="W480" s="634" t="str">
        <f t="shared" si="88"/>
        <v xml:space="preserve"> </v>
      </c>
      <c r="X480" s="634" t="str">
        <f t="shared" si="89"/>
        <v/>
      </c>
      <c r="Y480" s="634" t="str">
        <f t="shared" si="90"/>
        <v xml:space="preserve"> </v>
      </c>
      <c r="Z480" s="634" t="str">
        <f t="shared" si="91"/>
        <v xml:space="preserve"> </v>
      </c>
      <c r="AA480" s="899" t="str">
        <f t="shared" si="92"/>
        <v xml:space="preserve"> </v>
      </c>
      <c r="AB480" s="899" t="str">
        <f t="shared" si="93"/>
        <v xml:space="preserve"> </v>
      </c>
      <c r="AD480" s="38">
        <f t="shared" si="94"/>
        <v>0</v>
      </c>
      <c r="AI480" s="38">
        <f t="shared" si="95"/>
        <v>0</v>
      </c>
    </row>
    <row r="481" spans="1:35" x14ac:dyDescent="0.25">
      <c r="A481" s="640"/>
      <c r="B481" s="640"/>
      <c r="C481" s="627"/>
      <c r="D481" s="900"/>
      <c r="E481" s="640"/>
      <c r="F481" s="640"/>
      <c r="G481" s="640"/>
      <c r="H481" s="624"/>
      <c r="I481" s="638"/>
      <c r="J481" s="901"/>
      <c r="K481" s="901"/>
      <c r="L481" s="901"/>
      <c r="M481" s="901"/>
      <c r="N481" s="640"/>
      <c r="O481" s="896" t="str">
        <f t="shared" si="84"/>
        <v xml:space="preserve"> </v>
      </c>
      <c r="P481" s="640"/>
      <c r="Q481" s="902"/>
      <c r="R481" s="903"/>
      <c r="S481" s="634" t="str">
        <f t="shared" si="85"/>
        <v/>
      </c>
      <c r="T481" s="634" t="str">
        <f t="shared" si="86"/>
        <v/>
      </c>
      <c r="U481" s="903"/>
      <c r="V481" s="634" t="str">
        <f t="shared" si="87"/>
        <v xml:space="preserve"> </v>
      </c>
      <c r="W481" s="634" t="str">
        <f t="shared" si="88"/>
        <v xml:space="preserve"> </v>
      </c>
      <c r="X481" s="634" t="str">
        <f t="shared" si="89"/>
        <v/>
      </c>
      <c r="Y481" s="634" t="str">
        <f t="shared" si="90"/>
        <v xml:space="preserve"> </v>
      </c>
      <c r="Z481" s="634" t="str">
        <f t="shared" si="91"/>
        <v xml:space="preserve"> </v>
      </c>
      <c r="AA481" s="899" t="str">
        <f t="shared" si="92"/>
        <v xml:space="preserve"> </v>
      </c>
      <c r="AB481" s="899" t="str">
        <f t="shared" si="93"/>
        <v xml:space="preserve"> </v>
      </c>
      <c r="AD481" s="38">
        <f t="shared" si="94"/>
        <v>0</v>
      </c>
      <c r="AI481" s="38">
        <f t="shared" si="95"/>
        <v>0</v>
      </c>
    </row>
    <row r="482" spans="1:35" x14ac:dyDescent="0.25">
      <c r="A482" s="640"/>
      <c r="B482" s="640"/>
      <c r="C482" s="627"/>
      <c r="D482" s="900"/>
      <c r="E482" s="640"/>
      <c r="F482" s="640"/>
      <c r="G482" s="640"/>
      <c r="H482" s="624"/>
      <c r="I482" s="638"/>
      <c r="J482" s="901"/>
      <c r="K482" s="901"/>
      <c r="L482" s="901"/>
      <c r="M482" s="901"/>
      <c r="N482" s="640"/>
      <c r="O482" s="896" t="str">
        <f t="shared" si="84"/>
        <v xml:space="preserve"> </v>
      </c>
      <c r="P482" s="640"/>
      <c r="Q482" s="902"/>
      <c r="R482" s="903"/>
      <c r="S482" s="634" t="str">
        <f t="shared" si="85"/>
        <v/>
      </c>
      <c r="T482" s="634" t="str">
        <f t="shared" si="86"/>
        <v/>
      </c>
      <c r="U482" s="903"/>
      <c r="V482" s="634" t="str">
        <f t="shared" si="87"/>
        <v xml:space="preserve"> </v>
      </c>
      <c r="W482" s="634" t="str">
        <f t="shared" si="88"/>
        <v xml:space="preserve"> </v>
      </c>
      <c r="X482" s="634" t="str">
        <f t="shared" si="89"/>
        <v/>
      </c>
      <c r="Y482" s="634" t="str">
        <f t="shared" si="90"/>
        <v xml:space="preserve"> </v>
      </c>
      <c r="Z482" s="634" t="str">
        <f t="shared" si="91"/>
        <v xml:space="preserve"> </v>
      </c>
      <c r="AA482" s="899" t="str">
        <f t="shared" si="92"/>
        <v xml:space="preserve"> </v>
      </c>
      <c r="AB482" s="899" t="str">
        <f t="shared" si="93"/>
        <v xml:space="preserve"> </v>
      </c>
      <c r="AD482" s="38">
        <f t="shared" si="94"/>
        <v>0</v>
      </c>
      <c r="AI482" s="38">
        <f t="shared" si="95"/>
        <v>0</v>
      </c>
    </row>
    <row r="483" spans="1:35" x14ac:dyDescent="0.25">
      <c r="A483" s="640"/>
      <c r="B483" s="640"/>
      <c r="C483" s="627"/>
      <c r="D483" s="900"/>
      <c r="E483" s="640"/>
      <c r="F483" s="640"/>
      <c r="G483" s="640"/>
      <c r="H483" s="624"/>
      <c r="I483" s="638"/>
      <c r="J483" s="901"/>
      <c r="K483" s="901"/>
      <c r="L483" s="901"/>
      <c r="M483" s="901"/>
      <c r="N483" s="640"/>
      <c r="O483" s="896" t="str">
        <f t="shared" si="84"/>
        <v xml:space="preserve"> </v>
      </c>
      <c r="P483" s="640"/>
      <c r="Q483" s="902"/>
      <c r="R483" s="903"/>
      <c r="S483" s="634" t="str">
        <f t="shared" si="85"/>
        <v/>
      </c>
      <c r="T483" s="634" t="str">
        <f t="shared" si="86"/>
        <v/>
      </c>
      <c r="U483" s="903"/>
      <c r="V483" s="634" t="str">
        <f t="shared" si="87"/>
        <v xml:space="preserve"> </v>
      </c>
      <c r="W483" s="634" t="str">
        <f t="shared" si="88"/>
        <v xml:space="preserve"> </v>
      </c>
      <c r="X483" s="634" t="str">
        <f t="shared" si="89"/>
        <v/>
      </c>
      <c r="Y483" s="634" t="str">
        <f t="shared" si="90"/>
        <v xml:space="preserve"> </v>
      </c>
      <c r="Z483" s="634" t="str">
        <f t="shared" si="91"/>
        <v xml:space="preserve"> </v>
      </c>
      <c r="AA483" s="899" t="str">
        <f t="shared" si="92"/>
        <v xml:space="preserve"> </v>
      </c>
      <c r="AB483" s="899" t="str">
        <f t="shared" si="93"/>
        <v xml:space="preserve"> </v>
      </c>
      <c r="AD483" s="38">
        <f t="shared" si="94"/>
        <v>0</v>
      </c>
      <c r="AI483" s="38">
        <f t="shared" si="95"/>
        <v>0</v>
      </c>
    </row>
    <row r="484" spans="1:35" x14ac:dyDescent="0.25">
      <c r="A484" s="640"/>
      <c r="B484" s="640"/>
      <c r="C484" s="627"/>
      <c r="D484" s="900"/>
      <c r="E484" s="640"/>
      <c r="F484" s="640"/>
      <c r="G484" s="640"/>
      <c r="H484" s="624"/>
      <c r="I484" s="638"/>
      <c r="J484" s="901"/>
      <c r="K484" s="901"/>
      <c r="L484" s="901"/>
      <c r="M484" s="901"/>
      <c r="N484" s="640"/>
      <c r="O484" s="896" t="str">
        <f t="shared" si="84"/>
        <v xml:space="preserve"> </v>
      </c>
      <c r="P484" s="640"/>
      <c r="Q484" s="902"/>
      <c r="R484" s="903"/>
      <c r="S484" s="634" t="str">
        <f t="shared" si="85"/>
        <v/>
      </c>
      <c r="T484" s="634" t="str">
        <f t="shared" si="86"/>
        <v/>
      </c>
      <c r="U484" s="903"/>
      <c r="V484" s="634" t="str">
        <f t="shared" si="87"/>
        <v xml:space="preserve"> </v>
      </c>
      <c r="W484" s="634" t="str">
        <f t="shared" si="88"/>
        <v xml:space="preserve"> </v>
      </c>
      <c r="X484" s="634" t="str">
        <f t="shared" si="89"/>
        <v/>
      </c>
      <c r="Y484" s="634" t="str">
        <f t="shared" si="90"/>
        <v xml:space="preserve"> </v>
      </c>
      <c r="Z484" s="634" t="str">
        <f t="shared" si="91"/>
        <v xml:space="preserve"> </v>
      </c>
      <c r="AA484" s="899" t="str">
        <f t="shared" si="92"/>
        <v xml:space="preserve"> </v>
      </c>
      <c r="AB484" s="899" t="str">
        <f t="shared" si="93"/>
        <v xml:space="preserve"> </v>
      </c>
      <c r="AD484" s="38">
        <f t="shared" si="94"/>
        <v>0</v>
      </c>
      <c r="AI484" s="38">
        <f t="shared" si="95"/>
        <v>0</v>
      </c>
    </row>
    <row r="485" spans="1:35" x14ac:dyDescent="0.25">
      <c r="A485" s="640"/>
      <c r="B485" s="640"/>
      <c r="C485" s="627"/>
      <c r="D485" s="900"/>
      <c r="E485" s="640"/>
      <c r="F485" s="640"/>
      <c r="G485" s="640"/>
      <c r="H485" s="624"/>
      <c r="I485" s="638"/>
      <c r="J485" s="901"/>
      <c r="K485" s="901"/>
      <c r="L485" s="901"/>
      <c r="M485" s="901"/>
      <c r="N485" s="640"/>
      <c r="O485" s="896" t="str">
        <f t="shared" si="84"/>
        <v xml:space="preserve"> </v>
      </c>
      <c r="P485" s="640"/>
      <c r="Q485" s="902"/>
      <c r="R485" s="903"/>
      <c r="S485" s="634" t="str">
        <f t="shared" si="85"/>
        <v/>
      </c>
      <c r="T485" s="634" t="str">
        <f t="shared" si="86"/>
        <v/>
      </c>
      <c r="U485" s="903"/>
      <c r="V485" s="634" t="str">
        <f t="shared" si="87"/>
        <v xml:space="preserve"> </v>
      </c>
      <c r="W485" s="634" t="str">
        <f t="shared" si="88"/>
        <v xml:space="preserve"> </v>
      </c>
      <c r="X485" s="634" t="str">
        <f t="shared" si="89"/>
        <v/>
      </c>
      <c r="Y485" s="634" t="str">
        <f t="shared" si="90"/>
        <v xml:space="preserve"> </v>
      </c>
      <c r="Z485" s="634" t="str">
        <f t="shared" si="91"/>
        <v xml:space="preserve"> </v>
      </c>
      <c r="AA485" s="899" t="str">
        <f t="shared" si="92"/>
        <v xml:space="preserve"> </v>
      </c>
      <c r="AB485" s="899" t="str">
        <f t="shared" si="93"/>
        <v xml:space="preserve"> </v>
      </c>
      <c r="AD485" s="38">
        <f t="shared" si="94"/>
        <v>0</v>
      </c>
      <c r="AI485" s="38">
        <f t="shared" si="95"/>
        <v>0</v>
      </c>
    </row>
    <row r="486" spans="1:35" x14ac:dyDescent="0.25">
      <c r="A486" s="640"/>
      <c r="B486" s="640"/>
      <c r="C486" s="627"/>
      <c r="D486" s="900"/>
      <c r="E486" s="640"/>
      <c r="F486" s="640"/>
      <c r="G486" s="640"/>
      <c r="H486" s="624"/>
      <c r="I486" s="638"/>
      <c r="J486" s="901"/>
      <c r="K486" s="901"/>
      <c r="L486" s="901"/>
      <c r="M486" s="901"/>
      <c r="N486" s="640"/>
      <c r="O486" s="896" t="str">
        <f t="shared" si="84"/>
        <v xml:space="preserve"> </v>
      </c>
      <c r="P486" s="640"/>
      <c r="Q486" s="902"/>
      <c r="R486" s="903"/>
      <c r="S486" s="634" t="str">
        <f t="shared" si="85"/>
        <v/>
      </c>
      <c r="T486" s="634" t="str">
        <f t="shared" si="86"/>
        <v/>
      </c>
      <c r="U486" s="903"/>
      <c r="V486" s="634" t="str">
        <f t="shared" si="87"/>
        <v xml:space="preserve"> </v>
      </c>
      <c r="W486" s="634" t="str">
        <f t="shared" si="88"/>
        <v xml:space="preserve"> </v>
      </c>
      <c r="X486" s="634" t="str">
        <f t="shared" si="89"/>
        <v/>
      </c>
      <c r="Y486" s="634" t="str">
        <f t="shared" si="90"/>
        <v xml:space="preserve"> </v>
      </c>
      <c r="Z486" s="634" t="str">
        <f t="shared" si="91"/>
        <v xml:space="preserve"> </v>
      </c>
      <c r="AA486" s="899" t="str">
        <f t="shared" si="92"/>
        <v xml:space="preserve"> </v>
      </c>
      <c r="AB486" s="899" t="str">
        <f t="shared" si="93"/>
        <v xml:space="preserve"> </v>
      </c>
      <c r="AD486" s="38">
        <f t="shared" si="94"/>
        <v>0</v>
      </c>
      <c r="AI486" s="38">
        <f t="shared" si="95"/>
        <v>0</v>
      </c>
    </row>
    <row r="487" spans="1:35" x14ac:dyDescent="0.25">
      <c r="A487" s="640"/>
      <c r="B487" s="640"/>
      <c r="C487" s="627"/>
      <c r="D487" s="900"/>
      <c r="E487" s="640"/>
      <c r="F487" s="640"/>
      <c r="G487" s="640"/>
      <c r="H487" s="624"/>
      <c r="I487" s="638"/>
      <c r="J487" s="901"/>
      <c r="K487" s="901"/>
      <c r="L487" s="901"/>
      <c r="M487" s="901"/>
      <c r="N487" s="640"/>
      <c r="O487" s="896" t="str">
        <f t="shared" si="84"/>
        <v xml:space="preserve"> </v>
      </c>
      <c r="P487" s="640"/>
      <c r="Q487" s="902"/>
      <c r="R487" s="903"/>
      <c r="S487" s="634" t="str">
        <f t="shared" si="85"/>
        <v/>
      </c>
      <c r="T487" s="634" t="str">
        <f t="shared" si="86"/>
        <v/>
      </c>
      <c r="U487" s="903"/>
      <c r="V487" s="634" t="str">
        <f t="shared" si="87"/>
        <v xml:space="preserve"> </v>
      </c>
      <c r="W487" s="634" t="str">
        <f t="shared" si="88"/>
        <v xml:space="preserve"> </v>
      </c>
      <c r="X487" s="634" t="str">
        <f t="shared" si="89"/>
        <v/>
      </c>
      <c r="Y487" s="634" t="str">
        <f t="shared" si="90"/>
        <v xml:space="preserve"> </v>
      </c>
      <c r="Z487" s="634" t="str">
        <f t="shared" si="91"/>
        <v xml:space="preserve"> </v>
      </c>
      <c r="AA487" s="899" t="str">
        <f t="shared" si="92"/>
        <v xml:space="preserve"> </v>
      </c>
      <c r="AB487" s="899" t="str">
        <f t="shared" si="93"/>
        <v xml:space="preserve"> </v>
      </c>
      <c r="AD487" s="38">
        <f t="shared" si="94"/>
        <v>0</v>
      </c>
      <c r="AI487" s="38">
        <f t="shared" si="95"/>
        <v>0</v>
      </c>
    </row>
    <row r="488" spans="1:35" x14ac:dyDescent="0.25">
      <c r="A488" s="640"/>
      <c r="B488" s="640"/>
      <c r="C488" s="627"/>
      <c r="D488" s="900"/>
      <c r="E488" s="640"/>
      <c r="F488" s="640"/>
      <c r="G488" s="640"/>
      <c r="H488" s="624"/>
      <c r="I488" s="638"/>
      <c r="J488" s="901"/>
      <c r="K488" s="901"/>
      <c r="L488" s="901"/>
      <c r="M488" s="901"/>
      <c r="N488" s="640"/>
      <c r="O488" s="896" t="str">
        <f t="shared" si="84"/>
        <v xml:space="preserve"> </v>
      </c>
      <c r="P488" s="640"/>
      <c r="Q488" s="902"/>
      <c r="R488" s="903"/>
      <c r="S488" s="634" t="str">
        <f t="shared" si="85"/>
        <v/>
      </c>
      <c r="T488" s="634" t="str">
        <f t="shared" si="86"/>
        <v/>
      </c>
      <c r="U488" s="903"/>
      <c r="V488" s="634" t="str">
        <f t="shared" si="87"/>
        <v xml:space="preserve"> </v>
      </c>
      <c r="W488" s="634" t="str">
        <f t="shared" si="88"/>
        <v xml:space="preserve"> </v>
      </c>
      <c r="X488" s="634" t="str">
        <f t="shared" si="89"/>
        <v/>
      </c>
      <c r="Y488" s="634" t="str">
        <f t="shared" si="90"/>
        <v xml:space="preserve"> </v>
      </c>
      <c r="Z488" s="634" t="str">
        <f t="shared" si="91"/>
        <v xml:space="preserve"> </v>
      </c>
      <c r="AA488" s="899" t="str">
        <f t="shared" si="92"/>
        <v xml:space="preserve"> </v>
      </c>
      <c r="AB488" s="899" t="str">
        <f t="shared" si="93"/>
        <v xml:space="preserve"> </v>
      </c>
      <c r="AD488" s="38">
        <f t="shared" si="94"/>
        <v>0</v>
      </c>
      <c r="AI488" s="38">
        <f t="shared" si="95"/>
        <v>0</v>
      </c>
    </row>
    <row r="489" spans="1:35" x14ac:dyDescent="0.25">
      <c r="A489" s="640"/>
      <c r="B489" s="640"/>
      <c r="C489" s="627"/>
      <c r="D489" s="900"/>
      <c r="E489" s="640"/>
      <c r="F489" s="640"/>
      <c r="G489" s="640"/>
      <c r="H489" s="624"/>
      <c r="I489" s="638"/>
      <c r="J489" s="901"/>
      <c r="K489" s="901"/>
      <c r="L489" s="901"/>
      <c r="M489" s="901"/>
      <c r="N489" s="640"/>
      <c r="O489" s="896" t="str">
        <f t="shared" si="84"/>
        <v xml:space="preserve"> </v>
      </c>
      <c r="P489" s="640"/>
      <c r="Q489" s="902"/>
      <c r="R489" s="903"/>
      <c r="S489" s="634" t="str">
        <f t="shared" si="85"/>
        <v/>
      </c>
      <c r="T489" s="634" t="str">
        <f t="shared" si="86"/>
        <v/>
      </c>
      <c r="U489" s="903"/>
      <c r="V489" s="634" t="str">
        <f t="shared" si="87"/>
        <v xml:space="preserve"> </v>
      </c>
      <c r="W489" s="634" t="str">
        <f t="shared" si="88"/>
        <v xml:space="preserve"> </v>
      </c>
      <c r="X489" s="634" t="str">
        <f t="shared" si="89"/>
        <v/>
      </c>
      <c r="Y489" s="634" t="str">
        <f t="shared" si="90"/>
        <v xml:space="preserve"> </v>
      </c>
      <c r="Z489" s="634" t="str">
        <f t="shared" si="91"/>
        <v xml:space="preserve"> </v>
      </c>
      <c r="AA489" s="899" t="str">
        <f t="shared" si="92"/>
        <v xml:space="preserve"> </v>
      </c>
      <c r="AB489" s="899" t="str">
        <f t="shared" si="93"/>
        <v xml:space="preserve"> </v>
      </c>
      <c r="AD489" s="38">
        <f t="shared" si="94"/>
        <v>0</v>
      </c>
      <c r="AI489" s="38">
        <f t="shared" si="95"/>
        <v>0</v>
      </c>
    </row>
    <row r="490" spans="1:35" x14ac:dyDescent="0.25">
      <c r="A490" s="640"/>
      <c r="B490" s="640"/>
      <c r="C490" s="627"/>
      <c r="D490" s="900"/>
      <c r="E490" s="640"/>
      <c r="F490" s="640"/>
      <c r="G490" s="640"/>
      <c r="H490" s="624"/>
      <c r="I490" s="638"/>
      <c r="J490" s="901"/>
      <c r="K490" s="901"/>
      <c r="L490" s="901"/>
      <c r="M490" s="901"/>
      <c r="N490" s="640"/>
      <c r="O490" s="896" t="str">
        <f t="shared" si="84"/>
        <v xml:space="preserve"> </v>
      </c>
      <c r="P490" s="640"/>
      <c r="Q490" s="902"/>
      <c r="R490" s="903"/>
      <c r="S490" s="634" t="str">
        <f t="shared" si="85"/>
        <v/>
      </c>
      <c r="T490" s="634" t="str">
        <f t="shared" si="86"/>
        <v/>
      </c>
      <c r="U490" s="903"/>
      <c r="V490" s="634" t="str">
        <f t="shared" si="87"/>
        <v xml:space="preserve"> </v>
      </c>
      <c r="W490" s="634" t="str">
        <f t="shared" si="88"/>
        <v xml:space="preserve"> </v>
      </c>
      <c r="X490" s="634" t="str">
        <f t="shared" si="89"/>
        <v/>
      </c>
      <c r="Y490" s="634" t="str">
        <f t="shared" si="90"/>
        <v xml:space="preserve"> </v>
      </c>
      <c r="Z490" s="634" t="str">
        <f t="shared" si="91"/>
        <v xml:space="preserve"> </v>
      </c>
      <c r="AA490" s="899" t="str">
        <f t="shared" si="92"/>
        <v xml:space="preserve"> </v>
      </c>
      <c r="AB490" s="899" t="str">
        <f t="shared" si="93"/>
        <v xml:space="preserve"> </v>
      </c>
      <c r="AD490" s="38">
        <f t="shared" si="94"/>
        <v>0</v>
      </c>
      <c r="AI490" s="38">
        <f t="shared" si="95"/>
        <v>0</v>
      </c>
    </row>
    <row r="491" spans="1:35" x14ac:dyDescent="0.25">
      <c r="A491" s="640"/>
      <c r="B491" s="640"/>
      <c r="C491" s="627"/>
      <c r="D491" s="900"/>
      <c r="E491" s="640"/>
      <c r="F491" s="640"/>
      <c r="G491" s="640"/>
      <c r="H491" s="624"/>
      <c r="I491" s="638"/>
      <c r="J491" s="901"/>
      <c r="K491" s="901"/>
      <c r="L491" s="901"/>
      <c r="M491" s="901"/>
      <c r="N491" s="640"/>
      <c r="O491" s="896" t="str">
        <f t="shared" si="84"/>
        <v xml:space="preserve"> </v>
      </c>
      <c r="P491" s="640"/>
      <c r="Q491" s="902"/>
      <c r="R491" s="903"/>
      <c r="S491" s="634" t="str">
        <f t="shared" si="85"/>
        <v/>
      </c>
      <c r="T491" s="634" t="str">
        <f t="shared" si="86"/>
        <v/>
      </c>
      <c r="U491" s="903"/>
      <c r="V491" s="634" t="str">
        <f t="shared" si="87"/>
        <v xml:space="preserve"> </v>
      </c>
      <c r="W491" s="634" t="str">
        <f t="shared" si="88"/>
        <v xml:space="preserve"> </v>
      </c>
      <c r="X491" s="634" t="str">
        <f t="shared" si="89"/>
        <v/>
      </c>
      <c r="Y491" s="634" t="str">
        <f t="shared" si="90"/>
        <v xml:space="preserve"> </v>
      </c>
      <c r="Z491" s="634" t="str">
        <f t="shared" si="91"/>
        <v xml:space="preserve"> </v>
      </c>
      <c r="AA491" s="899" t="str">
        <f t="shared" si="92"/>
        <v xml:space="preserve"> </v>
      </c>
      <c r="AB491" s="899" t="str">
        <f t="shared" si="93"/>
        <v xml:space="preserve"> </v>
      </c>
      <c r="AD491" s="38">
        <f t="shared" si="94"/>
        <v>0</v>
      </c>
      <c r="AI491" s="38">
        <f t="shared" si="95"/>
        <v>0</v>
      </c>
    </row>
    <row r="492" spans="1:35" x14ac:dyDescent="0.25">
      <c r="A492" s="640"/>
      <c r="B492" s="640"/>
      <c r="C492" s="627"/>
      <c r="D492" s="900"/>
      <c r="E492" s="640"/>
      <c r="F492" s="640"/>
      <c r="G492" s="640"/>
      <c r="H492" s="624"/>
      <c r="I492" s="638"/>
      <c r="J492" s="901"/>
      <c r="K492" s="901"/>
      <c r="L492" s="901"/>
      <c r="M492" s="901"/>
      <c r="N492" s="640"/>
      <c r="O492" s="896" t="str">
        <f t="shared" si="84"/>
        <v xml:space="preserve"> </v>
      </c>
      <c r="P492" s="640"/>
      <c r="Q492" s="902"/>
      <c r="R492" s="903"/>
      <c r="S492" s="634" t="str">
        <f t="shared" si="85"/>
        <v/>
      </c>
      <c r="T492" s="634" t="str">
        <f t="shared" si="86"/>
        <v/>
      </c>
      <c r="U492" s="903"/>
      <c r="V492" s="634" t="str">
        <f t="shared" si="87"/>
        <v xml:space="preserve"> </v>
      </c>
      <c r="W492" s="634" t="str">
        <f t="shared" si="88"/>
        <v xml:space="preserve"> </v>
      </c>
      <c r="X492" s="634" t="str">
        <f t="shared" si="89"/>
        <v/>
      </c>
      <c r="Y492" s="634" t="str">
        <f t="shared" si="90"/>
        <v xml:space="preserve"> </v>
      </c>
      <c r="Z492" s="634" t="str">
        <f t="shared" si="91"/>
        <v xml:space="preserve"> </v>
      </c>
      <c r="AA492" s="899" t="str">
        <f t="shared" si="92"/>
        <v xml:space="preserve"> </v>
      </c>
      <c r="AB492" s="899" t="str">
        <f t="shared" si="93"/>
        <v xml:space="preserve"> </v>
      </c>
      <c r="AD492" s="38">
        <f t="shared" si="94"/>
        <v>0</v>
      </c>
      <c r="AI492" s="38">
        <f t="shared" si="95"/>
        <v>0</v>
      </c>
    </row>
    <row r="493" spans="1:35" x14ac:dyDescent="0.25">
      <c r="A493" s="640"/>
      <c r="B493" s="640"/>
      <c r="C493" s="627"/>
      <c r="D493" s="900"/>
      <c r="E493" s="640"/>
      <c r="F493" s="640"/>
      <c r="G493" s="640"/>
      <c r="H493" s="624"/>
      <c r="I493" s="638"/>
      <c r="J493" s="901"/>
      <c r="K493" s="901"/>
      <c r="L493" s="901"/>
      <c r="M493" s="901"/>
      <c r="N493" s="640"/>
      <c r="O493" s="896" t="str">
        <f t="shared" si="84"/>
        <v xml:space="preserve"> </v>
      </c>
      <c r="P493" s="640"/>
      <c r="Q493" s="902"/>
      <c r="R493" s="903"/>
      <c r="S493" s="634" t="str">
        <f t="shared" si="85"/>
        <v/>
      </c>
      <c r="T493" s="634" t="str">
        <f t="shared" si="86"/>
        <v/>
      </c>
      <c r="U493" s="903"/>
      <c r="V493" s="634" t="str">
        <f t="shared" si="87"/>
        <v xml:space="preserve"> </v>
      </c>
      <c r="W493" s="634" t="str">
        <f t="shared" si="88"/>
        <v xml:space="preserve"> </v>
      </c>
      <c r="X493" s="634" t="str">
        <f t="shared" si="89"/>
        <v/>
      </c>
      <c r="Y493" s="634" t="str">
        <f t="shared" si="90"/>
        <v xml:space="preserve"> </v>
      </c>
      <c r="Z493" s="634" t="str">
        <f t="shared" si="91"/>
        <v xml:space="preserve"> </v>
      </c>
      <c r="AA493" s="899" t="str">
        <f t="shared" si="92"/>
        <v xml:space="preserve"> </v>
      </c>
      <c r="AB493" s="899" t="str">
        <f t="shared" si="93"/>
        <v xml:space="preserve"> </v>
      </c>
      <c r="AD493" s="38">
        <f t="shared" si="94"/>
        <v>0</v>
      </c>
      <c r="AI493" s="38">
        <f t="shared" si="95"/>
        <v>0</v>
      </c>
    </row>
    <row r="494" spans="1:35" x14ac:dyDescent="0.25">
      <c r="A494" s="640"/>
      <c r="B494" s="640"/>
      <c r="C494" s="627"/>
      <c r="D494" s="900"/>
      <c r="E494" s="640"/>
      <c r="F494" s="640"/>
      <c r="G494" s="640"/>
      <c r="H494" s="624"/>
      <c r="I494" s="638"/>
      <c r="J494" s="901"/>
      <c r="K494" s="901"/>
      <c r="L494" s="901"/>
      <c r="M494" s="901"/>
      <c r="N494" s="640"/>
      <c r="O494" s="896" t="str">
        <f t="shared" si="84"/>
        <v xml:space="preserve"> </v>
      </c>
      <c r="P494" s="640"/>
      <c r="Q494" s="902"/>
      <c r="R494" s="903"/>
      <c r="S494" s="634" t="str">
        <f t="shared" si="85"/>
        <v/>
      </c>
      <c r="T494" s="634" t="str">
        <f t="shared" si="86"/>
        <v/>
      </c>
      <c r="U494" s="903"/>
      <c r="V494" s="634" t="str">
        <f t="shared" si="87"/>
        <v xml:space="preserve"> </v>
      </c>
      <c r="W494" s="634" t="str">
        <f t="shared" si="88"/>
        <v xml:space="preserve"> </v>
      </c>
      <c r="X494" s="634" t="str">
        <f t="shared" si="89"/>
        <v/>
      </c>
      <c r="Y494" s="634" t="str">
        <f t="shared" si="90"/>
        <v xml:space="preserve"> </v>
      </c>
      <c r="Z494" s="634" t="str">
        <f t="shared" si="91"/>
        <v xml:space="preserve"> </v>
      </c>
      <c r="AA494" s="899" t="str">
        <f t="shared" si="92"/>
        <v xml:space="preserve"> </v>
      </c>
      <c r="AB494" s="899" t="str">
        <f t="shared" si="93"/>
        <v xml:space="preserve"> </v>
      </c>
      <c r="AD494" s="38">
        <f t="shared" si="94"/>
        <v>0</v>
      </c>
      <c r="AI494" s="38">
        <f t="shared" si="95"/>
        <v>0</v>
      </c>
    </row>
    <row r="495" spans="1:35" x14ac:dyDescent="0.25">
      <c r="A495" s="640"/>
      <c r="B495" s="640"/>
      <c r="C495" s="627"/>
      <c r="D495" s="900"/>
      <c r="E495" s="640"/>
      <c r="F495" s="640"/>
      <c r="G495" s="640"/>
      <c r="H495" s="624"/>
      <c r="I495" s="638"/>
      <c r="J495" s="901"/>
      <c r="K495" s="901"/>
      <c r="L495" s="901"/>
      <c r="M495" s="901"/>
      <c r="N495" s="640"/>
      <c r="O495" s="896" t="str">
        <f t="shared" si="84"/>
        <v xml:space="preserve"> </v>
      </c>
      <c r="P495" s="640"/>
      <c r="Q495" s="902"/>
      <c r="R495" s="903"/>
      <c r="S495" s="634" t="str">
        <f t="shared" si="85"/>
        <v/>
      </c>
      <c r="T495" s="634" t="str">
        <f t="shared" si="86"/>
        <v/>
      </c>
      <c r="U495" s="903"/>
      <c r="V495" s="634" t="str">
        <f t="shared" si="87"/>
        <v xml:space="preserve"> </v>
      </c>
      <c r="W495" s="634" t="str">
        <f t="shared" si="88"/>
        <v xml:space="preserve"> </v>
      </c>
      <c r="X495" s="634" t="str">
        <f t="shared" si="89"/>
        <v/>
      </c>
      <c r="Y495" s="634" t="str">
        <f t="shared" si="90"/>
        <v xml:space="preserve"> </v>
      </c>
      <c r="Z495" s="634" t="str">
        <f t="shared" si="91"/>
        <v xml:space="preserve"> </v>
      </c>
      <c r="AA495" s="899" t="str">
        <f t="shared" si="92"/>
        <v xml:space="preserve"> </v>
      </c>
      <c r="AB495" s="899" t="str">
        <f t="shared" si="93"/>
        <v xml:space="preserve"> </v>
      </c>
      <c r="AD495" s="38">
        <f t="shared" si="94"/>
        <v>0</v>
      </c>
      <c r="AI495" s="38">
        <f t="shared" si="95"/>
        <v>0</v>
      </c>
    </row>
    <row r="496" spans="1:35" x14ac:dyDescent="0.25">
      <c r="A496" s="640"/>
      <c r="B496" s="640"/>
      <c r="C496" s="627"/>
      <c r="D496" s="900"/>
      <c r="E496" s="640"/>
      <c r="F496" s="640"/>
      <c r="G496" s="640"/>
      <c r="H496" s="624"/>
      <c r="I496" s="638"/>
      <c r="J496" s="901"/>
      <c r="K496" s="901"/>
      <c r="L496" s="901"/>
      <c r="M496" s="901"/>
      <c r="N496" s="640"/>
      <c r="O496" s="896" t="str">
        <f t="shared" si="84"/>
        <v xml:space="preserve"> </v>
      </c>
      <c r="P496" s="640"/>
      <c r="Q496" s="902"/>
      <c r="R496" s="903"/>
      <c r="S496" s="634" t="str">
        <f t="shared" si="85"/>
        <v/>
      </c>
      <c r="T496" s="634" t="str">
        <f t="shared" si="86"/>
        <v/>
      </c>
      <c r="U496" s="903"/>
      <c r="V496" s="634" t="str">
        <f t="shared" si="87"/>
        <v xml:space="preserve"> </v>
      </c>
      <c r="W496" s="634" t="str">
        <f t="shared" si="88"/>
        <v xml:space="preserve"> </v>
      </c>
      <c r="X496" s="634" t="str">
        <f t="shared" si="89"/>
        <v/>
      </c>
      <c r="Y496" s="634" t="str">
        <f t="shared" si="90"/>
        <v xml:space="preserve"> </v>
      </c>
      <c r="Z496" s="634" t="str">
        <f t="shared" si="91"/>
        <v xml:space="preserve"> </v>
      </c>
      <c r="AA496" s="899" t="str">
        <f t="shared" si="92"/>
        <v xml:space="preserve"> </v>
      </c>
      <c r="AB496" s="899" t="str">
        <f t="shared" si="93"/>
        <v xml:space="preserve"> </v>
      </c>
      <c r="AD496" s="38">
        <f t="shared" si="94"/>
        <v>0</v>
      </c>
      <c r="AI496" s="38">
        <f t="shared" si="95"/>
        <v>0</v>
      </c>
    </row>
    <row r="497" spans="1:35" x14ac:dyDescent="0.25">
      <c r="A497" s="640"/>
      <c r="B497" s="640"/>
      <c r="C497" s="627"/>
      <c r="D497" s="900"/>
      <c r="E497" s="640"/>
      <c r="F497" s="640"/>
      <c r="G497" s="640"/>
      <c r="H497" s="624"/>
      <c r="I497" s="638"/>
      <c r="J497" s="901"/>
      <c r="K497" s="901"/>
      <c r="L497" s="901"/>
      <c r="M497" s="901"/>
      <c r="N497" s="640"/>
      <c r="O497" s="896" t="str">
        <f t="shared" si="84"/>
        <v xml:space="preserve"> </v>
      </c>
      <c r="P497" s="640"/>
      <c r="Q497" s="902"/>
      <c r="R497" s="903"/>
      <c r="S497" s="634" t="str">
        <f t="shared" si="85"/>
        <v/>
      </c>
      <c r="T497" s="634" t="str">
        <f t="shared" si="86"/>
        <v/>
      </c>
      <c r="U497" s="903"/>
      <c r="V497" s="634" t="str">
        <f t="shared" si="87"/>
        <v xml:space="preserve"> </v>
      </c>
      <c r="W497" s="634" t="str">
        <f t="shared" si="88"/>
        <v xml:space="preserve"> </v>
      </c>
      <c r="X497" s="634" t="str">
        <f t="shared" si="89"/>
        <v/>
      </c>
      <c r="Y497" s="634" t="str">
        <f t="shared" si="90"/>
        <v xml:space="preserve"> </v>
      </c>
      <c r="Z497" s="634" t="str">
        <f t="shared" si="91"/>
        <v xml:space="preserve"> </v>
      </c>
      <c r="AA497" s="899" t="str">
        <f t="shared" si="92"/>
        <v xml:space="preserve"> </v>
      </c>
      <c r="AB497" s="899" t="str">
        <f t="shared" si="93"/>
        <v xml:space="preserve"> </v>
      </c>
      <c r="AD497" s="38">
        <f t="shared" si="94"/>
        <v>0</v>
      </c>
      <c r="AI497" s="38">
        <f t="shared" si="95"/>
        <v>0</v>
      </c>
    </row>
    <row r="498" spans="1:35" x14ac:dyDescent="0.25">
      <c r="A498" s="640"/>
      <c r="B498" s="640"/>
      <c r="C498" s="627"/>
      <c r="D498" s="900"/>
      <c r="E498" s="640"/>
      <c r="F498" s="640"/>
      <c r="G498" s="640"/>
      <c r="H498" s="624"/>
      <c r="I498" s="638"/>
      <c r="J498" s="901"/>
      <c r="K498" s="901"/>
      <c r="L498" s="901"/>
      <c r="M498" s="901"/>
      <c r="N498" s="640"/>
      <c r="O498" s="896" t="str">
        <f t="shared" si="84"/>
        <v xml:space="preserve"> </v>
      </c>
      <c r="P498" s="640"/>
      <c r="Q498" s="902"/>
      <c r="R498" s="903"/>
      <c r="S498" s="634" t="str">
        <f t="shared" si="85"/>
        <v/>
      </c>
      <c r="T498" s="634" t="str">
        <f t="shared" si="86"/>
        <v/>
      </c>
      <c r="U498" s="903"/>
      <c r="V498" s="634" t="str">
        <f t="shared" si="87"/>
        <v xml:space="preserve"> </v>
      </c>
      <c r="W498" s="634" t="str">
        <f t="shared" si="88"/>
        <v xml:space="preserve"> </v>
      </c>
      <c r="X498" s="634" t="str">
        <f t="shared" si="89"/>
        <v/>
      </c>
      <c r="Y498" s="634" t="str">
        <f t="shared" si="90"/>
        <v xml:space="preserve"> </v>
      </c>
      <c r="Z498" s="634" t="str">
        <f t="shared" si="91"/>
        <v xml:space="preserve"> </v>
      </c>
      <c r="AA498" s="899" t="str">
        <f t="shared" si="92"/>
        <v xml:space="preserve"> </v>
      </c>
      <c r="AB498" s="899" t="str">
        <f t="shared" si="93"/>
        <v xml:space="preserve"> </v>
      </c>
      <c r="AD498" s="38">
        <f t="shared" si="94"/>
        <v>0</v>
      </c>
      <c r="AI498" s="38">
        <f t="shared" si="95"/>
        <v>0</v>
      </c>
    </row>
    <row r="499" spans="1:35" x14ac:dyDescent="0.25">
      <c r="A499" s="640"/>
      <c r="B499" s="640"/>
      <c r="C499" s="627"/>
      <c r="D499" s="900"/>
      <c r="E499" s="640"/>
      <c r="F499" s="640"/>
      <c r="G499" s="640"/>
      <c r="H499" s="624"/>
      <c r="I499" s="638"/>
      <c r="J499" s="901"/>
      <c r="K499" s="901"/>
      <c r="L499" s="901"/>
      <c r="M499" s="901"/>
      <c r="N499" s="640"/>
      <c r="O499" s="896" t="str">
        <f t="shared" si="84"/>
        <v xml:space="preserve"> </v>
      </c>
      <c r="P499" s="640"/>
      <c r="Q499" s="902"/>
      <c r="R499" s="903"/>
      <c r="S499" s="634" t="str">
        <f t="shared" si="85"/>
        <v/>
      </c>
      <c r="T499" s="634" t="str">
        <f t="shared" si="86"/>
        <v/>
      </c>
      <c r="U499" s="903"/>
      <c r="V499" s="634" t="str">
        <f t="shared" si="87"/>
        <v xml:space="preserve"> </v>
      </c>
      <c r="W499" s="634" t="str">
        <f t="shared" si="88"/>
        <v xml:space="preserve"> </v>
      </c>
      <c r="X499" s="634" t="str">
        <f t="shared" si="89"/>
        <v/>
      </c>
      <c r="Y499" s="634" t="str">
        <f t="shared" si="90"/>
        <v xml:space="preserve"> </v>
      </c>
      <c r="Z499" s="634" t="str">
        <f t="shared" si="91"/>
        <v xml:space="preserve"> </v>
      </c>
      <c r="AA499" s="899" t="str">
        <f t="shared" si="92"/>
        <v xml:space="preserve"> </v>
      </c>
      <c r="AB499" s="899" t="str">
        <f t="shared" si="93"/>
        <v xml:space="preserve"> </v>
      </c>
      <c r="AD499" s="38">
        <f t="shared" si="94"/>
        <v>0</v>
      </c>
      <c r="AI499" s="38">
        <f t="shared" si="95"/>
        <v>0</v>
      </c>
    </row>
    <row r="500" spans="1:35" x14ac:dyDescent="0.25">
      <c r="A500" s="640"/>
      <c r="B500" s="640"/>
      <c r="C500" s="627"/>
      <c r="D500" s="900"/>
      <c r="E500" s="640"/>
      <c r="F500" s="640"/>
      <c r="G500" s="640"/>
      <c r="H500" s="624"/>
      <c r="I500" s="638"/>
      <c r="J500" s="901"/>
      <c r="K500" s="901"/>
      <c r="L500" s="901"/>
      <c r="M500" s="901"/>
      <c r="N500" s="640"/>
      <c r="O500" s="896" t="str">
        <f t="shared" si="84"/>
        <v xml:space="preserve"> </v>
      </c>
      <c r="P500" s="640"/>
      <c r="Q500" s="902"/>
      <c r="R500" s="903"/>
      <c r="S500" s="634" t="str">
        <f t="shared" si="85"/>
        <v/>
      </c>
      <c r="T500" s="634" t="str">
        <f t="shared" si="86"/>
        <v/>
      </c>
      <c r="U500" s="903"/>
      <c r="V500" s="634" t="str">
        <f t="shared" si="87"/>
        <v xml:space="preserve"> </v>
      </c>
      <c r="W500" s="634" t="str">
        <f t="shared" si="88"/>
        <v xml:space="preserve"> </v>
      </c>
      <c r="X500" s="634" t="str">
        <f t="shared" si="89"/>
        <v/>
      </c>
      <c r="Y500" s="634" t="str">
        <f t="shared" si="90"/>
        <v xml:space="preserve"> </v>
      </c>
      <c r="Z500" s="634" t="str">
        <f t="shared" si="91"/>
        <v xml:space="preserve"> </v>
      </c>
      <c r="AA500" s="899" t="str">
        <f t="shared" si="92"/>
        <v xml:space="preserve"> </v>
      </c>
      <c r="AB500" s="899" t="str">
        <f t="shared" si="93"/>
        <v xml:space="preserve"> </v>
      </c>
      <c r="AD500" s="38">
        <f t="shared" si="94"/>
        <v>0</v>
      </c>
      <c r="AI500" s="38">
        <f t="shared" si="95"/>
        <v>0</v>
      </c>
    </row>
    <row r="501" spans="1:35" x14ac:dyDescent="0.25">
      <c r="A501" s="640"/>
      <c r="B501" s="640"/>
      <c r="C501" s="627"/>
      <c r="D501" s="900"/>
      <c r="E501" s="640"/>
      <c r="F501" s="640"/>
      <c r="G501" s="640"/>
      <c r="H501" s="624"/>
      <c r="I501" s="638"/>
      <c r="J501" s="901"/>
      <c r="K501" s="901"/>
      <c r="L501" s="901"/>
      <c r="M501" s="901"/>
      <c r="N501" s="640"/>
      <c r="O501" s="896" t="str">
        <f t="shared" si="84"/>
        <v xml:space="preserve"> </v>
      </c>
      <c r="P501" s="640"/>
      <c r="Q501" s="902"/>
      <c r="R501" s="903"/>
      <c r="S501" s="634" t="str">
        <f t="shared" si="85"/>
        <v/>
      </c>
      <c r="T501" s="634" t="str">
        <f t="shared" si="86"/>
        <v/>
      </c>
      <c r="U501" s="903"/>
      <c r="V501" s="634" t="str">
        <f t="shared" si="87"/>
        <v xml:space="preserve"> </v>
      </c>
      <c r="W501" s="634" t="str">
        <f t="shared" si="88"/>
        <v xml:space="preserve"> </v>
      </c>
      <c r="X501" s="634" t="str">
        <f t="shared" si="89"/>
        <v/>
      </c>
      <c r="Y501" s="634" t="str">
        <f t="shared" si="90"/>
        <v xml:space="preserve"> </v>
      </c>
      <c r="Z501" s="634" t="str">
        <f t="shared" si="91"/>
        <v xml:space="preserve"> </v>
      </c>
      <c r="AA501" s="899" t="str">
        <f t="shared" si="92"/>
        <v xml:space="preserve"> </v>
      </c>
      <c r="AB501" s="899" t="str">
        <f t="shared" si="93"/>
        <v xml:space="preserve"> </v>
      </c>
      <c r="AD501" s="38">
        <f t="shared" si="94"/>
        <v>0</v>
      </c>
      <c r="AI501" s="38">
        <f t="shared" si="95"/>
        <v>0</v>
      </c>
    </row>
    <row r="502" spans="1:35" x14ac:dyDescent="0.25">
      <c r="A502" s="640"/>
      <c r="B502" s="640"/>
      <c r="C502" s="627"/>
      <c r="D502" s="900"/>
      <c r="E502" s="640"/>
      <c r="F502" s="640"/>
      <c r="G502" s="640"/>
      <c r="H502" s="624"/>
      <c r="I502" s="638"/>
      <c r="J502" s="901"/>
      <c r="K502" s="901"/>
      <c r="L502" s="901"/>
      <c r="M502" s="901"/>
      <c r="N502" s="640"/>
      <c r="O502" s="896" t="str">
        <f t="shared" si="84"/>
        <v xml:space="preserve"> </v>
      </c>
      <c r="P502" s="640"/>
      <c r="Q502" s="902"/>
      <c r="R502" s="903"/>
      <c r="S502" s="634" t="str">
        <f t="shared" si="85"/>
        <v/>
      </c>
      <c r="T502" s="634" t="str">
        <f t="shared" si="86"/>
        <v/>
      </c>
      <c r="U502" s="903"/>
      <c r="V502" s="634" t="str">
        <f t="shared" si="87"/>
        <v xml:space="preserve"> </v>
      </c>
      <c r="W502" s="634" t="str">
        <f t="shared" si="88"/>
        <v xml:space="preserve"> </v>
      </c>
      <c r="X502" s="634" t="str">
        <f t="shared" si="89"/>
        <v/>
      </c>
      <c r="Y502" s="634" t="str">
        <f t="shared" si="90"/>
        <v xml:space="preserve"> </v>
      </c>
      <c r="Z502" s="634" t="str">
        <f t="shared" si="91"/>
        <v xml:space="preserve"> </v>
      </c>
      <c r="AA502" s="899" t="str">
        <f t="shared" si="92"/>
        <v xml:space="preserve"> </v>
      </c>
      <c r="AB502" s="899" t="str">
        <f t="shared" si="93"/>
        <v xml:space="preserve"> </v>
      </c>
      <c r="AD502" s="38">
        <f t="shared" si="94"/>
        <v>0</v>
      </c>
      <c r="AI502" s="38">
        <f t="shared" si="95"/>
        <v>0</v>
      </c>
    </row>
    <row r="503" spans="1:35" x14ac:dyDescent="0.25">
      <c r="A503" s="640"/>
      <c r="B503" s="640"/>
      <c r="C503" s="627"/>
      <c r="D503" s="900"/>
      <c r="E503" s="640"/>
      <c r="F503" s="640"/>
      <c r="G503" s="640"/>
      <c r="H503" s="624"/>
      <c r="I503" s="638"/>
      <c r="J503" s="901"/>
      <c r="K503" s="901"/>
      <c r="L503" s="901"/>
      <c r="M503" s="901"/>
      <c r="N503" s="640"/>
      <c r="O503" s="896" t="str">
        <f t="shared" si="84"/>
        <v xml:space="preserve"> </v>
      </c>
      <c r="P503" s="640"/>
      <c r="Q503" s="902"/>
      <c r="R503" s="903"/>
      <c r="S503" s="634" t="str">
        <f t="shared" si="85"/>
        <v/>
      </c>
      <c r="T503" s="634" t="str">
        <f t="shared" si="86"/>
        <v/>
      </c>
      <c r="U503" s="903"/>
      <c r="V503" s="634" t="str">
        <f t="shared" si="87"/>
        <v xml:space="preserve"> </v>
      </c>
      <c r="W503" s="634" t="str">
        <f t="shared" si="88"/>
        <v xml:space="preserve"> </v>
      </c>
      <c r="X503" s="634" t="str">
        <f t="shared" si="89"/>
        <v/>
      </c>
      <c r="Y503" s="634" t="str">
        <f t="shared" si="90"/>
        <v xml:space="preserve"> </v>
      </c>
      <c r="Z503" s="634" t="str">
        <f t="shared" si="91"/>
        <v xml:space="preserve"> </v>
      </c>
      <c r="AA503" s="899" t="str">
        <f t="shared" si="92"/>
        <v xml:space="preserve"> </v>
      </c>
      <c r="AB503" s="899" t="str">
        <f t="shared" si="93"/>
        <v xml:space="preserve"> </v>
      </c>
      <c r="AD503" s="38">
        <f t="shared" si="94"/>
        <v>0</v>
      </c>
      <c r="AI503" s="38">
        <f t="shared" si="95"/>
        <v>0</v>
      </c>
    </row>
    <row r="504" spans="1:35" x14ac:dyDescent="0.25">
      <c r="A504" s="640"/>
      <c r="B504" s="640"/>
      <c r="C504" s="627"/>
      <c r="D504" s="900"/>
      <c r="E504" s="640"/>
      <c r="F504" s="640"/>
      <c r="G504" s="640"/>
      <c r="H504" s="624"/>
      <c r="I504" s="638"/>
      <c r="J504" s="901"/>
      <c r="K504" s="901"/>
      <c r="L504" s="901"/>
      <c r="M504" s="901"/>
      <c r="N504" s="640"/>
      <c r="O504" s="896" t="str">
        <f t="shared" si="84"/>
        <v xml:space="preserve"> </v>
      </c>
      <c r="P504" s="640"/>
      <c r="Q504" s="902"/>
      <c r="R504" s="903"/>
      <c r="S504" s="634" t="str">
        <f t="shared" si="85"/>
        <v/>
      </c>
      <c r="T504" s="634" t="str">
        <f t="shared" si="86"/>
        <v/>
      </c>
      <c r="U504" s="903"/>
      <c r="V504" s="634" t="str">
        <f t="shared" si="87"/>
        <v xml:space="preserve"> </v>
      </c>
      <c r="W504" s="634" t="str">
        <f t="shared" si="88"/>
        <v xml:space="preserve"> </v>
      </c>
      <c r="X504" s="634" t="str">
        <f t="shared" si="89"/>
        <v/>
      </c>
      <c r="Y504" s="634" t="str">
        <f t="shared" si="90"/>
        <v xml:space="preserve"> </v>
      </c>
      <c r="Z504" s="634" t="str">
        <f t="shared" si="91"/>
        <v xml:space="preserve"> </v>
      </c>
      <c r="AA504" s="899" t="str">
        <f t="shared" si="92"/>
        <v xml:space="preserve"> </v>
      </c>
      <c r="AB504" s="899" t="str">
        <f t="shared" si="93"/>
        <v xml:space="preserve"> </v>
      </c>
      <c r="AD504" s="38">
        <f t="shared" si="94"/>
        <v>0</v>
      </c>
      <c r="AI504" s="38">
        <f t="shared" si="95"/>
        <v>0</v>
      </c>
    </row>
    <row r="505" spans="1:35" x14ac:dyDescent="0.25">
      <c r="A505" s="640"/>
      <c r="B505" s="640"/>
      <c r="C505" s="627"/>
      <c r="D505" s="900"/>
      <c r="E505" s="640"/>
      <c r="F505" s="640"/>
      <c r="G505" s="640"/>
      <c r="H505" s="624"/>
      <c r="I505" s="638"/>
      <c r="J505" s="901"/>
      <c r="K505" s="901"/>
      <c r="L505" s="901"/>
      <c r="M505" s="901"/>
      <c r="N505" s="640"/>
      <c r="O505" s="896" t="str">
        <f t="shared" si="84"/>
        <v xml:space="preserve"> </v>
      </c>
      <c r="P505" s="640"/>
      <c r="Q505" s="902"/>
      <c r="R505" s="903"/>
      <c r="S505" s="634" t="str">
        <f t="shared" si="85"/>
        <v/>
      </c>
      <c r="T505" s="634" t="str">
        <f t="shared" si="86"/>
        <v/>
      </c>
      <c r="U505" s="903"/>
      <c r="V505" s="634" t="str">
        <f t="shared" si="87"/>
        <v xml:space="preserve"> </v>
      </c>
      <c r="W505" s="634" t="str">
        <f t="shared" si="88"/>
        <v xml:space="preserve"> </v>
      </c>
      <c r="X505" s="634" t="str">
        <f t="shared" si="89"/>
        <v/>
      </c>
      <c r="Y505" s="634" t="str">
        <f t="shared" si="90"/>
        <v xml:space="preserve"> </v>
      </c>
      <c r="Z505" s="634" t="str">
        <f t="shared" si="91"/>
        <v xml:space="preserve"> </v>
      </c>
      <c r="AA505" s="899" t="str">
        <f t="shared" si="92"/>
        <v xml:space="preserve"> </v>
      </c>
      <c r="AB505" s="899" t="str">
        <f t="shared" si="93"/>
        <v xml:space="preserve"> </v>
      </c>
      <c r="AD505" s="38">
        <f t="shared" si="94"/>
        <v>0</v>
      </c>
      <c r="AI505" s="38">
        <f t="shared" si="95"/>
        <v>0</v>
      </c>
    </row>
    <row r="506" spans="1:35" x14ac:dyDescent="0.25">
      <c r="A506" s="640"/>
      <c r="B506" s="640"/>
      <c r="C506" s="627"/>
      <c r="D506" s="900"/>
      <c r="E506" s="640"/>
      <c r="F506" s="640"/>
      <c r="G506" s="640"/>
      <c r="H506" s="624"/>
      <c r="I506" s="638"/>
      <c r="J506" s="901"/>
      <c r="K506" s="901"/>
      <c r="L506" s="901"/>
      <c r="M506" s="901"/>
      <c r="N506" s="640"/>
      <c r="O506" s="896" t="str">
        <f t="shared" si="84"/>
        <v xml:space="preserve"> </v>
      </c>
      <c r="P506" s="640"/>
      <c r="Q506" s="902"/>
      <c r="R506" s="903"/>
      <c r="S506" s="634" t="str">
        <f t="shared" si="85"/>
        <v/>
      </c>
      <c r="T506" s="634" t="str">
        <f t="shared" si="86"/>
        <v/>
      </c>
      <c r="U506" s="903"/>
      <c r="V506" s="634" t="str">
        <f t="shared" si="87"/>
        <v xml:space="preserve"> </v>
      </c>
      <c r="W506" s="634" t="str">
        <f t="shared" si="88"/>
        <v xml:space="preserve"> </v>
      </c>
      <c r="X506" s="634" t="str">
        <f t="shared" si="89"/>
        <v/>
      </c>
      <c r="Y506" s="634" t="str">
        <f t="shared" si="90"/>
        <v xml:space="preserve"> </v>
      </c>
      <c r="Z506" s="634" t="str">
        <f t="shared" si="91"/>
        <v xml:space="preserve"> </v>
      </c>
      <c r="AA506" s="899" t="str">
        <f t="shared" si="92"/>
        <v xml:space="preserve"> </v>
      </c>
      <c r="AB506" s="899" t="str">
        <f t="shared" si="93"/>
        <v xml:space="preserve"> </v>
      </c>
      <c r="AD506" s="38">
        <f t="shared" si="94"/>
        <v>0</v>
      </c>
      <c r="AI506" s="38">
        <f t="shared" si="95"/>
        <v>0</v>
      </c>
    </row>
    <row r="507" spans="1:35" x14ac:dyDescent="0.25">
      <c r="A507" s="640"/>
      <c r="B507" s="640"/>
      <c r="C507" s="627"/>
      <c r="D507" s="900"/>
      <c r="E507" s="640"/>
      <c r="F507" s="640"/>
      <c r="G507" s="640"/>
      <c r="H507" s="624"/>
      <c r="I507" s="638"/>
      <c r="J507" s="901"/>
      <c r="K507" s="901"/>
      <c r="L507" s="901"/>
      <c r="M507" s="901"/>
      <c r="N507" s="640"/>
      <c r="O507" s="896" t="str">
        <f t="shared" si="84"/>
        <v xml:space="preserve"> </v>
      </c>
      <c r="P507" s="640"/>
      <c r="Q507" s="902"/>
      <c r="R507" s="903"/>
      <c r="S507" s="634" t="str">
        <f t="shared" si="85"/>
        <v/>
      </c>
      <c r="T507" s="634" t="str">
        <f t="shared" si="86"/>
        <v/>
      </c>
      <c r="U507" s="903"/>
      <c r="V507" s="634" t="str">
        <f t="shared" si="87"/>
        <v xml:space="preserve"> </v>
      </c>
      <c r="W507" s="634" t="str">
        <f t="shared" si="88"/>
        <v xml:space="preserve"> </v>
      </c>
      <c r="X507" s="634" t="str">
        <f t="shared" si="89"/>
        <v/>
      </c>
      <c r="Y507" s="634" t="str">
        <f t="shared" si="90"/>
        <v xml:space="preserve"> </v>
      </c>
      <c r="Z507" s="634" t="str">
        <f t="shared" si="91"/>
        <v xml:space="preserve"> </v>
      </c>
      <c r="AA507" s="899" t="str">
        <f t="shared" si="92"/>
        <v xml:space="preserve"> </v>
      </c>
      <c r="AB507" s="899" t="str">
        <f t="shared" si="93"/>
        <v xml:space="preserve"> </v>
      </c>
      <c r="AD507" s="38">
        <f t="shared" si="94"/>
        <v>0</v>
      </c>
      <c r="AI507" s="38">
        <f t="shared" si="95"/>
        <v>0</v>
      </c>
    </row>
    <row r="508" spans="1:35" x14ac:dyDescent="0.25">
      <c r="A508" s="640"/>
      <c r="B508" s="640"/>
      <c r="C508" s="627"/>
      <c r="D508" s="900"/>
      <c r="E508" s="640"/>
      <c r="F508" s="640"/>
      <c r="G508" s="640"/>
      <c r="H508" s="624"/>
      <c r="I508" s="638"/>
      <c r="J508" s="901"/>
      <c r="K508" s="901"/>
      <c r="L508" s="901"/>
      <c r="M508" s="901"/>
      <c r="N508" s="640"/>
      <c r="O508" s="896" t="str">
        <f t="shared" si="84"/>
        <v xml:space="preserve"> </v>
      </c>
      <c r="P508" s="640"/>
      <c r="Q508" s="902"/>
      <c r="R508" s="903"/>
      <c r="S508" s="634" t="str">
        <f t="shared" si="85"/>
        <v/>
      </c>
      <c r="T508" s="634" t="str">
        <f t="shared" si="86"/>
        <v/>
      </c>
      <c r="U508" s="903"/>
      <c r="V508" s="634" t="str">
        <f t="shared" si="87"/>
        <v xml:space="preserve"> </v>
      </c>
      <c r="W508" s="634" t="str">
        <f t="shared" si="88"/>
        <v xml:space="preserve"> </v>
      </c>
      <c r="X508" s="634" t="str">
        <f t="shared" si="89"/>
        <v/>
      </c>
      <c r="Y508" s="634" t="str">
        <f t="shared" si="90"/>
        <v xml:space="preserve"> </v>
      </c>
      <c r="Z508" s="634" t="str">
        <f t="shared" si="91"/>
        <v xml:space="preserve"> </v>
      </c>
      <c r="AA508" s="899" t="str">
        <f t="shared" si="92"/>
        <v xml:space="preserve"> </v>
      </c>
      <c r="AB508" s="899" t="str">
        <f t="shared" si="93"/>
        <v xml:space="preserve"> </v>
      </c>
      <c r="AD508" s="38">
        <f t="shared" si="94"/>
        <v>0</v>
      </c>
      <c r="AI508" s="38">
        <f t="shared" si="95"/>
        <v>0</v>
      </c>
    </row>
    <row r="509" spans="1:35" x14ac:dyDescent="0.25">
      <c r="A509" s="640"/>
      <c r="B509" s="640"/>
      <c r="C509" s="627"/>
      <c r="D509" s="900"/>
      <c r="E509" s="640"/>
      <c r="F509" s="640"/>
      <c r="G509" s="640"/>
      <c r="H509" s="624"/>
      <c r="I509" s="638"/>
      <c r="J509" s="901"/>
      <c r="K509" s="901"/>
      <c r="L509" s="901"/>
      <c r="M509" s="901"/>
      <c r="N509" s="640"/>
      <c r="O509" s="896" t="str">
        <f t="shared" si="84"/>
        <v xml:space="preserve"> </v>
      </c>
      <c r="P509" s="640"/>
      <c r="Q509" s="902"/>
      <c r="R509" s="903"/>
      <c r="S509" s="634" t="str">
        <f t="shared" si="85"/>
        <v/>
      </c>
      <c r="T509" s="634" t="str">
        <f t="shared" si="86"/>
        <v/>
      </c>
      <c r="U509" s="903"/>
      <c r="V509" s="634" t="str">
        <f t="shared" si="87"/>
        <v xml:space="preserve"> </v>
      </c>
      <c r="W509" s="634" t="str">
        <f t="shared" si="88"/>
        <v xml:space="preserve"> </v>
      </c>
      <c r="X509" s="634" t="str">
        <f t="shared" si="89"/>
        <v/>
      </c>
      <c r="Y509" s="634" t="str">
        <f t="shared" si="90"/>
        <v xml:space="preserve"> </v>
      </c>
      <c r="Z509" s="634" t="str">
        <f t="shared" si="91"/>
        <v xml:space="preserve"> </v>
      </c>
      <c r="AA509" s="899" t="str">
        <f t="shared" si="92"/>
        <v xml:space="preserve"> </v>
      </c>
      <c r="AB509" s="899" t="str">
        <f t="shared" si="93"/>
        <v xml:space="preserve"> </v>
      </c>
      <c r="AD509" s="38">
        <f t="shared" si="94"/>
        <v>0</v>
      </c>
      <c r="AI509" s="38">
        <f t="shared" si="95"/>
        <v>0</v>
      </c>
    </row>
    <row r="510" spans="1:35" x14ac:dyDescent="0.25">
      <c r="A510" s="640"/>
      <c r="B510" s="640"/>
      <c r="C510" s="627"/>
      <c r="D510" s="900"/>
      <c r="E510" s="640"/>
      <c r="F510" s="640"/>
      <c r="G510" s="640"/>
      <c r="H510" s="624"/>
      <c r="I510" s="638"/>
      <c r="J510" s="901"/>
      <c r="K510" s="901"/>
      <c r="L510" s="901"/>
      <c r="M510" s="901"/>
      <c r="N510" s="640"/>
      <c r="O510" s="896" t="str">
        <f t="shared" si="84"/>
        <v xml:space="preserve"> </v>
      </c>
      <c r="P510" s="640"/>
      <c r="Q510" s="902"/>
      <c r="R510" s="903"/>
      <c r="S510" s="634" t="str">
        <f t="shared" si="85"/>
        <v/>
      </c>
      <c r="T510" s="634" t="str">
        <f t="shared" si="86"/>
        <v/>
      </c>
      <c r="U510" s="903"/>
      <c r="V510" s="634" t="str">
        <f t="shared" si="87"/>
        <v xml:space="preserve"> </v>
      </c>
      <c r="W510" s="634" t="str">
        <f t="shared" si="88"/>
        <v xml:space="preserve"> </v>
      </c>
      <c r="X510" s="634" t="str">
        <f t="shared" si="89"/>
        <v/>
      </c>
      <c r="Y510" s="634" t="str">
        <f t="shared" si="90"/>
        <v xml:space="preserve"> </v>
      </c>
      <c r="Z510" s="634" t="str">
        <f t="shared" si="91"/>
        <v xml:space="preserve"> </v>
      </c>
      <c r="AA510" s="899" t="str">
        <f t="shared" si="92"/>
        <v xml:space="preserve"> </v>
      </c>
      <c r="AB510" s="899" t="str">
        <f t="shared" si="93"/>
        <v xml:space="preserve"> </v>
      </c>
      <c r="AD510" s="38">
        <f t="shared" si="94"/>
        <v>0</v>
      </c>
      <c r="AI510" s="38">
        <f t="shared" si="95"/>
        <v>0</v>
      </c>
    </row>
    <row r="511" spans="1:35" x14ac:dyDescent="0.25">
      <c r="A511" s="640"/>
      <c r="B511" s="640"/>
      <c r="C511" s="627"/>
      <c r="D511" s="900"/>
      <c r="E511" s="640"/>
      <c r="F511" s="640"/>
      <c r="G511" s="640"/>
      <c r="H511" s="624"/>
      <c r="I511" s="638"/>
      <c r="J511" s="901"/>
      <c r="K511" s="901"/>
      <c r="L511" s="901"/>
      <c r="M511" s="901"/>
      <c r="N511" s="640"/>
      <c r="O511" s="896" t="str">
        <f t="shared" si="84"/>
        <v xml:space="preserve"> </v>
      </c>
      <c r="P511" s="640"/>
      <c r="Q511" s="902"/>
      <c r="R511" s="903"/>
      <c r="S511" s="634" t="str">
        <f t="shared" si="85"/>
        <v/>
      </c>
      <c r="T511" s="634" t="str">
        <f t="shared" si="86"/>
        <v/>
      </c>
      <c r="U511" s="903"/>
      <c r="V511" s="634" t="str">
        <f t="shared" si="87"/>
        <v xml:space="preserve"> </v>
      </c>
      <c r="W511" s="634" t="str">
        <f t="shared" si="88"/>
        <v xml:space="preserve"> </v>
      </c>
      <c r="X511" s="634" t="str">
        <f t="shared" si="89"/>
        <v/>
      </c>
      <c r="Y511" s="634" t="str">
        <f t="shared" si="90"/>
        <v xml:space="preserve"> </v>
      </c>
      <c r="Z511" s="634" t="str">
        <f t="shared" si="91"/>
        <v xml:space="preserve"> </v>
      </c>
      <c r="AA511" s="899" t="str">
        <f t="shared" si="92"/>
        <v xml:space="preserve"> </v>
      </c>
      <c r="AB511" s="899" t="str">
        <f t="shared" si="93"/>
        <v xml:space="preserve"> </v>
      </c>
      <c r="AD511" s="38">
        <f t="shared" si="94"/>
        <v>0</v>
      </c>
      <c r="AI511" s="38">
        <f t="shared" si="95"/>
        <v>0</v>
      </c>
    </row>
    <row r="512" spans="1:35" x14ac:dyDescent="0.25">
      <c r="A512" s="640"/>
      <c r="B512" s="640"/>
      <c r="C512" s="627"/>
      <c r="D512" s="900"/>
      <c r="E512" s="640"/>
      <c r="F512" s="640"/>
      <c r="G512" s="640"/>
      <c r="H512" s="624"/>
      <c r="I512" s="638"/>
      <c r="J512" s="901"/>
      <c r="K512" s="901"/>
      <c r="L512" s="901"/>
      <c r="M512" s="901"/>
      <c r="N512" s="640"/>
      <c r="O512" s="896" t="str">
        <f t="shared" si="84"/>
        <v xml:space="preserve"> </v>
      </c>
      <c r="P512" s="640"/>
      <c r="Q512" s="902"/>
      <c r="R512" s="903"/>
      <c r="S512" s="634" t="str">
        <f t="shared" si="85"/>
        <v/>
      </c>
      <c r="T512" s="634" t="str">
        <f t="shared" si="86"/>
        <v/>
      </c>
      <c r="U512" s="903"/>
      <c r="V512" s="634" t="str">
        <f t="shared" si="87"/>
        <v xml:space="preserve"> </v>
      </c>
      <c r="W512" s="634" t="str">
        <f t="shared" si="88"/>
        <v xml:space="preserve"> </v>
      </c>
      <c r="X512" s="634" t="str">
        <f t="shared" si="89"/>
        <v/>
      </c>
      <c r="Y512" s="634" t="str">
        <f t="shared" si="90"/>
        <v xml:space="preserve"> </v>
      </c>
      <c r="Z512" s="634" t="str">
        <f t="shared" si="91"/>
        <v xml:space="preserve"> </v>
      </c>
      <c r="AA512" s="899" t="str">
        <f t="shared" si="92"/>
        <v xml:space="preserve"> </v>
      </c>
      <c r="AB512" s="899" t="str">
        <f t="shared" si="93"/>
        <v xml:space="preserve"> </v>
      </c>
      <c r="AD512" s="38">
        <f t="shared" si="94"/>
        <v>0</v>
      </c>
      <c r="AI512" s="38">
        <f t="shared" si="95"/>
        <v>0</v>
      </c>
    </row>
    <row r="513" spans="1:35" x14ac:dyDescent="0.25">
      <c r="A513" s="640"/>
      <c r="B513" s="640"/>
      <c r="C513" s="627"/>
      <c r="D513" s="900"/>
      <c r="E513" s="640"/>
      <c r="F513" s="640"/>
      <c r="G513" s="640"/>
      <c r="H513" s="624"/>
      <c r="I513" s="638"/>
      <c r="J513" s="901"/>
      <c r="K513" s="901"/>
      <c r="L513" s="901"/>
      <c r="M513" s="901"/>
      <c r="N513" s="640"/>
      <c r="O513" s="896" t="str">
        <f t="shared" si="84"/>
        <v xml:space="preserve"> </v>
      </c>
      <c r="P513" s="640"/>
      <c r="Q513" s="902"/>
      <c r="R513" s="903"/>
      <c r="S513" s="634" t="str">
        <f t="shared" si="85"/>
        <v/>
      </c>
      <c r="T513" s="634" t="str">
        <f t="shared" si="86"/>
        <v/>
      </c>
      <c r="U513" s="903"/>
      <c r="V513" s="634" t="str">
        <f t="shared" si="87"/>
        <v xml:space="preserve"> </v>
      </c>
      <c r="W513" s="634" t="str">
        <f t="shared" si="88"/>
        <v xml:space="preserve"> </v>
      </c>
      <c r="X513" s="634" t="str">
        <f t="shared" si="89"/>
        <v/>
      </c>
      <c r="Y513" s="634" t="str">
        <f t="shared" si="90"/>
        <v xml:space="preserve"> </v>
      </c>
      <c r="Z513" s="634" t="str">
        <f t="shared" si="91"/>
        <v xml:space="preserve"> </v>
      </c>
      <c r="AA513" s="899" t="str">
        <f t="shared" si="92"/>
        <v xml:space="preserve"> </v>
      </c>
      <c r="AB513" s="899" t="str">
        <f t="shared" si="93"/>
        <v xml:space="preserve"> </v>
      </c>
      <c r="AD513" s="38">
        <f t="shared" si="94"/>
        <v>0</v>
      </c>
      <c r="AI513" s="38">
        <f t="shared" si="95"/>
        <v>0</v>
      </c>
    </row>
    <row r="514" spans="1:35" x14ac:dyDescent="0.25">
      <c r="A514" s="640"/>
      <c r="B514" s="640"/>
      <c r="C514" s="627"/>
      <c r="D514" s="900"/>
      <c r="E514" s="640"/>
      <c r="F514" s="640"/>
      <c r="G514" s="640"/>
      <c r="H514" s="624"/>
      <c r="I514" s="638"/>
      <c r="J514" s="901"/>
      <c r="K514" s="901"/>
      <c r="L514" s="901"/>
      <c r="M514" s="901"/>
      <c r="N514" s="640"/>
      <c r="O514" s="896" t="str">
        <f t="shared" si="84"/>
        <v xml:space="preserve"> </v>
      </c>
      <c r="P514" s="640"/>
      <c r="Q514" s="902"/>
      <c r="R514" s="903"/>
      <c r="S514" s="634" t="str">
        <f t="shared" si="85"/>
        <v/>
      </c>
      <c r="T514" s="634" t="str">
        <f t="shared" si="86"/>
        <v/>
      </c>
      <c r="U514" s="903"/>
      <c r="V514" s="634" t="str">
        <f t="shared" si="87"/>
        <v xml:space="preserve"> </v>
      </c>
      <c r="W514" s="634" t="str">
        <f t="shared" si="88"/>
        <v xml:space="preserve"> </v>
      </c>
      <c r="X514" s="634" t="str">
        <f t="shared" si="89"/>
        <v/>
      </c>
      <c r="Y514" s="634" t="str">
        <f t="shared" si="90"/>
        <v xml:space="preserve"> </v>
      </c>
      <c r="Z514" s="634" t="str">
        <f t="shared" si="91"/>
        <v xml:space="preserve"> </v>
      </c>
      <c r="AA514" s="899" t="str">
        <f t="shared" si="92"/>
        <v xml:space="preserve"> </v>
      </c>
      <c r="AB514" s="899" t="str">
        <f t="shared" si="93"/>
        <v xml:space="preserve"> </v>
      </c>
      <c r="AD514" s="38">
        <f t="shared" si="94"/>
        <v>0</v>
      </c>
      <c r="AI514" s="38">
        <f t="shared" si="95"/>
        <v>0</v>
      </c>
    </row>
    <row r="515" spans="1:35" x14ac:dyDescent="0.25">
      <c r="A515" s="640"/>
      <c r="B515" s="640"/>
      <c r="C515" s="627"/>
      <c r="D515" s="900"/>
      <c r="E515" s="640"/>
      <c r="F515" s="640"/>
      <c r="G515" s="640"/>
      <c r="H515" s="624"/>
      <c r="I515" s="638"/>
      <c r="J515" s="901"/>
      <c r="K515" s="901"/>
      <c r="L515" s="901"/>
      <c r="M515" s="901"/>
      <c r="N515" s="640"/>
      <c r="O515" s="896" t="str">
        <f t="shared" si="84"/>
        <v xml:space="preserve"> </v>
      </c>
      <c r="P515" s="640"/>
      <c r="Q515" s="902"/>
      <c r="R515" s="903"/>
      <c r="S515" s="634" t="str">
        <f t="shared" si="85"/>
        <v/>
      </c>
      <c r="T515" s="634" t="str">
        <f t="shared" si="86"/>
        <v/>
      </c>
      <c r="U515" s="903"/>
      <c r="V515" s="634" t="str">
        <f t="shared" si="87"/>
        <v xml:space="preserve"> </v>
      </c>
      <c r="W515" s="634" t="str">
        <f t="shared" si="88"/>
        <v xml:space="preserve"> </v>
      </c>
      <c r="X515" s="634" t="str">
        <f t="shared" si="89"/>
        <v/>
      </c>
      <c r="Y515" s="634" t="str">
        <f t="shared" si="90"/>
        <v xml:space="preserve"> </v>
      </c>
      <c r="Z515" s="634" t="str">
        <f t="shared" si="91"/>
        <v xml:space="preserve"> </v>
      </c>
      <c r="AA515" s="899" t="str">
        <f t="shared" si="92"/>
        <v xml:space="preserve"> </v>
      </c>
      <c r="AB515" s="899" t="str">
        <f t="shared" si="93"/>
        <v xml:space="preserve"> </v>
      </c>
      <c r="AD515" s="38">
        <f t="shared" si="94"/>
        <v>0</v>
      </c>
      <c r="AI515" s="38">
        <f t="shared" si="95"/>
        <v>0</v>
      </c>
    </row>
    <row r="516" spans="1:35" x14ac:dyDescent="0.25">
      <c r="A516" s="640"/>
      <c r="B516" s="640"/>
      <c r="C516" s="627"/>
      <c r="D516" s="900"/>
      <c r="E516" s="640"/>
      <c r="F516" s="640"/>
      <c r="G516" s="640"/>
      <c r="H516" s="624"/>
      <c r="I516" s="638"/>
      <c r="J516" s="901"/>
      <c r="K516" s="901"/>
      <c r="L516" s="901"/>
      <c r="M516" s="901"/>
      <c r="N516" s="640"/>
      <c r="O516" s="896" t="str">
        <f t="shared" si="84"/>
        <v xml:space="preserve"> </v>
      </c>
      <c r="P516" s="640"/>
      <c r="Q516" s="902"/>
      <c r="R516" s="903"/>
      <c r="S516" s="634" t="str">
        <f t="shared" si="85"/>
        <v/>
      </c>
      <c r="T516" s="634" t="str">
        <f t="shared" si="86"/>
        <v/>
      </c>
      <c r="U516" s="903"/>
      <c r="V516" s="634" t="str">
        <f t="shared" si="87"/>
        <v xml:space="preserve"> </v>
      </c>
      <c r="W516" s="634" t="str">
        <f t="shared" si="88"/>
        <v xml:space="preserve"> </v>
      </c>
      <c r="X516" s="634" t="str">
        <f t="shared" si="89"/>
        <v/>
      </c>
      <c r="Y516" s="634" t="str">
        <f t="shared" si="90"/>
        <v xml:space="preserve"> </v>
      </c>
      <c r="Z516" s="634" t="str">
        <f t="shared" si="91"/>
        <v xml:space="preserve"> </v>
      </c>
      <c r="AA516" s="899" t="str">
        <f t="shared" si="92"/>
        <v xml:space="preserve"> </v>
      </c>
      <c r="AB516" s="899" t="str">
        <f t="shared" si="93"/>
        <v xml:space="preserve"> </v>
      </c>
      <c r="AD516" s="38">
        <f t="shared" si="94"/>
        <v>0</v>
      </c>
      <c r="AI516" s="38">
        <f t="shared" si="95"/>
        <v>0</v>
      </c>
    </row>
    <row r="517" spans="1:35" x14ac:dyDescent="0.25">
      <c r="A517" s="640"/>
      <c r="B517" s="640"/>
      <c r="C517" s="627"/>
      <c r="D517" s="900"/>
      <c r="E517" s="640"/>
      <c r="F517" s="640"/>
      <c r="G517" s="640"/>
      <c r="H517" s="624"/>
      <c r="I517" s="638"/>
      <c r="J517" s="901"/>
      <c r="K517" s="901"/>
      <c r="L517" s="901"/>
      <c r="M517" s="901"/>
      <c r="N517" s="640"/>
      <c r="O517" s="896" t="str">
        <f t="shared" si="84"/>
        <v xml:space="preserve"> </v>
      </c>
      <c r="P517" s="640"/>
      <c r="Q517" s="902"/>
      <c r="R517" s="903"/>
      <c r="S517" s="634" t="str">
        <f t="shared" si="85"/>
        <v/>
      </c>
      <c r="T517" s="634" t="str">
        <f t="shared" si="86"/>
        <v/>
      </c>
      <c r="U517" s="903"/>
      <c r="V517" s="634" t="str">
        <f t="shared" si="87"/>
        <v xml:space="preserve"> </v>
      </c>
      <c r="W517" s="634" t="str">
        <f t="shared" si="88"/>
        <v xml:space="preserve"> </v>
      </c>
      <c r="X517" s="634" t="str">
        <f t="shared" si="89"/>
        <v/>
      </c>
      <c r="Y517" s="634" t="str">
        <f t="shared" si="90"/>
        <v xml:space="preserve"> </v>
      </c>
      <c r="Z517" s="634" t="str">
        <f t="shared" si="91"/>
        <v xml:space="preserve"> </v>
      </c>
      <c r="AA517" s="899" t="str">
        <f t="shared" si="92"/>
        <v xml:space="preserve"> </v>
      </c>
      <c r="AB517" s="899" t="str">
        <f t="shared" si="93"/>
        <v xml:space="preserve"> </v>
      </c>
      <c r="AD517" s="38">
        <f t="shared" si="94"/>
        <v>0</v>
      </c>
      <c r="AI517" s="38">
        <f t="shared" si="95"/>
        <v>0</v>
      </c>
    </row>
    <row r="518" spans="1:35" x14ac:dyDescent="0.25">
      <c r="A518" s="640"/>
      <c r="B518" s="640"/>
      <c r="C518" s="627"/>
      <c r="D518" s="900"/>
      <c r="E518" s="640"/>
      <c r="F518" s="640"/>
      <c r="G518" s="640"/>
      <c r="H518" s="624"/>
      <c r="I518" s="638"/>
      <c r="J518" s="901"/>
      <c r="K518" s="901"/>
      <c r="L518" s="901"/>
      <c r="M518" s="901"/>
      <c r="N518" s="640"/>
      <c r="O518" s="896" t="str">
        <f t="shared" ref="O518:O581" si="96">IF(N518*Q518&gt;0,N518*Q518," ")</f>
        <v xml:space="preserve"> </v>
      </c>
      <c r="P518" s="640"/>
      <c r="Q518" s="902"/>
      <c r="R518" s="903"/>
      <c r="S518" s="634" t="str">
        <f t="shared" ref="S518:S581" si="97">IF(C518="","",VLOOKUP(C518,$AF$5:$AG$10,2,FALSE))</f>
        <v/>
      </c>
      <c r="T518" s="634" t="str">
        <f t="shared" ref="T518:T581" si="98">IF(C518="","",VLOOKUP(C518,$AF$5:$AH$10,3,FALSE)*R518)</f>
        <v/>
      </c>
      <c r="U518" s="903"/>
      <c r="V518" s="634" t="str">
        <f t="shared" ref="V518:V581" si="99">IF(U518*0.000187&gt;0,(U518*0.000187)+T518," ")</f>
        <v xml:space="preserve"> </v>
      </c>
      <c r="W518" s="634" t="str">
        <f t="shared" ref="W518:W581" si="100">IFERROR(R518/Q518," ")</f>
        <v xml:space="preserve"> </v>
      </c>
      <c r="X518" s="634" t="str">
        <f t="shared" ref="X518:X581" si="101">IF(S518="","",S518&amp;"/km")</f>
        <v/>
      </c>
      <c r="Y518" s="634" t="str">
        <f t="shared" ref="Y518:Y581" si="102">IFERROR(T518/Q518," ")</f>
        <v xml:space="preserve"> </v>
      </c>
      <c r="Z518" s="634" t="str">
        <f t="shared" ref="Z518:Z581" si="103">IFERROR(T518/O518," ")</f>
        <v xml:space="preserve"> </v>
      </c>
      <c r="AA518" s="899" t="str">
        <f t="shared" ref="AA518:AA581" si="104">IFERROR(V518/Q518," ")</f>
        <v xml:space="preserve"> </v>
      </c>
      <c r="AB518" s="899" t="str">
        <f t="shared" ref="AB518:AB581" si="105">IFERROR(V518/O518," ")</f>
        <v xml:space="preserve"> </v>
      </c>
      <c r="AD518" s="38">
        <f t="shared" ref="AD518:AD581" si="106">IF(C518="Elettrico",1,0)+IF(C518="Ibrido",1,0)</f>
        <v>0</v>
      </c>
      <c r="AI518" s="38">
        <f t="shared" ref="AI518:AI581" si="107">IF(C518="Metano",1,0)</f>
        <v>0</v>
      </c>
    </row>
    <row r="519" spans="1:35" x14ac:dyDescent="0.25">
      <c r="A519" s="640"/>
      <c r="B519" s="640"/>
      <c r="C519" s="627"/>
      <c r="D519" s="900"/>
      <c r="E519" s="640"/>
      <c r="F519" s="640"/>
      <c r="G519" s="640"/>
      <c r="H519" s="624"/>
      <c r="I519" s="638"/>
      <c r="J519" s="901"/>
      <c r="K519" s="901"/>
      <c r="L519" s="901"/>
      <c r="M519" s="901"/>
      <c r="N519" s="640"/>
      <c r="O519" s="896" t="str">
        <f t="shared" si="96"/>
        <v xml:space="preserve"> </v>
      </c>
      <c r="P519" s="640"/>
      <c r="Q519" s="902"/>
      <c r="R519" s="903"/>
      <c r="S519" s="634" t="str">
        <f t="shared" si="97"/>
        <v/>
      </c>
      <c r="T519" s="634" t="str">
        <f t="shared" si="98"/>
        <v/>
      </c>
      <c r="U519" s="903"/>
      <c r="V519" s="634" t="str">
        <f t="shared" si="99"/>
        <v xml:space="preserve"> </v>
      </c>
      <c r="W519" s="634" t="str">
        <f t="shared" si="100"/>
        <v xml:space="preserve"> </v>
      </c>
      <c r="X519" s="634" t="str">
        <f t="shared" si="101"/>
        <v/>
      </c>
      <c r="Y519" s="634" t="str">
        <f t="shared" si="102"/>
        <v xml:space="preserve"> </v>
      </c>
      <c r="Z519" s="634" t="str">
        <f t="shared" si="103"/>
        <v xml:space="preserve"> </v>
      </c>
      <c r="AA519" s="899" t="str">
        <f t="shared" si="104"/>
        <v xml:space="preserve"> </v>
      </c>
      <c r="AB519" s="899" t="str">
        <f t="shared" si="105"/>
        <v xml:space="preserve"> </v>
      </c>
      <c r="AD519" s="38">
        <f t="shared" si="106"/>
        <v>0</v>
      </c>
      <c r="AI519" s="38">
        <f t="shared" si="107"/>
        <v>0</v>
      </c>
    </row>
    <row r="520" spans="1:35" x14ac:dyDescent="0.25">
      <c r="A520" s="640"/>
      <c r="B520" s="640"/>
      <c r="C520" s="627"/>
      <c r="D520" s="900"/>
      <c r="E520" s="640"/>
      <c r="F520" s="640"/>
      <c r="G520" s="640"/>
      <c r="H520" s="624"/>
      <c r="I520" s="638"/>
      <c r="J520" s="901"/>
      <c r="K520" s="901"/>
      <c r="L520" s="901"/>
      <c r="M520" s="901"/>
      <c r="N520" s="640"/>
      <c r="O520" s="896" t="str">
        <f t="shared" si="96"/>
        <v xml:space="preserve"> </v>
      </c>
      <c r="P520" s="640"/>
      <c r="Q520" s="902"/>
      <c r="R520" s="903"/>
      <c r="S520" s="634" t="str">
        <f t="shared" si="97"/>
        <v/>
      </c>
      <c r="T520" s="634" t="str">
        <f t="shared" si="98"/>
        <v/>
      </c>
      <c r="U520" s="903"/>
      <c r="V520" s="634" t="str">
        <f t="shared" si="99"/>
        <v xml:space="preserve"> </v>
      </c>
      <c r="W520" s="634" t="str">
        <f t="shared" si="100"/>
        <v xml:space="preserve"> </v>
      </c>
      <c r="X520" s="634" t="str">
        <f t="shared" si="101"/>
        <v/>
      </c>
      <c r="Y520" s="634" t="str">
        <f t="shared" si="102"/>
        <v xml:space="preserve"> </v>
      </c>
      <c r="Z520" s="634" t="str">
        <f t="shared" si="103"/>
        <v xml:space="preserve"> </v>
      </c>
      <c r="AA520" s="899" t="str">
        <f t="shared" si="104"/>
        <v xml:space="preserve"> </v>
      </c>
      <c r="AB520" s="899" t="str">
        <f t="shared" si="105"/>
        <v xml:space="preserve"> </v>
      </c>
      <c r="AD520" s="38">
        <f t="shared" si="106"/>
        <v>0</v>
      </c>
      <c r="AI520" s="38">
        <f t="shared" si="107"/>
        <v>0</v>
      </c>
    </row>
    <row r="521" spans="1:35" x14ac:dyDescent="0.25">
      <c r="A521" s="640"/>
      <c r="B521" s="640"/>
      <c r="C521" s="627"/>
      <c r="D521" s="900"/>
      <c r="E521" s="640"/>
      <c r="F521" s="640"/>
      <c r="G521" s="640"/>
      <c r="H521" s="624"/>
      <c r="I521" s="638"/>
      <c r="J521" s="901"/>
      <c r="K521" s="901"/>
      <c r="L521" s="901"/>
      <c r="M521" s="901"/>
      <c r="N521" s="640"/>
      <c r="O521" s="896" t="str">
        <f t="shared" si="96"/>
        <v xml:space="preserve"> </v>
      </c>
      <c r="P521" s="640"/>
      <c r="Q521" s="902"/>
      <c r="R521" s="903"/>
      <c r="S521" s="634" t="str">
        <f t="shared" si="97"/>
        <v/>
      </c>
      <c r="T521" s="634" t="str">
        <f t="shared" si="98"/>
        <v/>
      </c>
      <c r="U521" s="903"/>
      <c r="V521" s="634" t="str">
        <f t="shared" si="99"/>
        <v xml:space="preserve"> </v>
      </c>
      <c r="W521" s="634" t="str">
        <f t="shared" si="100"/>
        <v xml:space="preserve"> </v>
      </c>
      <c r="X521" s="634" t="str">
        <f t="shared" si="101"/>
        <v/>
      </c>
      <c r="Y521" s="634" t="str">
        <f t="shared" si="102"/>
        <v xml:space="preserve"> </v>
      </c>
      <c r="Z521" s="634" t="str">
        <f t="shared" si="103"/>
        <v xml:space="preserve"> </v>
      </c>
      <c r="AA521" s="899" t="str">
        <f t="shared" si="104"/>
        <v xml:space="preserve"> </v>
      </c>
      <c r="AB521" s="899" t="str">
        <f t="shared" si="105"/>
        <v xml:space="preserve"> </v>
      </c>
      <c r="AD521" s="38">
        <f t="shared" si="106"/>
        <v>0</v>
      </c>
      <c r="AI521" s="38">
        <f t="shared" si="107"/>
        <v>0</v>
      </c>
    </row>
    <row r="522" spans="1:35" x14ac:dyDescent="0.25">
      <c r="A522" s="640"/>
      <c r="B522" s="640"/>
      <c r="C522" s="627"/>
      <c r="D522" s="900"/>
      <c r="E522" s="640"/>
      <c r="F522" s="640"/>
      <c r="G522" s="640"/>
      <c r="H522" s="624"/>
      <c r="I522" s="638"/>
      <c r="J522" s="901"/>
      <c r="K522" s="901"/>
      <c r="L522" s="901"/>
      <c r="M522" s="901"/>
      <c r="N522" s="640"/>
      <c r="O522" s="896" t="str">
        <f t="shared" si="96"/>
        <v xml:space="preserve"> </v>
      </c>
      <c r="P522" s="640"/>
      <c r="Q522" s="902"/>
      <c r="R522" s="903"/>
      <c r="S522" s="634" t="str">
        <f t="shared" si="97"/>
        <v/>
      </c>
      <c r="T522" s="634" t="str">
        <f t="shared" si="98"/>
        <v/>
      </c>
      <c r="U522" s="903"/>
      <c r="V522" s="634" t="str">
        <f t="shared" si="99"/>
        <v xml:space="preserve"> </v>
      </c>
      <c r="W522" s="634" t="str">
        <f t="shared" si="100"/>
        <v xml:space="preserve"> </v>
      </c>
      <c r="X522" s="634" t="str">
        <f t="shared" si="101"/>
        <v/>
      </c>
      <c r="Y522" s="634" t="str">
        <f t="shared" si="102"/>
        <v xml:space="preserve"> </v>
      </c>
      <c r="Z522" s="634" t="str">
        <f t="shared" si="103"/>
        <v xml:space="preserve"> </v>
      </c>
      <c r="AA522" s="899" t="str">
        <f t="shared" si="104"/>
        <v xml:space="preserve"> </v>
      </c>
      <c r="AB522" s="899" t="str">
        <f t="shared" si="105"/>
        <v xml:space="preserve"> </v>
      </c>
      <c r="AD522" s="38">
        <f t="shared" si="106"/>
        <v>0</v>
      </c>
      <c r="AI522" s="38">
        <f t="shared" si="107"/>
        <v>0</v>
      </c>
    </row>
    <row r="523" spans="1:35" x14ac:dyDescent="0.25">
      <c r="A523" s="640"/>
      <c r="B523" s="640"/>
      <c r="C523" s="627"/>
      <c r="D523" s="900"/>
      <c r="E523" s="640"/>
      <c r="F523" s="640"/>
      <c r="G523" s="640"/>
      <c r="H523" s="624"/>
      <c r="I523" s="638"/>
      <c r="J523" s="901"/>
      <c r="K523" s="901"/>
      <c r="L523" s="901"/>
      <c r="M523" s="901"/>
      <c r="N523" s="640"/>
      <c r="O523" s="896" t="str">
        <f t="shared" si="96"/>
        <v xml:space="preserve"> </v>
      </c>
      <c r="P523" s="640"/>
      <c r="Q523" s="902"/>
      <c r="R523" s="903"/>
      <c r="S523" s="634" t="str">
        <f t="shared" si="97"/>
        <v/>
      </c>
      <c r="T523" s="634" t="str">
        <f t="shared" si="98"/>
        <v/>
      </c>
      <c r="U523" s="903"/>
      <c r="V523" s="634" t="str">
        <f t="shared" si="99"/>
        <v xml:space="preserve"> </v>
      </c>
      <c r="W523" s="634" t="str">
        <f t="shared" si="100"/>
        <v xml:space="preserve"> </v>
      </c>
      <c r="X523" s="634" t="str">
        <f t="shared" si="101"/>
        <v/>
      </c>
      <c r="Y523" s="634" t="str">
        <f t="shared" si="102"/>
        <v xml:space="preserve"> </v>
      </c>
      <c r="Z523" s="634" t="str">
        <f t="shared" si="103"/>
        <v xml:space="preserve"> </v>
      </c>
      <c r="AA523" s="899" t="str">
        <f t="shared" si="104"/>
        <v xml:space="preserve"> </v>
      </c>
      <c r="AB523" s="899" t="str">
        <f t="shared" si="105"/>
        <v xml:space="preserve"> </v>
      </c>
      <c r="AD523" s="38">
        <f t="shared" si="106"/>
        <v>0</v>
      </c>
      <c r="AI523" s="38">
        <f t="shared" si="107"/>
        <v>0</v>
      </c>
    </row>
    <row r="524" spans="1:35" x14ac:dyDescent="0.25">
      <c r="A524" s="640"/>
      <c r="B524" s="640"/>
      <c r="C524" s="627"/>
      <c r="D524" s="900"/>
      <c r="E524" s="640"/>
      <c r="F524" s="640"/>
      <c r="G524" s="640"/>
      <c r="H524" s="624"/>
      <c r="I524" s="638"/>
      <c r="J524" s="901"/>
      <c r="K524" s="901"/>
      <c r="L524" s="901"/>
      <c r="M524" s="901"/>
      <c r="N524" s="640"/>
      <c r="O524" s="896" t="str">
        <f t="shared" si="96"/>
        <v xml:space="preserve"> </v>
      </c>
      <c r="P524" s="640"/>
      <c r="Q524" s="902"/>
      <c r="R524" s="903"/>
      <c r="S524" s="634" t="str">
        <f t="shared" si="97"/>
        <v/>
      </c>
      <c r="T524" s="634" t="str">
        <f t="shared" si="98"/>
        <v/>
      </c>
      <c r="U524" s="903"/>
      <c r="V524" s="634" t="str">
        <f t="shared" si="99"/>
        <v xml:space="preserve"> </v>
      </c>
      <c r="W524" s="634" t="str">
        <f t="shared" si="100"/>
        <v xml:space="preserve"> </v>
      </c>
      <c r="X524" s="634" t="str">
        <f t="shared" si="101"/>
        <v/>
      </c>
      <c r="Y524" s="634" t="str">
        <f t="shared" si="102"/>
        <v xml:space="preserve"> </v>
      </c>
      <c r="Z524" s="634" t="str">
        <f t="shared" si="103"/>
        <v xml:space="preserve"> </v>
      </c>
      <c r="AA524" s="899" t="str">
        <f t="shared" si="104"/>
        <v xml:space="preserve"> </v>
      </c>
      <c r="AB524" s="899" t="str">
        <f t="shared" si="105"/>
        <v xml:space="preserve"> </v>
      </c>
      <c r="AD524" s="38">
        <f t="shared" si="106"/>
        <v>0</v>
      </c>
      <c r="AI524" s="38">
        <f t="shared" si="107"/>
        <v>0</v>
      </c>
    </row>
    <row r="525" spans="1:35" x14ac:dyDescent="0.25">
      <c r="A525" s="640"/>
      <c r="B525" s="640"/>
      <c r="C525" s="627"/>
      <c r="D525" s="900"/>
      <c r="E525" s="640"/>
      <c r="F525" s="640"/>
      <c r="G525" s="640"/>
      <c r="H525" s="624"/>
      <c r="I525" s="638"/>
      <c r="J525" s="901"/>
      <c r="K525" s="901"/>
      <c r="L525" s="901"/>
      <c r="M525" s="901"/>
      <c r="N525" s="640"/>
      <c r="O525" s="896" t="str">
        <f t="shared" si="96"/>
        <v xml:space="preserve"> </v>
      </c>
      <c r="P525" s="640"/>
      <c r="Q525" s="902"/>
      <c r="R525" s="903"/>
      <c r="S525" s="634" t="str">
        <f t="shared" si="97"/>
        <v/>
      </c>
      <c r="T525" s="634" t="str">
        <f t="shared" si="98"/>
        <v/>
      </c>
      <c r="U525" s="903"/>
      <c r="V525" s="634" t="str">
        <f t="shared" si="99"/>
        <v xml:space="preserve"> </v>
      </c>
      <c r="W525" s="634" t="str">
        <f t="shared" si="100"/>
        <v xml:space="preserve"> </v>
      </c>
      <c r="X525" s="634" t="str">
        <f t="shared" si="101"/>
        <v/>
      </c>
      <c r="Y525" s="634" t="str">
        <f t="shared" si="102"/>
        <v xml:space="preserve"> </v>
      </c>
      <c r="Z525" s="634" t="str">
        <f t="shared" si="103"/>
        <v xml:space="preserve"> </v>
      </c>
      <c r="AA525" s="899" t="str">
        <f t="shared" si="104"/>
        <v xml:space="preserve"> </v>
      </c>
      <c r="AB525" s="899" t="str">
        <f t="shared" si="105"/>
        <v xml:space="preserve"> </v>
      </c>
      <c r="AD525" s="38">
        <f t="shared" si="106"/>
        <v>0</v>
      </c>
      <c r="AI525" s="38">
        <f t="shared" si="107"/>
        <v>0</v>
      </c>
    </row>
    <row r="526" spans="1:35" x14ac:dyDescent="0.25">
      <c r="A526" s="640"/>
      <c r="B526" s="640"/>
      <c r="C526" s="627"/>
      <c r="D526" s="900"/>
      <c r="E526" s="640"/>
      <c r="F526" s="640"/>
      <c r="G526" s="640"/>
      <c r="H526" s="624"/>
      <c r="I526" s="638"/>
      <c r="J526" s="901"/>
      <c r="K526" s="901"/>
      <c r="L526" s="901"/>
      <c r="M526" s="901"/>
      <c r="N526" s="640"/>
      <c r="O526" s="896" t="str">
        <f t="shared" si="96"/>
        <v xml:space="preserve"> </v>
      </c>
      <c r="P526" s="640"/>
      <c r="Q526" s="902"/>
      <c r="R526" s="903"/>
      <c r="S526" s="634" t="str">
        <f t="shared" si="97"/>
        <v/>
      </c>
      <c r="T526" s="634" t="str">
        <f t="shared" si="98"/>
        <v/>
      </c>
      <c r="U526" s="903"/>
      <c r="V526" s="634" t="str">
        <f t="shared" si="99"/>
        <v xml:space="preserve"> </v>
      </c>
      <c r="W526" s="634" t="str">
        <f t="shared" si="100"/>
        <v xml:space="preserve"> </v>
      </c>
      <c r="X526" s="634" t="str">
        <f t="shared" si="101"/>
        <v/>
      </c>
      <c r="Y526" s="634" t="str">
        <f t="shared" si="102"/>
        <v xml:space="preserve"> </v>
      </c>
      <c r="Z526" s="634" t="str">
        <f t="shared" si="103"/>
        <v xml:space="preserve"> </v>
      </c>
      <c r="AA526" s="899" t="str">
        <f t="shared" si="104"/>
        <v xml:space="preserve"> </v>
      </c>
      <c r="AB526" s="899" t="str">
        <f t="shared" si="105"/>
        <v xml:space="preserve"> </v>
      </c>
      <c r="AD526" s="38">
        <f t="shared" si="106"/>
        <v>0</v>
      </c>
      <c r="AI526" s="38">
        <f t="shared" si="107"/>
        <v>0</v>
      </c>
    </row>
    <row r="527" spans="1:35" x14ac:dyDescent="0.25">
      <c r="A527" s="640"/>
      <c r="B527" s="640"/>
      <c r="C527" s="627"/>
      <c r="D527" s="900"/>
      <c r="E527" s="640"/>
      <c r="F527" s="640"/>
      <c r="G527" s="640"/>
      <c r="H527" s="624"/>
      <c r="I527" s="638"/>
      <c r="J527" s="901"/>
      <c r="K527" s="901"/>
      <c r="L527" s="901"/>
      <c r="M527" s="901"/>
      <c r="N527" s="640"/>
      <c r="O527" s="896" t="str">
        <f t="shared" si="96"/>
        <v xml:space="preserve"> </v>
      </c>
      <c r="P527" s="640"/>
      <c r="Q527" s="902"/>
      <c r="R527" s="903"/>
      <c r="S527" s="634" t="str">
        <f t="shared" si="97"/>
        <v/>
      </c>
      <c r="T527" s="634" t="str">
        <f t="shared" si="98"/>
        <v/>
      </c>
      <c r="U527" s="903"/>
      <c r="V527" s="634" t="str">
        <f t="shared" si="99"/>
        <v xml:space="preserve"> </v>
      </c>
      <c r="W527" s="634" t="str">
        <f t="shared" si="100"/>
        <v xml:space="preserve"> </v>
      </c>
      <c r="X527" s="634" t="str">
        <f t="shared" si="101"/>
        <v/>
      </c>
      <c r="Y527" s="634" t="str">
        <f t="shared" si="102"/>
        <v xml:space="preserve"> </v>
      </c>
      <c r="Z527" s="634" t="str">
        <f t="shared" si="103"/>
        <v xml:space="preserve"> </v>
      </c>
      <c r="AA527" s="899" t="str">
        <f t="shared" si="104"/>
        <v xml:space="preserve"> </v>
      </c>
      <c r="AB527" s="899" t="str">
        <f t="shared" si="105"/>
        <v xml:space="preserve"> </v>
      </c>
      <c r="AD527" s="38">
        <f t="shared" si="106"/>
        <v>0</v>
      </c>
      <c r="AI527" s="38">
        <f t="shared" si="107"/>
        <v>0</v>
      </c>
    </row>
    <row r="528" spans="1:35" x14ac:dyDescent="0.25">
      <c r="A528" s="640"/>
      <c r="B528" s="640"/>
      <c r="C528" s="627"/>
      <c r="D528" s="900"/>
      <c r="E528" s="640"/>
      <c r="F528" s="640"/>
      <c r="G528" s="640"/>
      <c r="H528" s="624"/>
      <c r="I528" s="638"/>
      <c r="J528" s="901"/>
      <c r="K528" s="901"/>
      <c r="L528" s="901"/>
      <c r="M528" s="901"/>
      <c r="N528" s="640"/>
      <c r="O528" s="896" t="str">
        <f t="shared" si="96"/>
        <v xml:space="preserve"> </v>
      </c>
      <c r="P528" s="640"/>
      <c r="Q528" s="902"/>
      <c r="R528" s="903"/>
      <c r="S528" s="634" t="str">
        <f t="shared" si="97"/>
        <v/>
      </c>
      <c r="T528" s="634" t="str">
        <f t="shared" si="98"/>
        <v/>
      </c>
      <c r="U528" s="903"/>
      <c r="V528" s="634" t="str">
        <f t="shared" si="99"/>
        <v xml:space="preserve"> </v>
      </c>
      <c r="W528" s="634" t="str">
        <f t="shared" si="100"/>
        <v xml:space="preserve"> </v>
      </c>
      <c r="X528" s="634" t="str">
        <f t="shared" si="101"/>
        <v/>
      </c>
      <c r="Y528" s="634" t="str">
        <f t="shared" si="102"/>
        <v xml:space="preserve"> </v>
      </c>
      <c r="Z528" s="634" t="str">
        <f t="shared" si="103"/>
        <v xml:space="preserve"> </v>
      </c>
      <c r="AA528" s="899" t="str">
        <f t="shared" si="104"/>
        <v xml:space="preserve"> </v>
      </c>
      <c r="AB528" s="899" t="str">
        <f t="shared" si="105"/>
        <v xml:space="preserve"> </v>
      </c>
      <c r="AD528" s="38">
        <f t="shared" si="106"/>
        <v>0</v>
      </c>
      <c r="AI528" s="38">
        <f t="shared" si="107"/>
        <v>0</v>
      </c>
    </row>
    <row r="529" spans="1:35" x14ac:dyDescent="0.25">
      <c r="A529" s="640"/>
      <c r="B529" s="640"/>
      <c r="C529" s="627"/>
      <c r="D529" s="900"/>
      <c r="E529" s="640"/>
      <c r="F529" s="640"/>
      <c r="G529" s="640"/>
      <c r="H529" s="624"/>
      <c r="I529" s="638"/>
      <c r="J529" s="901"/>
      <c r="K529" s="901"/>
      <c r="L529" s="901"/>
      <c r="M529" s="901"/>
      <c r="N529" s="640"/>
      <c r="O529" s="896" t="str">
        <f t="shared" si="96"/>
        <v xml:space="preserve"> </v>
      </c>
      <c r="P529" s="640"/>
      <c r="Q529" s="902"/>
      <c r="R529" s="903"/>
      <c r="S529" s="634" t="str">
        <f t="shared" si="97"/>
        <v/>
      </c>
      <c r="T529" s="634" t="str">
        <f t="shared" si="98"/>
        <v/>
      </c>
      <c r="U529" s="903"/>
      <c r="V529" s="634" t="str">
        <f t="shared" si="99"/>
        <v xml:space="preserve"> </v>
      </c>
      <c r="W529" s="634" t="str">
        <f t="shared" si="100"/>
        <v xml:space="preserve"> </v>
      </c>
      <c r="X529" s="634" t="str">
        <f t="shared" si="101"/>
        <v/>
      </c>
      <c r="Y529" s="634" t="str">
        <f t="shared" si="102"/>
        <v xml:space="preserve"> </v>
      </c>
      <c r="Z529" s="634" t="str">
        <f t="shared" si="103"/>
        <v xml:space="preserve"> </v>
      </c>
      <c r="AA529" s="899" t="str">
        <f t="shared" si="104"/>
        <v xml:space="preserve"> </v>
      </c>
      <c r="AB529" s="899" t="str">
        <f t="shared" si="105"/>
        <v xml:space="preserve"> </v>
      </c>
      <c r="AD529" s="38">
        <f t="shared" si="106"/>
        <v>0</v>
      </c>
      <c r="AI529" s="38">
        <f t="shared" si="107"/>
        <v>0</v>
      </c>
    </row>
    <row r="530" spans="1:35" x14ac:dyDescent="0.25">
      <c r="A530" s="640"/>
      <c r="B530" s="640"/>
      <c r="C530" s="627"/>
      <c r="D530" s="900"/>
      <c r="E530" s="640"/>
      <c r="F530" s="640"/>
      <c r="G530" s="640"/>
      <c r="H530" s="624"/>
      <c r="I530" s="638"/>
      <c r="J530" s="901"/>
      <c r="K530" s="901"/>
      <c r="L530" s="901"/>
      <c r="M530" s="901"/>
      <c r="N530" s="640"/>
      <c r="O530" s="896" t="str">
        <f t="shared" si="96"/>
        <v xml:space="preserve"> </v>
      </c>
      <c r="P530" s="640"/>
      <c r="Q530" s="902"/>
      <c r="R530" s="903"/>
      <c r="S530" s="634" t="str">
        <f t="shared" si="97"/>
        <v/>
      </c>
      <c r="T530" s="634" t="str">
        <f t="shared" si="98"/>
        <v/>
      </c>
      <c r="U530" s="903"/>
      <c r="V530" s="634" t="str">
        <f t="shared" si="99"/>
        <v xml:space="preserve"> </v>
      </c>
      <c r="W530" s="634" t="str">
        <f t="shared" si="100"/>
        <v xml:space="preserve"> </v>
      </c>
      <c r="X530" s="634" t="str">
        <f t="shared" si="101"/>
        <v/>
      </c>
      <c r="Y530" s="634" t="str">
        <f t="shared" si="102"/>
        <v xml:space="preserve"> </v>
      </c>
      <c r="Z530" s="634" t="str">
        <f t="shared" si="103"/>
        <v xml:space="preserve"> </v>
      </c>
      <c r="AA530" s="899" t="str">
        <f t="shared" si="104"/>
        <v xml:space="preserve"> </v>
      </c>
      <c r="AB530" s="899" t="str">
        <f t="shared" si="105"/>
        <v xml:space="preserve"> </v>
      </c>
      <c r="AD530" s="38">
        <f t="shared" si="106"/>
        <v>0</v>
      </c>
      <c r="AI530" s="38">
        <f t="shared" si="107"/>
        <v>0</v>
      </c>
    </row>
    <row r="531" spans="1:35" x14ac:dyDescent="0.25">
      <c r="A531" s="640"/>
      <c r="B531" s="640"/>
      <c r="C531" s="627"/>
      <c r="D531" s="900"/>
      <c r="E531" s="640"/>
      <c r="F531" s="640"/>
      <c r="G531" s="640"/>
      <c r="H531" s="624"/>
      <c r="I531" s="638"/>
      <c r="J531" s="901"/>
      <c r="K531" s="901"/>
      <c r="L531" s="901"/>
      <c r="M531" s="901"/>
      <c r="N531" s="640"/>
      <c r="O531" s="896" t="str">
        <f t="shared" si="96"/>
        <v xml:space="preserve"> </v>
      </c>
      <c r="P531" s="640"/>
      <c r="Q531" s="902"/>
      <c r="R531" s="903"/>
      <c r="S531" s="634" t="str">
        <f t="shared" si="97"/>
        <v/>
      </c>
      <c r="T531" s="634" t="str">
        <f t="shared" si="98"/>
        <v/>
      </c>
      <c r="U531" s="903"/>
      <c r="V531" s="634" t="str">
        <f t="shared" si="99"/>
        <v xml:space="preserve"> </v>
      </c>
      <c r="W531" s="634" t="str">
        <f t="shared" si="100"/>
        <v xml:space="preserve"> </v>
      </c>
      <c r="X531" s="634" t="str">
        <f t="shared" si="101"/>
        <v/>
      </c>
      <c r="Y531" s="634" t="str">
        <f t="shared" si="102"/>
        <v xml:space="preserve"> </v>
      </c>
      <c r="Z531" s="634" t="str">
        <f t="shared" si="103"/>
        <v xml:space="preserve"> </v>
      </c>
      <c r="AA531" s="899" t="str">
        <f t="shared" si="104"/>
        <v xml:space="preserve"> </v>
      </c>
      <c r="AB531" s="899" t="str">
        <f t="shared" si="105"/>
        <v xml:space="preserve"> </v>
      </c>
      <c r="AD531" s="38">
        <f t="shared" si="106"/>
        <v>0</v>
      </c>
      <c r="AI531" s="38">
        <f t="shared" si="107"/>
        <v>0</v>
      </c>
    </row>
    <row r="532" spans="1:35" x14ac:dyDescent="0.25">
      <c r="A532" s="640"/>
      <c r="B532" s="640"/>
      <c r="C532" s="627"/>
      <c r="D532" s="900"/>
      <c r="E532" s="640"/>
      <c r="F532" s="640"/>
      <c r="G532" s="640"/>
      <c r="H532" s="624"/>
      <c r="I532" s="638"/>
      <c r="J532" s="901"/>
      <c r="K532" s="901"/>
      <c r="L532" s="901"/>
      <c r="M532" s="901"/>
      <c r="N532" s="640"/>
      <c r="O532" s="896" t="str">
        <f t="shared" si="96"/>
        <v xml:space="preserve"> </v>
      </c>
      <c r="P532" s="640"/>
      <c r="Q532" s="902"/>
      <c r="R532" s="903"/>
      <c r="S532" s="634" t="str">
        <f t="shared" si="97"/>
        <v/>
      </c>
      <c r="T532" s="634" t="str">
        <f t="shared" si="98"/>
        <v/>
      </c>
      <c r="U532" s="903"/>
      <c r="V532" s="634" t="str">
        <f t="shared" si="99"/>
        <v xml:space="preserve"> </v>
      </c>
      <c r="W532" s="634" t="str">
        <f t="shared" si="100"/>
        <v xml:space="preserve"> </v>
      </c>
      <c r="X532" s="634" t="str">
        <f t="shared" si="101"/>
        <v/>
      </c>
      <c r="Y532" s="634" t="str">
        <f t="shared" si="102"/>
        <v xml:space="preserve"> </v>
      </c>
      <c r="Z532" s="634" t="str">
        <f t="shared" si="103"/>
        <v xml:space="preserve"> </v>
      </c>
      <c r="AA532" s="899" t="str">
        <f t="shared" si="104"/>
        <v xml:space="preserve"> </v>
      </c>
      <c r="AB532" s="899" t="str">
        <f t="shared" si="105"/>
        <v xml:space="preserve"> </v>
      </c>
      <c r="AD532" s="38">
        <f t="shared" si="106"/>
        <v>0</v>
      </c>
      <c r="AI532" s="38">
        <f t="shared" si="107"/>
        <v>0</v>
      </c>
    </row>
    <row r="533" spans="1:35" x14ac:dyDescent="0.25">
      <c r="A533" s="640"/>
      <c r="B533" s="640"/>
      <c r="C533" s="627"/>
      <c r="D533" s="900"/>
      <c r="E533" s="640"/>
      <c r="F533" s="640"/>
      <c r="G533" s="640"/>
      <c r="H533" s="624"/>
      <c r="I533" s="638"/>
      <c r="J533" s="901"/>
      <c r="K533" s="901"/>
      <c r="L533" s="901"/>
      <c r="M533" s="901"/>
      <c r="N533" s="640"/>
      <c r="O533" s="896" t="str">
        <f t="shared" si="96"/>
        <v xml:space="preserve"> </v>
      </c>
      <c r="P533" s="640"/>
      <c r="Q533" s="902"/>
      <c r="R533" s="903"/>
      <c r="S533" s="634" t="str">
        <f t="shared" si="97"/>
        <v/>
      </c>
      <c r="T533" s="634" t="str">
        <f t="shared" si="98"/>
        <v/>
      </c>
      <c r="U533" s="903"/>
      <c r="V533" s="634" t="str">
        <f t="shared" si="99"/>
        <v xml:space="preserve"> </v>
      </c>
      <c r="W533" s="634" t="str">
        <f t="shared" si="100"/>
        <v xml:space="preserve"> </v>
      </c>
      <c r="X533" s="634" t="str">
        <f t="shared" si="101"/>
        <v/>
      </c>
      <c r="Y533" s="634" t="str">
        <f t="shared" si="102"/>
        <v xml:space="preserve"> </v>
      </c>
      <c r="Z533" s="634" t="str">
        <f t="shared" si="103"/>
        <v xml:space="preserve"> </v>
      </c>
      <c r="AA533" s="899" t="str">
        <f t="shared" si="104"/>
        <v xml:space="preserve"> </v>
      </c>
      <c r="AB533" s="899" t="str">
        <f t="shared" si="105"/>
        <v xml:space="preserve"> </v>
      </c>
      <c r="AD533" s="38">
        <f t="shared" si="106"/>
        <v>0</v>
      </c>
      <c r="AI533" s="38">
        <f t="shared" si="107"/>
        <v>0</v>
      </c>
    </row>
    <row r="534" spans="1:35" x14ac:dyDescent="0.25">
      <c r="A534" s="640"/>
      <c r="B534" s="640"/>
      <c r="C534" s="627"/>
      <c r="D534" s="900"/>
      <c r="E534" s="640"/>
      <c r="F534" s="640"/>
      <c r="G534" s="640"/>
      <c r="H534" s="624"/>
      <c r="I534" s="638"/>
      <c r="J534" s="901"/>
      <c r="K534" s="901"/>
      <c r="L534" s="901"/>
      <c r="M534" s="901"/>
      <c r="N534" s="640"/>
      <c r="O534" s="896" t="str">
        <f t="shared" si="96"/>
        <v xml:space="preserve"> </v>
      </c>
      <c r="P534" s="640"/>
      <c r="Q534" s="902"/>
      <c r="R534" s="903"/>
      <c r="S534" s="634" t="str">
        <f t="shared" si="97"/>
        <v/>
      </c>
      <c r="T534" s="634" t="str">
        <f t="shared" si="98"/>
        <v/>
      </c>
      <c r="U534" s="903"/>
      <c r="V534" s="634" t="str">
        <f t="shared" si="99"/>
        <v xml:space="preserve"> </v>
      </c>
      <c r="W534" s="634" t="str">
        <f t="shared" si="100"/>
        <v xml:space="preserve"> </v>
      </c>
      <c r="X534" s="634" t="str">
        <f t="shared" si="101"/>
        <v/>
      </c>
      <c r="Y534" s="634" t="str">
        <f t="shared" si="102"/>
        <v xml:space="preserve"> </v>
      </c>
      <c r="Z534" s="634" t="str">
        <f t="shared" si="103"/>
        <v xml:space="preserve"> </v>
      </c>
      <c r="AA534" s="899" t="str">
        <f t="shared" si="104"/>
        <v xml:space="preserve"> </v>
      </c>
      <c r="AB534" s="899" t="str">
        <f t="shared" si="105"/>
        <v xml:space="preserve"> </v>
      </c>
      <c r="AD534" s="38">
        <f t="shared" si="106"/>
        <v>0</v>
      </c>
      <c r="AI534" s="38">
        <f t="shared" si="107"/>
        <v>0</v>
      </c>
    </row>
    <row r="535" spans="1:35" x14ac:dyDescent="0.25">
      <c r="A535" s="640"/>
      <c r="B535" s="640"/>
      <c r="C535" s="627"/>
      <c r="D535" s="900"/>
      <c r="E535" s="640"/>
      <c r="F535" s="640"/>
      <c r="G535" s="640"/>
      <c r="H535" s="624"/>
      <c r="I535" s="638"/>
      <c r="J535" s="901"/>
      <c r="K535" s="901"/>
      <c r="L535" s="901"/>
      <c r="M535" s="901"/>
      <c r="N535" s="640"/>
      <c r="O535" s="896" t="str">
        <f t="shared" si="96"/>
        <v xml:space="preserve"> </v>
      </c>
      <c r="P535" s="640"/>
      <c r="Q535" s="902"/>
      <c r="R535" s="903"/>
      <c r="S535" s="634" t="str">
        <f t="shared" si="97"/>
        <v/>
      </c>
      <c r="T535" s="634" t="str">
        <f t="shared" si="98"/>
        <v/>
      </c>
      <c r="U535" s="903"/>
      <c r="V535" s="634" t="str">
        <f t="shared" si="99"/>
        <v xml:space="preserve"> </v>
      </c>
      <c r="W535" s="634" t="str">
        <f t="shared" si="100"/>
        <v xml:space="preserve"> </v>
      </c>
      <c r="X535" s="634" t="str">
        <f t="shared" si="101"/>
        <v/>
      </c>
      <c r="Y535" s="634" t="str">
        <f t="shared" si="102"/>
        <v xml:space="preserve"> </v>
      </c>
      <c r="Z535" s="634" t="str">
        <f t="shared" si="103"/>
        <v xml:space="preserve"> </v>
      </c>
      <c r="AA535" s="899" t="str">
        <f t="shared" si="104"/>
        <v xml:space="preserve"> </v>
      </c>
      <c r="AB535" s="899" t="str">
        <f t="shared" si="105"/>
        <v xml:space="preserve"> </v>
      </c>
      <c r="AD535" s="38">
        <f t="shared" si="106"/>
        <v>0</v>
      </c>
      <c r="AI535" s="38">
        <f t="shared" si="107"/>
        <v>0</v>
      </c>
    </row>
    <row r="536" spans="1:35" x14ac:dyDescent="0.25">
      <c r="A536" s="640"/>
      <c r="B536" s="640"/>
      <c r="C536" s="627"/>
      <c r="D536" s="900"/>
      <c r="E536" s="640"/>
      <c r="F536" s="640"/>
      <c r="G536" s="640"/>
      <c r="H536" s="624"/>
      <c r="I536" s="638"/>
      <c r="J536" s="901"/>
      <c r="K536" s="901"/>
      <c r="L536" s="901"/>
      <c r="M536" s="901"/>
      <c r="N536" s="640"/>
      <c r="O536" s="896" t="str">
        <f t="shared" si="96"/>
        <v xml:space="preserve"> </v>
      </c>
      <c r="P536" s="640"/>
      <c r="Q536" s="902"/>
      <c r="R536" s="903"/>
      <c r="S536" s="634" t="str">
        <f t="shared" si="97"/>
        <v/>
      </c>
      <c r="T536" s="634" t="str">
        <f t="shared" si="98"/>
        <v/>
      </c>
      <c r="U536" s="903"/>
      <c r="V536" s="634" t="str">
        <f t="shared" si="99"/>
        <v xml:space="preserve"> </v>
      </c>
      <c r="W536" s="634" t="str">
        <f t="shared" si="100"/>
        <v xml:space="preserve"> </v>
      </c>
      <c r="X536" s="634" t="str">
        <f t="shared" si="101"/>
        <v/>
      </c>
      <c r="Y536" s="634" t="str">
        <f t="shared" si="102"/>
        <v xml:space="preserve"> </v>
      </c>
      <c r="Z536" s="634" t="str">
        <f t="shared" si="103"/>
        <v xml:space="preserve"> </v>
      </c>
      <c r="AA536" s="899" t="str">
        <f t="shared" si="104"/>
        <v xml:space="preserve"> </v>
      </c>
      <c r="AB536" s="899" t="str">
        <f t="shared" si="105"/>
        <v xml:space="preserve"> </v>
      </c>
      <c r="AD536" s="38">
        <f t="shared" si="106"/>
        <v>0</v>
      </c>
      <c r="AI536" s="38">
        <f t="shared" si="107"/>
        <v>0</v>
      </c>
    </row>
    <row r="537" spans="1:35" x14ac:dyDescent="0.25">
      <c r="A537" s="640"/>
      <c r="B537" s="640"/>
      <c r="C537" s="627"/>
      <c r="D537" s="900"/>
      <c r="E537" s="640"/>
      <c r="F537" s="640"/>
      <c r="G537" s="640"/>
      <c r="H537" s="624"/>
      <c r="I537" s="638"/>
      <c r="J537" s="901"/>
      <c r="K537" s="901"/>
      <c r="L537" s="901"/>
      <c r="M537" s="901"/>
      <c r="N537" s="640"/>
      <c r="O537" s="896" t="str">
        <f t="shared" si="96"/>
        <v xml:space="preserve"> </v>
      </c>
      <c r="P537" s="640"/>
      <c r="Q537" s="902"/>
      <c r="R537" s="903"/>
      <c r="S537" s="634" t="str">
        <f t="shared" si="97"/>
        <v/>
      </c>
      <c r="T537" s="634" t="str">
        <f t="shared" si="98"/>
        <v/>
      </c>
      <c r="U537" s="903"/>
      <c r="V537" s="634" t="str">
        <f t="shared" si="99"/>
        <v xml:space="preserve"> </v>
      </c>
      <c r="W537" s="634" t="str">
        <f t="shared" si="100"/>
        <v xml:space="preserve"> </v>
      </c>
      <c r="X537" s="634" t="str">
        <f t="shared" si="101"/>
        <v/>
      </c>
      <c r="Y537" s="634" t="str">
        <f t="shared" si="102"/>
        <v xml:space="preserve"> </v>
      </c>
      <c r="Z537" s="634" t="str">
        <f t="shared" si="103"/>
        <v xml:space="preserve"> </v>
      </c>
      <c r="AA537" s="899" t="str">
        <f t="shared" si="104"/>
        <v xml:space="preserve"> </v>
      </c>
      <c r="AB537" s="899" t="str">
        <f t="shared" si="105"/>
        <v xml:space="preserve"> </v>
      </c>
      <c r="AD537" s="38">
        <f t="shared" si="106"/>
        <v>0</v>
      </c>
      <c r="AI537" s="38">
        <f t="shared" si="107"/>
        <v>0</v>
      </c>
    </row>
    <row r="538" spans="1:35" x14ac:dyDescent="0.25">
      <c r="A538" s="640"/>
      <c r="B538" s="640"/>
      <c r="C538" s="627"/>
      <c r="D538" s="900"/>
      <c r="E538" s="640"/>
      <c r="F538" s="640"/>
      <c r="G538" s="640"/>
      <c r="H538" s="624"/>
      <c r="I538" s="638"/>
      <c r="J538" s="901"/>
      <c r="K538" s="901"/>
      <c r="L538" s="901"/>
      <c r="M538" s="901"/>
      <c r="N538" s="640"/>
      <c r="O538" s="896" t="str">
        <f t="shared" si="96"/>
        <v xml:space="preserve"> </v>
      </c>
      <c r="P538" s="640"/>
      <c r="Q538" s="902"/>
      <c r="R538" s="903"/>
      <c r="S538" s="634" t="str">
        <f t="shared" si="97"/>
        <v/>
      </c>
      <c r="T538" s="634" t="str">
        <f t="shared" si="98"/>
        <v/>
      </c>
      <c r="U538" s="903"/>
      <c r="V538" s="634" t="str">
        <f t="shared" si="99"/>
        <v xml:space="preserve"> </v>
      </c>
      <c r="W538" s="634" t="str">
        <f t="shared" si="100"/>
        <v xml:space="preserve"> </v>
      </c>
      <c r="X538" s="634" t="str">
        <f t="shared" si="101"/>
        <v/>
      </c>
      <c r="Y538" s="634" t="str">
        <f t="shared" si="102"/>
        <v xml:space="preserve"> </v>
      </c>
      <c r="Z538" s="634" t="str">
        <f t="shared" si="103"/>
        <v xml:space="preserve"> </v>
      </c>
      <c r="AA538" s="899" t="str">
        <f t="shared" si="104"/>
        <v xml:space="preserve"> </v>
      </c>
      <c r="AB538" s="899" t="str">
        <f t="shared" si="105"/>
        <v xml:space="preserve"> </v>
      </c>
      <c r="AD538" s="38">
        <f t="shared" si="106"/>
        <v>0</v>
      </c>
      <c r="AI538" s="38">
        <f t="shared" si="107"/>
        <v>0</v>
      </c>
    </row>
    <row r="539" spans="1:35" x14ac:dyDescent="0.25">
      <c r="A539" s="640"/>
      <c r="B539" s="640"/>
      <c r="C539" s="627"/>
      <c r="D539" s="900"/>
      <c r="E539" s="640"/>
      <c r="F539" s="640"/>
      <c r="G539" s="640"/>
      <c r="H539" s="624"/>
      <c r="I539" s="638"/>
      <c r="J539" s="901"/>
      <c r="K539" s="901"/>
      <c r="L539" s="901"/>
      <c r="M539" s="901"/>
      <c r="N539" s="640"/>
      <c r="O539" s="896" t="str">
        <f t="shared" si="96"/>
        <v xml:space="preserve"> </v>
      </c>
      <c r="P539" s="640"/>
      <c r="Q539" s="902"/>
      <c r="R539" s="903"/>
      <c r="S539" s="634" t="str">
        <f t="shared" si="97"/>
        <v/>
      </c>
      <c r="T539" s="634" t="str">
        <f t="shared" si="98"/>
        <v/>
      </c>
      <c r="U539" s="903"/>
      <c r="V539" s="634" t="str">
        <f t="shared" si="99"/>
        <v xml:space="preserve"> </v>
      </c>
      <c r="W539" s="634" t="str">
        <f t="shared" si="100"/>
        <v xml:space="preserve"> </v>
      </c>
      <c r="X539" s="634" t="str">
        <f t="shared" si="101"/>
        <v/>
      </c>
      <c r="Y539" s="634" t="str">
        <f t="shared" si="102"/>
        <v xml:space="preserve"> </v>
      </c>
      <c r="Z539" s="634" t="str">
        <f t="shared" si="103"/>
        <v xml:space="preserve"> </v>
      </c>
      <c r="AA539" s="899" t="str">
        <f t="shared" si="104"/>
        <v xml:space="preserve"> </v>
      </c>
      <c r="AB539" s="899" t="str">
        <f t="shared" si="105"/>
        <v xml:space="preserve"> </v>
      </c>
      <c r="AD539" s="38">
        <f t="shared" si="106"/>
        <v>0</v>
      </c>
      <c r="AI539" s="38">
        <f t="shared" si="107"/>
        <v>0</v>
      </c>
    </row>
    <row r="540" spans="1:35" x14ac:dyDescent="0.25">
      <c r="A540" s="640"/>
      <c r="B540" s="640"/>
      <c r="C540" s="627"/>
      <c r="D540" s="900"/>
      <c r="E540" s="640"/>
      <c r="F540" s="640"/>
      <c r="G540" s="640"/>
      <c r="H540" s="624"/>
      <c r="I540" s="638"/>
      <c r="J540" s="901"/>
      <c r="K540" s="901"/>
      <c r="L540" s="901"/>
      <c r="M540" s="901"/>
      <c r="N540" s="640"/>
      <c r="O540" s="896" t="str">
        <f t="shared" si="96"/>
        <v xml:space="preserve"> </v>
      </c>
      <c r="P540" s="640"/>
      <c r="Q540" s="902"/>
      <c r="R540" s="903"/>
      <c r="S540" s="634" t="str">
        <f t="shared" si="97"/>
        <v/>
      </c>
      <c r="T540" s="634" t="str">
        <f t="shared" si="98"/>
        <v/>
      </c>
      <c r="U540" s="903"/>
      <c r="V540" s="634" t="str">
        <f t="shared" si="99"/>
        <v xml:space="preserve"> </v>
      </c>
      <c r="W540" s="634" t="str">
        <f t="shared" si="100"/>
        <v xml:space="preserve"> </v>
      </c>
      <c r="X540" s="634" t="str">
        <f t="shared" si="101"/>
        <v/>
      </c>
      <c r="Y540" s="634" t="str">
        <f t="shared" si="102"/>
        <v xml:space="preserve"> </v>
      </c>
      <c r="Z540" s="634" t="str">
        <f t="shared" si="103"/>
        <v xml:space="preserve"> </v>
      </c>
      <c r="AA540" s="899" t="str">
        <f t="shared" si="104"/>
        <v xml:space="preserve"> </v>
      </c>
      <c r="AB540" s="899" t="str">
        <f t="shared" si="105"/>
        <v xml:space="preserve"> </v>
      </c>
      <c r="AD540" s="38">
        <f t="shared" si="106"/>
        <v>0</v>
      </c>
      <c r="AI540" s="38">
        <f t="shared" si="107"/>
        <v>0</v>
      </c>
    </row>
    <row r="541" spans="1:35" x14ac:dyDescent="0.25">
      <c r="A541" s="640"/>
      <c r="B541" s="640"/>
      <c r="C541" s="627"/>
      <c r="D541" s="900"/>
      <c r="E541" s="640"/>
      <c r="F541" s="640"/>
      <c r="G541" s="640"/>
      <c r="H541" s="624"/>
      <c r="I541" s="638"/>
      <c r="J541" s="901"/>
      <c r="K541" s="901"/>
      <c r="L541" s="901"/>
      <c r="M541" s="901"/>
      <c r="N541" s="640"/>
      <c r="O541" s="896" t="str">
        <f t="shared" si="96"/>
        <v xml:space="preserve"> </v>
      </c>
      <c r="P541" s="640"/>
      <c r="Q541" s="902"/>
      <c r="R541" s="903"/>
      <c r="S541" s="634" t="str">
        <f t="shared" si="97"/>
        <v/>
      </c>
      <c r="T541" s="634" t="str">
        <f t="shared" si="98"/>
        <v/>
      </c>
      <c r="U541" s="903"/>
      <c r="V541" s="634" t="str">
        <f t="shared" si="99"/>
        <v xml:space="preserve"> </v>
      </c>
      <c r="W541" s="634" t="str">
        <f t="shared" si="100"/>
        <v xml:space="preserve"> </v>
      </c>
      <c r="X541" s="634" t="str">
        <f t="shared" si="101"/>
        <v/>
      </c>
      <c r="Y541" s="634" t="str">
        <f t="shared" si="102"/>
        <v xml:space="preserve"> </v>
      </c>
      <c r="Z541" s="634" t="str">
        <f t="shared" si="103"/>
        <v xml:space="preserve"> </v>
      </c>
      <c r="AA541" s="899" t="str">
        <f t="shared" si="104"/>
        <v xml:space="preserve"> </v>
      </c>
      <c r="AB541" s="899" t="str">
        <f t="shared" si="105"/>
        <v xml:space="preserve"> </v>
      </c>
      <c r="AD541" s="38">
        <f t="shared" si="106"/>
        <v>0</v>
      </c>
      <c r="AI541" s="38">
        <f t="shared" si="107"/>
        <v>0</v>
      </c>
    </row>
    <row r="542" spans="1:35" x14ac:dyDescent="0.25">
      <c r="A542" s="640"/>
      <c r="B542" s="640"/>
      <c r="C542" s="627"/>
      <c r="D542" s="900"/>
      <c r="E542" s="640"/>
      <c r="F542" s="640"/>
      <c r="G542" s="640"/>
      <c r="H542" s="624"/>
      <c r="I542" s="638"/>
      <c r="J542" s="901"/>
      <c r="K542" s="901"/>
      <c r="L542" s="901"/>
      <c r="M542" s="901"/>
      <c r="N542" s="640"/>
      <c r="O542" s="896" t="str">
        <f t="shared" si="96"/>
        <v xml:space="preserve"> </v>
      </c>
      <c r="P542" s="640"/>
      <c r="Q542" s="902"/>
      <c r="R542" s="903"/>
      <c r="S542" s="634" t="str">
        <f t="shared" si="97"/>
        <v/>
      </c>
      <c r="T542" s="634" t="str">
        <f t="shared" si="98"/>
        <v/>
      </c>
      <c r="U542" s="903"/>
      <c r="V542" s="634" t="str">
        <f t="shared" si="99"/>
        <v xml:space="preserve"> </v>
      </c>
      <c r="W542" s="634" t="str">
        <f t="shared" si="100"/>
        <v xml:space="preserve"> </v>
      </c>
      <c r="X542" s="634" t="str">
        <f t="shared" si="101"/>
        <v/>
      </c>
      <c r="Y542" s="634" t="str">
        <f t="shared" si="102"/>
        <v xml:space="preserve"> </v>
      </c>
      <c r="Z542" s="634" t="str">
        <f t="shared" si="103"/>
        <v xml:space="preserve"> </v>
      </c>
      <c r="AA542" s="899" t="str">
        <f t="shared" si="104"/>
        <v xml:space="preserve"> </v>
      </c>
      <c r="AB542" s="899" t="str">
        <f t="shared" si="105"/>
        <v xml:space="preserve"> </v>
      </c>
      <c r="AD542" s="38">
        <f t="shared" si="106"/>
        <v>0</v>
      </c>
      <c r="AI542" s="38">
        <f t="shared" si="107"/>
        <v>0</v>
      </c>
    </row>
    <row r="543" spans="1:35" x14ac:dyDescent="0.25">
      <c r="A543" s="640"/>
      <c r="B543" s="640"/>
      <c r="C543" s="627"/>
      <c r="D543" s="900"/>
      <c r="E543" s="640"/>
      <c r="F543" s="640"/>
      <c r="G543" s="640"/>
      <c r="H543" s="624"/>
      <c r="I543" s="638"/>
      <c r="J543" s="901"/>
      <c r="K543" s="901"/>
      <c r="L543" s="901"/>
      <c r="M543" s="901"/>
      <c r="N543" s="640"/>
      <c r="O543" s="896" t="str">
        <f t="shared" si="96"/>
        <v xml:space="preserve"> </v>
      </c>
      <c r="P543" s="640"/>
      <c r="Q543" s="902"/>
      <c r="R543" s="903"/>
      <c r="S543" s="634" t="str">
        <f t="shared" si="97"/>
        <v/>
      </c>
      <c r="T543" s="634" t="str">
        <f t="shared" si="98"/>
        <v/>
      </c>
      <c r="U543" s="903"/>
      <c r="V543" s="634" t="str">
        <f t="shared" si="99"/>
        <v xml:space="preserve"> </v>
      </c>
      <c r="W543" s="634" t="str">
        <f t="shared" si="100"/>
        <v xml:space="preserve"> </v>
      </c>
      <c r="X543" s="634" t="str">
        <f t="shared" si="101"/>
        <v/>
      </c>
      <c r="Y543" s="634" t="str">
        <f t="shared" si="102"/>
        <v xml:space="preserve"> </v>
      </c>
      <c r="Z543" s="634" t="str">
        <f t="shared" si="103"/>
        <v xml:space="preserve"> </v>
      </c>
      <c r="AA543" s="899" t="str">
        <f t="shared" si="104"/>
        <v xml:space="preserve"> </v>
      </c>
      <c r="AB543" s="899" t="str">
        <f t="shared" si="105"/>
        <v xml:space="preserve"> </v>
      </c>
      <c r="AD543" s="38">
        <f t="shared" si="106"/>
        <v>0</v>
      </c>
      <c r="AI543" s="38">
        <f t="shared" si="107"/>
        <v>0</v>
      </c>
    </row>
    <row r="544" spans="1:35" x14ac:dyDescent="0.25">
      <c r="A544" s="640"/>
      <c r="B544" s="640"/>
      <c r="C544" s="627"/>
      <c r="D544" s="900"/>
      <c r="E544" s="640"/>
      <c r="F544" s="640"/>
      <c r="G544" s="640"/>
      <c r="H544" s="624"/>
      <c r="I544" s="638"/>
      <c r="J544" s="901"/>
      <c r="K544" s="901"/>
      <c r="L544" s="901"/>
      <c r="M544" s="901"/>
      <c r="N544" s="640"/>
      <c r="O544" s="896" t="str">
        <f t="shared" si="96"/>
        <v xml:space="preserve"> </v>
      </c>
      <c r="P544" s="640"/>
      <c r="Q544" s="902"/>
      <c r="R544" s="903"/>
      <c r="S544" s="634" t="str">
        <f t="shared" si="97"/>
        <v/>
      </c>
      <c r="T544" s="634" t="str">
        <f t="shared" si="98"/>
        <v/>
      </c>
      <c r="U544" s="903"/>
      <c r="V544" s="634" t="str">
        <f t="shared" si="99"/>
        <v xml:space="preserve"> </v>
      </c>
      <c r="W544" s="634" t="str">
        <f t="shared" si="100"/>
        <v xml:space="preserve"> </v>
      </c>
      <c r="X544" s="634" t="str">
        <f t="shared" si="101"/>
        <v/>
      </c>
      <c r="Y544" s="634" t="str">
        <f t="shared" si="102"/>
        <v xml:space="preserve"> </v>
      </c>
      <c r="Z544" s="634" t="str">
        <f t="shared" si="103"/>
        <v xml:space="preserve"> </v>
      </c>
      <c r="AA544" s="899" t="str">
        <f t="shared" si="104"/>
        <v xml:space="preserve"> </v>
      </c>
      <c r="AB544" s="899" t="str">
        <f t="shared" si="105"/>
        <v xml:space="preserve"> </v>
      </c>
      <c r="AD544" s="38">
        <f t="shared" si="106"/>
        <v>0</v>
      </c>
      <c r="AI544" s="38">
        <f t="shared" si="107"/>
        <v>0</v>
      </c>
    </row>
    <row r="545" spans="1:35" x14ac:dyDescent="0.25">
      <c r="A545" s="640"/>
      <c r="B545" s="640"/>
      <c r="C545" s="627"/>
      <c r="D545" s="900"/>
      <c r="E545" s="640"/>
      <c r="F545" s="640"/>
      <c r="G545" s="640"/>
      <c r="H545" s="624"/>
      <c r="I545" s="638"/>
      <c r="J545" s="901"/>
      <c r="K545" s="901"/>
      <c r="L545" s="901"/>
      <c r="M545" s="901"/>
      <c r="N545" s="640"/>
      <c r="O545" s="896" t="str">
        <f t="shared" si="96"/>
        <v xml:space="preserve"> </v>
      </c>
      <c r="P545" s="640"/>
      <c r="Q545" s="902"/>
      <c r="R545" s="903"/>
      <c r="S545" s="634" t="str">
        <f t="shared" si="97"/>
        <v/>
      </c>
      <c r="T545" s="634" t="str">
        <f t="shared" si="98"/>
        <v/>
      </c>
      <c r="U545" s="903"/>
      <c r="V545" s="634" t="str">
        <f t="shared" si="99"/>
        <v xml:space="preserve"> </v>
      </c>
      <c r="W545" s="634" t="str">
        <f t="shared" si="100"/>
        <v xml:space="preserve"> </v>
      </c>
      <c r="X545" s="634" t="str">
        <f t="shared" si="101"/>
        <v/>
      </c>
      <c r="Y545" s="634" t="str">
        <f t="shared" si="102"/>
        <v xml:space="preserve"> </v>
      </c>
      <c r="Z545" s="634" t="str">
        <f t="shared" si="103"/>
        <v xml:space="preserve"> </v>
      </c>
      <c r="AA545" s="899" t="str">
        <f t="shared" si="104"/>
        <v xml:space="preserve"> </v>
      </c>
      <c r="AB545" s="899" t="str">
        <f t="shared" si="105"/>
        <v xml:space="preserve"> </v>
      </c>
      <c r="AD545" s="38">
        <f t="shared" si="106"/>
        <v>0</v>
      </c>
      <c r="AI545" s="38">
        <f t="shared" si="107"/>
        <v>0</v>
      </c>
    </row>
    <row r="546" spans="1:35" x14ac:dyDescent="0.25">
      <c r="A546" s="640"/>
      <c r="B546" s="640"/>
      <c r="C546" s="627"/>
      <c r="D546" s="900"/>
      <c r="E546" s="640"/>
      <c r="F546" s="640"/>
      <c r="G546" s="640"/>
      <c r="H546" s="624"/>
      <c r="I546" s="638"/>
      <c r="J546" s="901"/>
      <c r="K546" s="901"/>
      <c r="L546" s="901"/>
      <c r="M546" s="901"/>
      <c r="N546" s="640"/>
      <c r="O546" s="896" t="str">
        <f t="shared" si="96"/>
        <v xml:space="preserve"> </v>
      </c>
      <c r="P546" s="640"/>
      <c r="Q546" s="902"/>
      <c r="R546" s="903"/>
      <c r="S546" s="634" t="str">
        <f t="shared" si="97"/>
        <v/>
      </c>
      <c r="T546" s="634" t="str">
        <f t="shared" si="98"/>
        <v/>
      </c>
      <c r="U546" s="903"/>
      <c r="V546" s="634" t="str">
        <f t="shared" si="99"/>
        <v xml:space="preserve"> </v>
      </c>
      <c r="W546" s="634" t="str">
        <f t="shared" si="100"/>
        <v xml:space="preserve"> </v>
      </c>
      <c r="X546" s="634" t="str">
        <f t="shared" si="101"/>
        <v/>
      </c>
      <c r="Y546" s="634" t="str">
        <f t="shared" si="102"/>
        <v xml:space="preserve"> </v>
      </c>
      <c r="Z546" s="634" t="str">
        <f t="shared" si="103"/>
        <v xml:space="preserve"> </v>
      </c>
      <c r="AA546" s="899" t="str">
        <f t="shared" si="104"/>
        <v xml:space="preserve"> </v>
      </c>
      <c r="AB546" s="899" t="str">
        <f t="shared" si="105"/>
        <v xml:space="preserve"> </v>
      </c>
      <c r="AD546" s="38">
        <f t="shared" si="106"/>
        <v>0</v>
      </c>
      <c r="AI546" s="38">
        <f t="shared" si="107"/>
        <v>0</v>
      </c>
    </row>
    <row r="547" spans="1:35" x14ac:dyDescent="0.25">
      <c r="A547" s="640"/>
      <c r="B547" s="640"/>
      <c r="C547" s="627"/>
      <c r="D547" s="900"/>
      <c r="E547" s="640"/>
      <c r="F547" s="640"/>
      <c r="G547" s="640"/>
      <c r="H547" s="624"/>
      <c r="I547" s="638"/>
      <c r="J547" s="901"/>
      <c r="K547" s="901"/>
      <c r="L547" s="901"/>
      <c r="M547" s="901"/>
      <c r="N547" s="640"/>
      <c r="O547" s="896" t="str">
        <f t="shared" si="96"/>
        <v xml:space="preserve"> </v>
      </c>
      <c r="P547" s="640"/>
      <c r="Q547" s="902"/>
      <c r="R547" s="903"/>
      <c r="S547" s="634" t="str">
        <f t="shared" si="97"/>
        <v/>
      </c>
      <c r="T547" s="634" t="str">
        <f t="shared" si="98"/>
        <v/>
      </c>
      <c r="U547" s="903"/>
      <c r="V547" s="634" t="str">
        <f t="shared" si="99"/>
        <v xml:space="preserve"> </v>
      </c>
      <c r="W547" s="634" t="str">
        <f t="shared" si="100"/>
        <v xml:space="preserve"> </v>
      </c>
      <c r="X547" s="634" t="str">
        <f t="shared" si="101"/>
        <v/>
      </c>
      <c r="Y547" s="634" t="str">
        <f t="shared" si="102"/>
        <v xml:space="preserve"> </v>
      </c>
      <c r="Z547" s="634" t="str">
        <f t="shared" si="103"/>
        <v xml:space="preserve"> </v>
      </c>
      <c r="AA547" s="899" t="str">
        <f t="shared" si="104"/>
        <v xml:space="preserve"> </v>
      </c>
      <c r="AB547" s="899" t="str">
        <f t="shared" si="105"/>
        <v xml:space="preserve"> </v>
      </c>
      <c r="AD547" s="38">
        <f t="shared" si="106"/>
        <v>0</v>
      </c>
      <c r="AI547" s="38">
        <f t="shared" si="107"/>
        <v>0</v>
      </c>
    </row>
    <row r="548" spans="1:35" x14ac:dyDescent="0.25">
      <c r="A548" s="640"/>
      <c r="B548" s="640"/>
      <c r="C548" s="627"/>
      <c r="D548" s="900"/>
      <c r="E548" s="640"/>
      <c r="F548" s="640"/>
      <c r="G548" s="640"/>
      <c r="H548" s="624"/>
      <c r="I548" s="638"/>
      <c r="J548" s="901"/>
      <c r="K548" s="901"/>
      <c r="L548" s="901"/>
      <c r="M548" s="901"/>
      <c r="N548" s="640"/>
      <c r="O548" s="896" t="str">
        <f t="shared" si="96"/>
        <v xml:space="preserve"> </v>
      </c>
      <c r="P548" s="640"/>
      <c r="Q548" s="902"/>
      <c r="R548" s="903"/>
      <c r="S548" s="634" t="str">
        <f t="shared" si="97"/>
        <v/>
      </c>
      <c r="T548" s="634" t="str">
        <f t="shared" si="98"/>
        <v/>
      </c>
      <c r="U548" s="903"/>
      <c r="V548" s="634" t="str">
        <f t="shared" si="99"/>
        <v xml:space="preserve"> </v>
      </c>
      <c r="W548" s="634" t="str">
        <f t="shared" si="100"/>
        <v xml:space="preserve"> </v>
      </c>
      <c r="X548" s="634" t="str">
        <f t="shared" si="101"/>
        <v/>
      </c>
      <c r="Y548" s="634" t="str">
        <f t="shared" si="102"/>
        <v xml:space="preserve"> </v>
      </c>
      <c r="Z548" s="634" t="str">
        <f t="shared" si="103"/>
        <v xml:space="preserve"> </v>
      </c>
      <c r="AA548" s="899" t="str">
        <f t="shared" si="104"/>
        <v xml:space="preserve"> </v>
      </c>
      <c r="AB548" s="899" t="str">
        <f t="shared" si="105"/>
        <v xml:space="preserve"> </v>
      </c>
      <c r="AD548" s="38">
        <f t="shared" si="106"/>
        <v>0</v>
      </c>
      <c r="AI548" s="38">
        <f t="shared" si="107"/>
        <v>0</v>
      </c>
    </row>
    <row r="549" spans="1:35" x14ac:dyDescent="0.25">
      <c r="A549" s="640"/>
      <c r="B549" s="640"/>
      <c r="C549" s="627"/>
      <c r="D549" s="900"/>
      <c r="E549" s="640"/>
      <c r="F549" s="640"/>
      <c r="G549" s="640"/>
      <c r="H549" s="624"/>
      <c r="I549" s="638"/>
      <c r="J549" s="901"/>
      <c r="K549" s="901"/>
      <c r="L549" s="901"/>
      <c r="M549" s="901"/>
      <c r="N549" s="640"/>
      <c r="O549" s="896" t="str">
        <f t="shared" si="96"/>
        <v xml:space="preserve"> </v>
      </c>
      <c r="P549" s="640"/>
      <c r="Q549" s="902"/>
      <c r="R549" s="903"/>
      <c r="S549" s="634" t="str">
        <f t="shared" si="97"/>
        <v/>
      </c>
      <c r="T549" s="634" t="str">
        <f t="shared" si="98"/>
        <v/>
      </c>
      <c r="U549" s="903"/>
      <c r="V549" s="634" t="str">
        <f t="shared" si="99"/>
        <v xml:space="preserve"> </v>
      </c>
      <c r="W549" s="634" t="str">
        <f t="shared" si="100"/>
        <v xml:space="preserve"> </v>
      </c>
      <c r="X549" s="634" t="str">
        <f t="shared" si="101"/>
        <v/>
      </c>
      <c r="Y549" s="634" t="str">
        <f t="shared" si="102"/>
        <v xml:space="preserve"> </v>
      </c>
      <c r="Z549" s="634" t="str">
        <f t="shared" si="103"/>
        <v xml:space="preserve"> </v>
      </c>
      <c r="AA549" s="899" t="str">
        <f t="shared" si="104"/>
        <v xml:space="preserve"> </v>
      </c>
      <c r="AB549" s="899" t="str">
        <f t="shared" si="105"/>
        <v xml:space="preserve"> </v>
      </c>
      <c r="AD549" s="38">
        <f t="shared" si="106"/>
        <v>0</v>
      </c>
      <c r="AI549" s="38">
        <f t="shared" si="107"/>
        <v>0</v>
      </c>
    </row>
    <row r="550" spans="1:35" x14ac:dyDescent="0.25">
      <c r="A550" s="640"/>
      <c r="B550" s="640"/>
      <c r="C550" s="627"/>
      <c r="D550" s="900"/>
      <c r="E550" s="640"/>
      <c r="F550" s="640"/>
      <c r="G550" s="640"/>
      <c r="H550" s="624"/>
      <c r="I550" s="638"/>
      <c r="J550" s="901"/>
      <c r="K550" s="901"/>
      <c r="L550" s="901"/>
      <c r="M550" s="901"/>
      <c r="N550" s="640"/>
      <c r="O550" s="896" t="str">
        <f t="shared" si="96"/>
        <v xml:space="preserve"> </v>
      </c>
      <c r="P550" s="640"/>
      <c r="Q550" s="902"/>
      <c r="R550" s="903"/>
      <c r="S550" s="634" t="str">
        <f t="shared" si="97"/>
        <v/>
      </c>
      <c r="T550" s="634" t="str">
        <f t="shared" si="98"/>
        <v/>
      </c>
      <c r="U550" s="903"/>
      <c r="V550" s="634" t="str">
        <f t="shared" si="99"/>
        <v xml:space="preserve"> </v>
      </c>
      <c r="W550" s="634" t="str">
        <f t="shared" si="100"/>
        <v xml:space="preserve"> </v>
      </c>
      <c r="X550" s="634" t="str">
        <f t="shared" si="101"/>
        <v/>
      </c>
      <c r="Y550" s="634" t="str">
        <f t="shared" si="102"/>
        <v xml:space="preserve"> </v>
      </c>
      <c r="Z550" s="634" t="str">
        <f t="shared" si="103"/>
        <v xml:space="preserve"> </v>
      </c>
      <c r="AA550" s="899" t="str">
        <f t="shared" si="104"/>
        <v xml:space="preserve"> </v>
      </c>
      <c r="AB550" s="899" t="str">
        <f t="shared" si="105"/>
        <v xml:space="preserve"> </v>
      </c>
      <c r="AD550" s="38">
        <f t="shared" si="106"/>
        <v>0</v>
      </c>
      <c r="AI550" s="38">
        <f t="shared" si="107"/>
        <v>0</v>
      </c>
    </row>
    <row r="551" spans="1:35" x14ac:dyDescent="0.25">
      <c r="A551" s="640"/>
      <c r="B551" s="640"/>
      <c r="C551" s="627"/>
      <c r="D551" s="900"/>
      <c r="E551" s="640"/>
      <c r="F551" s="640"/>
      <c r="G551" s="640"/>
      <c r="H551" s="624"/>
      <c r="I551" s="638"/>
      <c r="J551" s="901"/>
      <c r="K551" s="901"/>
      <c r="L551" s="901"/>
      <c r="M551" s="901"/>
      <c r="N551" s="640"/>
      <c r="O551" s="896" t="str">
        <f t="shared" si="96"/>
        <v xml:space="preserve"> </v>
      </c>
      <c r="P551" s="640"/>
      <c r="Q551" s="902"/>
      <c r="R551" s="903"/>
      <c r="S551" s="634" t="str">
        <f t="shared" si="97"/>
        <v/>
      </c>
      <c r="T551" s="634" t="str">
        <f t="shared" si="98"/>
        <v/>
      </c>
      <c r="U551" s="903"/>
      <c r="V551" s="634" t="str">
        <f t="shared" si="99"/>
        <v xml:space="preserve"> </v>
      </c>
      <c r="W551" s="634" t="str">
        <f t="shared" si="100"/>
        <v xml:space="preserve"> </v>
      </c>
      <c r="X551" s="634" t="str">
        <f t="shared" si="101"/>
        <v/>
      </c>
      <c r="Y551" s="634" t="str">
        <f t="shared" si="102"/>
        <v xml:space="preserve"> </v>
      </c>
      <c r="Z551" s="634" t="str">
        <f t="shared" si="103"/>
        <v xml:space="preserve"> </v>
      </c>
      <c r="AA551" s="899" t="str">
        <f t="shared" si="104"/>
        <v xml:space="preserve"> </v>
      </c>
      <c r="AB551" s="899" t="str">
        <f t="shared" si="105"/>
        <v xml:space="preserve"> </v>
      </c>
      <c r="AD551" s="38">
        <f t="shared" si="106"/>
        <v>0</v>
      </c>
      <c r="AI551" s="38">
        <f t="shared" si="107"/>
        <v>0</v>
      </c>
    </row>
    <row r="552" spans="1:35" x14ac:dyDescent="0.25">
      <c r="A552" s="640"/>
      <c r="B552" s="640"/>
      <c r="C552" s="627"/>
      <c r="D552" s="900"/>
      <c r="E552" s="640"/>
      <c r="F552" s="640"/>
      <c r="G552" s="640"/>
      <c r="H552" s="624"/>
      <c r="I552" s="638"/>
      <c r="J552" s="901"/>
      <c r="K552" s="901"/>
      <c r="L552" s="901"/>
      <c r="M552" s="901"/>
      <c r="N552" s="640"/>
      <c r="O552" s="896" t="str">
        <f t="shared" si="96"/>
        <v xml:space="preserve"> </v>
      </c>
      <c r="P552" s="640"/>
      <c r="Q552" s="902"/>
      <c r="R552" s="903"/>
      <c r="S552" s="634" t="str">
        <f t="shared" si="97"/>
        <v/>
      </c>
      <c r="T552" s="634" t="str">
        <f t="shared" si="98"/>
        <v/>
      </c>
      <c r="U552" s="903"/>
      <c r="V552" s="634" t="str">
        <f t="shared" si="99"/>
        <v xml:space="preserve"> </v>
      </c>
      <c r="W552" s="634" t="str">
        <f t="shared" si="100"/>
        <v xml:space="preserve"> </v>
      </c>
      <c r="X552" s="634" t="str">
        <f t="shared" si="101"/>
        <v/>
      </c>
      <c r="Y552" s="634" t="str">
        <f t="shared" si="102"/>
        <v xml:space="preserve"> </v>
      </c>
      <c r="Z552" s="634" t="str">
        <f t="shared" si="103"/>
        <v xml:space="preserve"> </v>
      </c>
      <c r="AA552" s="899" t="str">
        <f t="shared" si="104"/>
        <v xml:space="preserve"> </v>
      </c>
      <c r="AB552" s="899" t="str">
        <f t="shared" si="105"/>
        <v xml:space="preserve"> </v>
      </c>
      <c r="AD552" s="38">
        <f t="shared" si="106"/>
        <v>0</v>
      </c>
      <c r="AI552" s="38">
        <f t="shared" si="107"/>
        <v>0</v>
      </c>
    </row>
    <row r="553" spans="1:35" x14ac:dyDescent="0.25">
      <c r="A553" s="640"/>
      <c r="B553" s="640"/>
      <c r="C553" s="627"/>
      <c r="D553" s="900"/>
      <c r="E553" s="640"/>
      <c r="F553" s="640"/>
      <c r="G553" s="640"/>
      <c r="H553" s="624"/>
      <c r="I553" s="638"/>
      <c r="J553" s="901"/>
      <c r="K553" s="901"/>
      <c r="L553" s="901"/>
      <c r="M553" s="901"/>
      <c r="N553" s="640"/>
      <c r="O553" s="896" t="str">
        <f t="shared" si="96"/>
        <v xml:space="preserve"> </v>
      </c>
      <c r="P553" s="640"/>
      <c r="Q553" s="902"/>
      <c r="R553" s="903"/>
      <c r="S553" s="634" t="str">
        <f t="shared" si="97"/>
        <v/>
      </c>
      <c r="T553" s="634" t="str">
        <f t="shared" si="98"/>
        <v/>
      </c>
      <c r="U553" s="903"/>
      <c r="V553" s="634" t="str">
        <f t="shared" si="99"/>
        <v xml:space="preserve"> </v>
      </c>
      <c r="W553" s="634" t="str">
        <f t="shared" si="100"/>
        <v xml:space="preserve"> </v>
      </c>
      <c r="X553" s="634" t="str">
        <f t="shared" si="101"/>
        <v/>
      </c>
      <c r="Y553" s="634" t="str">
        <f t="shared" si="102"/>
        <v xml:space="preserve"> </v>
      </c>
      <c r="Z553" s="634" t="str">
        <f t="shared" si="103"/>
        <v xml:space="preserve"> </v>
      </c>
      <c r="AA553" s="899" t="str">
        <f t="shared" si="104"/>
        <v xml:space="preserve"> </v>
      </c>
      <c r="AB553" s="899" t="str">
        <f t="shared" si="105"/>
        <v xml:space="preserve"> </v>
      </c>
      <c r="AD553" s="38">
        <f t="shared" si="106"/>
        <v>0</v>
      </c>
      <c r="AI553" s="38">
        <f t="shared" si="107"/>
        <v>0</v>
      </c>
    </row>
    <row r="554" spans="1:35" x14ac:dyDescent="0.25">
      <c r="A554" s="640"/>
      <c r="B554" s="640"/>
      <c r="C554" s="627"/>
      <c r="D554" s="900"/>
      <c r="E554" s="640"/>
      <c r="F554" s="640"/>
      <c r="G554" s="640"/>
      <c r="H554" s="624"/>
      <c r="I554" s="638"/>
      <c r="J554" s="901"/>
      <c r="K554" s="901"/>
      <c r="L554" s="901"/>
      <c r="M554" s="901"/>
      <c r="N554" s="640"/>
      <c r="O554" s="896" t="str">
        <f t="shared" si="96"/>
        <v xml:space="preserve"> </v>
      </c>
      <c r="P554" s="640"/>
      <c r="Q554" s="902"/>
      <c r="R554" s="903"/>
      <c r="S554" s="634" t="str">
        <f t="shared" si="97"/>
        <v/>
      </c>
      <c r="T554" s="634" t="str">
        <f t="shared" si="98"/>
        <v/>
      </c>
      <c r="U554" s="903"/>
      <c r="V554" s="634" t="str">
        <f t="shared" si="99"/>
        <v xml:space="preserve"> </v>
      </c>
      <c r="W554" s="634" t="str">
        <f t="shared" si="100"/>
        <v xml:space="preserve"> </v>
      </c>
      <c r="X554" s="634" t="str">
        <f t="shared" si="101"/>
        <v/>
      </c>
      <c r="Y554" s="634" t="str">
        <f t="shared" si="102"/>
        <v xml:space="preserve"> </v>
      </c>
      <c r="Z554" s="634" t="str">
        <f t="shared" si="103"/>
        <v xml:space="preserve"> </v>
      </c>
      <c r="AA554" s="899" t="str">
        <f t="shared" si="104"/>
        <v xml:space="preserve"> </v>
      </c>
      <c r="AB554" s="899" t="str">
        <f t="shared" si="105"/>
        <v xml:space="preserve"> </v>
      </c>
      <c r="AD554" s="38">
        <f t="shared" si="106"/>
        <v>0</v>
      </c>
      <c r="AI554" s="38">
        <f t="shared" si="107"/>
        <v>0</v>
      </c>
    </row>
    <row r="555" spans="1:35" x14ac:dyDescent="0.25">
      <c r="A555" s="640"/>
      <c r="B555" s="640"/>
      <c r="C555" s="627"/>
      <c r="D555" s="900"/>
      <c r="E555" s="640"/>
      <c r="F555" s="640"/>
      <c r="G555" s="640"/>
      <c r="H555" s="624"/>
      <c r="I555" s="638"/>
      <c r="J555" s="901"/>
      <c r="K555" s="901"/>
      <c r="L555" s="901"/>
      <c r="M555" s="901"/>
      <c r="N555" s="640"/>
      <c r="O555" s="896" t="str">
        <f t="shared" si="96"/>
        <v xml:space="preserve"> </v>
      </c>
      <c r="P555" s="640"/>
      <c r="Q555" s="902"/>
      <c r="R555" s="903"/>
      <c r="S555" s="634" t="str">
        <f t="shared" si="97"/>
        <v/>
      </c>
      <c r="T555" s="634" t="str">
        <f t="shared" si="98"/>
        <v/>
      </c>
      <c r="U555" s="903"/>
      <c r="V555" s="634" t="str">
        <f t="shared" si="99"/>
        <v xml:space="preserve"> </v>
      </c>
      <c r="W555" s="634" t="str">
        <f t="shared" si="100"/>
        <v xml:space="preserve"> </v>
      </c>
      <c r="X555" s="634" t="str">
        <f t="shared" si="101"/>
        <v/>
      </c>
      <c r="Y555" s="634" t="str">
        <f t="shared" si="102"/>
        <v xml:space="preserve"> </v>
      </c>
      <c r="Z555" s="634" t="str">
        <f t="shared" si="103"/>
        <v xml:space="preserve"> </v>
      </c>
      <c r="AA555" s="899" t="str">
        <f t="shared" si="104"/>
        <v xml:space="preserve"> </v>
      </c>
      <c r="AB555" s="899" t="str">
        <f t="shared" si="105"/>
        <v xml:space="preserve"> </v>
      </c>
      <c r="AD555" s="38">
        <f t="shared" si="106"/>
        <v>0</v>
      </c>
      <c r="AI555" s="38">
        <f t="shared" si="107"/>
        <v>0</v>
      </c>
    </row>
    <row r="556" spans="1:35" x14ac:dyDescent="0.25">
      <c r="A556" s="640"/>
      <c r="B556" s="640"/>
      <c r="C556" s="627"/>
      <c r="D556" s="900"/>
      <c r="E556" s="640"/>
      <c r="F556" s="640"/>
      <c r="G556" s="640"/>
      <c r="H556" s="624"/>
      <c r="I556" s="638"/>
      <c r="J556" s="901"/>
      <c r="K556" s="901"/>
      <c r="L556" s="901"/>
      <c r="M556" s="901"/>
      <c r="N556" s="640"/>
      <c r="O556" s="896" t="str">
        <f t="shared" si="96"/>
        <v xml:space="preserve"> </v>
      </c>
      <c r="P556" s="640"/>
      <c r="Q556" s="902"/>
      <c r="R556" s="903"/>
      <c r="S556" s="634" t="str">
        <f t="shared" si="97"/>
        <v/>
      </c>
      <c r="T556" s="634" t="str">
        <f t="shared" si="98"/>
        <v/>
      </c>
      <c r="U556" s="903"/>
      <c r="V556" s="634" t="str">
        <f t="shared" si="99"/>
        <v xml:space="preserve"> </v>
      </c>
      <c r="W556" s="634" t="str">
        <f t="shared" si="100"/>
        <v xml:space="preserve"> </v>
      </c>
      <c r="X556" s="634" t="str">
        <f t="shared" si="101"/>
        <v/>
      </c>
      <c r="Y556" s="634" t="str">
        <f t="shared" si="102"/>
        <v xml:space="preserve"> </v>
      </c>
      <c r="Z556" s="634" t="str">
        <f t="shared" si="103"/>
        <v xml:space="preserve"> </v>
      </c>
      <c r="AA556" s="899" t="str">
        <f t="shared" si="104"/>
        <v xml:space="preserve"> </v>
      </c>
      <c r="AB556" s="899" t="str">
        <f t="shared" si="105"/>
        <v xml:space="preserve"> </v>
      </c>
      <c r="AD556" s="38">
        <f t="shared" si="106"/>
        <v>0</v>
      </c>
      <c r="AI556" s="38">
        <f t="shared" si="107"/>
        <v>0</v>
      </c>
    </row>
    <row r="557" spans="1:35" x14ac:dyDescent="0.25">
      <c r="A557" s="640"/>
      <c r="B557" s="640"/>
      <c r="C557" s="627"/>
      <c r="D557" s="900"/>
      <c r="E557" s="640"/>
      <c r="F557" s="640"/>
      <c r="G557" s="640"/>
      <c r="H557" s="624"/>
      <c r="I557" s="638"/>
      <c r="J557" s="901"/>
      <c r="K557" s="901"/>
      <c r="L557" s="901"/>
      <c r="M557" s="901"/>
      <c r="N557" s="640"/>
      <c r="O557" s="896" t="str">
        <f t="shared" si="96"/>
        <v xml:space="preserve"> </v>
      </c>
      <c r="P557" s="640"/>
      <c r="Q557" s="902"/>
      <c r="R557" s="903"/>
      <c r="S557" s="634" t="str">
        <f t="shared" si="97"/>
        <v/>
      </c>
      <c r="T557" s="634" t="str">
        <f t="shared" si="98"/>
        <v/>
      </c>
      <c r="U557" s="903"/>
      <c r="V557" s="634" t="str">
        <f t="shared" si="99"/>
        <v xml:space="preserve"> </v>
      </c>
      <c r="W557" s="634" t="str">
        <f t="shared" si="100"/>
        <v xml:space="preserve"> </v>
      </c>
      <c r="X557" s="634" t="str">
        <f t="shared" si="101"/>
        <v/>
      </c>
      <c r="Y557" s="634" t="str">
        <f t="shared" si="102"/>
        <v xml:space="preserve"> </v>
      </c>
      <c r="Z557" s="634" t="str">
        <f t="shared" si="103"/>
        <v xml:space="preserve"> </v>
      </c>
      <c r="AA557" s="899" t="str">
        <f t="shared" si="104"/>
        <v xml:space="preserve"> </v>
      </c>
      <c r="AB557" s="899" t="str">
        <f t="shared" si="105"/>
        <v xml:space="preserve"> </v>
      </c>
      <c r="AD557" s="38">
        <f t="shared" si="106"/>
        <v>0</v>
      </c>
      <c r="AI557" s="38">
        <f t="shared" si="107"/>
        <v>0</v>
      </c>
    </row>
    <row r="558" spans="1:35" x14ac:dyDescent="0.25">
      <c r="A558" s="640"/>
      <c r="B558" s="640"/>
      <c r="C558" s="627"/>
      <c r="D558" s="900"/>
      <c r="E558" s="640"/>
      <c r="F558" s="640"/>
      <c r="G558" s="640"/>
      <c r="H558" s="624"/>
      <c r="I558" s="638"/>
      <c r="J558" s="901"/>
      <c r="K558" s="901"/>
      <c r="L558" s="901"/>
      <c r="M558" s="901"/>
      <c r="N558" s="640"/>
      <c r="O558" s="896" t="str">
        <f t="shared" si="96"/>
        <v xml:space="preserve"> </v>
      </c>
      <c r="P558" s="640"/>
      <c r="Q558" s="902"/>
      <c r="R558" s="903"/>
      <c r="S558" s="634" t="str">
        <f t="shared" si="97"/>
        <v/>
      </c>
      <c r="T558" s="634" t="str">
        <f t="shared" si="98"/>
        <v/>
      </c>
      <c r="U558" s="903"/>
      <c r="V558" s="634" t="str">
        <f t="shared" si="99"/>
        <v xml:space="preserve"> </v>
      </c>
      <c r="W558" s="634" t="str">
        <f t="shared" si="100"/>
        <v xml:space="preserve"> </v>
      </c>
      <c r="X558" s="634" t="str">
        <f t="shared" si="101"/>
        <v/>
      </c>
      <c r="Y558" s="634" t="str">
        <f t="shared" si="102"/>
        <v xml:space="preserve"> </v>
      </c>
      <c r="Z558" s="634" t="str">
        <f t="shared" si="103"/>
        <v xml:space="preserve"> </v>
      </c>
      <c r="AA558" s="899" t="str">
        <f t="shared" si="104"/>
        <v xml:space="preserve"> </v>
      </c>
      <c r="AB558" s="899" t="str">
        <f t="shared" si="105"/>
        <v xml:space="preserve"> </v>
      </c>
      <c r="AD558" s="38">
        <f t="shared" si="106"/>
        <v>0</v>
      </c>
      <c r="AI558" s="38">
        <f t="shared" si="107"/>
        <v>0</v>
      </c>
    </row>
    <row r="559" spans="1:35" x14ac:dyDescent="0.25">
      <c r="A559" s="640"/>
      <c r="B559" s="640"/>
      <c r="C559" s="627"/>
      <c r="D559" s="900"/>
      <c r="E559" s="640"/>
      <c r="F559" s="640"/>
      <c r="G559" s="640"/>
      <c r="H559" s="624"/>
      <c r="I559" s="638"/>
      <c r="J559" s="901"/>
      <c r="K559" s="901"/>
      <c r="L559" s="901"/>
      <c r="M559" s="901"/>
      <c r="N559" s="640"/>
      <c r="O559" s="896" t="str">
        <f t="shared" si="96"/>
        <v xml:space="preserve"> </v>
      </c>
      <c r="P559" s="640"/>
      <c r="Q559" s="902"/>
      <c r="R559" s="903"/>
      <c r="S559" s="634" t="str">
        <f t="shared" si="97"/>
        <v/>
      </c>
      <c r="T559" s="634" t="str">
        <f t="shared" si="98"/>
        <v/>
      </c>
      <c r="U559" s="903"/>
      <c r="V559" s="634" t="str">
        <f t="shared" si="99"/>
        <v xml:space="preserve"> </v>
      </c>
      <c r="W559" s="634" t="str">
        <f t="shared" si="100"/>
        <v xml:space="preserve"> </v>
      </c>
      <c r="X559" s="634" t="str">
        <f t="shared" si="101"/>
        <v/>
      </c>
      <c r="Y559" s="634" t="str">
        <f t="shared" si="102"/>
        <v xml:space="preserve"> </v>
      </c>
      <c r="Z559" s="634" t="str">
        <f t="shared" si="103"/>
        <v xml:space="preserve"> </v>
      </c>
      <c r="AA559" s="899" t="str">
        <f t="shared" si="104"/>
        <v xml:space="preserve"> </v>
      </c>
      <c r="AB559" s="899" t="str">
        <f t="shared" si="105"/>
        <v xml:space="preserve"> </v>
      </c>
      <c r="AD559" s="38">
        <f t="shared" si="106"/>
        <v>0</v>
      </c>
      <c r="AI559" s="38">
        <f t="shared" si="107"/>
        <v>0</v>
      </c>
    </row>
    <row r="560" spans="1:35" x14ac:dyDescent="0.25">
      <c r="A560" s="640"/>
      <c r="B560" s="640"/>
      <c r="C560" s="627"/>
      <c r="D560" s="900"/>
      <c r="E560" s="640"/>
      <c r="F560" s="640"/>
      <c r="G560" s="640"/>
      <c r="H560" s="624"/>
      <c r="I560" s="638"/>
      <c r="J560" s="901"/>
      <c r="K560" s="901"/>
      <c r="L560" s="901"/>
      <c r="M560" s="901"/>
      <c r="N560" s="640"/>
      <c r="O560" s="896" t="str">
        <f t="shared" si="96"/>
        <v xml:space="preserve"> </v>
      </c>
      <c r="P560" s="640"/>
      <c r="Q560" s="902"/>
      <c r="R560" s="903"/>
      <c r="S560" s="634" t="str">
        <f t="shared" si="97"/>
        <v/>
      </c>
      <c r="T560" s="634" t="str">
        <f t="shared" si="98"/>
        <v/>
      </c>
      <c r="U560" s="903"/>
      <c r="V560" s="634" t="str">
        <f t="shared" si="99"/>
        <v xml:space="preserve"> </v>
      </c>
      <c r="W560" s="634" t="str">
        <f t="shared" si="100"/>
        <v xml:space="preserve"> </v>
      </c>
      <c r="X560" s="634" t="str">
        <f t="shared" si="101"/>
        <v/>
      </c>
      <c r="Y560" s="634" t="str">
        <f t="shared" si="102"/>
        <v xml:space="preserve"> </v>
      </c>
      <c r="Z560" s="634" t="str">
        <f t="shared" si="103"/>
        <v xml:space="preserve"> </v>
      </c>
      <c r="AA560" s="899" t="str">
        <f t="shared" si="104"/>
        <v xml:space="preserve"> </v>
      </c>
      <c r="AB560" s="899" t="str">
        <f t="shared" si="105"/>
        <v xml:space="preserve"> </v>
      </c>
      <c r="AD560" s="38">
        <f t="shared" si="106"/>
        <v>0</v>
      </c>
      <c r="AI560" s="38">
        <f t="shared" si="107"/>
        <v>0</v>
      </c>
    </row>
    <row r="561" spans="1:35" x14ac:dyDescent="0.25">
      <c r="A561" s="640"/>
      <c r="B561" s="640"/>
      <c r="C561" s="627"/>
      <c r="D561" s="900"/>
      <c r="E561" s="640"/>
      <c r="F561" s="640"/>
      <c r="G561" s="640"/>
      <c r="H561" s="624"/>
      <c r="I561" s="638"/>
      <c r="J561" s="901"/>
      <c r="K561" s="901"/>
      <c r="L561" s="901"/>
      <c r="M561" s="901"/>
      <c r="N561" s="640"/>
      <c r="O561" s="896" t="str">
        <f t="shared" si="96"/>
        <v xml:space="preserve"> </v>
      </c>
      <c r="P561" s="640"/>
      <c r="Q561" s="902"/>
      <c r="R561" s="903"/>
      <c r="S561" s="634" t="str">
        <f t="shared" si="97"/>
        <v/>
      </c>
      <c r="T561" s="634" t="str">
        <f t="shared" si="98"/>
        <v/>
      </c>
      <c r="U561" s="903"/>
      <c r="V561" s="634" t="str">
        <f t="shared" si="99"/>
        <v xml:space="preserve"> </v>
      </c>
      <c r="W561" s="634" t="str">
        <f t="shared" si="100"/>
        <v xml:space="preserve"> </v>
      </c>
      <c r="X561" s="634" t="str">
        <f t="shared" si="101"/>
        <v/>
      </c>
      <c r="Y561" s="634" t="str">
        <f t="shared" si="102"/>
        <v xml:space="preserve"> </v>
      </c>
      <c r="Z561" s="634" t="str">
        <f t="shared" si="103"/>
        <v xml:space="preserve"> </v>
      </c>
      <c r="AA561" s="899" t="str">
        <f t="shared" si="104"/>
        <v xml:space="preserve"> </v>
      </c>
      <c r="AB561" s="899" t="str">
        <f t="shared" si="105"/>
        <v xml:space="preserve"> </v>
      </c>
      <c r="AD561" s="38">
        <f t="shared" si="106"/>
        <v>0</v>
      </c>
      <c r="AI561" s="38">
        <f t="shared" si="107"/>
        <v>0</v>
      </c>
    </row>
    <row r="562" spans="1:35" x14ac:dyDescent="0.25">
      <c r="A562" s="640"/>
      <c r="B562" s="640"/>
      <c r="C562" s="627"/>
      <c r="D562" s="900"/>
      <c r="E562" s="640"/>
      <c r="F562" s="640"/>
      <c r="G562" s="640"/>
      <c r="H562" s="624"/>
      <c r="I562" s="638"/>
      <c r="J562" s="901"/>
      <c r="K562" s="901"/>
      <c r="L562" s="901"/>
      <c r="M562" s="901"/>
      <c r="N562" s="640"/>
      <c r="O562" s="896" t="str">
        <f t="shared" si="96"/>
        <v xml:space="preserve"> </v>
      </c>
      <c r="P562" s="640"/>
      <c r="Q562" s="902"/>
      <c r="R562" s="903"/>
      <c r="S562" s="634" t="str">
        <f t="shared" si="97"/>
        <v/>
      </c>
      <c r="T562" s="634" t="str">
        <f t="shared" si="98"/>
        <v/>
      </c>
      <c r="U562" s="903"/>
      <c r="V562" s="634" t="str">
        <f t="shared" si="99"/>
        <v xml:space="preserve"> </v>
      </c>
      <c r="W562" s="634" t="str">
        <f t="shared" si="100"/>
        <v xml:space="preserve"> </v>
      </c>
      <c r="X562" s="634" t="str">
        <f t="shared" si="101"/>
        <v/>
      </c>
      <c r="Y562" s="634" t="str">
        <f t="shared" si="102"/>
        <v xml:space="preserve"> </v>
      </c>
      <c r="Z562" s="634" t="str">
        <f t="shared" si="103"/>
        <v xml:space="preserve"> </v>
      </c>
      <c r="AA562" s="899" t="str">
        <f t="shared" si="104"/>
        <v xml:space="preserve"> </v>
      </c>
      <c r="AB562" s="899" t="str">
        <f t="shared" si="105"/>
        <v xml:space="preserve"> </v>
      </c>
      <c r="AD562" s="38">
        <f t="shared" si="106"/>
        <v>0</v>
      </c>
      <c r="AI562" s="38">
        <f t="shared" si="107"/>
        <v>0</v>
      </c>
    </row>
    <row r="563" spans="1:35" x14ac:dyDescent="0.25">
      <c r="A563" s="640"/>
      <c r="B563" s="640"/>
      <c r="C563" s="627"/>
      <c r="D563" s="900"/>
      <c r="E563" s="640"/>
      <c r="F563" s="640"/>
      <c r="G563" s="640"/>
      <c r="H563" s="624"/>
      <c r="I563" s="638"/>
      <c r="J563" s="901"/>
      <c r="K563" s="901"/>
      <c r="L563" s="901"/>
      <c r="M563" s="901"/>
      <c r="N563" s="640"/>
      <c r="O563" s="896" t="str">
        <f t="shared" si="96"/>
        <v xml:space="preserve"> </v>
      </c>
      <c r="P563" s="640"/>
      <c r="Q563" s="902"/>
      <c r="R563" s="903"/>
      <c r="S563" s="634" t="str">
        <f t="shared" si="97"/>
        <v/>
      </c>
      <c r="T563" s="634" t="str">
        <f t="shared" si="98"/>
        <v/>
      </c>
      <c r="U563" s="903"/>
      <c r="V563" s="634" t="str">
        <f t="shared" si="99"/>
        <v xml:space="preserve"> </v>
      </c>
      <c r="W563" s="634" t="str">
        <f t="shared" si="100"/>
        <v xml:space="preserve"> </v>
      </c>
      <c r="X563" s="634" t="str">
        <f t="shared" si="101"/>
        <v/>
      </c>
      <c r="Y563" s="634" t="str">
        <f t="shared" si="102"/>
        <v xml:space="preserve"> </v>
      </c>
      <c r="Z563" s="634" t="str">
        <f t="shared" si="103"/>
        <v xml:space="preserve"> </v>
      </c>
      <c r="AA563" s="899" t="str">
        <f t="shared" si="104"/>
        <v xml:space="preserve"> </v>
      </c>
      <c r="AB563" s="899" t="str">
        <f t="shared" si="105"/>
        <v xml:space="preserve"> </v>
      </c>
      <c r="AD563" s="38">
        <f t="shared" si="106"/>
        <v>0</v>
      </c>
      <c r="AI563" s="38">
        <f t="shared" si="107"/>
        <v>0</v>
      </c>
    </row>
    <row r="564" spans="1:35" x14ac:dyDescent="0.25">
      <c r="A564" s="640"/>
      <c r="B564" s="640"/>
      <c r="C564" s="627"/>
      <c r="D564" s="900"/>
      <c r="E564" s="640"/>
      <c r="F564" s="640"/>
      <c r="G564" s="640"/>
      <c r="H564" s="624"/>
      <c r="I564" s="638"/>
      <c r="J564" s="901"/>
      <c r="K564" s="901"/>
      <c r="L564" s="901"/>
      <c r="M564" s="901"/>
      <c r="N564" s="640"/>
      <c r="O564" s="896" t="str">
        <f t="shared" si="96"/>
        <v xml:space="preserve"> </v>
      </c>
      <c r="P564" s="640"/>
      <c r="Q564" s="902"/>
      <c r="R564" s="903"/>
      <c r="S564" s="634" t="str">
        <f t="shared" si="97"/>
        <v/>
      </c>
      <c r="T564" s="634" t="str">
        <f t="shared" si="98"/>
        <v/>
      </c>
      <c r="U564" s="903"/>
      <c r="V564" s="634" t="str">
        <f t="shared" si="99"/>
        <v xml:space="preserve"> </v>
      </c>
      <c r="W564" s="634" t="str">
        <f t="shared" si="100"/>
        <v xml:space="preserve"> </v>
      </c>
      <c r="X564" s="634" t="str">
        <f t="shared" si="101"/>
        <v/>
      </c>
      <c r="Y564" s="634" t="str">
        <f t="shared" si="102"/>
        <v xml:space="preserve"> </v>
      </c>
      <c r="Z564" s="634" t="str">
        <f t="shared" si="103"/>
        <v xml:space="preserve"> </v>
      </c>
      <c r="AA564" s="899" t="str">
        <f t="shared" si="104"/>
        <v xml:space="preserve"> </v>
      </c>
      <c r="AB564" s="899" t="str">
        <f t="shared" si="105"/>
        <v xml:space="preserve"> </v>
      </c>
      <c r="AD564" s="38">
        <f t="shared" si="106"/>
        <v>0</v>
      </c>
      <c r="AI564" s="38">
        <f t="shared" si="107"/>
        <v>0</v>
      </c>
    </row>
    <row r="565" spans="1:35" x14ac:dyDescent="0.25">
      <c r="A565" s="640"/>
      <c r="B565" s="640"/>
      <c r="C565" s="627"/>
      <c r="D565" s="900"/>
      <c r="E565" s="640"/>
      <c r="F565" s="640"/>
      <c r="G565" s="640"/>
      <c r="H565" s="624"/>
      <c r="I565" s="638"/>
      <c r="J565" s="901"/>
      <c r="K565" s="901"/>
      <c r="L565" s="901"/>
      <c r="M565" s="901"/>
      <c r="N565" s="640"/>
      <c r="O565" s="896" t="str">
        <f t="shared" si="96"/>
        <v xml:space="preserve"> </v>
      </c>
      <c r="P565" s="640"/>
      <c r="Q565" s="902"/>
      <c r="R565" s="903"/>
      <c r="S565" s="634" t="str">
        <f t="shared" si="97"/>
        <v/>
      </c>
      <c r="T565" s="634" t="str">
        <f t="shared" si="98"/>
        <v/>
      </c>
      <c r="U565" s="903"/>
      <c r="V565" s="634" t="str">
        <f t="shared" si="99"/>
        <v xml:space="preserve"> </v>
      </c>
      <c r="W565" s="634" t="str">
        <f t="shared" si="100"/>
        <v xml:space="preserve"> </v>
      </c>
      <c r="X565" s="634" t="str">
        <f t="shared" si="101"/>
        <v/>
      </c>
      <c r="Y565" s="634" t="str">
        <f t="shared" si="102"/>
        <v xml:space="preserve"> </v>
      </c>
      <c r="Z565" s="634" t="str">
        <f t="shared" si="103"/>
        <v xml:space="preserve"> </v>
      </c>
      <c r="AA565" s="899" t="str">
        <f t="shared" si="104"/>
        <v xml:space="preserve"> </v>
      </c>
      <c r="AB565" s="899" t="str">
        <f t="shared" si="105"/>
        <v xml:space="preserve"> </v>
      </c>
      <c r="AD565" s="38">
        <f t="shared" si="106"/>
        <v>0</v>
      </c>
      <c r="AI565" s="38">
        <f t="shared" si="107"/>
        <v>0</v>
      </c>
    </row>
    <row r="566" spans="1:35" x14ac:dyDescent="0.25">
      <c r="A566" s="640"/>
      <c r="B566" s="640"/>
      <c r="C566" s="627"/>
      <c r="D566" s="900"/>
      <c r="E566" s="640"/>
      <c r="F566" s="640"/>
      <c r="G566" s="640"/>
      <c r="H566" s="624"/>
      <c r="I566" s="638"/>
      <c r="J566" s="901"/>
      <c r="K566" s="901"/>
      <c r="L566" s="901"/>
      <c r="M566" s="901"/>
      <c r="N566" s="640"/>
      <c r="O566" s="896" t="str">
        <f t="shared" si="96"/>
        <v xml:space="preserve"> </v>
      </c>
      <c r="P566" s="640"/>
      <c r="Q566" s="902"/>
      <c r="R566" s="903"/>
      <c r="S566" s="634" t="str">
        <f t="shared" si="97"/>
        <v/>
      </c>
      <c r="T566" s="634" t="str">
        <f t="shared" si="98"/>
        <v/>
      </c>
      <c r="U566" s="903"/>
      <c r="V566" s="634" t="str">
        <f t="shared" si="99"/>
        <v xml:space="preserve"> </v>
      </c>
      <c r="W566" s="634" t="str">
        <f t="shared" si="100"/>
        <v xml:space="preserve"> </v>
      </c>
      <c r="X566" s="634" t="str">
        <f t="shared" si="101"/>
        <v/>
      </c>
      <c r="Y566" s="634" t="str">
        <f t="shared" si="102"/>
        <v xml:space="preserve"> </v>
      </c>
      <c r="Z566" s="634" t="str">
        <f t="shared" si="103"/>
        <v xml:space="preserve"> </v>
      </c>
      <c r="AA566" s="899" t="str">
        <f t="shared" si="104"/>
        <v xml:space="preserve"> </v>
      </c>
      <c r="AB566" s="899" t="str">
        <f t="shared" si="105"/>
        <v xml:space="preserve"> </v>
      </c>
      <c r="AD566" s="38">
        <f t="shared" si="106"/>
        <v>0</v>
      </c>
      <c r="AI566" s="38">
        <f t="shared" si="107"/>
        <v>0</v>
      </c>
    </row>
    <row r="567" spans="1:35" x14ac:dyDescent="0.25">
      <c r="A567" s="640"/>
      <c r="B567" s="640"/>
      <c r="C567" s="627"/>
      <c r="D567" s="900"/>
      <c r="E567" s="640"/>
      <c r="F567" s="640"/>
      <c r="G567" s="640"/>
      <c r="H567" s="624"/>
      <c r="I567" s="638"/>
      <c r="J567" s="901"/>
      <c r="K567" s="901"/>
      <c r="L567" s="901"/>
      <c r="M567" s="901"/>
      <c r="N567" s="640"/>
      <c r="O567" s="896" t="str">
        <f t="shared" si="96"/>
        <v xml:space="preserve"> </v>
      </c>
      <c r="P567" s="640"/>
      <c r="Q567" s="902"/>
      <c r="R567" s="903"/>
      <c r="S567" s="634" t="str">
        <f t="shared" si="97"/>
        <v/>
      </c>
      <c r="T567" s="634" t="str">
        <f t="shared" si="98"/>
        <v/>
      </c>
      <c r="U567" s="903"/>
      <c r="V567" s="634" t="str">
        <f t="shared" si="99"/>
        <v xml:space="preserve"> </v>
      </c>
      <c r="W567" s="634" t="str">
        <f t="shared" si="100"/>
        <v xml:space="preserve"> </v>
      </c>
      <c r="X567" s="634" t="str">
        <f t="shared" si="101"/>
        <v/>
      </c>
      <c r="Y567" s="634" t="str">
        <f t="shared" si="102"/>
        <v xml:space="preserve"> </v>
      </c>
      <c r="Z567" s="634" t="str">
        <f t="shared" si="103"/>
        <v xml:space="preserve"> </v>
      </c>
      <c r="AA567" s="899" t="str">
        <f t="shared" si="104"/>
        <v xml:space="preserve"> </v>
      </c>
      <c r="AB567" s="899" t="str">
        <f t="shared" si="105"/>
        <v xml:space="preserve"> </v>
      </c>
      <c r="AD567" s="38">
        <f t="shared" si="106"/>
        <v>0</v>
      </c>
      <c r="AI567" s="38">
        <f t="shared" si="107"/>
        <v>0</v>
      </c>
    </row>
    <row r="568" spans="1:35" x14ac:dyDescent="0.25">
      <c r="A568" s="640"/>
      <c r="B568" s="640"/>
      <c r="C568" s="627"/>
      <c r="D568" s="900"/>
      <c r="E568" s="640"/>
      <c r="F568" s="640"/>
      <c r="G568" s="640"/>
      <c r="H568" s="624"/>
      <c r="I568" s="638"/>
      <c r="J568" s="901"/>
      <c r="K568" s="901"/>
      <c r="L568" s="901"/>
      <c r="M568" s="901"/>
      <c r="N568" s="640"/>
      <c r="O568" s="896" t="str">
        <f t="shared" si="96"/>
        <v xml:space="preserve"> </v>
      </c>
      <c r="P568" s="640"/>
      <c r="Q568" s="902"/>
      <c r="R568" s="903"/>
      <c r="S568" s="634" t="str">
        <f t="shared" si="97"/>
        <v/>
      </c>
      <c r="T568" s="634" t="str">
        <f t="shared" si="98"/>
        <v/>
      </c>
      <c r="U568" s="903"/>
      <c r="V568" s="634" t="str">
        <f t="shared" si="99"/>
        <v xml:space="preserve"> </v>
      </c>
      <c r="W568" s="634" t="str">
        <f t="shared" si="100"/>
        <v xml:space="preserve"> </v>
      </c>
      <c r="X568" s="634" t="str">
        <f t="shared" si="101"/>
        <v/>
      </c>
      <c r="Y568" s="634" t="str">
        <f t="shared" si="102"/>
        <v xml:space="preserve"> </v>
      </c>
      <c r="Z568" s="634" t="str">
        <f t="shared" si="103"/>
        <v xml:space="preserve"> </v>
      </c>
      <c r="AA568" s="899" t="str">
        <f t="shared" si="104"/>
        <v xml:space="preserve"> </v>
      </c>
      <c r="AB568" s="899" t="str">
        <f t="shared" si="105"/>
        <v xml:space="preserve"> </v>
      </c>
      <c r="AD568" s="38">
        <f t="shared" si="106"/>
        <v>0</v>
      </c>
      <c r="AI568" s="38">
        <f t="shared" si="107"/>
        <v>0</v>
      </c>
    </row>
    <row r="569" spans="1:35" x14ac:dyDescent="0.25">
      <c r="A569" s="640"/>
      <c r="B569" s="640"/>
      <c r="C569" s="627"/>
      <c r="D569" s="900"/>
      <c r="E569" s="640"/>
      <c r="F569" s="640"/>
      <c r="G569" s="640"/>
      <c r="H569" s="624"/>
      <c r="I569" s="638"/>
      <c r="J569" s="901"/>
      <c r="K569" s="901"/>
      <c r="L569" s="901"/>
      <c r="M569" s="901"/>
      <c r="N569" s="640"/>
      <c r="O569" s="896" t="str">
        <f t="shared" si="96"/>
        <v xml:space="preserve"> </v>
      </c>
      <c r="P569" s="640"/>
      <c r="Q569" s="902"/>
      <c r="R569" s="903"/>
      <c r="S569" s="634" t="str">
        <f t="shared" si="97"/>
        <v/>
      </c>
      <c r="T569" s="634" t="str">
        <f t="shared" si="98"/>
        <v/>
      </c>
      <c r="U569" s="903"/>
      <c r="V569" s="634" t="str">
        <f t="shared" si="99"/>
        <v xml:space="preserve"> </v>
      </c>
      <c r="W569" s="634" t="str">
        <f t="shared" si="100"/>
        <v xml:space="preserve"> </v>
      </c>
      <c r="X569" s="634" t="str">
        <f t="shared" si="101"/>
        <v/>
      </c>
      <c r="Y569" s="634" t="str">
        <f t="shared" si="102"/>
        <v xml:space="preserve"> </v>
      </c>
      <c r="Z569" s="634" t="str">
        <f t="shared" si="103"/>
        <v xml:space="preserve"> </v>
      </c>
      <c r="AA569" s="899" t="str">
        <f t="shared" si="104"/>
        <v xml:space="preserve"> </v>
      </c>
      <c r="AB569" s="899" t="str">
        <f t="shared" si="105"/>
        <v xml:space="preserve"> </v>
      </c>
      <c r="AD569" s="38">
        <f t="shared" si="106"/>
        <v>0</v>
      </c>
      <c r="AI569" s="38">
        <f t="shared" si="107"/>
        <v>0</v>
      </c>
    </row>
    <row r="570" spans="1:35" x14ac:dyDescent="0.25">
      <c r="A570" s="640"/>
      <c r="B570" s="640"/>
      <c r="C570" s="627"/>
      <c r="D570" s="900"/>
      <c r="E570" s="640"/>
      <c r="F570" s="640"/>
      <c r="G570" s="640"/>
      <c r="H570" s="624"/>
      <c r="I570" s="638"/>
      <c r="J570" s="901"/>
      <c r="K570" s="901"/>
      <c r="L570" s="901"/>
      <c r="M570" s="901"/>
      <c r="N570" s="640"/>
      <c r="O570" s="896" t="str">
        <f t="shared" si="96"/>
        <v xml:space="preserve"> </v>
      </c>
      <c r="P570" s="640"/>
      <c r="Q570" s="902"/>
      <c r="R570" s="903"/>
      <c r="S570" s="634" t="str">
        <f t="shared" si="97"/>
        <v/>
      </c>
      <c r="T570" s="634" t="str">
        <f t="shared" si="98"/>
        <v/>
      </c>
      <c r="U570" s="903"/>
      <c r="V570" s="634" t="str">
        <f t="shared" si="99"/>
        <v xml:space="preserve"> </v>
      </c>
      <c r="W570" s="634" t="str">
        <f t="shared" si="100"/>
        <v xml:space="preserve"> </v>
      </c>
      <c r="X570" s="634" t="str">
        <f t="shared" si="101"/>
        <v/>
      </c>
      <c r="Y570" s="634" t="str">
        <f t="shared" si="102"/>
        <v xml:space="preserve"> </v>
      </c>
      <c r="Z570" s="634" t="str">
        <f t="shared" si="103"/>
        <v xml:space="preserve"> </v>
      </c>
      <c r="AA570" s="899" t="str">
        <f t="shared" si="104"/>
        <v xml:space="preserve"> </v>
      </c>
      <c r="AB570" s="899" t="str">
        <f t="shared" si="105"/>
        <v xml:space="preserve"> </v>
      </c>
      <c r="AD570" s="38">
        <f t="shared" si="106"/>
        <v>0</v>
      </c>
      <c r="AI570" s="38">
        <f t="shared" si="107"/>
        <v>0</v>
      </c>
    </row>
    <row r="571" spans="1:35" x14ac:dyDescent="0.25">
      <c r="A571" s="640"/>
      <c r="B571" s="640"/>
      <c r="C571" s="627"/>
      <c r="D571" s="900"/>
      <c r="E571" s="640"/>
      <c r="F571" s="640"/>
      <c r="G571" s="640"/>
      <c r="H571" s="624"/>
      <c r="I571" s="638"/>
      <c r="J571" s="901"/>
      <c r="K571" s="901"/>
      <c r="L571" s="901"/>
      <c r="M571" s="901"/>
      <c r="N571" s="640"/>
      <c r="O571" s="896" t="str">
        <f t="shared" si="96"/>
        <v xml:space="preserve"> </v>
      </c>
      <c r="P571" s="640"/>
      <c r="Q571" s="902"/>
      <c r="R571" s="903"/>
      <c r="S571" s="634" t="str">
        <f t="shared" si="97"/>
        <v/>
      </c>
      <c r="T571" s="634" t="str">
        <f t="shared" si="98"/>
        <v/>
      </c>
      <c r="U571" s="903"/>
      <c r="V571" s="634" t="str">
        <f t="shared" si="99"/>
        <v xml:space="preserve"> </v>
      </c>
      <c r="W571" s="634" t="str">
        <f t="shared" si="100"/>
        <v xml:space="preserve"> </v>
      </c>
      <c r="X571" s="634" t="str">
        <f t="shared" si="101"/>
        <v/>
      </c>
      <c r="Y571" s="634" t="str">
        <f t="shared" si="102"/>
        <v xml:space="preserve"> </v>
      </c>
      <c r="Z571" s="634" t="str">
        <f t="shared" si="103"/>
        <v xml:space="preserve"> </v>
      </c>
      <c r="AA571" s="899" t="str">
        <f t="shared" si="104"/>
        <v xml:space="preserve"> </v>
      </c>
      <c r="AB571" s="899" t="str">
        <f t="shared" si="105"/>
        <v xml:space="preserve"> </v>
      </c>
      <c r="AD571" s="38">
        <f t="shared" si="106"/>
        <v>0</v>
      </c>
      <c r="AI571" s="38">
        <f t="shared" si="107"/>
        <v>0</v>
      </c>
    </row>
    <row r="572" spans="1:35" x14ac:dyDescent="0.25">
      <c r="A572" s="640"/>
      <c r="B572" s="640"/>
      <c r="C572" s="627"/>
      <c r="D572" s="900"/>
      <c r="E572" s="640"/>
      <c r="F572" s="640"/>
      <c r="G572" s="640"/>
      <c r="H572" s="624"/>
      <c r="I572" s="638"/>
      <c r="J572" s="901"/>
      <c r="K572" s="901"/>
      <c r="L572" s="901"/>
      <c r="M572" s="901"/>
      <c r="N572" s="640"/>
      <c r="O572" s="896" t="str">
        <f t="shared" si="96"/>
        <v xml:space="preserve"> </v>
      </c>
      <c r="P572" s="640"/>
      <c r="Q572" s="902"/>
      <c r="R572" s="903"/>
      <c r="S572" s="634" t="str">
        <f t="shared" si="97"/>
        <v/>
      </c>
      <c r="T572" s="634" t="str">
        <f t="shared" si="98"/>
        <v/>
      </c>
      <c r="U572" s="903"/>
      <c r="V572" s="634" t="str">
        <f t="shared" si="99"/>
        <v xml:space="preserve"> </v>
      </c>
      <c r="W572" s="634" t="str">
        <f t="shared" si="100"/>
        <v xml:space="preserve"> </v>
      </c>
      <c r="X572" s="634" t="str">
        <f t="shared" si="101"/>
        <v/>
      </c>
      <c r="Y572" s="634" t="str">
        <f t="shared" si="102"/>
        <v xml:space="preserve"> </v>
      </c>
      <c r="Z572" s="634" t="str">
        <f t="shared" si="103"/>
        <v xml:space="preserve"> </v>
      </c>
      <c r="AA572" s="899" t="str">
        <f t="shared" si="104"/>
        <v xml:space="preserve"> </v>
      </c>
      <c r="AB572" s="899" t="str">
        <f t="shared" si="105"/>
        <v xml:space="preserve"> </v>
      </c>
      <c r="AD572" s="38">
        <f t="shared" si="106"/>
        <v>0</v>
      </c>
      <c r="AI572" s="38">
        <f t="shared" si="107"/>
        <v>0</v>
      </c>
    </row>
    <row r="573" spans="1:35" x14ac:dyDescent="0.25">
      <c r="A573" s="640"/>
      <c r="B573" s="640"/>
      <c r="C573" s="627"/>
      <c r="D573" s="900"/>
      <c r="E573" s="640"/>
      <c r="F573" s="640"/>
      <c r="G573" s="640"/>
      <c r="H573" s="624"/>
      <c r="I573" s="638"/>
      <c r="J573" s="901"/>
      <c r="K573" s="901"/>
      <c r="L573" s="901"/>
      <c r="M573" s="901"/>
      <c r="N573" s="640"/>
      <c r="O573" s="896" t="str">
        <f t="shared" si="96"/>
        <v xml:space="preserve"> </v>
      </c>
      <c r="P573" s="640"/>
      <c r="Q573" s="902"/>
      <c r="R573" s="903"/>
      <c r="S573" s="634" t="str">
        <f t="shared" si="97"/>
        <v/>
      </c>
      <c r="T573" s="634" t="str">
        <f t="shared" si="98"/>
        <v/>
      </c>
      <c r="U573" s="903"/>
      <c r="V573" s="634" t="str">
        <f t="shared" si="99"/>
        <v xml:space="preserve"> </v>
      </c>
      <c r="W573" s="634" t="str">
        <f t="shared" si="100"/>
        <v xml:space="preserve"> </v>
      </c>
      <c r="X573" s="634" t="str">
        <f t="shared" si="101"/>
        <v/>
      </c>
      <c r="Y573" s="634" t="str">
        <f t="shared" si="102"/>
        <v xml:space="preserve"> </v>
      </c>
      <c r="Z573" s="634" t="str">
        <f t="shared" si="103"/>
        <v xml:space="preserve"> </v>
      </c>
      <c r="AA573" s="899" t="str">
        <f t="shared" si="104"/>
        <v xml:space="preserve"> </v>
      </c>
      <c r="AB573" s="899" t="str">
        <f t="shared" si="105"/>
        <v xml:space="preserve"> </v>
      </c>
      <c r="AD573" s="38">
        <f t="shared" si="106"/>
        <v>0</v>
      </c>
      <c r="AI573" s="38">
        <f t="shared" si="107"/>
        <v>0</v>
      </c>
    </row>
    <row r="574" spans="1:35" x14ac:dyDescent="0.25">
      <c r="A574" s="640"/>
      <c r="B574" s="640"/>
      <c r="C574" s="627"/>
      <c r="D574" s="900"/>
      <c r="E574" s="640"/>
      <c r="F574" s="640"/>
      <c r="G574" s="640"/>
      <c r="H574" s="624"/>
      <c r="I574" s="638"/>
      <c r="J574" s="901"/>
      <c r="K574" s="901"/>
      <c r="L574" s="901"/>
      <c r="M574" s="901"/>
      <c r="N574" s="640"/>
      <c r="O574" s="896" t="str">
        <f t="shared" si="96"/>
        <v xml:space="preserve"> </v>
      </c>
      <c r="P574" s="640"/>
      <c r="Q574" s="902"/>
      <c r="R574" s="903"/>
      <c r="S574" s="634" t="str">
        <f t="shared" si="97"/>
        <v/>
      </c>
      <c r="T574" s="634" t="str">
        <f t="shared" si="98"/>
        <v/>
      </c>
      <c r="U574" s="903"/>
      <c r="V574" s="634" t="str">
        <f t="shared" si="99"/>
        <v xml:space="preserve"> </v>
      </c>
      <c r="W574" s="634" t="str">
        <f t="shared" si="100"/>
        <v xml:space="preserve"> </v>
      </c>
      <c r="X574" s="634" t="str">
        <f t="shared" si="101"/>
        <v/>
      </c>
      <c r="Y574" s="634" t="str">
        <f t="shared" si="102"/>
        <v xml:space="preserve"> </v>
      </c>
      <c r="Z574" s="634" t="str">
        <f t="shared" si="103"/>
        <v xml:space="preserve"> </v>
      </c>
      <c r="AA574" s="899" t="str">
        <f t="shared" si="104"/>
        <v xml:space="preserve"> </v>
      </c>
      <c r="AB574" s="899" t="str">
        <f t="shared" si="105"/>
        <v xml:space="preserve"> </v>
      </c>
      <c r="AD574" s="38">
        <f t="shared" si="106"/>
        <v>0</v>
      </c>
      <c r="AI574" s="38">
        <f t="shared" si="107"/>
        <v>0</v>
      </c>
    </row>
    <row r="575" spans="1:35" x14ac:dyDescent="0.25">
      <c r="A575" s="640"/>
      <c r="B575" s="640"/>
      <c r="C575" s="627"/>
      <c r="D575" s="900"/>
      <c r="E575" s="640"/>
      <c r="F575" s="640"/>
      <c r="G575" s="640"/>
      <c r="H575" s="624"/>
      <c r="I575" s="638"/>
      <c r="J575" s="901"/>
      <c r="K575" s="901"/>
      <c r="L575" s="901"/>
      <c r="M575" s="901"/>
      <c r="N575" s="640"/>
      <c r="O575" s="896" t="str">
        <f t="shared" si="96"/>
        <v xml:space="preserve"> </v>
      </c>
      <c r="P575" s="640"/>
      <c r="Q575" s="902"/>
      <c r="R575" s="903"/>
      <c r="S575" s="634" t="str">
        <f t="shared" si="97"/>
        <v/>
      </c>
      <c r="T575" s="634" t="str">
        <f t="shared" si="98"/>
        <v/>
      </c>
      <c r="U575" s="903"/>
      <c r="V575" s="634" t="str">
        <f t="shared" si="99"/>
        <v xml:space="preserve"> </v>
      </c>
      <c r="W575" s="634" t="str">
        <f t="shared" si="100"/>
        <v xml:space="preserve"> </v>
      </c>
      <c r="X575" s="634" t="str">
        <f t="shared" si="101"/>
        <v/>
      </c>
      <c r="Y575" s="634" t="str">
        <f t="shared" si="102"/>
        <v xml:space="preserve"> </v>
      </c>
      <c r="Z575" s="634" t="str">
        <f t="shared" si="103"/>
        <v xml:space="preserve"> </v>
      </c>
      <c r="AA575" s="899" t="str">
        <f t="shared" si="104"/>
        <v xml:space="preserve"> </v>
      </c>
      <c r="AB575" s="899" t="str">
        <f t="shared" si="105"/>
        <v xml:space="preserve"> </v>
      </c>
      <c r="AD575" s="38">
        <f t="shared" si="106"/>
        <v>0</v>
      </c>
      <c r="AI575" s="38">
        <f t="shared" si="107"/>
        <v>0</v>
      </c>
    </row>
    <row r="576" spans="1:35" x14ac:dyDescent="0.25">
      <c r="A576" s="640"/>
      <c r="B576" s="640"/>
      <c r="C576" s="627"/>
      <c r="D576" s="900"/>
      <c r="E576" s="640"/>
      <c r="F576" s="640"/>
      <c r="G576" s="640"/>
      <c r="H576" s="624"/>
      <c r="I576" s="638"/>
      <c r="J576" s="901"/>
      <c r="K576" s="901"/>
      <c r="L576" s="901"/>
      <c r="M576" s="901"/>
      <c r="N576" s="640"/>
      <c r="O576" s="896" t="str">
        <f t="shared" si="96"/>
        <v xml:space="preserve"> </v>
      </c>
      <c r="P576" s="640"/>
      <c r="Q576" s="902"/>
      <c r="R576" s="903"/>
      <c r="S576" s="634" t="str">
        <f t="shared" si="97"/>
        <v/>
      </c>
      <c r="T576" s="634" t="str">
        <f t="shared" si="98"/>
        <v/>
      </c>
      <c r="U576" s="903"/>
      <c r="V576" s="634" t="str">
        <f t="shared" si="99"/>
        <v xml:space="preserve"> </v>
      </c>
      <c r="W576" s="634" t="str">
        <f t="shared" si="100"/>
        <v xml:space="preserve"> </v>
      </c>
      <c r="X576" s="634" t="str">
        <f t="shared" si="101"/>
        <v/>
      </c>
      <c r="Y576" s="634" t="str">
        <f t="shared" si="102"/>
        <v xml:space="preserve"> </v>
      </c>
      <c r="Z576" s="634" t="str">
        <f t="shared" si="103"/>
        <v xml:space="preserve"> </v>
      </c>
      <c r="AA576" s="899" t="str">
        <f t="shared" si="104"/>
        <v xml:space="preserve"> </v>
      </c>
      <c r="AB576" s="899" t="str">
        <f t="shared" si="105"/>
        <v xml:space="preserve"> </v>
      </c>
      <c r="AD576" s="38">
        <f t="shared" si="106"/>
        <v>0</v>
      </c>
      <c r="AI576" s="38">
        <f t="shared" si="107"/>
        <v>0</v>
      </c>
    </row>
    <row r="577" spans="1:35" x14ac:dyDescent="0.25">
      <c r="A577" s="640"/>
      <c r="B577" s="640"/>
      <c r="C577" s="627"/>
      <c r="D577" s="900"/>
      <c r="E577" s="640"/>
      <c r="F577" s="640"/>
      <c r="G577" s="640"/>
      <c r="H577" s="624"/>
      <c r="I577" s="638"/>
      <c r="J577" s="901"/>
      <c r="K577" s="901"/>
      <c r="L577" s="901"/>
      <c r="M577" s="901"/>
      <c r="N577" s="640"/>
      <c r="O577" s="896" t="str">
        <f t="shared" si="96"/>
        <v xml:space="preserve"> </v>
      </c>
      <c r="P577" s="640"/>
      <c r="Q577" s="902"/>
      <c r="R577" s="903"/>
      <c r="S577" s="634" t="str">
        <f t="shared" si="97"/>
        <v/>
      </c>
      <c r="T577" s="634" t="str">
        <f t="shared" si="98"/>
        <v/>
      </c>
      <c r="U577" s="903"/>
      <c r="V577" s="634" t="str">
        <f t="shared" si="99"/>
        <v xml:space="preserve"> </v>
      </c>
      <c r="W577" s="634" t="str">
        <f t="shared" si="100"/>
        <v xml:space="preserve"> </v>
      </c>
      <c r="X577" s="634" t="str">
        <f t="shared" si="101"/>
        <v/>
      </c>
      <c r="Y577" s="634" t="str">
        <f t="shared" si="102"/>
        <v xml:space="preserve"> </v>
      </c>
      <c r="Z577" s="634" t="str">
        <f t="shared" si="103"/>
        <v xml:space="preserve"> </v>
      </c>
      <c r="AA577" s="899" t="str">
        <f t="shared" si="104"/>
        <v xml:space="preserve"> </v>
      </c>
      <c r="AB577" s="899" t="str">
        <f t="shared" si="105"/>
        <v xml:space="preserve"> </v>
      </c>
      <c r="AD577" s="38">
        <f t="shared" si="106"/>
        <v>0</v>
      </c>
      <c r="AI577" s="38">
        <f t="shared" si="107"/>
        <v>0</v>
      </c>
    </row>
    <row r="578" spans="1:35" x14ac:dyDescent="0.25">
      <c r="A578" s="640"/>
      <c r="B578" s="640"/>
      <c r="C578" s="627"/>
      <c r="D578" s="900"/>
      <c r="E578" s="640"/>
      <c r="F578" s="640"/>
      <c r="G578" s="640"/>
      <c r="H578" s="624"/>
      <c r="I578" s="638"/>
      <c r="J578" s="901"/>
      <c r="K578" s="901"/>
      <c r="L578" s="901"/>
      <c r="M578" s="901"/>
      <c r="N578" s="640"/>
      <c r="O578" s="896" t="str">
        <f t="shared" si="96"/>
        <v xml:space="preserve"> </v>
      </c>
      <c r="P578" s="640"/>
      <c r="Q578" s="902"/>
      <c r="R578" s="903"/>
      <c r="S578" s="634" t="str">
        <f t="shared" si="97"/>
        <v/>
      </c>
      <c r="T578" s="634" t="str">
        <f t="shared" si="98"/>
        <v/>
      </c>
      <c r="U578" s="903"/>
      <c r="V578" s="634" t="str">
        <f t="shared" si="99"/>
        <v xml:space="preserve"> </v>
      </c>
      <c r="W578" s="634" t="str">
        <f t="shared" si="100"/>
        <v xml:space="preserve"> </v>
      </c>
      <c r="X578" s="634" t="str">
        <f t="shared" si="101"/>
        <v/>
      </c>
      <c r="Y578" s="634" t="str">
        <f t="shared" si="102"/>
        <v xml:space="preserve"> </v>
      </c>
      <c r="Z578" s="634" t="str">
        <f t="shared" si="103"/>
        <v xml:space="preserve"> </v>
      </c>
      <c r="AA578" s="899" t="str">
        <f t="shared" si="104"/>
        <v xml:space="preserve"> </v>
      </c>
      <c r="AB578" s="899" t="str">
        <f t="shared" si="105"/>
        <v xml:space="preserve"> </v>
      </c>
      <c r="AD578" s="38">
        <f t="shared" si="106"/>
        <v>0</v>
      </c>
      <c r="AI578" s="38">
        <f t="shared" si="107"/>
        <v>0</v>
      </c>
    </row>
    <row r="579" spans="1:35" x14ac:dyDescent="0.25">
      <c r="A579" s="640"/>
      <c r="B579" s="640"/>
      <c r="C579" s="627"/>
      <c r="D579" s="900"/>
      <c r="E579" s="640"/>
      <c r="F579" s="640"/>
      <c r="G579" s="640"/>
      <c r="H579" s="624"/>
      <c r="I579" s="638"/>
      <c r="J579" s="901"/>
      <c r="K579" s="901"/>
      <c r="L579" s="901"/>
      <c r="M579" s="901"/>
      <c r="N579" s="640"/>
      <c r="O579" s="896" t="str">
        <f t="shared" si="96"/>
        <v xml:space="preserve"> </v>
      </c>
      <c r="P579" s="640"/>
      <c r="Q579" s="902"/>
      <c r="R579" s="903"/>
      <c r="S579" s="634" t="str">
        <f t="shared" si="97"/>
        <v/>
      </c>
      <c r="T579" s="634" t="str">
        <f t="shared" si="98"/>
        <v/>
      </c>
      <c r="U579" s="903"/>
      <c r="V579" s="634" t="str">
        <f t="shared" si="99"/>
        <v xml:space="preserve"> </v>
      </c>
      <c r="W579" s="634" t="str">
        <f t="shared" si="100"/>
        <v xml:space="preserve"> </v>
      </c>
      <c r="X579" s="634" t="str">
        <f t="shared" si="101"/>
        <v/>
      </c>
      <c r="Y579" s="634" t="str">
        <f t="shared" si="102"/>
        <v xml:space="preserve"> </v>
      </c>
      <c r="Z579" s="634" t="str">
        <f t="shared" si="103"/>
        <v xml:space="preserve"> </v>
      </c>
      <c r="AA579" s="899" t="str">
        <f t="shared" si="104"/>
        <v xml:space="preserve"> </v>
      </c>
      <c r="AB579" s="899" t="str">
        <f t="shared" si="105"/>
        <v xml:space="preserve"> </v>
      </c>
      <c r="AD579" s="38">
        <f t="shared" si="106"/>
        <v>0</v>
      </c>
      <c r="AI579" s="38">
        <f t="shared" si="107"/>
        <v>0</v>
      </c>
    </row>
    <row r="580" spans="1:35" x14ac:dyDescent="0.25">
      <c r="A580" s="640"/>
      <c r="B580" s="640"/>
      <c r="C580" s="627"/>
      <c r="D580" s="900"/>
      <c r="E580" s="640"/>
      <c r="F580" s="640"/>
      <c r="G580" s="640"/>
      <c r="H580" s="624"/>
      <c r="I580" s="638"/>
      <c r="J580" s="901"/>
      <c r="K580" s="901"/>
      <c r="L580" s="901"/>
      <c r="M580" s="901"/>
      <c r="N580" s="640"/>
      <c r="O580" s="896" t="str">
        <f t="shared" si="96"/>
        <v xml:space="preserve"> </v>
      </c>
      <c r="P580" s="640"/>
      <c r="Q580" s="902"/>
      <c r="R580" s="903"/>
      <c r="S580" s="634" t="str">
        <f t="shared" si="97"/>
        <v/>
      </c>
      <c r="T580" s="634" t="str">
        <f t="shared" si="98"/>
        <v/>
      </c>
      <c r="U580" s="903"/>
      <c r="V580" s="634" t="str">
        <f t="shared" si="99"/>
        <v xml:space="preserve"> </v>
      </c>
      <c r="W580" s="634" t="str">
        <f t="shared" si="100"/>
        <v xml:space="preserve"> </v>
      </c>
      <c r="X580" s="634" t="str">
        <f t="shared" si="101"/>
        <v/>
      </c>
      <c r="Y580" s="634" t="str">
        <f t="shared" si="102"/>
        <v xml:space="preserve"> </v>
      </c>
      <c r="Z580" s="634" t="str">
        <f t="shared" si="103"/>
        <v xml:space="preserve"> </v>
      </c>
      <c r="AA580" s="899" t="str">
        <f t="shared" si="104"/>
        <v xml:space="preserve"> </v>
      </c>
      <c r="AB580" s="899" t="str">
        <f t="shared" si="105"/>
        <v xml:space="preserve"> </v>
      </c>
      <c r="AD580" s="38">
        <f t="shared" si="106"/>
        <v>0</v>
      </c>
      <c r="AI580" s="38">
        <f t="shared" si="107"/>
        <v>0</v>
      </c>
    </row>
    <row r="581" spans="1:35" x14ac:dyDescent="0.25">
      <c r="A581" s="640"/>
      <c r="B581" s="640"/>
      <c r="C581" s="627"/>
      <c r="D581" s="900"/>
      <c r="E581" s="640"/>
      <c r="F581" s="640"/>
      <c r="G581" s="640"/>
      <c r="H581" s="624"/>
      <c r="I581" s="638"/>
      <c r="J581" s="901"/>
      <c r="K581" s="901"/>
      <c r="L581" s="901"/>
      <c r="M581" s="901"/>
      <c r="N581" s="640"/>
      <c r="O581" s="896" t="str">
        <f t="shared" si="96"/>
        <v xml:space="preserve"> </v>
      </c>
      <c r="P581" s="640"/>
      <c r="Q581" s="902"/>
      <c r="R581" s="903"/>
      <c r="S581" s="634" t="str">
        <f t="shared" si="97"/>
        <v/>
      </c>
      <c r="T581" s="634" t="str">
        <f t="shared" si="98"/>
        <v/>
      </c>
      <c r="U581" s="903"/>
      <c r="V581" s="634" t="str">
        <f t="shared" si="99"/>
        <v xml:space="preserve"> </v>
      </c>
      <c r="W581" s="634" t="str">
        <f t="shared" si="100"/>
        <v xml:space="preserve"> </v>
      </c>
      <c r="X581" s="634" t="str">
        <f t="shared" si="101"/>
        <v/>
      </c>
      <c r="Y581" s="634" t="str">
        <f t="shared" si="102"/>
        <v xml:space="preserve"> </v>
      </c>
      <c r="Z581" s="634" t="str">
        <f t="shared" si="103"/>
        <v xml:space="preserve"> </v>
      </c>
      <c r="AA581" s="899" t="str">
        <f t="shared" si="104"/>
        <v xml:space="preserve"> </v>
      </c>
      <c r="AB581" s="899" t="str">
        <f t="shared" si="105"/>
        <v xml:space="preserve"> </v>
      </c>
      <c r="AD581" s="38">
        <f t="shared" si="106"/>
        <v>0</v>
      </c>
      <c r="AI581" s="38">
        <f t="shared" si="107"/>
        <v>0</v>
      </c>
    </row>
    <row r="582" spans="1:35" x14ac:dyDescent="0.25">
      <c r="A582" s="640"/>
      <c r="B582" s="640"/>
      <c r="C582" s="627"/>
      <c r="D582" s="900"/>
      <c r="E582" s="640"/>
      <c r="F582" s="640"/>
      <c r="G582" s="640"/>
      <c r="H582" s="624"/>
      <c r="I582" s="638"/>
      <c r="J582" s="901"/>
      <c r="K582" s="901"/>
      <c r="L582" s="901"/>
      <c r="M582" s="901"/>
      <c r="N582" s="640"/>
      <c r="O582" s="896" t="str">
        <f t="shared" ref="O582:O614" si="108">IF(N582*Q582&gt;0,N582*Q582," ")</f>
        <v xml:space="preserve"> </v>
      </c>
      <c r="P582" s="640"/>
      <c r="Q582" s="902"/>
      <c r="R582" s="903"/>
      <c r="S582" s="634" t="str">
        <f t="shared" ref="S582:S614" si="109">IF(C582="","",VLOOKUP(C582,$AF$5:$AG$10,2,FALSE))</f>
        <v/>
      </c>
      <c r="T582" s="634" t="str">
        <f t="shared" ref="T582:T614" si="110">IF(C582="","",VLOOKUP(C582,$AF$5:$AH$10,3,FALSE)*R582)</f>
        <v/>
      </c>
      <c r="U582" s="903"/>
      <c r="V582" s="634" t="str">
        <f t="shared" ref="V582:V614" si="111">IF(U582*0.000187&gt;0,(U582*0.000187)+T582," ")</f>
        <v xml:space="preserve"> </v>
      </c>
      <c r="W582" s="634" t="str">
        <f t="shared" ref="W582:W614" si="112">IFERROR(R582/Q582," ")</f>
        <v xml:space="preserve"> </v>
      </c>
      <c r="X582" s="634" t="str">
        <f t="shared" ref="X582:X614" si="113">IF(S582="","",S582&amp;"/km")</f>
        <v/>
      </c>
      <c r="Y582" s="634" t="str">
        <f t="shared" ref="Y582:Y614" si="114">IFERROR(T582/Q582," ")</f>
        <v xml:space="preserve"> </v>
      </c>
      <c r="Z582" s="634" t="str">
        <f t="shared" ref="Z582:Z614" si="115">IFERROR(T582/O582," ")</f>
        <v xml:space="preserve"> </v>
      </c>
      <c r="AA582" s="899" t="str">
        <f t="shared" ref="AA582:AA614" si="116">IFERROR(V582/Q582," ")</f>
        <v xml:space="preserve"> </v>
      </c>
      <c r="AB582" s="899" t="str">
        <f t="shared" ref="AB582:AB614" si="117">IFERROR(V582/O582," ")</f>
        <v xml:space="preserve"> </v>
      </c>
      <c r="AD582" s="38">
        <f t="shared" ref="AD582:AD614" si="118">IF(C582="Elettrico",1,0)+IF(C582="Ibrido",1,0)</f>
        <v>0</v>
      </c>
      <c r="AI582" s="38">
        <f t="shared" ref="AI582:AI614" si="119">IF(C582="Metano",1,0)</f>
        <v>0</v>
      </c>
    </row>
    <row r="583" spans="1:35" x14ac:dyDescent="0.25">
      <c r="A583" s="640"/>
      <c r="B583" s="640"/>
      <c r="C583" s="627"/>
      <c r="D583" s="900"/>
      <c r="E583" s="640"/>
      <c r="F583" s="640"/>
      <c r="G583" s="640"/>
      <c r="H583" s="624"/>
      <c r="I583" s="638"/>
      <c r="J583" s="901"/>
      <c r="K583" s="901"/>
      <c r="L583" s="901"/>
      <c r="M583" s="901"/>
      <c r="N583" s="640"/>
      <c r="O583" s="896" t="str">
        <f t="shared" si="108"/>
        <v xml:space="preserve"> </v>
      </c>
      <c r="P583" s="640"/>
      <c r="Q583" s="902"/>
      <c r="R583" s="903"/>
      <c r="S583" s="634" t="str">
        <f t="shared" si="109"/>
        <v/>
      </c>
      <c r="T583" s="634" t="str">
        <f t="shared" si="110"/>
        <v/>
      </c>
      <c r="U583" s="903"/>
      <c r="V583" s="634" t="str">
        <f t="shared" si="111"/>
        <v xml:space="preserve"> </v>
      </c>
      <c r="W583" s="634" t="str">
        <f t="shared" si="112"/>
        <v xml:space="preserve"> </v>
      </c>
      <c r="X583" s="634" t="str">
        <f t="shared" si="113"/>
        <v/>
      </c>
      <c r="Y583" s="634" t="str">
        <f t="shared" si="114"/>
        <v xml:space="preserve"> </v>
      </c>
      <c r="Z583" s="634" t="str">
        <f t="shared" si="115"/>
        <v xml:space="preserve"> </v>
      </c>
      <c r="AA583" s="899" t="str">
        <f t="shared" si="116"/>
        <v xml:space="preserve"> </v>
      </c>
      <c r="AB583" s="899" t="str">
        <f t="shared" si="117"/>
        <v xml:space="preserve"> </v>
      </c>
      <c r="AD583" s="38">
        <f t="shared" si="118"/>
        <v>0</v>
      </c>
      <c r="AI583" s="38">
        <f t="shared" si="119"/>
        <v>0</v>
      </c>
    </row>
    <row r="584" spans="1:35" x14ac:dyDescent="0.25">
      <c r="A584" s="640"/>
      <c r="B584" s="640"/>
      <c r="C584" s="627"/>
      <c r="D584" s="900"/>
      <c r="E584" s="640"/>
      <c r="F584" s="640"/>
      <c r="G584" s="640"/>
      <c r="H584" s="624"/>
      <c r="I584" s="638"/>
      <c r="J584" s="901"/>
      <c r="K584" s="901"/>
      <c r="L584" s="901"/>
      <c r="M584" s="901"/>
      <c r="N584" s="640"/>
      <c r="O584" s="896" t="str">
        <f t="shared" si="108"/>
        <v xml:space="preserve"> </v>
      </c>
      <c r="P584" s="640"/>
      <c r="Q584" s="902"/>
      <c r="R584" s="903"/>
      <c r="S584" s="634" t="str">
        <f t="shared" si="109"/>
        <v/>
      </c>
      <c r="T584" s="634" t="str">
        <f t="shared" si="110"/>
        <v/>
      </c>
      <c r="U584" s="903"/>
      <c r="V584" s="634" t="str">
        <f t="shared" si="111"/>
        <v xml:space="preserve"> </v>
      </c>
      <c r="W584" s="634" t="str">
        <f t="shared" si="112"/>
        <v xml:space="preserve"> </v>
      </c>
      <c r="X584" s="634" t="str">
        <f t="shared" si="113"/>
        <v/>
      </c>
      <c r="Y584" s="634" t="str">
        <f t="shared" si="114"/>
        <v xml:space="preserve"> </v>
      </c>
      <c r="Z584" s="634" t="str">
        <f t="shared" si="115"/>
        <v xml:space="preserve"> </v>
      </c>
      <c r="AA584" s="899" t="str">
        <f t="shared" si="116"/>
        <v xml:space="preserve"> </v>
      </c>
      <c r="AB584" s="899" t="str">
        <f t="shared" si="117"/>
        <v xml:space="preserve"> </v>
      </c>
      <c r="AD584" s="38">
        <f t="shared" si="118"/>
        <v>0</v>
      </c>
      <c r="AI584" s="38">
        <f t="shared" si="119"/>
        <v>0</v>
      </c>
    </row>
    <row r="585" spans="1:35" x14ac:dyDescent="0.25">
      <c r="A585" s="640"/>
      <c r="B585" s="640"/>
      <c r="C585" s="627"/>
      <c r="D585" s="900"/>
      <c r="E585" s="640"/>
      <c r="F585" s="640"/>
      <c r="G585" s="640"/>
      <c r="H585" s="624"/>
      <c r="I585" s="638"/>
      <c r="J585" s="901"/>
      <c r="K585" s="901"/>
      <c r="L585" s="901"/>
      <c r="M585" s="901"/>
      <c r="N585" s="640"/>
      <c r="O585" s="896" t="str">
        <f t="shared" si="108"/>
        <v xml:space="preserve"> </v>
      </c>
      <c r="P585" s="640"/>
      <c r="Q585" s="902"/>
      <c r="R585" s="903"/>
      <c r="S585" s="634" t="str">
        <f t="shared" si="109"/>
        <v/>
      </c>
      <c r="T585" s="634" t="str">
        <f t="shared" si="110"/>
        <v/>
      </c>
      <c r="U585" s="903"/>
      <c r="V585" s="634" t="str">
        <f t="shared" si="111"/>
        <v xml:space="preserve"> </v>
      </c>
      <c r="W585" s="634" t="str">
        <f t="shared" si="112"/>
        <v xml:space="preserve"> </v>
      </c>
      <c r="X585" s="634" t="str">
        <f t="shared" si="113"/>
        <v/>
      </c>
      <c r="Y585" s="634" t="str">
        <f t="shared" si="114"/>
        <v xml:space="preserve"> </v>
      </c>
      <c r="Z585" s="634" t="str">
        <f t="shared" si="115"/>
        <v xml:space="preserve"> </v>
      </c>
      <c r="AA585" s="899" t="str">
        <f t="shared" si="116"/>
        <v xml:space="preserve"> </v>
      </c>
      <c r="AB585" s="899" t="str">
        <f t="shared" si="117"/>
        <v xml:space="preserve"> </v>
      </c>
      <c r="AD585" s="38">
        <f t="shared" si="118"/>
        <v>0</v>
      </c>
      <c r="AI585" s="38">
        <f t="shared" si="119"/>
        <v>0</v>
      </c>
    </row>
    <row r="586" spans="1:35" x14ac:dyDescent="0.25">
      <c r="A586" s="640"/>
      <c r="B586" s="640"/>
      <c r="C586" s="627"/>
      <c r="D586" s="900"/>
      <c r="E586" s="640"/>
      <c r="F586" s="640"/>
      <c r="G586" s="640"/>
      <c r="H586" s="624"/>
      <c r="I586" s="638"/>
      <c r="J586" s="901"/>
      <c r="K586" s="901"/>
      <c r="L586" s="901"/>
      <c r="M586" s="901"/>
      <c r="N586" s="640"/>
      <c r="O586" s="896" t="str">
        <f t="shared" si="108"/>
        <v xml:space="preserve"> </v>
      </c>
      <c r="P586" s="640"/>
      <c r="Q586" s="902"/>
      <c r="R586" s="903"/>
      <c r="S586" s="634" t="str">
        <f t="shared" si="109"/>
        <v/>
      </c>
      <c r="T586" s="634" t="str">
        <f t="shared" si="110"/>
        <v/>
      </c>
      <c r="U586" s="903"/>
      <c r="V586" s="634" t="str">
        <f t="shared" si="111"/>
        <v xml:space="preserve"> </v>
      </c>
      <c r="W586" s="634" t="str">
        <f t="shared" si="112"/>
        <v xml:space="preserve"> </v>
      </c>
      <c r="X586" s="634" t="str">
        <f t="shared" si="113"/>
        <v/>
      </c>
      <c r="Y586" s="634" t="str">
        <f t="shared" si="114"/>
        <v xml:space="preserve"> </v>
      </c>
      <c r="Z586" s="634" t="str">
        <f t="shared" si="115"/>
        <v xml:space="preserve"> </v>
      </c>
      <c r="AA586" s="899" t="str">
        <f t="shared" si="116"/>
        <v xml:space="preserve"> </v>
      </c>
      <c r="AB586" s="899" t="str">
        <f t="shared" si="117"/>
        <v xml:space="preserve"> </v>
      </c>
      <c r="AD586" s="38">
        <f t="shared" si="118"/>
        <v>0</v>
      </c>
      <c r="AI586" s="38">
        <f t="shared" si="119"/>
        <v>0</v>
      </c>
    </row>
    <row r="587" spans="1:35" x14ac:dyDescent="0.25">
      <c r="A587" s="640"/>
      <c r="B587" s="640"/>
      <c r="C587" s="627"/>
      <c r="D587" s="900"/>
      <c r="E587" s="640"/>
      <c r="F587" s="640"/>
      <c r="G587" s="640"/>
      <c r="H587" s="624"/>
      <c r="I587" s="638"/>
      <c r="J587" s="901"/>
      <c r="K587" s="901"/>
      <c r="L587" s="901"/>
      <c r="M587" s="901"/>
      <c r="N587" s="640"/>
      <c r="O587" s="896" t="str">
        <f t="shared" si="108"/>
        <v xml:space="preserve"> </v>
      </c>
      <c r="P587" s="640"/>
      <c r="Q587" s="902"/>
      <c r="R587" s="903"/>
      <c r="S587" s="634" t="str">
        <f t="shared" si="109"/>
        <v/>
      </c>
      <c r="T587" s="634" t="str">
        <f t="shared" si="110"/>
        <v/>
      </c>
      <c r="U587" s="903"/>
      <c r="V587" s="634" t="str">
        <f t="shared" si="111"/>
        <v xml:space="preserve"> </v>
      </c>
      <c r="W587" s="634" t="str">
        <f t="shared" si="112"/>
        <v xml:space="preserve"> </v>
      </c>
      <c r="X587" s="634" t="str">
        <f t="shared" si="113"/>
        <v/>
      </c>
      <c r="Y587" s="634" t="str">
        <f t="shared" si="114"/>
        <v xml:space="preserve"> </v>
      </c>
      <c r="Z587" s="634" t="str">
        <f t="shared" si="115"/>
        <v xml:space="preserve"> </v>
      </c>
      <c r="AA587" s="899" t="str">
        <f t="shared" si="116"/>
        <v xml:space="preserve"> </v>
      </c>
      <c r="AB587" s="899" t="str">
        <f t="shared" si="117"/>
        <v xml:space="preserve"> </v>
      </c>
      <c r="AD587" s="38">
        <f t="shared" si="118"/>
        <v>0</v>
      </c>
      <c r="AI587" s="38">
        <f t="shared" si="119"/>
        <v>0</v>
      </c>
    </row>
    <row r="588" spans="1:35" x14ac:dyDescent="0.25">
      <c r="A588" s="640"/>
      <c r="B588" s="640"/>
      <c r="C588" s="627"/>
      <c r="D588" s="900"/>
      <c r="E588" s="640"/>
      <c r="F588" s="640"/>
      <c r="G588" s="640"/>
      <c r="H588" s="624"/>
      <c r="I588" s="638"/>
      <c r="J588" s="901"/>
      <c r="K588" s="901"/>
      <c r="L588" s="901"/>
      <c r="M588" s="901"/>
      <c r="N588" s="640"/>
      <c r="O588" s="896" t="str">
        <f t="shared" si="108"/>
        <v xml:space="preserve"> </v>
      </c>
      <c r="P588" s="640"/>
      <c r="Q588" s="902"/>
      <c r="R588" s="903"/>
      <c r="S588" s="634" t="str">
        <f t="shared" si="109"/>
        <v/>
      </c>
      <c r="T588" s="634" t="str">
        <f t="shared" si="110"/>
        <v/>
      </c>
      <c r="U588" s="903"/>
      <c r="V588" s="634" t="str">
        <f t="shared" si="111"/>
        <v xml:space="preserve"> </v>
      </c>
      <c r="W588" s="634" t="str">
        <f t="shared" si="112"/>
        <v xml:space="preserve"> </v>
      </c>
      <c r="X588" s="634" t="str">
        <f t="shared" si="113"/>
        <v/>
      </c>
      <c r="Y588" s="634" t="str">
        <f t="shared" si="114"/>
        <v xml:space="preserve"> </v>
      </c>
      <c r="Z588" s="634" t="str">
        <f t="shared" si="115"/>
        <v xml:space="preserve"> </v>
      </c>
      <c r="AA588" s="899" t="str">
        <f t="shared" si="116"/>
        <v xml:space="preserve"> </v>
      </c>
      <c r="AB588" s="899" t="str">
        <f t="shared" si="117"/>
        <v xml:space="preserve"> </v>
      </c>
      <c r="AD588" s="38">
        <f t="shared" si="118"/>
        <v>0</v>
      </c>
      <c r="AI588" s="38">
        <f t="shared" si="119"/>
        <v>0</v>
      </c>
    </row>
    <row r="589" spans="1:35" x14ac:dyDescent="0.25">
      <c r="A589" s="640"/>
      <c r="B589" s="640"/>
      <c r="C589" s="627"/>
      <c r="D589" s="900"/>
      <c r="E589" s="640"/>
      <c r="F589" s="640"/>
      <c r="G589" s="640"/>
      <c r="H589" s="624"/>
      <c r="I589" s="638"/>
      <c r="J589" s="901"/>
      <c r="K589" s="901"/>
      <c r="L589" s="901"/>
      <c r="M589" s="901"/>
      <c r="N589" s="640"/>
      <c r="O589" s="896" t="str">
        <f t="shared" si="108"/>
        <v xml:space="preserve"> </v>
      </c>
      <c r="P589" s="640"/>
      <c r="Q589" s="902"/>
      <c r="R589" s="903"/>
      <c r="S589" s="634" t="str">
        <f t="shared" si="109"/>
        <v/>
      </c>
      <c r="T589" s="634" t="str">
        <f t="shared" si="110"/>
        <v/>
      </c>
      <c r="U589" s="903"/>
      <c r="V589" s="634" t="str">
        <f t="shared" si="111"/>
        <v xml:space="preserve"> </v>
      </c>
      <c r="W589" s="634" t="str">
        <f t="shared" si="112"/>
        <v xml:space="preserve"> </v>
      </c>
      <c r="X589" s="634" t="str">
        <f t="shared" si="113"/>
        <v/>
      </c>
      <c r="Y589" s="634" t="str">
        <f t="shared" si="114"/>
        <v xml:space="preserve"> </v>
      </c>
      <c r="Z589" s="634" t="str">
        <f t="shared" si="115"/>
        <v xml:space="preserve"> </v>
      </c>
      <c r="AA589" s="899" t="str">
        <f t="shared" si="116"/>
        <v xml:space="preserve"> </v>
      </c>
      <c r="AB589" s="899" t="str">
        <f t="shared" si="117"/>
        <v xml:space="preserve"> </v>
      </c>
      <c r="AD589" s="38">
        <f t="shared" si="118"/>
        <v>0</v>
      </c>
      <c r="AI589" s="38">
        <f t="shared" si="119"/>
        <v>0</v>
      </c>
    </row>
    <row r="590" spans="1:35" x14ac:dyDescent="0.25">
      <c r="A590" s="640"/>
      <c r="B590" s="640"/>
      <c r="C590" s="627"/>
      <c r="D590" s="900"/>
      <c r="E590" s="640"/>
      <c r="F590" s="640"/>
      <c r="G590" s="640"/>
      <c r="H590" s="624"/>
      <c r="I590" s="638"/>
      <c r="J590" s="901"/>
      <c r="K590" s="901"/>
      <c r="L590" s="901"/>
      <c r="M590" s="901"/>
      <c r="N590" s="640"/>
      <c r="O590" s="896" t="str">
        <f t="shared" si="108"/>
        <v xml:space="preserve"> </v>
      </c>
      <c r="P590" s="640"/>
      <c r="Q590" s="902"/>
      <c r="R590" s="903"/>
      <c r="S590" s="634" t="str">
        <f t="shared" si="109"/>
        <v/>
      </c>
      <c r="T590" s="634" t="str">
        <f t="shared" si="110"/>
        <v/>
      </c>
      <c r="U590" s="903"/>
      <c r="V590" s="634" t="str">
        <f t="shared" si="111"/>
        <v xml:space="preserve"> </v>
      </c>
      <c r="W590" s="634" t="str">
        <f t="shared" si="112"/>
        <v xml:space="preserve"> </v>
      </c>
      <c r="X590" s="634" t="str">
        <f t="shared" si="113"/>
        <v/>
      </c>
      <c r="Y590" s="634" t="str">
        <f t="shared" si="114"/>
        <v xml:space="preserve"> </v>
      </c>
      <c r="Z590" s="634" t="str">
        <f t="shared" si="115"/>
        <v xml:space="preserve"> </v>
      </c>
      <c r="AA590" s="899" t="str">
        <f t="shared" si="116"/>
        <v xml:space="preserve"> </v>
      </c>
      <c r="AB590" s="899" t="str">
        <f t="shared" si="117"/>
        <v xml:space="preserve"> </v>
      </c>
      <c r="AD590" s="38">
        <f t="shared" si="118"/>
        <v>0</v>
      </c>
      <c r="AI590" s="38">
        <f t="shared" si="119"/>
        <v>0</v>
      </c>
    </row>
    <row r="591" spans="1:35" x14ac:dyDescent="0.25">
      <c r="A591" s="640"/>
      <c r="B591" s="640"/>
      <c r="C591" s="627"/>
      <c r="D591" s="900"/>
      <c r="E591" s="640"/>
      <c r="F591" s="640"/>
      <c r="G591" s="640"/>
      <c r="H591" s="624"/>
      <c r="I591" s="638"/>
      <c r="J591" s="901"/>
      <c r="K591" s="901"/>
      <c r="L591" s="901"/>
      <c r="M591" s="901"/>
      <c r="N591" s="640"/>
      <c r="O591" s="896" t="str">
        <f t="shared" si="108"/>
        <v xml:space="preserve"> </v>
      </c>
      <c r="P591" s="640"/>
      <c r="Q591" s="902"/>
      <c r="R591" s="903"/>
      <c r="S591" s="634" t="str">
        <f t="shared" si="109"/>
        <v/>
      </c>
      <c r="T591" s="634" t="str">
        <f t="shared" si="110"/>
        <v/>
      </c>
      <c r="U591" s="903"/>
      <c r="V591" s="634" t="str">
        <f t="shared" si="111"/>
        <v xml:space="preserve"> </v>
      </c>
      <c r="W591" s="634" t="str">
        <f t="shared" si="112"/>
        <v xml:space="preserve"> </v>
      </c>
      <c r="X591" s="634" t="str">
        <f t="shared" si="113"/>
        <v/>
      </c>
      <c r="Y591" s="634" t="str">
        <f t="shared" si="114"/>
        <v xml:space="preserve"> </v>
      </c>
      <c r="Z591" s="634" t="str">
        <f t="shared" si="115"/>
        <v xml:space="preserve"> </v>
      </c>
      <c r="AA591" s="899" t="str">
        <f t="shared" si="116"/>
        <v xml:space="preserve"> </v>
      </c>
      <c r="AB591" s="899" t="str">
        <f t="shared" si="117"/>
        <v xml:space="preserve"> </v>
      </c>
      <c r="AD591" s="38">
        <f t="shared" si="118"/>
        <v>0</v>
      </c>
      <c r="AI591" s="38">
        <f t="shared" si="119"/>
        <v>0</v>
      </c>
    </row>
    <row r="592" spans="1:35" x14ac:dyDescent="0.25">
      <c r="A592" s="640"/>
      <c r="B592" s="640"/>
      <c r="C592" s="627"/>
      <c r="D592" s="900"/>
      <c r="E592" s="640"/>
      <c r="F592" s="640"/>
      <c r="G592" s="640"/>
      <c r="H592" s="624"/>
      <c r="I592" s="638"/>
      <c r="J592" s="901"/>
      <c r="K592" s="901"/>
      <c r="L592" s="901"/>
      <c r="M592" s="901"/>
      <c r="N592" s="640"/>
      <c r="O592" s="896" t="str">
        <f t="shared" si="108"/>
        <v xml:space="preserve"> </v>
      </c>
      <c r="P592" s="640"/>
      <c r="Q592" s="902"/>
      <c r="R592" s="903"/>
      <c r="S592" s="634" t="str">
        <f t="shared" si="109"/>
        <v/>
      </c>
      <c r="T592" s="634" t="str">
        <f t="shared" si="110"/>
        <v/>
      </c>
      <c r="U592" s="903"/>
      <c r="V592" s="634" t="str">
        <f t="shared" si="111"/>
        <v xml:space="preserve"> </v>
      </c>
      <c r="W592" s="634" t="str">
        <f t="shared" si="112"/>
        <v xml:space="preserve"> </v>
      </c>
      <c r="X592" s="634" t="str">
        <f t="shared" si="113"/>
        <v/>
      </c>
      <c r="Y592" s="634" t="str">
        <f t="shared" si="114"/>
        <v xml:space="preserve"> </v>
      </c>
      <c r="Z592" s="634" t="str">
        <f t="shared" si="115"/>
        <v xml:space="preserve"> </v>
      </c>
      <c r="AA592" s="899" t="str">
        <f t="shared" si="116"/>
        <v xml:space="preserve"> </v>
      </c>
      <c r="AB592" s="899" t="str">
        <f t="shared" si="117"/>
        <v xml:space="preserve"> </v>
      </c>
      <c r="AD592" s="38">
        <f t="shared" si="118"/>
        <v>0</v>
      </c>
      <c r="AI592" s="38">
        <f t="shared" si="119"/>
        <v>0</v>
      </c>
    </row>
    <row r="593" spans="1:35" x14ac:dyDescent="0.25">
      <c r="A593" s="640"/>
      <c r="B593" s="640"/>
      <c r="C593" s="627"/>
      <c r="D593" s="900"/>
      <c r="E593" s="640"/>
      <c r="F593" s="640"/>
      <c r="G593" s="640"/>
      <c r="H593" s="624"/>
      <c r="I593" s="638"/>
      <c r="J593" s="901"/>
      <c r="K593" s="901"/>
      <c r="L593" s="901"/>
      <c r="M593" s="901"/>
      <c r="N593" s="640"/>
      <c r="O593" s="896" t="str">
        <f t="shared" si="108"/>
        <v xml:space="preserve"> </v>
      </c>
      <c r="P593" s="640"/>
      <c r="Q593" s="902"/>
      <c r="R593" s="903"/>
      <c r="S593" s="634" t="str">
        <f t="shared" si="109"/>
        <v/>
      </c>
      <c r="T593" s="634" t="str">
        <f t="shared" si="110"/>
        <v/>
      </c>
      <c r="U593" s="903"/>
      <c r="V593" s="634" t="str">
        <f t="shared" si="111"/>
        <v xml:space="preserve"> </v>
      </c>
      <c r="W593" s="634" t="str">
        <f t="shared" si="112"/>
        <v xml:space="preserve"> </v>
      </c>
      <c r="X593" s="634" t="str">
        <f t="shared" si="113"/>
        <v/>
      </c>
      <c r="Y593" s="634" t="str">
        <f t="shared" si="114"/>
        <v xml:space="preserve"> </v>
      </c>
      <c r="Z593" s="634" t="str">
        <f t="shared" si="115"/>
        <v xml:space="preserve"> </v>
      </c>
      <c r="AA593" s="899" t="str">
        <f t="shared" si="116"/>
        <v xml:space="preserve"> </v>
      </c>
      <c r="AB593" s="899" t="str">
        <f t="shared" si="117"/>
        <v xml:space="preserve"> </v>
      </c>
      <c r="AD593" s="38">
        <f t="shared" si="118"/>
        <v>0</v>
      </c>
      <c r="AI593" s="38">
        <f t="shared" si="119"/>
        <v>0</v>
      </c>
    </row>
    <row r="594" spans="1:35" x14ac:dyDescent="0.25">
      <c r="A594" s="640"/>
      <c r="B594" s="640"/>
      <c r="C594" s="627"/>
      <c r="D594" s="900"/>
      <c r="E594" s="640"/>
      <c r="F594" s="640"/>
      <c r="G594" s="640"/>
      <c r="H594" s="624"/>
      <c r="I594" s="638"/>
      <c r="J594" s="901"/>
      <c r="K594" s="901"/>
      <c r="L594" s="901"/>
      <c r="M594" s="901"/>
      <c r="N594" s="640"/>
      <c r="O594" s="896" t="str">
        <f t="shared" si="108"/>
        <v xml:space="preserve"> </v>
      </c>
      <c r="P594" s="640"/>
      <c r="Q594" s="902"/>
      <c r="R594" s="903"/>
      <c r="S594" s="634" t="str">
        <f t="shared" si="109"/>
        <v/>
      </c>
      <c r="T594" s="634" t="str">
        <f t="shared" si="110"/>
        <v/>
      </c>
      <c r="U594" s="903"/>
      <c r="V594" s="634" t="str">
        <f t="shared" si="111"/>
        <v xml:space="preserve"> </v>
      </c>
      <c r="W594" s="634" t="str">
        <f t="shared" si="112"/>
        <v xml:space="preserve"> </v>
      </c>
      <c r="X594" s="634" t="str">
        <f t="shared" si="113"/>
        <v/>
      </c>
      <c r="Y594" s="634" t="str">
        <f t="shared" si="114"/>
        <v xml:space="preserve"> </v>
      </c>
      <c r="Z594" s="634" t="str">
        <f t="shared" si="115"/>
        <v xml:space="preserve"> </v>
      </c>
      <c r="AA594" s="899" t="str">
        <f t="shared" si="116"/>
        <v xml:space="preserve"> </v>
      </c>
      <c r="AB594" s="899" t="str">
        <f t="shared" si="117"/>
        <v xml:space="preserve"> </v>
      </c>
      <c r="AD594" s="38">
        <f t="shared" si="118"/>
        <v>0</v>
      </c>
      <c r="AI594" s="38">
        <f t="shared" si="119"/>
        <v>0</v>
      </c>
    </row>
    <row r="595" spans="1:35" x14ac:dyDescent="0.25">
      <c r="A595" s="640"/>
      <c r="B595" s="640"/>
      <c r="C595" s="627"/>
      <c r="D595" s="900"/>
      <c r="E595" s="640"/>
      <c r="F595" s="640"/>
      <c r="G595" s="640"/>
      <c r="H595" s="624"/>
      <c r="I595" s="638"/>
      <c r="J595" s="901"/>
      <c r="K595" s="901"/>
      <c r="L595" s="901"/>
      <c r="M595" s="901"/>
      <c r="N595" s="640"/>
      <c r="O595" s="896" t="str">
        <f t="shared" si="108"/>
        <v xml:space="preserve"> </v>
      </c>
      <c r="P595" s="640"/>
      <c r="Q595" s="902"/>
      <c r="R595" s="903"/>
      <c r="S595" s="634" t="str">
        <f t="shared" si="109"/>
        <v/>
      </c>
      <c r="T595" s="634" t="str">
        <f t="shared" si="110"/>
        <v/>
      </c>
      <c r="U595" s="903"/>
      <c r="V595" s="634" t="str">
        <f t="shared" si="111"/>
        <v xml:space="preserve"> </v>
      </c>
      <c r="W595" s="634" t="str">
        <f t="shared" si="112"/>
        <v xml:space="preserve"> </v>
      </c>
      <c r="X595" s="634" t="str">
        <f t="shared" si="113"/>
        <v/>
      </c>
      <c r="Y595" s="634" t="str">
        <f t="shared" si="114"/>
        <v xml:space="preserve"> </v>
      </c>
      <c r="Z595" s="634" t="str">
        <f t="shared" si="115"/>
        <v xml:space="preserve"> </v>
      </c>
      <c r="AA595" s="899" t="str">
        <f t="shared" si="116"/>
        <v xml:space="preserve"> </v>
      </c>
      <c r="AB595" s="899" t="str">
        <f t="shared" si="117"/>
        <v xml:space="preserve"> </v>
      </c>
      <c r="AD595" s="38">
        <f t="shared" si="118"/>
        <v>0</v>
      </c>
      <c r="AI595" s="38">
        <f t="shared" si="119"/>
        <v>0</v>
      </c>
    </row>
    <row r="596" spans="1:35" x14ac:dyDescent="0.25">
      <c r="A596" s="640"/>
      <c r="B596" s="640"/>
      <c r="C596" s="627"/>
      <c r="D596" s="900"/>
      <c r="E596" s="640"/>
      <c r="F596" s="640"/>
      <c r="G596" s="640"/>
      <c r="H596" s="624"/>
      <c r="I596" s="638"/>
      <c r="J596" s="901"/>
      <c r="K596" s="901"/>
      <c r="L596" s="901"/>
      <c r="M596" s="901"/>
      <c r="N596" s="640"/>
      <c r="O596" s="896" t="str">
        <f t="shared" si="108"/>
        <v xml:space="preserve"> </v>
      </c>
      <c r="P596" s="640"/>
      <c r="Q596" s="902"/>
      <c r="R596" s="903"/>
      <c r="S596" s="634" t="str">
        <f t="shared" si="109"/>
        <v/>
      </c>
      <c r="T596" s="634" t="str">
        <f t="shared" si="110"/>
        <v/>
      </c>
      <c r="U596" s="903"/>
      <c r="V596" s="634" t="str">
        <f t="shared" si="111"/>
        <v xml:space="preserve"> </v>
      </c>
      <c r="W596" s="634" t="str">
        <f t="shared" si="112"/>
        <v xml:space="preserve"> </v>
      </c>
      <c r="X596" s="634" t="str">
        <f t="shared" si="113"/>
        <v/>
      </c>
      <c r="Y596" s="634" t="str">
        <f t="shared" si="114"/>
        <v xml:space="preserve"> </v>
      </c>
      <c r="Z596" s="634" t="str">
        <f t="shared" si="115"/>
        <v xml:space="preserve"> </v>
      </c>
      <c r="AA596" s="899" t="str">
        <f t="shared" si="116"/>
        <v xml:space="preserve"> </v>
      </c>
      <c r="AB596" s="899" t="str">
        <f t="shared" si="117"/>
        <v xml:space="preserve"> </v>
      </c>
      <c r="AD596" s="38">
        <f t="shared" si="118"/>
        <v>0</v>
      </c>
      <c r="AI596" s="38">
        <f t="shared" si="119"/>
        <v>0</v>
      </c>
    </row>
    <row r="597" spans="1:35" x14ac:dyDescent="0.25">
      <c r="A597" s="640"/>
      <c r="B597" s="640"/>
      <c r="C597" s="627"/>
      <c r="D597" s="900"/>
      <c r="E597" s="640"/>
      <c r="F597" s="640"/>
      <c r="G597" s="640"/>
      <c r="H597" s="624"/>
      <c r="I597" s="638"/>
      <c r="J597" s="901"/>
      <c r="K597" s="901"/>
      <c r="L597" s="901"/>
      <c r="M597" s="901"/>
      <c r="N597" s="640"/>
      <c r="O597" s="896" t="str">
        <f t="shared" si="108"/>
        <v xml:space="preserve"> </v>
      </c>
      <c r="P597" s="640"/>
      <c r="Q597" s="902"/>
      <c r="R597" s="903"/>
      <c r="S597" s="634" t="str">
        <f t="shared" si="109"/>
        <v/>
      </c>
      <c r="T597" s="634" t="str">
        <f t="shared" si="110"/>
        <v/>
      </c>
      <c r="U597" s="903"/>
      <c r="V597" s="634" t="str">
        <f t="shared" si="111"/>
        <v xml:space="preserve"> </v>
      </c>
      <c r="W597" s="634" t="str">
        <f t="shared" si="112"/>
        <v xml:space="preserve"> </v>
      </c>
      <c r="X597" s="634" t="str">
        <f t="shared" si="113"/>
        <v/>
      </c>
      <c r="Y597" s="634" t="str">
        <f t="shared" si="114"/>
        <v xml:space="preserve"> </v>
      </c>
      <c r="Z597" s="634" t="str">
        <f t="shared" si="115"/>
        <v xml:space="preserve"> </v>
      </c>
      <c r="AA597" s="899" t="str">
        <f t="shared" si="116"/>
        <v xml:space="preserve"> </v>
      </c>
      <c r="AB597" s="899" t="str">
        <f t="shared" si="117"/>
        <v xml:space="preserve"> </v>
      </c>
      <c r="AD597" s="38">
        <f t="shared" si="118"/>
        <v>0</v>
      </c>
      <c r="AI597" s="38">
        <f t="shared" si="119"/>
        <v>0</v>
      </c>
    </row>
    <row r="598" spans="1:35" x14ac:dyDescent="0.25">
      <c r="A598" s="640"/>
      <c r="B598" s="640"/>
      <c r="C598" s="627"/>
      <c r="D598" s="900"/>
      <c r="E598" s="640"/>
      <c r="F598" s="640"/>
      <c r="G598" s="640"/>
      <c r="H598" s="624"/>
      <c r="I598" s="638"/>
      <c r="J598" s="901"/>
      <c r="K598" s="901"/>
      <c r="L598" s="901"/>
      <c r="M598" s="901"/>
      <c r="N598" s="640"/>
      <c r="O598" s="896" t="str">
        <f t="shared" si="108"/>
        <v xml:space="preserve"> </v>
      </c>
      <c r="P598" s="640"/>
      <c r="Q598" s="902"/>
      <c r="R598" s="903"/>
      <c r="S598" s="634" t="str">
        <f t="shared" si="109"/>
        <v/>
      </c>
      <c r="T598" s="634" t="str">
        <f t="shared" si="110"/>
        <v/>
      </c>
      <c r="U598" s="903"/>
      <c r="V598" s="634" t="str">
        <f t="shared" si="111"/>
        <v xml:space="preserve"> </v>
      </c>
      <c r="W598" s="634" t="str">
        <f t="shared" si="112"/>
        <v xml:space="preserve"> </v>
      </c>
      <c r="X598" s="634" t="str">
        <f t="shared" si="113"/>
        <v/>
      </c>
      <c r="Y598" s="634" t="str">
        <f t="shared" si="114"/>
        <v xml:space="preserve"> </v>
      </c>
      <c r="Z598" s="634" t="str">
        <f t="shared" si="115"/>
        <v xml:space="preserve"> </v>
      </c>
      <c r="AA598" s="899" t="str">
        <f t="shared" si="116"/>
        <v xml:space="preserve"> </v>
      </c>
      <c r="AB598" s="899" t="str">
        <f t="shared" si="117"/>
        <v xml:space="preserve"> </v>
      </c>
      <c r="AD598" s="38">
        <f t="shared" si="118"/>
        <v>0</v>
      </c>
      <c r="AI598" s="38">
        <f t="shared" si="119"/>
        <v>0</v>
      </c>
    </row>
    <row r="599" spans="1:35" x14ac:dyDescent="0.25">
      <c r="A599" s="640"/>
      <c r="B599" s="640"/>
      <c r="C599" s="627"/>
      <c r="D599" s="900"/>
      <c r="E599" s="640"/>
      <c r="F599" s="640"/>
      <c r="G599" s="640"/>
      <c r="H599" s="624"/>
      <c r="I599" s="638"/>
      <c r="J599" s="901"/>
      <c r="K599" s="901"/>
      <c r="L599" s="901"/>
      <c r="M599" s="901"/>
      <c r="N599" s="640"/>
      <c r="O599" s="896" t="str">
        <f t="shared" si="108"/>
        <v xml:space="preserve"> </v>
      </c>
      <c r="P599" s="640"/>
      <c r="Q599" s="902"/>
      <c r="R599" s="903"/>
      <c r="S599" s="634" t="str">
        <f t="shared" si="109"/>
        <v/>
      </c>
      <c r="T599" s="634" t="str">
        <f t="shared" si="110"/>
        <v/>
      </c>
      <c r="U599" s="903"/>
      <c r="V599" s="634" t="str">
        <f t="shared" si="111"/>
        <v xml:space="preserve"> </v>
      </c>
      <c r="W599" s="634" t="str">
        <f t="shared" si="112"/>
        <v xml:space="preserve"> </v>
      </c>
      <c r="X599" s="634" t="str">
        <f t="shared" si="113"/>
        <v/>
      </c>
      <c r="Y599" s="634" t="str">
        <f t="shared" si="114"/>
        <v xml:space="preserve"> </v>
      </c>
      <c r="Z599" s="634" t="str">
        <f t="shared" si="115"/>
        <v xml:space="preserve"> </v>
      </c>
      <c r="AA599" s="899" t="str">
        <f t="shared" si="116"/>
        <v xml:space="preserve"> </v>
      </c>
      <c r="AB599" s="899" t="str">
        <f t="shared" si="117"/>
        <v xml:space="preserve"> </v>
      </c>
      <c r="AD599" s="38">
        <f t="shared" si="118"/>
        <v>0</v>
      </c>
      <c r="AI599" s="38">
        <f t="shared" si="119"/>
        <v>0</v>
      </c>
    </row>
    <row r="600" spans="1:35" x14ac:dyDescent="0.25">
      <c r="A600" s="640"/>
      <c r="B600" s="640"/>
      <c r="C600" s="627"/>
      <c r="D600" s="900"/>
      <c r="E600" s="640"/>
      <c r="F600" s="640"/>
      <c r="G600" s="640"/>
      <c r="H600" s="624"/>
      <c r="I600" s="638"/>
      <c r="J600" s="901"/>
      <c r="K600" s="901"/>
      <c r="L600" s="901"/>
      <c r="M600" s="901"/>
      <c r="N600" s="640"/>
      <c r="O600" s="896" t="str">
        <f t="shared" si="108"/>
        <v xml:space="preserve"> </v>
      </c>
      <c r="P600" s="640"/>
      <c r="Q600" s="902"/>
      <c r="R600" s="903"/>
      <c r="S600" s="634" t="str">
        <f t="shared" si="109"/>
        <v/>
      </c>
      <c r="T600" s="634" t="str">
        <f t="shared" si="110"/>
        <v/>
      </c>
      <c r="U600" s="903"/>
      <c r="V600" s="634" t="str">
        <f t="shared" si="111"/>
        <v xml:space="preserve"> </v>
      </c>
      <c r="W600" s="634" t="str">
        <f t="shared" si="112"/>
        <v xml:space="preserve"> </v>
      </c>
      <c r="X600" s="634" t="str">
        <f t="shared" si="113"/>
        <v/>
      </c>
      <c r="Y600" s="634" t="str">
        <f t="shared" si="114"/>
        <v xml:space="preserve"> </v>
      </c>
      <c r="Z600" s="634" t="str">
        <f t="shared" si="115"/>
        <v xml:space="preserve"> </v>
      </c>
      <c r="AA600" s="899" t="str">
        <f t="shared" si="116"/>
        <v xml:space="preserve"> </v>
      </c>
      <c r="AB600" s="899" t="str">
        <f t="shared" si="117"/>
        <v xml:space="preserve"> </v>
      </c>
      <c r="AD600" s="38">
        <f t="shared" si="118"/>
        <v>0</v>
      </c>
      <c r="AI600" s="38">
        <f t="shared" si="119"/>
        <v>0</v>
      </c>
    </row>
    <row r="601" spans="1:35" x14ac:dyDescent="0.25">
      <c r="A601" s="640"/>
      <c r="B601" s="640"/>
      <c r="C601" s="627"/>
      <c r="D601" s="900"/>
      <c r="E601" s="640"/>
      <c r="F601" s="640"/>
      <c r="G601" s="640"/>
      <c r="H601" s="624"/>
      <c r="I601" s="638"/>
      <c r="J601" s="901"/>
      <c r="K601" s="901"/>
      <c r="L601" s="901"/>
      <c r="M601" s="901"/>
      <c r="N601" s="640"/>
      <c r="O601" s="896" t="str">
        <f t="shared" si="108"/>
        <v xml:space="preserve"> </v>
      </c>
      <c r="P601" s="640"/>
      <c r="Q601" s="902"/>
      <c r="R601" s="903"/>
      <c r="S601" s="634" t="str">
        <f t="shared" si="109"/>
        <v/>
      </c>
      <c r="T601" s="634" t="str">
        <f t="shared" si="110"/>
        <v/>
      </c>
      <c r="U601" s="903"/>
      <c r="V601" s="634" t="str">
        <f t="shared" si="111"/>
        <v xml:space="preserve"> </v>
      </c>
      <c r="W601" s="634" t="str">
        <f t="shared" si="112"/>
        <v xml:space="preserve"> </v>
      </c>
      <c r="X601" s="634" t="str">
        <f t="shared" si="113"/>
        <v/>
      </c>
      <c r="Y601" s="634" t="str">
        <f t="shared" si="114"/>
        <v xml:space="preserve"> </v>
      </c>
      <c r="Z601" s="634" t="str">
        <f t="shared" si="115"/>
        <v xml:space="preserve"> </v>
      </c>
      <c r="AA601" s="899" t="str">
        <f t="shared" si="116"/>
        <v xml:space="preserve"> </v>
      </c>
      <c r="AB601" s="899" t="str">
        <f t="shared" si="117"/>
        <v xml:space="preserve"> </v>
      </c>
      <c r="AD601" s="38">
        <f t="shared" si="118"/>
        <v>0</v>
      </c>
      <c r="AI601" s="38">
        <f t="shared" si="119"/>
        <v>0</v>
      </c>
    </row>
    <row r="602" spans="1:35" x14ac:dyDescent="0.25">
      <c r="A602" s="640"/>
      <c r="B602" s="640"/>
      <c r="C602" s="627"/>
      <c r="D602" s="900"/>
      <c r="E602" s="640"/>
      <c r="F602" s="640"/>
      <c r="G602" s="640"/>
      <c r="H602" s="624"/>
      <c r="I602" s="638"/>
      <c r="J602" s="901"/>
      <c r="K602" s="901"/>
      <c r="L602" s="901"/>
      <c r="M602" s="901"/>
      <c r="N602" s="640"/>
      <c r="O602" s="896" t="str">
        <f t="shared" si="108"/>
        <v xml:space="preserve"> </v>
      </c>
      <c r="P602" s="640"/>
      <c r="Q602" s="902"/>
      <c r="R602" s="903"/>
      <c r="S602" s="634" t="str">
        <f t="shared" si="109"/>
        <v/>
      </c>
      <c r="T602" s="634" t="str">
        <f t="shared" si="110"/>
        <v/>
      </c>
      <c r="U602" s="903"/>
      <c r="V602" s="634" t="str">
        <f t="shared" si="111"/>
        <v xml:space="preserve"> </v>
      </c>
      <c r="W602" s="634" t="str">
        <f t="shared" si="112"/>
        <v xml:space="preserve"> </v>
      </c>
      <c r="X602" s="634" t="str">
        <f t="shared" si="113"/>
        <v/>
      </c>
      <c r="Y602" s="634" t="str">
        <f t="shared" si="114"/>
        <v xml:space="preserve"> </v>
      </c>
      <c r="Z602" s="634" t="str">
        <f t="shared" si="115"/>
        <v xml:space="preserve"> </v>
      </c>
      <c r="AA602" s="899" t="str">
        <f t="shared" si="116"/>
        <v xml:space="preserve"> </v>
      </c>
      <c r="AB602" s="899" t="str">
        <f t="shared" si="117"/>
        <v xml:space="preserve"> </v>
      </c>
      <c r="AD602" s="38">
        <f t="shared" si="118"/>
        <v>0</v>
      </c>
      <c r="AI602" s="38">
        <f t="shared" si="119"/>
        <v>0</v>
      </c>
    </row>
    <row r="603" spans="1:35" x14ac:dyDescent="0.25">
      <c r="A603" s="640"/>
      <c r="B603" s="640"/>
      <c r="C603" s="627"/>
      <c r="D603" s="900"/>
      <c r="E603" s="640"/>
      <c r="F603" s="640"/>
      <c r="G603" s="640"/>
      <c r="H603" s="624"/>
      <c r="I603" s="638"/>
      <c r="J603" s="901"/>
      <c r="K603" s="901"/>
      <c r="L603" s="901"/>
      <c r="M603" s="901"/>
      <c r="N603" s="640"/>
      <c r="O603" s="896" t="str">
        <f t="shared" si="108"/>
        <v xml:space="preserve"> </v>
      </c>
      <c r="P603" s="640"/>
      <c r="Q603" s="902"/>
      <c r="R603" s="903"/>
      <c r="S603" s="634" t="str">
        <f t="shared" si="109"/>
        <v/>
      </c>
      <c r="T603" s="634" t="str">
        <f t="shared" si="110"/>
        <v/>
      </c>
      <c r="U603" s="903"/>
      <c r="V603" s="634" t="str">
        <f t="shared" si="111"/>
        <v xml:space="preserve"> </v>
      </c>
      <c r="W603" s="634" t="str">
        <f t="shared" si="112"/>
        <v xml:space="preserve"> </v>
      </c>
      <c r="X603" s="634" t="str">
        <f t="shared" si="113"/>
        <v/>
      </c>
      <c r="Y603" s="634" t="str">
        <f t="shared" si="114"/>
        <v xml:space="preserve"> </v>
      </c>
      <c r="Z603" s="634" t="str">
        <f t="shared" si="115"/>
        <v xml:space="preserve"> </v>
      </c>
      <c r="AA603" s="899" t="str">
        <f t="shared" si="116"/>
        <v xml:space="preserve"> </v>
      </c>
      <c r="AB603" s="899" t="str">
        <f t="shared" si="117"/>
        <v xml:space="preserve"> </v>
      </c>
      <c r="AD603" s="38">
        <f t="shared" si="118"/>
        <v>0</v>
      </c>
      <c r="AI603" s="38">
        <f t="shared" si="119"/>
        <v>0</v>
      </c>
    </row>
    <row r="604" spans="1:35" x14ac:dyDescent="0.25">
      <c r="A604" s="640"/>
      <c r="B604" s="640"/>
      <c r="C604" s="627"/>
      <c r="D604" s="900"/>
      <c r="E604" s="640"/>
      <c r="F604" s="640"/>
      <c r="G604" s="640"/>
      <c r="H604" s="624"/>
      <c r="I604" s="638"/>
      <c r="J604" s="901"/>
      <c r="K604" s="901"/>
      <c r="L604" s="901"/>
      <c r="M604" s="901"/>
      <c r="N604" s="640"/>
      <c r="O604" s="896" t="str">
        <f t="shared" si="108"/>
        <v xml:space="preserve"> </v>
      </c>
      <c r="P604" s="640"/>
      <c r="Q604" s="902"/>
      <c r="R604" s="903"/>
      <c r="S604" s="634" t="str">
        <f t="shared" si="109"/>
        <v/>
      </c>
      <c r="T604" s="634" t="str">
        <f t="shared" si="110"/>
        <v/>
      </c>
      <c r="U604" s="903"/>
      <c r="V604" s="634" t="str">
        <f t="shared" si="111"/>
        <v xml:space="preserve"> </v>
      </c>
      <c r="W604" s="634" t="str">
        <f t="shared" si="112"/>
        <v xml:space="preserve"> </v>
      </c>
      <c r="X604" s="634" t="str">
        <f t="shared" si="113"/>
        <v/>
      </c>
      <c r="Y604" s="634" t="str">
        <f t="shared" si="114"/>
        <v xml:space="preserve"> </v>
      </c>
      <c r="Z604" s="634" t="str">
        <f t="shared" si="115"/>
        <v xml:space="preserve"> </v>
      </c>
      <c r="AA604" s="899" t="str">
        <f t="shared" si="116"/>
        <v xml:space="preserve"> </v>
      </c>
      <c r="AB604" s="899" t="str">
        <f t="shared" si="117"/>
        <v xml:space="preserve"> </v>
      </c>
      <c r="AD604" s="38">
        <f t="shared" si="118"/>
        <v>0</v>
      </c>
      <c r="AI604" s="38">
        <f t="shared" si="119"/>
        <v>0</v>
      </c>
    </row>
    <row r="605" spans="1:35" x14ac:dyDescent="0.25">
      <c r="A605" s="640"/>
      <c r="B605" s="640"/>
      <c r="C605" s="627"/>
      <c r="D605" s="900"/>
      <c r="E605" s="640"/>
      <c r="F605" s="640"/>
      <c r="G605" s="640"/>
      <c r="H605" s="624"/>
      <c r="I605" s="638"/>
      <c r="J605" s="901"/>
      <c r="K605" s="901"/>
      <c r="L605" s="901"/>
      <c r="M605" s="901"/>
      <c r="N605" s="640"/>
      <c r="O605" s="896" t="str">
        <f t="shared" si="108"/>
        <v xml:space="preserve"> </v>
      </c>
      <c r="P605" s="640"/>
      <c r="Q605" s="902"/>
      <c r="R605" s="903"/>
      <c r="S605" s="634" t="str">
        <f t="shared" si="109"/>
        <v/>
      </c>
      <c r="T605" s="634" t="str">
        <f t="shared" si="110"/>
        <v/>
      </c>
      <c r="U605" s="903"/>
      <c r="V605" s="634" t="str">
        <f t="shared" si="111"/>
        <v xml:space="preserve"> </v>
      </c>
      <c r="W605" s="634" t="str">
        <f t="shared" si="112"/>
        <v xml:space="preserve"> </v>
      </c>
      <c r="X605" s="634" t="str">
        <f t="shared" si="113"/>
        <v/>
      </c>
      <c r="Y605" s="634" t="str">
        <f t="shared" si="114"/>
        <v xml:space="preserve"> </v>
      </c>
      <c r="Z605" s="634" t="str">
        <f t="shared" si="115"/>
        <v xml:space="preserve"> </v>
      </c>
      <c r="AA605" s="899" t="str">
        <f t="shared" si="116"/>
        <v xml:space="preserve"> </v>
      </c>
      <c r="AB605" s="899" t="str">
        <f t="shared" si="117"/>
        <v xml:space="preserve"> </v>
      </c>
      <c r="AD605" s="38">
        <f t="shared" si="118"/>
        <v>0</v>
      </c>
      <c r="AI605" s="38">
        <f t="shared" si="119"/>
        <v>0</v>
      </c>
    </row>
    <row r="606" spans="1:35" x14ac:dyDescent="0.25">
      <c r="A606" s="640"/>
      <c r="B606" s="640"/>
      <c r="C606" s="627"/>
      <c r="D606" s="900"/>
      <c r="E606" s="640"/>
      <c r="F606" s="640"/>
      <c r="G606" s="640"/>
      <c r="H606" s="624"/>
      <c r="I606" s="638"/>
      <c r="J606" s="901"/>
      <c r="K606" s="901"/>
      <c r="L606" s="901"/>
      <c r="M606" s="901"/>
      <c r="N606" s="640"/>
      <c r="O606" s="896" t="str">
        <f t="shared" si="108"/>
        <v xml:space="preserve"> </v>
      </c>
      <c r="P606" s="640"/>
      <c r="Q606" s="902"/>
      <c r="R606" s="903"/>
      <c r="S606" s="634" t="str">
        <f t="shared" si="109"/>
        <v/>
      </c>
      <c r="T606" s="634" t="str">
        <f t="shared" si="110"/>
        <v/>
      </c>
      <c r="U606" s="903"/>
      <c r="V606" s="634" t="str">
        <f t="shared" si="111"/>
        <v xml:space="preserve"> </v>
      </c>
      <c r="W606" s="634" t="str">
        <f t="shared" si="112"/>
        <v xml:space="preserve"> </v>
      </c>
      <c r="X606" s="634" t="str">
        <f t="shared" si="113"/>
        <v/>
      </c>
      <c r="Y606" s="634" t="str">
        <f t="shared" si="114"/>
        <v xml:space="preserve"> </v>
      </c>
      <c r="Z606" s="634" t="str">
        <f t="shared" si="115"/>
        <v xml:space="preserve"> </v>
      </c>
      <c r="AA606" s="899" t="str">
        <f t="shared" si="116"/>
        <v xml:space="preserve"> </v>
      </c>
      <c r="AB606" s="899" t="str">
        <f t="shared" si="117"/>
        <v xml:space="preserve"> </v>
      </c>
      <c r="AD606" s="38">
        <f t="shared" si="118"/>
        <v>0</v>
      </c>
      <c r="AI606" s="38">
        <f t="shared" si="119"/>
        <v>0</v>
      </c>
    </row>
    <row r="607" spans="1:35" x14ac:dyDescent="0.25">
      <c r="A607" s="640"/>
      <c r="B607" s="640"/>
      <c r="C607" s="627"/>
      <c r="D607" s="900"/>
      <c r="E607" s="640"/>
      <c r="F607" s="640"/>
      <c r="G607" s="640"/>
      <c r="H607" s="624"/>
      <c r="I607" s="638"/>
      <c r="J607" s="901"/>
      <c r="K607" s="901"/>
      <c r="L607" s="901"/>
      <c r="M607" s="901"/>
      <c r="N607" s="640"/>
      <c r="O607" s="896" t="str">
        <f t="shared" si="108"/>
        <v xml:space="preserve"> </v>
      </c>
      <c r="P607" s="640"/>
      <c r="Q607" s="902"/>
      <c r="R607" s="903"/>
      <c r="S607" s="634" t="str">
        <f t="shared" si="109"/>
        <v/>
      </c>
      <c r="T607" s="634" t="str">
        <f t="shared" si="110"/>
        <v/>
      </c>
      <c r="U607" s="903"/>
      <c r="V607" s="634" t="str">
        <f t="shared" si="111"/>
        <v xml:space="preserve"> </v>
      </c>
      <c r="W607" s="634" t="str">
        <f t="shared" si="112"/>
        <v xml:space="preserve"> </v>
      </c>
      <c r="X607" s="634" t="str">
        <f t="shared" si="113"/>
        <v/>
      </c>
      <c r="Y607" s="634" t="str">
        <f t="shared" si="114"/>
        <v xml:space="preserve"> </v>
      </c>
      <c r="Z607" s="634" t="str">
        <f t="shared" si="115"/>
        <v xml:space="preserve"> </v>
      </c>
      <c r="AA607" s="899" t="str">
        <f t="shared" si="116"/>
        <v xml:space="preserve"> </v>
      </c>
      <c r="AB607" s="899" t="str">
        <f t="shared" si="117"/>
        <v xml:space="preserve"> </v>
      </c>
      <c r="AD607" s="38">
        <f t="shared" si="118"/>
        <v>0</v>
      </c>
      <c r="AI607" s="38">
        <f t="shared" si="119"/>
        <v>0</v>
      </c>
    </row>
    <row r="608" spans="1:35" x14ac:dyDescent="0.25">
      <c r="A608" s="640"/>
      <c r="B608" s="640"/>
      <c r="C608" s="627"/>
      <c r="D608" s="900"/>
      <c r="E608" s="640"/>
      <c r="F608" s="640"/>
      <c r="G608" s="640"/>
      <c r="H608" s="624"/>
      <c r="I608" s="638"/>
      <c r="J608" s="901"/>
      <c r="K608" s="901"/>
      <c r="L608" s="901"/>
      <c r="M608" s="901"/>
      <c r="N608" s="640"/>
      <c r="O608" s="896" t="str">
        <f t="shared" si="108"/>
        <v xml:space="preserve"> </v>
      </c>
      <c r="P608" s="640"/>
      <c r="Q608" s="902"/>
      <c r="R608" s="903"/>
      <c r="S608" s="634" t="str">
        <f t="shared" si="109"/>
        <v/>
      </c>
      <c r="T608" s="634" t="str">
        <f t="shared" si="110"/>
        <v/>
      </c>
      <c r="U608" s="903"/>
      <c r="V608" s="634" t="str">
        <f t="shared" si="111"/>
        <v xml:space="preserve"> </v>
      </c>
      <c r="W608" s="634" t="str">
        <f t="shared" si="112"/>
        <v xml:space="preserve"> </v>
      </c>
      <c r="X608" s="634" t="str">
        <f t="shared" si="113"/>
        <v/>
      </c>
      <c r="Y608" s="634" t="str">
        <f t="shared" si="114"/>
        <v xml:space="preserve"> </v>
      </c>
      <c r="Z608" s="634" t="str">
        <f t="shared" si="115"/>
        <v xml:space="preserve"> </v>
      </c>
      <c r="AA608" s="899" t="str">
        <f t="shared" si="116"/>
        <v xml:space="preserve"> </v>
      </c>
      <c r="AB608" s="899" t="str">
        <f t="shared" si="117"/>
        <v xml:space="preserve"> </v>
      </c>
      <c r="AD608" s="38">
        <f t="shared" si="118"/>
        <v>0</v>
      </c>
      <c r="AI608" s="38">
        <f t="shared" si="119"/>
        <v>0</v>
      </c>
    </row>
    <row r="609" spans="1:35" x14ac:dyDescent="0.25">
      <c r="A609" s="640"/>
      <c r="B609" s="640"/>
      <c r="C609" s="627"/>
      <c r="D609" s="900"/>
      <c r="E609" s="640"/>
      <c r="F609" s="640"/>
      <c r="G609" s="640"/>
      <c r="H609" s="624"/>
      <c r="I609" s="638"/>
      <c r="J609" s="901"/>
      <c r="K609" s="901"/>
      <c r="L609" s="901"/>
      <c r="M609" s="901"/>
      <c r="N609" s="640"/>
      <c r="O609" s="896" t="str">
        <f t="shared" si="108"/>
        <v xml:space="preserve"> </v>
      </c>
      <c r="P609" s="640"/>
      <c r="Q609" s="902"/>
      <c r="R609" s="903"/>
      <c r="S609" s="634" t="str">
        <f t="shared" si="109"/>
        <v/>
      </c>
      <c r="T609" s="634" t="str">
        <f t="shared" si="110"/>
        <v/>
      </c>
      <c r="U609" s="903"/>
      <c r="V609" s="634" t="str">
        <f t="shared" si="111"/>
        <v xml:space="preserve"> </v>
      </c>
      <c r="W609" s="634" t="str">
        <f t="shared" si="112"/>
        <v xml:space="preserve"> </v>
      </c>
      <c r="X609" s="634" t="str">
        <f t="shared" si="113"/>
        <v/>
      </c>
      <c r="Y609" s="634" t="str">
        <f t="shared" si="114"/>
        <v xml:space="preserve"> </v>
      </c>
      <c r="Z609" s="634" t="str">
        <f t="shared" si="115"/>
        <v xml:space="preserve"> </v>
      </c>
      <c r="AA609" s="899" t="str">
        <f t="shared" si="116"/>
        <v xml:space="preserve"> </v>
      </c>
      <c r="AB609" s="899" t="str">
        <f t="shared" si="117"/>
        <v xml:space="preserve"> </v>
      </c>
      <c r="AD609" s="38">
        <f t="shared" si="118"/>
        <v>0</v>
      </c>
      <c r="AI609" s="38">
        <f t="shared" si="119"/>
        <v>0</v>
      </c>
    </row>
    <row r="610" spans="1:35" x14ac:dyDescent="0.25">
      <c r="A610" s="640"/>
      <c r="B610" s="640"/>
      <c r="C610" s="627"/>
      <c r="D610" s="900"/>
      <c r="E610" s="640"/>
      <c r="F610" s="640"/>
      <c r="G610" s="640"/>
      <c r="H610" s="624"/>
      <c r="I610" s="638"/>
      <c r="J610" s="901"/>
      <c r="K610" s="901"/>
      <c r="L610" s="901"/>
      <c r="M610" s="901"/>
      <c r="N610" s="640"/>
      <c r="O610" s="896" t="str">
        <f t="shared" si="108"/>
        <v xml:space="preserve"> </v>
      </c>
      <c r="P610" s="640"/>
      <c r="Q610" s="902"/>
      <c r="R610" s="903"/>
      <c r="S610" s="634" t="str">
        <f t="shared" si="109"/>
        <v/>
      </c>
      <c r="T610" s="634" t="str">
        <f t="shared" si="110"/>
        <v/>
      </c>
      <c r="U610" s="903"/>
      <c r="V610" s="634" t="str">
        <f t="shared" si="111"/>
        <v xml:space="preserve"> </v>
      </c>
      <c r="W610" s="634" t="str">
        <f t="shared" si="112"/>
        <v xml:space="preserve"> </v>
      </c>
      <c r="X610" s="634" t="str">
        <f t="shared" si="113"/>
        <v/>
      </c>
      <c r="Y610" s="634" t="str">
        <f t="shared" si="114"/>
        <v xml:space="preserve"> </v>
      </c>
      <c r="Z610" s="634" t="str">
        <f t="shared" si="115"/>
        <v xml:space="preserve"> </v>
      </c>
      <c r="AA610" s="899" t="str">
        <f t="shared" si="116"/>
        <v xml:space="preserve"> </v>
      </c>
      <c r="AB610" s="899" t="str">
        <f t="shared" si="117"/>
        <v xml:space="preserve"> </v>
      </c>
      <c r="AD610" s="38">
        <f t="shared" si="118"/>
        <v>0</v>
      </c>
      <c r="AI610" s="38">
        <f t="shared" si="119"/>
        <v>0</v>
      </c>
    </row>
    <row r="611" spans="1:35" x14ac:dyDescent="0.25">
      <c r="A611" s="640"/>
      <c r="B611" s="640"/>
      <c r="C611" s="627"/>
      <c r="D611" s="900"/>
      <c r="E611" s="640"/>
      <c r="F611" s="640"/>
      <c r="G611" s="640"/>
      <c r="H611" s="624"/>
      <c r="I611" s="638"/>
      <c r="J611" s="901"/>
      <c r="K611" s="901"/>
      <c r="L611" s="901"/>
      <c r="M611" s="901"/>
      <c r="N611" s="640"/>
      <c r="O611" s="896" t="str">
        <f t="shared" si="108"/>
        <v xml:space="preserve"> </v>
      </c>
      <c r="P611" s="640"/>
      <c r="Q611" s="902"/>
      <c r="R611" s="903"/>
      <c r="S611" s="634" t="str">
        <f t="shared" si="109"/>
        <v/>
      </c>
      <c r="T611" s="634" t="str">
        <f t="shared" si="110"/>
        <v/>
      </c>
      <c r="U611" s="903"/>
      <c r="V611" s="634" t="str">
        <f t="shared" si="111"/>
        <v xml:space="preserve"> </v>
      </c>
      <c r="W611" s="634" t="str">
        <f t="shared" si="112"/>
        <v xml:space="preserve"> </v>
      </c>
      <c r="X611" s="634" t="str">
        <f t="shared" si="113"/>
        <v/>
      </c>
      <c r="Y611" s="634" t="str">
        <f t="shared" si="114"/>
        <v xml:space="preserve"> </v>
      </c>
      <c r="Z611" s="634" t="str">
        <f t="shared" si="115"/>
        <v xml:space="preserve"> </v>
      </c>
      <c r="AA611" s="899" t="str">
        <f t="shared" si="116"/>
        <v xml:space="preserve"> </v>
      </c>
      <c r="AB611" s="899" t="str">
        <f t="shared" si="117"/>
        <v xml:space="preserve"> </v>
      </c>
      <c r="AD611" s="38">
        <f t="shared" si="118"/>
        <v>0</v>
      </c>
      <c r="AI611" s="38">
        <f t="shared" si="119"/>
        <v>0</v>
      </c>
    </row>
    <row r="612" spans="1:35" x14ac:dyDescent="0.25">
      <c r="A612" s="640"/>
      <c r="B612" s="640"/>
      <c r="C612" s="627"/>
      <c r="D612" s="900"/>
      <c r="E612" s="640"/>
      <c r="F612" s="640"/>
      <c r="G612" s="640"/>
      <c r="H612" s="624"/>
      <c r="I612" s="638"/>
      <c r="J612" s="901"/>
      <c r="K612" s="901"/>
      <c r="L612" s="901"/>
      <c r="M612" s="901"/>
      <c r="N612" s="640"/>
      <c r="O612" s="896" t="str">
        <f t="shared" si="108"/>
        <v xml:space="preserve"> </v>
      </c>
      <c r="P612" s="640"/>
      <c r="Q612" s="902"/>
      <c r="R612" s="903"/>
      <c r="S612" s="634" t="str">
        <f t="shared" si="109"/>
        <v/>
      </c>
      <c r="T612" s="634" t="str">
        <f t="shared" si="110"/>
        <v/>
      </c>
      <c r="U612" s="903"/>
      <c r="V612" s="634" t="str">
        <f t="shared" si="111"/>
        <v xml:space="preserve"> </v>
      </c>
      <c r="W612" s="634" t="str">
        <f t="shared" si="112"/>
        <v xml:space="preserve"> </v>
      </c>
      <c r="X612" s="634" t="str">
        <f t="shared" si="113"/>
        <v/>
      </c>
      <c r="Y612" s="634" t="str">
        <f t="shared" si="114"/>
        <v xml:space="preserve"> </v>
      </c>
      <c r="Z612" s="634" t="str">
        <f t="shared" si="115"/>
        <v xml:space="preserve"> </v>
      </c>
      <c r="AA612" s="899" t="str">
        <f t="shared" si="116"/>
        <v xml:space="preserve"> </v>
      </c>
      <c r="AB612" s="899" t="str">
        <f t="shared" si="117"/>
        <v xml:space="preserve"> </v>
      </c>
      <c r="AD612" s="38">
        <f t="shared" si="118"/>
        <v>0</v>
      </c>
      <c r="AI612" s="38">
        <f t="shared" si="119"/>
        <v>0</v>
      </c>
    </row>
    <row r="613" spans="1:35" x14ac:dyDescent="0.25">
      <c r="A613" s="640"/>
      <c r="B613" s="640"/>
      <c r="C613" s="627"/>
      <c r="D613" s="900"/>
      <c r="E613" s="640"/>
      <c r="F613" s="640"/>
      <c r="G613" s="640"/>
      <c r="H613" s="624"/>
      <c r="I613" s="638"/>
      <c r="J613" s="901"/>
      <c r="K613" s="901"/>
      <c r="L613" s="901"/>
      <c r="M613" s="901"/>
      <c r="N613" s="640"/>
      <c r="O613" s="896" t="str">
        <f t="shared" si="108"/>
        <v xml:space="preserve"> </v>
      </c>
      <c r="P613" s="640"/>
      <c r="Q613" s="902"/>
      <c r="R613" s="903"/>
      <c r="S613" s="634" t="str">
        <f t="shared" si="109"/>
        <v/>
      </c>
      <c r="T613" s="634" t="str">
        <f t="shared" si="110"/>
        <v/>
      </c>
      <c r="U613" s="903"/>
      <c r="V613" s="634" t="str">
        <f t="shared" si="111"/>
        <v xml:space="preserve"> </v>
      </c>
      <c r="W613" s="634" t="str">
        <f t="shared" si="112"/>
        <v xml:space="preserve"> </v>
      </c>
      <c r="X613" s="634" t="str">
        <f t="shared" si="113"/>
        <v/>
      </c>
      <c r="Y613" s="634" t="str">
        <f t="shared" si="114"/>
        <v xml:space="preserve"> </v>
      </c>
      <c r="Z613" s="634" t="str">
        <f t="shared" si="115"/>
        <v xml:space="preserve"> </v>
      </c>
      <c r="AA613" s="899" t="str">
        <f t="shared" si="116"/>
        <v xml:space="preserve"> </v>
      </c>
      <c r="AB613" s="899" t="str">
        <f t="shared" si="117"/>
        <v xml:space="preserve"> </v>
      </c>
      <c r="AD613" s="38">
        <f t="shared" si="118"/>
        <v>0</v>
      </c>
      <c r="AI613" s="38">
        <f t="shared" si="119"/>
        <v>0</v>
      </c>
    </row>
    <row r="614" spans="1:35" x14ac:dyDescent="0.25">
      <c r="A614" s="640"/>
      <c r="B614" s="640"/>
      <c r="C614" s="627"/>
      <c r="D614" s="900"/>
      <c r="E614" s="640"/>
      <c r="F614" s="640"/>
      <c r="G614" s="640"/>
      <c r="H614" s="624"/>
      <c r="I614" s="638"/>
      <c r="J614" s="901"/>
      <c r="K614" s="901"/>
      <c r="L614" s="901"/>
      <c r="M614" s="901"/>
      <c r="N614" s="640"/>
      <c r="O614" s="896" t="str">
        <f t="shared" si="108"/>
        <v xml:space="preserve"> </v>
      </c>
      <c r="P614" s="640"/>
      <c r="Q614" s="902"/>
      <c r="R614" s="903"/>
      <c r="S614" s="634" t="str">
        <f t="shared" si="109"/>
        <v/>
      </c>
      <c r="T614" s="634" t="str">
        <f t="shared" si="110"/>
        <v/>
      </c>
      <c r="U614" s="903"/>
      <c r="V614" s="634" t="str">
        <f t="shared" si="111"/>
        <v xml:space="preserve"> </v>
      </c>
      <c r="W614" s="634" t="str">
        <f t="shared" si="112"/>
        <v xml:space="preserve"> </v>
      </c>
      <c r="X614" s="634" t="str">
        <f t="shared" si="113"/>
        <v/>
      </c>
      <c r="Y614" s="634" t="str">
        <f t="shared" si="114"/>
        <v xml:space="preserve"> </v>
      </c>
      <c r="Z614" s="634" t="str">
        <f t="shared" si="115"/>
        <v xml:space="preserve"> </v>
      </c>
      <c r="AA614" s="899" t="str">
        <f t="shared" si="116"/>
        <v xml:space="preserve"> </v>
      </c>
      <c r="AB614" s="899" t="str">
        <f t="shared" si="117"/>
        <v xml:space="preserve"> </v>
      </c>
      <c r="AD614" s="38">
        <f t="shared" si="118"/>
        <v>0</v>
      </c>
      <c r="AI614" s="38">
        <f t="shared" si="119"/>
        <v>0</v>
      </c>
    </row>
  </sheetData>
  <mergeCells count="4">
    <mergeCell ref="A2:Q2"/>
    <mergeCell ref="R3:S3"/>
    <mergeCell ref="R2:V2"/>
    <mergeCell ref="W3:X3"/>
  </mergeCells>
  <conditionalFormatting sqref="U5:V614 AA5:AB614">
    <cfRule type="expression" dxfId="10" priority="5">
      <formula>$C5&lt;&gt;"Metano"</formula>
    </cfRule>
  </conditionalFormatting>
  <conditionalFormatting sqref="U3:V3 AA3:AB3">
    <cfRule type="expression" dxfId="9" priority="4">
      <formula>$AJ$5&gt;0</formula>
    </cfRule>
  </conditionalFormatting>
  <conditionalFormatting sqref="J5:M614">
    <cfRule type="expression" dxfId="8" priority="2">
      <formula>$C5="Ibrido"</formula>
    </cfRule>
    <cfRule type="expression" dxfId="7" priority="3">
      <formula>$C5="Elettrico"</formula>
    </cfRule>
  </conditionalFormatting>
  <conditionalFormatting sqref="J3:M3">
    <cfRule type="expression" dxfId="6" priority="1">
      <formula>$AE$5&gt;0</formula>
    </cfRule>
  </conditionalFormatting>
  <dataValidations count="3">
    <dataValidation type="list" allowBlank="1" showInputMessage="1" showErrorMessage="1" sqref="H5:H614">
      <formula1>"A,SA,M"</formula1>
    </dataValidation>
    <dataValidation type="list" allowBlank="1" showInputMessage="1" showErrorMessage="1" sqref="I5:I614">
      <formula1>"Si,No"</formula1>
    </dataValidation>
    <dataValidation type="list" allowBlank="1" showInputMessage="1" showErrorMessage="1" sqref="C5:C614">
      <formula1>$AF$5:$AF$10</formula1>
    </dataValidation>
  </dataValidations>
  <hyperlinks>
    <hyperlink ref="C1" location="Menu!A1" display="Menu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6"/>
  <sheetViews>
    <sheetView zoomScale="70" zoomScaleNormal="70" workbookViewId="0">
      <selection activeCell="P5" sqref="P5"/>
    </sheetView>
  </sheetViews>
  <sheetFormatPr defaultRowHeight="15" x14ac:dyDescent="0.25"/>
  <cols>
    <col min="1" max="1" width="22.140625" style="38" customWidth="1"/>
    <col min="2" max="2" width="21.28515625" style="38" customWidth="1"/>
    <col min="3" max="3" width="20.42578125" style="38" customWidth="1"/>
    <col min="4" max="4" width="17.7109375" style="38" customWidth="1"/>
    <col min="5" max="6" width="27.140625" style="38" customWidth="1"/>
    <col min="7" max="9" width="18.140625" style="38" customWidth="1"/>
    <col min="10" max="10" width="19.140625" style="38" customWidth="1"/>
    <col min="11" max="11" width="24" style="38" customWidth="1"/>
    <col min="12" max="12" width="26.42578125" style="38" customWidth="1"/>
    <col min="13" max="13" width="23.7109375" style="38" customWidth="1"/>
    <col min="14" max="14" width="21" style="38" customWidth="1"/>
    <col min="15" max="15" width="20" style="38" customWidth="1"/>
    <col min="16" max="16" width="26.28515625" style="38" customWidth="1"/>
    <col min="17" max="17" width="20.140625" style="38" customWidth="1"/>
    <col min="18" max="18" width="19.7109375" style="38" customWidth="1"/>
    <col min="19" max="16384" width="9.140625" style="38"/>
  </cols>
  <sheetData>
    <row r="1" spans="1:18" ht="19.5" thickBot="1" x14ac:dyDescent="0.35">
      <c r="A1" s="645" t="s">
        <v>316</v>
      </c>
      <c r="B1" s="828"/>
      <c r="C1" s="603" t="s">
        <v>658</v>
      </c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</row>
    <row r="2" spans="1:18" ht="19.5" thickBot="1" x14ac:dyDescent="0.35">
      <c r="A2" s="904" t="s">
        <v>0</v>
      </c>
      <c r="B2" s="905"/>
      <c r="C2" s="905"/>
      <c r="D2" s="905"/>
      <c r="E2" s="905"/>
      <c r="F2" s="905"/>
      <c r="G2" s="905"/>
      <c r="H2" s="905"/>
      <c r="I2" s="905"/>
      <c r="J2" s="905"/>
      <c r="K2" s="1339" t="s">
        <v>1</v>
      </c>
      <c r="L2" s="1340"/>
      <c r="M2" s="1340"/>
      <c r="N2" s="1340"/>
      <c r="O2" s="1340"/>
      <c r="P2" s="1341"/>
      <c r="Q2" s="1339" t="s">
        <v>2</v>
      </c>
      <c r="R2" s="1341"/>
    </row>
    <row r="3" spans="1:18" ht="87" customHeight="1" thickBot="1" x14ac:dyDescent="0.3">
      <c r="A3" s="646" t="s">
        <v>17</v>
      </c>
      <c r="B3" s="647" t="s">
        <v>4</v>
      </c>
      <c r="C3" s="648" t="s">
        <v>378</v>
      </c>
      <c r="D3" s="649" t="s">
        <v>6</v>
      </c>
      <c r="E3" s="650" t="s">
        <v>7</v>
      </c>
      <c r="F3" s="651" t="s">
        <v>357</v>
      </c>
      <c r="G3" s="652" t="s">
        <v>9</v>
      </c>
      <c r="H3" s="652" t="s">
        <v>19</v>
      </c>
      <c r="I3" s="653" t="s">
        <v>374</v>
      </c>
      <c r="J3" s="653" t="s">
        <v>368</v>
      </c>
      <c r="K3" s="906" t="s">
        <v>11</v>
      </c>
      <c r="L3" s="655" t="s">
        <v>12</v>
      </c>
      <c r="M3" s="683" t="s">
        <v>13</v>
      </c>
      <c r="N3" s="683" t="s">
        <v>14</v>
      </c>
      <c r="O3" s="683" t="s">
        <v>15</v>
      </c>
      <c r="P3" s="656" t="s">
        <v>353</v>
      </c>
      <c r="Q3" s="654" t="s">
        <v>354</v>
      </c>
      <c r="R3" s="656" t="s">
        <v>355</v>
      </c>
    </row>
    <row r="4" spans="1:18" ht="18.75" x14ac:dyDescent="0.25">
      <c r="A4" s="869" t="s">
        <v>432</v>
      </c>
      <c r="B4" s="658"/>
      <c r="C4" s="659"/>
      <c r="D4" s="660"/>
      <c r="E4" s="659"/>
      <c r="F4" s="659"/>
      <c r="G4" s="767">
        <f>'Autobus extraurbani LV2'!M5</f>
        <v>0</v>
      </c>
      <c r="H4" s="767">
        <f>'Autobus extraurbani LV2'!G5</f>
        <v>0</v>
      </c>
      <c r="I4" s="767">
        <f>'Autobus extraurbani LV2'!F11</f>
        <v>0</v>
      </c>
      <c r="J4" s="767">
        <f>'Autobus extraurbani LV2'!G11</f>
        <v>0</v>
      </c>
      <c r="K4" s="767">
        <f>'Autobus extraurbani LV2'!B17</f>
        <v>0</v>
      </c>
      <c r="L4" s="767">
        <f>'Autobus extraurbani LV2'!C17</f>
        <v>0</v>
      </c>
      <c r="M4" s="767">
        <f>'Autobus extraurbani LV2'!D17</f>
        <v>0</v>
      </c>
      <c r="N4" s="767">
        <f>'Autobus extraurbani LV2'!E17</f>
        <v>0</v>
      </c>
      <c r="O4" s="767">
        <f>'Autobus extraurbani LV2'!F17</f>
        <v>0</v>
      </c>
      <c r="P4" s="767">
        <f>'Autobus extraurbani LV2'!G17</f>
        <v>0</v>
      </c>
      <c r="Q4" s="664"/>
      <c r="R4" s="658"/>
    </row>
    <row r="5" spans="1:18" x14ac:dyDescent="0.25">
      <c r="A5" s="770"/>
      <c r="B5" s="624"/>
      <c r="C5" s="770"/>
      <c r="D5" s="746"/>
      <c r="E5" s="771" t="str">
        <f>IFERROR(G5/J5," ")</f>
        <v xml:space="preserve"> </v>
      </c>
      <c r="F5" s="907"/>
      <c r="G5" s="772"/>
      <c r="H5" s="772"/>
      <c r="I5" s="772"/>
      <c r="J5" s="751"/>
      <c r="K5" s="624"/>
      <c r="L5" s="624"/>
      <c r="M5" s="624"/>
      <c r="N5" s="624"/>
      <c r="O5" s="624"/>
      <c r="P5" s="774" t="str">
        <f>IF((K5*0.187*10^-3+L5*0.86*10^-3+M5*1.225*10^-3+N5*0.616*10^-3+O5*0.765*10^-3)&gt;0,K5*0.187*10^-3+L5*0.86*10^-3+M5*1.225*10^-3+N5*0.616*10^-3+O5*0.765*10^-3," ")</f>
        <v xml:space="preserve"> </v>
      </c>
      <c r="Q5" s="774" t="str">
        <f>IFERROR(P5/J5," ")</f>
        <v xml:space="preserve"> </v>
      </c>
      <c r="R5" s="774" t="str">
        <f>IFERROR(P5/G5," ")</f>
        <v xml:space="preserve"> </v>
      </c>
    </row>
    <row r="6" spans="1:18" x14ac:dyDescent="0.25">
      <c r="A6" s="775"/>
      <c r="B6" s="776"/>
      <c r="C6" s="775"/>
      <c r="D6" s="754"/>
      <c r="E6" s="771" t="str">
        <f t="shared" ref="E6:E69" si="0">IFERROR(G6/J6," ")</f>
        <v xml:space="preserve"> </v>
      </c>
      <c r="F6" s="908"/>
      <c r="G6" s="777"/>
      <c r="H6" s="777"/>
      <c r="I6" s="777"/>
      <c r="J6" s="757"/>
      <c r="K6" s="624"/>
      <c r="L6" s="624"/>
      <c r="M6" s="624"/>
      <c r="N6" s="624"/>
      <c r="O6" s="624"/>
      <c r="P6" s="774" t="str">
        <f t="shared" ref="P6:P69" si="1">IF((K6*0.187*10^-3+L6*0.86*10^-3+M6*1.225*10^-3+N6*0.616*10^-3+O6*0.765*10^-3)&gt;0,K6*0.187*10^-3+L6*0.86*10^-3+M6*1.225*10^-3+N6*0.616*10^-3+O6*0.765*10^-3," ")</f>
        <v xml:space="preserve"> </v>
      </c>
      <c r="Q6" s="774" t="str">
        <f t="shared" ref="Q6:Q69" si="2">IFERROR(P6/J6," ")</f>
        <v xml:space="preserve"> </v>
      </c>
      <c r="R6" s="774" t="str">
        <f t="shared" ref="R6:R69" si="3">IFERROR(P6/G6," ")</f>
        <v xml:space="preserve"> </v>
      </c>
    </row>
    <row r="7" spans="1:18" x14ac:dyDescent="0.25">
      <c r="A7" s="775"/>
      <c r="B7" s="775"/>
      <c r="C7" s="775"/>
      <c r="D7" s="754"/>
      <c r="E7" s="771" t="str">
        <f t="shared" si="0"/>
        <v xml:space="preserve"> </v>
      </c>
      <c r="F7" s="908"/>
      <c r="G7" s="777"/>
      <c r="H7" s="777"/>
      <c r="I7" s="777"/>
      <c r="J7" s="757"/>
      <c r="K7" s="624"/>
      <c r="L7" s="624"/>
      <c r="M7" s="624"/>
      <c r="N7" s="624"/>
      <c r="O7" s="624"/>
      <c r="P7" s="774" t="str">
        <f t="shared" si="1"/>
        <v xml:space="preserve"> </v>
      </c>
      <c r="Q7" s="774" t="str">
        <f t="shared" si="2"/>
        <v xml:space="preserve"> </v>
      </c>
      <c r="R7" s="774" t="str">
        <f t="shared" si="3"/>
        <v xml:space="preserve"> </v>
      </c>
    </row>
    <row r="8" spans="1:18" x14ac:dyDescent="0.25">
      <c r="A8" s="775"/>
      <c r="B8" s="775"/>
      <c r="C8" s="775"/>
      <c r="D8" s="754"/>
      <c r="E8" s="771" t="str">
        <f t="shared" si="0"/>
        <v xml:space="preserve"> </v>
      </c>
      <c r="F8" s="908"/>
      <c r="G8" s="777"/>
      <c r="H8" s="777"/>
      <c r="I8" s="777"/>
      <c r="J8" s="757"/>
      <c r="K8" s="624"/>
      <c r="L8" s="624"/>
      <c r="M8" s="624"/>
      <c r="N8" s="624"/>
      <c r="O8" s="624"/>
      <c r="P8" s="774" t="str">
        <f t="shared" si="1"/>
        <v xml:space="preserve"> </v>
      </c>
      <c r="Q8" s="774" t="str">
        <f t="shared" si="2"/>
        <v xml:space="preserve"> </v>
      </c>
      <c r="R8" s="774" t="str">
        <f t="shared" si="3"/>
        <v xml:space="preserve"> </v>
      </c>
    </row>
    <row r="9" spans="1:18" x14ac:dyDescent="0.25">
      <c r="A9" s="775"/>
      <c r="B9" s="775"/>
      <c r="C9" s="775"/>
      <c r="D9" s="754"/>
      <c r="E9" s="771" t="str">
        <f t="shared" si="0"/>
        <v xml:space="preserve"> </v>
      </c>
      <c r="F9" s="908"/>
      <c r="G9" s="777"/>
      <c r="H9" s="777"/>
      <c r="I9" s="777"/>
      <c r="J9" s="757"/>
      <c r="K9" s="624"/>
      <c r="L9" s="624"/>
      <c r="M9" s="624"/>
      <c r="N9" s="624"/>
      <c r="O9" s="624"/>
      <c r="P9" s="774" t="str">
        <f t="shared" si="1"/>
        <v xml:space="preserve"> </v>
      </c>
      <c r="Q9" s="774" t="str">
        <f t="shared" si="2"/>
        <v xml:space="preserve"> </v>
      </c>
      <c r="R9" s="774" t="str">
        <f t="shared" si="3"/>
        <v xml:space="preserve"> </v>
      </c>
    </row>
    <row r="10" spans="1:18" x14ac:dyDescent="0.25">
      <c r="A10" s="775"/>
      <c r="B10" s="775"/>
      <c r="C10" s="775"/>
      <c r="D10" s="754"/>
      <c r="E10" s="771" t="str">
        <f t="shared" si="0"/>
        <v xml:space="preserve"> </v>
      </c>
      <c r="F10" s="908"/>
      <c r="G10" s="777"/>
      <c r="H10" s="777"/>
      <c r="I10" s="777"/>
      <c r="J10" s="757"/>
      <c r="K10" s="624"/>
      <c r="L10" s="624"/>
      <c r="M10" s="624"/>
      <c r="N10" s="624"/>
      <c r="O10" s="624"/>
      <c r="P10" s="774" t="str">
        <f t="shared" si="1"/>
        <v xml:space="preserve"> </v>
      </c>
      <c r="Q10" s="774" t="str">
        <f t="shared" si="2"/>
        <v xml:space="preserve"> </v>
      </c>
      <c r="R10" s="774" t="str">
        <f t="shared" si="3"/>
        <v xml:space="preserve"> </v>
      </c>
    </row>
    <row r="11" spans="1:18" x14ac:dyDescent="0.25">
      <c r="A11" s="775"/>
      <c r="B11" s="775"/>
      <c r="C11" s="775"/>
      <c r="D11" s="754"/>
      <c r="E11" s="771" t="str">
        <f t="shared" si="0"/>
        <v xml:space="preserve"> </v>
      </c>
      <c r="F11" s="908"/>
      <c r="G11" s="777"/>
      <c r="H11" s="777"/>
      <c r="I11" s="777"/>
      <c r="J11" s="757"/>
      <c r="K11" s="624"/>
      <c r="L11" s="624"/>
      <c r="M11" s="624"/>
      <c r="N11" s="624"/>
      <c r="O11" s="624"/>
      <c r="P11" s="774" t="str">
        <f t="shared" si="1"/>
        <v xml:space="preserve"> </v>
      </c>
      <c r="Q11" s="774" t="str">
        <f t="shared" si="2"/>
        <v xml:space="preserve"> </v>
      </c>
      <c r="R11" s="774" t="str">
        <f t="shared" si="3"/>
        <v xml:space="preserve"> </v>
      </c>
    </row>
    <row r="12" spans="1:18" x14ac:dyDescent="0.25">
      <c r="A12" s="775"/>
      <c r="B12" s="775"/>
      <c r="C12" s="775"/>
      <c r="D12" s="754"/>
      <c r="E12" s="771" t="str">
        <f t="shared" si="0"/>
        <v xml:space="preserve"> </v>
      </c>
      <c r="F12" s="908"/>
      <c r="G12" s="777"/>
      <c r="H12" s="777"/>
      <c r="I12" s="777"/>
      <c r="J12" s="757"/>
      <c r="K12" s="624"/>
      <c r="L12" s="624"/>
      <c r="M12" s="624"/>
      <c r="N12" s="624"/>
      <c r="O12" s="624"/>
      <c r="P12" s="774" t="str">
        <f t="shared" si="1"/>
        <v xml:space="preserve"> </v>
      </c>
      <c r="Q12" s="774" t="str">
        <f t="shared" si="2"/>
        <v xml:space="preserve"> </v>
      </c>
      <c r="R12" s="774" t="str">
        <f t="shared" si="3"/>
        <v xml:space="preserve"> </v>
      </c>
    </row>
    <row r="13" spans="1:18" x14ac:dyDescent="0.25">
      <c r="A13" s="775"/>
      <c r="B13" s="775"/>
      <c r="C13" s="775"/>
      <c r="D13" s="754"/>
      <c r="E13" s="771" t="str">
        <f t="shared" si="0"/>
        <v xml:space="preserve"> </v>
      </c>
      <c r="F13" s="908"/>
      <c r="G13" s="777"/>
      <c r="H13" s="777"/>
      <c r="I13" s="777"/>
      <c r="J13" s="757"/>
      <c r="K13" s="624"/>
      <c r="L13" s="624"/>
      <c r="M13" s="624"/>
      <c r="N13" s="624"/>
      <c r="O13" s="624"/>
      <c r="P13" s="774" t="str">
        <f t="shared" si="1"/>
        <v xml:space="preserve"> </v>
      </c>
      <c r="Q13" s="774" t="str">
        <f t="shared" si="2"/>
        <v xml:space="preserve"> </v>
      </c>
      <c r="R13" s="774" t="str">
        <f t="shared" si="3"/>
        <v xml:space="preserve"> </v>
      </c>
    </row>
    <row r="14" spans="1:18" x14ac:dyDescent="0.25">
      <c r="A14" s="775"/>
      <c r="B14" s="775"/>
      <c r="C14" s="775"/>
      <c r="D14" s="754"/>
      <c r="E14" s="771" t="str">
        <f t="shared" si="0"/>
        <v xml:space="preserve"> </v>
      </c>
      <c r="F14" s="908"/>
      <c r="G14" s="777"/>
      <c r="H14" s="777"/>
      <c r="I14" s="777"/>
      <c r="J14" s="757"/>
      <c r="K14" s="624"/>
      <c r="L14" s="624"/>
      <c r="M14" s="624"/>
      <c r="N14" s="624"/>
      <c r="O14" s="624"/>
      <c r="P14" s="774" t="str">
        <f t="shared" si="1"/>
        <v xml:space="preserve"> </v>
      </c>
      <c r="Q14" s="774" t="str">
        <f t="shared" si="2"/>
        <v xml:space="preserve"> </v>
      </c>
      <c r="R14" s="774" t="str">
        <f t="shared" si="3"/>
        <v xml:space="preserve"> </v>
      </c>
    </row>
    <row r="15" spans="1:18" x14ac:dyDescent="0.25">
      <c r="A15" s="775"/>
      <c r="B15" s="775"/>
      <c r="C15" s="775"/>
      <c r="D15" s="754"/>
      <c r="E15" s="771" t="str">
        <f t="shared" si="0"/>
        <v xml:space="preserve"> </v>
      </c>
      <c r="F15" s="908"/>
      <c r="G15" s="777"/>
      <c r="H15" s="777"/>
      <c r="I15" s="777"/>
      <c r="J15" s="757"/>
      <c r="K15" s="624"/>
      <c r="L15" s="624"/>
      <c r="M15" s="624"/>
      <c r="N15" s="624"/>
      <c r="O15" s="624"/>
      <c r="P15" s="774" t="str">
        <f t="shared" si="1"/>
        <v xml:space="preserve"> </v>
      </c>
      <c r="Q15" s="774" t="str">
        <f t="shared" si="2"/>
        <v xml:space="preserve"> </v>
      </c>
      <c r="R15" s="774" t="str">
        <f t="shared" si="3"/>
        <v xml:space="preserve"> </v>
      </c>
    </row>
    <row r="16" spans="1:18" x14ac:dyDescent="0.25">
      <c r="A16" s="775"/>
      <c r="B16" s="775"/>
      <c r="C16" s="775"/>
      <c r="D16" s="754"/>
      <c r="E16" s="771" t="str">
        <f t="shared" si="0"/>
        <v xml:space="preserve"> </v>
      </c>
      <c r="F16" s="908"/>
      <c r="G16" s="777"/>
      <c r="H16" s="777"/>
      <c r="I16" s="777"/>
      <c r="J16" s="757"/>
      <c r="K16" s="624"/>
      <c r="L16" s="624"/>
      <c r="M16" s="624"/>
      <c r="N16" s="624"/>
      <c r="O16" s="624"/>
      <c r="P16" s="774" t="str">
        <f t="shared" si="1"/>
        <v xml:space="preserve"> </v>
      </c>
      <c r="Q16" s="774" t="str">
        <f t="shared" si="2"/>
        <v xml:space="preserve"> </v>
      </c>
      <c r="R16" s="774" t="str">
        <f t="shared" si="3"/>
        <v xml:space="preserve"> </v>
      </c>
    </row>
    <row r="17" spans="1:18" x14ac:dyDescent="0.25">
      <c r="A17" s="775"/>
      <c r="B17" s="775"/>
      <c r="C17" s="775"/>
      <c r="D17" s="754"/>
      <c r="E17" s="771" t="str">
        <f t="shared" si="0"/>
        <v xml:space="preserve"> </v>
      </c>
      <c r="F17" s="908"/>
      <c r="G17" s="777"/>
      <c r="H17" s="777"/>
      <c r="I17" s="777"/>
      <c r="J17" s="757"/>
      <c r="K17" s="624"/>
      <c r="L17" s="624"/>
      <c r="M17" s="624"/>
      <c r="N17" s="624"/>
      <c r="O17" s="624"/>
      <c r="P17" s="774" t="str">
        <f t="shared" si="1"/>
        <v xml:space="preserve"> </v>
      </c>
      <c r="Q17" s="774" t="str">
        <f t="shared" si="2"/>
        <v xml:space="preserve"> </v>
      </c>
      <c r="R17" s="774" t="str">
        <f t="shared" si="3"/>
        <v xml:space="preserve"> </v>
      </c>
    </row>
    <row r="18" spans="1:18" x14ac:dyDescent="0.25">
      <c r="A18" s="775"/>
      <c r="B18" s="775"/>
      <c r="C18" s="775"/>
      <c r="D18" s="754"/>
      <c r="E18" s="771" t="str">
        <f t="shared" si="0"/>
        <v xml:space="preserve"> </v>
      </c>
      <c r="F18" s="908"/>
      <c r="G18" s="777"/>
      <c r="H18" s="777"/>
      <c r="I18" s="777"/>
      <c r="J18" s="757"/>
      <c r="K18" s="624"/>
      <c r="L18" s="624"/>
      <c r="M18" s="624"/>
      <c r="N18" s="624"/>
      <c r="O18" s="624"/>
      <c r="P18" s="774" t="str">
        <f t="shared" si="1"/>
        <v xml:space="preserve"> </v>
      </c>
      <c r="Q18" s="774" t="str">
        <f t="shared" si="2"/>
        <v xml:space="preserve"> </v>
      </c>
      <c r="R18" s="774" t="str">
        <f t="shared" si="3"/>
        <v xml:space="preserve"> </v>
      </c>
    </row>
    <row r="19" spans="1:18" x14ac:dyDescent="0.25">
      <c r="A19" s="775"/>
      <c r="B19" s="775"/>
      <c r="C19" s="775"/>
      <c r="D19" s="754"/>
      <c r="E19" s="771" t="str">
        <f t="shared" si="0"/>
        <v xml:space="preserve"> </v>
      </c>
      <c r="F19" s="908"/>
      <c r="G19" s="777"/>
      <c r="H19" s="777"/>
      <c r="I19" s="777"/>
      <c r="J19" s="757"/>
      <c r="K19" s="624"/>
      <c r="L19" s="624"/>
      <c r="M19" s="624"/>
      <c r="N19" s="624"/>
      <c r="O19" s="624"/>
      <c r="P19" s="774" t="str">
        <f t="shared" si="1"/>
        <v xml:space="preserve"> </v>
      </c>
      <c r="Q19" s="774" t="str">
        <f t="shared" si="2"/>
        <v xml:space="preserve"> </v>
      </c>
      <c r="R19" s="774" t="str">
        <f t="shared" si="3"/>
        <v xml:space="preserve"> </v>
      </c>
    </row>
    <row r="20" spans="1:18" x14ac:dyDescent="0.25">
      <c r="A20" s="775"/>
      <c r="B20" s="775"/>
      <c r="C20" s="775"/>
      <c r="D20" s="754"/>
      <c r="E20" s="771" t="str">
        <f t="shared" si="0"/>
        <v xml:space="preserve"> </v>
      </c>
      <c r="F20" s="908"/>
      <c r="G20" s="777"/>
      <c r="H20" s="777"/>
      <c r="I20" s="777"/>
      <c r="J20" s="757"/>
      <c r="K20" s="624"/>
      <c r="L20" s="624"/>
      <c r="M20" s="624"/>
      <c r="N20" s="624"/>
      <c r="O20" s="624"/>
      <c r="P20" s="774" t="str">
        <f t="shared" si="1"/>
        <v xml:space="preserve"> </v>
      </c>
      <c r="Q20" s="774" t="str">
        <f t="shared" si="2"/>
        <v xml:space="preserve"> </v>
      </c>
      <c r="R20" s="774" t="str">
        <f t="shared" si="3"/>
        <v xml:space="preserve"> </v>
      </c>
    </row>
    <row r="21" spans="1:18" x14ac:dyDescent="0.25">
      <c r="A21" s="775"/>
      <c r="B21" s="775"/>
      <c r="C21" s="775"/>
      <c r="D21" s="754"/>
      <c r="E21" s="771" t="str">
        <f t="shared" si="0"/>
        <v xml:space="preserve"> </v>
      </c>
      <c r="F21" s="908"/>
      <c r="G21" s="777"/>
      <c r="H21" s="777"/>
      <c r="I21" s="777"/>
      <c r="J21" s="757"/>
      <c r="K21" s="624"/>
      <c r="L21" s="624"/>
      <c r="M21" s="624"/>
      <c r="N21" s="624"/>
      <c r="O21" s="624"/>
      <c r="P21" s="774" t="str">
        <f t="shared" si="1"/>
        <v xml:space="preserve"> </v>
      </c>
      <c r="Q21" s="774" t="str">
        <f t="shared" si="2"/>
        <v xml:space="preserve"> </v>
      </c>
      <c r="R21" s="774" t="str">
        <f t="shared" si="3"/>
        <v xml:space="preserve"> </v>
      </c>
    </row>
    <row r="22" spans="1:18" x14ac:dyDescent="0.25">
      <c r="A22" s="775"/>
      <c r="B22" s="775"/>
      <c r="C22" s="775"/>
      <c r="D22" s="754"/>
      <c r="E22" s="771" t="str">
        <f t="shared" si="0"/>
        <v xml:space="preserve"> </v>
      </c>
      <c r="F22" s="908"/>
      <c r="G22" s="777"/>
      <c r="H22" s="777"/>
      <c r="I22" s="777"/>
      <c r="J22" s="757"/>
      <c r="K22" s="624"/>
      <c r="L22" s="624"/>
      <c r="M22" s="624"/>
      <c r="N22" s="624"/>
      <c r="O22" s="624"/>
      <c r="P22" s="774" t="str">
        <f t="shared" si="1"/>
        <v xml:space="preserve"> </v>
      </c>
      <c r="Q22" s="774" t="str">
        <f t="shared" si="2"/>
        <v xml:space="preserve"> </v>
      </c>
      <c r="R22" s="774" t="str">
        <f t="shared" si="3"/>
        <v xml:space="preserve"> </v>
      </c>
    </row>
    <row r="23" spans="1:18" x14ac:dyDescent="0.25">
      <c r="A23" s="775"/>
      <c r="B23" s="775"/>
      <c r="C23" s="775"/>
      <c r="D23" s="754"/>
      <c r="E23" s="771" t="str">
        <f t="shared" si="0"/>
        <v xml:space="preserve"> </v>
      </c>
      <c r="F23" s="908"/>
      <c r="G23" s="777"/>
      <c r="H23" s="777"/>
      <c r="I23" s="777"/>
      <c r="J23" s="757"/>
      <c r="K23" s="624"/>
      <c r="L23" s="624"/>
      <c r="M23" s="624"/>
      <c r="N23" s="624"/>
      <c r="O23" s="624"/>
      <c r="P23" s="774" t="str">
        <f t="shared" si="1"/>
        <v xml:space="preserve"> </v>
      </c>
      <c r="Q23" s="774" t="str">
        <f t="shared" si="2"/>
        <v xml:space="preserve"> </v>
      </c>
      <c r="R23" s="774" t="str">
        <f t="shared" si="3"/>
        <v xml:space="preserve"> </v>
      </c>
    </row>
    <row r="24" spans="1:18" x14ac:dyDescent="0.25">
      <c r="A24" s="775"/>
      <c r="B24" s="775"/>
      <c r="C24" s="775"/>
      <c r="D24" s="754"/>
      <c r="E24" s="771" t="str">
        <f t="shared" si="0"/>
        <v xml:space="preserve"> </v>
      </c>
      <c r="F24" s="908"/>
      <c r="G24" s="777"/>
      <c r="H24" s="777"/>
      <c r="I24" s="777"/>
      <c r="J24" s="757"/>
      <c r="K24" s="624"/>
      <c r="L24" s="624"/>
      <c r="M24" s="624"/>
      <c r="N24" s="624"/>
      <c r="O24" s="624"/>
      <c r="P24" s="774" t="str">
        <f t="shared" si="1"/>
        <v xml:space="preserve"> </v>
      </c>
      <c r="Q24" s="774" t="str">
        <f t="shared" si="2"/>
        <v xml:space="preserve"> </v>
      </c>
      <c r="R24" s="774" t="str">
        <f t="shared" si="3"/>
        <v xml:space="preserve"> </v>
      </c>
    </row>
    <row r="25" spans="1:18" x14ac:dyDescent="0.25">
      <c r="A25" s="775"/>
      <c r="B25" s="775"/>
      <c r="C25" s="775"/>
      <c r="D25" s="754"/>
      <c r="E25" s="771" t="str">
        <f t="shared" si="0"/>
        <v xml:space="preserve"> </v>
      </c>
      <c r="F25" s="908"/>
      <c r="G25" s="777"/>
      <c r="H25" s="777"/>
      <c r="I25" s="777"/>
      <c r="J25" s="757"/>
      <c r="K25" s="624"/>
      <c r="L25" s="624"/>
      <c r="M25" s="624"/>
      <c r="N25" s="624"/>
      <c r="O25" s="624"/>
      <c r="P25" s="774" t="str">
        <f t="shared" si="1"/>
        <v xml:space="preserve"> </v>
      </c>
      <c r="Q25" s="774" t="str">
        <f t="shared" si="2"/>
        <v xml:space="preserve"> </v>
      </c>
      <c r="R25" s="774" t="str">
        <f t="shared" si="3"/>
        <v xml:space="preserve"> </v>
      </c>
    </row>
    <row r="26" spans="1:18" x14ac:dyDescent="0.25">
      <c r="A26" s="775"/>
      <c r="B26" s="775"/>
      <c r="C26" s="775"/>
      <c r="D26" s="754"/>
      <c r="E26" s="771" t="str">
        <f t="shared" si="0"/>
        <v xml:space="preserve"> </v>
      </c>
      <c r="F26" s="908"/>
      <c r="G26" s="777"/>
      <c r="H26" s="777"/>
      <c r="I26" s="777"/>
      <c r="J26" s="757"/>
      <c r="K26" s="624"/>
      <c r="L26" s="624"/>
      <c r="M26" s="624"/>
      <c r="N26" s="624"/>
      <c r="O26" s="624"/>
      <c r="P26" s="774" t="str">
        <f t="shared" si="1"/>
        <v xml:space="preserve"> </v>
      </c>
      <c r="Q26" s="774" t="str">
        <f t="shared" si="2"/>
        <v xml:space="preserve"> </v>
      </c>
      <c r="R26" s="774" t="str">
        <f t="shared" si="3"/>
        <v xml:space="preserve"> </v>
      </c>
    </row>
    <row r="27" spans="1:18" x14ac:dyDescent="0.25">
      <c r="A27" s="775"/>
      <c r="B27" s="775"/>
      <c r="C27" s="775"/>
      <c r="D27" s="754"/>
      <c r="E27" s="771" t="str">
        <f t="shared" si="0"/>
        <v xml:space="preserve"> </v>
      </c>
      <c r="F27" s="908"/>
      <c r="G27" s="777"/>
      <c r="H27" s="777"/>
      <c r="I27" s="777"/>
      <c r="J27" s="757"/>
      <c r="K27" s="624"/>
      <c r="L27" s="624"/>
      <c r="M27" s="624"/>
      <c r="N27" s="624"/>
      <c r="O27" s="624"/>
      <c r="P27" s="774" t="str">
        <f t="shared" si="1"/>
        <v xml:space="preserve"> </v>
      </c>
      <c r="Q27" s="774" t="str">
        <f t="shared" si="2"/>
        <v xml:space="preserve"> </v>
      </c>
      <c r="R27" s="774" t="str">
        <f t="shared" si="3"/>
        <v xml:space="preserve"> </v>
      </c>
    </row>
    <row r="28" spans="1:18" x14ac:dyDescent="0.25">
      <c r="A28" s="775"/>
      <c r="B28" s="775"/>
      <c r="C28" s="775"/>
      <c r="D28" s="754"/>
      <c r="E28" s="771" t="str">
        <f t="shared" si="0"/>
        <v xml:space="preserve"> </v>
      </c>
      <c r="F28" s="908"/>
      <c r="G28" s="777"/>
      <c r="H28" s="777"/>
      <c r="I28" s="777"/>
      <c r="J28" s="757"/>
      <c r="K28" s="624"/>
      <c r="L28" s="624"/>
      <c r="M28" s="624"/>
      <c r="N28" s="624"/>
      <c r="O28" s="624"/>
      <c r="P28" s="774" t="str">
        <f t="shared" si="1"/>
        <v xml:space="preserve"> </v>
      </c>
      <c r="Q28" s="774" t="str">
        <f t="shared" si="2"/>
        <v xml:space="preserve"> </v>
      </c>
      <c r="R28" s="774" t="str">
        <f t="shared" si="3"/>
        <v xml:space="preserve"> </v>
      </c>
    </row>
    <row r="29" spans="1:18" x14ac:dyDescent="0.25">
      <c r="A29" s="775"/>
      <c r="B29" s="775"/>
      <c r="C29" s="775"/>
      <c r="D29" s="754"/>
      <c r="E29" s="771" t="str">
        <f t="shared" si="0"/>
        <v xml:space="preserve"> </v>
      </c>
      <c r="F29" s="908"/>
      <c r="G29" s="777"/>
      <c r="H29" s="777"/>
      <c r="I29" s="777"/>
      <c r="J29" s="757"/>
      <c r="K29" s="624"/>
      <c r="L29" s="624"/>
      <c r="M29" s="624"/>
      <c r="N29" s="624"/>
      <c r="O29" s="624"/>
      <c r="P29" s="774" t="str">
        <f t="shared" si="1"/>
        <v xml:space="preserve"> </v>
      </c>
      <c r="Q29" s="774" t="str">
        <f t="shared" si="2"/>
        <v xml:space="preserve"> </v>
      </c>
      <c r="R29" s="774" t="str">
        <f t="shared" si="3"/>
        <v xml:space="preserve"> </v>
      </c>
    </row>
    <row r="30" spans="1:18" x14ac:dyDescent="0.25">
      <c r="A30" s="775"/>
      <c r="B30" s="775"/>
      <c r="C30" s="775"/>
      <c r="D30" s="754"/>
      <c r="E30" s="771" t="str">
        <f t="shared" si="0"/>
        <v xml:space="preserve"> </v>
      </c>
      <c r="F30" s="908"/>
      <c r="G30" s="777"/>
      <c r="H30" s="777"/>
      <c r="I30" s="777"/>
      <c r="J30" s="757"/>
      <c r="K30" s="624"/>
      <c r="L30" s="624"/>
      <c r="M30" s="624"/>
      <c r="N30" s="624"/>
      <c r="O30" s="624"/>
      <c r="P30" s="774" t="str">
        <f t="shared" si="1"/>
        <v xml:space="preserve"> </v>
      </c>
      <c r="Q30" s="774" t="str">
        <f t="shared" si="2"/>
        <v xml:space="preserve"> </v>
      </c>
      <c r="R30" s="774" t="str">
        <f t="shared" si="3"/>
        <v xml:space="preserve"> </v>
      </c>
    </row>
    <row r="31" spans="1:18" x14ac:dyDescent="0.25">
      <c r="A31" s="775"/>
      <c r="B31" s="775"/>
      <c r="C31" s="775"/>
      <c r="D31" s="754"/>
      <c r="E31" s="771" t="str">
        <f t="shared" si="0"/>
        <v xml:space="preserve"> </v>
      </c>
      <c r="F31" s="908"/>
      <c r="G31" s="777"/>
      <c r="H31" s="777"/>
      <c r="I31" s="777"/>
      <c r="J31" s="757"/>
      <c r="K31" s="624"/>
      <c r="L31" s="624"/>
      <c r="M31" s="624"/>
      <c r="N31" s="624"/>
      <c r="O31" s="624"/>
      <c r="P31" s="774" t="str">
        <f t="shared" si="1"/>
        <v xml:space="preserve"> </v>
      </c>
      <c r="Q31" s="774" t="str">
        <f t="shared" si="2"/>
        <v xml:space="preserve"> </v>
      </c>
      <c r="R31" s="774" t="str">
        <f t="shared" si="3"/>
        <v xml:space="preserve"> </v>
      </c>
    </row>
    <row r="32" spans="1:18" x14ac:dyDescent="0.25">
      <c r="A32" s="775"/>
      <c r="B32" s="775"/>
      <c r="C32" s="775"/>
      <c r="D32" s="754"/>
      <c r="E32" s="771" t="str">
        <f t="shared" si="0"/>
        <v xml:space="preserve"> </v>
      </c>
      <c r="F32" s="908"/>
      <c r="G32" s="777"/>
      <c r="H32" s="777"/>
      <c r="I32" s="777"/>
      <c r="J32" s="757"/>
      <c r="K32" s="624"/>
      <c r="L32" s="624"/>
      <c r="M32" s="624"/>
      <c r="N32" s="624"/>
      <c r="O32" s="624"/>
      <c r="P32" s="774" t="str">
        <f t="shared" si="1"/>
        <v xml:space="preserve"> </v>
      </c>
      <c r="Q32" s="774" t="str">
        <f t="shared" si="2"/>
        <v xml:space="preserve"> </v>
      </c>
      <c r="R32" s="774" t="str">
        <f t="shared" si="3"/>
        <v xml:space="preserve"> </v>
      </c>
    </row>
    <row r="33" spans="1:18" x14ac:dyDescent="0.25">
      <c r="A33" s="775"/>
      <c r="B33" s="775"/>
      <c r="C33" s="775"/>
      <c r="D33" s="754"/>
      <c r="E33" s="771" t="str">
        <f t="shared" si="0"/>
        <v xml:space="preserve"> </v>
      </c>
      <c r="F33" s="908"/>
      <c r="G33" s="777"/>
      <c r="H33" s="777"/>
      <c r="I33" s="777"/>
      <c r="J33" s="757"/>
      <c r="K33" s="624"/>
      <c r="L33" s="624"/>
      <c r="M33" s="624"/>
      <c r="N33" s="624"/>
      <c r="O33" s="624"/>
      <c r="P33" s="774" t="str">
        <f t="shared" si="1"/>
        <v xml:space="preserve"> </v>
      </c>
      <c r="Q33" s="774" t="str">
        <f t="shared" si="2"/>
        <v xml:space="preserve"> </v>
      </c>
      <c r="R33" s="774" t="str">
        <f t="shared" si="3"/>
        <v xml:space="preserve"> </v>
      </c>
    </row>
    <row r="34" spans="1:18" x14ac:dyDescent="0.25">
      <c r="A34" s="775"/>
      <c r="B34" s="775"/>
      <c r="C34" s="775"/>
      <c r="D34" s="754"/>
      <c r="E34" s="771" t="str">
        <f t="shared" si="0"/>
        <v xml:space="preserve"> </v>
      </c>
      <c r="F34" s="908"/>
      <c r="G34" s="777"/>
      <c r="H34" s="777"/>
      <c r="I34" s="777"/>
      <c r="J34" s="757"/>
      <c r="K34" s="624"/>
      <c r="L34" s="624"/>
      <c r="M34" s="624"/>
      <c r="N34" s="624"/>
      <c r="O34" s="624"/>
      <c r="P34" s="774" t="str">
        <f t="shared" si="1"/>
        <v xml:space="preserve"> </v>
      </c>
      <c r="Q34" s="774" t="str">
        <f t="shared" si="2"/>
        <v xml:space="preserve"> </v>
      </c>
      <c r="R34" s="774" t="str">
        <f t="shared" si="3"/>
        <v xml:space="preserve"> </v>
      </c>
    </row>
    <row r="35" spans="1:18" x14ac:dyDescent="0.25">
      <c r="A35" s="775"/>
      <c r="B35" s="775"/>
      <c r="C35" s="775"/>
      <c r="D35" s="754"/>
      <c r="E35" s="771" t="str">
        <f t="shared" si="0"/>
        <v xml:space="preserve"> </v>
      </c>
      <c r="F35" s="908"/>
      <c r="G35" s="777"/>
      <c r="H35" s="777"/>
      <c r="I35" s="777"/>
      <c r="J35" s="757"/>
      <c r="K35" s="624"/>
      <c r="L35" s="624"/>
      <c r="M35" s="624"/>
      <c r="N35" s="624"/>
      <c r="O35" s="624"/>
      <c r="P35" s="774" t="str">
        <f t="shared" si="1"/>
        <v xml:space="preserve"> </v>
      </c>
      <c r="Q35" s="774" t="str">
        <f t="shared" si="2"/>
        <v xml:space="preserve"> </v>
      </c>
      <c r="R35" s="774" t="str">
        <f t="shared" si="3"/>
        <v xml:space="preserve"> </v>
      </c>
    </row>
    <row r="36" spans="1:18" x14ac:dyDescent="0.25">
      <c r="A36" s="775"/>
      <c r="B36" s="775"/>
      <c r="C36" s="775"/>
      <c r="D36" s="754"/>
      <c r="E36" s="771" t="str">
        <f t="shared" si="0"/>
        <v xml:space="preserve"> </v>
      </c>
      <c r="F36" s="908"/>
      <c r="G36" s="777"/>
      <c r="H36" s="777"/>
      <c r="I36" s="777"/>
      <c r="J36" s="757"/>
      <c r="K36" s="624"/>
      <c r="L36" s="624"/>
      <c r="M36" s="624"/>
      <c r="N36" s="624"/>
      <c r="O36" s="624"/>
      <c r="P36" s="774" t="str">
        <f t="shared" si="1"/>
        <v xml:space="preserve"> </v>
      </c>
      <c r="Q36" s="774" t="str">
        <f t="shared" si="2"/>
        <v xml:space="preserve"> </v>
      </c>
      <c r="R36" s="774" t="str">
        <f t="shared" si="3"/>
        <v xml:space="preserve"> </v>
      </c>
    </row>
    <row r="37" spans="1:18" x14ac:dyDescent="0.25">
      <c r="A37" s="775"/>
      <c r="B37" s="775"/>
      <c r="C37" s="775"/>
      <c r="D37" s="754"/>
      <c r="E37" s="771" t="str">
        <f t="shared" si="0"/>
        <v xml:space="preserve"> </v>
      </c>
      <c r="F37" s="908"/>
      <c r="G37" s="777"/>
      <c r="H37" s="777"/>
      <c r="I37" s="777"/>
      <c r="J37" s="757"/>
      <c r="K37" s="624"/>
      <c r="L37" s="624"/>
      <c r="M37" s="624"/>
      <c r="N37" s="624"/>
      <c r="O37" s="624"/>
      <c r="P37" s="774" t="str">
        <f t="shared" si="1"/>
        <v xml:space="preserve"> </v>
      </c>
      <c r="Q37" s="774" t="str">
        <f t="shared" si="2"/>
        <v xml:space="preserve"> </v>
      </c>
      <c r="R37" s="774" t="str">
        <f t="shared" si="3"/>
        <v xml:space="preserve"> </v>
      </c>
    </row>
    <row r="38" spans="1:18" x14ac:dyDescent="0.25">
      <c r="A38" s="775"/>
      <c r="B38" s="775"/>
      <c r="C38" s="775"/>
      <c r="D38" s="754"/>
      <c r="E38" s="771" t="str">
        <f t="shared" si="0"/>
        <v xml:space="preserve"> </v>
      </c>
      <c r="F38" s="908"/>
      <c r="G38" s="777"/>
      <c r="H38" s="777"/>
      <c r="I38" s="777"/>
      <c r="J38" s="757"/>
      <c r="K38" s="624"/>
      <c r="L38" s="624"/>
      <c r="M38" s="624"/>
      <c r="N38" s="624"/>
      <c r="O38" s="624"/>
      <c r="P38" s="774" t="str">
        <f t="shared" si="1"/>
        <v xml:space="preserve"> </v>
      </c>
      <c r="Q38" s="774" t="str">
        <f t="shared" si="2"/>
        <v xml:space="preserve"> </v>
      </c>
      <c r="R38" s="774" t="str">
        <f t="shared" si="3"/>
        <v xml:space="preserve"> </v>
      </c>
    </row>
    <row r="39" spans="1:18" x14ac:dyDescent="0.25">
      <c r="A39" s="775"/>
      <c r="B39" s="775"/>
      <c r="C39" s="775"/>
      <c r="D39" s="754"/>
      <c r="E39" s="771" t="str">
        <f t="shared" si="0"/>
        <v xml:space="preserve"> </v>
      </c>
      <c r="F39" s="908"/>
      <c r="G39" s="777"/>
      <c r="H39" s="777"/>
      <c r="I39" s="777"/>
      <c r="J39" s="757"/>
      <c r="K39" s="624"/>
      <c r="L39" s="624"/>
      <c r="M39" s="624"/>
      <c r="N39" s="624"/>
      <c r="O39" s="624"/>
      <c r="P39" s="774" t="str">
        <f t="shared" si="1"/>
        <v xml:space="preserve"> </v>
      </c>
      <c r="Q39" s="774" t="str">
        <f t="shared" si="2"/>
        <v xml:space="preserve"> </v>
      </c>
      <c r="R39" s="774" t="str">
        <f t="shared" si="3"/>
        <v xml:space="preserve"> </v>
      </c>
    </row>
    <row r="40" spans="1:18" x14ac:dyDescent="0.25">
      <c r="A40" s="775"/>
      <c r="B40" s="775"/>
      <c r="C40" s="775"/>
      <c r="D40" s="754"/>
      <c r="E40" s="771" t="str">
        <f t="shared" si="0"/>
        <v xml:space="preserve"> </v>
      </c>
      <c r="F40" s="908"/>
      <c r="G40" s="777"/>
      <c r="H40" s="777"/>
      <c r="I40" s="777"/>
      <c r="J40" s="757"/>
      <c r="K40" s="624"/>
      <c r="L40" s="624"/>
      <c r="M40" s="624"/>
      <c r="N40" s="624"/>
      <c r="O40" s="624"/>
      <c r="P40" s="774" t="str">
        <f t="shared" si="1"/>
        <v xml:space="preserve"> </v>
      </c>
      <c r="Q40" s="774" t="str">
        <f t="shared" si="2"/>
        <v xml:space="preserve"> </v>
      </c>
      <c r="R40" s="774" t="str">
        <f t="shared" si="3"/>
        <v xml:space="preserve"> </v>
      </c>
    </row>
    <row r="41" spans="1:18" x14ac:dyDescent="0.25">
      <c r="A41" s="775"/>
      <c r="B41" s="775"/>
      <c r="C41" s="775"/>
      <c r="D41" s="754"/>
      <c r="E41" s="771" t="str">
        <f t="shared" si="0"/>
        <v xml:space="preserve"> </v>
      </c>
      <c r="F41" s="908"/>
      <c r="G41" s="777"/>
      <c r="H41" s="777"/>
      <c r="I41" s="777"/>
      <c r="J41" s="757"/>
      <c r="K41" s="624"/>
      <c r="L41" s="624"/>
      <c r="M41" s="624"/>
      <c r="N41" s="624"/>
      <c r="O41" s="624"/>
      <c r="P41" s="774" t="str">
        <f t="shared" si="1"/>
        <v xml:space="preserve"> </v>
      </c>
      <c r="Q41" s="774" t="str">
        <f t="shared" si="2"/>
        <v xml:space="preserve"> </v>
      </c>
      <c r="R41" s="774" t="str">
        <f t="shared" si="3"/>
        <v xml:space="preserve"> </v>
      </c>
    </row>
    <row r="42" spans="1:18" x14ac:dyDescent="0.25">
      <c r="A42" s="775"/>
      <c r="B42" s="775"/>
      <c r="C42" s="775"/>
      <c r="D42" s="754"/>
      <c r="E42" s="771" t="str">
        <f t="shared" si="0"/>
        <v xml:space="preserve"> </v>
      </c>
      <c r="F42" s="908"/>
      <c r="G42" s="777"/>
      <c r="H42" s="777"/>
      <c r="I42" s="777"/>
      <c r="J42" s="757"/>
      <c r="K42" s="624"/>
      <c r="L42" s="624"/>
      <c r="M42" s="624"/>
      <c r="N42" s="624"/>
      <c r="O42" s="624"/>
      <c r="P42" s="774" t="str">
        <f t="shared" si="1"/>
        <v xml:space="preserve"> </v>
      </c>
      <c r="Q42" s="774" t="str">
        <f t="shared" si="2"/>
        <v xml:space="preserve"> </v>
      </c>
      <c r="R42" s="774" t="str">
        <f t="shared" si="3"/>
        <v xml:space="preserve"> </v>
      </c>
    </row>
    <row r="43" spans="1:18" x14ac:dyDescent="0.25">
      <c r="A43" s="775"/>
      <c r="B43" s="775"/>
      <c r="C43" s="775"/>
      <c r="D43" s="754"/>
      <c r="E43" s="771" t="str">
        <f t="shared" si="0"/>
        <v xml:space="preserve"> </v>
      </c>
      <c r="F43" s="908"/>
      <c r="G43" s="777"/>
      <c r="H43" s="777"/>
      <c r="I43" s="777"/>
      <c r="J43" s="757"/>
      <c r="K43" s="624"/>
      <c r="L43" s="624"/>
      <c r="M43" s="624"/>
      <c r="N43" s="624"/>
      <c r="O43" s="624"/>
      <c r="P43" s="774" t="str">
        <f t="shared" si="1"/>
        <v xml:space="preserve"> </v>
      </c>
      <c r="Q43" s="774" t="str">
        <f t="shared" si="2"/>
        <v xml:space="preserve"> </v>
      </c>
      <c r="R43" s="774" t="str">
        <f t="shared" si="3"/>
        <v xml:space="preserve"> </v>
      </c>
    </row>
    <row r="44" spans="1:18" x14ac:dyDescent="0.25">
      <c r="A44" s="775"/>
      <c r="B44" s="775"/>
      <c r="C44" s="775"/>
      <c r="D44" s="754"/>
      <c r="E44" s="771" t="str">
        <f t="shared" si="0"/>
        <v xml:space="preserve"> </v>
      </c>
      <c r="F44" s="908"/>
      <c r="G44" s="777"/>
      <c r="H44" s="777"/>
      <c r="I44" s="777"/>
      <c r="J44" s="757"/>
      <c r="K44" s="624"/>
      <c r="L44" s="624"/>
      <c r="M44" s="624"/>
      <c r="N44" s="624"/>
      <c r="O44" s="624"/>
      <c r="P44" s="774" t="str">
        <f t="shared" si="1"/>
        <v xml:space="preserve"> </v>
      </c>
      <c r="Q44" s="774" t="str">
        <f t="shared" si="2"/>
        <v xml:space="preserve"> </v>
      </c>
      <c r="R44" s="774" t="str">
        <f t="shared" si="3"/>
        <v xml:space="preserve"> </v>
      </c>
    </row>
    <row r="45" spans="1:18" x14ac:dyDescent="0.25">
      <c r="A45" s="775"/>
      <c r="B45" s="775"/>
      <c r="C45" s="775"/>
      <c r="D45" s="754"/>
      <c r="E45" s="771" t="str">
        <f t="shared" si="0"/>
        <v xml:space="preserve"> </v>
      </c>
      <c r="F45" s="908"/>
      <c r="G45" s="777"/>
      <c r="H45" s="777"/>
      <c r="I45" s="777"/>
      <c r="J45" s="757"/>
      <c r="K45" s="624"/>
      <c r="L45" s="624"/>
      <c r="M45" s="624"/>
      <c r="N45" s="624"/>
      <c r="O45" s="624"/>
      <c r="P45" s="774" t="str">
        <f t="shared" si="1"/>
        <v xml:space="preserve"> </v>
      </c>
      <c r="Q45" s="774" t="str">
        <f t="shared" si="2"/>
        <v xml:space="preserve"> </v>
      </c>
      <c r="R45" s="774" t="str">
        <f t="shared" si="3"/>
        <v xml:space="preserve"> </v>
      </c>
    </row>
    <row r="46" spans="1:18" x14ac:dyDescent="0.25">
      <c r="A46" s="775"/>
      <c r="B46" s="775"/>
      <c r="C46" s="775"/>
      <c r="D46" s="754"/>
      <c r="E46" s="771" t="str">
        <f t="shared" si="0"/>
        <v xml:space="preserve"> </v>
      </c>
      <c r="F46" s="908"/>
      <c r="G46" s="777"/>
      <c r="H46" s="777"/>
      <c r="I46" s="777"/>
      <c r="J46" s="757"/>
      <c r="K46" s="624"/>
      <c r="L46" s="624"/>
      <c r="M46" s="624"/>
      <c r="N46" s="624"/>
      <c r="O46" s="624"/>
      <c r="P46" s="774" t="str">
        <f t="shared" si="1"/>
        <v xml:space="preserve"> </v>
      </c>
      <c r="Q46" s="774" t="str">
        <f t="shared" si="2"/>
        <v xml:space="preserve"> </v>
      </c>
      <c r="R46" s="774" t="str">
        <f t="shared" si="3"/>
        <v xml:space="preserve"> </v>
      </c>
    </row>
    <row r="47" spans="1:18" x14ac:dyDescent="0.25">
      <c r="A47" s="775"/>
      <c r="B47" s="775"/>
      <c r="C47" s="775"/>
      <c r="D47" s="754"/>
      <c r="E47" s="771" t="str">
        <f t="shared" si="0"/>
        <v xml:space="preserve"> </v>
      </c>
      <c r="F47" s="908"/>
      <c r="G47" s="777"/>
      <c r="H47" s="777"/>
      <c r="I47" s="777"/>
      <c r="J47" s="757"/>
      <c r="K47" s="624"/>
      <c r="L47" s="624"/>
      <c r="M47" s="624"/>
      <c r="N47" s="624"/>
      <c r="O47" s="624"/>
      <c r="P47" s="774" t="str">
        <f t="shared" si="1"/>
        <v xml:space="preserve"> </v>
      </c>
      <c r="Q47" s="774" t="str">
        <f t="shared" si="2"/>
        <v xml:space="preserve"> </v>
      </c>
      <c r="R47" s="774" t="str">
        <f t="shared" si="3"/>
        <v xml:space="preserve"> </v>
      </c>
    </row>
    <row r="48" spans="1:18" x14ac:dyDescent="0.25">
      <c r="A48" s="775"/>
      <c r="B48" s="775"/>
      <c r="C48" s="775"/>
      <c r="D48" s="754"/>
      <c r="E48" s="771" t="str">
        <f t="shared" si="0"/>
        <v xml:space="preserve"> </v>
      </c>
      <c r="F48" s="908"/>
      <c r="G48" s="777"/>
      <c r="H48" s="777"/>
      <c r="I48" s="777"/>
      <c r="J48" s="757"/>
      <c r="K48" s="624"/>
      <c r="L48" s="624"/>
      <c r="M48" s="624"/>
      <c r="N48" s="624"/>
      <c r="O48" s="624"/>
      <c r="P48" s="774" t="str">
        <f t="shared" si="1"/>
        <v xml:space="preserve"> </v>
      </c>
      <c r="Q48" s="774" t="str">
        <f t="shared" si="2"/>
        <v xml:space="preserve"> </v>
      </c>
      <c r="R48" s="774" t="str">
        <f t="shared" si="3"/>
        <v xml:space="preserve"> </v>
      </c>
    </row>
    <row r="49" spans="1:18" x14ac:dyDescent="0.25">
      <c r="A49" s="775"/>
      <c r="B49" s="775"/>
      <c r="C49" s="775"/>
      <c r="D49" s="754"/>
      <c r="E49" s="771" t="str">
        <f t="shared" si="0"/>
        <v xml:space="preserve"> </v>
      </c>
      <c r="F49" s="908"/>
      <c r="G49" s="777"/>
      <c r="H49" s="777"/>
      <c r="I49" s="777"/>
      <c r="J49" s="757"/>
      <c r="K49" s="624"/>
      <c r="L49" s="624"/>
      <c r="M49" s="624"/>
      <c r="N49" s="624"/>
      <c r="O49" s="624"/>
      <c r="P49" s="774" t="str">
        <f t="shared" si="1"/>
        <v xml:space="preserve"> </v>
      </c>
      <c r="Q49" s="774" t="str">
        <f t="shared" si="2"/>
        <v xml:space="preserve"> </v>
      </c>
      <c r="R49" s="774" t="str">
        <f t="shared" si="3"/>
        <v xml:space="preserve"> </v>
      </c>
    </row>
    <row r="50" spans="1:18" x14ac:dyDescent="0.25">
      <c r="A50" s="775"/>
      <c r="B50" s="775"/>
      <c r="C50" s="775"/>
      <c r="D50" s="754"/>
      <c r="E50" s="771" t="str">
        <f t="shared" si="0"/>
        <v xml:space="preserve"> </v>
      </c>
      <c r="F50" s="908"/>
      <c r="G50" s="777"/>
      <c r="H50" s="777"/>
      <c r="I50" s="777"/>
      <c r="J50" s="757"/>
      <c r="K50" s="624"/>
      <c r="L50" s="624"/>
      <c r="M50" s="624"/>
      <c r="N50" s="624"/>
      <c r="O50" s="624"/>
      <c r="P50" s="774" t="str">
        <f t="shared" si="1"/>
        <v xml:space="preserve"> </v>
      </c>
      <c r="Q50" s="774" t="str">
        <f t="shared" si="2"/>
        <v xml:space="preserve"> </v>
      </c>
      <c r="R50" s="774" t="str">
        <f t="shared" si="3"/>
        <v xml:space="preserve"> </v>
      </c>
    </row>
    <row r="51" spans="1:18" x14ac:dyDescent="0.25">
      <c r="A51" s="775"/>
      <c r="B51" s="775"/>
      <c r="C51" s="775"/>
      <c r="D51" s="754"/>
      <c r="E51" s="771" t="str">
        <f t="shared" si="0"/>
        <v xml:space="preserve"> </v>
      </c>
      <c r="F51" s="908"/>
      <c r="G51" s="777"/>
      <c r="H51" s="777"/>
      <c r="I51" s="777"/>
      <c r="J51" s="757"/>
      <c r="K51" s="624"/>
      <c r="L51" s="624"/>
      <c r="M51" s="624"/>
      <c r="N51" s="624"/>
      <c r="O51" s="624"/>
      <c r="P51" s="774" t="str">
        <f t="shared" si="1"/>
        <v xml:space="preserve"> </v>
      </c>
      <c r="Q51" s="774" t="str">
        <f t="shared" si="2"/>
        <v xml:space="preserve"> </v>
      </c>
      <c r="R51" s="774" t="str">
        <f t="shared" si="3"/>
        <v xml:space="preserve"> </v>
      </c>
    </row>
    <row r="52" spans="1:18" x14ac:dyDescent="0.25">
      <c r="A52" s="775"/>
      <c r="B52" s="775"/>
      <c r="C52" s="775"/>
      <c r="D52" s="754"/>
      <c r="E52" s="771" t="str">
        <f t="shared" si="0"/>
        <v xml:space="preserve"> </v>
      </c>
      <c r="F52" s="908"/>
      <c r="G52" s="777"/>
      <c r="H52" s="777"/>
      <c r="I52" s="777"/>
      <c r="J52" s="757"/>
      <c r="K52" s="624"/>
      <c r="L52" s="624"/>
      <c r="M52" s="624"/>
      <c r="N52" s="624"/>
      <c r="O52" s="624"/>
      <c r="P52" s="774" t="str">
        <f t="shared" si="1"/>
        <v xml:space="preserve"> </v>
      </c>
      <c r="Q52" s="774" t="str">
        <f t="shared" si="2"/>
        <v xml:space="preserve"> </v>
      </c>
      <c r="R52" s="774" t="str">
        <f t="shared" si="3"/>
        <v xml:space="preserve"> </v>
      </c>
    </row>
    <row r="53" spans="1:18" x14ac:dyDescent="0.25">
      <c r="A53" s="775"/>
      <c r="B53" s="775"/>
      <c r="C53" s="775"/>
      <c r="D53" s="754"/>
      <c r="E53" s="771" t="str">
        <f t="shared" si="0"/>
        <v xml:space="preserve"> </v>
      </c>
      <c r="F53" s="908"/>
      <c r="G53" s="777"/>
      <c r="H53" s="777"/>
      <c r="I53" s="777"/>
      <c r="J53" s="757"/>
      <c r="K53" s="624"/>
      <c r="L53" s="624"/>
      <c r="M53" s="624"/>
      <c r="N53" s="624"/>
      <c r="O53" s="624"/>
      <c r="P53" s="774" t="str">
        <f t="shared" si="1"/>
        <v xml:space="preserve"> </v>
      </c>
      <c r="Q53" s="774" t="str">
        <f t="shared" si="2"/>
        <v xml:space="preserve"> </v>
      </c>
      <c r="R53" s="774" t="str">
        <f t="shared" si="3"/>
        <v xml:space="preserve"> </v>
      </c>
    </row>
    <row r="54" spans="1:18" x14ac:dyDescent="0.25">
      <c r="A54" s="775"/>
      <c r="B54" s="775"/>
      <c r="C54" s="775"/>
      <c r="D54" s="754"/>
      <c r="E54" s="771" t="str">
        <f t="shared" si="0"/>
        <v xml:space="preserve"> </v>
      </c>
      <c r="F54" s="908"/>
      <c r="G54" s="777"/>
      <c r="H54" s="777"/>
      <c r="I54" s="777"/>
      <c r="J54" s="757"/>
      <c r="K54" s="624"/>
      <c r="L54" s="624"/>
      <c r="M54" s="624"/>
      <c r="N54" s="624"/>
      <c r="O54" s="624"/>
      <c r="P54" s="774" t="str">
        <f t="shared" si="1"/>
        <v xml:space="preserve"> </v>
      </c>
      <c r="Q54" s="774" t="str">
        <f t="shared" si="2"/>
        <v xml:space="preserve"> </v>
      </c>
      <c r="R54" s="774" t="str">
        <f t="shared" si="3"/>
        <v xml:space="preserve"> </v>
      </c>
    </row>
    <row r="55" spans="1:18" x14ac:dyDescent="0.25">
      <c r="A55" s="775"/>
      <c r="B55" s="775"/>
      <c r="C55" s="775"/>
      <c r="D55" s="754"/>
      <c r="E55" s="771" t="str">
        <f t="shared" si="0"/>
        <v xml:space="preserve"> </v>
      </c>
      <c r="F55" s="908"/>
      <c r="G55" s="777"/>
      <c r="H55" s="777"/>
      <c r="I55" s="777"/>
      <c r="J55" s="757"/>
      <c r="K55" s="624"/>
      <c r="L55" s="624"/>
      <c r="M55" s="624"/>
      <c r="N55" s="624"/>
      <c r="O55" s="624"/>
      <c r="P55" s="774" t="str">
        <f t="shared" si="1"/>
        <v xml:space="preserve"> </v>
      </c>
      <c r="Q55" s="774" t="str">
        <f t="shared" si="2"/>
        <v xml:space="preserve"> </v>
      </c>
      <c r="R55" s="774" t="str">
        <f t="shared" si="3"/>
        <v xml:space="preserve"> </v>
      </c>
    </row>
    <row r="56" spans="1:18" x14ac:dyDescent="0.25">
      <c r="A56" s="775"/>
      <c r="B56" s="775"/>
      <c r="C56" s="775"/>
      <c r="D56" s="754"/>
      <c r="E56" s="771" t="str">
        <f t="shared" si="0"/>
        <v xml:space="preserve"> </v>
      </c>
      <c r="F56" s="908"/>
      <c r="G56" s="777"/>
      <c r="H56" s="777"/>
      <c r="I56" s="777"/>
      <c r="J56" s="757"/>
      <c r="K56" s="624"/>
      <c r="L56" s="624"/>
      <c r="M56" s="624"/>
      <c r="N56" s="624"/>
      <c r="O56" s="624"/>
      <c r="P56" s="774" t="str">
        <f t="shared" si="1"/>
        <v xml:space="preserve"> </v>
      </c>
      <c r="Q56" s="774" t="str">
        <f t="shared" si="2"/>
        <v xml:space="preserve"> </v>
      </c>
      <c r="R56" s="774" t="str">
        <f t="shared" si="3"/>
        <v xml:space="preserve"> </v>
      </c>
    </row>
    <row r="57" spans="1:18" x14ac:dyDescent="0.25">
      <c r="A57" s="775"/>
      <c r="B57" s="775"/>
      <c r="C57" s="775"/>
      <c r="D57" s="754"/>
      <c r="E57" s="771" t="str">
        <f t="shared" si="0"/>
        <v xml:space="preserve"> </v>
      </c>
      <c r="F57" s="908"/>
      <c r="G57" s="777"/>
      <c r="H57" s="777"/>
      <c r="I57" s="777"/>
      <c r="J57" s="757"/>
      <c r="K57" s="624"/>
      <c r="L57" s="624"/>
      <c r="M57" s="624"/>
      <c r="N57" s="624"/>
      <c r="O57" s="624"/>
      <c r="P57" s="774" t="str">
        <f t="shared" si="1"/>
        <v xml:space="preserve"> </v>
      </c>
      <c r="Q57" s="774" t="str">
        <f t="shared" si="2"/>
        <v xml:space="preserve"> </v>
      </c>
      <c r="R57" s="774" t="str">
        <f t="shared" si="3"/>
        <v xml:space="preserve"> </v>
      </c>
    </row>
    <row r="58" spans="1:18" x14ac:dyDescent="0.25">
      <c r="A58" s="775"/>
      <c r="B58" s="775"/>
      <c r="C58" s="775"/>
      <c r="D58" s="754"/>
      <c r="E58" s="771" t="str">
        <f t="shared" si="0"/>
        <v xml:space="preserve"> </v>
      </c>
      <c r="F58" s="908"/>
      <c r="G58" s="777"/>
      <c r="H58" s="777"/>
      <c r="I58" s="777"/>
      <c r="J58" s="757"/>
      <c r="K58" s="624"/>
      <c r="L58" s="624"/>
      <c r="M58" s="624"/>
      <c r="N58" s="624"/>
      <c r="O58" s="624"/>
      <c r="P58" s="774" t="str">
        <f t="shared" si="1"/>
        <v xml:space="preserve"> </v>
      </c>
      <c r="Q58" s="774" t="str">
        <f t="shared" si="2"/>
        <v xml:space="preserve"> </v>
      </c>
      <c r="R58" s="774" t="str">
        <f t="shared" si="3"/>
        <v xml:space="preserve"> </v>
      </c>
    </row>
    <row r="59" spans="1:18" x14ac:dyDescent="0.25">
      <c r="A59" s="775"/>
      <c r="B59" s="775"/>
      <c r="C59" s="775"/>
      <c r="D59" s="754"/>
      <c r="E59" s="771" t="str">
        <f t="shared" si="0"/>
        <v xml:space="preserve"> </v>
      </c>
      <c r="F59" s="908"/>
      <c r="G59" s="777"/>
      <c r="H59" s="777"/>
      <c r="I59" s="777"/>
      <c r="J59" s="757"/>
      <c r="K59" s="624"/>
      <c r="L59" s="624"/>
      <c r="M59" s="624"/>
      <c r="N59" s="624"/>
      <c r="O59" s="624"/>
      <c r="P59" s="774" t="str">
        <f t="shared" si="1"/>
        <v xml:space="preserve"> </v>
      </c>
      <c r="Q59" s="774" t="str">
        <f t="shared" si="2"/>
        <v xml:space="preserve"> </v>
      </c>
      <c r="R59" s="774" t="str">
        <f t="shared" si="3"/>
        <v xml:space="preserve"> </v>
      </c>
    </row>
    <row r="60" spans="1:18" x14ac:dyDescent="0.25">
      <c r="A60" s="775"/>
      <c r="B60" s="775"/>
      <c r="C60" s="775"/>
      <c r="D60" s="754"/>
      <c r="E60" s="771" t="str">
        <f t="shared" si="0"/>
        <v xml:space="preserve"> </v>
      </c>
      <c r="F60" s="908"/>
      <c r="G60" s="777"/>
      <c r="H60" s="777"/>
      <c r="I60" s="777"/>
      <c r="J60" s="757"/>
      <c r="K60" s="624"/>
      <c r="L60" s="624"/>
      <c r="M60" s="624"/>
      <c r="N60" s="624"/>
      <c r="O60" s="624"/>
      <c r="P60" s="774" t="str">
        <f t="shared" si="1"/>
        <v xml:space="preserve"> </v>
      </c>
      <c r="Q60" s="774" t="str">
        <f t="shared" si="2"/>
        <v xml:space="preserve"> </v>
      </c>
      <c r="R60" s="774" t="str">
        <f t="shared" si="3"/>
        <v xml:space="preserve"> </v>
      </c>
    </row>
    <row r="61" spans="1:18" x14ac:dyDescent="0.25">
      <c r="A61" s="775"/>
      <c r="B61" s="775"/>
      <c r="C61" s="775"/>
      <c r="D61" s="754"/>
      <c r="E61" s="771" t="str">
        <f t="shared" si="0"/>
        <v xml:space="preserve"> </v>
      </c>
      <c r="F61" s="908"/>
      <c r="G61" s="777"/>
      <c r="H61" s="777"/>
      <c r="I61" s="777"/>
      <c r="J61" s="757"/>
      <c r="K61" s="624"/>
      <c r="L61" s="624"/>
      <c r="M61" s="624"/>
      <c r="N61" s="624"/>
      <c r="O61" s="624"/>
      <c r="P61" s="774" t="str">
        <f t="shared" si="1"/>
        <v xml:space="preserve"> </v>
      </c>
      <c r="Q61" s="774" t="str">
        <f t="shared" si="2"/>
        <v xml:space="preserve"> </v>
      </c>
      <c r="R61" s="774" t="str">
        <f t="shared" si="3"/>
        <v xml:space="preserve"> </v>
      </c>
    </row>
    <row r="62" spans="1:18" x14ac:dyDescent="0.25">
      <c r="A62" s="775"/>
      <c r="B62" s="775"/>
      <c r="C62" s="775"/>
      <c r="D62" s="754"/>
      <c r="E62" s="771" t="str">
        <f t="shared" si="0"/>
        <v xml:space="preserve"> </v>
      </c>
      <c r="F62" s="908"/>
      <c r="G62" s="777"/>
      <c r="H62" s="777"/>
      <c r="I62" s="777"/>
      <c r="J62" s="757"/>
      <c r="K62" s="624"/>
      <c r="L62" s="624"/>
      <c r="M62" s="624"/>
      <c r="N62" s="624"/>
      <c r="O62" s="624"/>
      <c r="P62" s="774" t="str">
        <f t="shared" si="1"/>
        <v xml:space="preserve"> </v>
      </c>
      <c r="Q62" s="774" t="str">
        <f t="shared" si="2"/>
        <v xml:space="preserve"> </v>
      </c>
      <c r="R62" s="774" t="str">
        <f t="shared" si="3"/>
        <v xml:space="preserve"> </v>
      </c>
    </row>
    <row r="63" spans="1:18" x14ac:dyDescent="0.25">
      <c r="A63" s="775"/>
      <c r="B63" s="775"/>
      <c r="C63" s="775"/>
      <c r="D63" s="754"/>
      <c r="E63" s="771" t="str">
        <f t="shared" si="0"/>
        <v xml:space="preserve"> </v>
      </c>
      <c r="F63" s="908"/>
      <c r="G63" s="777"/>
      <c r="H63" s="777"/>
      <c r="I63" s="777"/>
      <c r="J63" s="757"/>
      <c r="K63" s="624"/>
      <c r="L63" s="624"/>
      <c r="M63" s="624"/>
      <c r="N63" s="624"/>
      <c r="O63" s="624"/>
      <c r="P63" s="774" t="str">
        <f t="shared" si="1"/>
        <v xml:space="preserve"> </v>
      </c>
      <c r="Q63" s="774" t="str">
        <f t="shared" si="2"/>
        <v xml:space="preserve"> </v>
      </c>
      <c r="R63" s="774" t="str">
        <f t="shared" si="3"/>
        <v xml:space="preserve"> </v>
      </c>
    </row>
    <row r="64" spans="1:18" x14ac:dyDescent="0.25">
      <c r="A64" s="775"/>
      <c r="B64" s="775"/>
      <c r="C64" s="775"/>
      <c r="D64" s="754"/>
      <c r="E64" s="771" t="str">
        <f t="shared" si="0"/>
        <v xml:space="preserve"> </v>
      </c>
      <c r="F64" s="908"/>
      <c r="G64" s="777"/>
      <c r="H64" s="777"/>
      <c r="I64" s="777"/>
      <c r="J64" s="757"/>
      <c r="K64" s="624"/>
      <c r="L64" s="624"/>
      <c r="M64" s="624"/>
      <c r="N64" s="624"/>
      <c r="O64" s="624"/>
      <c r="P64" s="774" t="str">
        <f t="shared" si="1"/>
        <v xml:space="preserve"> </v>
      </c>
      <c r="Q64" s="774" t="str">
        <f t="shared" si="2"/>
        <v xml:space="preserve"> </v>
      </c>
      <c r="R64" s="774" t="str">
        <f t="shared" si="3"/>
        <v xml:space="preserve"> </v>
      </c>
    </row>
    <row r="65" spans="1:18" x14ac:dyDescent="0.25">
      <c r="A65" s="775"/>
      <c r="B65" s="775"/>
      <c r="C65" s="775"/>
      <c r="D65" s="754"/>
      <c r="E65" s="771" t="str">
        <f t="shared" si="0"/>
        <v xml:space="preserve"> </v>
      </c>
      <c r="F65" s="908"/>
      <c r="G65" s="777"/>
      <c r="H65" s="777"/>
      <c r="I65" s="777"/>
      <c r="J65" s="757"/>
      <c r="K65" s="624"/>
      <c r="L65" s="624"/>
      <c r="M65" s="624"/>
      <c r="N65" s="624"/>
      <c r="O65" s="624"/>
      <c r="P65" s="774" t="str">
        <f t="shared" si="1"/>
        <v xml:space="preserve"> </v>
      </c>
      <c r="Q65" s="774" t="str">
        <f t="shared" si="2"/>
        <v xml:space="preserve"> </v>
      </c>
      <c r="R65" s="774" t="str">
        <f t="shared" si="3"/>
        <v xml:space="preserve"> </v>
      </c>
    </row>
    <row r="66" spans="1:18" x14ac:dyDescent="0.25">
      <c r="A66" s="775"/>
      <c r="B66" s="775"/>
      <c r="C66" s="775"/>
      <c r="D66" s="754"/>
      <c r="E66" s="771" t="str">
        <f t="shared" si="0"/>
        <v xml:space="preserve"> </v>
      </c>
      <c r="F66" s="908"/>
      <c r="G66" s="777"/>
      <c r="H66" s="777"/>
      <c r="I66" s="777"/>
      <c r="J66" s="757"/>
      <c r="K66" s="624"/>
      <c r="L66" s="624"/>
      <c r="M66" s="624"/>
      <c r="N66" s="624"/>
      <c r="O66" s="624"/>
      <c r="P66" s="774" t="str">
        <f t="shared" si="1"/>
        <v xml:space="preserve"> </v>
      </c>
      <c r="Q66" s="774" t="str">
        <f t="shared" si="2"/>
        <v xml:space="preserve"> </v>
      </c>
      <c r="R66" s="774" t="str">
        <f t="shared" si="3"/>
        <v xml:space="preserve"> </v>
      </c>
    </row>
    <row r="67" spans="1:18" x14ac:dyDescent="0.25">
      <c r="A67" s="775"/>
      <c r="B67" s="775"/>
      <c r="C67" s="775"/>
      <c r="D67" s="754"/>
      <c r="E67" s="771" t="str">
        <f t="shared" si="0"/>
        <v xml:space="preserve"> </v>
      </c>
      <c r="F67" s="908"/>
      <c r="G67" s="777"/>
      <c r="H67" s="777"/>
      <c r="I67" s="777"/>
      <c r="J67" s="757"/>
      <c r="K67" s="624"/>
      <c r="L67" s="624"/>
      <c r="M67" s="624"/>
      <c r="N67" s="624"/>
      <c r="O67" s="624"/>
      <c r="P67" s="774" t="str">
        <f t="shared" si="1"/>
        <v xml:space="preserve"> </v>
      </c>
      <c r="Q67" s="774" t="str">
        <f t="shared" si="2"/>
        <v xml:space="preserve"> </v>
      </c>
      <c r="R67" s="774" t="str">
        <f t="shared" si="3"/>
        <v xml:space="preserve"> </v>
      </c>
    </row>
    <row r="68" spans="1:18" x14ac:dyDescent="0.25">
      <c r="A68" s="775"/>
      <c r="B68" s="775"/>
      <c r="C68" s="775"/>
      <c r="D68" s="754"/>
      <c r="E68" s="771" t="str">
        <f t="shared" si="0"/>
        <v xml:space="preserve"> </v>
      </c>
      <c r="F68" s="908"/>
      <c r="G68" s="777"/>
      <c r="H68" s="777"/>
      <c r="I68" s="777"/>
      <c r="J68" s="757"/>
      <c r="K68" s="624"/>
      <c r="L68" s="624"/>
      <c r="M68" s="624"/>
      <c r="N68" s="624"/>
      <c r="O68" s="624"/>
      <c r="P68" s="774" t="str">
        <f t="shared" si="1"/>
        <v xml:space="preserve"> </v>
      </c>
      <c r="Q68" s="774" t="str">
        <f t="shared" si="2"/>
        <v xml:space="preserve"> </v>
      </c>
      <c r="R68" s="774" t="str">
        <f t="shared" si="3"/>
        <v xml:space="preserve"> </v>
      </c>
    </row>
    <row r="69" spans="1:18" x14ac:dyDescent="0.25">
      <c r="A69" s="775"/>
      <c r="B69" s="775"/>
      <c r="C69" s="775"/>
      <c r="D69" s="754"/>
      <c r="E69" s="771" t="str">
        <f t="shared" si="0"/>
        <v xml:space="preserve"> </v>
      </c>
      <c r="F69" s="908"/>
      <c r="G69" s="777"/>
      <c r="H69" s="777"/>
      <c r="I69" s="777"/>
      <c r="J69" s="757"/>
      <c r="K69" s="624"/>
      <c r="L69" s="624"/>
      <c r="M69" s="624"/>
      <c r="N69" s="624"/>
      <c r="O69" s="624"/>
      <c r="P69" s="774" t="str">
        <f t="shared" si="1"/>
        <v xml:space="preserve"> </v>
      </c>
      <c r="Q69" s="774" t="str">
        <f t="shared" si="2"/>
        <v xml:space="preserve"> </v>
      </c>
      <c r="R69" s="774" t="str">
        <f t="shared" si="3"/>
        <v xml:space="preserve"> </v>
      </c>
    </row>
    <row r="70" spans="1:18" x14ac:dyDescent="0.25">
      <c r="A70" s="775"/>
      <c r="B70" s="775"/>
      <c r="C70" s="775"/>
      <c r="D70" s="754"/>
      <c r="E70" s="771" t="str">
        <f t="shared" ref="E70:E133" si="4">IFERROR(G70/J70," ")</f>
        <v xml:space="preserve"> </v>
      </c>
      <c r="F70" s="908"/>
      <c r="G70" s="777"/>
      <c r="H70" s="777"/>
      <c r="I70" s="777"/>
      <c r="J70" s="757"/>
      <c r="K70" s="624"/>
      <c r="L70" s="624"/>
      <c r="M70" s="624"/>
      <c r="N70" s="624"/>
      <c r="O70" s="624"/>
      <c r="P70" s="774" t="str">
        <f t="shared" ref="P70:P133" si="5">IF((K70*0.187*10^-3+L70*0.86*10^-3+M70*1.225*10^-3+N70*0.616*10^-3+O70*0.765*10^-3)&gt;0,K70*0.187*10^-3+L70*0.86*10^-3+M70*1.225*10^-3+N70*0.616*10^-3+O70*0.765*10^-3," ")</f>
        <v xml:space="preserve"> </v>
      </c>
      <c r="Q70" s="774" t="str">
        <f t="shared" ref="Q70:Q133" si="6">IFERROR(P70/J70," ")</f>
        <v xml:space="preserve"> </v>
      </c>
      <c r="R70" s="774" t="str">
        <f t="shared" ref="R70:R133" si="7">IFERROR(P70/G70," ")</f>
        <v xml:space="preserve"> </v>
      </c>
    </row>
    <row r="71" spans="1:18" x14ac:dyDescent="0.25">
      <c r="A71" s="775"/>
      <c r="B71" s="775"/>
      <c r="C71" s="775"/>
      <c r="D71" s="754"/>
      <c r="E71" s="771" t="str">
        <f t="shared" si="4"/>
        <v xml:space="preserve"> </v>
      </c>
      <c r="F71" s="908"/>
      <c r="G71" s="777"/>
      <c r="H71" s="777"/>
      <c r="I71" s="777"/>
      <c r="J71" s="757"/>
      <c r="K71" s="624"/>
      <c r="L71" s="624"/>
      <c r="M71" s="624"/>
      <c r="N71" s="624"/>
      <c r="O71" s="624"/>
      <c r="P71" s="774" t="str">
        <f t="shared" si="5"/>
        <v xml:space="preserve"> </v>
      </c>
      <c r="Q71" s="774" t="str">
        <f t="shared" si="6"/>
        <v xml:space="preserve"> </v>
      </c>
      <c r="R71" s="774" t="str">
        <f t="shared" si="7"/>
        <v xml:space="preserve"> </v>
      </c>
    </row>
    <row r="72" spans="1:18" x14ac:dyDescent="0.25">
      <c r="A72" s="775"/>
      <c r="B72" s="775"/>
      <c r="C72" s="775"/>
      <c r="D72" s="754"/>
      <c r="E72" s="771" t="str">
        <f t="shared" si="4"/>
        <v xml:space="preserve"> </v>
      </c>
      <c r="F72" s="908"/>
      <c r="G72" s="777"/>
      <c r="H72" s="777"/>
      <c r="I72" s="777"/>
      <c r="J72" s="757"/>
      <c r="K72" s="624"/>
      <c r="L72" s="624"/>
      <c r="M72" s="624"/>
      <c r="N72" s="624"/>
      <c r="O72" s="624"/>
      <c r="P72" s="774" t="str">
        <f t="shared" si="5"/>
        <v xml:space="preserve"> </v>
      </c>
      <c r="Q72" s="774" t="str">
        <f t="shared" si="6"/>
        <v xml:space="preserve"> </v>
      </c>
      <c r="R72" s="774" t="str">
        <f t="shared" si="7"/>
        <v xml:space="preserve"> </v>
      </c>
    </row>
    <row r="73" spans="1:18" x14ac:dyDescent="0.25">
      <c r="A73" s="775"/>
      <c r="B73" s="775"/>
      <c r="C73" s="775"/>
      <c r="D73" s="754"/>
      <c r="E73" s="771" t="str">
        <f t="shared" si="4"/>
        <v xml:space="preserve"> </v>
      </c>
      <c r="F73" s="908"/>
      <c r="G73" s="777"/>
      <c r="H73" s="777"/>
      <c r="I73" s="777"/>
      <c r="J73" s="757"/>
      <c r="K73" s="624"/>
      <c r="L73" s="624"/>
      <c r="M73" s="624"/>
      <c r="N73" s="624"/>
      <c r="O73" s="624"/>
      <c r="P73" s="774" t="str">
        <f t="shared" si="5"/>
        <v xml:space="preserve"> </v>
      </c>
      <c r="Q73" s="774" t="str">
        <f t="shared" si="6"/>
        <v xml:space="preserve"> </v>
      </c>
      <c r="R73" s="774" t="str">
        <f t="shared" si="7"/>
        <v xml:space="preserve"> </v>
      </c>
    </row>
    <row r="74" spans="1:18" x14ac:dyDescent="0.25">
      <c r="A74" s="775"/>
      <c r="B74" s="775"/>
      <c r="C74" s="775"/>
      <c r="D74" s="754"/>
      <c r="E74" s="771" t="str">
        <f t="shared" si="4"/>
        <v xml:space="preserve"> </v>
      </c>
      <c r="F74" s="908"/>
      <c r="G74" s="777"/>
      <c r="H74" s="777"/>
      <c r="I74" s="777"/>
      <c r="J74" s="757"/>
      <c r="K74" s="624"/>
      <c r="L74" s="624"/>
      <c r="M74" s="624"/>
      <c r="N74" s="624"/>
      <c r="O74" s="624"/>
      <c r="P74" s="774" t="str">
        <f t="shared" si="5"/>
        <v xml:space="preserve"> </v>
      </c>
      <c r="Q74" s="774" t="str">
        <f t="shared" si="6"/>
        <v xml:space="preserve"> </v>
      </c>
      <c r="R74" s="774" t="str">
        <f t="shared" si="7"/>
        <v xml:space="preserve"> </v>
      </c>
    </row>
    <row r="75" spans="1:18" x14ac:dyDescent="0.25">
      <c r="A75" s="775"/>
      <c r="B75" s="775"/>
      <c r="C75" s="775"/>
      <c r="D75" s="754"/>
      <c r="E75" s="771" t="str">
        <f t="shared" si="4"/>
        <v xml:space="preserve"> </v>
      </c>
      <c r="F75" s="908"/>
      <c r="G75" s="777"/>
      <c r="H75" s="777"/>
      <c r="I75" s="777"/>
      <c r="J75" s="757"/>
      <c r="K75" s="624"/>
      <c r="L75" s="624"/>
      <c r="M75" s="624"/>
      <c r="N75" s="624"/>
      <c r="O75" s="624"/>
      <c r="P75" s="774" t="str">
        <f t="shared" si="5"/>
        <v xml:space="preserve"> </v>
      </c>
      <c r="Q75" s="774" t="str">
        <f t="shared" si="6"/>
        <v xml:space="preserve"> </v>
      </c>
      <c r="R75" s="774" t="str">
        <f t="shared" si="7"/>
        <v xml:space="preserve"> </v>
      </c>
    </row>
    <row r="76" spans="1:18" x14ac:dyDescent="0.25">
      <c r="A76" s="775"/>
      <c r="B76" s="775"/>
      <c r="C76" s="775"/>
      <c r="D76" s="754"/>
      <c r="E76" s="771" t="str">
        <f t="shared" si="4"/>
        <v xml:space="preserve"> </v>
      </c>
      <c r="F76" s="908"/>
      <c r="G76" s="777"/>
      <c r="H76" s="777"/>
      <c r="I76" s="777"/>
      <c r="J76" s="757"/>
      <c r="K76" s="624"/>
      <c r="L76" s="624"/>
      <c r="M76" s="624"/>
      <c r="N76" s="624"/>
      <c r="O76" s="624"/>
      <c r="P76" s="774" t="str">
        <f t="shared" si="5"/>
        <v xml:space="preserve"> </v>
      </c>
      <c r="Q76" s="774" t="str">
        <f t="shared" si="6"/>
        <v xml:space="preserve"> </v>
      </c>
      <c r="R76" s="774" t="str">
        <f t="shared" si="7"/>
        <v xml:space="preserve"> </v>
      </c>
    </row>
    <row r="77" spans="1:18" x14ac:dyDescent="0.25">
      <c r="A77" s="775"/>
      <c r="B77" s="775"/>
      <c r="C77" s="775"/>
      <c r="D77" s="754"/>
      <c r="E77" s="771" t="str">
        <f t="shared" si="4"/>
        <v xml:space="preserve"> </v>
      </c>
      <c r="F77" s="908"/>
      <c r="G77" s="777"/>
      <c r="H77" s="777"/>
      <c r="I77" s="777"/>
      <c r="J77" s="757"/>
      <c r="K77" s="624"/>
      <c r="L77" s="624"/>
      <c r="M77" s="624"/>
      <c r="N77" s="624"/>
      <c r="O77" s="624"/>
      <c r="P77" s="774" t="str">
        <f t="shared" si="5"/>
        <v xml:space="preserve"> </v>
      </c>
      <c r="Q77" s="774" t="str">
        <f t="shared" si="6"/>
        <v xml:space="preserve"> </v>
      </c>
      <c r="R77" s="774" t="str">
        <f t="shared" si="7"/>
        <v xml:space="preserve"> </v>
      </c>
    </row>
    <row r="78" spans="1:18" x14ac:dyDescent="0.25">
      <c r="A78" s="775"/>
      <c r="B78" s="775"/>
      <c r="C78" s="775"/>
      <c r="D78" s="754"/>
      <c r="E78" s="771" t="str">
        <f t="shared" si="4"/>
        <v xml:space="preserve"> </v>
      </c>
      <c r="F78" s="908"/>
      <c r="G78" s="777"/>
      <c r="H78" s="777"/>
      <c r="I78" s="777"/>
      <c r="J78" s="757"/>
      <c r="K78" s="624"/>
      <c r="L78" s="624"/>
      <c r="M78" s="624"/>
      <c r="N78" s="624"/>
      <c r="O78" s="624"/>
      <c r="P78" s="774" t="str">
        <f t="shared" si="5"/>
        <v xml:space="preserve"> </v>
      </c>
      <c r="Q78" s="774" t="str">
        <f t="shared" si="6"/>
        <v xml:space="preserve"> </v>
      </c>
      <c r="R78" s="774" t="str">
        <f t="shared" si="7"/>
        <v xml:space="preserve"> </v>
      </c>
    </row>
    <row r="79" spans="1:18" x14ac:dyDescent="0.25">
      <c r="A79" s="775"/>
      <c r="B79" s="775"/>
      <c r="C79" s="775"/>
      <c r="D79" s="754"/>
      <c r="E79" s="771" t="str">
        <f t="shared" si="4"/>
        <v xml:space="preserve"> </v>
      </c>
      <c r="F79" s="908"/>
      <c r="G79" s="777"/>
      <c r="H79" s="777"/>
      <c r="I79" s="777"/>
      <c r="J79" s="757"/>
      <c r="K79" s="624"/>
      <c r="L79" s="624"/>
      <c r="M79" s="624"/>
      <c r="N79" s="624"/>
      <c r="O79" s="624"/>
      <c r="P79" s="774" t="str">
        <f t="shared" si="5"/>
        <v xml:space="preserve"> </v>
      </c>
      <c r="Q79" s="774" t="str">
        <f t="shared" si="6"/>
        <v xml:space="preserve"> </v>
      </c>
      <c r="R79" s="774" t="str">
        <f t="shared" si="7"/>
        <v xml:space="preserve"> </v>
      </c>
    </row>
    <row r="80" spans="1:18" x14ac:dyDescent="0.25">
      <c r="A80" s="775"/>
      <c r="B80" s="775"/>
      <c r="C80" s="775"/>
      <c r="D80" s="754"/>
      <c r="E80" s="771" t="str">
        <f t="shared" si="4"/>
        <v xml:space="preserve"> </v>
      </c>
      <c r="F80" s="908"/>
      <c r="G80" s="777"/>
      <c r="H80" s="777"/>
      <c r="I80" s="777"/>
      <c r="J80" s="757"/>
      <c r="K80" s="624"/>
      <c r="L80" s="624"/>
      <c r="M80" s="624"/>
      <c r="N80" s="624"/>
      <c r="O80" s="624"/>
      <c r="P80" s="774" t="str">
        <f t="shared" si="5"/>
        <v xml:space="preserve"> </v>
      </c>
      <c r="Q80" s="774" t="str">
        <f t="shared" si="6"/>
        <v xml:space="preserve"> </v>
      </c>
      <c r="R80" s="774" t="str">
        <f t="shared" si="7"/>
        <v xml:space="preserve"> </v>
      </c>
    </row>
    <row r="81" spans="1:18" x14ac:dyDescent="0.25">
      <c r="A81" s="775"/>
      <c r="B81" s="775"/>
      <c r="C81" s="775"/>
      <c r="D81" s="754"/>
      <c r="E81" s="771" t="str">
        <f t="shared" si="4"/>
        <v xml:space="preserve"> </v>
      </c>
      <c r="F81" s="908"/>
      <c r="G81" s="777"/>
      <c r="H81" s="777"/>
      <c r="I81" s="777"/>
      <c r="J81" s="757"/>
      <c r="K81" s="624"/>
      <c r="L81" s="624"/>
      <c r="M81" s="624"/>
      <c r="N81" s="624"/>
      <c r="O81" s="624"/>
      <c r="P81" s="774" t="str">
        <f t="shared" si="5"/>
        <v xml:space="preserve"> </v>
      </c>
      <c r="Q81" s="774" t="str">
        <f t="shared" si="6"/>
        <v xml:space="preserve"> </v>
      </c>
      <c r="R81" s="774" t="str">
        <f t="shared" si="7"/>
        <v xml:space="preserve"> </v>
      </c>
    </row>
    <row r="82" spans="1:18" x14ac:dyDescent="0.25">
      <c r="A82" s="775"/>
      <c r="B82" s="775"/>
      <c r="C82" s="775"/>
      <c r="D82" s="754"/>
      <c r="E82" s="771" t="str">
        <f t="shared" si="4"/>
        <v xml:space="preserve"> </v>
      </c>
      <c r="F82" s="908"/>
      <c r="G82" s="777"/>
      <c r="H82" s="777"/>
      <c r="I82" s="777"/>
      <c r="J82" s="757"/>
      <c r="K82" s="624"/>
      <c r="L82" s="624"/>
      <c r="M82" s="624"/>
      <c r="N82" s="624"/>
      <c r="O82" s="624"/>
      <c r="P82" s="774" t="str">
        <f t="shared" si="5"/>
        <v xml:space="preserve"> </v>
      </c>
      <c r="Q82" s="774" t="str">
        <f t="shared" si="6"/>
        <v xml:space="preserve"> </v>
      </c>
      <c r="R82" s="774" t="str">
        <f t="shared" si="7"/>
        <v xml:space="preserve"> </v>
      </c>
    </row>
    <row r="83" spans="1:18" x14ac:dyDescent="0.25">
      <c r="A83" s="775"/>
      <c r="B83" s="775"/>
      <c r="C83" s="775"/>
      <c r="D83" s="754"/>
      <c r="E83" s="771" t="str">
        <f t="shared" si="4"/>
        <v xml:space="preserve"> </v>
      </c>
      <c r="F83" s="908"/>
      <c r="G83" s="777"/>
      <c r="H83" s="777"/>
      <c r="I83" s="777"/>
      <c r="J83" s="757"/>
      <c r="K83" s="624"/>
      <c r="L83" s="624"/>
      <c r="M83" s="624"/>
      <c r="N83" s="624"/>
      <c r="O83" s="624"/>
      <c r="P83" s="774" t="str">
        <f t="shared" si="5"/>
        <v xml:space="preserve"> </v>
      </c>
      <c r="Q83" s="774" t="str">
        <f t="shared" si="6"/>
        <v xml:space="preserve"> </v>
      </c>
      <c r="R83" s="774" t="str">
        <f t="shared" si="7"/>
        <v xml:space="preserve"> </v>
      </c>
    </row>
    <row r="84" spans="1:18" x14ac:dyDescent="0.25">
      <c r="A84" s="775"/>
      <c r="B84" s="775"/>
      <c r="C84" s="775"/>
      <c r="D84" s="754"/>
      <c r="E84" s="771" t="str">
        <f t="shared" si="4"/>
        <v xml:space="preserve"> </v>
      </c>
      <c r="F84" s="908"/>
      <c r="G84" s="777"/>
      <c r="H84" s="777"/>
      <c r="I84" s="777"/>
      <c r="J84" s="757"/>
      <c r="K84" s="624"/>
      <c r="L84" s="624"/>
      <c r="M84" s="624"/>
      <c r="N84" s="624"/>
      <c r="O84" s="624"/>
      <c r="P84" s="774" t="str">
        <f t="shared" si="5"/>
        <v xml:space="preserve"> </v>
      </c>
      <c r="Q84" s="774" t="str">
        <f t="shared" si="6"/>
        <v xml:space="preserve"> </v>
      </c>
      <c r="R84" s="774" t="str">
        <f t="shared" si="7"/>
        <v xml:space="preserve"> </v>
      </c>
    </row>
    <row r="85" spans="1:18" x14ac:dyDescent="0.25">
      <c r="A85" s="775"/>
      <c r="B85" s="775"/>
      <c r="C85" s="775"/>
      <c r="D85" s="754"/>
      <c r="E85" s="771" t="str">
        <f t="shared" si="4"/>
        <v xml:space="preserve"> </v>
      </c>
      <c r="F85" s="908"/>
      <c r="G85" s="777"/>
      <c r="H85" s="777"/>
      <c r="I85" s="777"/>
      <c r="J85" s="757"/>
      <c r="K85" s="624"/>
      <c r="L85" s="624"/>
      <c r="M85" s="624"/>
      <c r="N85" s="624"/>
      <c r="O85" s="624"/>
      <c r="P85" s="774" t="str">
        <f t="shared" si="5"/>
        <v xml:space="preserve"> </v>
      </c>
      <c r="Q85" s="774" t="str">
        <f t="shared" si="6"/>
        <v xml:space="preserve"> </v>
      </c>
      <c r="R85" s="774" t="str">
        <f t="shared" si="7"/>
        <v xml:space="preserve"> </v>
      </c>
    </row>
    <row r="86" spans="1:18" x14ac:dyDescent="0.25">
      <c r="A86" s="775"/>
      <c r="B86" s="775"/>
      <c r="C86" s="775"/>
      <c r="D86" s="754"/>
      <c r="E86" s="771" t="str">
        <f t="shared" si="4"/>
        <v xml:space="preserve"> </v>
      </c>
      <c r="F86" s="908"/>
      <c r="G86" s="777"/>
      <c r="H86" s="777"/>
      <c r="I86" s="777"/>
      <c r="J86" s="757"/>
      <c r="K86" s="624"/>
      <c r="L86" s="624"/>
      <c r="M86" s="624"/>
      <c r="N86" s="624"/>
      <c r="O86" s="624"/>
      <c r="P86" s="774" t="str">
        <f t="shared" si="5"/>
        <v xml:space="preserve"> </v>
      </c>
      <c r="Q86" s="774" t="str">
        <f t="shared" si="6"/>
        <v xml:space="preserve"> </v>
      </c>
      <c r="R86" s="774" t="str">
        <f t="shared" si="7"/>
        <v xml:space="preserve"> </v>
      </c>
    </row>
    <row r="87" spans="1:18" x14ac:dyDescent="0.25">
      <c r="A87" s="775"/>
      <c r="B87" s="775"/>
      <c r="C87" s="775"/>
      <c r="D87" s="754"/>
      <c r="E87" s="771" t="str">
        <f t="shared" si="4"/>
        <v xml:space="preserve"> </v>
      </c>
      <c r="F87" s="908"/>
      <c r="G87" s="777"/>
      <c r="H87" s="777"/>
      <c r="I87" s="777"/>
      <c r="J87" s="757"/>
      <c r="K87" s="624"/>
      <c r="L87" s="624"/>
      <c r="M87" s="624"/>
      <c r="N87" s="624"/>
      <c r="O87" s="624"/>
      <c r="P87" s="774" t="str">
        <f t="shared" si="5"/>
        <v xml:space="preserve"> </v>
      </c>
      <c r="Q87" s="774" t="str">
        <f t="shared" si="6"/>
        <v xml:space="preserve"> </v>
      </c>
      <c r="R87" s="774" t="str">
        <f t="shared" si="7"/>
        <v xml:space="preserve"> </v>
      </c>
    </row>
    <row r="88" spans="1:18" x14ac:dyDescent="0.25">
      <c r="A88" s="775"/>
      <c r="B88" s="775"/>
      <c r="C88" s="775"/>
      <c r="D88" s="754"/>
      <c r="E88" s="771" t="str">
        <f t="shared" si="4"/>
        <v xml:space="preserve"> </v>
      </c>
      <c r="F88" s="908"/>
      <c r="G88" s="777"/>
      <c r="H88" s="777"/>
      <c r="I88" s="777"/>
      <c r="J88" s="757"/>
      <c r="K88" s="624"/>
      <c r="L88" s="624"/>
      <c r="M88" s="624"/>
      <c r="N88" s="624"/>
      <c r="O88" s="624"/>
      <c r="P88" s="774" t="str">
        <f t="shared" si="5"/>
        <v xml:space="preserve"> </v>
      </c>
      <c r="Q88" s="774" t="str">
        <f t="shared" si="6"/>
        <v xml:space="preserve"> </v>
      </c>
      <c r="R88" s="774" t="str">
        <f t="shared" si="7"/>
        <v xml:space="preserve"> </v>
      </c>
    </row>
    <row r="89" spans="1:18" x14ac:dyDescent="0.25">
      <c r="A89" s="775"/>
      <c r="B89" s="775"/>
      <c r="C89" s="775"/>
      <c r="D89" s="754"/>
      <c r="E89" s="771" t="str">
        <f t="shared" si="4"/>
        <v xml:space="preserve"> </v>
      </c>
      <c r="F89" s="908"/>
      <c r="G89" s="777"/>
      <c r="H89" s="777"/>
      <c r="I89" s="777"/>
      <c r="J89" s="757"/>
      <c r="K89" s="624"/>
      <c r="L89" s="624"/>
      <c r="M89" s="624"/>
      <c r="N89" s="624"/>
      <c r="O89" s="624"/>
      <c r="P89" s="774" t="str">
        <f t="shared" si="5"/>
        <v xml:space="preserve"> </v>
      </c>
      <c r="Q89" s="774" t="str">
        <f t="shared" si="6"/>
        <v xml:space="preserve"> </v>
      </c>
      <c r="R89" s="774" t="str">
        <f t="shared" si="7"/>
        <v xml:space="preserve"> </v>
      </c>
    </row>
    <row r="90" spans="1:18" x14ac:dyDescent="0.25">
      <c r="A90" s="775"/>
      <c r="B90" s="775"/>
      <c r="C90" s="775"/>
      <c r="D90" s="754"/>
      <c r="E90" s="771" t="str">
        <f t="shared" si="4"/>
        <v xml:space="preserve"> </v>
      </c>
      <c r="F90" s="908"/>
      <c r="G90" s="777"/>
      <c r="H90" s="777"/>
      <c r="I90" s="777"/>
      <c r="J90" s="757"/>
      <c r="K90" s="624"/>
      <c r="L90" s="624"/>
      <c r="M90" s="624"/>
      <c r="N90" s="624"/>
      <c r="O90" s="624"/>
      <c r="P90" s="774" t="str">
        <f t="shared" si="5"/>
        <v xml:space="preserve"> </v>
      </c>
      <c r="Q90" s="774" t="str">
        <f t="shared" si="6"/>
        <v xml:space="preserve"> </v>
      </c>
      <c r="R90" s="774" t="str">
        <f t="shared" si="7"/>
        <v xml:space="preserve"> </v>
      </c>
    </row>
    <row r="91" spans="1:18" x14ac:dyDescent="0.25">
      <c r="A91" s="775"/>
      <c r="B91" s="775"/>
      <c r="C91" s="775"/>
      <c r="D91" s="754"/>
      <c r="E91" s="771" t="str">
        <f t="shared" si="4"/>
        <v xml:space="preserve"> </v>
      </c>
      <c r="F91" s="908"/>
      <c r="G91" s="777"/>
      <c r="H91" s="777"/>
      <c r="I91" s="777"/>
      <c r="J91" s="757"/>
      <c r="K91" s="624"/>
      <c r="L91" s="624"/>
      <c r="M91" s="624"/>
      <c r="N91" s="624"/>
      <c r="O91" s="624"/>
      <c r="P91" s="774" t="str">
        <f t="shared" si="5"/>
        <v xml:space="preserve"> </v>
      </c>
      <c r="Q91" s="774" t="str">
        <f t="shared" si="6"/>
        <v xml:space="preserve"> </v>
      </c>
      <c r="R91" s="774" t="str">
        <f t="shared" si="7"/>
        <v xml:space="preserve"> </v>
      </c>
    </row>
    <row r="92" spans="1:18" x14ac:dyDescent="0.25">
      <c r="A92" s="775"/>
      <c r="B92" s="775"/>
      <c r="C92" s="775"/>
      <c r="D92" s="754"/>
      <c r="E92" s="771" t="str">
        <f t="shared" si="4"/>
        <v xml:space="preserve"> </v>
      </c>
      <c r="F92" s="908"/>
      <c r="G92" s="777"/>
      <c r="H92" s="777"/>
      <c r="I92" s="777"/>
      <c r="J92" s="757"/>
      <c r="K92" s="624"/>
      <c r="L92" s="624"/>
      <c r="M92" s="624"/>
      <c r="N92" s="624"/>
      <c r="O92" s="624"/>
      <c r="P92" s="774" t="str">
        <f t="shared" si="5"/>
        <v xml:space="preserve"> </v>
      </c>
      <c r="Q92" s="774" t="str">
        <f t="shared" si="6"/>
        <v xml:space="preserve"> </v>
      </c>
      <c r="R92" s="774" t="str">
        <f t="shared" si="7"/>
        <v xml:space="preserve"> </v>
      </c>
    </row>
    <row r="93" spans="1:18" x14ac:dyDescent="0.25">
      <c r="A93" s="775"/>
      <c r="B93" s="775"/>
      <c r="C93" s="775"/>
      <c r="D93" s="754"/>
      <c r="E93" s="771" t="str">
        <f t="shared" si="4"/>
        <v xml:space="preserve"> </v>
      </c>
      <c r="F93" s="908"/>
      <c r="G93" s="777"/>
      <c r="H93" s="777"/>
      <c r="I93" s="777"/>
      <c r="J93" s="757"/>
      <c r="K93" s="624"/>
      <c r="L93" s="624"/>
      <c r="M93" s="624"/>
      <c r="N93" s="624"/>
      <c r="O93" s="624"/>
      <c r="P93" s="774" t="str">
        <f t="shared" si="5"/>
        <v xml:space="preserve"> </v>
      </c>
      <c r="Q93" s="774" t="str">
        <f t="shared" si="6"/>
        <v xml:space="preserve"> </v>
      </c>
      <c r="R93" s="774" t="str">
        <f t="shared" si="7"/>
        <v xml:space="preserve"> </v>
      </c>
    </row>
    <row r="94" spans="1:18" x14ac:dyDescent="0.25">
      <c r="A94" s="775"/>
      <c r="B94" s="775"/>
      <c r="C94" s="775"/>
      <c r="D94" s="754"/>
      <c r="E94" s="771" t="str">
        <f t="shared" si="4"/>
        <v xml:space="preserve"> </v>
      </c>
      <c r="F94" s="908"/>
      <c r="G94" s="777"/>
      <c r="H94" s="777"/>
      <c r="I94" s="777"/>
      <c r="J94" s="757"/>
      <c r="K94" s="624"/>
      <c r="L94" s="624"/>
      <c r="M94" s="624"/>
      <c r="N94" s="624"/>
      <c r="O94" s="624"/>
      <c r="P94" s="774" t="str">
        <f t="shared" si="5"/>
        <v xml:space="preserve"> </v>
      </c>
      <c r="Q94" s="774" t="str">
        <f t="shared" si="6"/>
        <v xml:space="preserve"> </v>
      </c>
      <c r="R94" s="774" t="str">
        <f t="shared" si="7"/>
        <v xml:space="preserve"> </v>
      </c>
    </row>
    <row r="95" spans="1:18" x14ac:dyDescent="0.25">
      <c r="A95" s="775"/>
      <c r="B95" s="775"/>
      <c r="C95" s="775"/>
      <c r="D95" s="754"/>
      <c r="E95" s="771" t="str">
        <f t="shared" si="4"/>
        <v xml:space="preserve"> </v>
      </c>
      <c r="F95" s="908"/>
      <c r="G95" s="777"/>
      <c r="H95" s="777"/>
      <c r="I95" s="777"/>
      <c r="J95" s="757"/>
      <c r="K95" s="624"/>
      <c r="L95" s="624"/>
      <c r="M95" s="624"/>
      <c r="N95" s="624"/>
      <c r="O95" s="624"/>
      <c r="P95" s="774" t="str">
        <f t="shared" si="5"/>
        <v xml:space="preserve"> </v>
      </c>
      <c r="Q95" s="774" t="str">
        <f t="shared" si="6"/>
        <v xml:space="preserve"> </v>
      </c>
      <c r="R95" s="774" t="str">
        <f t="shared" si="7"/>
        <v xml:space="preserve"> </v>
      </c>
    </row>
    <row r="96" spans="1:18" x14ac:dyDescent="0.25">
      <c r="A96" s="775"/>
      <c r="B96" s="775"/>
      <c r="C96" s="775"/>
      <c r="D96" s="754"/>
      <c r="E96" s="771" t="str">
        <f t="shared" si="4"/>
        <v xml:space="preserve"> </v>
      </c>
      <c r="F96" s="908"/>
      <c r="G96" s="777"/>
      <c r="H96" s="777"/>
      <c r="I96" s="777"/>
      <c r="J96" s="757"/>
      <c r="K96" s="624"/>
      <c r="L96" s="624"/>
      <c r="M96" s="624"/>
      <c r="N96" s="624"/>
      <c r="O96" s="624"/>
      <c r="P96" s="774" t="str">
        <f t="shared" si="5"/>
        <v xml:space="preserve"> </v>
      </c>
      <c r="Q96" s="774" t="str">
        <f t="shared" si="6"/>
        <v xml:space="preserve"> </v>
      </c>
      <c r="R96" s="774" t="str">
        <f t="shared" si="7"/>
        <v xml:space="preserve"> </v>
      </c>
    </row>
    <row r="97" spans="1:18" x14ac:dyDescent="0.25">
      <c r="A97" s="775"/>
      <c r="B97" s="775"/>
      <c r="C97" s="775"/>
      <c r="D97" s="754"/>
      <c r="E97" s="771" t="str">
        <f t="shared" si="4"/>
        <v xml:space="preserve"> </v>
      </c>
      <c r="F97" s="908"/>
      <c r="G97" s="777"/>
      <c r="H97" s="777"/>
      <c r="I97" s="777"/>
      <c r="J97" s="757"/>
      <c r="K97" s="624"/>
      <c r="L97" s="624"/>
      <c r="M97" s="624"/>
      <c r="N97" s="624"/>
      <c r="O97" s="624"/>
      <c r="P97" s="774" t="str">
        <f t="shared" si="5"/>
        <v xml:space="preserve"> </v>
      </c>
      <c r="Q97" s="774" t="str">
        <f t="shared" si="6"/>
        <v xml:space="preserve"> </v>
      </c>
      <c r="R97" s="774" t="str">
        <f t="shared" si="7"/>
        <v xml:space="preserve"> </v>
      </c>
    </row>
    <row r="98" spans="1:18" x14ac:dyDescent="0.25">
      <c r="A98" s="775"/>
      <c r="B98" s="775"/>
      <c r="C98" s="775"/>
      <c r="D98" s="754"/>
      <c r="E98" s="771" t="str">
        <f t="shared" si="4"/>
        <v xml:space="preserve"> </v>
      </c>
      <c r="F98" s="908"/>
      <c r="G98" s="777"/>
      <c r="H98" s="777"/>
      <c r="I98" s="777"/>
      <c r="J98" s="757"/>
      <c r="K98" s="624"/>
      <c r="L98" s="624"/>
      <c r="M98" s="624"/>
      <c r="N98" s="624"/>
      <c r="O98" s="624"/>
      <c r="P98" s="774" t="str">
        <f t="shared" si="5"/>
        <v xml:space="preserve"> </v>
      </c>
      <c r="Q98" s="774" t="str">
        <f t="shared" si="6"/>
        <v xml:space="preserve"> </v>
      </c>
      <c r="R98" s="774" t="str">
        <f t="shared" si="7"/>
        <v xml:space="preserve"> </v>
      </c>
    </row>
    <row r="99" spans="1:18" x14ac:dyDescent="0.25">
      <c r="A99" s="775"/>
      <c r="B99" s="775"/>
      <c r="C99" s="775"/>
      <c r="D99" s="754"/>
      <c r="E99" s="771" t="str">
        <f t="shared" si="4"/>
        <v xml:space="preserve"> </v>
      </c>
      <c r="F99" s="908"/>
      <c r="G99" s="777"/>
      <c r="H99" s="777"/>
      <c r="I99" s="777"/>
      <c r="J99" s="757"/>
      <c r="K99" s="624"/>
      <c r="L99" s="624"/>
      <c r="M99" s="624"/>
      <c r="N99" s="624"/>
      <c r="O99" s="624"/>
      <c r="P99" s="774" t="str">
        <f t="shared" si="5"/>
        <v xml:space="preserve"> </v>
      </c>
      <c r="Q99" s="774" t="str">
        <f t="shared" si="6"/>
        <v xml:space="preserve"> </v>
      </c>
      <c r="R99" s="774" t="str">
        <f t="shared" si="7"/>
        <v xml:space="preserve"> </v>
      </c>
    </row>
    <row r="100" spans="1:18" x14ac:dyDescent="0.25">
      <c r="A100" s="775"/>
      <c r="B100" s="775"/>
      <c r="C100" s="775"/>
      <c r="D100" s="754"/>
      <c r="E100" s="771" t="str">
        <f t="shared" si="4"/>
        <v xml:space="preserve"> </v>
      </c>
      <c r="F100" s="908"/>
      <c r="G100" s="777"/>
      <c r="H100" s="777"/>
      <c r="I100" s="777"/>
      <c r="J100" s="757"/>
      <c r="K100" s="624"/>
      <c r="L100" s="624"/>
      <c r="M100" s="624"/>
      <c r="N100" s="624"/>
      <c r="O100" s="624"/>
      <c r="P100" s="774" t="str">
        <f t="shared" si="5"/>
        <v xml:space="preserve"> </v>
      </c>
      <c r="Q100" s="774" t="str">
        <f t="shared" si="6"/>
        <v xml:space="preserve"> </v>
      </c>
      <c r="R100" s="774" t="str">
        <f t="shared" si="7"/>
        <v xml:space="preserve"> </v>
      </c>
    </row>
    <row r="101" spans="1:18" x14ac:dyDescent="0.25">
      <c r="A101" s="775"/>
      <c r="B101" s="775"/>
      <c r="C101" s="775"/>
      <c r="D101" s="754"/>
      <c r="E101" s="771" t="str">
        <f t="shared" si="4"/>
        <v xml:space="preserve"> </v>
      </c>
      <c r="F101" s="908"/>
      <c r="G101" s="777"/>
      <c r="H101" s="777"/>
      <c r="I101" s="777"/>
      <c r="J101" s="757"/>
      <c r="K101" s="624"/>
      <c r="L101" s="624"/>
      <c r="M101" s="624"/>
      <c r="N101" s="624"/>
      <c r="O101" s="624"/>
      <c r="P101" s="774" t="str">
        <f t="shared" si="5"/>
        <v xml:space="preserve"> </v>
      </c>
      <c r="Q101" s="774" t="str">
        <f t="shared" si="6"/>
        <v xml:space="preserve"> </v>
      </c>
      <c r="R101" s="774" t="str">
        <f t="shared" si="7"/>
        <v xml:space="preserve"> </v>
      </c>
    </row>
    <row r="102" spans="1:18" x14ac:dyDescent="0.25">
      <c r="A102" s="775"/>
      <c r="B102" s="775"/>
      <c r="C102" s="775"/>
      <c r="D102" s="754"/>
      <c r="E102" s="771" t="str">
        <f t="shared" si="4"/>
        <v xml:space="preserve"> </v>
      </c>
      <c r="F102" s="908"/>
      <c r="G102" s="777"/>
      <c r="H102" s="777"/>
      <c r="I102" s="777"/>
      <c r="J102" s="757"/>
      <c r="K102" s="624"/>
      <c r="L102" s="624"/>
      <c r="M102" s="624"/>
      <c r="N102" s="624"/>
      <c r="O102" s="624"/>
      <c r="P102" s="774" t="str">
        <f t="shared" si="5"/>
        <v xml:space="preserve"> </v>
      </c>
      <c r="Q102" s="774" t="str">
        <f t="shared" si="6"/>
        <v xml:space="preserve"> </v>
      </c>
      <c r="R102" s="774" t="str">
        <f t="shared" si="7"/>
        <v xml:space="preserve"> </v>
      </c>
    </row>
    <row r="103" spans="1:18" x14ac:dyDescent="0.25">
      <c r="A103" s="775"/>
      <c r="B103" s="775"/>
      <c r="C103" s="775"/>
      <c r="D103" s="754"/>
      <c r="E103" s="771" t="str">
        <f t="shared" si="4"/>
        <v xml:space="preserve"> </v>
      </c>
      <c r="F103" s="908"/>
      <c r="G103" s="777"/>
      <c r="H103" s="777"/>
      <c r="I103" s="777"/>
      <c r="J103" s="757"/>
      <c r="K103" s="624"/>
      <c r="L103" s="624"/>
      <c r="M103" s="624"/>
      <c r="N103" s="624"/>
      <c r="O103" s="624"/>
      <c r="P103" s="774" t="str">
        <f t="shared" si="5"/>
        <v xml:space="preserve"> </v>
      </c>
      <c r="Q103" s="774" t="str">
        <f t="shared" si="6"/>
        <v xml:space="preserve"> </v>
      </c>
      <c r="R103" s="774" t="str">
        <f t="shared" si="7"/>
        <v xml:space="preserve"> </v>
      </c>
    </row>
    <row r="104" spans="1:18" x14ac:dyDescent="0.25">
      <c r="A104" s="775"/>
      <c r="B104" s="775"/>
      <c r="C104" s="775"/>
      <c r="D104" s="754"/>
      <c r="E104" s="771" t="str">
        <f t="shared" si="4"/>
        <v xml:space="preserve"> </v>
      </c>
      <c r="F104" s="908"/>
      <c r="G104" s="777"/>
      <c r="H104" s="777"/>
      <c r="I104" s="777"/>
      <c r="J104" s="757"/>
      <c r="K104" s="624"/>
      <c r="L104" s="624"/>
      <c r="M104" s="624"/>
      <c r="N104" s="624"/>
      <c r="O104" s="624"/>
      <c r="P104" s="774" t="str">
        <f t="shared" si="5"/>
        <v xml:space="preserve"> </v>
      </c>
      <c r="Q104" s="774" t="str">
        <f t="shared" si="6"/>
        <v xml:space="preserve"> </v>
      </c>
      <c r="R104" s="774" t="str">
        <f t="shared" si="7"/>
        <v xml:space="preserve"> </v>
      </c>
    </row>
    <row r="105" spans="1:18" x14ac:dyDescent="0.25">
      <c r="A105" s="775"/>
      <c r="B105" s="775"/>
      <c r="C105" s="775"/>
      <c r="D105" s="754"/>
      <c r="E105" s="771" t="str">
        <f t="shared" si="4"/>
        <v xml:space="preserve"> </v>
      </c>
      <c r="F105" s="908"/>
      <c r="G105" s="777"/>
      <c r="H105" s="777"/>
      <c r="I105" s="777"/>
      <c r="J105" s="757"/>
      <c r="K105" s="624"/>
      <c r="L105" s="624"/>
      <c r="M105" s="624"/>
      <c r="N105" s="624"/>
      <c r="O105" s="624"/>
      <c r="P105" s="774" t="str">
        <f t="shared" si="5"/>
        <v xml:space="preserve"> </v>
      </c>
      <c r="Q105" s="774" t="str">
        <f t="shared" si="6"/>
        <v xml:space="preserve"> </v>
      </c>
      <c r="R105" s="774" t="str">
        <f t="shared" si="7"/>
        <v xml:space="preserve"> </v>
      </c>
    </row>
    <row r="106" spans="1:18" x14ac:dyDescent="0.25">
      <c r="A106" s="775"/>
      <c r="B106" s="775"/>
      <c r="C106" s="775"/>
      <c r="D106" s="754"/>
      <c r="E106" s="771" t="str">
        <f t="shared" si="4"/>
        <v xml:space="preserve"> </v>
      </c>
      <c r="F106" s="908"/>
      <c r="G106" s="777"/>
      <c r="H106" s="777"/>
      <c r="I106" s="777"/>
      <c r="J106" s="757"/>
      <c r="K106" s="624"/>
      <c r="L106" s="624"/>
      <c r="M106" s="624"/>
      <c r="N106" s="624"/>
      <c r="O106" s="624"/>
      <c r="P106" s="774" t="str">
        <f t="shared" si="5"/>
        <v xml:space="preserve"> </v>
      </c>
      <c r="Q106" s="774" t="str">
        <f t="shared" si="6"/>
        <v xml:space="preserve"> </v>
      </c>
      <c r="R106" s="774" t="str">
        <f t="shared" si="7"/>
        <v xml:space="preserve"> </v>
      </c>
    </row>
    <row r="107" spans="1:18" x14ac:dyDescent="0.25">
      <c r="A107" s="775"/>
      <c r="B107" s="775"/>
      <c r="C107" s="775"/>
      <c r="D107" s="754"/>
      <c r="E107" s="771" t="str">
        <f t="shared" si="4"/>
        <v xml:space="preserve"> </v>
      </c>
      <c r="F107" s="908"/>
      <c r="G107" s="777"/>
      <c r="H107" s="777"/>
      <c r="I107" s="777"/>
      <c r="J107" s="757"/>
      <c r="K107" s="624"/>
      <c r="L107" s="624"/>
      <c r="M107" s="624"/>
      <c r="N107" s="624"/>
      <c r="O107" s="624"/>
      <c r="P107" s="774" t="str">
        <f t="shared" si="5"/>
        <v xml:space="preserve"> </v>
      </c>
      <c r="Q107" s="774" t="str">
        <f t="shared" si="6"/>
        <v xml:space="preserve"> </v>
      </c>
      <c r="R107" s="774" t="str">
        <f t="shared" si="7"/>
        <v xml:space="preserve"> </v>
      </c>
    </row>
    <row r="108" spans="1:18" x14ac:dyDescent="0.25">
      <c r="A108" s="775"/>
      <c r="B108" s="775"/>
      <c r="C108" s="775"/>
      <c r="D108" s="754"/>
      <c r="E108" s="771" t="str">
        <f t="shared" si="4"/>
        <v xml:space="preserve"> </v>
      </c>
      <c r="F108" s="908"/>
      <c r="G108" s="777"/>
      <c r="H108" s="777"/>
      <c r="I108" s="777"/>
      <c r="J108" s="757"/>
      <c r="K108" s="624"/>
      <c r="L108" s="624"/>
      <c r="M108" s="624"/>
      <c r="N108" s="624"/>
      <c r="O108" s="624"/>
      <c r="P108" s="774" t="str">
        <f t="shared" si="5"/>
        <v xml:space="preserve"> </v>
      </c>
      <c r="Q108" s="774" t="str">
        <f t="shared" si="6"/>
        <v xml:space="preserve"> </v>
      </c>
      <c r="R108" s="774" t="str">
        <f t="shared" si="7"/>
        <v xml:space="preserve"> </v>
      </c>
    </row>
    <row r="109" spans="1:18" x14ac:dyDescent="0.25">
      <c r="A109" s="775"/>
      <c r="B109" s="775"/>
      <c r="C109" s="775"/>
      <c r="D109" s="754"/>
      <c r="E109" s="771" t="str">
        <f t="shared" si="4"/>
        <v xml:space="preserve"> </v>
      </c>
      <c r="F109" s="908"/>
      <c r="G109" s="777"/>
      <c r="H109" s="777"/>
      <c r="I109" s="777"/>
      <c r="J109" s="757"/>
      <c r="K109" s="624"/>
      <c r="L109" s="624"/>
      <c r="M109" s="624"/>
      <c r="N109" s="624"/>
      <c r="O109" s="624"/>
      <c r="P109" s="774" t="str">
        <f t="shared" si="5"/>
        <v xml:space="preserve"> </v>
      </c>
      <c r="Q109" s="774" t="str">
        <f t="shared" si="6"/>
        <v xml:space="preserve"> </v>
      </c>
      <c r="R109" s="774" t="str">
        <f t="shared" si="7"/>
        <v xml:space="preserve"> </v>
      </c>
    </row>
    <row r="110" spans="1:18" x14ac:dyDescent="0.25">
      <c r="A110" s="775"/>
      <c r="B110" s="775"/>
      <c r="C110" s="775"/>
      <c r="D110" s="754"/>
      <c r="E110" s="771" t="str">
        <f t="shared" si="4"/>
        <v xml:space="preserve"> </v>
      </c>
      <c r="F110" s="908"/>
      <c r="G110" s="777"/>
      <c r="H110" s="777"/>
      <c r="I110" s="777"/>
      <c r="J110" s="757"/>
      <c r="K110" s="624"/>
      <c r="L110" s="624"/>
      <c r="M110" s="624"/>
      <c r="N110" s="624"/>
      <c r="O110" s="624"/>
      <c r="P110" s="774" t="str">
        <f t="shared" si="5"/>
        <v xml:space="preserve"> </v>
      </c>
      <c r="Q110" s="774" t="str">
        <f t="shared" si="6"/>
        <v xml:space="preserve"> </v>
      </c>
      <c r="R110" s="774" t="str">
        <f t="shared" si="7"/>
        <v xml:space="preserve"> </v>
      </c>
    </row>
    <row r="111" spans="1:18" x14ac:dyDescent="0.25">
      <c r="A111" s="775"/>
      <c r="B111" s="775"/>
      <c r="C111" s="775"/>
      <c r="D111" s="754"/>
      <c r="E111" s="771" t="str">
        <f t="shared" si="4"/>
        <v xml:space="preserve"> </v>
      </c>
      <c r="F111" s="908"/>
      <c r="G111" s="777"/>
      <c r="H111" s="777"/>
      <c r="I111" s="777"/>
      <c r="J111" s="757"/>
      <c r="K111" s="624"/>
      <c r="L111" s="624"/>
      <c r="M111" s="624"/>
      <c r="N111" s="624"/>
      <c r="O111" s="624"/>
      <c r="P111" s="774" t="str">
        <f t="shared" si="5"/>
        <v xml:space="preserve"> </v>
      </c>
      <c r="Q111" s="774" t="str">
        <f t="shared" si="6"/>
        <v xml:space="preserve"> </v>
      </c>
      <c r="R111" s="774" t="str">
        <f t="shared" si="7"/>
        <v xml:space="preserve"> </v>
      </c>
    </row>
    <row r="112" spans="1:18" x14ac:dyDescent="0.25">
      <c r="A112" s="775"/>
      <c r="B112" s="775"/>
      <c r="C112" s="775"/>
      <c r="D112" s="754"/>
      <c r="E112" s="771" t="str">
        <f t="shared" si="4"/>
        <v xml:space="preserve"> </v>
      </c>
      <c r="F112" s="908"/>
      <c r="G112" s="777"/>
      <c r="H112" s="777"/>
      <c r="I112" s="777"/>
      <c r="J112" s="757"/>
      <c r="K112" s="624"/>
      <c r="L112" s="624"/>
      <c r="M112" s="624"/>
      <c r="N112" s="624"/>
      <c r="O112" s="624"/>
      <c r="P112" s="774" t="str">
        <f t="shared" si="5"/>
        <v xml:space="preserve"> </v>
      </c>
      <c r="Q112" s="774" t="str">
        <f t="shared" si="6"/>
        <v xml:space="preserve"> </v>
      </c>
      <c r="R112" s="774" t="str">
        <f t="shared" si="7"/>
        <v xml:space="preserve"> </v>
      </c>
    </row>
    <row r="113" spans="1:18" x14ac:dyDescent="0.25">
      <c r="A113" s="775"/>
      <c r="B113" s="775"/>
      <c r="C113" s="775"/>
      <c r="D113" s="754"/>
      <c r="E113" s="771" t="str">
        <f t="shared" si="4"/>
        <v xml:space="preserve"> </v>
      </c>
      <c r="F113" s="908"/>
      <c r="G113" s="777"/>
      <c r="H113" s="777"/>
      <c r="I113" s="777"/>
      <c r="J113" s="757"/>
      <c r="K113" s="624"/>
      <c r="L113" s="624"/>
      <c r="M113" s="624"/>
      <c r="N113" s="624"/>
      <c r="O113" s="624"/>
      <c r="P113" s="774" t="str">
        <f t="shared" si="5"/>
        <v xml:space="preserve"> </v>
      </c>
      <c r="Q113" s="774" t="str">
        <f t="shared" si="6"/>
        <v xml:space="preserve"> </v>
      </c>
      <c r="R113" s="774" t="str">
        <f t="shared" si="7"/>
        <v xml:space="preserve"> </v>
      </c>
    </row>
    <row r="114" spans="1:18" x14ac:dyDescent="0.25">
      <c r="A114" s="775"/>
      <c r="B114" s="775"/>
      <c r="C114" s="775"/>
      <c r="D114" s="754"/>
      <c r="E114" s="771" t="str">
        <f t="shared" si="4"/>
        <v xml:space="preserve"> </v>
      </c>
      <c r="F114" s="908"/>
      <c r="G114" s="777"/>
      <c r="H114" s="777"/>
      <c r="I114" s="777"/>
      <c r="J114" s="757"/>
      <c r="K114" s="624"/>
      <c r="L114" s="624"/>
      <c r="M114" s="624"/>
      <c r="N114" s="624"/>
      <c r="O114" s="624"/>
      <c r="P114" s="774" t="str">
        <f t="shared" si="5"/>
        <v xml:space="preserve"> </v>
      </c>
      <c r="Q114" s="774" t="str">
        <f t="shared" si="6"/>
        <v xml:space="preserve"> </v>
      </c>
      <c r="R114" s="774" t="str">
        <f t="shared" si="7"/>
        <v xml:space="preserve"> </v>
      </c>
    </row>
    <row r="115" spans="1:18" x14ac:dyDescent="0.25">
      <c r="A115" s="775"/>
      <c r="B115" s="775"/>
      <c r="C115" s="775"/>
      <c r="D115" s="754"/>
      <c r="E115" s="771" t="str">
        <f t="shared" si="4"/>
        <v xml:space="preserve"> </v>
      </c>
      <c r="F115" s="908"/>
      <c r="G115" s="777"/>
      <c r="H115" s="777"/>
      <c r="I115" s="777"/>
      <c r="J115" s="757"/>
      <c r="K115" s="624"/>
      <c r="L115" s="624"/>
      <c r="M115" s="624"/>
      <c r="N115" s="624"/>
      <c r="O115" s="624"/>
      <c r="P115" s="774" t="str">
        <f t="shared" si="5"/>
        <v xml:space="preserve"> </v>
      </c>
      <c r="Q115" s="774" t="str">
        <f t="shared" si="6"/>
        <v xml:space="preserve"> </v>
      </c>
      <c r="R115" s="774" t="str">
        <f t="shared" si="7"/>
        <v xml:space="preserve"> </v>
      </c>
    </row>
    <row r="116" spans="1:18" x14ac:dyDescent="0.25">
      <c r="A116" s="775"/>
      <c r="B116" s="775"/>
      <c r="C116" s="775"/>
      <c r="D116" s="754"/>
      <c r="E116" s="771" t="str">
        <f t="shared" si="4"/>
        <v xml:space="preserve"> </v>
      </c>
      <c r="F116" s="908"/>
      <c r="G116" s="777"/>
      <c r="H116" s="777"/>
      <c r="I116" s="777"/>
      <c r="J116" s="757"/>
      <c r="K116" s="624"/>
      <c r="L116" s="624"/>
      <c r="M116" s="624"/>
      <c r="N116" s="624"/>
      <c r="O116" s="624"/>
      <c r="P116" s="774" t="str">
        <f t="shared" si="5"/>
        <v xml:space="preserve"> </v>
      </c>
      <c r="Q116" s="774" t="str">
        <f t="shared" si="6"/>
        <v xml:space="preserve"> </v>
      </c>
      <c r="R116" s="774" t="str">
        <f t="shared" si="7"/>
        <v xml:space="preserve"> </v>
      </c>
    </row>
    <row r="117" spans="1:18" x14ac:dyDescent="0.25">
      <c r="A117" s="775"/>
      <c r="B117" s="775"/>
      <c r="C117" s="775"/>
      <c r="D117" s="754"/>
      <c r="E117" s="771" t="str">
        <f t="shared" si="4"/>
        <v xml:space="preserve"> </v>
      </c>
      <c r="F117" s="908"/>
      <c r="G117" s="777"/>
      <c r="H117" s="777"/>
      <c r="I117" s="777"/>
      <c r="J117" s="757"/>
      <c r="K117" s="624"/>
      <c r="L117" s="624"/>
      <c r="M117" s="624"/>
      <c r="N117" s="624"/>
      <c r="O117" s="624"/>
      <c r="P117" s="774" t="str">
        <f t="shared" si="5"/>
        <v xml:space="preserve"> </v>
      </c>
      <c r="Q117" s="774" t="str">
        <f t="shared" si="6"/>
        <v xml:space="preserve"> </v>
      </c>
      <c r="R117" s="774" t="str">
        <f t="shared" si="7"/>
        <v xml:space="preserve"> </v>
      </c>
    </row>
    <row r="118" spans="1:18" x14ac:dyDescent="0.25">
      <c r="A118" s="775"/>
      <c r="B118" s="775"/>
      <c r="C118" s="775"/>
      <c r="D118" s="754"/>
      <c r="E118" s="771" t="str">
        <f t="shared" si="4"/>
        <v xml:space="preserve"> </v>
      </c>
      <c r="F118" s="908"/>
      <c r="G118" s="777"/>
      <c r="H118" s="777"/>
      <c r="I118" s="777"/>
      <c r="J118" s="757"/>
      <c r="K118" s="624"/>
      <c r="L118" s="624"/>
      <c r="M118" s="624"/>
      <c r="N118" s="624"/>
      <c r="O118" s="624"/>
      <c r="P118" s="774" t="str">
        <f t="shared" si="5"/>
        <v xml:space="preserve"> </v>
      </c>
      <c r="Q118" s="774" t="str">
        <f t="shared" si="6"/>
        <v xml:space="preserve"> </v>
      </c>
      <c r="R118" s="774" t="str">
        <f t="shared" si="7"/>
        <v xml:space="preserve"> </v>
      </c>
    </row>
    <row r="119" spans="1:18" x14ac:dyDescent="0.25">
      <c r="A119" s="775"/>
      <c r="B119" s="775"/>
      <c r="C119" s="775"/>
      <c r="D119" s="754"/>
      <c r="E119" s="771" t="str">
        <f t="shared" si="4"/>
        <v xml:space="preserve"> </v>
      </c>
      <c r="F119" s="908"/>
      <c r="G119" s="777"/>
      <c r="H119" s="777"/>
      <c r="I119" s="777"/>
      <c r="J119" s="757"/>
      <c r="K119" s="624"/>
      <c r="L119" s="624"/>
      <c r="M119" s="624"/>
      <c r="N119" s="624"/>
      <c r="O119" s="624"/>
      <c r="P119" s="774" t="str">
        <f t="shared" si="5"/>
        <v xml:space="preserve"> </v>
      </c>
      <c r="Q119" s="774" t="str">
        <f t="shared" si="6"/>
        <v xml:space="preserve"> </v>
      </c>
      <c r="R119" s="774" t="str">
        <f t="shared" si="7"/>
        <v xml:space="preserve"> </v>
      </c>
    </row>
    <row r="120" spans="1:18" x14ac:dyDescent="0.25">
      <c r="A120" s="775"/>
      <c r="B120" s="775"/>
      <c r="C120" s="775"/>
      <c r="D120" s="754"/>
      <c r="E120" s="771" t="str">
        <f t="shared" si="4"/>
        <v xml:space="preserve"> </v>
      </c>
      <c r="F120" s="908"/>
      <c r="G120" s="777"/>
      <c r="H120" s="777"/>
      <c r="I120" s="777"/>
      <c r="J120" s="757"/>
      <c r="K120" s="624"/>
      <c r="L120" s="624"/>
      <c r="M120" s="624"/>
      <c r="N120" s="624"/>
      <c r="O120" s="624"/>
      <c r="P120" s="774" t="str">
        <f t="shared" si="5"/>
        <v xml:space="preserve"> </v>
      </c>
      <c r="Q120" s="774" t="str">
        <f t="shared" si="6"/>
        <v xml:space="preserve"> </v>
      </c>
      <c r="R120" s="774" t="str">
        <f t="shared" si="7"/>
        <v xml:space="preserve"> </v>
      </c>
    </row>
    <row r="121" spans="1:18" x14ac:dyDescent="0.25">
      <c r="A121" s="775"/>
      <c r="B121" s="775"/>
      <c r="C121" s="775"/>
      <c r="D121" s="754"/>
      <c r="E121" s="771" t="str">
        <f t="shared" si="4"/>
        <v xml:space="preserve"> </v>
      </c>
      <c r="F121" s="908"/>
      <c r="G121" s="777"/>
      <c r="H121" s="777"/>
      <c r="I121" s="777"/>
      <c r="J121" s="757"/>
      <c r="K121" s="624"/>
      <c r="L121" s="624"/>
      <c r="M121" s="624"/>
      <c r="N121" s="624"/>
      <c r="O121" s="624"/>
      <c r="P121" s="774" t="str">
        <f t="shared" si="5"/>
        <v xml:space="preserve"> </v>
      </c>
      <c r="Q121" s="774" t="str">
        <f t="shared" si="6"/>
        <v xml:space="preserve"> </v>
      </c>
      <c r="R121" s="774" t="str">
        <f t="shared" si="7"/>
        <v xml:space="preserve"> </v>
      </c>
    </row>
    <row r="122" spans="1:18" x14ac:dyDescent="0.25">
      <c r="A122" s="775"/>
      <c r="B122" s="775"/>
      <c r="C122" s="775"/>
      <c r="D122" s="754"/>
      <c r="E122" s="771" t="str">
        <f t="shared" si="4"/>
        <v xml:space="preserve"> </v>
      </c>
      <c r="F122" s="908"/>
      <c r="G122" s="777"/>
      <c r="H122" s="777"/>
      <c r="I122" s="777"/>
      <c r="J122" s="757"/>
      <c r="K122" s="624"/>
      <c r="L122" s="624"/>
      <c r="M122" s="624"/>
      <c r="N122" s="624"/>
      <c r="O122" s="624"/>
      <c r="P122" s="774" t="str">
        <f t="shared" si="5"/>
        <v xml:space="preserve"> </v>
      </c>
      <c r="Q122" s="774" t="str">
        <f t="shared" si="6"/>
        <v xml:space="preserve"> </v>
      </c>
      <c r="R122" s="774" t="str">
        <f t="shared" si="7"/>
        <v xml:space="preserve"> </v>
      </c>
    </row>
    <row r="123" spans="1:18" x14ac:dyDescent="0.25">
      <c r="A123" s="775"/>
      <c r="B123" s="775"/>
      <c r="C123" s="775"/>
      <c r="D123" s="754"/>
      <c r="E123" s="771" t="str">
        <f t="shared" si="4"/>
        <v xml:space="preserve"> </v>
      </c>
      <c r="F123" s="908"/>
      <c r="G123" s="777"/>
      <c r="H123" s="777"/>
      <c r="I123" s="777"/>
      <c r="J123" s="757"/>
      <c r="K123" s="624"/>
      <c r="L123" s="624"/>
      <c r="M123" s="624"/>
      <c r="N123" s="624"/>
      <c r="O123" s="624"/>
      <c r="P123" s="774" t="str">
        <f t="shared" si="5"/>
        <v xml:space="preserve"> </v>
      </c>
      <c r="Q123" s="774" t="str">
        <f t="shared" si="6"/>
        <v xml:space="preserve"> </v>
      </c>
      <c r="R123" s="774" t="str">
        <f t="shared" si="7"/>
        <v xml:space="preserve"> </v>
      </c>
    </row>
    <row r="124" spans="1:18" x14ac:dyDescent="0.25">
      <c r="A124" s="775"/>
      <c r="B124" s="775"/>
      <c r="C124" s="775"/>
      <c r="D124" s="754"/>
      <c r="E124" s="771" t="str">
        <f t="shared" si="4"/>
        <v xml:space="preserve"> </v>
      </c>
      <c r="F124" s="908"/>
      <c r="G124" s="777"/>
      <c r="H124" s="777"/>
      <c r="I124" s="777"/>
      <c r="J124" s="757"/>
      <c r="K124" s="624"/>
      <c r="L124" s="624"/>
      <c r="M124" s="624"/>
      <c r="N124" s="624"/>
      <c r="O124" s="624"/>
      <c r="P124" s="774" t="str">
        <f t="shared" si="5"/>
        <v xml:space="preserve"> </v>
      </c>
      <c r="Q124" s="774" t="str">
        <f t="shared" si="6"/>
        <v xml:space="preserve"> </v>
      </c>
      <c r="R124" s="774" t="str">
        <f t="shared" si="7"/>
        <v xml:space="preserve"> </v>
      </c>
    </row>
    <row r="125" spans="1:18" x14ac:dyDescent="0.25">
      <c r="A125" s="775"/>
      <c r="B125" s="775"/>
      <c r="C125" s="775"/>
      <c r="D125" s="754"/>
      <c r="E125" s="771" t="str">
        <f t="shared" si="4"/>
        <v xml:space="preserve"> </v>
      </c>
      <c r="F125" s="908"/>
      <c r="G125" s="777"/>
      <c r="H125" s="777"/>
      <c r="I125" s="777"/>
      <c r="J125" s="757"/>
      <c r="K125" s="624"/>
      <c r="L125" s="624"/>
      <c r="M125" s="624"/>
      <c r="N125" s="624"/>
      <c r="O125" s="624"/>
      <c r="P125" s="774" t="str">
        <f t="shared" si="5"/>
        <v xml:space="preserve"> </v>
      </c>
      <c r="Q125" s="774" t="str">
        <f t="shared" si="6"/>
        <v xml:space="preserve"> </v>
      </c>
      <c r="R125" s="774" t="str">
        <f t="shared" si="7"/>
        <v xml:space="preserve"> </v>
      </c>
    </row>
    <row r="126" spans="1:18" x14ac:dyDescent="0.25">
      <c r="A126" s="775"/>
      <c r="B126" s="775"/>
      <c r="C126" s="775"/>
      <c r="D126" s="754"/>
      <c r="E126" s="771" t="str">
        <f t="shared" si="4"/>
        <v xml:space="preserve"> </v>
      </c>
      <c r="F126" s="908"/>
      <c r="G126" s="777"/>
      <c r="H126" s="777"/>
      <c r="I126" s="777"/>
      <c r="J126" s="757"/>
      <c r="K126" s="624"/>
      <c r="L126" s="624"/>
      <c r="M126" s="624"/>
      <c r="N126" s="624"/>
      <c r="O126" s="624"/>
      <c r="P126" s="774" t="str">
        <f t="shared" si="5"/>
        <v xml:space="preserve"> </v>
      </c>
      <c r="Q126" s="774" t="str">
        <f t="shared" si="6"/>
        <v xml:space="preserve"> </v>
      </c>
      <c r="R126" s="774" t="str">
        <f t="shared" si="7"/>
        <v xml:space="preserve"> </v>
      </c>
    </row>
    <row r="127" spans="1:18" x14ac:dyDescent="0.25">
      <c r="A127" s="775"/>
      <c r="B127" s="775"/>
      <c r="C127" s="775"/>
      <c r="D127" s="754"/>
      <c r="E127" s="771" t="str">
        <f t="shared" si="4"/>
        <v xml:space="preserve"> </v>
      </c>
      <c r="F127" s="908"/>
      <c r="G127" s="777"/>
      <c r="H127" s="777"/>
      <c r="I127" s="777"/>
      <c r="J127" s="757"/>
      <c r="K127" s="624"/>
      <c r="L127" s="624"/>
      <c r="M127" s="624"/>
      <c r="N127" s="624"/>
      <c r="O127" s="624"/>
      <c r="P127" s="774" t="str">
        <f t="shared" si="5"/>
        <v xml:space="preserve"> </v>
      </c>
      <c r="Q127" s="774" t="str">
        <f t="shared" si="6"/>
        <v xml:space="preserve"> </v>
      </c>
      <c r="R127" s="774" t="str">
        <f t="shared" si="7"/>
        <v xml:space="preserve"> </v>
      </c>
    </row>
    <row r="128" spans="1:18" x14ac:dyDescent="0.25">
      <c r="A128" s="775"/>
      <c r="B128" s="775"/>
      <c r="C128" s="775"/>
      <c r="D128" s="754"/>
      <c r="E128" s="771" t="str">
        <f t="shared" si="4"/>
        <v xml:space="preserve"> </v>
      </c>
      <c r="F128" s="908"/>
      <c r="G128" s="777"/>
      <c r="H128" s="777"/>
      <c r="I128" s="777"/>
      <c r="J128" s="757"/>
      <c r="K128" s="624"/>
      <c r="L128" s="624"/>
      <c r="M128" s="624"/>
      <c r="N128" s="624"/>
      <c r="O128" s="624"/>
      <c r="P128" s="774" t="str">
        <f t="shared" si="5"/>
        <v xml:space="preserve"> </v>
      </c>
      <c r="Q128" s="774" t="str">
        <f t="shared" si="6"/>
        <v xml:space="preserve"> </v>
      </c>
      <c r="R128" s="774" t="str">
        <f t="shared" si="7"/>
        <v xml:space="preserve"> </v>
      </c>
    </row>
    <row r="129" spans="1:18" x14ac:dyDescent="0.25">
      <c r="A129" s="775"/>
      <c r="B129" s="775"/>
      <c r="C129" s="775"/>
      <c r="D129" s="754"/>
      <c r="E129" s="771" t="str">
        <f t="shared" si="4"/>
        <v xml:space="preserve"> </v>
      </c>
      <c r="F129" s="908"/>
      <c r="G129" s="777"/>
      <c r="H129" s="777"/>
      <c r="I129" s="777"/>
      <c r="J129" s="757"/>
      <c r="K129" s="624"/>
      <c r="L129" s="624"/>
      <c r="M129" s="624"/>
      <c r="N129" s="624"/>
      <c r="O129" s="624"/>
      <c r="P129" s="774" t="str">
        <f t="shared" si="5"/>
        <v xml:space="preserve"> </v>
      </c>
      <c r="Q129" s="774" t="str">
        <f t="shared" si="6"/>
        <v xml:space="preserve"> </v>
      </c>
      <c r="R129" s="774" t="str">
        <f t="shared" si="7"/>
        <v xml:space="preserve"> </v>
      </c>
    </row>
    <row r="130" spans="1:18" x14ac:dyDescent="0.25">
      <c r="A130" s="775"/>
      <c r="B130" s="775"/>
      <c r="C130" s="775"/>
      <c r="D130" s="754"/>
      <c r="E130" s="771" t="str">
        <f t="shared" si="4"/>
        <v xml:space="preserve"> </v>
      </c>
      <c r="F130" s="908"/>
      <c r="G130" s="777"/>
      <c r="H130" s="777"/>
      <c r="I130" s="777"/>
      <c r="J130" s="757"/>
      <c r="K130" s="624"/>
      <c r="L130" s="624"/>
      <c r="M130" s="624"/>
      <c r="N130" s="624"/>
      <c r="O130" s="624"/>
      <c r="P130" s="774" t="str">
        <f t="shared" si="5"/>
        <v xml:space="preserve"> </v>
      </c>
      <c r="Q130" s="774" t="str">
        <f t="shared" si="6"/>
        <v xml:space="preserve"> </v>
      </c>
      <c r="R130" s="774" t="str">
        <f t="shared" si="7"/>
        <v xml:space="preserve"> </v>
      </c>
    </row>
    <row r="131" spans="1:18" x14ac:dyDescent="0.25">
      <c r="A131" s="775"/>
      <c r="B131" s="775"/>
      <c r="C131" s="775"/>
      <c r="D131" s="754"/>
      <c r="E131" s="771" t="str">
        <f t="shared" si="4"/>
        <v xml:space="preserve"> </v>
      </c>
      <c r="F131" s="908"/>
      <c r="G131" s="777"/>
      <c r="H131" s="777"/>
      <c r="I131" s="777"/>
      <c r="J131" s="757"/>
      <c r="K131" s="624"/>
      <c r="L131" s="624"/>
      <c r="M131" s="624"/>
      <c r="N131" s="624"/>
      <c r="O131" s="624"/>
      <c r="P131" s="774" t="str">
        <f t="shared" si="5"/>
        <v xml:space="preserve"> </v>
      </c>
      <c r="Q131" s="774" t="str">
        <f t="shared" si="6"/>
        <v xml:space="preserve"> </v>
      </c>
      <c r="R131" s="774" t="str">
        <f t="shared" si="7"/>
        <v xml:space="preserve"> </v>
      </c>
    </row>
    <row r="132" spans="1:18" x14ac:dyDescent="0.25">
      <c r="A132" s="775"/>
      <c r="B132" s="775"/>
      <c r="C132" s="775"/>
      <c r="D132" s="754"/>
      <c r="E132" s="771" t="str">
        <f t="shared" si="4"/>
        <v xml:space="preserve"> </v>
      </c>
      <c r="F132" s="908"/>
      <c r="G132" s="777"/>
      <c r="H132" s="777"/>
      <c r="I132" s="777"/>
      <c r="J132" s="757"/>
      <c r="K132" s="624"/>
      <c r="L132" s="624"/>
      <c r="M132" s="624"/>
      <c r="N132" s="624"/>
      <c r="O132" s="624"/>
      <c r="P132" s="774" t="str">
        <f t="shared" si="5"/>
        <v xml:space="preserve"> </v>
      </c>
      <c r="Q132" s="774" t="str">
        <f t="shared" si="6"/>
        <v xml:space="preserve"> </v>
      </c>
      <c r="R132" s="774" t="str">
        <f t="shared" si="7"/>
        <v xml:space="preserve"> </v>
      </c>
    </row>
    <row r="133" spans="1:18" x14ac:dyDescent="0.25">
      <c r="A133" s="775"/>
      <c r="B133" s="775"/>
      <c r="C133" s="775"/>
      <c r="D133" s="754"/>
      <c r="E133" s="771" t="str">
        <f t="shared" si="4"/>
        <v xml:space="preserve"> </v>
      </c>
      <c r="F133" s="908"/>
      <c r="G133" s="777"/>
      <c r="H133" s="777"/>
      <c r="I133" s="777"/>
      <c r="J133" s="757"/>
      <c r="K133" s="624"/>
      <c r="L133" s="624"/>
      <c r="M133" s="624"/>
      <c r="N133" s="624"/>
      <c r="O133" s="624"/>
      <c r="P133" s="774" t="str">
        <f t="shared" si="5"/>
        <v xml:space="preserve"> </v>
      </c>
      <c r="Q133" s="774" t="str">
        <f t="shared" si="6"/>
        <v xml:space="preserve"> </v>
      </c>
      <c r="R133" s="774" t="str">
        <f t="shared" si="7"/>
        <v xml:space="preserve"> </v>
      </c>
    </row>
    <row r="134" spans="1:18" x14ac:dyDescent="0.25">
      <c r="A134" s="775"/>
      <c r="B134" s="775"/>
      <c r="C134" s="775"/>
      <c r="D134" s="754"/>
      <c r="E134" s="771" t="str">
        <f t="shared" ref="E134:E197" si="8">IFERROR(G134/J134," ")</f>
        <v xml:space="preserve"> </v>
      </c>
      <c r="F134" s="908"/>
      <c r="G134" s="777"/>
      <c r="H134" s="777"/>
      <c r="I134" s="777"/>
      <c r="J134" s="757"/>
      <c r="K134" s="624"/>
      <c r="L134" s="624"/>
      <c r="M134" s="624"/>
      <c r="N134" s="624"/>
      <c r="O134" s="624"/>
      <c r="P134" s="774" t="str">
        <f t="shared" ref="P134:P197" si="9">IF((K134*0.187*10^-3+L134*0.86*10^-3+M134*1.225*10^-3+N134*0.616*10^-3+O134*0.765*10^-3)&gt;0,K134*0.187*10^-3+L134*0.86*10^-3+M134*1.225*10^-3+N134*0.616*10^-3+O134*0.765*10^-3," ")</f>
        <v xml:space="preserve"> </v>
      </c>
      <c r="Q134" s="774" t="str">
        <f t="shared" ref="Q134:Q197" si="10">IFERROR(P134/J134," ")</f>
        <v xml:space="preserve"> </v>
      </c>
      <c r="R134" s="774" t="str">
        <f t="shared" ref="R134:R197" si="11">IFERROR(P134/G134," ")</f>
        <v xml:space="preserve"> </v>
      </c>
    </row>
    <row r="135" spans="1:18" x14ac:dyDescent="0.25">
      <c r="A135" s="775"/>
      <c r="B135" s="775"/>
      <c r="C135" s="775"/>
      <c r="D135" s="754"/>
      <c r="E135" s="771" t="str">
        <f t="shared" si="8"/>
        <v xml:space="preserve"> </v>
      </c>
      <c r="F135" s="908"/>
      <c r="G135" s="777"/>
      <c r="H135" s="777"/>
      <c r="I135" s="777"/>
      <c r="J135" s="757"/>
      <c r="K135" s="624"/>
      <c r="L135" s="624"/>
      <c r="M135" s="624"/>
      <c r="N135" s="624"/>
      <c r="O135" s="624"/>
      <c r="P135" s="774" t="str">
        <f t="shared" si="9"/>
        <v xml:space="preserve"> </v>
      </c>
      <c r="Q135" s="774" t="str">
        <f t="shared" si="10"/>
        <v xml:space="preserve"> </v>
      </c>
      <c r="R135" s="774" t="str">
        <f t="shared" si="11"/>
        <v xml:space="preserve"> </v>
      </c>
    </row>
    <row r="136" spans="1:18" x14ac:dyDescent="0.25">
      <c r="A136" s="775"/>
      <c r="B136" s="775"/>
      <c r="C136" s="775"/>
      <c r="D136" s="754"/>
      <c r="E136" s="771" t="str">
        <f t="shared" si="8"/>
        <v xml:space="preserve"> </v>
      </c>
      <c r="F136" s="908"/>
      <c r="G136" s="777"/>
      <c r="H136" s="777"/>
      <c r="I136" s="777"/>
      <c r="J136" s="757"/>
      <c r="K136" s="624"/>
      <c r="L136" s="624"/>
      <c r="M136" s="624"/>
      <c r="N136" s="624"/>
      <c r="O136" s="624"/>
      <c r="P136" s="774" t="str">
        <f t="shared" si="9"/>
        <v xml:space="preserve"> </v>
      </c>
      <c r="Q136" s="774" t="str">
        <f t="shared" si="10"/>
        <v xml:space="preserve"> </v>
      </c>
      <c r="R136" s="774" t="str">
        <f t="shared" si="11"/>
        <v xml:space="preserve"> </v>
      </c>
    </row>
    <row r="137" spans="1:18" x14ac:dyDescent="0.25">
      <c r="A137" s="775"/>
      <c r="B137" s="775"/>
      <c r="C137" s="775"/>
      <c r="D137" s="754"/>
      <c r="E137" s="771" t="str">
        <f t="shared" si="8"/>
        <v xml:space="preserve"> </v>
      </c>
      <c r="F137" s="908"/>
      <c r="G137" s="777"/>
      <c r="H137" s="777"/>
      <c r="I137" s="777"/>
      <c r="J137" s="757"/>
      <c r="K137" s="624"/>
      <c r="L137" s="624"/>
      <c r="M137" s="624"/>
      <c r="N137" s="624"/>
      <c r="O137" s="624"/>
      <c r="P137" s="774" t="str">
        <f t="shared" si="9"/>
        <v xml:space="preserve"> </v>
      </c>
      <c r="Q137" s="774" t="str">
        <f t="shared" si="10"/>
        <v xml:space="preserve"> </v>
      </c>
      <c r="R137" s="774" t="str">
        <f t="shared" si="11"/>
        <v xml:space="preserve"> </v>
      </c>
    </row>
    <row r="138" spans="1:18" x14ac:dyDescent="0.25">
      <c r="A138" s="775"/>
      <c r="B138" s="775"/>
      <c r="C138" s="775"/>
      <c r="D138" s="754"/>
      <c r="E138" s="771" t="str">
        <f t="shared" si="8"/>
        <v xml:space="preserve"> </v>
      </c>
      <c r="F138" s="908"/>
      <c r="G138" s="777"/>
      <c r="H138" s="777"/>
      <c r="I138" s="777"/>
      <c r="J138" s="757"/>
      <c r="K138" s="624"/>
      <c r="L138" s="624"/>
      <c r="M138" s="624"/>
      <c r="N138" s="624"/>
      <c r="O138" s="624"/>
      <c r="P138" s="774" t="str">
        <f t="shared" si="9"/>
        <v xml:space="preserve"> </v>
      </c>
      <c r="Q138" s="774" t="str">
        <f t="shared" si="10"/>
        <v xml:space="preserve"> </v>
      </c>
      <c r="R138" s="774" t="str">
        <f t="shared" si="11"/>
        <v xml:space="preserve"> </v>
      </c>
    </row>
    <row r="139" spans="1:18" x14ac:dyDescent="0.25">
      <c r="A139" s="775"/>
      <c r="B139" s="775"/>
      <c r="C139" s="775"/>
      <c r="D139" s="754"/>
      <c r="E139" s="771" t="str">
        <f t="shared" si="8"/>
        <v xml:space="preserve"> </v>
      </c>
      <c r="F139" s="908"/>
      <c r="G139" s="777"/>
      <c r="H139" s="777"/>
      <c r="I139" s="777"/>
      <c r="J139" s="757"/>
      <c r="K139" s="624"/>
      <c r="L139" s="624"/>
      <c r="M139" s="624"/>
      <c r="N139" s="624"/>
      <c r="O139" s="624"/>
      <c r="P139" s="774" t="str">
        <f t="shared" si="9"/>
        <v xml:space="preserve"> </v>
      </c>
      <c r="Q139" s="774" t="str">
        <f t="shared" si="10"/>
        <v xml:space="preserve"> </v>
      </c>
      <c r="R139" s="774" t="str">
        <f t="shared" si="11"/>
        <v xml:space="preserve"> </v>
      </c>
    </row>
    <row r="140" spans="1:18" x14ac:dyDescent="0.25">
      <c r="A140" s="775"/>
      <c r="B140" s="775"/>
      <c r="C140" s="775"/>
      <c r="D140" s="754"/>
      <c r="E140" s="771" t="str">
        <f t="shared" si="8"/>
        <v xml:space="preserve"> </v>
      </c>
      <c r="F140" s="908"/>
      <c r="G140" s="777"/>
      <c r="H140" s="777"/>
      <c r="I140" s="777"/>
      <c r="J140" s="757"/>
      <c r="K140" s="624"/>
      <c r="L140" s="624"/>
      <c r="M140" s="624"/>
      <c r="N140" s="624"/>
      <c r="O140" s="624"/>
      <c r="P140" s="774" t="str">
        <f t="shared" si="9"/>
        <v xml:space="preserve"> </v>
      </c>
      <c r="Q140" s="774" t="str">
        <f t="shared" si="10"/>
        <v xml:space="preserve"> </v>
      </c>
      <c r="R140" s="774" t="str">
        <f t="shared" si="11"/>
        <v xml:space="preserve"> </v>
      </c>
    </row>
    <row r="141" spans="1:18" x14ac:dyDescent="0.25">
      <c r="A141" s="775"/>
      <c r="B141" s="775"/>
      <c r="C141" s="775"/>
      <c r="D141" s="754"/>
      <c r="E141" s="771" t="str">
        <f t="shared" si="8"/>
        <v xml:space="preserve"> </v>
      </c>
      <c r="F141" s="908"/>
      <c r="G141" s="777"/>
      <c r="H141" s="777"/>
      <c r="I141" s="777"/>
      <c r="J141" s="757"/>
      <c r="K141" s="624"/>
      <c r="L141" s="624"/>
      <c r="M141" s="624"/>
      <c r="N141" s="624"/>
      <c r="O141" s="624"/>
      <c r="P141" s="774" t="str">
        <f t="shared" si="9"/>
        <v xml:space="preserve"> </v>
      </c>
      <c r="Q141" s="774" t="str">
        <f t="shared" si="10"/>
        <v xml:space="preserve"> </v>
      </c>
      <c r="R141" s="774" t="str">
        <f t="shared" si="11"/>
        <v xml:space="preserve"> </v>
      </c>
    </row>
    <row r="142" spans="1:18" x14ac:dyDescent="0.25">
      <c r="A142" s="775"/>
      <c r="B142" s="775"/>
      <c r="C142" s="775"/>
      <c r="D142" s="754"/>
      <c r="E142" s="771" t="str">
        <f t="shared" si="8"/>
        <v xml:space="preserve"> </v>
      </c>
      <c r="F142" s="908"/>
      <c r="G142" s="777"/>
      <c r="H142" s="777"/>
      <c r="I142" s="777"/>
      <c r="J142" s="757"/>
      <c r="K142" s="624"/>
      <c r="L142" s="624"/>
      <c r="M142" s="624"/>
      <c r="N142" s="624"/>
      <c r="O142" s="624"/>
      <c r="P142" s="774" t="str">
        <f t="shared" si="9"/>
        <v xml:space="preserve"> </v>
      </c>
      <c r="Q142" s="774" t="str">
        <f t="shared" si="10"/>
        <v xml:space="preserve"> </v>
      </c>
      <c r="R142" s="774" t="str">
        <f t="shared" si="11"/>
        <v xml:space="preserve"> </v>
      </c>
    </row>
    <row r="143" spans="1:18" x14ac:dyDescent="0.25">
      <c r="A143" s="775"/>
      <c r="B143" s="775"/>
      <c r="C143" s="775"/>
      <c r="D143" s="754"/>
      <c r="E143" s="771" t="str">
        <f t="shared" si="8"/>
        <v xml:space="preserve"> </v>
      </c>
      <c r="F143" s="908"/>
      <c r="G143" s="777"/>
      <c r="H143" s="777"/>
      <c r="I143" s="777"/>
      <c r="J143" s="757"/>
      <c r="K143" s="624"/>
      <c r="L143" s="624"/>
      <c r="M143" s="624"/>
      <c r="N143" s="624"/>
      <c r="O143" s="624"/>
      <c r="P143" s="774" t="str">
        <f t="shared" si="9"/>
        <v xml:space="preserve"> </v>
      </c>
      <c r="Q143" s="774" t="str">
        <f t="shared" si="10"/>
        <v xml:space="preserve"> </v>
      </c>
      <c r="R143" s="774" t="str">
        <f t="shared" si="11"/>
        <v xml:space="preserve"> </v>
      </c>
    </row>
    <row r="144" spans="1:18" x14ac:dyDescent="0.25">
      <c r="A144" s="775"/>
      <c r="B144" s="775"/>
      <c r="C144" s="775"/>
      <c r="D144" s="754"/>
      <c r="E144" s="771" t="str">
        <f t="shared" si="8"/>
        <v xml:space="preserve"> </v>
      </c>
      <c r="F144" s="908"/>
      <c r="G144" s="777"/>
      <c r="H144" s="777"/>
      <c r="I144" s="777"/>
      <c r="J144" s="757"/>
      <c r="K144" s="624"/>
      <c r="L144" s="624"/>
      <c r="M144" s="624"/>
      <c r="N144" s="624"/>
      <c r="O144" s="624"/>
      <c r="P144" s="774" t="str">
        <f t="shared" si="9"/>
        <v xml:space="preserve"> </v>
      </c>
      <c r="Q144" s="774" t="str">
        <f t="shared" si="10"/>
        <v xml:space="preserve"> </v>
      </c>
      <c r="R144" s="774" t="str">
        <f t="shared" si="11"/>
        <v xml:space="preserve"> </v>
      </c>
    </row>
    <row r="145" spans="1:18" x14ac:dyDescent="0.25">
      <c r="A145" s="775"/>
      <c r="B145" s="775"/>
      <c r="C145" s="775"/>
      <c r="D145" s="754"/>
      <c r="E145" s="771" t="str">
        <f t="shared" si="8"/>
        <v xml:space="preserve"> </v>
      </c>
      <c r="F145" s="908"/>
      <c r="G145" s="777"/>
      <c r="H145" s="777"/>
      <c r="I145" s="777"/>
      <c r="J145" s="757"/>
      <c r="K145" s="624"/>
      <c r="L145" s="624"/>
      <c r="M145" s="624"/>
      <c r="N145" s="624"/>
      <c r="O145" s="624"/>
      <c r="P145" s="774" t="str">
        <f t="shared" si="9"/>
        <v xml:space="preserve"> </v>
      </c>
      <c r="Q145" s="774" t="str">
        <f t="shared" si="10"/>
        <v xml:space="preserve"> </v>
      </c>
      <c r="R145" s="774" t="str">
        <f t="shared" si="11"/>
        <v xml:space="preserve"> </v>
      </c>
    </row>
    <row r="146" spans="1:18" x14ac:dyDescent="0.25">
      <c r="A146" s="775"/>
      <c r="B146" s="775"/>
      <c r="C146" s="775"/>
      <c r="D146" s="754"/>
      <c r="E146" s="771" t="str">
        <f t="shared" si="8"/>
        <v xml:space="preserve"> </v>
      </c>
      <c r="F146" s="908"/>
      <c r="G146" s="777"/>
      <c r="H146" s="777"/>
      <c r="I146" s="777"/>
      <c r="J146" s="757"/>
      <c r="K146" s="624"/>
      <c r="L146" s="624"/>
      <c r="M146" s="624"/>
      <c r="N146" s="624"/>
      <c r="O146" s="624"/>
      <c r="P146" s="774" t="str">
        <f t="shared" si="9"/>
        <v xml:space="preserve"> </v>
      </c>
      <c r="Q146" s="774" t="str">
        <f t="shared" si="10"/>
        <v xml:space="preserve"> </v>
      </c>
      <c r="R146" s="774" t="str">
        <f t="shared" si="11"/>
        <v xml:space="preserve"> </v>
      </c>
    </row>
    <row r="147" spans="1:18" x14ac:dyDescent="0.25">
      <c r="A147" s="775"/>
      <c r="B147" s="775"/>
      <c r="C147" s="775"/>
      <c r="D147" s="754"/>
      <c r="E147" s="771" t="str">
        <f t="shared" si="8"/>
        <v xml:space="preserve"> </v>
      </c>
      <c r="F147" s="908"/>
      <c r="G147" s="777"/>
      <c r="H147" s="777"/>
      <c r="I147" s="777"/>
      <c r="J147" s="757"/>
      <c r="K147" s="624"/>
      <c r="L147" s="624"/>
      <c r="M147" s="624"/>
      <c r="N147" s="624"/>
      <c r="O147" s="624"/>
      <c r="P147" s="774" t="str">
        <f t="shared" si="9"/>
        <v xml:space="preserve"> </v>
      </c>
      <c r="Q147" s="774" t="str">
        <f t="shared" si="10"/>
        <v xml:space="preserve"> </v>
      </c>
      <c r="R147" s="774" t="str">
        <f t="shared" si="11"/>
        <v xml:space="preserve"> </v>
      </c>
    </row>
    <row r="148" spans="1:18" x14ac:dyDescent="0.25">
      <c r="A148" s="775"/>
      <c r="B148" s="775"/>
      <c r="C148" s="775"/>
      <c r="D148" s="754"/>
      <c r="E148" s="771" t="str">
        <f t="shared" si="8"/>
        <v xml:space="preserve"> </v>
      </c>
      <c r="F148" s="908"/>
      <c r="G148" s="777"/>
      <c r="H148" s="777"/>
      <c r="I148" s="777"/>
      <c r="J148" s="757"/>
      <c r="K148" s="624"/>
      <c r="L148" s="624"/>
      <c r="M148" s="624"/>
      <c r="N148" s="624"/>
      <c r="O148" s="624"/>
      <c r="P148" s="774" t="str">
        <f t="shared" si="9"/>
        <v xml:space="preserve"> </v>
      </c>
      <c r="Q148" s="774" t="str">
        <f t="shared" si="10"/>
        <v xml:space="preserve"> </v>
      </c>
      <c r="R148" s="774" t="str">
        <f t="shared" si="11"/>
        <v xml:space="preserve"> </v>
      </c>
    </row>
    <row r="149" spans="1:18" x14ac:dyDescent="0.25">
      <c r="A149" s="775"/>
      <c r="B149" s="775"/>
      <c r="C149" s="775"/>
      <c r="D149" s="754"/>
      <c r="E149" s="771" t="str">
        <f t="shared" si="8"/>
        <v xml:space="preserve"> </v>
      </c>
      <c r="F149" s="908"/>
      <c r="G149" s="777"/>
      <c r="H149" s="777"/>
      <c r="I149" s="777"/>
      <c r="J149" s="757"/>
      <c r="K149" s="624"/>
      <c r="L149" s="624"/>
      <c r="M149" s="624"/>
      <c r="N149" s="624"/>
      <c r="O149" s="624"/>
      <c r="P149" s="774" t="str">
        <f t="shared" si="9"/>
        <v xml:space="preserve"> </v>
      </c>
      <c r="Q149" s="774" t="str">
        <f t="shared" si="10"/>
        <v xml:space="preserve"> </v>
      </c>
      <c r="R149" s="774" t="str">
        <f t="shared" si="11"/>
        <v xml:space="preserve"> </v>
      </c>
    </row>
    <row r="150" spans="1:18" x14ac:dyDescent="0.25">
      <c r="A150" s="775"/>
      <c r="B150" s="775"/>
      <c r="C150" s="775"/>
      <c r="D150" s="754"/>
      <c r="E150" s="771" t="str">
        <f t="shared" si="8"/>
        <v xml:space="preserve"> </v>
      </c>
      <c r="F150" s="908"/>
      <c r="G150" s="777"/>
      <c r="H150" s="777"/>
      <c r="I150" s="777"/>
      <c r="J150" s="757"/>
      <c r="K150" s="624"/>
      <c r="L150" s="624"/>
      <c r="M150" s="624"/>
      <c r="N150" s="624"/>
      <c r="O150" s="624"/>
      <c r="P150" s="774" t="str">
        <f t="shared" si="9"/>
        <v xml:space="preserve"> </v>
      </c>
      <c r="Q150" s="774" t="str">
        <f t="shared" si="10"/>
        <v xml:space="preserve"> </v>
      </c>
      <c r="R150" s="774" t="str">
        <f t="shared" si="11"/>
        <v xml:space="preserve"> </v>
      </c>
    </row>
    <row r="151" spans="1:18" x14ac:dyDescent="0.25">
      <c r="A151" s="775"/>
      <c r="B151" s="775"/>
      <c r="C151" s="775"/>
      <c r="D151" s="754"/>
      <c r="E151" s="771" t="str">
        <f t="shared" si="8"/>
        <v xml:space="preserve"> </v>
      </c>
      <c r="F151" s="908"/>
      <c r="G151" s="777"/>
      <c r="H151" s="777"/>
      <c r="I151" s="777"/>
      <c r="J151" s="757"/>
      <c r="K151" s="624"/>
      <c r="L151" s="624"/>
      <c r="M151" s="624"/>
      <c r="N151" s="624"/>
      <c r="O151" s="624"/>
      <c r="P151" s="774" t="str">
        <f t="shared" si="9"/>
        <v xml:space="preserve"> </v>
      </c>
      <c r="Q151" s="774" t="str">
        <f t="shared" si="10"/>
        <v xml:space="preserve"> </v>
      </c>
      <c r="R151" s="774" t="str">
        <f t="shared" si="11"/>
        <v xml:space="preserve"> </v>
      </c>
    </row>
    <row r="152" spans="1:18" x14ac:dyDescent="0.25">
      <c r="A152" s="775"/>
      <c r="B152" s="775"/>
      <c r="C152" s="775"/>
      <c r="D152" s="754"/>
      <c r="E152" s="771" t="str">
        <f t="shared" si="8"/>
        <v xml:space="preserve"> </v>
      </c>
      <c r="F152" s="908"/>
      <c r="G152" s="777"/>
      <c r="H152" s="777"/>
      <c r="I152" s="777"/>
      <c r="J152" s="757"/>
      <c r="K152" s="624"/>
      <c r="L152" s="624"/>
      <c r="M152" s="624"/>
      <c r="N152" s="624"/>
      <c r="O152" s="624"/>
      <c r="P152" s="774" t="str">
        <f t="shared" si="9"/>
        <v xml:space="preserve"> </v>
      </c>
      <c r="Q152" s="774" t="str">
        <f t="shared" si="10"/>
        <v xml:space="preserve"> </v>
      </c>
      <c r="R152" s="774" t="str">
        <f t="shared" si="11"/>
        <v xml:space="preserve"> </v>
      </c>
    </row>
    <row r="153" spans="1:18" x14ac:dyDescent="0.25">
      <c r="A153" s="775"/>
      <c r="B153" s="775"/>
      <c r="C153" s="775"/>
      <c r="D153" s="754"/>
      <c r="E153" s="771" t="str">
        <f t="shared" si="8"/>
        <v xml:space="preserve"> </v>
      </c>
      <c r="F153" s="908"/>
      <c r="G153" s="777"/>
      <c r="H153" s="777"/>
      <c r="I153" s="777"/>
      <c r="J153" s="757"/>
      <c r="K153" s="624"/>
      <c r="L153" s="624"/>
      <c r="M153" s="624"/>
      <c r="N153" s="624"/>
      <c r="O153" s="624"/>
      <c r="P153" s="774" t="str">
        <f t="shared" si="9"/>
        <v xml:space="preserve"> </v>
      </c>
      <c r="Q153" s="774" t="str">
        <f t="shared" si="10"/>
        <v xml:space="preserve"> </v>
      </c>
      <c r="R153" s="774" t="str">
        <f t="shared" si="11"/>
        <v xml:space="preserve"> </v>
      </c>
    </row>
    <row r="154" spans="1:18" x14ac:dyDescent="0.25">
      <c r="A154" s="775"/>
      <c r="B154" s="775"/>
      <c r="C154" s="775"/>
      <c r="D154" s="754"/>
      <c r="E154" s="771" t="str">
        <f t="shared" si="8"/>
        <v xml:space="preserve"> </v>
      </c>
      <c r="F154" s="908"/>
      <c r="G154" s="777"/>
      <c r="H154" s="777"/>
      <c r="I154" s="777"/>
      <c r="J154" s="757"/>
      <c r="K154" s="624"/>
      <c r="L154" s="624"/>
      <c r="M154" s="624"/>
      <c r="N154" s="624"/>
      <c r="O154" s="624"/>
      <c r="P154" s="774" t="str">
        <f t="shared" si="9"/>
        <v xml:space="preserve"> </v>
      </c>
      <c r="Q154" s="774" t="str">
        <f t="shared" si="10"/>
        <v xml:space="preserve"> </v>
      </c>
      <c r="R154" s="774" t="str">
        <f t="shared" si="11"/>
        <v xml:space="preserve"> </v>
      </c>
    </row>
    <row r="155" spans="1:18" x14ac:dyDescent="0.25">
      <c r="A155" s="775"/>
      <c r="B155" s="775"/>
      <c r="C155" s="775"/>
      <c r="D155" s="754"/>
      <c r="E155" s="771" t="str">
        <f t="shared" si="8"/>
        <v xml:space="preserve"> </v>
      </c>
      <c r="F155" s="908"/>
      <c r="G155" s="777"/>
      <c r="H155" s="777"/>
      <c r="I155" s="777"/>
      <c r="J155" s="757"/>
      <c r="K155" s="624"/>
      <c r="L155" s="624"/>
      <c r="M155" s="624"/>
      <c r="N155" s="624"/>
      <c r="O155" s="624"/>
      <c r="P155" s="774" t="str">
        <f t="shared" si="9"/>
        <v xml:space="preserve"> </v>
      </c>
      <c r="Q155" s="774" t="str">
        <f t="shared" si="10"/>
        <v xml:space="preserve"> </v>
      </c>
      <c r="R155" s="774" t="str">
        <f t="shared" si="11"/>
        <v xml:space="preserve"> </v>
      </c>
    </row>
    <row r="156" spans="1:18" x14ac:dyDescent="0.25">
      <c r="A156" s="775"/>
      <c r="B156" s="775"/>
      <c r="C156" s="775"/>
      <c r="D156" s="754"/>
      <c r="E156" s="771" t="str">
        <f t="shared" si="8"/>
        <v xml:space="preserve"> </v>
      </c>
      <c r="F156" s="908"/>
      <c r="G156" s="777"/>
      <c r="H156" s="777"/>
      <c r="I156" s="777"/>
      <c r="J156" s="757"/>
      <c r="K156" s="624"/>
      <c r="L156" s="624"/>
      <c r="M156" s="624"/>
      <c r="N156" s="624"/>
      <c r="O156" s="624"/>
      <c r="P156" s="774" t="str">
        <f t="shared" si="9"/>
        <v xml:space="preserve"> </v>
      </c>
      <c r="Q156" s="774" t="str">
        <f t="shared" si="10"/>
        <v xml:space="preserve"> </v>
      </c>
      <c r="R156" s="774" t="str">
        <f t="shared" si="11"/>
        <v xml:space="preserve"> </v>
      </c>
    </row>
    <row r="157" spans="1:18" x14ac:dyDescent="0.25">
      <c r="A157" s="775"/>
      <c r="B157" s="775"/>
      <c r="C157" s="775"/>
      <c r="D157" s="754"/>
      <c r="E157" s="771" t="str">
        <f t="shared" si="8"/>
        <v xml:space="preserve"> </v>
      </c>
      <c r="F157" s="908"/>
      <c r="G157" s="777"/>
      <c r="H157" s="777"/>
      <c r="I157" s="777"/>
      <c r="J157" s="757"/>
      <c r="K157" s="624"/>
      <c r="L157" s="624"/>
      <c r="M157" s="624"/>
      <c r="N157" s="624"/>
      <c r="O157" s="624"/>
      <c r="P157" s="774" t="str">
        <f t="shared" si="9"/>
        <v xml:space="preserve"> </v>
      </c>
      <c r="Q157" s="774" t="str">
        <f t="shared" si="10"/>
        <v xml:space="preserve"> </v>
      </c>
      <c r="R157" s="774" t="str">
        <f t="shared" si="11"/>
        <v xml:space="preserve"> </v>
      </c>
    </row>
    <row r="158" spans="1:18" x14ac:dyDescent="0.25">
      <c r="A158" s="775"/>
      <c r="B158" s="775"/>
      <c r="C158" s="775"/>
      <c r="D158" s="754"/>
      <c r="E158" s="771" t="str">
        <f t="shared" si="8"/>
        <v xml:space="preserve"> </v>
      </c>
      <c r="F158" s="908"/>
      <c r="G158" s="777"/>
      <c r="H158" s="777"/>
      <c r="I158" s="777"/>
      <c r="J158" s="757"/>
      <c r="K158" s="624"/>
      <c r="L158" s="624"/>
      <c r="M158" s="624"/>
      <c r="N158" s="624"/>
      <c r="O158" s="624"/>
      <c r="P158" s="774" t="str">
        <f t="shared" si="9"/>
        <v xml:space="preserve"> </v>
      </c>
      <c r="Q158" s="774" t="str">
        <f t="shared" si="10"/>
        <v xml:space="preserve"> </v>
      </c>
      <c r="R158" s="774" t="str">
        <f t="shared" si="11"/>
        <v xml:space="preserve"> </v>
      </c>
    </row>
    <row r="159" spans="1:18" x14ac:dyDescent="0.25">
      <c r="A159" s="775"/>
      <c r="B159" s="775"/>
      <c r="C159" s="775"/>
      <c r="D159" s="754"/>
      <c r="E159" s="771" t="str">
        <f t="shared" si="8"/>
        <v xml:space="preserve"> </v>
      </c>
      <c r="F159" s="908"/>
      <c r="G159" s="777"/>
      <c r="H159" s="777"/>
      <c r="I159" s="777"/>
      <c r="J159" s="757"/>
      <c r="K159" s="624"/>
      <c r="L159" s="624"/>
      <c r="M159" s="624"/>
      <c r="N159" s="624"/>
      <c r="O159" s="624"/>
      <c r="P159" s="774" t="str">
        <f t="shared" si="9"/>
        <v xml:space="preserve"> </v>
      </c>
      <c r="Q159" s="774" t="str">
        <f t="shared" si="10"/>
        <v xml:space="preserve"> </v>
      </c>
      <c r="R159" s="774" t="str">
        <f t="shared" si="11"/>
        <v xml:space="preserve"> </v>
      </c>
    </row>
    <row r="160" spans="1:18" x14ac:dyDescent="0.25">
      <c r="A160" s="775"/>
      <c r="B160" s="775"/>
      <c r="C160" s="775"/>
      <c r="D160" s="754"/>
      <c r="E160" s="771" t="str">
        <f t="shared" si="8"/>
        <v xml:space="preserve"> </v>
      </c>
      <c r="F160" s="908"/>
      <c r="G160" s="777"/>
      <c r="H160" s="777"/>
      <c r="I160" s="777"/>
      <c r="J160" s="757"/>
      <c r="K160" s="624"/>
      <c r="L160" s="624"/>
      <c r="M160" s="624"/>
      <c r="N160" s="624"/>
      <c r="O160" s="624"/>
      <c r="P160" s="774" t="str">
        <f t="shared" si="9"/>
        <v xml:space="preserve"> </v>
      </c>
      <c r="Q160" s="774" t="str">
        <f t="shared" si="10"/>
        <v xml:space="preserve"> </v>
      </c>
      <c r="R160" s="774" t="str">
        <f t="shared" si="11"/>
        <v xml:space="preserve"> </v>
      </c>
    </row>
    <row r="161" spans="1:18" x14ac:dyDescent="0.25">
      <c r="A161" s="775"/>
      <c r="B161" s="775"/>
      <c r="C161" s="775"/>
      <c r="D161" s="754"/>
      <c r="E161" s="771" t="str">
        <f t="shared" si="8"/>
        <v xml:space="preserve"> </v>
      </c>
      <c r="F161" s="908"/>
      <c r="G161" s="777"/>
      <c r="H161" s="777"/>
      <c r="I161" s="777"/>
      <c r="J161" s="757"/>
      <c r="K161" s="624"/>
      <c r="L161" s="624"/>
      <c r="M161" s="624"/>
      <c r="N161" s="624"/>
      <c r="O161" s="624"/>
      <c r="P161" s="774" t="str">
        <f t="shared" si="9"/>
        <v xml:space="preserve"> </v>
      </c>
      <c r="Q161" s="774" t="str">
        <f t="shared" si="10"/>
        <v xml:space="preserve"> </v>
      </c>
      <c r="R161" s="774" t="str">
        <f t="shared" si="11"/>
        <v xml:space="preserve"> </v>
      </c>
    </row>
    <row r="162" spans="1:18" x14ac:dyDescent="0.25">
      <c r="A162" s="775"/>
      <c r="B162" s="775"/>
      <c r="C162" s="775"/>
      <c r="D162" s="754"/>
      <c r="E162" s="771" t="str">
        <f t="shared" si="8"/>
        <v xml:space="preserve"> </v>
      </c>
      <c r="F162" s="908"/>
      <c r="G162" s="777"/>
      <c r="H162" s="777"/>
      <c r="I162" s="777"/>
      <c r="J162" s="757"/>
      <c r="K162" s="624"/>
      <c r="L162" s="624"/>
      <c r="M162" s="624"/>
      <c r="N162" s="624"/>
      <c r="O162" s="624"/>
      <c r="P162" s="774" t="str">
        <f t="shared" si="9"/>
        <v xml:space="preserve"> </v>
      </c>
      <c r="Q162" s="774" t="str">
        <f t="shared" si="10"/>
        <v xml:space="preserve"> </v>
      </c>
      <c r="R162" s="774" t="str">
        <f t="shared" si="11"/>
        <v xml:space="preserve"> </v>
      </c>
    </row>
    <row r="163" spans="1:18" x14ac:dyDescent="0.25">
      <c r="A163" s="775"/>
      <c r="B163" s="775"/>
      <c r="C163" s="775"/>
      <c r="D163" s="754"/>
      <c r="E163" s="771" t="str">
        <f t="shared" si="8"/>
        <v xml:space="preserve"> </v>
      </c>
      <c r="F163" s="908"/>
      <c r="G163" s="777"/>
      <c r="H163" s="777"/>
      <c r="I163" s="777"/>
      <c r="J163" s="757"/>
      <c r="K163" s="624"/>
      <c r="L163" s="624"/>
      <c r="M163" s="624"/>
      <c r="N163" s="624"/>
      <c r="O163" s="624"/>
      <c r="P163" s="774" t="str">
        <f t="shared" si="9"/>
        <v xml:space="preserve"> </v>
      </c>
      <c r="Q163" s="774" t="str">
        <f t="shared" si="10"/>
        <v xml:space="preserve"> </v>
      </c>
      <c r="R163" s="774" t="str">
        <f t="shared" si="11"/>
        <v xml:space="preserve"> </v>
      </c>
    </row>
    <row r="164" spans="1:18" x14ac:dyDescent="0.25">
      <c r="A164" s="775"/>
      <c r="B164" s="775"/>
      <c r="C164" s="775"/>
      <c r="D164" s="754"/>
      <c r="E164" s="771" t="str">
        <f t="shared" si="8"/>
        <v xml:space="preserve"> </v>
      </c>
      <c r="F164" s="908"/>
      <c r="G164" s="777"/>
      <c r="H164" s="777"/>
      <c r="I164" s="777"/>
      <c r="J164" s="757"/>
      <c r="K164" s="624"/>
      <c r="L164" s="624"/>
      <c r="M164" s="624"/>
      <c r="N164" s="624"/>
      <c r="O164" s="624"/>
      <c r="P164" s="774" t="str">
        <f t="shared" si="9"/>
        <v xml:space="preserve"> </v>
      </c>
      <c r="Q164" s="774" t="str">
        <f t="shared" si="10"/>
        <v xml:space="preserve"> </v>
      </c>
      <c r="R164" s="774" t="str">
        <f t="shared" si="11"/>
        <v xml:space="preserve"> </v>
      </c>
    </row>
    <row r="165" spans="1:18" x14ac:dyDescent="0.25">
      <c r="A165" s="775"/>
      <c r="B165" s="775"/>
      <c r="C165" s="775"/>
      <c r="D165" s="754"/>
      <c r="E165" s="771" t="str">
        <f t="shared" si="8"/>
        <v xml:space="preserve"> </v>
      </c>
      <c r="F165" s="908"/>
      <c r="G165" s="777"/>
      <c r="H165" s="777"/>
      <c r="I165" s="777"/>
      <c r="J165" s="757"/>
      <c r="K165" s="624"/>
      <c r="L165" s="624"/>
      <c r="M165" s="624"/>
      <c r="N165" s="624"/>
      <c r="O165" s="624"/>
      <c r="P165" s="774" t="str">
        <f t="shared" si="9"/>
        <v xml:space="preserve"> </v>
      </c>
      <c r="Q165" s="774" t="str">
        <f t="shared" si="10"/>
        <v xml:space="preserve"> </v>
      </c>
      <c r="R165" s="774" t="str">
        <f t="shared" si="11"/>
        <v xml:space="preserve"> </v>
      </c>
    </row>
    <row r="166" spans="1:18" x14ac:dyDescent="0.25">
      <c r="A166" s="775"/>
      <c r="B166" s="775"/>
      <c r="C166" s="775"/>
      <c r="D166" s="754"/>
      <c r="E166" s="771" t="str">
        <f t="shared" si="8"/>
        <v xml:space="preserve"> </v>
      </c>
      <c r="F166" s="908"/>
      <c r="G166" s="777"/>
      <c r="H166" s="777"/>
      <c r="I166" s="777"/>
      <c r="J166" s="757"/>
      <c r="K166" s="624"/>
      <c r="L166" s="624"/>
      <c r="M166" s="624"/>
      <c r="N166" s="624"/>
      <c r="O166" s="624"/>
      <c r="P166" s="774" t="str">
        <f t="shared" si="9"/>
        <v xml:space="preserve"> </v>
      </c>
      <c r="Q166" s="774" t="str">
        <f t="shared" si="10"/>
        <v xml:space="preserve"> </v>
      </c>
      <c r="R166" s="774" t="str">
        <f t="shared" si="11"/>
        <v xml:space="preserve"> </v>
      </c>
    </row>
    <row r="167" spans="1:18" x14ac:dyDescent="0.25">
      <c r="A167" s="775"/>
      <c r="B167" s="775"/>
      <c r="C167" s="775"/>
      <c r="D167" s="754"/>
      <c r="E167" s="771" t="str">
        <f t="shared" si="8"/>
        <v xml:space="preserve"> </v>
      </c>
      <c r="F167" s="908"/>
      <c r="G167" s="777"/>
      <c r="H167" s="777"/>
      <c r="I167" s="777"/>
      <c r="J167" s="757"/>
      <c r="K167" s="624"/>
      <c r="L167" s="624"/>
      <c r="M167" s="624"/>
      <c r="N167" s="624"/>
      <c r="O167" s="624"/>
      <c r="P167" s="774" t="str">
        <f t="shared" si="9"/>
        <v xml:space="preserve"> </v>
      </c>
      <c r="Q167" s="774" t="str">
        <f t="shared" si="10"/>
        <v xml:space="preserve"> </v>
      </c>
      <c r="R167" s="774" t="str">
        <f t="shared" si="11"/>
        <v xml:space="preserve"> </v>
      </c>
    </row>
    <row r="168" spans="1:18" x14ac:dyDescent="0.25">
      <c r="A168" s="775"/>
      <c r="B168" s="775"/>
      <c r="C168" s="775"/>
      <c r="D168" s="754"/>
      <c r="E168" s="771" t="str">
        <f t="shared" si="8"/>
        <v xml:space="preserve"> </v>
      </c>
      <c r="F168" s="908"/>
      <c r="G168" s="777"/>
      <c r="H168" s="777"/>
      <c r="I168" s="777"/>
      <c r="J168" s="757"/>
      <c r="K168" s="624"/>
      <c r="L168" s="624"/>
      <c r="M168" s="624"/>
      <c r="N168" s="624"/>
      <c r="O168" s="624"/>
      <c r="P168" s="774" t="str">
        <f t="shared" si="9"/>
        <v xml:space="preserve"> </v>
      </c>
      <c r="Q168" s="774" t="str">
        <f t="shared" si="10"/>
        <v xml:space="preserve"> </v>
      </c>
      <c r="R168" s="774" t="str">
        <f t="shared" si="11"/>
        <v xml:space="preserve"> </v>
      </c>
    </row>
    <row r="169" spans="1:18" x14ac:dyDescent="0.25">
      <c r="A169" s="775"/>
      <c r="B169" s="775"/>
      <c r="C169" s="775"/>
      <c r="D169" s="754"/>
      <c r="E169" s="771" t="str">
        <f t="shared" si="8"/>
        <v xml:space="preserve"> </v>
      </c>
      <c r="F169" s="908"/>
      <c r="G169" s="777"/>
      <c r="H169" s="777"/>
      <c r="I169" s="777"/>
      <c r="J169" s="757"/>
      <c r="K169" s="624"/>
      <c r="L169" s="624"/>
      <c r="M169" s="624"/>
      <c r="N169" s="624"/>
      <c r="O169" s="624"/>
      <c r="P169" s="774" t="str">
        <f t="shared" si="9"/>
        <v xml:space="preserve"> </v>
      </c>
      <c r="Q169" s="774" t="str">
        <f t="shared" si="10"/>
        <v xml:space="preserve"> </v>
      </c>
      <c r="R169" s="774" t="str">
        <f t="shared" si="11"/>
        <v xml:space="preserve"> </v>
      </c>
    </row>
    <row r="170" spans="1:18" x14ac:dyDescent="0.25">
      <c r="A170" s="775"/>
      <c r="B170" s="775"/>
      <c r="C170" s="775"/>
      <c r="D170" s="754"/>
      <c r="E170" s="771" t="str">
        <f t="shared" si="8"/>
        <v xml:space="preserve"> </v>
      </c>
      <c r="F170" s="908"/>
      <c r="G170" s="777"/>
      <c r="H170" s="777"/>
      <c r="I170" s="777"/>
      <c r="J170" s="757"/>
      <c r="K170" s="624"/>
      <c r="L170" s="624"/>
      <c r="M170" s="624"/>
      <c r="N170" s="624"/>
      <c r="O170" s="624"/>
      <c r="P170" s="774" t="str">
        <f t="shared" si="9"/>
        <v xml:space="preserve"> </v>
      </c>
      <c r="Q170" s="774" t="str">
        <f t="shared" si="10"/>
        <v xml:space="preserve"> </v>
      </c>
      <c r="R170" s="774" t="str">
        <f t="shared" si="11"/>
        <v xml:space="preserve"> </v>
      </c>
    </row>
    <row r="171" spans="1:18" x14ac:dyDescent="0.25">
      <c r="A171" s="775"/>
      <c r="B171" s="775"/>
      <c r="C171" s="775"/>
      <c r="D171" s="754"/>
      <c r="E171" s="771" t="str">
        <f t="shared" si="8"/>
        <v xml:space="preserve"> </v>
      </c>
      <c r="F171" s="908"/>
      <c r="G171" s="777"/>
      <c r="H171" s="777"/>
      <c r="I171" s="777"/>
      <c r="J171" s="757"/>
      <c r="K171" s="624"/>
      <c r="L171" s="624"/>
      <c r="M171" s="624"/>
      <c r="N171" s="624"/>
      <c r="O171" s="624"/>
      <c r="P171" s="774" t="str">
        <f t="shared" si="9"/>
        <v xml:space="preserve"> </v>
      </c>
      <c r="Q171" s="774" t="str">
        <f t="shared" si="10"/>
        <v xml:space="preserve"> </v>
      </c>
      <c r="R171" s="774" t="str">
        <f t="shared" si="11"/>
        <v xml:space="preserve"> </v>
      </c>
    </row>
    <row r="172" spans="1:18" x14ac:dyDescent="0.25">
      <c r="A172" s="775"/>
      <c r="B172" s="775"/>
      <c r="C172" s="775"/>
      <c r="D172" s="754"/>
      <c r="E172" s="771" t="str">
        <f t="shared" si="8"/>
        <v xml:space="preserve"> </v>
      </c>
      <c r="F172" s="908"/>
      <c r="G172" s="777"/>
      <c r="H172" s="777"/>
      <c r="I172" s="777"/>
      <c r="J172" s="757"/>
      <c r="K172" s="624"/>
      <c r="L172" s="624"/>
      <c r="M172" s="624"/>
      <c r="N172" s="624"/>
      <c r="O172" s="624"/>
      <c r="P172" s="774" t="str">
        <f t="shared" si="9"/>
        <v xml:space="preserve"> </v>
      </c>
      <c r="Q172" s="774" t="str">
        <f t="shared" si="10"/>
        <v xml:space="preserve"> </v>
      </c>
      <c r="R172" s="774" t="str">
        <f t="shared" si="11"/>
        <v xml:space="preserve"> </v>
      </c>
    </row>
    <row r="173" spans="1:18" x14ac:dyDescent="0.25">
      <c r="A173" s="775"/>
      <c r="B173" s="775"/>
      <c r="C173" s="775"/>
      <c r="D173" s="754"/>
      <c r="E173" s="771" t="str">
        <f t="shared" si="8"/>
        <v xml:space="preserve"> </v>
      </c>
      <c r="F173" s="908"/>
      <c r="G173" s="777"/>
      <c r="H173" s="777"/>
      <c r="I173" s="777"/>
      <c r="J173" s="757"/>
      <c r="K173" s="624"/>
      <c r="L173" s="624"/>
      <c r="M173" s="624"/>
      <c r="N173" s="624"/>
      <c r="O173" s="624"/>
      <c r="P173" s="774" t="str">
        <f t="shared" si="9"/>
        <v xml:space="preserve"> </v>
      </c>
      <c r="Q173" s="774" t="str">
        <f t="shared" si="10"/>
        <v xml:space="preserve"> </v>
      </c>
      <c r="R173" s="774" t="str">
        <f t="shared" si="11"/>
        <v xml:space="preserve"> </v>
      </c>
    </row>
    <row r="174" spans="1:18" x14ac:dyDescent="0.25">
      <c r="A174" s="775"/>
      <c r="B174" s="775"/>
      <c r="C174" s="775"/>
      <c r="D174" s="754"/>
      <c r="E174" s="771" t="str">
        <f t="shared" si="8"/>
        <v xml:space="preserve"> </v>
      </c>
      <c r="F174" s="908"/>
      <c r="G174" s="777"/>
      <c r="H174" s="777"/>
      <c r="I174" s="777"/>
      <c r="J174" s="757"/>
      <c r="K174" s="624"/>
      <c r="L174" s="624"/>
      <c r="M174" s="624"/>
      <c r="N174" s="624"/>
      <c r="O174" s="624"/>
      <c r="P174" s="774" t="str">
        <f t="shared" si="9"/>
        <v xml:space="preserve"> </v>
      </c>
      <c r="Q174" s="774" t="str">
        <f t="shared" si="10"/>
        <v xml:space="preserve"> </v>
      </c>
      <c r="R174" s="774" t="str">
        <f t="shared" si="11"/>
        <v xml:space="preserve"> </v>
      </c>
    </row>
    <row r="175" spans="1:18" x14ac:dyDescent="0.25">
      <c r="A175" s="775"/>
      <c r="B175" s="775"/>
      <c r="C175" s="775"/>
      <c r="D175" s="754"/>
      <c r="E175" s="771" t="str">
        <f t="shared" si="8"/>
        <v xml:space="preserve"> </v>
      </c>
      <c r="F175" s="908"/>
      <c r="G175" s="777"/>
      <c r="H175" s="777"/>
      <c r="I175" s="777"/>
      <c r="J175" s="757"/>
      <c r="K175" s="624"/>
      <c r="L175" s="624"/>
      <c r="M175" s="624"/>
      <c r="N175" s="624"/>
      <c r="O175" s="624"/>
      <c r="P175" s="774" t="str">
        <f t="shared" si="9"/>
        <v xml:space="preserve"> </v>
      </c>
      <c r="Q175" s="774" t="str">
        <f t="shared" si="10"/>
        <v xml:space="preserve"> </v>
      </c>
      <c r="R175" s="774" t="str">
        <f t="shared" si="11"/>
        <v xml:space="preserve"> </v>
      </c>
    </row>
    <row r="176" spans="1:18" x14ac:dyDescent="0.25">
      <c r="A176" s="775"/>
      <c r="B176" s="775"/>
      <c r="C176" s="775"/>
      <c r="D176" s="754"/>
      <c r="E176" s="771" t="str">
        <f t="shared" si="8"/>
        <v xml:space="preserve"> </v>
      </c>
      <c r="F176" s="908"/>
      <c r="G176" s="777"/>
      <c r="H176" s="777"/>
      <c r="I176" s="777"/>
      <c r="J176" s="757"/>
      <c r="K176" s="624"/>
      <c r="L176" s="624"/>
      <c r="M176" s="624"/>
      <c r="N176" s="624"/>
      <c r="O176" s="624"/>
      <c r="P176" s="774" t="str">
        <f t="shared" si="9"/>
        <v xml:space="preserve"> </v>
      </c>
      <c r="Q176" s="774" t="str">
        <f t="shared" si="10"/>
        <v xml:space="preserve"> </v>
      </c>
      <c r="R176" s="774" t="str">
        <f t="shared" si="11"/>
        <v xml:space="preserve"> </v>
      </c>
    </row>
    <row r="177" spans="1:18" x14ac:dyDescent="0.25">
      <c r="A177" s="775"/>
      <c r="B177" s="775"/>
      <c r="C177" s="775"/>
      <c r="D177" s="754"/>
      <c r="E177" s="771" t="str">
        <f t="shared" si="8"/>
        <v xml:space="preserve"> </v>
      </c>
      <c r="F177" s="908"/>
      <c r="G177" s="777"/>
      <c r="H177" s="777"/>
      <c r="I177" s="777"/>
      <c r="J177" s="757"/>
      <c r="K177" s="624"/>
      <c r="L177" s="624"/>
      <c r="M177" s="624"/>
      <c r="N177" s="624"/>
      <c r="O177" s="624"/>
      <c r="P177" s="774" t="str">
        <f t="shared" si="9"/>
        <v xml:space="preserve"> </v>
      </c>
      <c r="Q177" s="774" t="str">
        <f t="shared" si="10"/>
        <v xml:space="preserve"> </v>
      </c>
      <c r="R177" s="774" t="str">
        <f t="shared" si="11"/>
        <v xml:space="preserve"> </v>
      </c>
    </row>
    <row r="178" spans="1:18" x14ac:dyDescent="0.25">
      <c r="A178" s="775"/>
      <c r="B178" s="775"/>
      <c r="C178" s="775"/>
      <c r="D178" s="754"/>
      <c r="E178" s="771" t="str">
        <f t="shared" si="8"/>
        <v xml:space="preserve"> </v>
      </c>
      <c r="F178" s="908"/>
      <c r="G178" s="777"/>
      <c r="H178" s="777"/>
      <c r="I178" s="777"/>
      <c r="J178" s="757"/>
      <c r="K178" s="624"/>
      <c r="L178" s="624"/>
      <c r="M178" s="624"/>
      <c r="N178" s="624"/>
      <c r="O178" s="624"/>
      <c r="P178" s="774" t="str">
        <f t="shared" si="9"/>
        <v xml:space="preserve"> </v>
      </c>
      <c r="Q178" s="774" t="str">
        <f t="shared" si="10"/>
        <v xml:space="preserve"> </v>
      </c>
      <c r="R178" s="774" t="str">
        <f t="shared" si="11"/>
        <v xml:space="preserve"> </v>
      </c>
    </row>
    <row r="179" spans="1:18" x14ac:dyDescent="0.25">
      <c r="A179" s="775"/>
      <c r="B179" s="775"/>
      <c r="C179" s="775"/>
      <c r="D179" s="754"/>
      <c r="E179" s="771" t="str">
        <f t="shared" si="8"/>
        <v xml:space="preserve"> </v>
      </c>
      <c r="F179" s="908"/>
      <c r="G179" s="777"/>
      <c r="H179" s="777"/>
      <c r="I179" s="777"/>
      <c r="J179" s="757"/>
      <c r="K179" s="624"/>
      <c r="L179" s="624"/>
      <c r="M179" s="624"/>
      <c r="N179" s="624"/>
      <c r="O179" s="624"/>
      <c r="P179" s="774" t="str">
        <f t="shared" si="9"/>
        <v xml:space="preserve"> </v>
      </c>
      <c r="Q179" s="774" t="str">
        <f t="shared" si="10"/>
        <v xml:space="preserve"> </v>
      </c>
      <c r="R179" s="774" t="str">
        <f t="shared" si="11"/>
        <v xml:space="preserve"> </v>
      </c>
    </row>
    <row r="180" spans="1:18" x14ac:dyDescent="0.25">
      <c r="A180" s="775"/>
      <c r="B180" s="775"/>
      <c r="C180" s="775"/>
      <c r="D180" s="754"/>
      <c r="E180" s="771" t="str">
        <f t="shared" si="8"/>
        <v xml:space="preserve"> </v>
      </c>
      <c r="F180" s="908"/>
      <c r="G180" s="777"/>
      <c r="H180" s="777"/>
      <c r="I180" s="777"/>
      <c r="J180" s="757"/>
      <c r="K180" s="624"/>
      <c r="L180" s="624"/>
      <c r="M180" s="624"/>
      <c r="N180" s="624"/>
      <c r="O180" s="624"/>
      <c r="P180" s="774" t="str">
        <f t="shared" si="9"/>
        <v xml:space="preserve"> </v>
      </c>
      <c r="Q180" s="774" t="str">
        <f t="shared" si="10"/>
        <v xml:space="preserve"> </v>
      </c>
      <c r="R180" s="774" t="str">
        <f t="shared" si="11"/>
        <v xml:space="preserve"> </v>
      </c>
    </row>
    <row r="181" spans="1:18" x14ac:dyDescent="0.25">
      <c r="A181" s="775"/>
      <c r="B181" s="775"/>
      <c r="C181" s="775"/>
      <c r="D181" s="754"/>
      <c r="E181" s="771" t="str">
        <f t="shared" si="8"/>
        <v xml:space="preserve"> </v>
      </c>
      <c r="F181" s="908"/>
      <c r="G181" s="777"/>
      <c r="H181" s="777"/>
      <c r="I181" s="777"/>
      <c r="J181" s="757"/>
      <c r="K181" s="624"/>
      <c r="L181" s="624"/>
      <c r="M181" s="624"/>
      <c r="N181" s="624"/>
      <c r="O181" s="624"/>
      <c r="P181" s="774" t="str">
        <f t="shared" si="9"/>
        <v xml:space="preserve"> </v>
      </c>
      <c r="Q181" s="774" t="str">
        <f t="shared" si="10"/>
        <v xml:space="preserve"> </v>
      </c>
      <c r="R181" s="774" t="str">
        <f t="shared" si="11"/>
        <v xml:space="preserve"> </v>
      </c>
    </row>
    <row r="182" spans="1:18" x14ac:dyDescent="0.25">
      <c r="A182" s="775"/>
      <c r="B182" s="775"/>
      <c r="C182" s="775"/>
      <c r="D182" s="754"/>
      <c r="E182" s="771" t="str">
        <f t="shared" si="8"/>
        <v xml:space="preserve"> </v>
      </c>
      <c r="F182" s="908"/>
      <c r="G182" s="777"/>
      <c r="H182" s="777"/>
      <c r="I182" s="777"/>
      <c r="J182" s="757"/>
      <c r="K182" s="624"/>
      <c r="L182" s="624"/>
      <c r="M182" s="624"/>
      <c r="N182" s="624"/>
      <c r="O182" s="624"/>
      <c r="P182" s="774" t="str">
        <f t="shared" si="9"/>
        <v xml:space="preserve"> </v>
      </c>
      <c r="Q182" s="774" t="str">
        <f t="shared" si="10"/>
        <v xml:space="preserve"> </v>
      </c>
      <c r="R182" s="774" t="str">
        <f t="shared" si="11"/>
        <v xml:space="preserve"> </v>
      </c>
    </row>
    <row r="183" spans="1:18" x14ac:dyDescent="0.25">
      <c r="A183" s="775"/>
      <c r="B183" s="775"/>
      <c r="C183" s="775"/>
      <c r="D183" s="754"/>
      <c r="E183" s="771" t="str">
        <f t="shared" si="8"/>
        <v xml:space="preserve"> </v>
      </c>
      <c r="F183" s="908"/>
      <c r="G183" s="777"/>
      <c r="H183" s="777"/>
      <c r="I183" s="777"/>
      <c r="J183" s="757"/>
      <c r="K183" s="624"/>
      <c r="L183" s="624"/>
      <c r="M183" s="624"/>
      <c r="N183" s="624"/>
      <c r="O183" s="624"/>
      <c r="P183" s="774" t="str">
        <f t="shared" si="9"/>
        <v xml:space="preserve"> </v>
      </c>
      <c r="Q183" s="774" t="str">
        <f t="shared" si="10"/>
        <v xml:space="preserve"> </v>
      </c>
      <c r="R183" s="774" t="str">
        <f t="shared" si="11"/>
        <v xml:space="preserve"> </v>
      </c>
    </row>
    <row r="184" spans="1:18" x14ac:dyDescent="0.25">
      <c r="A184" s="775"/>
      <c r="B184" s="775"/>
      <c r="C184" s="775"/>
      <c r="D184" s="754"/>
      <c r="E184" s="771" t="str">
        <f t="shared" si="8"/>
        <v xml:space="preserve"> </v>
      </c>
      <c r="F184" s="908"/>
      <c r="G184" s="777"/>
      <c r="H184" s="777"/>
      <c r="I184" s="777"/>
      <c r="J184" s="757"/>
      <c r="K184" s="624"/>
      <c r="L184" s="624"/>
      <c r="M184" s="624"/>
      <c r="N184" s="624"/>
      <c r="O184" s="624"/>
      <c r="P184" s="774" t="str">
        <f t="shared" si="9"/>
        <v xml:space="preserve"> </v>
      </c>
      <c r="Q184" s="774" t="str">
        <f t="shared" si="10"/>
        <v xml:space="preserve"> </v>
      </c>
      <c r="R184" s="774" t="str">
        <f t="shared" si="11"/>
        <v xml:space="preserve"> </v>
      </c>
    </row>
    <row r="185" spans="1:18" x14ac:dyDescent="0.25">
      <c r="A185" s="775"/>
      <c r="B185" s="775"/>
      <c r="C185" s="775"/>
      <c r="D185" s="754"/>
      <c r="E185" s="771" t="str">
        <f t="shared" si="8"/>
        <v xml:space="preserve"> </v>
      </c>
      <c r="F185" s="908"/>
      <c r="G185" s="777"/>
      <c r="H185" s="777"/>
      <c r="I185" s="777"/>
      <c r="J185" s="757"/>
      <c r="K185" s="624"/>
      <c r="L185" s="624"/>
      <c r="M185" s="624"/>
      <c r="N185" s="624"/>
      <c r="O185" s="624"/>
      <c r="P185" s="774" t="str">
        <f t="shared" si="9"/>
        <v xml:space="preserve"> </v>
      </c>
      <c r="Q185" s="774" t="str">
        <f t="shared" si="10"/>
        <v xml:space="preserve"> </v>
      </c>
      <c r="R185" s="774" t="str">
        <f t="shared" si="11"/>
        <v xml:space="preserve"> </v>
      </c>
    </row>
    <row r="186" spans="1:18" x14ac:dyDescent="0.25">
      <c r="A186" s="775"/>
      <c r="B186" s="775"/>
      <c r="C186" s="775"/>
      <c r="D186" s="754"/>
      <c r="E186" s="771" t="str">
        <f t="shared" si="8"/>
        <v xml:space="preserve"> </v>
      </c>
      <c r="F186" s="908"/>
      <c r="G186" s="777"/>
      <c r="H186" s="777"/>
      <c r="I186" s="777"/>
      <c r="J186" s="757"/>
      <c r="K186" s="624"/>
      <c r="L186" s="624"/>
      <c r="M186" s="624"/>
      <c r="N186" s="624"/>
      <c r="O186" s="624"/>
      <c r="P186" s="774" t="str">
        <f t="shared" si="9"/>
        <v xml:space="preserve"> </v>
      </c>
      <c r="Q186" s="774" t="str">
        <f t="shared" si="10"/>
        <v xml:space="preserve"> </v>
      </c>
      <c r="R186" s="774" t="str">
        <f t="shared" si="11"/>
        <v xml:space="preserve"> </v>
      </c>
    </row>
    <row r="187" spans="1:18" x14ac:dyDescent="0.25">
      <c r="A187" s="775"/>
      <c r="B187" s="775"/>
      <c r="C187" s="775"/>
      <c r="D187" s="754"/>
      <c r="E187" s="771" t="str">
        <f t="shared" si="8"/>
        <v xml:space="preserve"> </v>
      </c>
      <c r="F187" s="908"/>
      <c r="G187" s="777"/>
      <c r="H187" s="777"/>
      <c r="I187" s="777"/>
      <c r="J187" s="757"/>
      <c r="K187" s="624"/>
      <c r="L187" s="624"/>
      <c r="M187" s="624"/>
      <c r="N187" s="624"/>
      <c r="O187" s="624"/>
      <c r="P187" s="774" t="str">
        <f t="shared" si="9"/>
        <v xml:space="preserve"> </v>
      </c>
      <c r="Q187" s="774" t="str">
        <f t="shared" si="10"/>
        <v xml:space="preserve"> </v>
      </c>
      <c r="R187" s="774" t="str">
        <f t="shared" si="11"/>
        <v xml:space="preserve"> </v>
      </c>
    </row>
    <row r="188" spans="1:18" x14ac:dyDescent="0.25">
      <c r="A188" s="775"/>
      <c r="B188" s="775"/>
      <c r="C188" s="775"/>
      <c r="D188" s="754"/>
      <c r="E188" s="771" t="str">
        <f t="shared" si="8"/>
        <v xml:space="preserve"> </v>
      </c>
      <c r="F188" s="908"/>
      <c r="G188" s="777"/>
      <c r="H188" s="777"/>
      <c r="I188" s="777"/>
      <c r="J188" s="757"/>
      <c r="K188" s="624"/>
      <c r="L188" s="624"/>
      <c r="M188" s="624"/>
      <c r="N188" s="624"/>
      <c r="O188" s="624"/>
      <c r="P188" s="774" t="str">
        <f t="shared" si="9"/>
        <v xml:space="preserve"> </v>
      </c>
      <c r="Q188" s="774" t="str">
        <f t="shared" si="10"/>
        <v xml:space="preserve"> </v>
      </c>
      <c r="R188" s="774" t="str">
        <f t="shared" si="11"/>
        <v xml:space="preserve"> </v>
      </c>
    </row>
    <row r="189" spans="1:18" x14ac:dyDescent="0.25">
      <c r="A189" s="775"/>
      <c r="B189" s="775"/>
      <c r="C189" s="775"/>
      <c r="D189" s="754"/>
      <c r="E189" s="771" t="str">
        <f t="shared" si="8"/>
        <v xml:space="preserve"> </v>
      </c>
      <c r="F189" s="908"/>
      <c r="G189" s="777"/>
      <c r="H189" s="777"/>
      <c r="I189" s="777"/>
      <c r="J189" s="757"/>
      <c r="K189" s="624"/>
      <c r="L189" s="624"/>
      <c r="M189" s="624"/>
      <c r="N189" s="624"/>
      <c r="O189" s="624"/>
      <c r="P189" s="774" t="str">
        <f t="shared" si="9"/>
        <v xml:space="preserve"> </v>
      </c>
      <c r="Q189" s="774" t="str">
        <f t="shared" si="10"/>
        <v xml:space="preserve"> </v>
      </c>
      <c r="R189" s="774" t="str">
        <f t="shared" si="11"/>
        <v xml:space="preserve"> </v>
      </c>
    </row>
    <row r="190" spans="1:18" x14ac:dyDescent="0.25">
      <c r="A190" s="775"/>
      <c r="B190" s="775"/>
      <c r="C190" s="775"/>
      <c r="D190" s="754"/>
      <c r="E190" s="771" t="str">
        <f t="shared" si="8"/>
        <v xml:space="preserve"> </v>
      </c>
      <c r="F190" s="908"/>
      <c r="G190" s="777"/>
      <c r="H190" s="777"/>
      <c r="I190" s="777"/>
      <c r="J190" s="757"/>
      <c r="K190" s="624"/>
      <c r="L190" s="624"/>
      <c r="M190" s="624"/>
      <c r="N190" s="624"/>
      <c r="O190" s="624"/>
      <c r="P190" s="774" t="str">
        <f t="shared" si="9"/>
        <v xml:space="preserve"> </v>
      </c>
      <c r="Q190" s="774" t="str">
        <f t="shared" si="10"/>
        <v xml:space="preserve"> </v>
      </c>
      <c r="R190" s="774" t="str">
        <f t="shared" si="11"/>
        <v xml:space="preserve"> </v>
      </c>
    </row>
    <row r="191" spans="1:18" x14ac:dyDescent="0.25">
      <c r="A191" s="775"/>
      <c r="B191" s="775"/>
      <c r="C191" s="775"/>
      <c r="D191" s="754"/>
      <c r="E191" s="771" t="str">
        <f t="shared" si="8"/>
        <v xml:space="preserve"> </v>
      </c>
      <c r="F191" s="908"/>
      <c r="G191" s="777"/>
      <c r="H191" s="777"/>
      <c r="I191" s="777"/>
      <c r="J191" s="757"/>
      <c r="K191" s="624"/>
      <c r="L191" s="624"/>
      <c r="M191" s="624"/>
      <c r="N191" s="624"/>
      <c r="O191" s="624"/>
      <c r="P191" s="774" t="str">
        <f t="shared" si="9"/>
        <v xml:space="preserve"> </v>
      </c>
      <c r="Q191" s="774" t="str">
        <f t="shared" si="10"/>
        <v xml:space="preserve"> </v>
      </c>
      <c r="R191" s="774" t="str">
        <f t="shared" si="11"/>
        <v xml:space="preserve"> </v>
      </c>
    </row>
    <row r="192" spans="1:18" x14ac:dyDescent="0.25">
      <c r="A192" s="775"/>
      <c r="B192" s="775"/>
      <c r="C192" s="775"/>
      <c r="D192" s="754"/>
      <c r="E192" s="771" t="str">
        <f t="shared" si="8"/>
        <v xml:space="preserve"> </v>
      </c>
      <c r="F192" s="908"/>
      <c r="G192" s="777"/>
      <c r="H192" s="777"/>
      <c r="I192" s="777"/>
      <c r="J192" s="757"/>
      <c r="K192" s="624"/>
      <c r="L192" s="624"/>
      <c r="M192" s="624"/>
      <c r="N192" s="624"/>
      <c r="O192" s="624"/>
      <c r="P192" s="774" t="str">
        <f t="shared" si="9"/>
        <v xml:space="preserve"> </v>
      </c>
      <c r="Q192" s="774" t="str">
        <f t="shared" si="10"/>
        <v xml:space="preserve"> </v>
      </c>
      <c r="R192" s="774" t="str">
        <f t="shared" si="11"/>
        <v xml:space="preserve"> </v>
      </c>
    </row>
    <row r="193" spans="1:18" x14ac:dyDescent="0.25">
      <c r="A193" s="775"/>
      <c r="B193" s="775"/>
      <c r="C193" s="775"/>
      <c r="D193" s="754"/>
      <c r="E193" s="771" t="str">
        <f t="shared" si="8"/>
        <v xml:space="preserve"> </v>
      </c>
      <c r="F193" s="908"/>
      <c r="G193" s="777"/>
      <c r="H193" s="777"/>
      <c r="I193" s="777"/>
      <c r="J193" s="757"/>
      <c r="K193" s="624"/>
      <c r="L193" s="624"/>
      <c r="M193" s="624"/>
      <c r="N193" s="624"/>
      <c r="O193" s="624"/>
      <c r="P193" s="774" t="str">
        <f t="shared" si="9"/>
        <v xml:space="preserve"> </v>
      </c>
      <c r="Q193" s="774" t="str">
        <f t="shared" si="10"/>
        <v xml:space="preserve"> </v>
      </c>
      <c r="R193" s="774" t="str">
        <f t="shared" si="11"/>
        <v xml:space="preserve"> </v>
      </c>
    </row>
    <row r="194" spans="1:18" x14ac:dyDescent="0.25">
      <c r="A194" s="775"/>
      <c r="B194" s="775"/>
      <c r="C194" s="775"/>
      <c r="D194" s="754"/>
      <c r="E194" s="771" t="str">
        <f t="shared" si="8"/>
        <v xml:space="preserve"> </v>
      </c>
      <c r="F194" s="908"/>
      <c r="G194" s="777"/>
      <c r="H194" s="777"/>
      <c r="I194" s="777"/>
      <c r="J194" s="757"/>
      <c r="K194" s="624"/>
      <c r="L194" s="624"/>
      <c r="M194" s="624"/>
      <c r="N194" s="624"/>
      <c r="O194" s="624"/>
      <c r="P194" s="774" t="str">
        <f t="shared" si="9"/>
        <v xml:space="preserve"> </v>
      </c>
      <c r="Q194" s="774" t="str">
        <f t="shared" si="10"/>
        <v xml:space="preserve"> </v>
      </c>
      <c r="R194" s="774" t="str">
        <f t="shared" si="11"/>
        <v xml:space="preserve"> </v>
      </c>
    </row>
    <row r="195" spans="1:18" x14ac:dyDescent="0.25">
      <c r="A195" s="775"/>
      <c r="B195" s="775"/>
      <c r="C195" s="775"/>
      <c r="D195" s="754"/>
      <c r="E195" s="771" t="str">
        <f t="shared" si="8"/>
        <v xml:space="preserve"> </v>
      </c>
      <c r="F195" s="908"/>
      <c r="G195" s="777"/>
      <c r="H195" s="777"/>
      <c r="I195" s="777"/>
      <c r="J195" s="757"/>
      <c r="K195" s="624"/>
      <c r="L195" s="624"/>
      <c r="M195" s="624"/>
      <c r="N195" s="624"/>
      <c r="O195" s="624"/>
      <c r="P195" s="774" t="str">
        <f t="shared" si="9"/>
        <v xml:space="preserve"> </v>
      </c>
      <c r="Q195" s="774" t="str">
        <f t="shared" si="10"/>
        <v xml:space="preserve"> </v>
      </c>
      <c r="R195" s="774" t="str">
        <f t="shared" si="11"/>
        <v xml:space="preserve"> </v>
      </c>
    </row>
    <row r="196" spans="1:18" x14ac:dyDescent="0.25">
      <c r="A196" s="775"/>
      <c r="B196" s="775"/>
      <c r="C196" s="775"/>
      <c r="D196" s="754"/>
      <c r="E196" s="771" t="str">
        <f t="shared" si="8"/>
        <v xml:space="preserve"> </v>
      </c>
      <c r="F196" s="908"/>
      <c r="G196" s="777"/>
      <c r="H196" s="777"/>
      <c r="I196" s="777"/>
      <c r="J196" s="757"/>
      <c r="K196" s="624"/>
      <c r="L196" s="624"/>
      <c r="M196" s="624"/>
      <c r="N196" s="624"/>
      <c r="O196" s="624"/>
      <c r="P196" s="774" t="str">
        <f t="shared" si="9"/>
        <v xml:space="preserve"> </v>
      </c>
      <c r="Q196" s="774" t="str">
        <f t="shared" si="10"/>
        <v xml:space="preserve"> </v>
      </c>
      <c r="R196" s="774" t="str">
        <f t="shared" si="11"/>
        <v xml:space="preserve"> </v>
      </c>
    </row>
    <row r="197" spans="1:18" x14ac:dyDescent="0.25">
      <c r="A197" s="775"/>
      <c r="B197" s="775"/>
      <c r="C197" s="775"/>
      <c r="D197" s="754"/>
      <c r="E197" s="771" t="str">
        <f t="shared" si="8"/>
        <v xml:space="preserve"> </v>
      </c>
      <c r="F197" s="908"/>
      <c r="G197" s="777"/>
      <c r="H197" s="777"/>
      <c r="I197" s="777"/>
      <c r="J197" s="757"/>
      <c r="K197" s="624"/>
      <c r="L197" s="624"/>
      <c r="M197" s="624"/>
      <c r="N197" s="624"/>
      <c r="O197" s="624"/>
      <c r="P197" s="774" t="str">
        <f t="shared" si="9"/>
        <v xml:space="preserve"> </v>
      </c>
      <c r="Q197" s="774" t="str">
        <f t="shared" si="10"/>
        <v xml:space="preserve"> </v>
      </c>
      <c r="R197" s="774" t="str">
        <f t="shared" si="11"/>
        <v xml:space="preserve"> </v>
      </c>
    </row>
    <row r="198" spans="1:18" x14ac:dyDescent="0.25">
      <c r="A198" s="775"/>
      <c r="B198" s="775"/>
      <c r="C198" s="775"/>
      <c r="D198" s="754"/>
      <c r="E198" s="771" t="str">
        <f t="shared" ref="E198:E261" si="12">IFERROR(G198/J198," ")</f>
        <v xml:space="preserve"> </v>
      </c>
      <c r="F198" s="908"/>
      <c r="G198" s="777"/>
      <c r="H198" s="777"/>
      <c r="I198" s="777"/>
      <c r="J198" s="757"/>
      <c r="K198" s="624"/>
      <c r="L198" s="624"/>
      <c r="M198" s="624"/>
      <c r="N198" s="624"/>
      <c r="O198" s="624"/>
      <c r="P198" s="774" t="str">
        <f t="shared" ref="P198:P261" si="13">IF((K198*0.187*10^-3+L198*0.86*10^-3+M198*1.225*10^-3+N198*0.616*10^-3+O198*0.765*10^-3)&gt;0,K198*0.187*10^-3+L198*0.86*10^-3+M198*1.225*10^-3+N198*0.616*10^-3+O198*0.765*10^-3," ")</f>
        <v xml:space="preserve"> </v>
      </c>
      <c r="Q198" s="774" t="str">
        <f t="shared" ref="Q198:Q261" si="14">IFERROR(P198/J198," ")</f>
        <v xml:space="preserve"> </v>
      </c>
      <c r="R198" s="774" t="str">
        <f t="shared" ref="R198:R261" si="15">IFERROR(P198/G198," ")</f>
        <v xml:space="preserve"> </v>
      </c>
    </row>
    <row r="199" spans="1:18" x14ac:dyDescent="0.25">
      <c r="A199" s="775"/>
      <c r="B199" s="775"/>
      <c r="C199" s="775"/>
      <c r="D199" s="754"/>
      <c r="E199" s="771" t="str">
        <f t="shared" si="12"/>
        <v xml:space="preserve"> </v>
      </c>
      <c r="F199" s="908"/>
      <c r="G199" s="777"/>
      <c r="H199" s="777"/>
      <c r="I199" s="777"/>
      <c r="J199" s="757"/>
      <c r="K199" s="624"/>
      <c r="L199" s="624"/>
      <c r="M199" s="624"/>
      <c r="N199" s="624"/>
      <c r="O199" s="624"/>
      <c r="P199" s="774" t="str">
        <f t="shared" si="13"/>
        <v xml:space="preserve"> </v>
      </c>
      <c r="Q199" s="774" t="str">
        <f t="shared" si="14"/>
        <v xml:space="preserve"> </v>
      </c>
      <c r="R199" s="774" t="str">
        <f t="shared" si="15"/>
        <v xml:space="preserve"> </v>
      </c>
    </row>
    <row r="200" spans="1:18" x14ac:dyDescent="0.25">
      <c r="A200" s="775"/>
      <c r="B200" s="775"/>
      <c r="C200" s="775"/>
      <c r="D200" s="754"/>
      <c r="E200" s="771" t="str">
        <f t="shared" si="12"/>
        <v xml:space="preserve"> </v>
      </c>
      <c r="F200" s="908"/>
      <c r="G200" s="777"/>
      <c r="H200" s="777"/>
      <c r="I200" s="777"/>
      <c r="J200" s="757"/>
      <c r="K200" s="624"/>
      <c r="L200" s="624"/>
      <c r="M200" s="624"/>
      <c r="N200" s="624"/>
      <c r="O200" s="624"/>
      <c r="P200" s="774" t="str">
        <f t="shared" si="13"/>
        <v xml:space="preserve"> </v>
      </c>
      <c r="Q200" s="774" t="str">
        <f t="shared" si="14"/>
        <v xml:space="preserve"> </v>
      </c>
      <c r="R200" s="774" t="str">
        <f t="shared" si="15"/>
        <v xml:space="preserve"> </v>
      </c>
    </row>
    <row r="201" spans="1:18" x14ac:dyDescent="0.25">
      <c r="A201" s="775"/>
      <c r="B201" s="775"/>
      <c r="C201" s="775"/>
      <c r="D201" s="754"/>
      <c r="E201" s="771" t="str">
        <f t="shared" si="12"/>
        <v xml:space="preserve"> </v>
      </c>
      <c r="F201" s="908"/>
      <c r="G201" s="777"/>
      <c r="H201" s="777"/>
      <c r="I201" s="777"/>
      <c r="J201" s="757"/>
      <c r="K201" s="624"/>
      <c r="L201" s="624"/>
      <c r="M201" s="624"/>
      <c r="N201" s="624"/>
      <c r="O201" s="624"/>
      <c r="P201" s="774" t="str">
        <f t="shared" si="13"/>
        <v xml:space="preserve"> </v>
      </c>
      <c r="Q201" s="774" t="str">
        <f t="shared" si="14"/>
        <v xml:space="preserve"> </v>
      </c>
      <c r="R201" s="774" t="str">
        <f t="shared" si="15"/>
        <v xml:space="preserve"> </v>
      </c>
    </row>
    <row r="202" spans="1:18" x14ac:dyDescent="0.25">
      <c r="A202" s="775"/>
      <c r="B202" s="775"/>
      <c r="C202" s="775"/>
      <c r="D202" s="754"/>
      <c r="E202" s="771" t="str">
        <f t="shared" si="12"/>
        <v xml:space="preserve"> </v>
      </c>
      <c r="F202" s="908"/>
      <c r="G202" s="777"/>
      <c r="H202" s="777"/>
      <c r="I202" s="777"/>
      <c r="J202" s="757"/>
      <c r="K202" s="624"/>
      <c r="L202" s="624"/>
      <c r="M202" s="624"/>
      <c r="N202" s="624"/>
      <c r="O202" s="624"/>
      <c r="P202" s="774" t="str">
        <f t="shared" si="13"/>
        <v xml:space="preserve"> </v>
      </c>
      <c r="Q202" s="774" t="str">
        <f t="shared" si="14"/>
        <v xml:space="preserve"> </v>
      </c>
      <c r="R202" s="774" t="str">
        <f t="shared" si="15"/>
        <v xml:space="preserve"> </v>
      </c>
    </row>
    <row r="203" spans="1:18" x14ac:dyDescent="0.25">
      <c r="A203" s="775"/>
      <c r="B203" s="775"/>
      <c r="C203" s="775"/>
      <c r="D203" s="754"/>
      <c r="E203" s="771" t="str">
        <f t="shared" si="12"/>
        <v xml:space="preserve"> </v>
      </c>
      <c r="F203" s="908"/>
      <c r="G203" s="777"/>
      <c r="H203" s="777"/>
      <c r="I203" s="777"/>
      <c r="J203" s="757"/>
      <c r="K203" s="624"/>
      <c r="L203" s="624"/>
      <c r="M203" s="624"/>
      <c r="N203" s="624"/>
      <c r="O203" s="624"/>
      <c r="P203" s="774" t="str">
        <f t="shared" si="13"/>
        <v xml:space="preserve"> </v>
      </c>
      <c r="Q203" s="774" t="str">
        <f t="shared" si="14"/>
        <v xml:space="preserve"> </v>
      </c>
      <c r="R203" s="774" t="str">
        <f t="shared" si="15"/>
        <v xml:space="preserve"> </v>
      </c>
    </row>
    <row r="204" spans="1:18" x14ac:dyDescent="0.25">
      <c r="A204" s="775"/>
      <c r="B204" s="775"/>
      <c r="C204" s="775"/>
      <c r="D204" s="754"/>
      <c r="E204" s="771" t="str">
        <f t="shared" si="12"/>
        <v xml:space="preserve"> </v>
      </c>
      <c r="F204" s="908"/>
      <c r="G204" s="777"/>
      <c r="H204" s="777"/>
      <c r="I204" s="777"/>
      <c r="J204" s="757"/>
      <c r="K204" s="624"/>
      <c r="L204" s="624"/>
      <c r="M204" s="624"/>
      <c r="N204" s="624"/>
      <c r="O204" s="624"/>
      <c r="P204" s="774" t="str">
        <f t="shared" si="13"/>
        <v xml:space="preserve"> </v>
      </c>
      <c r="Q204" s="774" t="str">
        <f t="shared" si="14"/>
        <v xml:space="preserve"> </v>
      </c>
      <c r="R204" s="774" t="str">
        <f t="shared" si="15"/>
        <v xml:space="preserve"> </v>
      </c>
    </row>
    <row r="205" spans="1:18" x14ac:dyDescent="0.25">
      <c r="A205" s="775"/>
      <c r="B205" s="775"/>
      <c r="C205" s="775"/>
      <c r="D205" s="754"/>
      <c r="E205" s="771" t="str">
        <f t="shared" si="12"/>
        <v xml:space="preserve"> </v>
      </c>
      <c r="F205" s="908"/>
      <c r="G205" s="777"/>
      <c r="H205" s="777"/>
      <c r="I205" s="777"/>
      <c r="J205" s="757"/>
      <c r="K205" s="624"/>
      <c r="L205" s="624"/>
      <c r="M205" s="624"/>
      <c r="N205" s="624"/>
      <c r="O205" s="624"/>
      <c r="P205" s="774" t="str">
        <f t="shared" si="13"/>
        <v xml:space="preserve"> </v>
      </c>
      <c r="Q205" s="774" t="str">
        <f t="shared" si="14"/>
        <v xml:space="preserve"> </v>
      </c>
      <c r="R205" s="774" t="str">
        <f t="shared" si="15"/>
        <v xml:space="preserve"> </v>
      </c>
    </row>
    <row r="206" spans="1:18" x14ac:dyDescent="0.25">
      <c r="A206" s="775"/>
      <c r="B206" s="775"/>
      <c r="C206" s="775"/>
      <c r="D206" s="754"/>
      <c r="E206" s="771" t="str">
        <f t="shared" si="12"/>
        <v xml:space="preserve"> </v>
      </c>
      <c r="F206" s="908"/>
      <c r="G206" s="777"/>
      <c r="H206" s="777"/>
      <c r="I206" s="777"/>
      <c r="J206" s="757"/>
      <c r="K206" s="624"/>
      <c r="L206" s="624"/>
      <c r="M206" s="624"/>
      <c r="N206" s="624"/>
      <c r="O206" s="624"/>
      <c r="P206" s="774" t="str">
        <f t="shared" si="13"/>
        <v xml:space="preserve"> </v>
      </c>
      <c r="Q206" s="774" t="str">
        <f t="shared" si="14"/>
        <v xml:space="preserve"> </v>
      </c>
      <c r="R206" s="774" t="str">
        <f t="shared" si="15"/>
        <v xml:space="preserve"> </v>
      </c>
    </row>
    <row r="207" spans="1:18" x14ac:dyDescent="0.25">
      <c r="A207" s="775"/>
      <c r="B207" s="775"/>
      <c r="C207" s="775"/>
      <c r="D207" s="754"/>
      <c r="E207" s="771" t="str">
        <f t="shared" si="12"/>
        <v xml:space="preserve"> </v>
      </c>
      <c r="F207" s="908"/>
      <c r="G207" s="777"/>
      <c r="H207" s="777"/>
      <c r="I207" s="777"/>
      <c r="J207" s="757"/>
      <c r="K207" s="624"/>
      <c r="L207" s="624"/>
      <c r="M207" s="624"/>
      <c r="N207" s="624"/>
      <c r="O207" s="624"/>
      <c r="P207" s="774" t="str">
        <f t="shared" si="13"/>
        <v xml:space="preserve"> </v>
      </c>
      <c r="Q207" s="774" t="str">
        <f t="shared" si="14"/>
        <v xml:space="preserve"> </v>
      </c>
      <c r="R207" s="774" t="str">
        <f t="shared" si="15"/>
        <v xml:space="preserve"> </v>
      </c>
    </row>
    <row r="208" spans="1:18" x14ac:dyDescent="0.25">
      <c r="A208" s="775"/>
      <c r="B208" s="775"/>
      <c r="C208" s="775"/>
      <c r="D208" s="754"/>
      <c r="E208" s="771" t="str">
        <f t="shared" si="12"/>
        <v xml:space="preserve"> </v>
      </c>
      <c r="F208" s="908"/>
      <c r="G208" s="777"/>
      <c r="H208" s="777"/>
      <c r="I208" s="777"/>
      <c r="J208" s="757"/>
      <c r="K208" s="624"/>
      <c r="L208" s="624"/>
      <c r="M208" s="624"/>
      <c r="N208" s="624"/>
      <c r="O208" s="624"/>
      <c r="P208" s="774" t="str">
        <f t="shared" si="13"/>
        <v xml:space="preserve"> </v>
      </c>
      <c r="Q208" s="774" t="str">
        <f t="shared" si="14"/>
        <v xml:space="preserve"> </v>
      </c>
      <c r="R208" s="774" t="str">
        <f t="shared" si="15"/>
        <v xml:space="preserve"> </v>
      </c>
    </row>
    <row r="209" spans="1:18" x14ac:dyDescent="0.25">
      <c r="A209" s="775"/>
      <c r="B209" s="775"/>
      <c r="C209" s="775"/>
      <c r="D209" s="754"/>
      <c r="E209" s="771" t="str">
        <f t="shared" si="12"/>
        <v xml:space="preserve"> </v>
      </c>
      <c r="F209" s="908"/>
      <c r="G209" s="777"/>
      <c r="H209" s="777"/>
      <c r="I209" s="777"/>
      <c r="J209" s="757"/>
      <c r="K209" s="624"/>
      <c r="L209" s="624"/>
      <c r="M209" s="624"/>
      <c r="N209" s="624"/>
      <c r="O209" s="624"/>
      <c r="P209" s="774" t="str">
        <f t="shared" si="13"/>
        <v xml:space="preserve"> </v>
      </c>
      <c r="Q209" s="774" t="str">
        <f t="shared" si="14"/>
        <v xml:space="preserve"> </v>
      </c>
      <c r="R209" s="774" t="str">
        <f t="shared" si="15"/>
        <v xml:space="preserve"> </v>
      </c>
    </row>
    <row r="210" spans="1:18" x14ac:dyDescent="0.25">
      <c r="A210" s="775"/>
      <c r="B210" s="775"/>
      <c r="C210" s="775"/>
      <c r="D210" s="754"/>
      <c r="E210" s="771" t="str">
        <f t="shared" si="12"/>
        <v xml:space="preserve"> </v>
      </c>
      <c r="F210" s="908"/>
      <c r="G210" s="777"/>
      <c r="H210" s="777"/>
      <c r="I210" s="777"/>
      <c r="J210" s="757"/>
      <c r="K210" s="624"/>
      <c r="L210" s="624"/>
      <c r="M210" s="624"/>
      <c r="N210" s="624"/>
      <c r="O210" s="624"/>
      <c r="P210" s="774" t="str">
        <f t="shared" si="13"/>
        <v xml:space="preserve"> </v>
      </c>
      <c r="Q210" s="774" t="str">
        <f t="shared" si="14"/>
        <v xml:space="preserve"> </v>
      </c>
      <c r="R210" s="774" t="str">
        <f t="shared" si="15"/>
        <v xml:space="preserve"> </v>
      </c>
    </row>
    <row r="211" spans="1:18" x14ac:dyDescent="0.25">
      <c r="A211" s="775"/>
      <c r="B211" s="775"/>
      <c r="C211" s="775"/>
      <c r="D211" s="754"/>
      <c r="E211" s="771" t="str">
        <f t="shared" si="12"/>
        <v xml:space="preserve"> </v>
      </c>
      <c r="F211" s="908"/>
      <c r="G211" s="777"/>
      <c r="H211" s="777"/>
      <c r="I211" s="777"/>
      <c r="J211" s="757"/>
      <c r="K211" s="624"/>
      <c r="L211" s="624"/>
      <c r="M211" s="624"/>
      <c r="N211" s="624"/>
      <c r="O211" s="624"/>
      <c r="P211" s="774" t="str">
        <f t="shared" si="13"/>
        <v xml:space="preserve"> </v>
      </c>
      <c r="Q211" s="774" t="str">
        <f t="shared" si="14"/>
        <v xml:space="preserve"> </v>
      </c>
      <c r="R211" s="774" t="str">
        <f t="shared" si="15"/>
        <v xml:space="preserve"> </v>
      </c>
    </row>
    <row r="212" spans="1:18" x14ac:dyDescent="0.25">
      <c r="A212" s="775"/>
      <c r="B212" s="775"/>
      <c r="C212" s="775"/>
      <c r="D212" s="754"/>
      <c r="E212" s="771" t="str">
        <f t="shared" si="12"/>
        <v xml:space="preserve"> </v>
      </c>
      <c r="F212" s="908"/>
      <c r="G212" s="777"/>
      <c r="H212" s="777"/>
      <c r="I212" s="777"/>
      <c r="J212" s="757"/>
      <c r="K212" s="624"/>
      <c r="L212" s="624"/>
      <c r="M212" s="624"/>
      <c r="N212" s="624"/>
      <c r="O212" s="624"/>
      <c r="P212" s="774" t="str">
        <f t="shared" si="13"/>
        <v xml:space="preserve"> </v>
      </c>
      <c r="Q212" s="774" t="str">
        <f t="shared" si="14"/>
        <v xml:space="preserve"> </v>
      </c>
      <c r="R212" s="774" t="str">
        <f t="shared" si="15"/>
        <v xml:space="preserve"> </v>
      </c>
    </row>
    <row r="213" spans="1:18" x14ac:dyDescent="0.25">
      <c r="A213" s="775"/>
      <c r="B213" s="775"/>
      <c r="C213" s="775"/>
      <c r="D213" s="754"/>
      <c r="E213" s="771" t="str">
        <f t="shared" si="12"/>
        <v xml:space="preserve"> </v>
      </c>
      <c r="F213" s="908"/>
      <c r="G213" s="777"/>
      <c r="H213" s="777"/>
      <c r="I213" s="777"/>
      <c r="J213" s="757"/>
      <c r="K213" s="624"/>
      <c r="L213" s="624"/>
      <c r="M213" s="624"/>
      <c r="N213" s="624"/>
      <c r="O213" s="624"/>
      <c r="P213" s="774" t="str">
        <f t="shared" si="13"/>
        <v xml:space="preserve"> </v>
      </c>
      <c r="Q213" s="774" t="str">
        <f t="shared" si="14"/>
        <v xml:space="preserve"> </v>
      </c>
      <c r="R213" s="774" t="str">
        <f t="shared" si="15"/>
        <v xml:space="preserve"> </v>
      </c>
    </row>
    <row r="214" spans="1:18" x14ac:dyDescent="0.25">
      <c r="A214" s="775"/>
      <c r="B214" s="775"/>
      <c r="C214" s="775"/>
      <c r="D214" s="754"/>
      <c r="E214" s="771" t="str">
        <f t="shared" si="12"/>
        <v xml:space="preserve"> </v>
      </c>
      <c r="F214" s="908"/>
      <c r="G214" s="777"/>
      <c r="H214" s="777"/>
      <c r="I214" s="777"/>
      <c r="J214" s="757"/>
      <c r="K214" s="624"/>
      <c r="L214" s="624"/>
      <c r="M214" s="624"/>
      <c r="N214" s="624"/>
      <c r="O214" s="624"/>
      <c r="P214" s="774" t="str">
        <f t="shared" si="13"/>
        <v xml:space="preserve"> </v>
      </c>
      <c r="Q214" s="774" t="str">
        <f t="shared" si="14"/>
        <v xml:space="preserve"> </v>
      </c>
      <c r="R214" s="774" t="str">
        <f t="shared" si="15"/>
        <v xml:space="preserve"> </v>
      </c>
    </row>
    <row r="215" spans="1:18" x14ac:dyDescent="0.25">
      <c r="A215" s="775"/>
      <c r="B215" s="775"/>
      <c r="C215" s="775"/>
      <c r="D215" s="754"/>
      <c r="E215" s="771" t="str">
        <f t="shared" si="12"/>
        <v xml:space="preserve"> </v>
      </c>
      <c r="F215" s="908"/>
      <c r="G215" s="777"/>
      <c r="H215" s="777"/>
      <c r="I215" s="777"/>
      <c r="J215" s="757"/>
      <c r="K215" s="624"/>
      <c r="L215" s="624"/>
      <c r="M215" s="624"/>
      <c r="N215" s="624"/>
      <c r="O215" s="624"/>
      <c r="P215" s="774" t="str">
        <f t="shared" si="13"/>
        <v xml:space="preserve"> </v>
      </c>
      <c r="Q215" s="774" t="str">
        <f t="shared" si="14"/>
        <v xml:space="preserve"> </v>
      </c>
      <c r="R215" s="774" t="str">
        <f t="shared" si="15"/>
        <v xml:space="preserve"> </v>
      </c>
    </row>
    <row r="216" spans="1:18" x14ac:dyDescent="0.25">
      <c r="A216" s="775"/>
      <c r="B216" s="775"/>
      <c r="C216" s="775"/>
      <c r="D216" s="754"/>
      <c r="E216" s="771" t="str">
        <f t="shared" si="12"/>
        <v xml:space="preserve"> </v>
      </c>
      <c r="F216" s="908"/>
      <c r="G216" s="777"/>
      <c r="H216" s="777"/>
      <c r="I216" s="777"/>
      <c r="J216" s="757"/>
      <c r="K216" s="624"/>
      <c r="L216" s="624"/>
      <c r="M216" s="624"/>
      <c r="N216" s="624"/>
      <c r="O216" s="624"/>
      <c r="P216" s="774" t="str">
        <f t="shared" si="13"/>
        <v xml:space="preserve"> </v>
      </c>
      <c r="Q216" s="774" t="str">
        <f t="shared" si="14"/>
        <v xml:space="preserve"> </v>
      </c>
      <c r="R216" s="774" t="str">
        <f t="shared" si="15"/>
        <v xml:space="preserve"> </v>
      </c>
    </row>
    <row r="217" spans="1:18" x14ac:dyDescent="0.25">
      <c r="A217" s="775"/>
      <c r="B217" s="775"/>
      <c r="C217" s="775"/>
      <c r="D217" s="754"/>
      <c r="E217" s="771" t="str">
        <f t="shared" si="12"/>
        <v xml:space="preserve"> </v>
      </c>
      <c r="F217" s="908"/>
      <c r="G217" s="777"/>
      <c r="H217" s="777"/>
      <c r="I217" s="777"/>
      <c r="J217" s="757"/>
      <c r="K217" s="624"/>
      <c r="L217" s="624"/>
      <c r="M217" s="624"/>
      <c r="N217" s="624"/>
      <c r="O217" s="624"/>
      <c r="P217" s="774" t="str">
        <f t="shared" si="13"/>
        <v xml:space="preserve"> </v>
      </c>
      <c r="Q217" s="774" t="str">
        <f t="shared" si="14"/>
        <v xml:space="preserve"> </v>
      </c>
      <c r="R217" s="774" t="str">
        <f t="shared" si="15"/>
        <v xml:space="preserve"> </v>
      </c>
    </row>
    <row r="218" spans="1:18" x14ac:dyDescent="0.25">
      <c r="A218" s="775"/>
      <c r="B218" s="775"/>
      <c r="C218" s="775"/>
      <c r="D218" s="754"/>
      <c r="E218" s="771" t="str">
        <f t="shared" si="12"/>
        <v xml:space="preserve"> </v>
      </c>
      <c r="F218" s="908"/>
      <c r="G218" s="777"/>
      <c r="H218" s="777"/>
      <c r="I218" s="777"/>
      <c r="J218" s="757"/>
      <c r="K218" s="624"/>
      <c r="L218" s="624"/>
      <c r="M218" s="624"/>
      <c r="N218" s="624"/>
      <c r="O218" s="624"/>
      <c r="P218" s="774" t="str">
        <f t="shared" si="13"/>
        <v xml:space="preserve"> </v>
      </c>
      <c r="Q218" s="774" t="str">
        <f t="shared" si="14"/>
        <v xml:space="preserve"> </v>
      </c>
      <c r="R218" s="774" t="str">
        <f t="shared" si="15"/>
        <v xml:space="preserve"> </v>
      </c>
    </row>
    <row r="219" spans="1:18" x14ac:dyDescent="0.25">
      <c r="A219" s="775"/>
      <c r="B219" s="775"/>
      <c r="C219" s="775"/>
      <c r="D219" s="754"/>
      <c r="E219" s="771" t="str">
        <f t="shared" si="12"/>
        <v xml:space="preserve"> </v>
      </c>
      <c r="F219" s="908"/>
      <c r="G219" s="777"/>
      <c r="H219" s="777"/>
      <c r="I219" s="777"/>
      <c r="J219" s="757"/>
      <c r="K219" s="624"/>
      <c r="L219" s="624"/>
      <c r="M219" s="624"/>
      <c r="N219" s="624"/>
      <c r="O219" s="624"/>
      <c r="P219" s="774" t="str">
        <f t="shared" si="13"/>
        <v xml:space="preserve"> </v>
      </c>
      <c r="Q219" s="774" t="str">
        <f t="shared" si="14"/>
        <v xml:space="preserve"> </v>
      </c>
      <c r="R219" s="774" t="str">
        <f t="shared" si="15"/>
        <v xml:space="preserve"> </v>
      </c>
    </row>
    <row r="220" spans="1:18" x14ac:dyDescent="0.25">
      <c r="A220" s="775"/>
      <c r="B220" s="775"/>
      <c r="C220" s="775"/>
      <c r="D220" s="754"/>
      <c r="E220" s="771" t="str">
        <f t="shared" si="12"/>
        <v xml:space="preserve"> </v>
      </c>
      <c r="F220" s="908"/>
      <c r="G220" s="777"/>
      <c r="H220" s="777"/>
      <c r="I220" s="777"/>
      <c r="J220" s="757"/>
      <c r="K220" s="624"/>
      <c r="L220" s="624"/>
      <c r="M220" s="624"/>
      <c r="N220" s="624"/>
      <c r="O220" s="624"/>
      <c r="P220" s="774" t="str">
        <f t="shared" si="13"/>
        <v xml:space="preserve"> </v>
      </c>
      <c r="Q220" s="774" t="str">
        <f t="shared" si="14"/>
        <v xml:space="preserve"> </v>
      </c>
      <c r="R220" s="774" t="str">
        <f t="shared" si="15"/>
        <v xml:space="preserve"> </v>
      </c>
    </row>
    <row r="221" spans="1:18" x14ac:dyDescent="0.25">
      <c r="A221" s="775"/>
      <c r="B221" s="775"/>
      <c r="C221" s="775"/>
      <c r="D221" s="754"/>
      <c r="E221" s="771" t="str">
        <f t="shared" si="12"/>
        <v xml:space="preserve"> </v>
      </c>
      <c r="F221" s="908"/>
      <c r="G221" s="777"/>
      <c r="H221" s="777"/>
      <c r="I221" s="777"/>
      <c r="J221" s="757"/>
      <c r="K221" s="624"/>
      <c r="L221" s="624"/>
      <c r="M221" s="624"/>
      <c r="N221" s="624"/>
      <c r="O221" s="624"/>
      <c r="P221" s="774" t="str">
        <f t="shared" si="13"/>
        <v xml:space="preserve"> </v>
      </c>
      <c r="Q221" s="774" t="str">
        <f t="shared" si="14"/>
        <v xml:space="preserve"> </v>
      </c>
      <c r="R221" s="774" t="str">
        <f t="shared" si="15"/>
        <v xml:space="preserve"> </v>
      </c>
    </row>
    <row r="222" spans="1:18" x14ac:dyDescent="0.25">
      <c r="A222" s="775"/>
      <c r="B222" s="775"/>
      <c r="C222" s="775"/>
      <c r="D222" s="754"/>
      <c r="E222" s="771" t="str">
        <f t="shared" si="12"/>
        <v xml:space="preserve"> </v>
      </c>
      <c r="F222" s="908"/>
      <c r="G222" s="777"/>
      <c r="H222" s="777"/>
      <c r="I222" s="777"/>
      <c r="J222" s="757"/>
      <c r="K222" s="624"/>
      <c r="L222" s="624"/>
      <c r="M222" s="624"/>
      <c r="N222" s="624"/>
      <c r="O222" s="624"/>
      <c r="P222" s="774" t="str">
        <f t="shared" si="13"/>
        <v xml:space="preserve"> </v>
      </c>
      <c r="Q222" s="774" t="str">
        <f t="shared" si="14"/>
        <v xml:space="preserve"> </v>
      </c>
      <c r="R222" s="774" t="str">
        <f t="shared" si="15"/>
        <v xml:space="preserve"> </v>
      </c>
    </row>
    <row r="223" spans="1:18" x14ac:dyDescent="0.25">
      <c r="A223" s="775"/>
      <c r="B223" s="775"/>
      <c r="C223" s="775"/>
      <c r="D223" s="754"/>
      <c r="E223" s="771" t="str">
        <f t="shared" si="12"/>
        <v xml:space="preserve"> </v>
      </c>
      <c r="F223" s="908"/>
      <c r="G223" s="777"/>
      <c r="H223" s="777"/>
      <c r="I223" s="777"/>
      <c r="J223" s="757"/>
      <c r="K223" s="624"/>
      <c r="L223" s="624"/>
      <c r="M223" s="624"/>
      <c r="N223" s="624"/>
      <c r="O223" s="624"/>
      <c r="P223" s="774" t="str">
        <f t="shared" si="13"/>
        <v xml:space="preserve"> </v>
      </c>
      <c r="Q223" s="774" t="str">
        <f t="shared" si="14"/>
        <v xml:space="preserve"> </v>
      </c>
      <c r="R223" s="774" t="str">
        <f t="shared" si="15"/>
        <v xml:space="preserve"> </v>
      </c>
    </row>
    <row r="224" spans="1:18" x14ac:dyDescent="0.25">
      <c r="A224" s="775"/>
      <c r="B224" s="775"/>
      <c r="C224" s="775"/>
      <c r="D224" s="754"/>
      <c r="E224" s="771" t="str">
        <f t="shared" si="12"/>
        <v xml:space="preserve"> </v>
      </c>
      <c r="F224" s="908"/>
      <c r="G224" s="777"/>
      <c r="H224" s="777"/>
      <c r="I224" s="777"/>
      <c r="J224" s="757"/>
      <c r="K224" s="624"/>
      <c r="L224" s="624"/>
      <c r="M224" s="624"/>
      <c r="N224" s="624"/>
      <c r="O224" s="624"/>
      <c r="P224" s="774" t="str">
        <f t="shared" si="13"/>
        <v xml:space="preserve"> </v>
      </c>
      <c r="Q224" s="774" t="str">
        <f t="shared" si="14"/>
        <v xml:space="preserve"> </v>
      </c>
      <c r="R224" s="774" t="str">
        <f t="shared" si="15"/>
        <v xml:space="preserve"> </v>
      </c>
    </row>
    <row r="225" spans="1:18" x14ac:dyDescent="0.25">
      <c r="A225" s="775"/>
      <c r="B225" s="775"/>
      <c r="C225" s="775"/>
      <c r="D225" s="754"/>
      <c r="E225" s="771" t="str">
        <f t="shared" si="12"/>
        <v xml:space="preserve"> </v>
      </c>
      <c r="F225" s="908"/>
      <c r="G225" s="777"/>
      <c r="H225" s="777"/>
      <c r="I225" s="777"/>
      <c r="J225" s="757"/>
      <c r="K225" s="624"/>
      <c r="L225" s="624"/>
      <c r="M225" s="624"/>
      <c r="N225" s="624"/>
      <c r="O225" s="624"/>
      <c r="P225" s="774" t="str">
        <f t="shared" si="13"/>
        <v xml:space="preserve"> </v>
      </c>
      <c r="Q225" s="774" t="str">
        <f t="shared" si="14"/>
        <v xml:space="preserve"> </v>
      </c>
      <c r="R225" s="774" t="str">
        <f t="shared" si="15"/>
        <v xml:space="preserve"> </v>
      </c>
    </row>
    <row r="226" spans="1:18" x14ac:dyDescent="0.25">
      <c r="A226" s="775"/>
      <c r="B226" s="775"/>
      <c r="C226" s="775"/>
      <c r="D226" s="754"/>
      <c r="E226" s="771" t="str">
        <f t="shared" si="12"/>
        <v xml:space="preserve"> </v>
      </c>
      <c r="F226" s="908"/>
      <c r="G226" s="777"/>
      <c r="H226" s="777"/>
      <c r="I226" s="777"/>
      <c r="J226" s="757"/>
      <c r="K226" s="624"/>
      <c r="L226" s="624"/>
      <c r="M226" s="624"/>
      <c r="N226" s="624"/>
      <c r="O226" s="624"/>
      <c r="P226" s="774" t="str">
        <f t="shared" si="13"/>
        <v xml:space="preserve"> </v>
      </c>
      <c r="Q226" s="774" t="str">
        <f t="shared" si="14"/>
        <v xml:space="preserve"> </v>
      </c>
      <c r="R226" s="774" t="str">
        <f t="shared" si="15"/>
        <v xml:space="preserve"> </v>
      </c>
    </row>
    <row r="227" spans="1:18" x14ac:dyDescent="0.25">
      <c r="A227" s="775"/>
      <c r="B227" s="775"/>
      <c r="C227" s="775"/>
      <c r="D227" s="754"/>
      <c r="E227" s="771" t="str">
        <f t="shared" si="12"/>
        <v xml:space="preserve"> </v>
      </c>
      <c r="F227" s="908"/>
      <c r="G227" s="777"/>
      <c r="H227" s="777"/>
      <c r="I227" s="777"/>
      <c r="J227" s="757"/>
      <c r="K227" s="624"/>
      <c r="L227" s="624"/>
      <c r="M227" s="624"/>
      <c r="N227" s="624"/>
      <c r="O227" s="624"/>
      <c r="P227" s="774" t="str">
        <f t="shared" si="13"/>
        <v xml:space="preserve"> </v>
      </c>
      <c r="Q227" s="774" t="str">
        <f t="shared" si="14"/>
        <v xml:space="preserve"> </v>
      </c>
      <c r="R227" s="774" t="str">
        <f t="shared" si="15"/>
        <v xml:space="preserve"> </v>
      </c>
    </row>
    <row r="228" spans="1:18" x14ac:dyDescent="0.25">
      <c r="A228" s="775"/>
      <c r="B228" s="775"/>
      <c r="C228" s="775"/>
      <c r="D228" s="754"/>
      <c r="E228" s="771" t="str">
        <f t="shared" si="12"/>
        <v xml:space="preserve"> </v>
      </c>
      <c r="F228" s="908"/>
      <c r="G228" s="777"/>
      <c r="H228" s="777"/>
      <c r="I228" s="777"/>
      <c r="J228" s="757"/>
      <c r="K228" s="624"/>
      <c r="L228" s="624"/>
      <c r="M228" s="624"/>
      <c r="N228" s="624"/>
      <c r="O228" s="624"/>
      <c r="P228" s="774" t="str">
        <f t="shared" si="13"/>
        <v xml:space="preserve"> </v>
      </c>
      <c r="Q228" s="774" t="str">
        <f t="shared" si="14"/>
        <v xml:space="preserve"> </v>
      </c>
      <c r="R228" s="774" t="str">
        <f t="shared" si="15"/>
        <v xml:space="preserve"> </v>
      </c>
    </row>
    <row r="229" spans="1:18" x14ac:dyDescent="0.25">
      <c r="A229" s="775"/>
      <c r="B229" s="775"/>
      <c r="C229" s="775"/>
      <c r="D229" s="754"/>
      <c r="E229" s="771" t="str">
        <f t="shared" si="12"/>
        <v xml:space="preserve"> </v>
      </c>
      <c r="F229" s="908"/>
      <c r="G229" s="777"/>
      <c r="H229" s="777"/>
      <c r="I229" s="777"/>
      <c r="J229" s="757"/>
      <c r="K229" s="624"/>
      <c r="L229" s="624"/>
      <c r="M229" s="624"/>
      <c r="N229" s="624"/>
      <c r="O229" s="624"/>
      <c r="P229" s="774" t="str">
        <f t="shared" si="13"/>
        <v xml:space="preserve"> </v>
      </c>
      <c r="Q229" s="774" t="str">
        <f t="shared" si="14"/>
        <v xml:space="preserve"> </v>
      </c>
      <c r="R229" s="774" t="str">
        <f t="shared" si="15"/>
        <v xml:space="preserve"> </v>
      </c>
    </row>
    <row r="230" spans="1:18" x14ac:dyDescent="0.25">
      <c r="A230" s="775"/>
      <c r="B230" s="775"/>
      <c r="C230" s="775"/>
      <c r="D230" s="754"/>
      <c r="E230" s="771" t="str">
        <f t="shared" si="12"/>
        <v xml:space="preserve"> </v>
      </c>
      <c r="F230" s="908"/>
      <c r="G230" s="777"/>
      <c r="H230" s="777"/>
      <c r="I230" s="777"/>
      <c r="J230" s="757"/>
      <c r="K230" s="624"/>
      <c r="L230" s="624"/>
      <c r="M230" s="624"/>
      <c r="N230" s="624"/>
      <c r="O230" s="624"/>
      <c r="P230" s="774" t="str">
        <f t="shared" si="13"/>
        <v xml:space="preserve"> </v>
      </c>
      <c r="Q230" s="774" t="str">
        <f t="shared" si="14"/>
        <v xml:space="preserve"> </v>
      </c>
      <c r="R230" s="774" t="str">
        <f t="shared" si="15"/>
        <v xml:space="preserve"> </v>
      </c>
    </row>
    <row r="231" spans="1:18" x14ac:dyDescent="0.25">
      <c r="A231" s="775"/>
      <c r="B231" s="775"/>
      <c r="C231" s="775"/>
      <c r="D231" s="754"/>
      <c r="E231" s="771" t="str">
        <f t="shared" si="12"/>
        <v xml:space="preserve"> </v>
      </c>
      <c r="F231" s="908"/>
      <c r="G231" s="777"/>
      <c r="H231" s="777"/>
      <c r="I231" s="777"/>
      <c r="J231" s="757"/>
      <c r="K231" s="624"/>
      <c r="L231" s="624"/>
      <c r="M231" s="624"/>
      <c r="N231" s="624"/>
      <c r="O231" s="624"/>
      <c r="P231" s="774" t="str">
        <f t="shared" si="13"/>
        <v xml:space="preserve"> </v>
      </c>
      <c r="Q231" s="774" t="str">
        <f t="shared" si="14"/>
        <v xml:space="preserve"> </v>
      </c>
      <c r="R231" s="774" t="str">
        <f t="shared" si="15"/>
        <v xml:space="preserve"> </v>
      </c>
    </row>
    <row r="232" spans="1:18" x14ac:dyDescent="0.25">
      <c r="A232" s="775"/>
      <c r="B232" s="775"/>
      <c r="C232" s="775"/>
      <c r="D232" s="754"/>
      <c r="E232" s="771" t="str">
        <f t="shared" si="12"/>
        <v xml:space="preserve"> </v>
      </c>
      <c r="F232" s="908"/>
      <c r="G232" s="777"/>
      <c r="H232" s="777"/>
      <c r="I232" s="777"/>
      <c r="J232" s="757"/>
      <c r="K232" s="624"/>
      <c r="L232" s="624"/>
      <c r="M232" s="624"/>
      <c r="N232" s="624"/>
      <c r="O232" s="624"/>
      <c r="P232" s="774" t="str">
        <f t="shared" si="13"/>
        <v xml:space="preserve"> </v>
      </c>
      <c r="Q232" s="774" t="str">
        <f t="shared" si="14"/>
        <v xml:space="preserve"> </v>
      </c>
      <c r="R232" s="774" t="str">
        <f t="shared" si="15"/>
        <v xml:space="preserve"> </v>
      </c>
    </row>
    <row r="233" spans="1:18" x14ac:dyDescent="0.25">
      <c r="A233" s="775"/>
      <c r="B233" s="775"/>
      <c r="C233" s="775"/>
      <c r="D233" s="754"/>
      <c r="E233" s="771" t="str">
        <f t="shared" si="12"/>
        <v xml:space="preserve"> </v>
      </c>
      <c r="F233" s="908"/>
      <c r="G233" s="777"/>
      <c r="H233" s="777"/>
      <c r="I233" s="777"/>
      <c r="J233" s="757"/>
      <c r="K233" s="624"/>
      <c r="L233" s="624"/>
      <c r="M233" s="624"/>
      <c r="N233" s="624"/>
      <c r="O233" s="624"/>
      <c r="P233" s="774" t="str">
        <f t="shared" si="13"/>
        <v xml:space="preserve"> </v>
      </c>
      <c r="Q233" s="774" t="str">
        <f t="shared" si="14"/>
        <v xml:space="preserve"> </v>
      </c>
      <c r="R233" s="774" t="str">
        <f t="shared" si="15"/>
        <v xml:space="preserve"> </v>
      </c>
    </row>
    <row r="234" spans="1:18" x14ac:dyDescent="0.25">
      <c r="A234" s="775"/>
      <c r="B234" s="775"/>
      <c r="C234" s="775"/>
      <c r="D234" s="754"/>
      <c r="E234" s="771" t="str">
        <f t="shared" si="12"/>
        <v xml:space="preserve"> </v>
      </c>
      <c r="F234" s="908"/>
      <c r="G234" s="777"/>
      <c r="H234" s="777"/>
      <c r="I234" s="777"/>
      <c r="J234" s="757"/>
      <c r="K234" s="624"/>
      <c r="L234" s="624"/>
      <c r="M234" s="624"/>
      <c r="N234" s="624"/>
      <c r="O234" s="624"/>
      <c r="P234" s="774" t="str">
        <f t="shared" si="13"/>
        <v xml:space="preserve"> </v>
      </c>
      <c r="Q234" s="774" t="str">
        <f t="shared" si="14"/>
        <v xml:space="preserve"> </v>
      </c>
      <c r="R234" s="774" t="str">
        <f t="shared" si="15"/>
        <v xml:space="preserve"> </v>
      </c>
    </row>
    <row r="235" spans="1:18" x14ac:dyDescent="0.25">
      <c r="A235" s="775"/>
      <c r="B235" s="775"/>
      <c r="C235" s="775"/>
      <c r="D235" s="754"/>
      <c r="E235" s="771" t="str">
        <f t="shared" si="12"/>
        <v xml:space="preserve"> </v>
      </c>
      <c r="F235" s="908"/>
      <c r="G235" s="777"/>
      <c r="H235" s="777"/>
      <c r="I235" s="777"/>
      <c r="J235" s="757"/>
      <c r="K235" s="624"/>
      <c r="L235" s="624"/>
      <c r="M235" s="624"/>
      <c r="N235" s="624"/>
      <c r="O235" s="624"/>
      <c r="P235" s="774" t="str">
        <f t="shared" si="13"/>
        <v xml:space="preserve"> </v>
      </c>
      <c r="Q235" s="774" t="str">
        <f t="shared" si="14"/>
        <v xml:space="preserve"> </v>
      </c>
      <c r="R235" s="774" t="str">
        <f t="shared" si="15"/>
        <v xml:space="preserve"> </v>
      </c>
    </row>
    <row r="236" spans="1:18" x14ac:dyDescent="0.25">
      <c r="A236" s="775"/>
      <c r="B236" s="775"/>
      <c r="C236" s="775"/>
      <c r="D236" s="754"/>
      <c r="E236" s="771" t="str">
        <f t="shared" si="12"/>
        <v xml:space="preserve"> </v>
      </c>
      <c r="F236" s="908"/>
      <c r="G236" s="777"/>
      <c r="H236" s="777"/>
      <c r="I236" s="777"/>
      <c r="J236" s="757"/>
      <c r="K236" s="624"/>
      <c r="L236" s="624"/>
      <c r="M236" s="624"/>
      <c r="N236" s="624"/>
      <c r="O236" s="624"/>
      <c r="P236" s="774" t="str">
        <f t="shared" si="13"/>
        <v xml:space="preserve"> </v>
      </c>
      <c r="Q236" s="774" t="str">
        <f t="shared" si="14"/>
        <v xml:space="preserve"> </v>
      </c>
      <c r="R236" s="774" t="str">
        <f t="shared" si="15"/>
        <v xml:space="preserve"> </v>
      </c>
    </row>
    <row r="237" spans="1:18" x14ac:dyDescent="0.25">
      <c r="A237" s="775"/>
      <c r="B237" s="775"/>
      <c r="C237" s="775"/>
      <c r="D237" s="754"/>
      <c r="E237" s="771" t="str">
        <f t="shared" si="12"/>
        <v xml:space="preserve"> </v>
      </c>
      <c r="F237" s="908"/>
      <c r="G237" s="777"/>
      <c r="H237" s="777"/>
      <c r="I237" s="777"/>
      <c r="J237" s="757"/>
      <c r="K237" s="624"/>
      <c r="L237" s="624"/>
      <c r="M237" s="624"/>
      <c r="N237" s="624"/>
      <c r="O237" s="624"/>
      <c r="P237" s="774" t="str">
        <f t="shared" si="13"/>
        <v xml:space="preserve"> </v>
      </c>
      <c r="Q237" s="774" t="str">
        <f t="shared" si="14"/>
        <v xml:space="preserve"> </v>
      </c>
      <c r="R237" s="774" t="str">
        <f t="shared" si="15"/>
        <v xml:space="preserve"> </v>
      </c>
    </row>
    <row r="238" spans="1:18" x14ac:dyDescent="0.25">
      <c r="A238" s="775"/>
      <c r="B238" s="775"/>
      <c r="C238" s="775"/>
      <c r="D238" s="754"/>
      <c r="E238" s="771" t="str">
        <f t="shared" si="12"/>
        <v xml:space="preserve"> </v>
      </c>
      <c r="F238" s="908"/>
      <c r="G238" s="777"/>
      <c r="H238" s="777"/>
      <c r="I238" s="777"/>
      <c r="J238" s="757"/>
      <c r="K238" s="624"/>
      <c r="L238" s="624"/>
      <c r="M238" s="624"/>
      <c r="N238" s="624"/>
      <c r="O238" s="624"/>
      <c r="P238" s="774" t="str">
        <f t="shared" si="13"/>
        <v xml:space="preserve"> </v>
      </c>
      <c r="Q238" s="774" t="str">
        <f t="shared" si="14"/>
        <v xml:space="preserve"> </v>
      </c>
      <c r="R238" s="774" t="str">
        <f t="shared" si="15"/>
        <v xml:space="preserve"> </v>
      </c>
    </row>
    <row r="239" spans="1:18" x14ac:dyDescent="0.25">
      <c r="A239" s="775"/>
      <c r="B239" s="775"/>
      <c r="C239" s="775"/>
      <c r="D239" s="754"/>
      <c r="E239" s="771" t="str">
        <f t="shared" si="12"/>
        <v xml:space="preserve"> </v>
      </c>
      <c r="F239" s="908"/>
      <c r="G239" s="777"/>
      <c r="H239" s="777"/>
      <c r="I239" s="777"/>
      <c r="J239" s="757"/>
      <c r="K239" s="624"/>
      <c r="L239" s="624"/>
      <c r="M239" s="624"/>
      <c r="N239" s="624"/>
      <c r="O239" s="624"/>
      <c r="P239" s="774" t="str">
        <f t="shared" si="13"/>
        <v xml:space="preserve"> </v>
      </c>
      <c r="Q239" s="774" t="str">
        <f t="shared" si="14"/>
        <v xml:space="preserve"> </v>
      </c>
      <c r="R239" s="774" t="str">
        <f t="shared" si="15"/>
        <v xml:space="preserve"> </v>
      </c>
    </row>
    <row r="240" spans="1:18" x14ac:dyDescent="0.25">
      <c r="A240" s="775"/>
      <c r="B240" s="775"/>
      <c r="C240" s="775"/>
      <c r="D240" s="754"/>
      <c r="E240" s="771" t="str">
        <f t="shared" si="12"/>
        <v xml:space="preserve"> </v>
      </c>
      <c r="F240" s="908"/>
      <c r="G240" s="777"/>
      <c r="H240" s="777"/>
      <c r="I240" s="777"/>
      <c r="J240" s="757"/>
      <c r="K240" s="624"/>
      <c r="L240" s="624"/>
      <c r="M240" s="624"/>
      <c r="N240" s="624"/>
      <c r="O240" s="624"/>
      <c r="P240" s="774" t="str">
        <f t="shared" si="13"/>
        <v xml:space="preserve"> </v>
      </c>
      <c r="Q240" s="774" t="str">
        <f t="shared" si="14"/>
        <v xml:space="preserve"> </v>
      </c>
      <c r="R240" s="774" t="str">
        <f t="shared" si="15"/>
        <v xml:space="preserve"> </v>
      </c>
    </row>
    <row r="241" spans="1:18" x14ac:dyDescent="0.25">
      <c r="A241" s="775"/>
      <c r="B241" s="775"/>
      <c r="C241" s="775"/>
      <c r="D241" s="754"/>
      <c r="E241" s="771" t="str">
        <f t="shared" si="12"/>
        <v xml:space="preserve"> </v>
      </c>
      <c r="F241" s="908"/>
      <c r="G241" s="777"/>
      <c r="H241" s="777"/>
      <c r="I241" s="777"/>
      <c r="J241" s="757"/>
      <c r="K241" s="624"/>
      <c r="L241" s="624"/>
      <c r="M241" s="624"/>
      <c r="N241" s="624"/>
      <c r="O241" s="624"/>
      <c r="P241" s="774" t="str">
        <f t="shared" si="13"/>
        <v xml:space="preserve"> </v>
      </c>
      <c r="Q241" s="774" t="str">
        <f t="shared" si="14"/>
        <v xml:space="preserve"> </v>
      </c>
      <c r="R241" s="774" t="str">
        <f t="shared" si="15"/>
        <v xml:space="preserve"> </v>
      </c>
    </row>
    <row r="242" spans="1:18" x14ac:dyDescent="0.25">
      <c r="A242" s="775"/>
      <c r="B242" s="775"/>
      <c r="C242" s="775"/>
      <c r="D242" s="754"/>
      <c r="E242" s="771" t="str">
        <f t="shared" si="12"/>
        <v xml:space="preserve"> </v>
      </c>
      <c r="F242" s="908"/>
      <c r="G242" s="777"/>
      <c r="H242" s="777"/>
      <c r="I242" s="777"/>
      <c r="J242" s="757"/>
      <c r="K242" s="624"/>
      <c r="L242" s="624"/>
      <c r="M242" s="624"/>
      <c r="N242" s="624"/>
      <c r="O242" s="624"/>
      <c r="P242" s="774" t="str">
        <f t="shared" si="13"/>
        <v xml:space="preserve"> </v>
      </c>
      <c r="Q242" s="774" t="str">
        <f t="shared" si="14"/>
        <v xml:space="preserve"> </v>
      </c>
      <c r="R242" s="774" t="str">
        <f t="shared" si="15"/>
        <v xml:space="preserve"> </v>
      </c>
    </row>
    <row r="243" spans="1:18" x14ac:dyDescent="0.25">
      <c r="A243" s="775"/>
      <c r="B243" s="775"/>
      <c r="C243" s="775"/>
      <c r="D243" s="754"/>
      <c r="E243" s="771" t="str">
        <f t="shared" si="12"/>
        <v xml:space="preserve"> </v>
      </c>
      <c r="F243" s="908"/>
      <c r="G243" s="777"/>
      <c r="H243" s="777"/>
      <c r="I243" s="777"/>
      <c r="J243" s="757"/>
      <c r="K243" s="624"/>
      <c r="L243" s="624"/>
      <c r="M243" s="624"/>
      <c r="N243" s="624"/>
      <c r="O243" s="624"/>
      <c r="P243" s="774" t="str">
        <f t="shared" si="13"/>
        <v xml:space="preserve"> </v>
      </c>
      <c r="Q243" s="774" t="str">
        <f t="shared" si="14"/>
        <v xml:space="preserve"> </v>
      </c>
      <c r="R243" s="774" t="str">
        <f t="shared" si="15"/>
        <v xml:space="preserve"> </v>
      </c>
    </row>
    <row r="244" spans="1:18" x14ac:dyDescent="0.25">
      <c r="A244" s="775"/>
      <c r="B244" s="775"/>
      <c r="C244" s="775"/>
      <c r="D244" s="754"/>
      <c r="E244" s="771" t="str">
        <f t="shared" si="12"/>
        <v xml:space="preserve"> </v>
      </c>
      <c r="F244" s="908"/>
      <c r="G244" s="777"/>
      <c r="H244" s="777"/>
      <c r="I244" s="777"/>
      <c r="J244" s="757"/>
      <c r="K244" s="624"/>
      <c r="L244" s="624"/>
      <c r="M244" s="624"/>
      <c r="N244" s="624"/>
      <c r="O244" s="624"/>
      <c r="P244" s="774" t="str">
        <f t="shared" si="13"/>
        <v xml:space="preserve"> </v>
      </c>
      <c r="Q244" s="774" t="str">
        <f t="shared" si="14"/>
        <v xml:space="preserve"> </v>
      </c>
      <c r="R244" s="774" t="str">
        <f t="shared" si="15"/>
        <v xml:space="preserve"> </v>
      </c>
    </row>
    <row r="245" spans="1:18" x14ac:dyDescent="0.25">
      <c r="A245" s="775"/>
      <c r="B245" s="775"/>
      <c r="C245" s="775"/>
      <c r="D245" s="754"/>
      <c r="E245" s="771" t="str">
        <f t="shared" si="12"/>
        <v xml:space="preserve"> </v>
      </c>
      <c r="F245" s="908"/>
      <c r="G245" s="777"/>
      <c r="H245" s="777"/>
      <c r="I245" s="777"/>
      <c r="J245" s="757"/>
      <c r="K245" s="624"/>
      <c r="L245" s="624"/>
      <c r="M245" s="624"/>
      <c r="N245" s="624"/>
      <c r="O245" s="624"/>
      <c r="P245" s="774" t="str">
        <f t="shared" si="13"/>
        <v xml:space="preserve"> </v>
      </c>
      <c r="Q245" s="774" t="str">
        <f t="shared" si="14"/>
        <v xml:space="preserve"> </v>
      </c>
      <c r="R245" s="774" t="str">
        <f t="shared" si="15"/>
        <v xml:space="preserve"> </v>
      </c>
    </row>
    <row r="246" spans="1:18" x14ac:dyDescent="0.25">
      <c r="A246" s="775"/>
      <c r="B246" s="775"/>
      <c r="C246" s="775"/>
      <c r="D246" s="754"/>
      <c r="E246" s="771" t="str">
        <f t="shared" si="12"/>
        <v xml:space="preserve"> </v>
      </c>
      <c r="F246" s="908"/>
      <c r="G246" s="777"/>
      <c r="H246" s="777"/>
      <c r="I246" s="777"/>
      <c r="J246" s="757"/>
      <c r="K246" s="624"/>
      <c r="L246" s="624"/>
      <c r="M246" s="624"/>
      <c r="N246" s="624"/>
      <c r="O246" s="624"/>
      <c r="P246" s="774" t="str">
        <f t="shared" si="13"/>
        <v xml:space="preserve"> </v>
      </c>
      <c r="Q246" s="774" t="str">
        <f t="shared" si="14"/>
        <v xml:space="preserve"> </v>
      </c>
      <c r="R246" s="774" t="str">
        <f t="shared" si="15"/>
        <v xml:space="preserve"> </v>
      </c>
    </row>
    <row r="247" spans="1:18" x14ac:dyDescent="0.25">
      <c r="A247" s="775"/>
      <c r="B247" s="775"/>
      <c r="C247" s="775"/>
      <c r="D247" s="754"/>
      <c r="E247" s="771" t="str">
        <f t="shared" si="12"/>
        <v xml:space="preserve"> </v>
      </c>
      <c r="F247" s="908"/>
      <c r="G247" s="777"/>
      <c r="H247" s="777"/>
      <c r="I247" s="777"/>
      <c r="J247" s="757"/>
      <c r="K247" s="624"/>
      <c r="L247" s="624"/>
      <c r="M247" s="624"/>
      <c r="N247" s="624"/>
      <c r="O247" s="624"/>
      <c r="P247" s="774" t="str">
        <f t="shared" si="13"/>
        <v xml:space="preserve"> </v>
      </c>
      <c r="Q247" s="774" t="str">
        <f t="shared" si="14"/>
        <v xml:space="preserve"> </v>
      </c>
      <c r="R247" s="774" t="str">
        <f t="shared" si="15"/>
        <v xml:space="preserve"> </v>
      </c>
    </row>
    <row r="248" spans="1:18" x14ac:dyDescent="0.25">
      <c r="A248" s="775"/>
      <c r="B248" s="775"/>
      <c r="C248" s="775"/>
      <c r="D248" s="754"/>
      <c r="E248" s="771" t="str">
        <f t="shared" si="12"/>
        <v xml:space="preserve"> </v>
      </c>
      <c r="F248" s="908"/>
      <c r="G248" s="777"/>
      <c r="H248" s="777"/>
      <c r="I248" s="777"/>
      <c r="J248" s="757"/>
      <c r="K248" s="624"/>
      <c r="L248" s="624"/>
      <c r="M248" s="624"/>
      <c r="N248" s="624"/>
      <c r="O248" s="624"/>
      <c r="P248" s="774" t="str">
        <f t="shared" si="13"/>
        <v xml:space="preserve"> </v>
      </c>
      <c r="Q248" s="774" t="str">
        <f t="shared" si="14"/>
        <v xml:space="preserve"> </v>
      </c>
      <c r="R248" s="774" t="str">
        <f t="shared" si="15"/>
        <v xml:space="preserve"> </v>
      </c>
    </row>
    <row r="249" spans="1:18" x14ac:dyDescent="0.25">
      <c r="A249" s="775"/>
      <c r="B249" s="775"/>
      <c r="C249" s="775"/>
      <c r="D249" s="754"/>
      <c r="E249" s="771" t="str">
        <f t="shared" si="12"/>
        <v xml:space="preserve"> </v>
      </c>
      <c r="F249" s="908"/>
      <c r="G249" s="777"/>
      <c r="H249" s="777"/>
      <c r="I249" s="777"/>
      <c r="J249" s="757"/>
      <c r="K249" s="624"/>
      <c r="L249" s="624"/>
      <c r="M249" s="624"/>
      <c r="N249" s="624"/>
      <c r="O249" s="624"/>
      <c r="P249" s="774" t="str">
        <f t="shared" si="13"/>
        <v xml:space="preserve"> </v>
      </c>
      <c r="Q249" s="774" t="str">
        <f t="shared" si="14"/>
        <v xml:space="preserve"> </v>
      </c>
      <c r="R249" s="774" t="str">
        <f t="shared" si="15"/>
        <v xml:space="preserve"> </v>
      </c>
    </row>
    <row r="250" spans="1:18" x14ac:dyDescent="0.25">
      <c r="A250" s="775"/>
      <c r="B250" s="775"/>
      <c r="C250" s="775"/>
      <c r="D250" s="754"/>
      <c r="E250" s="771" t="str">
        <f t="shared" si="12"/>
        <v xml:space="preserve"> </v>
      </c>
      <c r="F250" s="908"/>
      <c r="G250" s="777"/>
      <c r="H250" s="777"/>
      <c r="I250" s="777"/>
      <c r="J250" s="757"/>
      <c r="K250" s="624"/>
      <c r="L250" s="624"/>
      <c r="M250" s="624"/>
      <c r="N250" s="624"/>
      <c r="O250" s="624"/>
      <c r="P250" s="774" t="str">
        <f t="shared" si="13"/>
        <v xml:space="preserve"> </v>
      </c>
      <c r="Q250" s="774" t="str">
        <f t="shared" si="14"/>
        <v xml:space="preserve"> </v>
      </c>
      <c r="R250" s="774" t="str">
        <f t="shared" si="15"/>
        <v xml:space="preserve"> </v>
      </c>
    </row>
    <row r="251" spans="1:18" x14ac:dyDescent="0.25">
      <c r="A251" s="775"/>
      <c r="B251" s="775"/>
      <c r="C251" s="775"/>
      <c r="D251" s="754"/>
      <c r="E251" s="771" t="str">
        <f t="shared" si="12"/>
        <v xml:space="preserve"> </v>
      </c>
      <c r="F251" s="908"/>
      <c r="G251" s="777"/>
      <c r="H251" s="777"/>
      <c r="I251" s="777"/>
      <c r="J251" s="757"/>
      <c r="K251" s="624"/>
      <c r="L251" s="624"/>
      <c r="M251" s="624"/>
      <c r="N251" s="624"/>
      <c r="O251" s="624"/>
      <c r="P251" s="774" t="str">
        <f t="shared" si="13"/>
        <v xml:space="preserve"> </v>
      </c>
      <c r="Q251" s="774" t="str">
        <f t="shared" si="14"/>
        <v xml:space="preserve"> </v>
      </c>
      <c r="R251" s="774" t="str">
        <f t="shared" si="15"/>
        <v xml:space="preserve"> </v>
      </c>
    </row>
    <row r="252" spans="1:18" x14ac:dyDescent="0.25">
      <c r="A252" s="775"/>
      <c r="B252" s="775"/>
      <c r="C252" s="775"/>
      <c r="D252" s="754"/>
      <c r="E252" s="771" t="str">
        <f t="shared" si="12"/>
        <v xml:space="preserve"> </v>
      </c>
      <c r="F252" s="908"/>
      <c r="G252" s="777"/>
      <c r="H252" s="777"/>
      <c r="I252" s="777"/>
      <c r="J252" s="757"/>
      <c r="K252" s="624"/>
      <c r="L252" s="624"/>
      <c r="M252" s="624"/>
      <c r="N252" s="624"/>
      <c r="O252" s="624"/>
      <c r="P252" s="774" t="str">
        <f t="shared" si="13"/>
        <v xml:space="preserve"> </v>
      </c>
      <c r="Q252" s="774" t="str">
        <f t="shared" si="14"/>
        <v xml:space="preserve"> </v>
      </c>
      <c r="R252" s="774" t="str">
        <f t="shared" si="15"/>
        <v xml:space="preserve"> </v>
      </c>
    </row>
    <row r="253" spans="1:18" x14ac:dyDescent="0.25">
      <c r="A253" s="775"/>
      <c r="B253" s="775"/>
      <c r="C253" s="775"/>
      <c r="D253" s="754"/>
      <c r="E253" s="771" t="str">
        <f t="shared" si="12"/>
        <v xml:space="preserve"> </v>
      </c>
      <c r="F253" s="908"/>
      <c r="G253" s="777"/>
      <c r="H253" s="777"/>
      <c r="I253" s="777"/>
      <c r="J253" s="757"/>
      <c r="K253" s="624"/>
      <c r="L253" s="624"/>
      <c r="M253" s="624"/>
      <c r="N253" s="624"/>
      <c r="O253" s="624"/>
      <c r="P253" s="774" t="str">
        <f t="shared" si="13"/>
        <v xml:space="preserve"> </v>
      </c>
      <c r="Q253" s="774" t="str">
        <f t="shared" si="14"/>
        <v xml:space="preserve"> </v>
      </c>
      <c r="R253" s="774" t="str">
        <f t="shared" si="15"/>
        <v xml:space="preserve"> </v>
      </c>
    </row>
    <row r="254" spans="1:18" x14ac:dyDescent="0.25">
      <c r="A254" s="775"/>
      <c r="B254" s="775"/>
      <c r="C254" s="775"/>
      <c r="D254" s="754"/>
      <c r="E254" s="771" t="str">
        <f t="shared" si="12"/>
        <v xml:space="preserve"> </v>
      </c>
      <c r="F254" s="908"/>
      <c r="G254" s="777"/>
      <c r="H254" s="777"/>
      <c r="I254" s="777"/>
      <c r="J254" s="757"/>
      <c r="K254" s="624"/>
      <c r="L254" s="624"/>
      <c r="M254" s="624"/>
      <c r="N254" s="624"/>
      <c r="O254" s="624"/>
      <c r="P254" s="774" t="str">
        <f t="shared" si="13"/>
        <v xml:space="preserve"> </v>
      </c>
      <c r="Q254" s="774" t="str">
        <f t="shared" si="14"/>
        <v xml:space="preserve"> </v>
      </c>
      <c r="R254" s="774" t="str">
        <f t="shared" si="15"/>
        <v xml:space="preserve"> </v>
      </c>
    </row>
    <row r="255" spans="1:18" x14ac:dyDescent="0.25">
      <c r="A255" s="775"/>
      <c r="B255" s="775"/>
      <c r="C255" s="775"/>
      <c r="D255" s="754"/>
      <c r="E255" s="771" t="str">
        <f t="shared" si="12"/>
        <v xml:space="preserve"> </v>
      </c>
      <c r="F255" s="908"/>
      <c r="G255" s="777"/>
      <c r="H255" s="777"/>
      <c r="I255" s="777"/>
      <c r="J255" s="757"/>
      <c r="K255" s="624"/>
      <c r="L255" s="624"/>
      <c r="M255" s="624"/>
      <c r="N255" s="624"/>
      <c r="O255" s="624"/>
      <c r="P255" s="774" t="str">
        <f t="shared" si="13"/>
        <v xml:space="preserve"> </v>
      </c>
      <c r="Q255" s="774" t="str">
        <f t="shared" si="14"/>
        <v xml:space="preserve"> </v>
      </c>
      <c r="R255" s="774" t="str">
        <f t="shared" si="15"/>
        <v xml:space="preserve"> </v>
      </c>
    </row>
    <row r="256" spans="1:18" x14ac:dyDescent="0.25">
      <c r="A256" s="775"/>
      <c r="B256" s="775"/>
      <c r="C256" s="775"/>
      <c r="D256" s="754"/>
      <c r="E256" s="771" t="str">
        <f t="shared" si="12"/>
        <v xml:space="preserve"> </v>
      </c>
      <c r="F256" s="908"/>
      <c r="G256" s="777"/>
      <c r="H256" s="777"/>
      <c r="I256" s="777"/>
      <c r="J256" s="757"/>
      <c r="K256" s="624"/>
      <c r="L256" s="624"/>
      <c r="M256" s="624"/>
      <c r="N256" s="624"/>
      <c r="O256" s="624"/>
      <c r="P256" s="774" t="str">
        <f t="shared" si="13"/>
        <v xml:space="preserve"> </v>
      </c>
      <c r="Q256" s="774" t="str">
        <f t="shared" si="14"/>
        <v xml:space="preserve"> </v>
      </c>
      <c r="R256" s="774" t="str">
        <f t="shared" si="15"/>
        <v xml:space="preserve"> </v>
      </c>
    </row>
    <row r="257" spans="1:18" x14ac:dyDescent="0.25">
      <c r="A257" s="775"/>
      <c r="B257" s="775"/>
      <c r="C257" s="775"/>
      <c r="D257" s="754"/>
      <c r="E257" s="771" t="str">
        <f t="shared" si="12"/>
        <v xml:space="preserve"> </v>
      </c>
      <c r="F257" s="908"/>
      <c r="G257" s="777"/>
      <c r="H257" s="777"/>
      <c r="I257" s="777"/>
      <c r="J257" s="757"/>
      <c r="K257" s="624"/>
      <c r="L257" s="624"/>
      <c r="M257" s="624"/>
      <c r="N257" s="624"/>
      <c r="O257" s="624"/>
      <c r="P257" s="774" t="str">
        <f t="shared" si="13"/>
        <v xml:space="preserve"> </v>
      </c>
      <c r="Q257" s="774" t="str">
        <f t="shared" si="14"/>
        <v xml:space="preserve"> </v>
      </c>
      <c r="R257" s="774" t="str">
        <f t="shared" si="15"/>
        <v xml:space="preserve"> </v>
      </c>
    </row>
    <row r="258" spans="1:18" x14ac:dyDescent="0.25">
      <c r="A258" s="775"/>
      <c r="B258" s="775"/>
      <c r="C258" s="775"/>
      <c r="D258" s="754"/>
      <c r="E258" s="771" t="str">
        <f t="shared" si="12"/>
        <v xml:space="preserve"> </v>
      </c>
      <c r="F258" s="908"/>
      <c r="G258" s="777"/>
      <c r="H258" s="777"/>
      <c r="I258" s="777"/>
      <c r="J258" s="757"/>
      <c r="K258" s="624"/>
      <c r="L258" s="624"/>
      <c r="M258" s="624"/>
      <c r="N258" s="624"/>
      <c r="O258" s="624"/>
      <c r="P258" s="774" t="str">
        <f t="shared" si="13"/>
        <v xml:space="preserve"> </v>
      </c>
      <c r="Q258" s="774" t="str">
        <f t="shared" si="14"/>
        <v xml:space="preserve"> </v>
      </c>
      <c r="R258" s="774" t="str">
        <f t="shared" si="15"/>
        <v xml:space="preserve"> </v>
      </c>
    </row>
    <row r="259" spans="1:18" x14ac:dyDescent="0.25">
      <c r="A259" s="775"/>
      <c r="B259" s="775"/>
      <c r="C259" s="775"/>
      <c r="D259" s="754"/>
      <c r="E259" s="771" t="str">
        <f t="shared" si="12"/>
        <v xml:space="preserve"> </v>
      </c>
      <c r="F259" s="908"/>
      <c r="G259" s="777"/>
      <c r="H259" s="777"/>
      <c r="I259" s="777"/>
      <c r="J259" s="757"/>
      <c r="K259" s="624"/>
      <c r="L259" s="624"/>
      <c r="M259" s="624"/>
      <c r="N259" s="624"/>
      <c r="O259" s="624"/>
      <c r="P259" s="774" t="str">
        <f t="shared" si="13"/>
        <v xml:space="preserve"> </v>
      </c>
      <c r="Q259" s="774" t="str">
        <f t="shared" si="14"/>
        <v xml:space="preserve"> </v>
      </c>
      <c r="R259" s="774" t="str">
        <f t="shared" si="15"/>
        <v xml:space="preserve"> </v>
      </c>
    </row>
    <row r="260" spans="1:18" x14ac:dyDescent="0.25">
      <c r="A260" s="775"/>
      <c r="B260" s="775"/>
      <c r="C260" s="775"/>
      <c r="D260" s="754"/>
      <c r="E260" s="771" t="str">
        <f t="shared" si="12"/>
        <v xml:space="preserve"> </v>
      </c>
      <c r="F260" s="908"/>
      <c r="G260" s="777"/>
      <c r="H260" s="777"/>
      <c r="I260" s="777"/>
      <c r="J260" s="757"/>
      <c r="K260" s="624"/>
      <c r="L260" s="624"/>
      <c r="M260" s="624"/>
      <c r="N260" s="624"/>
      <c r="O260" s="624"/>
      <c r="P260" s="774" t="str">
        <f t="shared" si="13"/>
        <v xml:space="preserve"> </v>
      </c>
      <c r="Q260" s="774" t="str">
        <f t="shared" si="14"/>
        <v xml:space="preserve"> </v>
      </c>
      <c r="R260" s="774" t="str">
        <f t="shared" si="15"/>
        <v xml:space="preserve"> </v>
      </c>
    </row>
    <row r="261" spans="1:18" x14ac:dyDescent="0.25">
      <c r="A261" s="775"/>
      <c r="B261" s="775"/>
      <c r="C261" s="775"/>
      <c r="D261" s="754"/>
      <c r="E261" s="771" t="str">
        <f t="shared" si="12"/>
        <v xml:space="preserve"> </v>
      </c>
      <c r="F261" s="908"/>
      <c r="G261" s="777"/>
      <c r="H261" s="777"/>
      <c r="I261" s="777"/>
      <c r="J261" s="757"/>
      <c r="K261" s="624"/>
      <c r="L261" s="624"/>
      <c r="M261" s="624"/>
      <c r="N261" s="624"/>
      <c r="O261" s="624"/>
      <c r="P261" s="774" t="str">
        <f t="shared" si="13"/>
        <v xml:space="preserve"> </v>
      </c>
      <c r="Q261" s="774" t="str">
        <f t="shared" si="14"/>
        <v xml:space="preserve"> </v>
      </c>
      <c r="R261" s="774" t="str">
        <f t="shared" si="15"/>
        <v xml:space="preserve"> </v>
      </c>
    </row>
    <row r="262" spans="1:18" x14ac:dyDescent="0.25">
      <c r="A262" s="775"/>
      <c r="B262" s="775"/>
      <c r="C262" s="775"/>
      <c r="D262" s="754"/>
      <c r="E262" s="771" t="str">
        <f t="shared" ref="E262:E325" si="16">IFERROR(G262/J262," ")</f>
        <v xml:space="preserve"> </v>
      </c>
      <c r="F262" s="908"/>
      <c r="G262" s="777"/>
      <c r="H262" s="777"/>
      <c r="I262" s="777"/>
      <c r="J262" s="757"/>
      <c r="K262" s="624"/>
      <c r="L262" s="624"/>
      <c r="M262" s="624"/>
      <c r="N262" s="624"/>
      <c r="O262" s="624"/>
      <c r="P262" s="774" t="str">
        <f t="shared" ref="P262:P325" si="17">IF((K262*0.187*10^-3+L262*0.86*10^-3+M262*1.225*10^-3+N262*0.616*10^-3+O262*0.765*10^-3)&gt;0,K262*0.187*10^-3+L262*0.86*10^-3+M262*1.225*10^-3+N262*0.616*10^-3+O262*0.765*10^-3," ")</f>
        <v xml:space="preserve"> </v>
      </c>
      <c r="Q262" s="774" t="str">
        <f t="shared" ref="Q262:Q325" si="18">IFERROR(P262/J262," ")</f>
        <v xml:space="preserve"> </v>
      </c>
      <c r="R262" s="774" t="str">
        <f t="shared" ref="R262:R325" si="19">IFERROR(P262/G262," ")</f>
        <v xml:space="preserve"> </v>
      </c>
    </row>
    <row r="263" spans="1:18" x14ac:dyDescent="0.25">
      <c r="A263" s="775"/>
      <c r="B263" s="775"/>
      <c r="C263" s="775"/>
      <c r="D263" s="754"/>
      <c r="E263" s="771" t="str">
        <f t="shared" si="16"/>
        <v xml:space="preserve"> </v>
      </c>
      <c r="F263" s="908"/>
      <c r="G263" s="777"/>
      <c r="H263" s="777"/>
      <c r="I263" s="777"/>
      <c r="J263" s="757"/>
      <c r="K263" s="624"/>
      <c r="L263" s="624"/>
      <c r="M263" s="624"/>
      <c r="N263" s="624"/>
      <c r="O263" s="624"/>
      <c r="P263" s="774" t="str">
        <f t="shared" si="17"/>
        <v xml:space="preserve"> </v>
      </c>
      <c r="Q263" s="774" t="str">
        <f t="shared" si="18"/>
        <v xml:space="preserve"> </v>
      </c>
      <c r="R263" s="774" t="str">
        <f t="shared" si="19"/>
        <v xml:space="preserve"> </v>
      </c>
    </row>
    <row r="264" spans="1:18" x14ac:dyDescent="0.25">
      <c r="A264" s="775"/>
      <c r="B264" s="775"/>
      <c r="C264" s="775"/>
      <c r="D264" s="754"/>
      <c r="E264" s="771" t="str">
        <f t="shared" si="16"/>
        <v xml:space="preserve"> </v>
      </c>
      <c r="F264" s="908"/>
      <c r="G264" s="777"/>
      <c r="H264" s="777"/>
      <c r="I264" s="777"/>
      <c r="J264" s="757"/>
      <c r="K264" s="624"/>
      <c r="L264" s="624"/>
      <c r="M264" s="624"/>
      <c r="N264" s="624"/>
      <c r="O264" s="624"/>
      <c r="P264" s="774" t="str">
        <f t="shared" si="17"/>
        <v xml:space="preserve"> </v>
      </c>
      <c r="Q264" s="774" t="str">
        <f t="shared" si="18"/>
        <v xml:space="preserve"> </v>
      </c>
      <c r="R264" s="774" t="str">
        <f t="shared" si="19"/>
        <v xml:space="preserve"> </v>
      </c>
    </row>
    <row r="265" spans="1:18" x14ac:dyDescent="0.25">
      <c r="A265" s="775"/>
      <c r="B265" s="775"/>
      <c r="C265" s="775"/>
      <c r="D265" s="754"/>
      <c r="E265" s="771" t="str">
        <f t="shared" si="16"/>
        <v xml:space="preserve"> </v>
      </c>
      <c r="F265" s="908"/>
      <c r="G265" s="777"/>
      <c r="H265" s="777"/>
      <c r="I265" s="777"/>
      <c r="J265" s="757"/>
      <c r="K265" s="624"/>
      <c r="L265" s="624"/>
      <c r="M265" s="624"/>
      <c r="N265" s="624"/>
      <c r="O265" s="624"/>
      <c r="P265" s="774" t="str">
        <f t="shared" si="17"/>
        <v xml:space="preserve"> </v>
      </c>
      <c r="Q265" s="774" t="str">
        <f t="shared" si="18"/>
        <v xml:space="preserve"> </v>
      </c>
      <c r="R265" s="774" t="str">
        <f t="shared" si="19"/>
        <v xml:space="preserve"> </v>
      </c>
    </row>
    <row r="266" spans="1:18" x14ac:dyDescent="0.25">
      <c r="A266" s="775"/>
      <c r="B266" s="775"/>
      <c r="C266" s="775"/>
      <c r="D266" s="754"/>
      <c r="E266" s="771" t="str">
        <f t="shared" si="16"/>
        <v xml:space="preserve"> </v>
      </c>
      <c r="F266" s="908"/>
      <c r="G266" s="777"/>
      <c r="H266" s="777"/>
      <c r="I266" s="777"/>
      <c r="J266" s="757"/>
      <c r="K266" s="624"/>
      <c r="L266" s="624"/>
      <c r="M266" s="624"/>
      <c r="N266" s="624"/>
      <c r="O266" s="624"/>
      <c r="P266" s="774" t="str">
        <f t="shared" si="17"/>
        <v xml:space="preserve"> </v>
      </c>
      <c r="Q266" s="774" t="str">
        <f t="shared" si="18"/>
        <v xml:space="preserve"> </v>
      </c>
      <c r="R266" s="774" t="str">
        <f t="shared" si="19"/>
        <v xml:space="preserve"> </v>
      </c>
    </row>
    <row r="267" spans="1:18" x14ac:dyDescent="0.25">
      <c r="A267" s="775"/>
      <c r="B267" s="775"/>
      <c r="C267" s="775"/>
      <c r="D267" s="754"/>
      <c r="E267" s="771" t="str">
        <f t="shared" si="16"/>
        <v xml:space="preserve"> </v>
      </c>
      <c r="F267" s="908"/>
      <c r="G267" s="777"/>
      <c r="H267" s="777"/>
      <c r="I267" s="777"/>
      <c r="J267" s="757"/>
      <c r="K267" s="624"/>
      <c r="L267" s="624"/>
      <c r="M267" s="624"/>
      <c r="N267" s="624"/>
      <c r="O267" s="624"/>
      <c r="P267" s="774" t="str">
        <f t="shared" si="17"/>
        <v xml:space="preserve"> </v>
      </c>
      <c r="Q267" s="774" t="str">
        <f t="shared" si="18"/>
        <v xml:space="preserve"> </v>
      </c>
      <c r="R267" s="774" t="str">
        <f t="shared" si="19"/>
        <v xml:space="preserve"> </v>
      </c>
    </row>
    <row r="268" spans="1:18" x14ac:dyDescent="0.25">
      <c r="A268" s="775"/>
      <c r="B268" s="775"/>
      <c r="C268" s="775"/>
      <c r="D268" s="754"/>
      <c r="E268" s="771" t="str">
        <f t="shared" si="16"/>
        <v xml:space="preserve"> </v>
      </c>
      <c r="F268" s="908"/>
      <c r="G268" s="777"/>
      <c r="H268" s="777"/>
      <c r="I268" s="777"/>
      <c r="J268" s="757"/>
      <c r="K268" s="624"/>
      <c r="L268" s="624"/>
      <c r="M268" s="624"/>
      <c r="N268" s="624"/>
      <c r="O268" s="624"/>
      <c r="P268" s="774" t="str">
        <f t="shared" si="17"/>
        <v xml:space="preserve"> </v>
      </c>
      <c r="Q268" s="774" t="str">
        <f t="shared" si="18"/>
        <v xml:space="preserve"> </v>
      </c>
      <c r="R268" s="774" t="str">
        <f t="shared" si="19"/>
        <v xml:space="preserve"> </v>
      </c>
    </row>
    <row r="269" spans="1:18" x14ac:dyDescent="0.25">
      <c r="A269" s="775"/>
      <c r="B269" s="775"/>
      <c r="C269" s="775"/>
      <c r="D269" s="754"/>
      <c r="E269" s="771" t="str">
        <f t="shared" si="16"/>
        <v xml:space="preserve"> </v>
      </c>
      <c r="F269" s="908"/>
      <c r="G269" s="777"/>
      <c r="H269" s="777"/>
      <c r="I269" s="777"/>
      <c r="J269" s="757"/>
      <c r="K269" s="624"/>
      <c r="L269" s="624"/>
      <c r="M269" s="624"/>
      <c r="N269" s="624"/>
      <c r="O269" s="624"/>
      <c r="P269" s="774" t="str">
        <f t="shared" si="17"/>
        <v xml:space="preserve"> </v>
      </c>
      <c r="Q269" s="774" t="str">
        <f t="shared" si="18"/>
        <v xml:space="preserve"> </v>
      </c>
      <c r="R269" s="774" t="str">
        <f t="shared" si="19"/>
        <v xml:space="preserve"> </v>
      </c>
    </row>
    <row r="270" spans="1:18" x14ac:dyDescent="0.25">
      <c r="A270" s="775"/>
      <c r="B270" s="775"/>
      <c r="C270" s="775"/>
      <c r="D270" s="754"/>
      <c r="E270" s="771" t="str">
        <f t="shared" si="16"/>
        <v xml:space="preserve"> </v>
      </c>
      <c r="F270" s="908"/>
      <c r="G270" s="777"/>
      <c r="H270" s="777"/>
      <c r="I270" s="777"/>
      <c r="J270" s="757"/>
      <c r="K270" s="624"/>
      <c r="L270" s="624"/>
      <c r="M270" s="624"/>
      <c r="N270" s="624"/>
      <c r="O270" s="624"/>
      <c r="P270" s="774" t="str">
        <f t="shared" si="17"/>
        <v xml:space="preserve"> </v>
      </c>
      <c r="Q270" s="774" t="str">
        <f t="shared" si="18"/>
        <v xml:space="preserve"> </v>
      </c>
      <c r="R270" s="774" t="str">
        <f t="shared" si="19"/>
        <v xml:space="preserve"> </v>
      </c>
    </row>
    <row r="271" spans="1:18" x14ac:dyDescent="0.25">
      <c r="A271" s="775"/>
      <c r="B271" s="775"/>
      <c r="C271" s="775"/>
      <c r="D271" s="754"/>
      <c r="E271" s="771" t="str">
        <f t="shared" si="16"/>
        <v xml:space="preserve"> </v>
      </c>
      <c r="F271" s="908"/>
      <c r="G271" s="777"/>
      <c r="H271" s="777"/>
      <c r="I271" s="777"/>
      <c r="J271" s="757"/>
      <c r="K271" s="624"/>
      <c r="L271" s="624"/>
      <c r="M271" s="624"/>
      <c r="N271" s="624"/>
      <c r="O271" s="624"/>
      <c r="P271" s="774" t="str">
        <f t="shared" si="17"/>
        <v xml:space="preserve"> </v>
      </c>
      <c r="Q271" s="774" t="str">
        <f t="shared" si="18"/>
        <v xml:space="preserve"> </v>
      </c>
      <c r="R271" s="774" t="str">
        <f t="shared" si="19"/>
        <v xml:space="preserve"> </v>
      </c>
    </row>
    <row r="272" spans="1:18" x14ac:dyDescent="0.25">
      <c r="A272" s="775"/>
      <c r="B272" s="775"/>
      <c r="C272" s="775"/>
      <c r="D272" s="754"/>
      <c r="E272" s="771" t="str">
        <f t="shared" si="16"/>
        <v xml:space="preserve"> </v>
      </c>
      <c r="F272" s="908"/>
      <c r="G272" s="777"/>
      <c r="H272" s="777"/>
      <c r="I272" s="777"/>
      <c r="J272" s="757"/>
      <c r="K272" s="624"/>
      <c r="L272" s="624"/>
      <c r="M272" s="624"/>
      <c r="N272" s="624"/>
      <c r="O272" s="624"/>
      <c r="P272" s="774" t="str">
        <f t="shared" si="17"/>
        <v xml:space="preserve"> </v>
      </c>
      <c r="Q272" s="774" t="str">
        <f t="shared" si="18"/>
        <v xml:space="preserve"> </v>
      </c>
      <c r="R272" s="774" t="str">
        <f t="shared" si="19"/>
        <v xml:space="preserve"> </v>
      </c>
    </row>
    <row r="273" spans="1:18" x14ac:dyDescent="0.25">
      <c r="A273" s="775"/>
      <c r="B273" s="775"/>
      <c r="C273" s="775"/>
      <c r="D273" s="754"/>
      <c r="E273" s="771" t="str">
        <f t="shared" si="16"/>
        <v xml:space="preserve"> </v>
      </c>
      <c r="F273" s="908"/>
      <c r="G273" s="777"/>
      <c r="H273" s="777"/>
      <c r="I273" s="777"/>
      <c r="J273" s="757"/>
      <c r="K273" s="624"/>
      <c r="L273" s="624"/>
      <c r="M273" s="624"/>
      <c r="N273" s="624"/>
      <c r="O273" s="624"/>
      <c r="P273" s="774" t="str">
        <f t="shared" si="17"/>
        <v xml:space="preserve"> </v>
      </c>
      <c r="Q273" s="774" t="str">
        <f t="shared" si="18"/>
        <v xml:space="preserve"> </v>
      </c>
      <c r="R273" s="774" t="str">
        <f t="shared" si="19"/>
        <v xml:space="preserve"> </v>
      </c>
    </row>
    <row r="274" spans="1:18" x14ac:dyDescent="0.25">
      <c r="A274" s="775"/>
      <c r="B274" s="775"/>
      <c r="C274" s="775"/>
      <c r="D274" s="754"/>
      <c r="E274" s="771" t="str">
        <f t="shared" si="16"/>
        <v xml:space="preserve"> </v>
      </c>
      <c r="F274" s="908"/>
      <c r="G274" s="777"/>
      <c r="H274" s="777"/>
      <c r="I274" s="777"/>
      <c r="J274" s="757"/>
      <c r="K274" s="624"/>
      <c r="L274" s="624"/>
      <c r="M274" s="624"/>
      <c r="N274" s="624"/>
      <c r="O274" s="624"/>
      <c r="P274" s="774" t="str">
        <f t="shared" si="17"/>
        <v xml:space="preserve"> </v>
      </c>
      <c r="Q274" s="774" t="str">
        <f t="shared" si="18"/>
        <v xml:space="preserve"> </v>
      </c>
      <c r="R274" s="774" t="str">
        <f t="shared" si="19"/>
        <v xml:space="preserve"> </v>
      </c>
    </row>
    <row r="275" spans="1:18" x14ac:dyDescent="0.25">
      <c r="A275" s="775"/>
      <c r="B275" s="775"/>
      <c r="C275" s="775"/>
      <c r="D275" s="754"/>
      <c r="E275" s="771" t="str">
        <f t="shared" si="16"/>
        <v xml:space="preserve"> </v>
      </c>
      <c r="F275" s="908"/>
      <c r="G275" s="777"/>
      <c r="H275" s="777"/>
      <c r="I275" s="777"/>
      <c r="J275" s="757"/>
      <c r="K275" s="624"/>
      <c r="L275" s="624"/>
      <c r="M275" s="624"/>
      <c r="N275" s="624"/>
      <c r="O275" s="624"/>
      <c r="P275" s="774" t="str">
        <f t="shared" si="17"/>
        <v xml:space="preserve"> </v>
      </c>
      <c r="Q275" s="774" t="str">
        <f t="shared" si="18"/>
        <v xml:space="preserve"> </v>
      </c>
      <c r="R275" s="774" t="str">
        <f t="shared" si="19"/>
        <v xml:space="preserve"> </v>
      </c>
    </row>
    <row r="276" spans="1:18" x14ac:dyDescent="0.25">
      <c r="A276" s="775"/>
      <c r="B276" s="775"/>
      <c r="C276" s="775"/>
      <c r="D276" s="754"/>
      <c r="E276" s="771" t="str">
        <f t="shared" si="16"/>
        <v xml:space="preserve"> </v>
      </c>
      <c r="F276" s="908"/>
      <c r="G276" s="777"/>
      <c r="H276" s="777"/>
      <c r="I276" s="777"/>
      <c r="J276" s="757"/>
      <c r="K276" s="624"/>
      <c r="L276" s="624"/>
      <c r="M276" s="624"/>
      <c r="N276" s="624"/>
      <c r="O276" s="624"/>
      <c r="P276" s="774" t="str">
        <f t="shared" si="17"/>
        <v xml:space="preserve"> </v>
      </c>
      <c r="Q276" s="774" t="str">
        <f t="shared" si="18"/>
        <v xml:space="preserve"> </v>
      </c>
      <c r="R276" s="774" t="str">
        <f t="shared" si="19"/>
        <v xml:space="preserve"> </v>
      </c>
    </row>
    <row r="277" spans="1:18" x14ac:dyDescent="0.25">
      <c r="A277" s="775"/>
      <c r="B277" s="775"/>
      <c r="C277" s="775"/>
      <c r="D277" s="754"/>
      <c r="E277" s="771" t="str">
        <f t="shared" si="16"/>
        <v xml:space="preserve"> </v>
      </c>
      <c r="F277" s="908"/>
      <c r="G277" s="777"/>
      <c r="H277" s="777"/>
      <c r="I277" s="777"/>
      <c r="J277" s="757"/>
      <c r="K277" s="624"/>
      <c r="L277" s="624"/>
      <c r="M277" s="624"/>
      <c r="N277" s="624"/>
      <c r="O277" s="624"/>
      <c r="P277" s="774" t="str">
        <f t="shared" si="17"/>
        <v xml:space="preserve"> </v>
      </c>
      <c r="Q277" s="774" t="str">
        <f t="shared" si="18"/>
        <v xml:space="preserve"> </v>
      </c>
      <c r="R277" s="774" t="str">
        <f t="shared" si="19"/>
        <v xml:space="preserve"> </v>
      </c>
    </row>
    <row r="278" spans="1:18" x14ac:dyDescent="0.25">
      <c r="A278" s="775"/>
      <c r="B278" s="775"/>
      <c r="C278" s="775"/>
      <c r="D278" s="754"/>
      <c r="E278" s="771" t="str">
        <f t="shared" si="16"/>
        <v xml:space="preserve"> </v>
      </c>
      <c r="F278" s="908"/>
      <c r="G278" s="777"/>
      <c r="H278" s="777"/>
      <c r="I278" s="777"/>
      <c r="J278" s="757"/>
      <c r="K278" s="624"/>
      <c r="L278" s="624"/>
      <c r="M278" s="624"/>
      <c r="N278" s="624"/>
      <c r="O278" s="624"/>
      <c r="P278" s="774" t="str">
        <f t="shared" si="17"/>
        <v xml:space="preserve"> </v>
      </c>
      <c r="Q278" s="774" t="str">
        <f t="shared" si="18"/>
        <v xml:space="preserve"> </v>
      </c>
      <c r="R278" s="774" t="str">
        <f t="shared" si="19"/>
        <v xml:space="preserve"> </v>
      </c>
    </row>
    <row r="279" spans="1:18" x14ac:dyDescent="0.25">
      <c r="A279" s="775"/>
      <c r="B279" s="775"/>
      <c r="C279" s="775"/>
      <c r="D279" s="754"/>
      <c r="E279" s="771" t="str">
        <f t="shared" si="16"/>
        <v xml:space="preserve"> </v>
      </c>
      <c r="F279" s="908"/>
      <c r="G279" s="777"/>
      <c r="H279" s="777"/>
      <c r="I279" s="777"/>
      <c r="J279" s="757"/>
      <c r="K279" s="624"/>
      <c r="L279" s="624"/>
      <c r="M279" s="624"/>
      <c r="N279" s="624"/>
      <c r="O279" s="624"/>
      <c r="P279" s="774" t="str">
        <f t="shared" si="17"/>
        <v xml:space="preserve"> </v>
      </c>
      <c r="Q279" s="774" t="str">
        <f t="shared" si="18"/>
        <v xml:space="preserve"> </v>
      </c>
      <c r="R279" s="774" t="str">
        <f t="shared" si="19"/>
        <v xml:space="preserve"> </v>
      </c>
    </row>
    <row r="280" spans="1:18" x14ac:dyDescent="0.25">
      <c r="A280" s="775"/>
      <c r="B280" s="775"/>
      <c r="C280" s="775"/>
      <c r="D280" s="754"/>
      <c r="E280" s="771" t="str">
        <f t="shared" si="16"/>
        <v xml:space="preserve"> </v>
      </c>
      <c r="F280" s="908"/>
      <c r="G280" s="777"/>
      <c r="H280" s="777"/>
      <c r="I280" s="777"/>
      <c r="J280" s="757"/>
      <c r="K280" s="624"/>
      <c r="L280" s="624"/>
      <c r="M280" s="624"/>
      <c r="N280" s="624"/>
      <c r="O280" s="624"/>
      <c r="P280" s="774" t="str">
        <f t="shared" si="17"/>
        <v xml:space="preserve"> </v>
      </c>
      <c r="Q280" s="774" t="str">
        <f t="shared" si="18"/>
        <v xml:space="preserve"> </v>
      </c>
      <c r="R280" s="774" t="str">
        <f t="shared" si="19"/>
        <v xml:space="preserve"> </v>
      </c>
    </row>
    <row r="281" spans="1:18" x14ac:dyDescent="0.25">
      <c r="A281" s="775"/>
      <c r="B281" s="775"/>
      <c r="C281" s="775"/>
      <c r="D281" s="754"/>
      <c r="E281" s="771" t="str">
        <f t="shared" si="16"/>
        <v xml:space="preserve"> </v>
      </c>
      <c r="F281" s="908"/>
      <c r="G281" s="777"/>
      <c r="H281" s="777"/>
      <c r="I281" s="777"/>
      <c r="J281" s="757"/>
      <c r="K281" s="624"/>
      <c r="L281" s="624"/>
      <c r="M281" s="624"/>
      <c r="N281" s="624"/>
      <c r="O281" s="624"/>
      <c r="P281" s="774" t="str">
        <f t="shared" si="17"/>
        <v xml:space="preserve"> </v>
      </c>
      <c r="Q281" s="774" t="str">
        <f t="shared" si="18"/>
        <v xml:space="preserve"> </v>
      </c>
      <c r="R281" s="774" t="str">
        <f t="shared" si="19"/>
        <v xml:space="preserve"> </v>
      </c>
    </row>
    <row r="282" spans="1:18" x14ac:dyDescent="0.25">
      <c r="A282" s="775"/>
      <c r="B282" s="775"/>
      <c r="C282" s="775"/>
      <c r="D282" s="754"/>
      <c r="E282" s="771" t="str">
        <f t="shared" si="16"/>
        <v xml:space="preserve"> </v>
      </c>
      <c r="F282" s="908"/>
      <c r="G282" s="777"/>
      <c r="H282" s="777"/>
      <c r="I282" s="777"/>
      <c r="J282" s="757"/>
      <c r="K282" s="624"/>
      <c r="L282" s="624"/>
      <c r="M282" s="624"/>
      <c r="N282" s="624"/>
      <c r="O282" s="624"/>
      <c r="P282" s="774" t="str">
        <f t="shared" si="17"/>
        <v xml:space="preserve"> </v>
      </c>
      <c r="Q282" s="774" t="str">
        <f t="shared" si="18"/>
        <v xml:space="preserve"> </v>
      </c>
      <c r="R282" s="774" t="str">
        <f t="shared" si="19"/>
        <v xml:space="preserve"> </v>
      </c>
    </row>
    <row r="283" spans="1:18" x14ac:dyDescent="0.25">
      <c r="A283" s="775"/>
      <c r="B283" s="775"/>
      <c r="C283" s="775"/>
      <c r="D283" s="754"/>
      <c r="E283" s="771" t="str">
        <f t="shared" si="16"/>
        <v xml:space="preserve"> </v>
      </c>
      <c r="F283" s="908"/>
      <c r="G283" s="777"/>
      <c r="H283" s="777"/>
      <c r="I283" s="777"/>
      <c r="J283" s="757"/>
      <c r="K283" s="624"/>
      <c r="L283" s="624"/>
      <c r="M283" s="624"/>
      <c r="N283" s="624"/>
      <c r="O283" s="624"/>
      <c r="P283" s="774" t="str">
        <f t="shared" si="17"/>
        <v xml:space="preserve"> </v>
      </c>
      <c r="Q283" s="774" t="str">
        <f t="shared" si="18"/>
        <v xml:space="preserve"> </v>
      </c>
      <c r="R283" s="774" t="str">
        <f t="shared" si="19"/>
        <v xml:space="preserve"> </v>
      </c>
    </row>
    <row r="284" spans="1:18" x14ac:dyDescent="0.25">
      <c r="A284" s="775"/>
      <c r="B284" s="775"/>
      <c r="C284" s="775"/>
      <c r="D284" s="754"/>
      <c r="E284" s="771" t="str">
        <f t="shared" si="16"/>
        <v xml:space="preserve"> </v>
      </c>
      <c r="F284" s="908"/>
      <c r="G284" s="777"/>
      <c r="H284" s="777"/>
      <c r="I284" s="777"/>
      <c r="J284" s="757"/>
      <c r="K284" s="624"/>
      <c r="L284" s="624"/>
      <c r="M284" s="624"/>
      <c r="N284" s="624"/>
      <c r="O284" s="624"/>
      <c r="P284" s="774" t="str">
        <f t="shared" si="17"/>
        <v xml:space="preserve"> </v>
      </c>
      <c r="Q284" s="774" t="str">
        <f t="shared" si="18"/>
        <v xml:space="preserve"> </v>
      </c>
      <c r="R284" s="774" t="str">
        <f t="shared" si="19"/>
        <v xml:space="preserve"> </v>
      </c>
    </row>
    <row r="285" spans="1:18" x14ac:dyDescent="0.25">
      <c r="A285" s="775"/>
      <c r="B285" s="775"/>
      <c r="C285" s="775"/>
      <c r="D285" s="754"/>
      <c r="E285" s="771" t="str">
        <f t="shared" si="16"/>
        <v xml:space="preserve"> </v>
      </c>
      <c r="F285" s="908"/>
      <c r="G285" s="777"/>
      <c r="H285" s="777"/>
      <c r="I285" s="777"/>
      <c r="J285" s="757"/>
      <c r="K285" s="624"/>
      <c r="L285" s="624"/>
      <c r="M285" s="624"/>
      <c r="N285" s="624"/>
      <c r="O285" s="624"/>
      <c r="P285" s="774" t="str">
        <f t="shared" si="17"/>
        <v xml:space="preserve"> </v>
      </c>
      <c r="Q285" s="774" t="str">
        <f t="shared" si="18"/>
        <v xml:space="preserve"> </v>
      </c>
      <c r="R285" s="774" t="str">
        <f t="shared" si="19"/>
        <v xml:space="preserve"> </v>
      </c>
    </row>
    <row r="286" spans="1:18" x14ac:dyDescent="0.25">
      <c r="A286" s="775"/>
      <c r="B286" s="775"/>
      <c r="C286" s="775"/>
      <c r="D286" s="754"/>
      <c r="E286" s="771" t="str">
        <f t="shared" si="16"/>
        <v xml:space="preserve"> </v>
      </c>
      <c r="F286" s="908"/>
      <c r="G286" s="777"/>
      <c r="H286" s="777"/>
      <c r="I286" s="777"/>
      <c r="J286" s="757"/>
      <c r="K286" s="624"/>
      <c r="L286" s="624"/>
      <c r="M286" s="624"/>
      <c r="N286" s="624"/>
      <c r="O286" s="624"/>
      <c r="P286" s="774" t="str">
        <f t="shared" si="17"/>
        <v xml:space="preserve"> </v>
      </c>
      <c r="Q286" s="774" t="str">
        <f t="shared" si="18"/>
        <v xml:space="preserve"> </v>
      </c>
      <c r="R286" s="774" t="str">
        <f t="shared" si="19"/>
        <v xml:space="preserve"> </v>
      </c>
    </row>
    <row r="287" spans="1:18" x14ac:dyDescent="0.25">
      <c r="A287" s="775"/>
      <c r="B287" s="775"/>
      <c r="C287" s="775"/>
      <c r="D287" s="754"/>
      <c r="E287" s="771" t="str">
        <f t="shared" si="16"/>
        <v xml:space="preserve"> </v>
      </c>
      <c r="F287" s="908"/>
      <c r="G287" s="777"/>
      <c r="H287" s="777"/>
      <c r="I287" s="777"/>
      <c r="J287" s="757"/>
      <c r="K287" s="624"/>
      <c r="L287" s="624"/>
      <c r="M287" s="624"/>
      <c r="N287" s="624"/>
      <c r="O287" s="624"/>
      <c r="P287" s="774" t="str">
        <f t="shared" si="17"/>
        <v xml:space="preserve"> </v>
      </c>
      <c r="Q287" s="774" t="str">
        <f t="shared" si="18"/>
        <v xml:space="preserve"> </v>
      </c>
      <c r="R287" s="774" t="str">
        <f t="shared" si="19"/>
        <v xml:space="preserve"> </v>
      </c>
    </row>
    <row r="288" spans="1:18" x14ac:dyDescent="0.25">
      <c r="A288" s="775"/>
      <c r="B288" s="775"/>
      <c r="C288" s="775"/>
      <c r="D288" s="754"/>
      <c r="E288" s="771" t="str">
        <f t="shared" si="16"/>
        <v xml:space="preserve"> </v>
      </c>
      <c r="F288" s="908"/>
      <c r="G288" s="777"/>
      <c r="H288" s="777"/>
      <c r="I288" s="777"/>
      <c r="J288" s="757"/>
      <c r="K288" s="624"/>
      <c r="L288" s="624"/>
      <c r="M288" s="624"/>
      <c r="N288" s="624"/>
      <c r="O288" s="624"/>
      <c r="P288" s="774" t="str">
        <f t="shared" si="17"/>
        <v xml:space="preserve"> </v>
      </c>
      <c r="Q288" s="774" t="str">
        <f t="shared" si="18"/>
        <v xml:space="preserve"> </v>
      </c>
      <c r="R288" s="774" t="str">
        <f t="shared" si="19"/>
        <v xml:space="preserve"> </v>
      </c>
    </row>
    <row r="289" spans="1:18" x14ac:dyDescent="0.25">
      <c r="A289" s="775"/>
      <c r="B289" s="775"/>
      <c r="C289" s="775"/>
      <c r="D289" s="754"/>
      <c r="E289" s="771" t="str">
        <f t="shared" si="16"/>
        <v xml:space="preserve"> </v>
      </c>
      <c r="F289" s="908"/>
      <c r="G289" s="777"/>
      <c r="H289" s="777"/>
      <c r="I289" s="777"/>
      <c r="J289" s="757"/>
      <c r="K289" s="624"/>
      <c r="L289" s="624"/>
      <c r="M289" s="624"/>
      <c r="N289" s="624"/>
      <c r="O289" s="624"/>
      <c r="P289" s="774" t="str">
        <f t="shared" si="17"/>
        <v xml:space="preserve"> </v>
      </c>
      <c r="Q289" s="774" t="str">
        <f t="shared" si="18"/>
        <v xml:space="preserve"> </v>
      </c>
      <c r="R289" s="774" t="str">
        <f t="shared" si="19"/>
        <v xml:space="preserve"> </v>
      </c>
    </row>
    <row r="290" spans="1:18" x14ac:dyDescent="0.25">
      <c r="A290" s="775"/>
      <c r="B290" s="775"/>
      <c r="C290" s="775"/>
      <c r="D290" s="754"/>
      <c r="E290" s="771" t="str">
        <f t="shared" si="16"/>
        <v xml:space="preserve"> </v>
      </c>
      <c r="F290" s="908"/>
      <c r="G290" s="777"/>
      <c r="H290" s="777"/>
      <c r="I290" s="777"/>
      <c r="J290" s="757"/>
      <c r="K290" s="624"/>
      <c r="L290" s="624"/>
      <c r="M290" s="624"/>
      <c r="N290" s="624"/>
      <c r="O290" s="624"/>
      <c r="P290" s="774" t="str">
        <f t="shared" si="17"/>
        <v xml:space="preserve"> </v>
      </c>
      <c r="Q290" s="774" t="str">
        <f t="shared" si="18"/>
        <v xml:space="preserve"> </v>
      </c>
      <c r="R290" s="774" t="str">
        <f t="shared" si="19"/>
        <v xml:space="preserve"> </v>
      </c>
    </row>
    <row r="291" spans="1:18" x14ac:dyDescent="0.25">
      <c r="A291" s="775"/>
      <c r="B291" s="775"/>
      <c r="C291" s="775"/>
      <c r="D291" s="754"/>
      <c r="E291" s="771" t="str">
        <f t="shared" si="16"/>
        <v xml:space="preserve"> </v>
      </c>
      <c r="F291" s="908"/>
      <c r="G291" s="777"/>
      <c r="H291" s="777"/>
      <c r="I291" s="777"/>
      <c r="J291" s="757"/>
      <c r="K291" s="624"/>
      <c r="L291" s="624"/>
      <c r="M291" s="624"/>
      <c r="N291" s="624"/>
      <c r="O291" s="624"/>
      <c r="P291" s="774" t="str">
        <f t="shared" si="17"/>
        <v xml:space="preserve"> </v>
      </c>
      <c r="Q291" s="774" t="str">
        <f t="shared" si="18"/>
        <v xml:space="preserve"> </v>
      </c>
      <c r="R291" s="774" t="str">
        <f t="shared" si="19"/>
        <v xml:space="preserve"> </v>
      </c>
    </row>
    <row r="292" spans="1:18" x14ac:dyDescent="0.25">
      <c r="A292" s="775"/>
      <c r="B292" s="775"/>
      <c r="C292" s="775"/>
      <c r="D292" s="754"/>
      <c r="E292" s="771" t="str">
        <f t="shared" si="16"/>
        <v xml:space="preserve"> </v>
      </c>
      <c r="F292" s="908"/>
      <c r="G292" s="777"/>
      <c r="H292" s="777"/>
      <c r="I292" s="777"/>
      <c r="J292" s="757"/>
      <c r="K292" s="624"/>
      <c r="L292" s="624"/>
      <c r="M292" s="624"/>
      <c r="N292" s="624"/>
      <c r="O292" s="624"/>
      <c r="P292" s="774" t="str">
        <f t="shared" si="17"/>
        <v xml:space="preserve"> </v>
      </c>
      <c r="Q292" s="774" t="str">
        <f t="shared" si="18"/>
        <v xml:space="preserve"> </v>
      </c>
      <c r="R292" s="774" t="str">
        <f t="shared" si="19"/>
        <v xml:space="preserve"> </v>
      </c>
    </row>
    <row r="293" spans="1:18" x14ac:dyDescent="0.25">
      <c r="A293" s="775"/>
      <c r="B293" s="775"/>
      <c r="C293" s="775"/>
      <c r="D293" s="754"/>
      <c r="E293" s="771" t="str">
        <f t="shared" si="16"/>
        <v xml:space="preserve"> </v>
      </c>
      <c r="F293" s="908"/>
      <c r="G293" s="777"/>
      <c r="H293" s="777"/>
      <c r="I293" s="777"/>
      <c r="J293" s="757"/>
      <c r="K293" s="624"/>
      <c r="L293" s="624"/>
      <c r="M293" s="624"/>
      <c r="N293" s="624"/>
      <c r="O293" s="624"/>
      <c r="P293" s="774" t="str">
        <f t="shared" si="17"/>
        <v xml:space="preserve"> </v>
      </c>
      <c r="Q293" s="774" t="str">
        <f t="shared" si="18"/>
        <v xml:space="preserve"> </v>
      </c>
      <c r="R293" s="774" t="str">
        <f t="shared" si="19"/>
        <v xml:space="preserve"> </v>
      </c>
    </row>
    <row r="294" spans="1:18" x14ac:dyDescent="0.25">
      <c r="A294" s="775"/>
      <c r="B294" s="775"/>
      <c r="C294" s="775"/>
      <c r="D294" s="754"/>
      <c r="E294" s="771" t="str">
        <f t="shared" si="16"/>
        <v xml:space="preserve"> </v>
      </c>
      <c r="F294" s="908"/>
      <c r="G294" s="777"/>
      <c r="H294" s="777"/>
      <c r="I294" s="777"/>
      <c r="J294" s="757"/>
      <c r="K294" s="624"/>
      <c r="L294" s="624"/>
      <c r="M294" s="624"/>
      <c r="N294" s="624"/>
      <c r="O294" s="624"/>
      <c r="P294" s="774" t="str">
        <f t="shared" si="17"/>
        <v xml:space="preserve"> </v>
      </c>
      <c r="Q294" s="774" t="str">
        <f t="shared" si="18"/>
        <v xml:space="preserve"> </v>
      </c>
      <c r="R294" s="774" t="str">
        <f t="shared" si="19"/>
        <v xml:space="preserve"> </v>
      </c>
    </row>
    <row r="295" spans="1:18" x14ac:dyDescent="0.25">
      <c r="A295" s="775"/>
      <c r="B295" s="775"/>
      <c r="C295" s="775"/>
      <c r="D295" s="754"/>
      <c r="E295" s="771" t="str">
        <f t="shared" si="16"/>
        <v xml:space="preserve"> </v>
      </c>
      <c r="F295" s="908"/>
      <c r="G295" s="777"/>
      <c r="H295" s="777"/>
      <c r="I295" s="777"/>
      <c r="J295" s="757"/>
      <c r="K295" s="624"/>
      <c r="L295" s="624"/>
      <c r="M295" s="624"/>
      <c r="N295" s="624"/>
      <c r="O295" s="624"/>
      <c r="P295" s="774" t="str">
        <f t="shared" si="17"/>
        <v xml:space="preserve"> </v>
      </c>
      <c r="Q295" s="774" t="str">
        <f t="shared" si="18"/>
        <v xml:space="preserve"> </v>
      </c>
      <c r="R295" s="774" t="str">
        <f t="shared" si="19"/>
        <v xml:space="preserve"> </v>
      </c>
    </row>
    <row r="296" spans="1:18" x14ac:dyDescent="0.25">
      <c r="A296" s="775"/>
      <c r="B296" s="775"/>
      <c r="C296" s="775"/>
      <c r="D296" s="754"/>
      <c r="E296" s="771" t="str">
        <f t="shared" si="16"/>
        <v xml:space="preserve"> </v>
      </c>
      <c r="F296" s="908"/>
      <c r="G296" s="777"/>
      <c r="H296" s="777"/>
      <c r="I296" s="777"/>
      <c r="J296" s="757"/>
      <c r="K296" s="624"/>
      <c r="L296" s="624"/>
      <c r="M296" s="624"/>
      <c r="N296" s="624"/>
      <c r="O296" s="624"/>
      <c r="P296" s="774" t="str">
        <f t="shared" si="17"/>
        <v xml:space="preserve"> </v>
      </c>
      <c r="Q296" s="774" t="str">
        <f t="shared" si="18"/>
        <v xml:space="preserve"> </v>
      </c>
      <c r="R296" s="774" t="str">
        <f t="shared" si="19"/>
        <v xml:space="preserve"> </v>
      </c>
    </row>
    <row r="297" spans="1:18" x14ac:dyDescent="0.25">
      <c r="A297" s="775"/>
      <c r="B297" s="775"/>
      <c r="C297" s="775"/>
      <c r="D297" s="754"/>
      <c r="E297" s="771" t="str">
        <f t="shared" si="16"/>
        <v xml:space="preserve"> </v>
      </c>
      <c r="F297" s="908"/>
      <c r="G297" s="777"/>
      <c r="H297" s="777"/>
      <c r="I297" s="777"/>
      <c r="J297" s="757"/>
      <c r="K297" s="624"/>
      <c r="L297" s="624"/>
      <c r="M297" s="624"/>
      <c r="N297" s="624"/>
      <c r="O297" s="624"/>
      <c r="P297" s="774" t="str">
        <f t="shared" si="17"/>
        <v xml:space="preserve"> </v>
      </c>
      <c r="Q297" s="774" t="str">
        <f t="shared" si="18"/>
        <v xml:space="preserve"> </v>
      </c>
      <c r="R297" s="774" t="str">
        <f t="shared" si="19"/>
        <v xml:space="preserve"> </v>
      </c>
    </row>
    <row r="298" spans="1:18" x14ac:dyDescent="0.25">
      <c r="A298" s="775"/>
      <c r="B298" s="775"/>
      <c r="C298" s="775"/>
      <c r="D298" s="754"/>
      <c r="E298" s="771" t="str">
        <f t="shared" si="16"/>
        <v xml:space="preserve"> </v>
      </c>
      <c r="F298" s="908"/>
      <c r="G298" s="777"/>
      <c r="H298" s="777"/>
      <c r="I298" s="777"/>
      <c r="J298" s="757"/>
      <c r="K298" s="624"/>
      <c r="L298" s="624"/>
      <c r="M298" s="624"/>
      <c r="N298" s="624"/>
      <c r="O298" s="624"/>
      <c r="P298" s="774" t="str">
        <f t="shared" si="17"/>
        <v xml:space="preserve"> </v>
      </c>
      <c r="Q298" s="774" t="str">
        <f t="shared" si="18"/>
        <v xml:space="preserve"> </v>
      </c>
      <c r="R298" s="774" t="str">
        <f t="shared" si="19"/>
        <v xml:space="preserve"> </v>
      </c>
    </row>
    <row r="299" spans="1:18" x14ac:dyDescent="0.25">
      <c r="A299" s="775"/>
      <c r="B299" s="775"/>
      <c r="C299" s="775"/>
      <c r="D299" s="754"/>
      <c r="E299" s="771" t="str">
        <f t="shared" si="16"/>
        <v xml:space="preserve"> </v>
      </c>
      <c r="F299" s="908"/>
      <c r="G299" s="777"/>
      <c r="H299" s="777"/>
      <c r="I299" s="777"/>
      <c r="J299" s="757"/>
      <c r="K299" s="624"/>
      <c r="L299" s="624"/>
      <c r="M299" s="624"/>
      <c r="N299" s="624"/>
      <c r="O299" s="624"/>
      <c r="P299" s="774" t="str">
        <f t="shared" si="17"/>
        <v xml:space="preserve"> </v>
      </c>
      <c r="Q299" s="774" t="str">
        <f t="shared" si="18"/>
        <v xml:space="preserve"> </v>
      </c>
      <c r="R299" s="774" t="str">
        <f t="shared" si="19"/>
        <v xml:space="preserve"> </v>
      </c>
    </row>
    <row r="300" spans="1:18" x14ac:dyDescent="0.25">
      <c r="A300" s="775"/>
      <c r="B300" s="775"/>
      <c r="C300" s="775"/>
      <c r="D300" s="754"/>
      <c r="E300" s="771" t="str">
        <f t="shared" si="16"/>
        <v xml:space="preserve"> </v>
      </c>
      <c r="F300" s="908"/>
      <c r="G300" s="777"/>
      <c r="H300" s="777"/>
      <c r="I300" s="777"/>
      <c r="J300" s="757"/>
      <c r="K300" s="624"/>
      <c r="L300" s="624"/>
      <c r="M300" s="624"/>
      <c r="N300" s="624"/>
      <c r="O300" s="624"/>
      <c r="P300" s="774" t="str">
        <f t="shared" si="17"/>
        <v xml:space="preserve"> </v>
      </c>
      <c r="Q300" s="774" t="str">
        <f t="shared" si="18"/>
        <v xml:space="preserve"> </v>
      </c>
      <c r="R300" s="774" t="str">
        <f t="shared" si="19"/>
        <v xml:space="preserve"> </v>
      </c>
    </row>
    <row r="301" spans="1:18" x14ac:dyDescent="0.25">
      <c r="A301" s="775"/>
      <c r="B301" s="775"/>
      <c r="C301" s="775"/>
      <c r="D301" s="754"/>
      <c r="E301" s="771" t="str">
        <f t="shared" si="16"/>
        <v xml:space="preserve"> </v>
      </c>
      <c r="F301" s="908"/>
      <c r="G301" s="777"/>
      <c r="H301" s="777"/>
      <c r="I301" s="777"/>
      <c r="J301" s="757"/>
      <c r="K301" s="624"/>
      <c r="L301" s="624"/>
      <c r="M301" s="624"/>
      <c r="N301" s="624"/>
      <c r="O301" s="624"/>
      <c r="P301" s="774" t="str">
        <f t="shared" si="17"/>
        <v xml:space="preserve"> </v>
      </c>
      <c r="Q301" s="774" t="str">
        <f t="shared" si="18"/>
        <v xml:space="preserve"> </v>
      </c>
      <c r="R301" s="774" t="str">
        <f t="shared" si="19"/>
        <v xml:space="preserve"> </v>
      </c>
    </row>
    <row r="302" spans="1:18" x14ac:dyDescent="0.25">
      <c r="A302" s="775"/>
      <c r="B302" s="775"/>
      <c r="C302" s="775"/>
      <c r="D302" s="754"/>
      <c r="E302" s="771" t="str">
        <f t="shared" si="16"/>
        <v xml:space="preserve"> </v>
      </c>
      <c r="F302" s="908"/>
      <c r="G302" s="777"/>
      <c r="H302" s="777"/>
      <c r="I302" s="777"/>
      <c r="J302" s="757"/>
      <c r="K302" s="624"/>
      <c r="L302" s="624"/>
      <c r="M302" s="624"/>
      <c r="N302" s="624"/>
      <c r="O302" s="624"/>
      <c r="P302" s="774" t="str">
        <f t="shared" si="17"/>
        <v xml:space="preserve"> </v>
      </c>
      <c r="Q302" s="774" t="str">
        <f t="shared" si="18"/>
        <v xml:space="preserve"> </v>
      </c>
      <c r="R302" s="774" t="str">
        <f t="shared" si="19"/>
        <v xml:space="preserve"> </v>
      </c>
    </row>
    <row r="303" spans="1:18" x14ac:dyDescent="0.25">
      <c r="A303" s="775"/>
      <c r="B303" s="775"/>
      <c r="C303" s="775"/>
      <c r="D303" s="754"/>
      <c r="E303" s="771" t="str">
        <f t="shared" si="16"/>
        <v xml:space="preserve"> </v>
      </c>
      <c r="F303" s="908"/>
      <c r="G303" s="777"/>
      <c r="H303" s="777"/>
      <c r="I303" s="777"/>
      <c r="J303" s="757"/>
      <c r="K303" s="624"/>
      <c r="L303" s="624"/>
      <c r="M303" s="624"/>
      <c r="N303" s="624"/>
      <c r="O303" s="624"/>
      <c r="P303" s="774" t="str">
        <f t="shared" si="17"/>
        <v xml:space="preserve"> </v>
      </c>
      <c r="Q303" s="774" t="str">
        <f t="shared" si="18"/>
        <v xml:space="preserve"> </v>
      </c>
      <c r="R303" s="774" t="str">
        <f t="shared" si="19"/>
        <v xml:space="preserve"> </v>
      </c>
    </row>
    <row r="304" spans="1:18" x14ac:dyDescent="0.25">
      <c r="A304" s="775"/>
      <c r="B304" s="775"/>
      <c r="C304" s="775"/>
      <c r="D304" s="754"/>
      <c r="E304" s="771" t="str">
        <f t="shared" si="16"/>
        <v xml:space="preserve"> </v>
      </c>
      <c r="F304" s="908"/>
      <c r="G304" s="777"/>
      <c r="H304" s="777"/>
      <c r="I304" s="777"/>
      <c r="J304" s="757"/>
      <c r="K304" s="624"/>
      <c r="L304" s="624"/>
      <c r="M304" s="624"/>
      <c r="N304" s="624"/>
      <c r="O304" s="624"/>
      <c r="P304" s="774" t="str">
        <f t="shared" si="17"/>
        <v xml:space="preserve"> </v>
      </c>
      <c r="Q304" s="774" t="str">
        <f t="shared" si="18"/>
        <v xml:space="preserve"> </v>
      </c>
      <c r="R304" s="774" t="str">
        <f t="shared" si="19"/>
        <v xml:space="preserve"> </v>
      </c>
    </row>
    <row r="305" spans="1:18" x14ac:dyDescent="0.25">
      <c r="A305" s="775"/>
      <c r="B305" s="775"/>
      <c r="C305" s="775"/>
      <c r="D305" s="754"/>
      <c r="E305" s="771" t="str">
        <f t="shared" si="16"/>
        <v xml:space="preserve"> </v>
      </c>
      <c r="F305" s="908"/>
      <c r="G305" s="777"/>
      <c r="H305" s="777"/>
      <c r="I305" s="777"/>
      <c r="J305" s="757"/>
      <c r="K305" s="624"/>
      <c r="L305" s="624"/>
      <c r="M305" s="624"/>
      <c r="N305" s="624"/>
      <c r="O305" s="624"/>
      <c r="P305" s="774" t="str">
        <f t="shared" si="17"/>
        <v xml:space="preserve"> </v>
      </c>
      <c r="Q305" s="774" t="str">
        <f t="shared" si="18"/>
        <v xml:space="preserve"> </v>
      </c>
      <c r="R305" s="774" t="str">
        <f t="shared" si="19"/>
        <v xml:space="preserve"> </v>
      </c>
    </row>
    <row r="306" spans="1:18" x14ac:dyDescent="0.25">
      <c r="A306" s="775"/>
      <c r="B306" s="775"/>
      <c r="C306" s="775"/>
      <c r="D306" s="754"/>
      <c r="E306" s="771" t="str">
        <f t="shared" si="16"/>
        <v xml:space="preserve"> </v>
      </c>
      <c r="F306" s="908"/>
      <c r="G306" s="777"/>
      <c r="H306" s="777"/>
      <c r="I306" s="777"/>
      <c r="J306" s="757"/>
      <c r="K306" s="624"/>
      <c r="L306" s="624"/>
      <c r="M306" s="624"/>
      <c r="N306" s="624"/>
      <c r="O306" s="624"/>
      <c r="P306" s="774" t="str">
        <f t="shared" si="17"/>
        <v xml:space="preserve"> </v>
      </c>
      <c r="Q306" s="774" t="str">
        <f t="shared" si="18"/>
        <v xml:space="preserve"> </v>
      </c>
      <c r="R306" s="774" t="str">
        <f t="shared" si="19"/>
        <v xml:space="preserve"> </v>
      </c>
    </row>
    <row r="307" spans="1:18" x14ac:dyDescent="0.25">
      <c r="A307" s="775"/>
      <c r="B307" s="775"/>
      <c r="C307" s="775"/>
      <c r="D307" s="754"/>
      <c r="E307" s="771" t="str">
        <f t="shared" si="16"/>
        <v xml:space="preserve"> </v>
      </c>
      <c r="F307" s="908"/>
      <c r="G307" s="777"/>
      <c r="H307" s="777"/>
      <c r="I307" s="777"/>
      <c r="J307" s="757"/>
      <c r="K307" s="624"/>
      <c r="L307" s="624"/>
      <c r="M307" s="624"/>
      <c r="N307" s="624"/>
      <c r="O307" s="624"/>
      <c r="P307" s="774" t="str">
        <f t="shared" si="17"/>
        <v xml:space="preserve"> </v>
      </c>
      <c r="Q307" s="774" t="str">
        <f t="shared" si="18"/>
        <v xml:space="preserve"> </v>
      </c>
      <c r="R307" s="774" t="str">
        <f t="shared" si="19"/>
        <v xml:space="preserve"> </v>
      </c>
    </row>
    <row r="308" spans="1:18" x14ac:dyDescent="0.25">
      <c r="A308" s="775"/>
      <c r="B308" s="775"/>
      <c r="C308" s="775"/>
      <c r="D308" s="754"/>
      <c r="E308" s="771" t="str">
        <f t="shared" si="16"/>
        <v xml:space="preserve"> </v>
      </c>
      <c r="F308" s="908"/>
      <c r="G308" s="777"/>
      <c r="H308" s="777"/>
      <c r="I308" s="777"/>
      <c r="J308" s="757"/>
      <c r="K308" s="624"/>
      <c r="L308" s="624"/>
      <c r="M308" s="624"/>
      <c r="N308" s="624"/>
      <c r="O308" s="624"/>
      <c r="P308" s="774" t="str">
        <f t="shared" si="17"/>
        <v xml:space="preserve"> </v>
      </c>
      <c r="Q308" s="774" t="str">
        <f t="shared" si="18"/>
        <v xml:space="preserve"> </v>
      </c>
      <c r="R308" s="774" t="str">
        <f t="shared" si="19"/>
        <v xml:space="preserve"> </v>
      </c>
    </row>
    <row r="309" spans="1:18" x14ac:dyDescent="0.25">
      <c r="A309" s="775"/>
      <c r="B309" s="775"/>
      <c r="C309" s="775"/>
      <c r="D309" s="754"/>
      <c r="E309" s="771" t="str">
        <f t="shared" si="16"/>
        <v xml:space="preserve"> </v>
      </c>
      <c r="F309" s="908"/>
      <c r="G309" s="777"/>
      <c r="H309" s="777"/>
      <c r="I309" s="777"/>
      <c r="J309" s="757"/>
      <c r="K309" s="624"/>
      <c r="L309" s="624"/>
      <c r="M309" s="624"/>
      <c r="N309" s="624"/>
      <c r="O309" s="624"/>
      <c r="P309" s="774" t="str">
        <f t="shared" si="17"/>
        <v xml:space="preserve"> </v>
      </c>
      <c r="Q309" s="774" t="str">
        <f t="shared" si="18"/>
        <v xml:space="preserve"> </v>
      </c>
      <c r="R309" s="774" t="str">
        <f t="shared" si="19"/>
        <v xml:space="preserve"> </v>
      </c>
    </row>
    <row r="310" spans="1:18" x14ac:dyDescent="0.25">
      <c r="A310" s="775"/>
      <c r="B310" s="775"/>
      <c r="C310" s="775"/>
      <c r="D310" s="754"/>
      <c r="E310" s="771" t="str">
        <f t="shared" si="16"/>
        <v xml:space="preserve"> </v>
      </c>
      <c r="F310" s="908"/>
      <c r="G310" s="777"/>
      <c r="H310" s="777"/>
      <c r="I310" s="777"/>
      <c r="J310" s="757"/>
      <c r="K310" s="624"/>
      <c r="L310" s="624"/>
      <c r="M310" s="624"/>
      <c r="N310" s="624"/>
      <c r="O310" s="624"/>
      <c r="P310" s="774" t="str">
        <f t="shared" si="17"/>
        <v xml:space="preserve"> </v>
      </c>
      <c r="Q310" s="774" t="str">
        <f t="shared" si="18"/>
        <v xml:space="preserve"> </v>
      </c>
      <c r="R310" s="774" t="str">
        <f t="shared" si="19"/>
        <v xml:space="preserve"> </v>
      </c>
    </row>
    <row r="311" spans="1:18" x14ac:dyDescent="0.25">
      <c r="A311" s="775"/>
      <c r="B311" s="775"/>
      <c r="C311" s="775"/>
      <c r="D311" s="754"/>
      <c r="E311" s="771" t="str">
        <f t="shared" si="16"/>
        <v xml:space="preserve"> </v>
      </c>
      <c r="F311" s="908"/>
      <c r="G311" s="777"/>
      <c r="H311" s="777"/>
      <c r="I311" s="777"/>
      <c r="J311" s="757"/>
      <c r="K311" s="624"/>
      <c r="L311" s="624"/>
      <c r="M311" s="624"/>
      <c r="N311" s="624"/>
      <c r="O311" s="624"/>
      <c r="P311" s="774" t="str">
        <f t="shared" si="17"/>
        <v xml:space="preserve"> </v>
      </c>
      <c r="Q311" s="774" t="str">
        <f t="shared" si="18"/>
        <v xml:space="preserve"> </v>
      </c>
      <c r="R311" s="774" t="str">
        <f t="shared" si="19"/>
        <v xml:space="preserve"> </v>
      </c>
    </row>
    <row r="312" spans="1:18" x14ac:dyDescent="0.25">
      <c r="A312" s="775"/>
      <c r="B312" s="775"/>
      <c r="C312" s="775"/>
      <c r="D312" s="754"/>
      <c r="E312" s="771" t="str">
        <f t="shared" si="16"/>
        <v xml:space="preserve"> </v>
      </c>
      <c r="F312" s="908"/>
      <c r="G312" s="777"/>
      <c r="H312" s="777"/>
      <c r="I312" s="777"/>
      <c r="J312" s="757"/>
      <c r="K312" s="624"/>
      <c r="L312" s="624"/>
      <c r="M312" s="624"/>
      <c r="N312" s="624"/>
      <c r="O312" s="624"/>
      <c r="P312" s="774" t="str">
        <f t="shared" si="17"/>
        <v xml:space="preserve"> </v>
      </c>
      <c r="Q312" s="774" t="str">
        <f t="shared" si="18"/>
        <v xml:space="preserve"> </v>
      </c>
      <c r="R312" s="774" t="str">
        <f t="shared" si="19"/>
        <v xml:space="preserve"> </v>
      </c>
    </row>
    <row r="313" spans="1:18" x14ac:dyDescent="0.25">
      <c r="A313" s="775"/>
      <c r="B313" s="775"/>
      <c r="C313" s="775"/>
      <c r="D313" s="754"/>
      <c r="E313" s="771" t="str">
        <f t="shared" si="16"/>
        <v xml:space="preserve"> </v>
      </c>
      <c r="F313" s="908"/>
      <c r="G313" s="777"/>
      <c r="H313" s="777"/>
      <c r="I313" s="777"/>
      <c r="J313" s="757"/>
      <c r="K313" s="624"/>
      <c r="L313" s="624"/>
      <c r="M313" s="624"/>
      <c r="N313" s="624"/>
      <c r="O313" s="624"/>
      <c r="P313" s="774" t="str">
        <f t="shared" si="17"/>
        <v xml:space="preserve"> </v>
      </c>
      <c r="Q313" s="774" t="str">
        <f t="shared" si="18"/>
        <v xml:space="preserve"> </v>
      </c>
      <c r="R313" s="774" t="str">
        <f t="shared" si="19"/>
        <v xml:space="preserve"> </v>
      </c>
    </row>
    <row r="314" spans="1:18" x14ac:dyDescent="0.25">
      <c r="A314" s="775"/>
      <c r="B314" s="775"/>
      <c r="C314" s="775"/>
      <c r="D314" s="754"/>
      <c r="E314" s="771" t="str">
        <f t="shared" si="16"/>
        <v xml:space="preserve"> </v>
      </c>
      <c r="F314" s="908"/>
      <c r="G314" s="777"/>
      <c r="H314" s="777"/>
      <c r="I314" s="777"/>
      <c r="J314" s="757"/>
      <c r="K314" s="624"/>
      <c r="L314" s="624"/>
      <c r="M314" s="624"/>
      <c r="N314" s="624"/>
      <c r="O314" s="624"/>
      <c r="P314" s="774" t="str">
        <f t="shared" si="17"/>
        <v xml:space="preserve"> </v>
      </c>
      <c r="Q314" s="774" t="str">
        <f t="shared" si="18"/>
        <v xml:space="preserve"> </v>
      </c>
      <c r="R314" s="774" t="str">
        <f t="shared" si="19"/>
        <v xml:space="preserve"> </v>
      </c>
    </row>
    <row r="315" spans="1:18" x14ac:dyDescent="0.25">
      <c r="A315" s="775"/>
      <c r="B315" s="775"/>
      <c r="C315" s="775"/>
      <c r="D315" s="754"/>
      <c r="E315" s="771" t="str">
        <f t="shared" si="16"/>
        <v xml:space="preserve"> </v>
      </c>
      <c r="F315" s="908"/>
      <c r="G315" s="777"/>
      <c r="H315" s="777"/>
      <c r="I315" s="777"/>
      <c r="J315" s="757"/>
      <c r="K315" s="624"/>
      <c r="L315" s="624"/>
      <c r="M315" s="624"/>
      <c r="N315" s="624"/>
      <c r="O315" s="624"/>
      <c r="P315" s="774" t="str">
        <f t="shared" si="17"/>
        <v xml:space="preserve"> </v>
      </c>
      <c r="Q315" s="774" t="str">
        <f t="shared" si="18"/>
        <v xml:space="preserve"> </v>
      </c>
      <c r="R315" s="774" t="str">
        <f t="shared" si="19"/>
        <v xml:space="preserve"> </v>
      </c>
    </row>
    <row r="316" spans="1:18" x14ac:dyDescent="0.25">
      <c r="A316" s="775"/>
      <c r="B316" s="775"/>
      <c r="C316" s="775"/>
      <c r="D316" s="754"/>
      <c r="E316" s="771" t="str">
        <f t="shared" si="16"/>
        <v xml:space="preserve"> </v>
      </c>
      <c r="F316" s="908"/>
      <c r="G316" s="777"/>
      <c r="H316" s="777"/>
      <c r="I316" s="777"/>
      <c r="J316" s="757"/>
      <c r="K316" s="624"/>
      <c r="L316" s="624"/>
      <c r="M316" s="624"/>
      <c r="N316" s="624"/>
      <c r="O316" s="624"/>
      <c r="P316" s="774" t="str">
        <f t="shared" si="17"/>
        <v xml:space="preserve"> </v>
      </c>
      <c r="Q316" s="774" t="str">
        <f t="shared" si="18"/>
        <v xml:space="preserve"> </v>
      </c>
      <c r="R316" s="774" t="str">
        <f t="shared" si="19"/>
        <v xml:space="preserve"> </v>
      </c>
    </row>
    <row r="317" spans="1:18" x14ac:dyDescent="0.25">
      <c r="A317" s="775"/>
      <c r="B317" s="775"/>
      <c r="C317" s="775"/>
      <c r="D317" s="754"/>
      <c r="E317" s="771" t="str">
        <f t="shared" si="16"/>
        <v xml:space="preserve"> </v>
      </c>
      <c r="F317" s="908"/>
      <c r="G317" s="777"/>
      <c r="H317" s="777"/>
      <c r="I317" s="777"/>
      <c r="J317" s="757"/>
      <c r="K317" s="624"/>
      <c r="L317" s="624"/>
      <c r="M317" s="624"/>
      <c r="N317" s="624"/>
      <c r="O317" s="624"/>
      <c r="P317" s="774" t="str">
        <f t="shared" si="17"/>
        <v xml:space="preserve"> </v>
      </c>
      <c r="Q317" s="774" t="str">
        <f t="shared" si="18"/>
        <v xml:space="preserve"> </v>
      </c>
      <c r="R317" s="774" t="str">
        <f t="shared" si="19"/>
        <v xml:space="preserve"> </v>
      </c>
    </row>
    <row r="318" spans="1:18" x14ac:dyDescent="0.25">
      <c r="A318" s="775"/>
      <c r="B318" s="775"/>
      <c r="C318" s="775"/>
      <c r="D318" s="754"/>
      <c r="E318" s="771" t="str">
        <f t="shared" si="16"/>
        <v xml:space="preserve"> </v>
      </c>
      <c r="F318" s="908"/>
      <c r="G318" s="777"/>
      <c r="H318" s="777"/>
      <c r="I318" s="777"/>
      <c r="J318" s="757"/>
      <c r="K318" s="624"/>
      <c r="L318" s="624"/>
      <c r="M318" s="624"/>
      <c r="N318" s="624"/>
      <c r="O318" s="624"/>
      <c r="P318" s="774" t="str">
        <f t="shared" si="17"/>
        <v xml:space="preserve"> </v>
      </c>
      <c r="Q318" s="774" t="str">
        <f t="shared" si="18"/>
        <v xml:space="preserve"> </v>
      </c>
      <c r="R318" s="774" t="str">
        <f t="shared" si="19"/>
        <v xml:space="preserve"> </v>
      </c>
    </row>
    <row r="319" spans="1:18" x14ac:dyDescent="0.25">
      <c r="A319" s="775"/>
      <c r="B319" s="775"/>
      <c r="C319" s="775"/>
      <c r="D319" s="754"/>
      <c r="E319" s="771" t="str">
        <f t="shared" si="16"/>
        <v xml:space="preserve"> </v>
      </c>
      <c r="F319" s="908"/>
      <c r="G319" s="777"/>
      <c r="H319" s="777"/>
      <c r="I319" s="777"/>
      <c r="J319" s="757"/>
      <c r="K319" s="624"/>
      <c r="L319" s="624"/>
      <c r="M319" s="624"/>
      <c r="N319" s="624"/>
      <c r="O319" s="624"/>
      <c r="P319" s="774" t="str">
        <f t="shared" si="17"/>
        <v xml:space="preserve"> </v>
      </c>
      <c r="Q319" s="774" t="str">
        <f t="shared" si="18"/>
        <v xml:space="preserve"> </v>
      </c>
      <c r="R319" s="774" t="str">
        <f t="shared" si="19"/>
        <v xml:space="preserve"> </v>
      </c>
    </row>
    <row r="320" spans="1:18" x14ac:dyDescent="0.25">
      <c r="A320" s="775"/>
      <c r="B320" s="775"/>
      <c r="C320" s="775"/>
      <c r="D320" s="754"/>
      <c r="E320" s="771" t="str">
        <f t="shared" si="16"/>
        <v xml:space="preserve"> </v>
      </c>
      <c r="F320" s="908"/>
      <c r="G320" s="777"/>
      <c r="H320" s="777"/>
      <c r="I320" s="777"/>
      <c r="J320" s="757"/>
      <c r="K320" s="624"/>
      <c r="L320" s="624"/>
      <c r="M320" s="624"/>
      <c r="N320" s="624"/>
      <c r="O320" s="624"/>
      <c r="P320" s="774" t="str">
        <f t="shared" si="17"/>
        <v xml:space="preserve"> </v>
      </c>
      <c r="Q320" s="774" t="str">
        <f t="shared" si="18"/>
        <v xml:space="preserve"> </v>
      </c>
      <c r="R320" s="774" t="str">
        <f t="shared" si="19"/>
        <v xml:space="preserve"> </v>
      </c>
    </row>
    <row r="321" spans="1:18" x14ac:dyDescent="0.25">
      <c r="A321" s="775"/>
      <c r="B321" s="775"/>
      <c r="C321" s="775"/>
      <c r="D321" s="754"/>
      <c r="E321" s="771" t="str">
        <f t="shared" si="16"/>
        <v xml:space="preserve"> </v>
      </c>
      <c r="F321" s="908"/>
      <c r="G321" s="777"/>
      <c r="H321" s="777"/>
      <c r="I321" s="777"/>
      <c r="J321" s="757"/>
      <c r="K321" s="624"/>
      <c r="L321" s="624"/>
      <c r="M321" s="624"/>
      <c r="N321" s="624"/>
      <c r="O321" s="624"/>
      <c r="P321" s="774" t="str">
        <f t="shared" si="17"/>
        <v xml:space="preserve"> </v>
      </c>
      <c r="Q321" s="774" t="str">
        <f t="shared" si="18"/>
        <v xml:space="preserve"> </v>
      </c>
      <c r="R321" s="774" t="str">
        <f t="shared" si="19"/>
        <v xml:space="preserve"> </v>
      </c>
    </row>
    <row r="322" spans="1:18" x14ac:dyDescent="0.25">
      <c r="A322" s="775"/>
      <c r="B322" s="775"/>
      <c r="C322" s="775"/>
      <c r="D322" s="754"/>
      <c r="E322" s="771" t="str">
        <f t="shared" si="16"/>
        <v xml:space="preserve"> </v>
      </c>
      <c r="F322" s="908"/>
      <c r="G322" s="777"/>
      <c r="H322" s="777"/>
      <c r="I322" s="777"/>
      <c r="J322" s="757"/>
      <c r="K322" s="624"/>
      <c r="L322" s="624"/>
      <c r="M322" s="624"/>
      <c r="N322" s="624"/>
      <c r="O322" s="624"/>
      <c r="P322" s="774" t="str">
        <f t="shared" si="17"/>
        <v xml:space="preserve"> </v>
      </c>
      <c r="Q322" s="774" t="str">
        <f t="shared" si="18"/>
        <v xml:space="preserve"> </v>
      </c>
      <c r="R322" s="774" t="str">
        <f t="shared" si="19"/>
        <v xml:space="preserve"> </v>
      </c>
    </row>
    <row r="323" spans="1:18" x14ac:dyDescent="0.25">
      <c r="A323" s="775"/>
      <c r="B323" s="775"/>
      <c r="C323" s="775"/>
      <c r="D323" s="754"/>
      <c r="E323" s="771" t="str">
        <f t="shared" si="16"/>
        <v xml:space="preserve"> </v>
      </c>
      <c r="F323" s="908"/>
      <c r="G323" s="777"/>
      <c r="H323" s="777"/>
      <c r="I323" s="777"/>
      <c r="J323" s="757"/>
      <c r="K323" s="624"/>
      <c r="L323" s="624"/>
      <c r="M323" s="624"/>
      <c r="N323" s="624"/>
      <c r="O323" s="624"/>
      <c r="P323" s="774" t="str">
        <f t="shared" si="17"/>
        <v xml:space="preserve"> </v>
      </c>
      <c r="Q323" s="774" t="str">
        <f t="shared" si="18"/>
        <v xml:space="preserve"> </v>
      </c>
      <c r="R323" s="774" t="str">
        <f t="shared" si="19"/>
        <v xml:space="preserve"> </v>
      </c>
    </row>
    <row r="324" spans="1:18" x14ac:dyDescent="0.25">
      <c r="A324" s="775"/>
      <c r="B324" s="775"/>
      <c r="C324" s="775"/>
      <c r="D324" s="754"/>
      <c r="E324" s="771" t="str">
        <f t="shared" si="16"/>
        <v xml:space="preserve"> </v>
      </c>
      <c r="F324" s="908"/>
      <c r="G324" s="777"/>
      <c r="H324" s="777"/>
      <c r="I324" s="777"/>
      <c r="J324" s="757"/>
      <c r="K324" s="624"/>
      <c r="L324" s="624"/>
      <c r="M324" s="624"/>
      <c r="N324" s="624"/>
      <c r="O324" s="624"/>
      <c r="P324" s="774" t="str">
        <f t="shared" si="17"/>
        <v xml:space="preserve"> </v>
      </c>
      <c r="Q324" s="774" t="str">
        <f t="shared" si="18"/>
        <v xml:space="preserve"> </v>
      </c>
      <c r="R324" s="774" t="str">
        <f t="shared" si="19"/>
        <v xml:space="preserve"> </v>
      </c>
    </row>
    <row r="325" spans="1:18" x14ac:dyDescent="0.25">
      <c r="A325" s="775"/>
      <c r="B325" s="775"/>
      <c r="C325" s="775"/>
      <c r="D325" s="754"/>
      <c r="E325" s="771" t="str">
        <f t="shared" si="16"/>
        <v xml:space="preserve"> </v>
      </c>
      <c r="F325" s="908"/>
      <c r="G325" s="777"/>
      <c r="H325" s="777"/>
      <c r="I325" s="777"/>
      <c r="J325" s="757"/>
      <c r="K325" s="624"/>
      <c r="L325" s="624"/>
      <c r="M325" s="624"/>
      <c r="N325" s="624"/>
      <c r="O325" s="624"/>
      <c r="P325" s="774" t="str">
        <f t="shared" si="17"/>
        <v xml:space="preserve"> </v>
      </c>
      <c r="Q325" s="774" t="str">
        <f t="shared" si="18"/>
        <v xml:space="preserve"> </v>
      </c>
      <c r="R325" s="774" t="str">
        <f t="shared" si="19"/>
        <v xml:space="preserve"> </v>
      </c>
    </row>
    <row r="326" spans="1:18" x14ac:dyDescent="0.25">
      <c r="A326" s="775"/>
      <c r="B326" s="775"/>
      <c r="C326" s="775"/>
      <c r="D326" s="754"/>
      <c r="E326" s="771" t="str">
        <f t="shared" ref="E326:E389" si="20">IFERROR(G326/J326," ")</f>
        <v xml:space="preserve"> </v>
      </c>
      <c r="F326" s="908"/>
      <c r="G326" s="777"/>
      <c r="H326" s="777"/>
      <c r="I326" s="777"/>
      <c r="J326" s="757"/>
      <c r="K326" s="624"/>
      <c r="L326" s="624"/>
      <c r="M326" s="624"/>
      <c r="N326" s="624"/>
      <c r="O326" s="624"/>
      <c r="P326" s="774" t="str">
        <f t="shared" ref="P326:P389" si="21">IF((K326*0.187*10^-3+L326*0.86*10^-3+M326*1.225*10^-3+N326*0.616*10^-3+O326*0.765*10^-3)&gt;0,K326*0.187*10^-3+L326*0.86*10^-3+M326*1.225*10^-3+N326*0.616*10^-3+O326*0.765*10^-3," ")</f>
        <v xml:space="preserve"> </v>
      </c>
      <c r="Q326" s="774" t="str">
        <f t="shared" ref="Q326:Q389" si="22">IFERROR(P326/J326," ")</f>
        <v xml:space="preserve"> </v>
      </c>
      <c r="R326" s="774" t="str">
        <f t="shared" ref="R326:R389" si="23">IFERROR(P326/G326," ")</f>
        <v xml:space="preserve"> </v>
      </c>
    </row>
    <row r="327" spans="1:18" x14ac:dyDescent="0.25">
      <c r="A327" s="775"/>
      <c r="B327" s="775"/>
      <c r="C327" s="775"/>
      <c r="D327" s="754"/>
      <c r="E327" s="771" t="str">
        <f t="shared" si="20"/>
        <v xml:space="preserve"> </v>
      </c>
      <c r="F327" s="908"/>
      <c r="G327" s="777"/>
      <c r="H327" s="777"/>
      <c r="I327" s="777"/>
      <c r="J327" s="757"/>
      <c r="K327" s="624"/>
      <c r="L327" s="624"/>
      <c r="M327" s="624"/>
      <c r="N327" s="624"/>
      <c r="O327" s="624"/>
      <c r="P327" s="774" t="str">
        <f t="shared" si="21"/>
        <v xml:space="preserve"> </v>
      </c>
      <c r="Q327" s="774" t="str">
        <f t="shared" si="22"/>
        <v xml:space="preserve"> </v>
      </c>
      <c r="R327" s="774" t="str">
        <f t="shared" si="23"/>
        <v xml:space="preserve"> </v>
      </c>
    </row>
    <row r="328" spans="1:18" x14ac:dyDescent="0.25">
      <c r="A328" s="775"/>
      <c r="B328" s="775"/>
      <c r="C328" s="775"/>
      <c r="D328" s="754"/>
      <c r="E328" s="771" t="str">
        <f t="shared" si="20"/>
        <v xml:space="preserve"> </v>
      </c>
      <c r="F328" s="908"/>
      <c r="G328" s="777"/>
      <c r="H328" s="777"/>
      <c r="I328" s="777"/>
      <c r="J328" s="757"/>
      <c r="K328" s="624"/>
      <c r="L328" s="624"/>
      <c r="M328" s="624"/>
      <c r="N328" s="624"/>
      <c r="O328" s="624"/>
      <c r="P328" s="774" t="str">
        <f t="shared" si="21"/>
        <v xml:space="preserve"> </v>
      </c>
      <c r="Q328" s="774" t="str">
        <f t="shared" si="22"/>
        <v xml:space="preserve"> </v>
      </c>
      <c r="R328" s="774" t="str">
        <f t="shared" si="23"/>
        <v xml:space="preserve"> </v>
      </c>
    </row>
    <row r="329" spans="1:18" x14ac:dyDescent="0.25">
      <c r="A329" s="775"/>
      <c r="B329" s="775"/>
      <c r="C329" s="775"/>
      <c r="D329" s="754"/>
      <c r="E329" s="771" t="str">
        <f t="shared" si="20"/>
        <v xml:space="preserve"> </v>
      </c>
      <c r="F329" s="908"/>
      <c r="G329" s="777"/>
      <c r="H329" s="777"/>
      <c r="I329" s="777"/>
      <c r="J329" s="757"/>
      <c r="K329" s="624"/>
      <c r="L329" s="624"/>
      <c r="M329" s="624"/>
      <c r="N329" s="624"/>
      <c r="O329" s="624"/>
      <c r="P329" s="774" t="str">
        <f t="shared" si="21"/>
        <v xml:space="preserve"> </v>
      </c>
      <c r="Q329" s="774" t="str">
        <f t="shared" si="22"/>
        <v xml:space="preserve"> </v>
      </c>
      <c r="R329" s="774" t="str">
        <f t="shared" si="23"/>
        <v xml:space="preserve"> </v>
      </c>
    </row>
    <row r="330" spans="1:18" x14ac:dyDescent="0.25">
      <c r="A330" s="775"/>
      <c r="B330" s="775"/>
      <c r="C330" s="775"/>
      <c r="D330" s="754"/>
      <c r="E330" s="771" t="str">
        <f t="shared" si="20"/>
        <v xml:space="preserve"> </v>
      </c>
      <c r="F330" s="908"/>
      <c r="G330" s="777"/>
      <c r="H330" s="777"/>
      <c r="I330" s="777"/>
      <c r="J330" s="757"/>
      <c r="K330" s="624"/>
      <c r="L330" s="624"/>
      <c r="M330" s="624"/>
      <c r="N330" s="624"/>
      <c r="O330" s="624"/>
      <c r="P330" s="774" t="str">
        <f t="shared" si="21"/>
        <v xml:space="preserve"> </v>
      </c>
      <c r="Q330" s="774" t="str">
        <f t="shared" si="22"/>
        <v xml:space="preserve"> </v>
      </c>
      <c r="R330" s="774" t="str">
        <f t="shared" si="23"/>
        <v xml:space="preserve"> </v>
      </c>
    </row>
    <row r="331" spans="1:18" x14ac:dyDescent="0.25">
      <c r="A331" s="775"/>
      <c r="B331" s="775"/>
      <c r="C331" s="775"/>
      <c r="D331" s="754"/>
      <c r="E331" s="771" t="str">
        <f t="shared" si="20"/>
        <v xml:space="preserve"> </v>
      </c>
      <c r="F331" s="908"/>
      <c r="G331" s="777"/>
      <c r="H331" s="777"/>
      <c r="I331" s="777"/>
      <c r="J331" s="757"/>
      <c r="K331" s="624"/>
      <c r="L331" s="624"/>
      <c r="M331" s="624"/>
      <c r="N331" s="624"/>
      <c r="O331" s="624"/>
      <c r="P331" s="774" t="str">
        <f t="shared" si="21"/>
        <v xml:space="preserve"> </v>
      </c>
      <c r="Q331" s="774" t="str">
        <f t="shared" si="22"/>
        <v xml:space="preserve"> </v>
      </c>
      <c r="R331" s="774" t="str">
        <f t="shared" si="23"/>
        <v xml:space="preserve"> </v>
      </c>
    </row>
    <row r="332" spans="1:18" x14ac:dyDescent="0.25">
      <c r="A332" s="775"/>
      <c r="B332" s="775"/>
      <c r="C332" s="775"/>
      <c r="D332" s="754"/>
      <c r="E332" s="771" t="str">
        <f t="shared" si="20"/>
        <v xml:space="preserve"> </v>
      </c>
      <c r="F332" s="908"/>
      <c r="G332" s="777"/>
      <c r="H332" s="777"/>
      <c r="I332" s="777"/>
      <c r="J332" s="757"/>
      <c r="K332" s="624"/>
      <c r="L332" s="624"/>
      <c r="M332" s="624"/>
      <c r="N332" s="624"/>
      <c r="O332" s="624"/>
      <c r="P332" s="774" t="str">
        <f t="shared" si="21"/>
        <v xml:space="preserve"> </v>
      </c>
      <c r="Q332" s="774" t="str">
        <f t="shared" si="22"/>
        <v xml:space="preserve"> </v>
      </c>
      <c r="R332" s="774" t="str">
        <f t="shared" si="23"/>
        <v xml:space="preserve"> </v>
      </c>
    </row>
    <row r="333" spans="1:18" x14ac:dyDescent="0.25">
      <c r="A333" s="775"/>
      <c r="B333" s="775"/>
      <c r="C333" s="775"/>
      <c r="D333" s="754"/>
      <c r="E333" s="771" t="str">
        <f t="shared" si="20"/>
        <v xml:space="preserve"> </v>
      </c>
      <c r="F333" s="908"/>
      <c r="G333" s="777"/>
      <c r="H333" s="777"/>
      <c r="I333" s="777"/>
      <c r="J333" s="757"/>
      <c r="K333" s="624"/>
      <c r="L333" s="624"/>
      <c r="M333" s="624"/>
      <c r="N333" s="624"/>
      <c r="O333" s="624"/>
      <c r="P333" s="774" t="str">
        <f t="shared" si="21"/>
        <v xml:space="preserve"> </v>
      </c>
      <c r="Q333" s="774" t="str">
        <f t="shared" si="22"/>
        <v xml:space="preserve"> </v>
      </c>
      <c r="R333" s="774" t="str">
        <f t="shared" si="23"/>
        <v xml:space="preserve"> </v>
      </c>
    </row>
    <row r="334" spans="1:18" x14ac:dyDescent="0.25">
      <c r="A334" s="775"/>
      <c r="B334" s="775"/>
      <c r="C334" s="775"/>
      <c r="D334" s="754"/>
      <c r="E334" s="771" t="str">
        <f t="shared" si="20"/>
        <v xml:space="preserve"> </v>
      </c>
      <c r="F334" s="908"/>
      <c r="G334" s="777"/>
      <c r="H334" s="777"/>
      <c r="I334" s="777"/>
      <c r="J334" s="757"/>
      <c r="K334" s="624"/>
      <c r="L334" s="624"/>
      <c r="M334" s="624"/>
      <c r="N334" s="624"/>
      <c r="O334" s="624"/>
      <c r="P334" s="774" t="str">
        <f t="shared" si="21"/>
        <v xml:space="preserve"> </v>
      </c>
      <c r="Q334" s="774" t="str">
        <f t="shared" si="22"/>
        <v xml:space="preserve"> </v>
      </c>
      <c r="R334" s="774" t="str">
        <f t="shared" si="23"/>
        <v xml:space="preserve"> </v>
      </c>
    </row>
    <row r="335" spans="1:18" x14ac:dyDescent="0.25">
      <c r="A335" s="775"/>
      <c r="B335" s="775"/>
      <c r="C335" s="775"/>
      <c r="D335" s="754"/>
      <c r="E335" s="771" t="str">
        <f t="shared" si="20"/>
        <v xml:space="preserve"> </v>
      </c>
      <c r="F335" s="908"/>
      <c r="G335" s="777"/>
      <c r="H335" s="777"/>
      <c r="I335" s="777"/>
      <c r="J335" s="757"/>
      <c r="K335" s="624"/>
      <c r="L335" s="624"/>
      <c r="M335" s="624"/>
      <c r="N335" s="624"/>
      <c r="O335" s="624"/>
      <c r="P335" s="774" t="str">
        <f t="shared" si="21"/>
        <v xml:space="preserve"> </v>
      </c>
      <c r="Q335" s="774" t="str">
        <f t="shared" si="22"/>
        <v xml:space="preserve"> </v>
      </c>
      <c r="R335" s="774" t="str">
        <f t="shared" si="23"/>
        <v xml:space="preserve"> </v>
      </c>
    </row>
    <row r="336" spans="1:18" x14ac:dyDescent="0.25">
      <c r="A336" s="775"/>
      <c r="B336" s="775"/>
      <c r="C336" s="775"/>
      <c r="D336" s="754"/>
      <c r="E336" s="771" t="str">
        <f t="shared" si="20"/>
        <v xml:space="preserve"> </v>
      </c>
      <c r="F336" s="908"/>
      <c r="G336" s="777"/>
      <c r="H336" s="777"/>
      <c r="I336" s="777"/>
      <c r="J336" s="757"/>
      <c r="K336" s="624"/>
      <c r="L336" s="624"/>
      <c r="M336" s="624"/>
      <c r="N336" s="624"/>
      <c r="O336" s="624"/>
      <c r="P336" s="774" t="str">
        <f t="shared" si="21"/>
        <v xml:space="preserve"> </v>
      </c>
      <c r="Q336" s="774" t="str">
        <f t="shared" si="22"/>
        <v xml:space="preserve"> </v>
      </c>
      <c r="R336" s="774" t="str">
        <f t="shared" si="23"/>
        <v xml:space="preserve"> </v>
      </c>
    </row>
    <row r="337" spans="1:18" x14ac:dyDescent="0.25">
      <c r="A337" s="775"/>
      <c r="B337" s="775"/>
      <c r="C337" s="775"/>
      <c r="D337" s="754"/>
      <c r="E337" s="771" t="str">
        <f t="shared" si="20"/>
        <v xml:space="preserve"> </v>
      </c>
      <c r="F337" s="908"/>
      <c r="G337" s="777"/>
      <c r="H337" s="777"/>
      <c r="I337" s="777"/>
      <c r="J337" s="757"/>
      <c r="K337" s="624"/>
      <c r="L337" s="624"/>
      <c r="M337" s="624"/>
      <c r="N337" s="624"/>
      <c r="O337" s="624"/>
      <c r="P337" s="774" t="str">
        <f t="shared" si="21"/>
        <v xml:space="preserve"> </v>
      </c>
      <c r="Q337" s="774" t="str">
        <f t="shared" si="22"/>
        <v xml:space="preserve"> </v>
      </c>
      <c r="R337" s="774" t="str">
        <f t="shared" si="23"/>
        <v xml:space="preserve"> </v>
      </c>
    </row>
    <row r="338" spans="1:18" x14ac:dyDescent="0.25">
      <c r="A338" s="775"/>
      <c r="B338" s="775"/>
      <c r="C338" s="775"/>
      <c r="D338" s="754"/>
      <c r="E338" s="771" t="str">
        <f t="shared" si="20"/>
        <v xml:space="preserve"> </v>
      </c>
      <c r="F338" s="908"/>
      <c r="G338" s="777"/>
      <c r="H338" s="777"/>
      <c r="I338" s="777"/>
      <c r="J338" s="757"/>
      <c r="K338" s="624"/>
      <c r="L338" s="624"/>
      <c r="M338" s="624"/>
      <c r="N338" s="624"/>
      <c r="O338" s="624"/>
      <c r="P338" s="774" t="str">
        <f t="shared" si="21"/>
        <v xml:space="preserve"> </v>
      </c>
      <c r="Q338" s="774" t="str">
        <f t="shared" si="22"/>
        <v xml:space="preserve"> </v>
      </c>
      <c r="R338" s="774" t="str">
        <f t="shared" si="23"/>
        <v xml:space="preserve"> </v>
      </c>
    </row>
    <row r="339" spans="1:18" x14ac:dyDescent="0.25">
      <c r="A339" s="775"/>
      <c r="B339" s="775"/>
      <c r="C339" s="775"/>
      <c r="D339" s="754"/>
      <c r="E339" s="771" t="str">
        <f t="shared" si="20"/>
        <v xml:space="preserve"> </v>
      </c>
      <c r="F339" s="908"/>
      <c r="G339" s="777"/>
      <c r="H339" s="777"/>
      <c r="I339" s="777"/>
      <c r="J339" s="757"/>
      <c r="K339" s="624"/>
      <c r="L339" s="624"/>
      <c r="M339" s="624"/>
      <c r="N339" s="624"/>
      <c r="O339" s="624"/>
      <c r="P339" s="774" t="str">
        <f t="shared" si="21"/>
        <v xml:space="preserve"> </v>
      </c>
      <c r="Q339" s="774" t="str">
        <f t="shared" si="22"/>
        <v xml:space="preserve"> </v>
      </c>
      <c r="R339" s="774" t="str">
        <f t="shared" si="23"/>
        <v xml:space="preserve"> </v>
      </c>
    </row>
    <row r="340" spans="1:18" x14ac:dyDescent="0.25">
      <c r="A340" s="775"/>
      <c r="B340" s="775"/>
      <c r="C340" s="775"/>
      <c r="D340" s="754"/>
      <c r="E340" s="771" t="str">
        <f t="shared" si="20"/>
        <v xml:space="preserve"> </v>
      </c>
      <c r="F340" s="908"/>
      <c r="G340" s="777"/>
      <c r="H340" s="777"/>
      <c r="I340" s="777"/>
      <c r="J340" s="757"/>
      <c r="K340" s="624"/>
      <c r="L340" s="624"/>
      <c r="M340" s="624"/>
      <c r="N340" s="624"/>
      <c r="O340" s="624"/>
      <c r="P340" s="774" t="str">
        <f t="shared" si="21"/>
        <v xml:space="preserve"> </v>
      </c>
      <c r="Q340" s="774" t="str">
        <f t="shared" si="22"/>
        <v xml:space="preserve"> </v>
      </c>
      <c r="R340" s="774" t="str">
        <f t="shared" si="23"/>
        <v xml:space="preserve"> </v>
      </c>
    </row>
    <row r="341" spans="1:18" x14ac:dyDescent="0.25">
      <c r="A341" s="775"/>
      <c r="B341" s="775"/>
      <c r="C341" s="775"/>
      <c r="D341" s="754"/>
      <c r="E341" s="771" t="str">
        <f t="shared" si="20"/>
        <v xml:space="preserve"> </v>
      </c>
      <c r="F341" s="908"/>
      <c r="G341" s="777"/>
      <c r="H341" s="777"/>
      <c r="I341" s="777"/>
      <c r="J341" s="757"/>
      <c r="K341" s="624"/>
      <c r="L341" s="624"/>
      <c r="M341" s="624"/>
      <c r="N341" s="624"/>
      <c r="O341" s="624"/>
      <c r="P341" s="774" t="str">
        <f t="shared" si="21"/>
        <v xml:space="preserve"> </v>
      </c>
      <c r="Q341" s="774" t="str">
        <f t="shared" si="22"/>
        <v xml:space="preserve"> </v>
      </c>
      <c r="R341" s="774" t="str">
        <f t="shared" si="23"/>
        <v xml:space="preserve"> </v>
      </c>
    </row>
    <row r="342" spans="1:18" x14ac:dyDescent="0.25">
      <c r="A342" s="775"/>
      <c r="B342" s="775"/>
      <c r="C342" s="775"/>
      <c r="D342" s="754"/>
      <c r="E342" s="771" t="str">
        <f t="shared" si="20"/>
        <v xml:space="preserve"> </v>
      </c>
      <c r="F342" s="908"/>
      <c r="G342" s="777"/>
      <c r="H342" s="777"/>
      <c r="I342" s="777"/>
      <c r="J342" s="757"/>
      <c r="K342" s="624"/>
      <c r="L342" s="624"/>
      <c r="M342" s="624"/>
      <c r="N342" s="624"/>
      <c r="O342" s="624"/>
      <c r="P342" s="774" t="str">
        <f t="shared" si="21"/>
        <v xml:space="preserve"> </v>
      </c>
      <c r="Q342" s="774" t="str">
        <f t="shared" si="22"/>
        <v xml:space="preserve"> </v>
      </c>
      <c r="R342" s="774" t="str">
        <f t="shared" si="23"/>
        <v xml:space="preserve"> </v>
      </c>
    </row>
    <row r="343" spans="1:18" x14ac:dyDescent="0.25">
      <c r="A343" s="775"/>
      <c r="B343" s="775"/>
      <c r="C343" s="775"/>
      <c r="D343" s="754"/>
      <c r="E343" s="771" t="str">
        <f t="shared" si="20"/>
        <v xml:space="preserve"> </v>
      </c>
      <c r="F343" s="908"/>
      <c r="G343" s="777"/>
      <c r="H343" s="777"/>
      <c r="I343" s="777"/>
      <c r="J343" s="757"/>
      <c r="K343" s="624"/>
      <c r="L343" s="624"/>
      <c r="M343" s="624"/>
      <c r="N343" s="624"/>
      <c r="O343" s="624"/>
      <c r="P343" s="774" t="str">
        <f t="shared" si="21"/>
        <v xml:space="preserve"> </v>
      </c>
      <c r="Q343" s="774" t="str">
        <f t="shared" si="22"/>
        <v xml:space="preserve"> </v>
      </c>
      <c r="R343" s="774" t="str">
        <f t="shared" si="23"/>
        <v xml:space="preserve"> </v>
      </c>
    </row>
    <row r="344" spans="1:18" x14ac:dyDescent="0.25">
      <c r="A344" s="775"/>
      <c r="B344" s="775"/>
      <c r="C344" s="775"/>
      <c r="D344" s="754"/>
      <c r="E344" s="771" t="str">
        <f t="shared" si="20"/>
        <v xml:space="preserve"> </v>
      </c>
      <c r="F344" s="908"/>
      <c r="G344" s="777"/>
      <c r="H344" s="777"/>
      <c r="I344" s="777"/>
      <c r="J344" s="757"/>
      <c r="K344" s="624"/>
      <c r="L344" s="624"/>
      <c r="M344" s="624"/>
      <c r="N344" s="624"/>
      <c r="O344" s="624"/>
      <c r="P344" s="774" t="str">
        <f t="shared" si="21"/>
        <v xml:space="preserve"> </v>
      </c>
      <c r="Q344" s="774" t="str">
        <f t="shared" si="22"/>
        <v xml:space="preserve"> </v>
      </c>
      <c r="R344" s="774" t="str">
        <f t="shared" si="23"/>
        <v xml:space="preserve"> </v>
      </c>
    </row>
    <row r="345" spans="1:18" x14ac:dyDescent="0.25">
      <c r="A345" s="775"/>
      <c r="B345" s="775"/>
      <c r="C345" s="775"/>
      <c r="D345" s="754"/>
      <c r="E345" s="771" t="str">
        <f t="shared" si="20"/>
        <v xml:space="preserve"> </v>
      </c>
      <c r="F345" s="908"/>
      <c r="G345" s="777"/>
      <c r="H345" s="777"/>
      <c r="I345" s="777"/>
      <c r="J345" s="757"/>
      <c r="K345" s="624"/>
      <c r="L345" s="624"/>
      <c r="M345" s="624"/>
      <c r="N345" s="624"/>
      <c r="O345" s="624"/>
      <c r="P345" s="774" t="str">
        <f t="shared" si="21"/>
        <v xml:space="preserve"> </v>
      </c>
      <c r="Q345" s="774" t="str">
        <f t="shared" si="22"/>
        <v xml:space="preserve"> </v>
      </c>
      <c r="R345" s="774" t="str">
        <f t="shared" si="23"/>
        <v xml:space="preserve"> </v>
      </c>
    </row>
    <row r="346" spans="1:18" x14ac:dyDescent="0.25">
      <c r="A346" s="775"/>
      <c r="B346" s="775"/>
      <c r="C346" s="775"/>
      <c r="D346" s="754"/>
      <c r="E346" s="771" t="str">
        <f t="shared" si="20"/>
        <v xml:space="preserve"> </v>
      </c>
      <c r="F346" s="908"/>
      <c r="G346" s="777"/>
      <c r="H346" s="777"/>
      <c r="I346" s="777"/>
      <c r="J346" s="757"/>
      <c r="K346" s="624"/>
      <c r="L346" s="624"/>
      <c r="M346" s="624"/>
      <c r="N346" s="624"/>
      <c r="O346" s="624"/>
      <c r="P346" s="774" t="str">
        <f t="shared" si="21"/>
        <v xml:space="preserve"> </v>
      </c>
      <c r="Q346" s="774" t="str">
        <f t="shared" si="22"/>
        <v xml:space="preserve"> </v>
      </c>
      <c r="R346" s="774" t="str">
        <f t="shared" si="23"/>
        <v xml:space="preserve"> </v>
      </c>
    </row>
    <row r="347" spans="1:18" x14ac:dyDescent="0.25">
      <c r="A347" s="775"/>
      <c r="B347" s="775"/>
      <c r="C347" s="775"/>
      <c r="D347" s="754"/>
      <c r="E347" s="771" t="str">
        <f t="shared" si="20"/>
        <v xml:space="preserve"> </v>
      </c>
      <c r="F347" s="908"/>
      <c r="G347" s="777"/>
      <c r="H347" s="777"/>
      <c r="I347" s="777"/>
      <c r="J347" s="757"/>
      <c r="K347" s="624"/>
      <c r="L347" s="624"/>
      <c r="M347" s="624"/>
      <c r="N347" s="624"/>
      <c r="O347" s="624"/>
      <c r="P347" s="774" t="str">
        <f t="shared" si="21"/>
        <v xml:space="preserve"> </v>
      </c>
      <c r="Q347" s="774" t="str">
        <f t="shared" si="22"/>
        <v xml:space="preserve"> </v>
      </c>
      <c r="R347" s="774" t="str">
        <f t="shared" si="23"/>
        <v xml:space="preserve"> </v>
      </c>
    </row>
    <row r="348" spans="1:18" x14ac:dyDescent="0.25">
      <c r="A348" s="775"/>
      <c r="B348" s="775"/>
      <c r="C348" s="775"/>
      <c r="D348" s="754"/>
      <c r="E348" s="771" t="str">
        <f t="shared" si="20"/>
        <v xml:space="preserve"> </v>
      </c>
      <c r="F348" s="908"/>
      <c r="G348" s="777"/>
      <c r="H348" s="777"/>
      <c r="I348" s="777"/>
      <c r="J348" s="757"/>
      <c r="K348" s="624"/>
      <c r="L348" s="624"/>
      <c r="M348" s="624"/>
      <c r="N348" s="624"/>
      <c r="O348" s="624"/>
      <c r="P348" s="774" t="str">
        <f t="shared" si="21"/>
        <v xml:space="preserve"> </v>
      </c>
      <c r="Q348" s="774" t="str">
        <f t="shared" si="22"/>
        <v xml:space="preserve"> </v>
      </c>
      <c r="R348" s="774" t="str">
        <f t="shared" si="23"/>
        <v xml:space="preserve"> </v>
      </c>
    </row>
    <row r="349" spans="1:18" x14ac:dyDescent="0.25">
      <c r="A349" s="775"/>
      <c r="B349" s="775"/>
      <c r="C349" s="775"/>
      <c r="D349" s="754"/>
      <c r="E349" s="771" t="str">
        <f t="shared" si="20"/>
        <v xml:space="preserve"> </v>
      </c>
      <c r="F349" s="908"/>
      <c r="G349" s="777"/>
      <c r="H349" s="777"/>
      <c r="I349" s="777"/>
      <c r="J349" s="757"/>
      <c r="K349" s="624"/>
      <c r="L349" s="624"/>
      <c r="M349" s="624"/>
      <c r="N349" s="624"/>
      <c r="O349" s="624"/>
      <c r="P349" s="774" t="str">
        <f t="shared" si="21"/>
        <v xml:space="preserve"> </v>
      </c>
      <c r="Q349" s="774" t="str">
        <f t="shared" si="22"/>
        <v xml:space="preserve"> </v>
      </c>
      <c r="R349" s="774" t="str">
        <f t="shared" si="23"/>
        <v xml:space="preserve"> </v>
      </c>
    </row>
    <row r="350" spans="1:18" x14ac:dyDescent="0.25">
      <c r="A350" s="775"/>
      <c r="B350" s="775"/>
      <c r="C350" s="775"/>
      <c r="D350" s="754"/>
      <c r="E350" s="771" t="str">
        <f t="shared" si="20"/>
        <v xml:space="preserve"> </v>
      </c>
      <c r="F350" s="908"/>
      <c r="G350" s="777"/>
      <c r="H350" s="777"/>
      <c r="I350" s="777"/>
      <c r="J350" s="757"/>
      <c r="K350" s="624"/>
      <c r="L350" s="624"/>
      <c r="M350" s="624"/>
      <c r="N350" s="624"/>
      <c r="O350" s="624"/>
      <c r="P350" s="774" t="str">
        <f t="shared" si="21"/>
        <v xml:space="preserve"> </v>
      </c>
      <c r="Q350" s="774" t="str">
        <f t="shared" si="22"/>
        <v xml:space="preserve"> </v>
      </c>
      <c r="R350" s="774" t="str">
        <f t="shared" si="23"/>
        <v xml:space="preserve"> </v>
      </c>
    </row>
    <row r="351" spans="1:18" x14ac:dyDescent="0.25">
      <c r="A351" s="775"/>
      <c r="B351" s="775"/>
      <c r="C351" s="775"/>
      <c r="D351" s="754"/>
      <c r="E351" s="771" t="str">
        <f t="shared" si="20"/>
        <v xml:space="preserve"> </v>
      </c>
      <c r="F351" s="908"/>
      <c r="G351" s="777"/>
      <c r="H351" s="777"/>
      <c r="I351" s="777"/>
      <c r="J351" s="757"/>
      <c r="K351" s="624"/>
      <c r="L351" s="624"/>
      <c r="M351" s="624"/>
      <c r="N351" s="624"/>
      <c r="O351" s="624"/>
      <c r="P351" s="774" t="str">
        <f t="shared" si="21"/>
        <v xml:space="preserve"> </v>
      </c>
      <c r="Q351" s="774" t="str">
        <f t="shared" si="22"/>
        <v xml:space="preserve"> </v>
      </c>
      <c r="R351" s="774" t="str">
        <f t="shared" si="23"/>
        <v xml:space="preserve"> </v>
      </c>
    </row>
    <row r="352" spans="1:18" x14ac:dyDescent="0.25">
      <c r="A352" s="775"/>
      <c r="B352" s="775"/>
      <c r="C352" s="775"/>
      <c r="D352" s="754"/>
      <c r="E352" s="771" t="str">
        <f t="shared" si="20"/>
        <v xml:space="preserve"> </v>
      </c>
      <c r="F352" s="908"/>
      <c r="G352" s="777"/>
      <c r="H352" s="777"/>
      <c r="I352" s="777"/>
      <c r="J352" s="757"/>
      <c r="K352" s="624"/>
      <c r="L352" s="624"/>
      <c r="M352" s="624"/>
      <c r="N352" s="624"/>
      <c r="O352" s="624"/>
      <c r="P352" s="774" t="str">
        <f t="shared" si="21"/>
        <v xml:space="preserve"> </v>
      </c>
      <c r="Q352" s="774" t="str">
        <f t="shared" si="22"/>
        <v xml:space="preserve"> </v>
      </c>
      <c r="R352" s="774" t="str">
        <f t="shared" si="23"/>
        <v xml:space="preserve"> </v>
      </c>
    </row>
    <row r="353" spans="1:18" x14ac:dyDescent="0.25">
      <c r="A353" s="775"/>
      <c r="B353" s="775"/>
      <c r="C353" s="775"/>
      <c r="D353" s="754"/>
      <c r="E353" s="771" t="str">
        <f t="shared" si="20"/>
        <v xml:space="preserve"> </v>
      </c>
      <c r="F353" s="908"/>
      <c r="G353" s="777"/>
      <c r="H353" s="777"/>
      <c r="I353" s="777"/>
      <c r="J353" s="757"/>
      <c r="K353" s="624"/>
      <c r="L353" s="624"/>
      <c r="M353" s="624"/>
      <c r="N353" s="624"/>
      <c r="O353" s="624"/>
      <c r="P353" s="774" t="str">
        <f t="shared" si="21"/>
        <v xml:space="preserve"> </v>
      </c>
      <c r="Q353" s="774" t="str">
        <f t="shared" si="22"/>
        <v xml:space="preserve"> </v>
      </c>
      <c r="R353" s="774" t="str">
        <f t="shared" si="23"/>
        <v xml:space="preserve"> </v>
      </c>
    </row>
    <row r="354" spans="1:18" x14ac:dyDescent="0.25">
      <c r="A354" s="775"/>
      <c r="B354" s="775"/>
      <c r="C354" s="775"/>
      <c r="D354" s="754"/>
      <c r="E354" s="771" t="str">
        <f t="shared" si="20"/>
        <v xml:space="preserve"> </v>
      </c>
      <c r="F354" s="908"/>
      <c r="G354" s="777"/>
      <c r="H354" s="777"/>
      <c r="I354" s="777"/>
      <c r="J354" s="757"/>
      <c r="K354" s="624"/>
      <c r="L354" s="624"/>
      <c r="M354" s="624"/>
      <c r="N354" s="624"/>
      <c r="O354" s="624"/>
      <c r="P354" s="774" t="str">
        <f t="shared" si="21"/>
        <v xml:space="preserve"> </v>
      </c>
      <c r="Q354" s="774" t="str">
        <f t="shared" si="22"/>
        <v xml:space="preserve"> </v>
      </c>
      <c r="R354" s="774" t="str">
        <f t="shared" si="23"/>
        <v xml:space="preserve"> </v>
      </c>
    </row>
    <row r="355" spans="1:18" x14ac:dyDescent="0.25">
      <c r="A355" s="775"/>
      <c r="B355" s="775"/>
      <c r="C355" s="775"/>
      <c r="D355" s="754"/>
      <c r="E355" s="771" t="str">
        <f t="shared" si="20"/>
        <v xml:space="preserve"> </v>
      </c>
      <c r="F355" s="908"/>
      <c r="G355" s="777"/>
      <c r="H355" s="777"/>
      <c r="I355" s="777"/>
      <c r="J355" s="757"/>
      <c r="K355" s="624"/>
      <c r="L355" s="624"/>
      <c r="M355" s="624"/>
      <c r="N355" s="624"/>
      <c r="O355" s="624"/>
      <c r="P355" s="774" t="str">
        <f t="shared" si="21"/>
        <v xml:space="preserve"> </v>
      </c>
      <c r="Q355" s="774" t="str">
        <f t="shared" si="22"/>
        <v xml:space="preserve"> </v>
      </c>
      <c r="R355" s="774" t="str">
        <f t="shared" si="23"/>
        <v xml:space="preserve"> </v>
      </c>
    </row>
    <row r="356" spans="1:18" x14ac:dyDescent="0.25">
      <c r="A356" s="775"/>
      <c r="B356" s="775"/>
      <c r="C356" s="775"/>
      <c r="D356" s="754"/>
      <c r="E356" s="771" t="str">
        <f t="shared" si="20"/>
        <v xml:space="preserve"> </v>
      </c>
      <c r="F356" s="908"/>
      <c r="G356" s="777"/>
      <c r="H356" s="777"/>
      <c r="I356" s="777"/>
      <c r="J356" s="757"/>
      <c r="K356" s="624"/>
      <c r="L356" s="624"/>
      <c r="M356" s="624"/>
      <c r="N356" s="624"/>
      <c r="O356" s="624"/>
      <c r="P356" s="774" t="str">
        <f t="shared" si="21"/>
        <v xml:space="preserve"> </v>
      </c>
      <c r="Q356" s="774" t="str">
        <f t="shared" si="22"/>
        <v xml:space="preserve"> </v>
      </c>
      <c r="R356" s="774" t="str">
        <f t="shared" si="23"/>
        <v xml:space="preserve"> </v>
      </c>
    </row>
    <row r="357" spans="1:18" x14ac:dyDescent="0.25">
      <c r="A357" s="775"/>
      <c r="B357" s="775"/>
      <c r="C357" s="775"/>
      <c r="D357" s="754"/>
      <c r="E357" s="771" t="str">
        <f t="shared" si="20"/>
        <v xml:space="preserve"> </v>
      </c>
      <c r="F357" s="908"/>
      <c r="G357" s="777"/>
      <c r="H357" s="777"/>
      <c r="I357" s="777"/>
      <c r="J357" s="757"/>
      <c r="K357" s="624"/>
      <c r="L357" s="624"/>
      <c r="M357" s="624"/>
      <c r="N357" s="624"/>
      <c r="O357" s="624"/>
      <c r="P357" s="774" t="str">
        <f t="shared" si="21"/>
        <v xml:space="preserve"> </v>
      </c>
      <c r="Q357" s="774" t="str">
        <f t="shared" si="22"/>
        <v xml:space="preserve"> </v>
      </c>
      <c r="R357" s="774" t="str">
        <f t="shared" si="23"/>
        <v xml:space="preserve"> </v>
      </c>
    </row>
    <row r="358" spans="1:18" x14ac:dyDescent="0.25">
      <c r="A358" s="775"/>
      <c r="B358" s="775"/>
      <c r="C358" s="775"/>
      <c r="D358" s="754"/>
      <c r="E358" s="771" t="str">
        <f t="shared" si="20"/>
        <v xml:space="preserve"> </v>
      </c>
      <c r="F358" s="908"/>
      <c r="G358" s="777"/>
      <c r="H358" s="777"/>
      <c r="I358" s="777"/>
      <c r="J358" s="757"/>
      <c r="K358" s="624"/>
      <c r="L358" s="624"/>
      <c r="M358" s="624"/>
      <c r="N358" s="624"/>
      <c r="O358" s="624"/>
      <c r="P358" s="774" t="str">
        <f t="shared" si="21"/>
        <v xml:space="preserve"> </v>
      </c>
      <c r="Q358" s="774" t="str">
        <f t="shared" si="22"/>
        <v xml:space="preserve"> </v>
      </c>
      <c r="R358" s="774" t="str">
        <f t="shared" si="23"/>
        <v xml:space="preserve"> </v>
      </c>
    </row>
    <row r="359" spans="1:18" x14ac:dyDescent="0.25">
      <c r="A359" s="775"/>
      <c r="B359" s="775"/>
      <c r="C359" s="775"/>
      <c r="D359" s="754"/>
      <c r="E359" s="771" t="str">
        <f t="shared" si="20"/>
        <v xml:space="preserve"> </v>
      </c>
      <c r="F359" s="908"/>
      <c r="G359" s="777"/>
      <c r="H359" s="777"/>
      <c r="I359" s="777"/>
      <c r="J359" s="757"/>
      <c r="K359" s="624"/>
      <c r="L359" s="624"/>
      <c r="M359" s="624"/>
      <c r="N359" s="624"/>
      <c r="O359" s="624"/>
      <c r="P359" s="774" t="str">
        <f t="shared" si="21"/>
        <v xml:space="preserve"> </v>
      </c>
      <c r="Q359" s="774" t="str">
        <f t="shared" si="22"/>
        <v xml:space="preserve"> </v>
      </c>
      <c r="R359" s="774" t="str">
        <f t="shared" si="23"/>
        <v xml:space="preserve"> </v>
      </c>
    </row>
    <row r="360" spans="1:18" x14ac:dyDescent="0.25">
      <c r="A360" s="775"/>
      <c r="B360" s="775"/>
      <c r="C360" s="775"/>
      <c r="D360" s="754"/>
      <c r="E360" s="771" t="str">
        <f t="shared" si="20"/>
        <v xml:space="preserve"> </v>
      </c>
      <c r="F360" s="908"/>
      <c r="G360" s="777"/>
      <c r="H360" s="777"/>
      <c r="I360" s="777"/>
      <c r="J360" s="757"/>
      <c r="K360" s="624"/>
      <c r="L360" s="624"/>
      <c r="M360" s="624"/>
      <c r="N360" s="624"/>
      <c r="O360" s="624"/>
      <c r="P360" s="774" t="str">
        <f t="shared" si="21"/>
        <v xml:space="preserve"> </v>
      </c>
      <c r="Q360" s="774" t="str">
        <f t="shared" si="22"/>
        <v xml:space="preserve"> </v>
      </c>
      <c r="R360" s="774" t="str">
        <f t="shared" si="23"/>
        <v xml:space="preserve"> </v>
      </c>
    </row>
    <row r="361" spans="1:18" x14ac:dyDescent="0.25">
      <c r="A361" s="775"/>
      <c r="B361" s="775"/>
      <c r="C361" s="775"/>
      <c r="D361" s="754"/>
      <c r="E361" s="771" t="str">
        <f t="shared" si="20"/>
        <v xml:space="preserve"> </v>
      </c>
      <c r="F361" s="908"/>
      <c r="G361" s="777"/>
      <c r="H361" s="777"/>
      <c r="I361" s="777"/>
      <c r="J361" s="757"/>
      <c r="K361" s="624"/>
      <c r="L361" s="624"/>
      <c r="M361" s="624"/>
      <c r="N361" s="624"/>
      <c r="O361" s="624"/>
      <c r="P361" s="774" t="str">
        <f t="shared" si="21"/>
        <v xml:space="preserve"> </v>
      </c>
      <c r="Q361" s="774" t="str">
        <f t="shared" si="22"/>
        <v xml:space="preserve"> </v>
      </c>
      <c r="R361" s="774" t="str">
        <f t="shared" si="23"/>
        <v xml:space="preserve"> </v>
      </c>
    </row>
    <row r="362" spans="1:18" x14ac:dyDescent="0.25">
      <c r="A362" s="775"/>
      <c r="B362" s="775"/>
      <c r="C362" s="775"/>
      <c r="D362" s="754"/>
      <c r="E362" s="771" t="str">
        <f t="shared" si="20"/>
        <v xml:space="preserve"> </v>
      </c>
      <c r="F362" s="908"/>
      <c r="G362" s="777"/>
      <c r="H362" s="777"/>
      <c r="I362" s="777"/>
      <c r="J362" s="757"/>
      <c r="K362" s="624"/>
      <c r="L362" s="624"/>
      <c r="M362" s="624"/>
      <c r="N362" s="624"/>
      <c r="O362" s="624"/>
      <c r="P362" s="774" t="str">
        <f t="shared" si="21"/>
        <v xml:space="preserve"> </v>
      </c>
      <c r="Q362" s="774" t="str">
        <f t="shared" si="22"/>
        <v xml:space="preserve"> </v>
      </c>
      <c r="R362" s="774" t="str">
        <f t="shared" si="23"/>
        <v xml:space="preserve"> </v>
      </c>
    </row>
    <row r="363" spans="1:18" x14ac:dyDescent="0.25">
      <c r="A363" s="775"/>
      <c r="B363" s="775"/>
      <c r="C363" s="775"/>
      <c r="D363" s="754"/>
      <c r="E363" s="771" t="str">
        <f t="shared" si="20"/>
        <v xml:space="preserve"> </v>
      </c>
      <c r="F363" s="908"/>
      <c r="G363" s="777"/>
      <c r="H363" s="777"/>
      <c r="I363" s="777"/>
      <c r="J363" s="757"/>
      <c r="K363" s="624"/>
      <c r="L363" s="624"/>
      <c r="M363" s="624"/>
      <c r="N363" s="624"/>
      <c r="O363" s="624"/>
      <c r="P363" s="774" t="str">
        <f t="shared" si="21"/>
        <v xml:space="preserve"> </v>
      </c>
      <c r="Q363" s="774" t="str">
        <f t="shared" si="22"/>
        <v xml:space="preserve"> </v>
      </c>
      <c r="R363" s="774" t="str">
        <f t="shared" si="23"/>
        <v xml:space="preserve"> </v>
      </c>
    </row>
    <row r="364" spans="1:18" x14ac:dyDescent="0.25">
      <c r="A364" s="775"/>
      <c r="B364" s="775"/>
      <c r="C364" s="775"/>
      <c r="D364" s="754"/>
      <c r="E364" s="771" t="str">
        <f t="shared" si="20"/>
        <v xml:space="preserve"> </v>
      </c>
      <c r="F364" s="908"/>
      <c r="G364" s="777"/>
      <c r="H364" s="777"/>
      <c r="I364" s="777"/>
      <c r="J364" s="757"/>
      <c r="K364" s="624"/>
      <c r="L364" s="624"/>
      <c r="M364" s="624"/>
      <c r="N364" s="624"/>
      <c r="O364" s="624"/>
      <c r="P364" s="774" t="str">
        <f t="shared" si="21"/>
        <v xml:space="preserve"> </v>
      </c>
      <c r="Q364" s="774" t="str">
        <f t="shared" si="22"/>
        <v xml:space="preserve"> </v>
      </c>
      <c r="R364" s="774" t="str">
        <f t="shared" si="23"/>
        <v xml:space="preserve"> </v>
      </c>
    </row>
    <row r="365" spans="1:18" x14ac:dyDescent="0.25">
      <c r="A365" s="775"/>
      <c r="B365" s="775"/>
      <c r="C365" s="775"/>
      <c r="D365" s="754"/>
      <c r="E365" s="771" t="str">
        <f t="shared" si="20"/>
        <v xml:space="preserve"> </v>
      </c>
      <c r="F365" s="908"/>
      <c r="G365" s="777"/>
      <c r="H365" s="777"/>
      <c r="I365" s="777"/>
      <c r="J365" s="757"/>
      <c r="K365" s="624"/>
      <c r="L365" s="624"/>
      <c r="M365" s="624"/>
      <c r="N365" s="624"/>
      <c r="O365" s="624"/>
      <c r="P365" s="774" t="str">
        <f t="shared" si="21"/>
        <v xml:space="preserve"> </v>
      </c>
      <c r="Q365" s="774" t="str">
        <f t="shared" si="22"/>
        <v xml:space="preserve"> </v>
      </c>
      <c r="R365" s="774" t="str">
        <f t="shared" si="23"/>
        <v xml:space="preserve"> </v>
      </c>
    </row>
    <row r="366" spans="1:18" x14ac:dyDescent="0.25">
      <c r="A366" s="775"/>
      <c r="B366" s="775"/>
      <c r="C366" s="775"/>
      <c r="D366" s="754"/>
      <c r="E366" s="771" t="str">
        <f t="shared" si="20"/>
        <v xml:space="preserve"> </v>
      </c>
      <c r="F366" s="908"/>
      <c r="G366" s="777"/>
      <c r="H366" s="777"/>
      <c r="I366" s="777"/>
      <c r="J366" s="757"/>
      <c r="K366" s="624"/>
      <c r="L366" s="624"/>
      <c r="M366" s="624"/>
      <c r="N366" s="624"/>
      <c r="O366" s="624"/>
      <c r="P366" s="774" t="str">
        <f t="shared" si="21"/>
        <v xml:space="preserve"> </v>
      </c>
      <c r="Q366" s="774" t="str">
        <f t="shared" si="22"/>
        <v xml:space="preserve"> </v>
      </c>
      <c r="R366" s="774" t="str">
        <f t="shared" si="23"/>
        <v xml:space="preserve"> </v>
      </c>
    </row>
    <row r="367" spans="1:18" x14ac:dyDescent="0.25">
      <c r="A367" s="775"/>
      <c r="B367" s="775"/>
      <c r="C367" s="775"/>
      <c r="D367" s="754"/>
      <c r="E367" s="771" t="str">
        <f t="shared" si="20"/>
        <v xml:space="preserve"> </v>
      </c>
      <c r="F367" s="908"/>
      <c r="G367" s="777"/>
      <c r="H367" s="777"/>
      <c r="I367" s="777"/>
      <c r="J367" s="757"/>
      <c r="K367" s="624"/>
      <c r="L367" s="624"/>
      <c r="M367" s="624"/>
      <c r="N367" s="624"/>
      <c r="O367" s="624"/>
      <c r="P367" s="774" t="str">
        <f t="shared" si="21"/>
        <v xml:space="preserve"> </v>
      </c>
      <c r="Q367" s="774" t="str">
        <f t="shared" si="22"/>
        <v xml:space="preserve"> </v>
      </c>
      <c r="R367" s="774" t="str">
        <f t="shared" si="23"/>
        <v xml:space="preserve"> </v>
      </c>
    </row>
    <row r="368" spans="1:18" x14ac:dyDescent="0.25">
      <c r="A368" s="775"/>
      <c r="B368" s="775"/>
      <c r="C368" s="775"/>
      <c r="D368" s="754"/>
      <c r="E368" s="771" t="str">
        <f t="shared" si="20"/>
        <v xml:space="preserve"> </v>
      </c>
      <c r="F368" s="908"/>
      <c r="G368" s="777"/>
      <c r="H368" s="777"/>
      <c r="I368" s="777"/>
      <c r="J368" s="757"/>
      <c r="K368" s="624"/>
      <c r="L368" s="624"/>
      <c r="M368" s="624"/>
      <c r="N368" s="624"/>
      <c r="O368" s="624"/>
      <c r="P368" s="774" t="str">
        <f t="shared" si="21"/>
        <v xml:space="preserve"> </v>
      </c>
      <c r="Q368" s="774" t="str">
        <f t="shared" si="22"/>
        <v xml:space="preserve"> </v>
      </c>
      <c r="R368" s="774" t="str">
        <f t="shared" si="23"/>
        <v xml:space="preserve"> </v>
      </c>
    </row>
    <row r="369" spans="1:18" x14ac:dyDescent="0.25">
      <c r="A369" s="775"/>
      <c r="B369" s="775"/>
      <c r="C369" s="775"/>
      <c r="D369" s="754"/>
      <c r="E369" s="771" t="str">
        <f t="shared" si="20"/>
        <v xml:space="preserve"> </v>
      </c>
      <c r="F369" s="908"/>
      <c r="G369" s="777"/>
      <c r="H369" s="777"/>
      <c r="I369" s="777"/>
      <c r="J369" s="757"/>
      <c r="K369" s="624"/>
      <c r="L369" s="624"/>
      <c r="M369" s="624"/>
      <c r="N369" s="624"/>
      <c r="O369" s="624"/>
      <c r="P369" s="774" t="str">
        <f t="shared" si="21"/>
        <v xml:space="preserve"> </v>
      </c>
      <c r="Q369" s="774" t="str">
        <f t="shared" si="22"/>
        <v xml:space="preserve"> </v>
      </c>
      <c r="R369" s="774" t="str">
        <f t="shared" si="23"/>
        <v xml:space="preserve"> </v>
      </c>
    </row>
    <row r="370" spans="1:18" x14ac:dyDescent="0.25">
      <c r="A370" s="775"/>
      <c r="B370" s="775"/>
      <c r="C370" s="775"/>
      <c r="D370" s="754"/>
      <c r="E370" s="771" t="str">
        <f t="shared" si="20"/>
        <v xml:space="preserve"> </v>
      </c>
      <c r="F370" s="908"/>
      <c r="G370" s="777"/>
      <c r="H370" s="777"/>
      <c r="I370" s="777"/>
      <c r="J370" s="757"/>
      <c r="K370" s="624"/>
      <c r="L370" s="624"/>
      <c r="M370" s="624"/>
      <c r="N370" s="624"/>
      <c r="O370" s="624"/>
      <c r="P370" s="774" t="str">
        <f t="shared" si="21"/>
        <v xml:space="preserve"> </v>
      </c>
      <c r="Q370" s="774" t="str">
        <f t="shared" si="22"/>
        <v xml:space="preserve"> </v>
      </c>
      <c r="R370" s="774" t="str">
        <f t="shared" si="23"/>
        <v xml:space="preserve"> </v>
      </c>
    </row>
    <row r="371" spans="1:18" x14ac:dyDescent="0.25">
      <c r="A371" s="775"/>
      <c r="B371" s="775"/>
      <c r="C371" s="775"/>
      <c r="D371" s="754"/>
      <c r="E371" s="771" t="str">
        <f t="shared" si="20"/>
        <v xml:space="preserve"> </v>
      </c>
      <c r="F371" s="908"/>
      <c r="G371" s="777"/>
      <c r="H371" s="777"/>
      <c r="I371" s="777"/>
      <c r="J371" s="757"/>
      <c r="K371" s="624"/>
      <c r="L371" s="624"/>
      <c r="M371" s="624"/>
      <c r="N371" s="624"/>
      <c r="O371" s="624"/>
      <c r="P371" s="774" t="str">
        <f t="shared" si="21"/>
        <v xml:space="preserve"> </v>
      </c>
      <c r="Q371" s="774" t="str">
        <f t="shared" si="22"/>
        <v xml:space="preserve"> </v>
      </c>
      <c r="R371" s="774" t="str">
        <f t="shared" si="23"/>
        <v xml:space="preserve"> </v>
      </c>
    </row>
    <row r="372" spans="1:18" x14ac:dyDescent="0.25">
      <c r="A372" s="775"/>
      <c r="B372" s="775"/>
      <c r="C372" s="775"/>
      <c r="D372" s="754"/>
      <c r="E372" s="771" t="str">
        <f t="shared" si="20"/>
        <v xml:space="preserve"> </v>
      </c>
      <c r="F372" s="908"/>
      <c r="G372" s="777"/>
      <c r="H372" s="777"/>
      <c r="I372" s="777"/>
      <c r="J372" s="757"/>
      <c r="K372" s="624"/>
      <c r="L372" s="624"/>
      <c r="M372" s="624"/>
      <c r="N372" s="624"/>
      <c r="O372" s="624"/>
      <c r="P372" s="774" t="str">
        <f t="shared" si="21"/>
        <v xml:space="preserve"> </v>
      </c>
      <c r="Q372" s="774" t="str">
        <f t="shared" si="22"/>
        <v xml:space="preserve"> </v>
      </c>
      <c r="R372" s="774" t="str">
        <f t="shared" si="23"/>
        <v xml:space="preserve"> </v>
      </c>
    </row>
    <row r="373" spans="1:18" x14ac:dyDescent="0.25">
      <c r="A373" s="775"/>
      <c r="B373" s="775"/>
      <c r="C373" s="775"/>
      <c r="D373" s="754"/>
      <c r="E373" s="771" t="str">
        <f t="shared" si="20"/>
        <v xml:space="preserve"> </v>
      </c>
      <c r="F373" s="908"/>
      <c r="G373" s="777"/>
      <c r="H373" s="777"/>
      <c r="I373" s="777"/>
      <c r="J373" s="757"/>
      <c r="K373" s="624"/>
      <c r="L373" s="624"/>
      <c r="M373" s="624"/>
      <c r="N373" s="624"/>
      <c r="O373" s="624"/>
      <c r="P373" s="774" t="str">
        <f t="shared" si="21"/>
        <v xml:space="preserve"> </v>
      </c>
      <c r="Q373" s="774" t="str">
        <f t="shared" si="22"/>
        <v xml:space="preserve"> </v>
      </c>
      <c r="R373" s="774" t="str">
        <f t="shared" si="23"/>
        <v xml:space="preserve"> </v>
      </c>
    </row>
    <row r="374" spans="1:18" x14ac:dyDescent="0.25">
      <c r="A374" s="775"/>
      <c r="B374" s="775"/>
      <c r="C374" s="775"/>
      <c r="D374" s="754"/>
      <c r="E374" s="771" t="str">
        <f t="shared" si="20"/>
        <v xml:space="preserve"> </v>
      </c>
      <c r="F374" s="908"/>
      <c r="G374" s="777"/>
      <c r="H374" s="777"/>
      <c r="I374" s="777"/>
      <c r="J374" s="757"/>
      <c r="K374" s="624"/>
      <c r="L374" s="624"/>
      <c r="M374" s="624"/>
      <c r="N374" s="624"/>
      <c r="O374" s="624"/>
      <c r="P374" s="774" t="str">
        <f t="shared" si="21"/>
        <v xml:space="preserve"> </v>
      </c>
      <c r="Q374" s="774" t="str">
        <f t="shared" si="22"/>
        <v xml:space="preserve"> </v>
      </c>
      <c r="R374" s="774" t="str">
        <f t="shared" si="23"/>
        <v xml:space="preserve"> </v>
      </c>
    </row>
    <row r="375" spans="1:18" x14ac:dyDescent="0.25">
      <c r="A375" s="775"/>
      <c r="B375" s="775"/>
      <c r="C375" s="775"/>
      <c r="D375" s="754"/>
      <c r="E375" s="771" t="str">
        <f t="shared" si="20"/>
        <v xml:space="preserve"> </v>
      </c>
      <c r="F375" s="908"/>
      <c r="G375" s="777"/>
      <c r="H375" s="777"/>
      <c r="I375" s="777"/>
      <c r="J375" s="757"/>
      <c r="K375" s="624"/>
      <c r="L375" s="624"/>
      <c r="M375" s="624"/>
      <c r="N375" s="624"/>
      <c r="O375" s="624"/>
      <c r="P375" s="774" t="str">
        <f t="shared" si="21"/>
        <v xml:space="preserve"> </v>
      </c>
      <c r="Q375" s="774" t="str">
        <f t="shared" si="22"/>
        <v xml:space="preserve"> </v>
      </c>
      <c r="R375" s="774" t="str">
        <f t="shared" si="23"/>
        <v xml:space="preserve"> </v>
      </c>
    </row>
    <row r="376" spans="1:18" x14ac:dyDescent="0.25">
      <c r="A376" s="775"/>
      <c r="B376" s="775"/>
      <c r="C376" s="775"/>
      <c r="D376" s="754"/>
      <c r="E376" s="771" t="str">
        <f t="shared" si="20"/>
        <v xml:space="preserve"> </v>
      </c>
      <c r="F376" s="908"/>
      <c r="G376" s="777"/>
      <c r="H376" s="777"/>
      <c r="I376" s="777"/>
      <c r="J376" s="757"/>
      <c r="K376" s="624"/>
      <c r="L376" s="624"/>
      <c r="M376" s="624"/>
      <c r="N376" s="624"/>
      <c r="O376" s="624"/>
      <c r="P376" s="774" t="str">
        <f t="shared" si="21"/>
        <v xml:space="preserve"> </v>
      </c>
      <c r="Q376" s="774" t="str">
        <f t="shared" si="22"/>
        <v xml:space="preserve"> </v>
      </c>
      <c r="R376" s="774" t="str">
        <f t="shared" si="23"/>
        <v xml:space="preserve"> </v>
      </c>
    </row>
    <row r="377" spans="1:18" x14ac:dyDescent="0.25">
      <c r="A377" s="775"/>
      <c r="B377" s="775"/>
      <c r="C377" s="775"/>
      <c r="D377" s="754"/>
      <c r="E377" s="771" t="str">
        <f t="shared" si="20"/>
        <v xml:space="preserve"> </v>
      </c>
      <c r="F377" s="908"/>
      <c r="G377" s="777"/>
      <c r="H377" s="777"/>
      <c r="I377" s="777"/>
      <c r="J377" s="757"/>
      <c r="K377" s="624"/>
      <c r="L377" s="624"/>
      <c r="M377" s="624"/>
      <c r="N377" s="624"/>
      <c r="O377" s="624"/>
      <c r="P377" s="774" t="str">
        <f t="shared" si="21"/>
        <v xml:space="preserve"> </v>
      </c>
      <c r="Q377" s="774" t="str">
        <f t="shared" si="22"/>
        <v xml:space="preserve"> </v>
      </c>
      <c r="R377" s="774" t="str">
        <f t="shared" si="23"/>
        <v xml:space="preserve"> </v>
      </c>
    </row>
    <row r="378" spans="1:18" x14ac:dyDescent="0.25">
      <c r="A378" s="775"/>
      <c r="B378" s="775"/>
      <c r="C378" s="775"/>
      <c r="D378" s="754"/>
      <c r="E378" s="771" t="str">
        <f t="shared" si="20"/>
        <v xml:space="preserve"> </v>
      </c>
      <c r="F378" s="908"/>
      <c r="G378" s="777"/>
      <c r="H378" s="777"/>
      <c r="I378" s="777"/>
      <c r="J378" s="757"/>
      <c r="K378" s="624"/>
      <c r="L378" s="624"/>
      <c r="M378" s="624"/>
      <c r="N378" s="624"/>
      <c r="O378" s="624"/>
      <c r="P378" s="774" t="str">
        <f t="shared" si="21"/>
        <v xml:space="preserve"> </v>
      </c>
      <c r="Q378" s="774" t="str">
        <f t="shared" si="22"/>
        <v xml:space="preserve"> </v>
      </c>
      <c r="R378" s="774" t="str">
        <f t="shared" si="23"/>
        <v xml:space="preserve"> </v>
      </c>
    </row>
    <row r="379" spans="1:18" x14ac:dyDescent="0.25">
      <c r="A379" s="775"/>
      <c r="B379" s="775"/>
      <c r="C379" s="775"/>
      <c r="D379" s="754"/>
      <c r="E379" s="771" t="str">
        <f t="shared" si="20"/>
        <v xml:space="preserve"> </v>
      </c>
      <c r="F379" s="908"/>
      <c r="G379" s="777"/>
      <c r="H379" s="777"/>
      <c r="I379" s="777"/>
      <c r="J379" s="757"/>
      <c r="K379" s="624"/>
      <c r="L379" s="624"/>
      <c r="M379" s="624"/>
      <c r="N379" s="624"/>
      <c r="O379" s="624"/>
      <c r="P379" s="774" t="str">
        <f t="shared" si="21"/>
        <v xml:space="preserve"> </v>
      </c>
      <c r="Q379" s="774" t="str">
        <f t="shared" si="22"/>
        <v xml:space="preserve"> </v>
      </c>
      <c r="R379" s="774" t="str">
        <f t="shared" si="23"/>
        <v xml:space="preserve"> </v>
      </c>
    </row>
    <row r="380" spans="1:18" x14ac:dyDescent="0.25">
      <c r="A380" s="775"/>
      <c r="B380" s="775"/>
      <c r="C380" s="775"/>
      <c r="D380" s="754"/>
      <c r="E380" s="771" t="str">
        <f t="shared" si="20"/>
        <v xml:space="preserve"> </v>
      </c>
      <c r="F380" s="908"/>
      <c r="G380" s="777"/>
      <c r="H380" s="777"/>
      <c r="I380" s="777"/>
      <c r="J380" s="757"/>
      <c r="K380" s="624"/>
      <c r="L380" s="624"/>
      <c r="M380" s="624"/>
      <c r="N380" s="624"/>
      <c r="O380" s="624"/>
      <c r="P380" s="774" t="str">
        <f t="shared" si="21"/>
        <v xml:space="preserve"> </v>
      </c>
      <c r="Q380" s="774" t="str">
        <f t="shared" si="22"/>
        <v xml:space="preserve"> </v>
      </c>
      <c r="R380" s="774" t="str">
        <f t="shared" si="23"/>
        <v xml:space="preserve"> </v>
      </c>
    </row>
    <row r="381" spans="1:18" x14ac:dyDescent="0.25">
      <c r="A381" s="775"/>
      <c r="B381" s="775"/>
      <c r="C381" s="775"/>
      <c r="D381" s="754"/>
      <c r="E381" s="771" t="str">
        <f t="shared" si="20"/>
        <v xml:space="preserve"> </v>
      </c>
      <c r="F381" s="908"/>
      <c r="G381" s="777"/>
      <c r="H381" s="777"/>
      <c r="I381" s="777"/>
      <c r="J381" s="757"/>
      <c r="K381" s="624"/>
      <c r="L381" s="624"/>
      <c r="M381" s="624"/>
      <c r="N381" s="624"/>
      <c r="O381" s="624"/>
      <c r="P381" s="774" t="str">
        <f t="shared" si="21"/>
        <v xml:space="preserve"> </v>
      </c>
      <c r="Q381" s="774" t="str">
        <f t="shared" si="22"/>
        <v xml:space="preserve"> </v>
      </c>
      <c r="R381" s="774" t="str">
        <f t="shared" si="23"/>
        <v xml:space="preserve"> </v>
      </c>
    </row>
    <row r="382" spans="1:18" x14ac:dyDescent="0.25">
      <c r="A382" s="775"/>
      <c r="B382" s="775"/>
      <c r="C382" s="775"/>
      <c r="D382" s="754"/>
      <c r="E382" s="771" t="str">
        <f t="shared" si="20"/>
        <v xml:space="preserve"> </v>
      </c>
      <c r="F382" s="908"/>
      <c r="G382" s="777"/>
      <c r="H382" s="777"/>
      <c r="I382" s="777"/>
      <c r="J382" s="757"/>
      <c r="K382" s="624"/>
      <c r="L382" s="624"/>
      <c r="M382" s="624"/>
      <c r="N382" s="624"/>
      <c r="O382" s="624"/>
      <c r="P382" s="774" t="str">
        <f t="shared" si="21"/>
        <v xml:space="preserve"> </v>
      </c>
      <c r="Q382" s="774" t="str">
        <f t="shared" si="22"/>
        <v xml:space="preserve"> </v>
      </c>
      <c r="R382" s="774" t="str">
        <f t="shared" si="23"/>
        <v xml:space="preserve"> </v>
      </c>
    </row>
    <row r="383" spans="1:18" x14ac:dyDescent="0.25">
      <c r="A383" s="775"/>
      <c r="B383" s="775"/>
      <c r="C383" s="775"/>
      <c r="D383" s="754"/>
      <c r="E383" s="771" t="str">
        <f t="shared" si="20"/>
        <v xml:space="preserve"> </v>
      </c>
      <c r="F383" s="908"/>
      <c r="G383" s="777"/>
      <c r="H383" s="777"/>
      <c r="I383" s="777"/>
      <c r="J383" s="757"/>
      <c r="K383" s="624"/>
      <c r="L383" s="624"/>
      <c r="M383" s="624"/>
      <c r="N383" s="624"/>
      <c r="O383" s="624"/>
      <c r="P383" s="774" t="str">
        <f t="shared" si="21"/>
        <v xml:space="preserve"> </v>
      </c>
      <c r="Q383" s="774" t="str">
        <f t="shared" si="22"/>
        <v xml:space="preserve"> </v>
      </c>
      <c r="R383" s="774" t="str">
        <f t="shared" si="23"/>
        <v xml:space="preserve"> </v>
      </c>
    </row>
    <row r="384" spans="1:18" x14ac:dyDescent="0.25">
      <c r="A384" s="775"/>
      <c r="B384" s="775"/>
      <c r="C384" s="775"/>
      <c r="D384" s="754"/>
      <c r="E384" s="771" t="str">
        <f t="shared" si="20"/>
        <v xml:space="preserve"> </v>
      </c>
      <c r="F384" s="908"/>
      <c r="G384" s="777"/>
      <c r="H384" s="777"/>
      <c r="I384" s="777"/>
      <c r="J384" s="757"/>
      <c r="K384" s="624"/>
      <c r="L384" s="624"/>
      <c r="M384" s="624"/>
      <c r="N384" s="624"/>
      <c r="O384" s="624"/>
      <c r="P384" s="774" t="str">
        <f t="shared" si="21"/>
        <v xml:space="preserve"> </v>
      </c>
      <c r="Q384" s="774" t="str">
        <f t="shared" si="22"/>
        <v xml:space="preserve"> </v>
      </c>
      <c r="R384" s="774" t="str">
        <f t="shared" si="23"/>
        <v xml:space="preserve"> </v>
      </c>
    </row>
    <row r="385" spans="1:18" x14ac:dyDescent="0.25">
      <c r="A385" s="775"/>
      <c r="B385" s="775"/>
      <c r="C385" s="775"/>
      <c r="D385" s="754"/>
      <c r="E385" s="771" t="str">
        <f t="shared" si="20"/>
        <v xml:space="preserve"> </v>
      </c>
      <c r="F385" s="908"/>
      <c r="G385" s="777"/>
      <c r="H385" s="777"/>
      <c r="I385" s="777"/>
      <c r="J385" s="757"/>
      <c r="K385" s="624"/>
      <c r="L385" s="624"/>
      <c r="M385" s="624"/>
      <c r="N385" s="624"/>
      <c r="O385" s="624"/>
      <c r="P385" s="774" t="str">
        <f t="shared" si="21"/>
        <v xml:space="preserve"> </v>
      </c>
      <c r="Q385" s="774" t="str">
        <f t="shared" si="22"/>
        <v xml:space="preserve"> </v>
      </c>
      <c r="R385" s="774" t="str">
        <f t="shared" si="23"/>
        <v xml:space="preserve"> </v>
      </c>
    </row>
    <row r="386" spans="1:18" x14ac:dyDescent="0.25">
      <c r="A386" s="775"/>
      <c r="B386" s="775"/>
      <c r="C386" s="775"/>
      <c r="D386" s="754"/>
      <c r="E386" s="771" t="str">
        <f t="shared" si="20"/>
        <v xml:space="preserve"> </v>
      </c>
      <c r="F386" s="908"/>
      <c r="G386" s="777"/>
      <c r="H386" s="777"/>
      <c r="I386" s="777"/>
      <c r="J386" s="757"/>
      <c r="K386" s="624"/>
      <c r="L386" s="624"/>
      <c r="M386" s="624"/>
      <c r="N386" s="624"/>
      <c r="O386" s="624"/>
      <c r="P386" s="774" t="str">
        <f t="shared" si="21"/>
        <v xml:space="preserve"> </v>
      </c>
      <c r="Q386" s="774" t="str">
        <f t="shared" si="22"/>
        <v xml:space="preserve"> </v>
      </c>
      <c r="R386" s="774" t="str">
        <f t="shared" si="23"/>
        <v xml:space="preserve"> </v>
      </c>
    </row>
    <row r="387" spans="1:18" x14ac:dyDescent="0.25">
      <c r="A387" s="775"/>
      <c r="B387" s="775"/>
      <c r="C387" s="775"/>
      <c r="D387" s="754"/>
      <c r="E387" s="771" t="str">
        <f t="shared" si="20"/>
        <v xml:space="preserve"> </v>
      </c>
      <c r="F387" s="908"/>
      <c r="G387" s="777"/>
      <c r="H387" s="777"/>
      <c r="I387" s="777"/>
      <c r="J387" s="757"/>
      <c r="K387" s="624"/>
      <c r="L387" s="624"/>
      <c r="M387" s="624"/>
      <c r="N387" s="624"/>
      <c r="O387" s="624"/>
      <c r="P387" s="774" t="str">
        <f t="shared" si="21"/>
        <v xml:space="preserve"> </v>
      </c>
      <c r="Q387" s="774" t="str">
        <f t="shared" si="22"/>
        <v xml:space="preserve"> </v>
      </c>
      <c r="R387" s="774" t="str">
        <f t="shared" si="23"/>
        <v xml:space="preserve"> </v>
      </c>
    </row>
    <row r="388" spans="1:18" x14ac:dyDescent="0.25">
      <c r="A388" s="775"/>
      <c r="B388" s="775"/>
      <c r="C388" s="775"/>
      <c r="D388" s="754"/>
      <c r="E388" s="771" t="str">
        <f t="shared" si="20"/>
        <v xml:space="preserve"> </v>
      </c>
      <c r="F388" s="908"/>
      <c r="G388" s="777"/>
      <c r="H388" s="777"/>
      <c r="I388" s="777"/>
      <c r="J388" s="757"/>
      <c r="K388" s="624"/>
      <c r="L388" s="624"/>
      <c r="M388" s="624"/>
      <c r="N388" s="624"/>
      <c r="O388" s="624"/>
      <c r="P388" s="774" t="str">
        <f t="shared" si="21"/>
        <v xml:space="preserve"> </v>
      </c>
      <c r="Q388" s="774" t="str">
        <f t="shared" si="22"/>
        <v xml:space="preserve"> </v>
      </c>
      <c r="R388" s="774" t="str">
        <f t="shared" si="23"/>
        <v xml:space="preserve"> </v>
      </c>
    </row>
    <row r="389" spans="1:18" x14ac:dyDescent="0.25">
      <c r="A389" s="775"/>
      <c r="B389" s="775"/>
      <c r="C389" s="775"/>
      <c r="D389" s="754"/>
      <c r="E389" s="771" t="str">
        <f t="shared" si="20"/>
        <v xml:space="preserve"> </v>
      </c>
      <c r="F389" s="908"/>
      <c r="G389" s="777"/>
      <c r="H389" s="777"/>
      <c r="I389" s="777"/>
      <c r="J389" s="757"/>
      <c r="K389" s="624"/>
      <c r="L389" s="624"/>
      <c r="M389" s="624"/>
      <c r="N389" s="624"/>
      <c r="O389" s="624"/>
      <c r="P389" s="774" t="str">
        <f t="shared" si="21"/>
        <v xml:space="preserve"> </v>
      </c>
      <c r="Q389" s="774" t="str">
        <f t="shared" si="22"/>
        <v xml:space="preserve"> </v>
      </c>
      <c r="R389" s="774" t="str">
        <f t="shared" si="23"/>
        <v xml:space="preserve"> </v>
      </c>
    </row>
    <row r="390" spans="1:18" x14ac:dyDescent="0.25">
      <c r="A390" s="775"/>
      <c r="B390" s="775"/>
      <c r="C390" s="775"/>
      <c r="D390" s="754"/>
      <c r="E390" s="771" t="str">
        <f t="shared" ref="E390:E453" si="24">IFERROR(G390/J390," ")</f>
        <v xml:space="preserve"> </v>
      </c>
      <c r="F390" s="908"/>
      <c r="G390" s="777"/>
      <c r="H390" s="777"/>
      <c r="I390" s="777"/>
      <c r="J390" s="757"/>
      <c r="K390" s="624"/>
      <c r="L390" s="624"/>
      <c r="M390" s="624"/>
      <c r="N390" s="624"/>
      <c r="O390" s="624"/>
      <c r="P390" s="774" t="str">
        <f t="shared" ref="P390:P453" si="25">IF((K390*0.187*10^-3+L390*0.86*10^-3+M390*1.225*10^-3+N390*0.616*10^-3+O390*0.765*10^-3)&gt;0,K390*0.187*10^-3+L390*0.86*10^-3+M390*1.225*10^-3+N390*0.616*10^-3+O390*0.765*10^-3," ")</f>
        <v xml:space="preserve"> </v>
      </c>
      <c r="Q390" s="774" t="str">
        <f t="shared" ref="Q390:Q453" si="26">IFERROR(P390/J390," ")</f>
        <v xml:space="preserve"> </v>
      </c>
      <c r="R390" s="774" t="str">
        <f t="shared" ref="R390:R453" si="27">IFERROR(P390/G390," ")</f>
        <v xml:space="preserve"> </v>
      </c>
    </row>
    <row r="391" spans="1:18" x14ac:dyDescent="0.25">
      <c r="A391" s="775"/>
      <c r="B391" s="775"/>
      <c r="C391" s="775"/>
      <c r="D391" s="754"/>
      <c r="E391" s="771" t="str">
        <f t="shared" si="24"/>
        <v xml:space="preserve"> </v>
      </c>
      <c r="F391" s="908"/>
      <c r="G391" s="777"/>
      <c r="H391" s="777"/>
      <c r="I391" s="777"/>
      <c r="J391" s="757"/>
      <c r="K391" s="624"/>
      <c r="L391" s="624"/>
      <c r="M391" s="624"/>
      <c r="N391" s="624"/>
      <c r="O391" s="624"/>
      <c r="P391" s="774" t="str">
        <f t="shared" si="25"/>
        <v xml:space="preserve"> </v>
      </c>
      <c r="Q391" s="774" t="str">
        <f t="shared" si="26"/>
        <v xml:space="preserve"> </v>
      </c>
      <c r="R391" s="774" t="str">
        <f t="shared" si="27"/>
        <v xml:space="preserve"> </v>
      </c>
    </row>
    <row r="392" spans="1:18" x14ac:dyDescent="0.25">
      <c r="A392" s="775"/>
      <c r="B392" s="775"/>
      <c r="C392" s="775"/>
      <c r="D392" s="754"/>
      <c r="E392" s="771" t="str">
        <f t="shared" si="24"/>
        <v xml:space="preserve"> </v>
      </c>
      <c r="F392" s="908"/>
      <c r="G392" s="777"/>
      <c r="H392" s="777"/>
      <c r="I392" s="777"/>
      <c r="J392" s="757"/>
      <c r="K392" s="624"/>
      <c r="L392" s="624"/>
      <c r="M392" s="624"/>
      <c r="N392" s="624"/>
      <c r="O392" s="624"/>
      <c r="P392" s="774" t="str">
        <f t="shared" si="25"/>
        <v xml:space="preserve"> </v>
      </c>
      <c r="Q392" s="774" t="str">
        <f t="shared" si="26"/>
        <v xml:space="preserve"> </v>
      </c>
      <c r="R392" s="774" t="str">
        <f t="shared" si="27"/>
        <v xml:space="preserve"> </v>
      </c>
    </row>
    <row r="393" spans="1:18" x14ac:dyDescent="0.25">
      <c r="A393" s="775"/>
      <c r="B393" s="775"/>
      <c r="C393" s="775"/>
      <c r="D393" s="754"/>
      <c r="E393" s="771" t="str">
        <f t="shared" si="24"/>
        <v xml:space="preserve"> </v>
      </c>
      <c r="F393" s="908"/>
      <c r="G393" s="777"/>
      <c r="H393" s="777"/>
      <c r="I393" s="777"/>
      <c r="J393" s="757"/>
      <c r="K393" s="624"/>
      <c r="L393" s="624"/>
      <c r="M393" s="624"/>
      <c r="N393" s="624"/>
      <c r="O393" s="624"/>
      <c r="P393" s="774" t="str">
        <f t="shared" si="25"/>
        <v xml:space="preserve"> </v>
      </c>
      <c r="Q393" s="774" t="str">
        <f t="shared" si="26"/>
        <v xml:space="preserve"> </v>
      </c>
      <c r="R393" s="774" t="str">
        <f t="shared" si="27"/>
        <v xml:space="preserve"> </v>
      </c>
    </row>
    <row r="394" spans="1:18" x14ac:dyDescent="0.25">
      <c r="A394" s="775"/>
      <c r="B394" s="775"/>
      <c r="C394" s="775"/>
      <c r="D394" s="754"/>
      <c r="E394" s="771" t="str">
        <f t="shared" si="24"/>
        <v xml:space="preserve"> </v>
      </c>
      <c r="F394" s="908"/>
      <c r="G394" s="777"/>
      <c r="H394" s="777"/>
      <c r="I394" s="777"/>
      <c r="J394" s="757"/>
      <c r="K394" s="624"/>
      <c r="L394" s="624"/>
      <c r="M394" s="624"/>
      <c r="N394" s="624"/>
      <c r="O394" s="624"/>
      <c r="P394" s="774" t="str">
        <f t="shared" si="25"/>
        <v xml:space="preserve"> </v>
      </c>
      <c r="Q394" s="774" t="str">
        <f t="shared" si="26"/>
        <v xml:space="preserve"> </v>
      </c>
      <c r="R394" s="774" t="str">
        <f t="shared" si="27"/>
        <v xml:space="preserve"> </v>
      </c>
    </row>
    <row r="395" spans="1:18" x14ac:dyDescent="0.25">
      <c r="A395" s="775"/>
      <c r="B395" s="775"/>
      <c r="C395" s="775"/>
      <c r="D395" s="754"/>
      <c r="E395" s="771" t="str">
        <f t="shared" si="24"/>
        <v xml:space="preserve"> </v>
      </c>
      <c r="F395" s="908"/>
      <c r="G395" s="777"/>
      <c r="H395" s="777"/>
      <c r="I395" s="777"/>
      <c r="J395" s="757"/>
      <c r="K395" s="624"/>
      <c r="L395" s="624"/>
      <c r="M395" s="624"/>
      <c r="N395" s="624"/>
      <c r="O395" s="624"/>
      <c r="P395" s="774" t="str">
        <f t="shared" si="25"/>
        <v xml:space="preserve"> </v>
      </c>
      <c r="Q395" s="774" t="str">
        <f t="shared" si="26"/>
        <v xml:space="preserve"> </v>
      </c>
      <c r="R395" s="774" t="str">
        <f t="shared" si="27"/>
        <v xml:space="preserve"> </v>
      </c>
    </row>
    <row r="396" spans="1:18" x14ac:dyDescent="0.25">
      <c r="A396" s="775"/>
      <c r="B396" s="775"/>
      <c r="C396" s="775"/>
      <c r="D396" s="754"/>
      <c r="E396" s="771" t="str">
        <f t="shared" si="24"/>
        <v xml:space="preserve"> </v>
      </c>
      <c r="F396" s="908"/>
      <c r="G396" s="777"/>
      <c r="H396" s="777"/>
      <c r="I396" s="777"/>
      <c r="J396" s="757"/>
      <c r="K396" s="624"/>
      <c r="L396" s="624"/>
      <c r="M396" s="624"/>
      <c r="N396" s="624"/>
      <c r="O396" s="624"/>
      <c r="P396" s="774" t="str">
        <f t="shared" si="25"/>
        <v xml:space="preserve"> </v>
      </c>
      <c r="Q396" s="774" t="str">
        <f t="shared" si="26"/>
        <v xml:space="preserve"> </v>
      </c>
      <c r="R396" s="774" t="str">
        <f t="shared" si="27"/>
        <v xml:space="preserve"> </v>
      </c>
    </row>
    <row r="397" spans="1:18" x14ac:dyDescent="0.25">
      <c r="A397" s="775"/>
      <c r="B397" s="775"/>
      <c r="C397" s="775"/>
      <c r="D397" s="754"/>
      <c r="E397" s="771" t="str">
        <f t="shared" si="24"/>
        <v xml:space="preserve"> </v>
      </c>
      <c r="F397" s="908"/>
      <c r="G397" s="777"/>
      <c r="H397" s="777"/>
      <c r="I397" s="777"/>
      <c r="J397" s="757"/>
      <c r="K397" s="624"/>
      <c r="L397" s="624"/>
      <c r="M397" s="624"/>
      <c r="N397" s="624"/>
      <c r="O397" s="624"/>
      <c r="P397" s="774" t="str">
        <f t="shared" si="25"/>
        <v xml:space="preserve"> </v>
      </c>
      <c r="Q397" s="774" t="str">
        <f t="shared" si="26"/>
        <v xml:space="preserve"> </v>
      </c>
      <c r="R397" s="774" t="str">
        <f t="shared" si="27"/>
        <v xml:space="preserve"> </v>
      </c>
    </row>
    <row r="398" spans="1:18" x14ac:dyDescent="0.25">
      <c r="A398" s="775"/>
      <c r="B398" s="775"/>
      <c r="C398" s="775"/>
      <c r="D398" s="754"/>
      <c r="E398" s="771" t="str">
        <f t="shared" si="24"/>
        <v xml:space="preserve"> </v>
      </c>
      <c r="F398" s="908"/>
      <c r="G398" s="777"/>
      <c r="H398" s="777"/>
      <c r="I398" s="777"/>
      <c r="J398" s="757"/>
      <c r="K398" s="624"/>
      <c r="L398" s="624"/>
      <c r="M398" s="624"/>
      <c r="N398" s="624"/>
      <c r="O398" s="624"/>
      <c r="P398" s="774" t="str">
        <f t="shared" si="25"/>
        <v xml:space="preserve"> </v>
      </c>
      <c r="Q398" s="774" t="str">
        <f t="shared" si="26"/>
        <v xml:space="preserve"> </v>
      </c>
      <c r="R398" s="774" t="str">
        <f t="shared" si="27"/>
        <v xml:space="preserve"> </v>
      </c>
    </row>
    <row r="399" spans="1:18" x14ac:dyDescent="0.25">
      <c r="A399" s="775"/>
      <c r="B399" s="775"/>
      <c r="C399" s="775"/>
      <c r="D399" s="754"/>
      <c r="E399" s="771" t="str">
        <f t="shared" si="24"/>
        <v xml:space="preserve"> </v>
      </c>
      <c r="F399" s="908"/>
      <c r="G399" s="777"/>
      <c r="H399" s="777"/>
      <c r="I399" s="777"/>
      <c r="J399" s="757"/>
      <c r="K399" s="624"/>
      <c r="L399" s="624"/>
      <c r="M399" s="624"/>
      <c r="N399" s="624"/>
      <c r="O399" s="624"/>
      <c r="P399" s="774" t="str">
        <f t="shared" si="25"/>
        <v xml:space="preserve"> </v>
      </c>
      <c r="Q399" s="774" t="str">
        <f t="shared" si="26"/>
        <v xml:space="preserve"> </v>
      </c>
      <c r="R399" s="774" t="str">
        <f t="shared" si="27"/>
        <v xml:space="preserve"> </v>
      </c>
    </row>
    <row r="400" spans="1:18" x14ac:dyDescent="0.25">
      <c r="A400" s="775"/>
      <c r="B400" s="775"/>
      <c r="C400" s="775"/>
      <c r="D400" s="754"/>
      <c r="E400" s="771" t="str">
        <f t="shared" si="24"/>
        <v xml:space="preserve"> </v>
      </c>
      <c r="F400" s="908"/>
      <c r="G400" s="777"/>
      <c r="H400" s="777"/>
      <c r="I400" s="777"/>
      <c r="J400" s="757"/>
      <c r="K400" s="624"/>
      <c r="L400" s="624"/>
      <c r="M400" s="624"/>
      <c r="N400" s="624"/>
      <c r="O400" s="624"/>
      <c r="P400" s="774" t="str">
        <f t="shared" si="25"/>
        <v xml:space="preserve"> </v>
      </c>
      <c r="Q400" s="774" t="str">
        <f t="shared" si="26"/>
        <v xml:space="preserve"> </v>
      </c>
      <c r="R400" s="774" t="str">
        <f t="shared" si="27"/>
        <v xml:space="preserve"> </v>
      </c>
    </row>
    <row r="401" spans="1:18" x14ac:dyDescent="0.25">
      <c r="A401" s="775"/>
      <c r="B401" s="775"/>
      <c r="C401" s="775"/>
      <c r="D401" s="754"/>
      <c r="E401" s="771" t="str">
        <f t="shared" si="24"/>
        <v xml:space="preserve"> </v>
      </c>
      <c r="F401" s="908"/>
      <c r="G401" s="777"/>
      <c r="H401" s="777"/>
      <c r="I401" s="777"/>
      <c r="J401" s="757"/>
      <c r="K401" s="624"/>
      <c r="L401" s="624"/>
      <c r="M401" s="624"/>
      <c r="N401" s="624"/>
      <c r="O401" s="624"/>
      <c r="P401" s="774" t="str">
        <f t="shared" si="25"/>
        <v xml:space="preserve"> </v>
      </c>
      <c r="Q401" s="774" t="str">
        <f t="shared" si="26"/>
        <v xml:space="preserve"> </v>
      </c>
      <c r="R401" s="774" t="str">
        <f t="shared" si="27"/>
        <v xml:space="preserve"> </v>
      </c>
    </row>
    <row r="402" spans="1:18" x14ac:dyDescent="0.25">
      <c r="A402" s="775"/>
      <c r="B402" s="775"/>
      <c r="C402" s="775"/>
      <c r="D402" s="754"/>
      <c r="E402" s="771" t="str">
        <f t="shared" si="24"/>
        <v xml:space="preserve"> </v>
      </c>
      <c r="F402" s="908"/>
      <c r="G402" s="777"/>
      <c r="H402" s="777"/>
      <c r="I402" s="777"/>
      <c r="J402" s="757"/>
      <c r="K402" s="624"/>
      <c r="L402" s="624"/>
      <c r="M402" s="624"/>
      <c r="N402" s="624"/>
      <c r="O402" s="624"/>
      <c r="P402" s="774" t="str">
        <f t="shared" si="25"/>
        <v xml:space="preserve"> </v>
      </c>
      <c r="Q402" s="774" t="str">
        <f t="shared" si="26"/>
        <v xml:space="preserve"> </v>
      </c>
      <c r="R402" s="774" t="str">
        <f t="shared" si="27"/>
        <v xml:space="preserve"> </v>
      </c>
    </row>
    <row r="403" spans="1:18" x14ac:dyDescent="0.25">
      <c r="A403" s="775"/>
      <c r="B403" s="775"/>
      <c r="C403" s="775"/>
      <c r="D403" s="754"/>
      <c r="E403" s="771" t="str">
        <f t="shared" si="24"/>
        <v xml:space="preserve"> </v>
      </c>
      <c r="F403" s="908"/>
      <c r="G403" s="777"/>
      <c r="H403" s="777"/>
      <c r="I403" s="777"/>
      <c r="J403" s="757"/>
      <c r="K403" s="624"/>
      <c r="L403" s="624"/>
      <c r="M403" s="624"/>
      <c r="N403" s="624"/>
      <c r="O403" s="624"/>
      <c r="P403" s="774" t="str">
        <f t="shared" si="25"/>
        <v xml:space="preserve"> </v>
      </c>
      <c r="Q403" s="774" t="str">
        <f t="shared" si="26"/>
        <v xml:space="preserve"> </v>
      </c>
      <c r="R403" s="774" t="str">
        <f t="shared" si="27"/>
        <v xml:space="preserve"> </v>
      </c>
    </row>
    <row r="404" spans="1:18" x14ac:dyDescent="0.25">
      <c r="A404" s="775"/>
      <c r="B404" s="775"/>
      <c r="C404" s="775"/>
      <c r="D404" s="754"/>
      <c r="E404" s="771" t="str">
        <f t="shared" si="24"/>
        <v xml:space="preserve"> </v>
      </c>
      <c r="F404" s="908"/>
      <c r="G404" s="777"/>
      <c r="H404" s="777"/>
      <c r="I404" s="777"/>
      <c r="J404" s="757"/>
      <c r="K404" s="624"/>
      <c r="L404" s="624"/>
      <c r="M404" s="624"/>
      <c r="N404" s="624"/>
      <c r="O404" s="624"/>
      <c r="P404" s="774" t="str">
        <f t="shared" si="25"/>
        <v xml:space="preserve"> </v>
      </c>
      <c r="Q404" s="774" t="str">
        <f t="shared" si="26"/>
        <v xml:space="preserve"> </v>
      </c>
      <c r="R404" s="774" t="str">
        <f t="shared" si="27"/>
        <v xml:space="preserve"> </v>
      </c>
    </row>
    <row r="405" spans="1:18" x14ac:dyDescent="0.25">
      <c r="A405" s="775"/>
      <c r="B405" s="775"/>
      <c r="C405" s="775"/>
      <c r="D405" s="754"/>
      <c r="E405" s="771" t="str">
        <f t="shared" si="24"/>
        <v xml:space="preserve"> </v>
      </c>
      <c r="F405" s="908"/>
      <c r="G405" s="777"/>
      <c r="H405" s="777"/>
      <c r="I405" s="777"/>
      <c r="J405" s="757"/>
      <c r="K405" s="624"/>
      <c r="L405" s="624"/>
      <c r="M405" s="624"/>
      <c r="N405" s="624"/>
      <c r="O405" s="624"/>
      <c r="P405" s="774" t="str">
        <f t="shared" si="25"/>
        <v xml:space="preserve"> </v>
      </c>
      <c r="Q405" s="774" t="str">
        <f t="shared" si="26"/>
        <v xml:space="preserve"> </v>
      </c>
      <c r="R405" s="774" t="str">
        <f t="shared" si="27"/>
        <v xml:space="preserve"> </v>
      </c>
    </row>
    <row r="406" spans="1:18" x14ac:dyDescent="0.25">
      <c r="A406" s="775"/>
      <c r="B406" s="775"/>
      <c r="C406" s="775"/>
      <c r="D406" s="754"/>
      <c r="E406" s="771" t="str">
        <f t="shared" si="24"/>
        <v xml:space="preserve"> </v>
      </c>
      <c r="F406" s="908"/>
      <c r="G406" s="777"/>
      <c r="H406" s="777"/>
      <c r="I406" s="777"/>
      <c r="J406" s="757"/>
      <c r="K406" s="624"/>
      <c r="L406" s="624"/>
      <c r="M406" s="624"/>
      <c r="N406" s="624"/>
      <c r="O406" s="624"/>
      <c r="P406" s="774" t="str">
        <f t="shared" si="25"/>
        <v xml:space="preserve"> </v>
      </c>
      <c r="Q406" s="774" t="str">
        <f t="shared" si="26"/>
        <v xml:space="preserve"> </v>
      </c>
      <c r="R406" s="774" t="str">
        <f t="shared" si="27"/>
        <v xml:space="preserve"> </v>
      </c>
    </row>
    <row r="407" spans="1:18" x14ac:dyDescent="0.25">
      <c r="A407" s="775"/>
      <c r="B407" s="775"/>
      <c r="C407" s="775"/>
      <c r="D407" s="754"/>
      <c r="E407" s="771" t="str">
        <f t="shared" si="24"/>
        <v xml:space="preserve"> </v>
      </c>
      <c r="F407" s="908"/>
      <c r="G407" s="777"/>
      <c r="H407" s="777"/>
      <c r="I407" s="777"/>
      <c r="J407" s="757"/>
      <c r="K407" s="624"/>
      <c r="L407" s="624"/>
      <c r="M407" s="624"/>
      <c r="N407" s="624"/>
      <c r="O407" s="624"/>
      <c r="P407" s="774" t="str">
        <f t="shared" si="25"/>
        <v xml:space="preserve"> </v>
      </c>
      <c r="Q407" s="774" t="str">
        <f t="shared" si="26"/>
        <v xml:space="preserve"> </v>
      </c>
      <c r="R407" s="774" t="str">
        <f t="shared" si="27"/>
        <v xml:space="preserve"> </v>
      </c>
    </row>
    <row r="408" spans="1:18" x14ac:dyDescent="0.25">
      <c r="A408" s="775"/>
      <c r="B408" s="775"/>
      <c r="C408" s="775"/>
      <c r="D408" s="754"/>
      <c r="E408" s="771" t="str">
        <f t="shared" si="24"/>
        <v xml:space="preserve"> </v>
      </c>
      <c r="F408" s="908"/>
      <c r="G408" s="777"/>
      <c r="H408" s="777"/>
      <c r="I408" s="777"/>
      <c r="J408" s="757"/>
      <c r="K408" s="624"/>
      <c r="L408" s="624"/>
      <c r="M408" s="624"/>
      <c r="N408" s="624"/>
      <c r="O408" s="624"/>
      <c r="P408" s="774" t="str">
        <f t="shared" si="25"/>
        <v xml:space="preserve"> </v>
      </c>
      <c r="Q408" s="774" t="str">
        <f t="shared" si="26"/>
        <v xml:space="preserve"> </v>
      </c>
      <c r="R408" s="774" t="str">
        <f t="shared" si="27"/>
        <v xml:space="preserve"> </v>
      </c>
    </row>
    <row r="409" spans="1:18" x14ac:dyDescent="0.25">
      <c r="A409" s="775"/>
      <c r="B409" s="775"/>
      <c r="C409" s="775"/>
      <c r="D409" s="754"/>
      <c r="E409" s="771" t="str">
        <f t="shared" si="24"/>
        <v xml:space="preserve"> </v>
      </c>
      <c r="F409" s="908"/>
      <c r="G409" s="777"/>
      <c r="H409" s="777"/>
      <c r="I409" s="777"/>
      <c r="J409" s="757"/>
      <c r="K409" s="624"/>
      <c r="L409" s="624"/>
      <c r="M409" s="624"/>
      <c r="N409" s="624"/>
      <c r="O409" s="624"/>
      <c r="P409" s="774" t="str">
        <f t="shared" si="25"/>
        <v xml:space="preserve"> </v>
      </c>
      <c r="Q409" s="774" t="str">
        <f t="shared" si="26"/>
        <v xml:space="preserve"> </v>
      </c>
      <c r="R409" s="774" t="str">
        <f t="shared" si="27"/>
        <v xml:space="preserve"> </v>
      </c>
    </row>
    <row r="410" spans="1:18" x14ac:dyDescent="0.25">
      <c r="A410" s="775"/>
      <c r="B410" s="775"/>
      <c r="C410" s="775"/>
      <c r="D410" s="754"/>
      <c r="E410" s="771" t="str">
        <f t="shared" si="24"/>
        <v xml:space="preserve"> </v>
      </c>
      <c r="F410" s="908"/>
      <c r="G410" s="777"/>
      <c r="H410" s="777"/>
      <c r="I410" s="777"/>
      <c r="J410" s="757"/>
      <c r="K410" s="624"/>
      <c r="L410" s="624"/>
      <c r="M410" s="624"/>
      <c r="N410" s="624"/>
      <c r="O410" s="624"/>
      <c r="P410" s="774" t="str">
        <f t="shared" si="25"/>
        <v xml:space="preserve"> </v>
      </c>
      <c r="Q410" s="774" t="str">
        <f t="shared" si="26"/>
        <v xml:space="preserve"> </v>
      </c>
      <c r="R410" s="774" t="str">
        <f t="shared" si="27"/>
        <v xml:space="preserve"> </v>
      </c>
    </row>
    <row r="411" spans="1:18" x14ac:dyDescent="0.25">
      <c r="A411" s="775"/>
      <c r="B411" s="775"/>
      <c r="C411" s="775"/>
      <c r="D411" s="754"/>
      <c r="E411" s="771" t="str">
        <f t="shared" si="24"/>
        <v xml:space="preserve"> </v>
      </c>
      <c r="F411" s="908"/>
      <c r="G411" s="777"/>
      <c r="H411" s="777"/>
      <c r="I411" s="777"/>
      <c r="J411" s="757"/>
      <c r="K411" s="624"/>
      <c r="L411" s="624"/>
      <c r="M411" s="624"/>
      <c r="N411" s="624"/>
      <c r="O411" s="624"/>
      <c r="P411" s="774" t="str">
        <f t="shared" si="25"/>
        <v xml:space="preserve"> </v>
      </c>
      <c r="Q411" s="774" t="str">
        <f t="shared" si="26"/>
        <v xml:space="preserve"> </v>
      </c>
      <c r="R411" s="774" t="str">
        <f t="shared" si="27"/>
        <v xml:space="preserve"> </v>
      </c>
    </row>
    <row r="412" spans="1:18" x14ac:dyDescent="0.25">
      <c r="A412" s="775"/>
      <c r="B412" s="775"/>
      <c r="C412" s="775"/>
      <c r="D412" s="754"/>
      <c r="E412" s="771" t="str">
        <f t="shared" si="24"/>
        <v xml:space="preserve"> </v>
      </c>
      <c r="F412" s="908"/>
      <c r="G412" s="777"/>
      <c r="H412" s="777"/>
      <c r="I412" s="777"/>
      <c r="J412" s="757"/>
      <c r="K412" s="624"/>
      <c r="L412" s="624"/>
      <c r="M412" s="624"/>
      <c r="N412" s="624"/>
      <c r="O412" s="624"/>
      <c r="P412" s="774" t="str">
        <f t="shared" si="25"/>
        <v xml:space="preserve"> </v>
      </c>
      <c r="Q412" s="774" t="str">
        <f t="shared" si="26"/>
        <v xml:space="preserve"> </v>
      </c>
      <c r="R412" s="774" t="str">
        <f t="shared" si="27"/>
        <v xml:space="preserve"> </v>
      </c>
    </row>
    <row r="413" spans="1:18" x14ac:dyDescent="0.25">
      <c r="A413" s="775"/>
      <c r="B413" s="775"/>
      <c r="C413" s="775"/>
      <c r="D413" s="754"/>
      <c r="E413" s="771" t="str">
        <f t="shared" si="24"/>
        <v xml:space="preserve"> </v>
      </c>
      <c r="F413" s="908"/>
      <c r="G413" s="777"/>
      <c r="H413" s="777"/>
      <c r="I413" s="777"/>
      <c r="J413" s="757"/>
      <c r="K413" s="624"/>
      <c r="L413" s="624"/>
      <c r="M413" s="624"/>
      <c r="N413" s="624"/>
      <c r="O413" s="624"/>
      <c r="P413" s="774" t="str">
        <f t="shared" si="25"/>
        <v xml:space="preserve"> </v>
      </c>
      <c r="Q413" s="774" t="str">
        <f t="shared" si="26"/>
        <v xml:space="preserve"> </v>
      </c>
      <c r="R413" s="774" t="str">
        <f t="shared" si="27"/>
        <v xml:space="preserve"> </v>
      </c>
    </row>
    <row r="414" spans="1:18" x14ac:dyDescent="0.25">
      <c r="A414" s="775"/>
      <c r="B414" s="775"/>
      <c r="C414" s="775"/>
      <c r="D414" s="754"/>
      <c r="E414" s="771" t="str">
        <f t="shared" si="24"/>
        <v xml:space="preserve"> </v>
      </c>
      <c r="F414" s="908"/>
      <c r="G414" s="777"/>
      <c r="H414" s="777"/>
      <c r="I414" s="777"/>
      <c r="J414" s="757"/>
      <c r="K414" s="624"/>
      <c r="L414" s="624"/>
      <c r="M414" s="624"/>
      <c r="N414" s="624"/>
      <c r="O414" s="624"/>
      <c r="P414" s="774" t="str">
        <f t="shared" si="25"/>
        <v xml:space="preserve"> </v>
      </c>
      <c r="Q414" s="774" t="str">
        <f t="shared" si="26"/>
        <v xml:space="preserve"> </v>
      </c>
      <c r="R414" s="774" t="str">
        <f t="shared" si="27"/>
        <v xml:space="preserve"> </v>
      </c>
    </row>
    <row r="415" spans="1:18" x14ac:dyDescent="0.25">
      <c r="A415" s="775"/>
      <c r="B415" s="775"/>
      <c r="C415" s="775"/>
      <c r="D415" s="754"/>
      <c r="E415" s="771" t="str">
        <f t="shared" si="24"/>
        <v xml:space="preserve"> </v>
      </c>
      <c r="F415" s="908"/>
      <c r="G415" s="777"/>
      <c r="H415" s="777"/>
      <c r="I415" s="777"/>
      <c r="J415" s="757"/>
      <c r="K415" s="624"/>
      <c r="L415" s="624"/>
      <c r="M415" s="624"/>
      <c r="N415" s="624"/>
      <c r="O415" s="624"/>
      <c r="P415" s="774" t="str">
        <f t="shared" si="25"/>
        <v xml:space="preserve"> </v>
      </c>
      <c r="Q415" s="774" t="str">
        <f t="shared" si="26"/>
        <v xml:space="preserve"> </v>
      </c>
      <c r="R415" s="774" t="str">
        <f t="shared" si="27"/>
        <v xml:space="preserve"> </v>
      </c>
    </row>
    <row r="416" spans="1:18" x14ac:dyDescent="0.25">
      <c r="A416" s="775"/>
      <c r="B416" s="775"/>
      <c r="C416" s="775"/>
      <c r="D416" s="754"/>
      <c r="E416" s="771" t="str">
        <f t="shared" si="24"/>
        <v xml:space="preserve"> </v>
      </c>
      <c r="F416" s="908"/>
      <c r="G416" s="777"/>
      <c r="H416" s="777"/>
      <c r="I416" s="777"/>
      <c r="J416" s="757"/>
      <c r="K416" s="624"/>
      <c r="L416" s="624"/>
      <c r="M416" s="624"/>
      <c r="N416" s="624"/>
      <c r="O416" s="624"/>
      <c r="P416" s="774" t="str">
        <f t="shared" si="25"/>
        <v xml:space="preserve"> </v>
      </c>
      <c r="Q416" s="774" t="str">
        <f t="shared" si="26"/>
        <v xml:space="preserve"> </v>
      </c>
      <c r="R416" s="774" t="str">
        <f t="shared" si="27"/>
        <v xml:space="preserve"> </v>
      </c>
    </row>
    <row r="417" spans="1:18" x14ac:dyDescent="0.25">
      <c r="A417" s="775"/>
      <c r="B417" s="775"/>
      <c r="C417" s="775"/>
      <c r="D417" s="754"/>
      <c r="E417" s="771" t="str">
        <f t="shared" si="24"/>
        <v xml:space="preserve"> </v>
      </c>
      <c r="F417" s="908"/>
      <c r="G417" s="777"/>
      <c r="H417" s="777"/>
      <c r="I417" s="777"/>
      <c r="J417" s="757"/>
      <c r="K417" s="624"/>
      <c r="L417" s="624"/>
      <c r="M417" s="624"/>
      <c r="N417" s="624"/>
      <c r="O417" s="624"/>
      <c r="P417" s="774" t="str">
        <f t="shared" si="25"/>
        <v xml:space="preserve"> </v>
      </c>
      <c r="Q417" s="774" t="str">
        <f t="shared" si="26"/>
        <v xml:space="preserve"> </v>
      </c>
      <c r="R417" s="774" t="str">
        <f t="shared" si="27"/>
        <v xml:space="preserve"> </v>
      </c>
    </row>
    <row r="418" spans="1:18" x14ac:dyDescent="0.25">
      <c r="A418" s="775"/>
      <c r="B418" s="775"/>
      <c r="C418" s="775"/>
      <c r="D418" s="754"/>
      <c r="E418" s="771" t="str">
        <f t="shared" si="24"/>
        <v xml:space="preserve"> </v>
      </c>
      <c r="F418" s="908"/>
      <c r="G418" s="777"/>
      <c r="H418" s="777"/>
      <c r="I418" s="777"/>
      <c r="J418" s="757"/>
      <c r="K418" s="624"/>
      <c r="L418" s="624"/>
      <c r="M418" s="624"/>
      <c r="N418" s="624"/>
      <c r="O418" s="624"/>
      <c r="P418" s="774" t="str">
        <f t="shared" si="25"/>
        <v xml:space="preserve"> </v>
      </c>
      <c r="Q418" s="774" t="str">
        <f t="shared" si="26"/>
        <v xml:space="preserve"> </v>
      </c>
      <c r="R418" s="774" t="str">
        <f t="shared" si="27"/>
        <v xml:space="preserve"> </v>
      </c>
    </row>
    <row r="419" spans="1:18" x14ac:dyDescent="0.25">
      <c r="A419" s="775"/>
      <c r="B419" s="775"/>
      <c r="C419" s="775"/>
      <c r="D419" s="754"/>
      <c r="E419" s="771" t="str">
        <f t="shared" si="24"/>
        <v xml:space="preserve"> </v>
      </c>
      <c r="F419" s="908"/>
      <c r="G419" s="777"/>
      <c r="H419" s="777"/>
      <c r="I419" s="777"/>
      <c r="J419" s="757"/>
      <c r="K419" s="624"/>
      <c r="L419" s="624"/>
      <c r="M419" s="624"/>
      <c r="N419" s="624"/>
      <c r="O419" s="624"/>
      <c r="P419" s="774" t="str">
        <f t="shared" si="25"/>
        <v xml:space="preserve"> </v>
      </c>
      <c r="Q419" s="774" t="str">
        <f t="shared" si="26"/>
        <v xml:space="preserve"> </v>
      </c>
      <c r="R419" s="774" t="str">
        <f t="shared" si="27"/>
        <v xml:space="preserve"> </v>
      </c>
    </row>
    <row r="420" spans="1:18" x14ac:dyDescent="0.25">
      <c r="A420" s="775"/>
      <c r="B420" s="775"/>
      <c r="C420" s="775"/>
      <c r="D420" s="754"/>
      <c r="E420" s="771" t="str">
        <f t="shared" si="24"/>
        <v xml:space="preserve"> </v>
      </c>
      <c r="F420" s="908"/>
      <c r="G420" s="777"/>
      <c r="H420" s="777"/>
      <c r="I420" s="777"/>
      <c r="J420" s="757"/>
      <c r="K420" s="624"/>
      <c r="L420" s="624"/>
      <c r="M420" s="624"/>
      <c r="N420" s="624"/>
      <c r="O420" s="624"/>
      <c r="P420" s="774" t="str">
        <f t="shared" si="25"/>
        <v xml:space="preserve"> </v>
      </c>
      <c r="Q420" s="774" t="str">
        <f t="shared" si="26"/>
        <v xml:space="preserve"> </v>
      </c>
      <c r="R420" s="774" t="str">
        <f t="shared" si="27"/>
        <v xml:space="preserve"> </v>
      </c>
    </row>
    <row r="421" spans="1:18" x14ac:dyDescent="0.25">
      <c r="A421" s="775"/>
      <c r="B421" s="775"/>
      <c r="C421" s="775"/>
      <c r="D421" s="754"/>
      <c r="E421" s="771" t="str">
        <f t="shared" si="24"/>
        <v xml:space="preserve"> </v>
      </c>
      <c r="F421" s="908"/>
      <c r="G421" s="777"/>
      <c r="H421" s="777"/>
      <c r="I421" s="777"/>
      <c r="J421" s="757"/>
      <c r="K421" s="624"/>
      <c r="L421" s="624"/>
      <c r="M421" s="624"/>
      <c r="N421" s="624"/>
      <c r="O421" s="624"/>
      <c r="P421" s="774" t="str">
        <f t="shared" si="25"/>
        <v xml:space="preserve"> </v>
      </c>
      <c r="Q421" s="774" t="str">
        <f t="shared" si="26"/>
        <v xml:space="preserve"> </v>
      </c>
      <c r="R421" s="774" t="str">
        <f t="shared" si="27"/>
        <v xml:space="preserve"> </v>
      </c>
    </row>
    <row r="422" spans="1:18" x14ac:dyDescent="0.25">
      <c r="A422" s="775"/>
      <c r="B422" s="775"/>
      <c r="C422" s="775"/>
      <c r="D422" s="754"/>
      <c r="E422" s="771" t="str">
        <f t="shared" si="24"/>
        <v xml:space="preserve"> </v>
      </c>
      <c r="F422" s="908"/>
      <c r="G422" s="777"/>
      <c r="H422" s="777"/>
      <c r="I422" s="777"/>
      <c r="J422" s="757"/>
      <c r="K422" s="624"/>
      <c r="L422" s="624"/>
      <c r="M422" s="624"/>
      <c r="N422" s="624"/>
      <c r="O422" s="624"/>
      <c r="P422" s="774" t="str">
        <f t="shared" si="25"/>
        <v xml:space="preserve"> </v>
      </c>
      <c r="Q422" s="774" t="str">
        <f t="shared" si="26"/>
        <v xml:space="preserve"> </v>
      </c>
      <c r="R422" s="774" t="str">
        <f t="shared" si="27"/>
        <v xml:space="preserve"> </v>
      </c>
    </row>
    <row r="423" spans="1:18" x14ac:dyDescent="0.25">
      <c r="A423" s="775"/>
      <c r="B423" s="775"/>
      <c r="C423" s="775"/>
      <c r="D423" s="754"/>
      <c r="E423" s="771" t="str">
        <f t="shared" si="24"/>
        <v xml:space="preserve"> </v>
      </c>
      <c r="F423" s="908"/>
      <c r="G423" s="777"/>
      <c r="H423" s="777"/>
      <c r="I423" s="777"/>
      <c r="J423" s="757"/>
      <c r="K423" s="624"/>
      <c r="L423" s="624"/>
      <c r="M423" s="624"/>
      <c r="N423" s="624"/>
      <c r="O423" s="624"/>
      <c r="P423" s="774" t="str">
        <f t="shared" si="25"/>
        <v xml:space="preserve"> </v>
      </c>
      <c r="Q423" s="774" t="str">
        <f t="shared" si="26"/>
        <v xml:space="preserve"> </v>
      </c>
      <c r="R423" s="774" t="str">
        <f t="shared" si="27"/>
        <v xml:space="preserve"> </v>
      </c>
    </row>
    <row r="424" spans="1:18" x14ac:dyDescent="0.25">
      <c r="A424" s="775"/>
      <c r="B424" s="775"/>
      <c r="C424" s="775"/>
      <c r="D424" s="754"/>
      <c r="E424" s="771" t="str">
        <f t="shared" si="24"/>
        <v xml:space="preserve"> </v>
      </c>
      <c r="F424" s="908"/>
      <c r="G424" s="777"/>
      <c r="H424" s="777"/>
      <c r="I424" s="777"/>
      <c r="J424" s="757"/>
      <c r="K424" s="624"/>
      <c r="L424" s="624"/>
      <c r="M424" s="624"/>
      <c r="N424" s="624"/>
      <c r="O424" s="624"/>
      <c r="P424" s="774" t="str">
        <f t="shared" si="25"/>
        <v xml:space="preserve"> </v>
      </c>
      <c r="Q424" s="774" t="str">
        <f t="shared" si="26"/>
        <v xml:space="preserve"> </v>
      </c>
      <c r="R424" s="774" t="str">
        <f t="shared" si="27"/>
        <v xml:space="preserve"> </v>
      </c>
    </row>
    <row r="425" spans="1:18" x14ac:dyDescent="0.25">
      <c r="A425" s="775"/>
      <c r="B425" s="775"/>
      <c r="C425" s="775"/>
      <c r="D425" s="754"/>
      <c r="E425" s="771" t="str">
        <f t="shared" si="24"/>
        <v xml:space="preserve"> </v>
      </c>
      <c r="F425" s="908"/>
      <c r="G425" s="777"/>
      <c r="H425" s="777"/>
      <c r="I425" s="777"/>
      <c r="J425" s="757"/>
      <c r="K425" s="624"/>
      <c r="L425" s="624"/>
      <c r="M425" s="624"/>
      <c r="N425" s="624"/>
      <c r="O425" s="624"/>
      <c r="P425" s="774" t="str">
        <f t="shared" si="25"/>
        <v xml:space="preserve"> </v>
      </c>
      <c r="Q425" s="774" t="str">
        <f t="shared" si="26"/>
        <v xml:space="preserve"> </v>
      </c>
      <c r="R425" s="774" t="str">
        <f t="shared" si="27"/>
        <v xml:space="preserve"> </v>
      </c>
    </row>
    <row r="426" spans="1:18" x14ac:dyDescent="0.25">
      <c r="A426" s="775"/>
      <c r="B426" s="775"/>
      <c r="C426" s="775"/>
      <c r="D426" s="754"/>
      <c r="E426" s="771" t="str">
        <f t="shared" si="24"/>
        <v xml:space="preserve"> </v>
      </c>
      <c r="F426" s="908"/>
      <c r="G426" s="777"/>
      <c r="H426" s="777"/>
      <c r="I426" s="777"/>
      <c r="J426" s="757"/>
      <c r="K426" s="624"/>
      <c r="L426" s="624"/>
      <c r="M426" s="624"/>
      <c r="N426" s="624"/>
      <c r="O426" s="624"/>
      <c r="P426" s="774" t="str">
        <f t="shared" si="25"/>
        <v xml:space="preserve"> </v>
      </c>
      <c r="Q426" s="774" t="str">
        <f t="shared" si="26"/>
        <v xml:space="preserve"> </v>
      </c>
      <c r="R426" s="774" t="str">
        <f t="shared" si="27"/>
        <v xml:space="preserve"> </v>
      </c>
    </row>
    <row r="427" spans="1:18" x14ac:dyDescent="0.25">
      <c r="A427" s="775"/>
      <c r="B427" s="775"/>
      <c r="C427" s="775"/>
      <c r="D427" s="754"/>
      <c r="E427" s="771" t="str">
        <f t="shared" si="24"/>
        <v xml:space="preserve"> </v>
      </c>
      <c r="F427" s="908"/>
      <c r="G427" s="777"/>
      <c r="H427" s="777"/>
      <c r="I427" s="777"/>
      <c r="J427" s="757"/>
      <c r="K427" s="624"/>
      <c r="L427" s="624"/>
      <c r="M427" s="624"/>
      <c r="N427" s="624"/>
      <c r="O427" s="624"/>
      <c r="P427" s="774" t="str">
        <f t="shared" si="25"/>
        <v xml:space="preserve"> </v>
      </c>
      <c r="Q427" s="774" t="str">
        <f t="shared" si="26"/>
        <v xml:space="preserve"> </v>
      </c>
      <c r="R427" s="774" t="str">
        <f t="shared" si="27"/>
        <v xml:space="preserve"> </v>
      </c>
    </row>
    <row r="428" spans="1:18" x14ac:dyDescent="0.25">
      <c r="A428" s="775"/>
      <c r="B428" s="775"/>
      <c r="C428" s="775"/>
      <c r="D428" s="754"/>
      <c r="E428" s="771" t="str">
        <f t="shared" si="24"/>
        <v xml:space="preserve"> </v>
      </c>
      <c r="F428" s="908"/>
      <c r="G428" s="777"/>
      <c r="H428" s="777"/>
      <c r="I428" s="777"/>
      <c r="J428" s="757"/>
      <c r="K428" s="624"/>
      <c r="L428" s="624"/>
      <c r="M428" s="624"/>
      <c r="N428" s="624"/>
      <c r="O428" s="624"/>
      <c r="P428" s="774" t="str">
        <f t="shared" si="25"/>
        <v xml:space="preserve"> </v>
      </c>
      <c r="Q428" s="774" t="str">
        <f t="shared" si="26"/>
        <v xml:space="preserve"> </v>
      </c>
      <c r="R428" s="774" t="str">
        <f t="shared" si="27"/>
        <v xml:space="preserve"> </v>
      </c>
    </row>
    <row r="429" spans="1:18" x14ac:dyDescent="0.25">
      <c r="A429" s="775"/>
      <c r="B429" s="775"/>
      <c r="C429" s="775"/>
      <c r="D429" s="754"/>
      <c r="E429" s="771" t="str">
        <f t="shared" si="24"/>
        <v xml:space="preserve"> </v>
      </c>
      <c r="F429" s="908"/>
      <c r="G429" s="777"/>
      <c r="H429" s="777"/>
      <c r="I429" s="777"/>
      <c r="J429" s="757"/>
      <c r="K429" s="624"/>
      <c r="L429" s="624"/>
      <c r="M429" s="624"/>
      <c r="N429" s="624"/>
      <c r="O429" s="624"/>
      <c r="P429" s="774" t="str">
        <f t="shared" si="25"/>
        <v xml:space="preserve"> </v>
      </c>
      <c r="Q429" s="774" t="str">
        <f t="shared" si="26"/>
        <v xml:space="preserve"> </v>
      </c>
      <c r="R429" s="774" t="str">
        <f t="shared" si="27"/>
        <v xml:space="preserve"> </v>
      </c>
    </row>
    <row r="430" spans="1:18" x14ac:dyDescent="0.25">
      <c r="A430" s="775"/>
      <c r="B430" s="775"/>
      <c r="C430" s="775"/>
      <c r="D430" s="754"/>
      <c r="E430" s="771" t="str">
        <f t="shared" si="24"/>
        <v xml:space="preserve"> </v>
      </c>
      <c r="F430" s="908"/>
      <c r="G430" s="777"/>
      <c r="H430" s="777"/>
      <c r="I430" s="777"/>
      <c r="J430" s="757"/>
      <c r="K430" s="624"/>
      <c r="L430" s="624"/>
      <c r="M430" s="624"/>
      <c r="N430" s="624"/>
      <c r="O430" s="624"/>
      <c r="P430" s="774" t="str">
        <f t="shared" si="25"/>
        <v xml:space="preserve"> </v>
      </c>
      <c r="Q430" s="774" t="str">
        <f t="shared" si="26"/>
        <v xml:space="preserve"> </v>
      </c>
      <c r="R430" s="774" t="str">
        <f t="shared" si="27"/>
        <v xml:space="preserve"> </v>
      </c>
    </row>
    <row r="431" spans="1:18" x14ac:dyDescent="0.25">
      <c r="A431" s="775"/>
      <c r="B431" s="775"/>
      <c r="C431" s="775"/>
      <c r="D431" s="754"/>
      <c r="E431" s="771" t="str">
        <f t="shared" si="24"/>
        <v xml:space="preserve"> </v>
      </c>
      <c r="F431" s="908"/>
      <c r="G431" s="777"/>
      <c r="H431" s="777"/>
      <c r="I431" s="777"/>
      <c r="J431" s="757"/>
      <c r="K431" s="624"/>
      <c r="L431" s="624"/>
      <c r="M431" s="624"/>
      <c r="N431" s="624"/>
      <c r="O431" s="624"/>
      <c r="P431" s="774" t="str">
        <f t="shared" si="25"/>
        <v xml:space="preserve"> </v>
      </c>
      <c r="Q431" s="774" t="str">
        <f t="shared" si="26"/>
        <v xml:space="preserve"> </v>
      </c>
      <c r="R431" s="774" t="str">
        <f t="shared" si="27"/>
        <v xml:space="preserve"> </v>
      </c>
    </row>
    <row r="432" spans="1:18" x14ac:dyDescent="0.25">
      <c r="A432" s="775"/>
      <c r="B432" s="775"/>
      <c r="C432" s="775"/>
      <c r="D432" s="754"/>
      <c r="E432" s="771" t="str">
        <f t="shared" si="24"/>
        <v xml:space="preserve"> </v>
      </c>
      <c r="F432" s="908"/>
      <c r="G432" s="777"/>
      <c r="H432" s="777"/>
      <c r="I432" s="777"/>
      <c r="J432" s="757"/>
      <c r="K432" s="624"/>
      <c r="L432" s="624"/>
      <c r="M432" s="624"/>
      <c r="N432" s="624"/>
      <c r="O432" s="624"/>
      <c r="P432" s="774" t="str">
        <f t="shared" si="25"/>
        <v xml:space="preserve"> </v>
      </c>
      <c r="Q432" s="774" t="str">
        <f t="shared" si="26"/>
        <v xml:space="preserve"> </v>
      </c>
      <c r="R432" s="774" t="str">
        <f t="shared" si="27"/>
        <v xml:space="preserve"> </v>
      </c>
    </row>
    <row r="433" spans="1:18" x14ac:dyDescent="0.25">
      <c r="A433" s="775"/>
      <c r="B433" s="775"/>
      <c r="C433" s="775"/>
      <c r="D433" s="754"/>
      <c r="E433" s="771" t="str">
        <f t="shared" si="24"/>
        <v xml:space="preserve"> </v>
      </c>
      <c r="F433" s="908"/>
      <c r="G433" s="777"/>
      <c r="H433" s="777"/>
      <c r="I433" s="777"/>
      <c r="J433" s="757"/>
      <c r="K433" s="624"/>
      <c r="L433" s="624"/>
      <c r="M433" s="624"/>
      <c r="N433" s="624"/>
      <c r="O433" s="624"/>
      <c r="P433" s="774" t="str">
        <f t="shared" si="25"/>
        <v xml:space="preserve"> </v>
      </c>
      <c r="Q433" s="774" t="str">
        <f t="shared" si="26"/>
        <v xml:space="preserve"> </v>
      </c>
      <c r="R433" s="774" t="str">
        <f t="shared" si="27"/>
        <v xml:space="preserve"> </v>
      </c>
    </row>
    <row r="434" spans="1:18" x14ac:dyDescent="0.25">
      <c r="A434" s="775"/>
      <c r="B434" s="775"/>
      <c r="C434" s="775"/>
      <c r="D434" s="754"/>
      <c r="E434" s="771" t="str">
        <f t="shared" si="24"/>
        <v xml:space="preserve"> </v>
      </c>
      <c r="F434" s="908"/>
      <c r="G434" s="777"/>
      <c r="H434" s="777"/>
      <c r="I434" s="777"/>
      <c r="J434" s="757"/>
      <c r="K434" s="624"/>
      <c r="L434" s="624"/>
      <c r="M434" s="624"/>
      <c r="N434" s="624"/>
      <c r="O434" s="624"/>
      <c r="P434" s="774" t="str">
        <f t="shared" si="25"/>
        <v xml:space="preserve"> </v>
      </c>
      <c r="Q434" s="774" t="str">
        <f t="shared" si="26"/>
        <v xml:space="preserve"> </v>
      </c>
      <c r="R434" s="774" t="str">
        <f t="shared" si="27"/>
        <v xml:space="preserve"> </v>
      </c>
    </row>
    <row r="435" spans="1:18" x14ac:dyDescent="0.25">
      <c r="A435" s="775"/>
      <c r="B435" s="775"/>
      <c r="C435" s="775"/>
      <c r="D435" s="754"/>
      <c r="E435" s="771" t="str">
        <f t="shared" si="24"/>
        <v xml:space="preserve"> </v>
      </c>
      <c r="F435" s="908"/>
      <c r="G435" s="777"/>
      <c r="H435" s="777"/>
      <c r="I435" s="777"/>
      <c r="J435" s="757"/>
      <c r="K435" s="624"/>
      <c r="L435" s="624"/>
      <c r="M435" s="624"/>
      <c r="N435" s="624"/>
      <c r="O435" s="624"/>
      <c r="P435" s="774" t="str">
        <f t="shared" si="25"/>
        <v xml:space="preserve"> </v>
      </c>
      <c r="Q435" s="774" t="str">
        <f t="shared" si="26"/>
        <v xml:space="preserve"> </v>
      </c>
      <c r="R435" s="774" t="str">
        <f t="shared" si="27"/>
        <v xml:space="preserve"> </v>
      </c>
    </row>
    <row r="436" spans="1:18" x14ac:dyDescent="0.25">
      <c r="A436" s="775"/>
      <c r="B436" s="775"/>
      <c r="C436" s="775"/>
      <c r="D436" s="754"/>
      <c r="E436" s="771" t="str">
        <f t="shared" si="24"/>
        <v xml:space="preserve"> </v>
      </c>
      <c r="F436" s="908"/>
      <c r="G436" s="777"/>
      <c r="H436" s="777"/>
      <c r="I436" s="777"/>
      <c r="J436" s="757"/>
      <c r="K436" s="624"/>
      <c r="L436" s="624"/>
      <c r="M436" s="624"/>
      <c r="N436" s="624"/>
      <c r="O436" s="624"/>
      <c r="P436" s="774" t="str">
        <f t="shared" si="25"/>
        <v xml:space="preserve"> </v>
      </c>
      <c r="Q436" s="774" t="str">
        <f t="shared" si="26"/>
        <v xml:space="preserve"> </v>
      </c>
      <c r="R436" s="774" t="str">
        <f t="shared" si="27"/>
        <v xml:space="preserve"> </v>
      </c>
    </row>
    <row r="437" spans="1:18" x14ac:dyDescent="0.25">
      <c r="A437" s="775"/>
      <c r="B437" s="775"/>
      <c r="C437" s="775"/>
      <c r="D437" s="754"/>
      <c r="E437" s="771" t="str">
        <f t="shared" si="24"/>
        <v xml:space="preserve"> </v>
      </c>
      <c r="F437" s="908"/>
      <c r="G437" s="777"/>
      <c r="H437" s="777"/>
      <c r="I437" s="777"/>
      <c r="J437" s="757"/>
      <c r="K437" s="624"/>
      <c r="L437" s="624"/>
      <c r="M437" s="624"/>
      <c r="N437" s="624"/>
      <c r="O437" s="624"/>
      <c r="P437" s="774" t="str">
        <f t="shared" si="25"/>
        <v xml:space="preserve"> </v>
      </c>
      <c r="Q437" s="774" t="str">
        <f t="shared" si="26"/>
        <v xml:space="preserve"> </v>
      </c>
      <c r="R437" s="774" t="str">
        <f t="shared" si="27"/>
        <v xml:space="preserve"> </v>
      </c>
    </row>
    <row r="438" spans="1:18" x14ac:dyDescent="0.25">
      <c r="A438" s="775"/>
      <c r="B438" s="775"/>
      <c r="C438" s="775"/>
      <c r="D438" s="754"/>
      <c r="E438" s="771" t="str">
        <f t="shared" si="24"/>
        <v xml:space="preserve"> </v>
      </c>
      <c r="F438" s="908"/>
      <c r="G438" s="777"/>
      <c r="H438" s="777"/>
      <c r="I438" s="777"/>
      <c r="J438" s="757"/>
      <c r="K438" s="624"/>
      <c r="L438" s="624"/>
      <c r="M438" s="624"/>
      <c r="N438" s="624"/>
      <c r="O438" s="624"/>
      <c r="P438" s="774" t="str">
        <f t="shared" si="25"/>
        <v xml:space="preserve"> </v>
      </c>
      <c r="Q438" s="774" t="str">
        <f t="shared" si="26"/>
        <v xml:space="preserve"> </v>
      </c>
      <c r="R438" s="774" t="str">
        <f t="shared" si="27"/>
        <v xml:space="preserve"> </v>
      </c>
    </row>
    <row r="439" spans="1:18" x14ac:dyDescent="0.25">
      <c r="A439" s="775"/>
      <c r="B439" s="775"/>
      <c r="C439" s="775"/>
      <c r="D439" s="754"/>
      <c r="E439" s="771" t="str">
        <f t="shared" si="24"/>
        <v xml:space="preserve"> </v>
      </c>
      <c r="F439" s="908"/>
      <c r="G439" s="777"/>
      <c r="H439" s="777"/>
      <c r="I439" s="777"/>
      <c r="J439" s="757"/>
      <c r="K439" s="624"/>
      <c r="L439" s="624"/>
      <c r="M439" s="624"/>
      <c r="N439" s="624"/>
      <c r="O439" s="624"/>
      <c r="P439" s="774" t="str">
        <f t="shared" si="25"/>
        <v xml:space="preserve"> </v>
      </c>
      <c r="Q439" s="774" t="str">
        <f t="shared" si="26"/>
        <v xml:space="preserve"> </v>
      </c>
      <c r="R439" s="774" t="str">
        <f t="shared" si="27"/>
        <v xml:space="preserve"> </v>
      </c>
    </row>
    <row r="440" spans="1:18" x14ac:dyDescent="0.25">
      <c r="A440" s="775"/>
      <c r="B440" s="775"/>
      <c r="C440" s="775"/>
      <c r="D440" s="754"/>
      <c r="E440" s="771" t="str">
        <f t="shared" si="24"/>
        <v xml:space="preserve"> </v>
      </c>
      <c r="F440" s="908"/>
      <c r="G440" s="777"/>
      <c r="H440" s="777"/>
      <c r="I440" s="777"/>
      <c r="J440" s="757"/>
      <c r="K440" s="624"/>
      <c r="L440" s="624"/>
      <c r="M440" s="624"/>
      <c r="N440" s="624"/>
      <c r="O440" s="624"/>
      <c r="P440" s="774" t="str">
        <f t="shared" si="25"/>
        <v xml:space="preserve"> </v>
      </c>
      <c r="Q440" s="774" t="str">
        <f t="shared" si="26"/>
        <v xml:space="preserve"> </v>
      </c>
      <c r="R440" s="774" t="str">
        <f t="shared" si="27"/>
        <v xml:space="preserve"> </v>
      </c>
    </row>
    <row r="441" spans="1:18" x14ac:dyDescent="0.25">
      <c r="A441" s="775"/>
      <c r="B441" s="775"/>
      <c r="C441" s="775"/>
      <c r="D441" s="754"/>
      <c r="E441" s="771" t="str">
        <f t="shared" si="24"/>
        <v xml:space="preserve"> </v>
      </c>
      <c r="F441" s="908"/>
      <c r="G441" s="777"/>
      <c r="H441" s="777"/>
      <c r="I441" s="777"/>
      <c r="J441" s="757"/>
      <c r="K441" s="624"/>
      <c r="L441" s="624"/>
      <c r="M441" s="624"/>
      <c r="N441" s="624"/>
      <c r="O441" s="624"/>
      <c r="P441" s="774" t="str">
        <f t="shared" si="25"/>
        <v xml:space="preserve"> </v>
      </c>
      <c r="Q441" s="774" t="str">
        <f t="shared" si="26"/>
        <v xml:space="preserve"> </v>
      </c>
      <c r="R441" s="774" t="str">
        <f t="shared" si="27"/>
        <v xml:space="preserve"> </v>
      </c>
    </row>
    <row r="442" spans="1:18" x14ac:dyDescent="0.25">
      <c r="A442" s="775"/>
      <c r="B442" s="775"/>
      <c r="C442" s="775"/>
      <c r="D442" s="754"/>
      <c r="E442" s="771" t="str">
        <f t="shared" si="24"/>
        <v xml:space="preserve"> </v>
      </c>
      <c r="F442" s="908"/>
      <c r="G442" s="777"/>
      <c r="H442" s="777"/>
      <c r="I442" s="777"/>
      <c r="J442" s="757"/>
      <c r="K442" s="624"/>
      <c r="L442" s="624"/>
      <c r="M442" s="624"/>
      <c r="N442" s="624"/>
      <c r="O442" s="624"/>
      <c r="P442" s="774" t="str">
        <f t="shared" si="25"/>
        <v xml:space="preserve"> </v>
      </c>
      <c r="Q442" s="774" t="str">
        <f t="shared" si="26"/>
        <v xml:space="preserve"> </v>
      </c>
      <c r="R442" s="774" t="str">
        <f t="shared" si="27"/>
        <v xml:space="preserve"> </v>
      </c>
    </row>
    <row r="443" spans="1:18" x14ac:dyDescent="0.25">
      <c r="A443" s="775"/>
      <c r="B443" s="775"/>
      <c r="C443" s="775"/>
      <c r="D443" s="754"/>
      <c r="E443" s="771" t="str">
        <f t="shared" si="24"/>
        <v xml:space="preserve"> </v>
      </c>
      <c r="F443" s="908"/>
      <c r="G443" s="777"/>
      <c r="H443" s="777"/>
      <c r="I443" s="777"/>
      <c r="J443" s="757"/>
      <c r="K443" s="624"/>
      <c r="L443" s="624"/>
      <c r="M443" s="624"/>
      <c r="N443" s="624"/>
      <c r="O443" s="624"/>
      <c r="P443" s="774" t="str">
        <f t="shared" si="25"/>
        <v xml:space="preserve"> </v>
      </c>
      <c r="Q443" s="774" t="str">
        <f t="shared" si="26"/>
        <v xml:space="preserve"> </v>
      </c>
      <c r="R443" s="774" t="str">
        <f t="shared" si="27"/>
        <v xml:space="preserve"> </v>
      </c>
    </row>
    <row r="444" spans="1:18" x14ac:dyDescent="0.25">
      <c r="A444" s="775"/>
      <c r="B444" s="775"/>
      <c r="C444" s="775"/>
      <c r="D444" s="754"/>
      <c r="E444" s="771" t="str">
        <f t="shared" si="24"/>
        <v xml:space="preserve"> </v>
      </c>
      <c r="F444" s="908"/>
      <c r="G444" s="777"/>
      <c r="H444" s="777"/>
      <c r="I444" s="777"/>
      <c r="J444" s="757"/>
      <c r="K444" s="624"/>
      <c r="L444" s="624"/>
      <c r="M444" s="624"/>
      <c r="N444" s="624"/>
      <c r="O444" s="624"/>
      <c r="P444" s="774" t="str">
        <f t="shared" si="25"/>
        <v xml:space="preserve"> </v>
      </c>
      <c r="Q444" s="774" t="str">
        <f t="shared" si="26"/>
        <v xml:space="preserve"> </v>
      </c>
      <c r="R444" s="774" t="str">
        <f t="shared" si="27"/>
        <v xml:space="preserve"> </v>
      </c>
    </row>
    <row r="445" spans="1:18" x14ac:dyDescent="0.25">
      <c r="A445" s="775"/>
      <c r="B445" s="775"/>
      <c r="C445" s="775"/>
      <c r="D445" s="754"/>
      <c r="E445" s="771" t="str">
        <f t="shared" si="24"/>
        <v xml:space="preserve"> </v>
      </c>
      <c r="F445" s="908"/>
      <c r="G445" s="777"/>
      <c r="H445" s="777"/>
      <c r="I445" s="777"/>
      <c r="J445" s="757"/>
      <c r="K445" s="624"/>
      <c r="L445" s="624"/>
      <c r="M445" s="624"/>
      <c r="N445" s="624"/>
      <c r="O445" s="624"/>
      <c r="P445" s="774" t="str">
        <f t="shared" si="25"/>
        <v xml:space="preserve"> </v>
      </c>
      <c r="Q445" s="774" t="str">
        <f t="shared" si="26"/>
        <v xml:space="preserve"> </v>
      </c>
      <c r="R445" s="774" t="str">
        <f t="shared" si="27"/>
        <v xml:space="preserve"> </v>
      </c>
    </row>
    <row r="446" spans="1:18" x14ac:dyDescent="0.25">
      <c r="A446" s="775"/>
      <c r="B446" s="775"/>
      <c r="C446" s="775"/>
      <c r="D446" s="754"/>
      <c r="E446" s="771" t="str">
        <f t="shared" si="24"/>
        <v xml:space="preserve"> </v>
      </c>
      <c r="F446" s="908"/>
      <c r="G446" s="777"/>
      <c r="H446" s="777"/>
      <c r="I446" s="777"/>
      <c r="J446" s="757"/>
      <c r="K446" s="624"/>
      <c r="L446" s="624"/>
      <c r="M446" s="624"/>
      <c r="N446" s="624"/>
      <c r="O446" s="624"/>
      <c r="P446" s="774" t="str">
        <f t="shared" si="25"/>
        <v xml:space="preserve"> </v>
      </c>
      <c r="Q446" s="774" t="str">
        <f t="shared" si="26"/>
        <v xml:space="preserve"> </v>
      </c>
      <c r="R446" s="774" t="str">
        <f t="shared" si="27"/>
        <v xml:space="preserve"> </v>
      </c>
    </row>
    <row r="447" spans="1:18" x14ac:dyDescent="0.25">
      <c r="A447" s="775"/>
      <c r="B447" s="775"/>
      <c r="C447" s="775"/>
      <c r="D447" s="754"/>
      <c r="E447" s="771" t="str">
        <f t="shared" si="24"/>
        <v xml:space="preserve"> </v>
      </c>
      <c r="F447" s="908"/>
      <c r="G447" s="777"/>
      <c r="H447" s="777"/>
      <c r="I447" s="777"/>
      <c r="J447" s="757"/>
      <c r="K447" s="624"/>
      <c r="L447" s="624"/>
      <c r="M447" s="624"/>
      <c r="N447" s="624"/>
      <c r="O447" s="624"/>
      <c r="P447" s="774" t="str">
        <f t="shared" si="25"/>
        <v xml:space="preserve"> </v>
      </c>
      <c r="Q447" s="774" t="str">
        <f t="shared" si="26"/>
        <v xml:space="preserve"> </v>
      </c>
      <c r="R447" s="774" t="str">
        <f t="shared" si="27"/>
        <v xml:space="preserve"> </v>
      </c>
    </row>
    <row r="448" spans="1:18" x14ac:dyDescent="0.25">
      <c r="A448" s="775"/>
      <c r="B448" s="775"/>
      <c r="C448" s="775"/>
      <c r="D448" s="754"/>
      <c r="E448" s="771" t="str">
        <f t="shared" si="24"/>
        <v xml:space="preserve"> </v>
      </c>
      <c r="F448" s="908"/>
      <c r="G448" s="777"/>
      <c r="H448" s="777"/>
      <c r="I448" s="777"/>
      <c r="J448" s="757"/>
      <c r="K448" s="624"/>
      <c r="L448" s="624"/>
      <c r="M448" s="624"/>
      <c r="N448" s="624"/>
      <c r="O448" s="624"/>
      <c r="P448" s="774" t="str">
        <f t="shared" si="25"/>
        <v xml:space="preserve"> </v>
      </c>
      <c r="Q448" s="774" t="str">
        <f t="shared" si="26"/>
        <v xml:space="preserve"> </v>
      </c>
      <c r="R448" s="774" t="str">
        <f t="shared" si="27"/>
        <v xml:space="preserve"> </v>
      </c>
    </row>
    <row r="449" spans="1:18" x14ac:dyDescent="0.25">
      <c r="A449" s="775"/>
      <c r="B449" s="775"/>
      <c r="C449" s="775"/>
      <c r="D449" s="754"/>
      <c r="E449" s="771" t="str">
        <f t="shared" si="24"/>
        <v xml:space="preserve"> </v>
      </c>
      <c r="F449" s="908"/>
      <c r="G449" s="777"/>
      <c r="H449" s="777"/>
      <c r="I449" s="777"/>
      <c r="J449" s="757"/>
      <c r="K449" s="624"/>
      <c r="L449" s="624"/>
      <c r="M449" s="624"/>
      <c r="N449" s="624"/>
      <c r="O449" s="624"/>
      <c r="P449" s="774" t="str">
        <f t="shared" si="25"/>
        <v xml:space="preserve"> </v>
      </c>
      <c r="Q449" s="774" t="str">
        <f t="shared" si="26"/>
        <v xml:space="preserve"> </v>
      </c>
      <c r="R449" s="774" t="str">
        <f t="shared" si="27"/>
        <v xml:space="preserve"> </v>
      </c>
    </row>
    <row r="450" spans="1:18" x14ac:dyDescent="0.25">
      <c r="A450" s="775"/>
      <c r="B450" s="775"/>
      <c r="C450" s="775"/>
      <c r="D450" s="754"/>
      <c r="E450" s="771" t="str">
        <f t="shared" si="24"/>
        <v xml:space="preserve"> </v>
      </c>
      <c r="F450" s="908"/>
      <c r="G450" s="777"/>
      <c r="H450" s="777"/>
      <c r="I450" s="777"/>
      <c r="J450" s="757"/>
      <c r="K450" s="624"/>
      <c r="L450" s="624"/>
      <c r="M450" s="624"/>
      <c r="N450" s="624"/>
      <c r="O450" s="624"/>
      <c r="P450" s="774" t="str">
        <f t="shared" si="25"/>
        <v xml:space="preserve"> </v>
      </c>
      <c r="Q450" s="774" t="str">
        <f t="shared" si="26"/>
        <v xml:space="preserve"> </v>
      </c>
      <c r="R450" s="774" t="str">
        <f t="shared" si="27"/>
        <v xml:space="preserve"> </v>
      </c>
    </row>
    <row r="451" spans="1:18" x14ac:dyDescent="0.25">
      <c r="A451" s="775"/>
      <c r="B451" s="775"/>
      <c r="C451" s="775"/>
      <c r="D451" s="754"/>
      <c r="E451" s="771" t="str">
        <f t="shared" si="24"/>
        <v xml:space="preserve"> </v>
      </c>
      <c r="F451" s="908"/>
      <c r="G451" s="777"/>
      <c r="H451" s="777"/>
      <c r="I451" s="777"/>
      <c r="J451" s="757"/>
      <c r="K451" s="624"/>
      <c r="L451" s="624"/>
      <c r="M451" s="624"/>
      <c r="N451" s="624"/>
      <c r="O451" s="624"/>
      <c r="P451" s="774" t="str">
        <f t="shared" si="25"/>
        <v xml:space="preserve"> </v>
      </c>
      <c r="Q451" s="774" t="str">
        <f t="shared" si="26"/>
        <v xml:space="preserve"> </v>
      </c>
      <c r="R451" s="774" t="str">
        <f t="shared" si="27"/>
        <v xml:space="preserve"> </v>
      </c>
    </row>
    <row r="452" spans="1:18" x14ac:dyDescent="0.25">
      <c r="A452" s="775"/>
      <c r="B452" s="775"/>
      <c r="C452" s="775"/>
      <c r="D452" s="754"/>
      <c r="E452" s="771" t="str">
        <f t="shared" si="24"/>
        <v xml:space="preserve"> </v>
      </c>
      <c r="F452" s="908"/>
      <c r="G452" s="777"/>
      <c r="H452" s="777"/>
      <c r="I452" s="777"/>
      <c r="J452" s="757"/>
      <c r="K452" s="624"/>
      <c r="L452" s="624"/>
      <c r="M452" s="624"/>
      <c r="N452" s="624"/>
      <c r="O452" s="624"/>
      <c r="P452" s="774" t="str">
        <f t="shared" si="25"/>
        <v xml:space="preserve"> </v>
      </c>
      <c r="Q452" s="774" t="str">
        <f t="shared" si="26"/>
        <v xml:space="preserve"> </v>
      </c>
      <c r="R452" s="774" t="str">
        <f t="shared" si="27"/>
        <v xml:space="preserve"> </v>
      </c>
    </row>
    <row r="453" spans="1:18" x14ac:dyDescent="0.25">
      <c r="A453" s="775"/>
      <c r="B453" s="775"/>
      <c r="C453" s="775"/>
      <c r="D453" s="754"/>
      <c r="E453" s="771" t="str">
        <f t="shared" si="24"/>
        <v xml:space="preserve"> </v>
      </c>
      <c r="F453" s="908"/>
      <c r="G453" s="777"/>
      <c r="H453" s="777"/>
      <c r="I453" s="777"/>
      <c r="J453" s="757"/>
      <c r="K453" s="624"/>
      <c r="L453" s="624"/>
      <c r="M453" s="624"/>
      <c r="N453" s="624"/>
      <c r="O453" s="624"/>
      <c r="P453" s="774" t="str">
        <f t="shared" si="25"/>
        <v xml:space="preserve"> </v>
      </c>
      <c r="Q453" s="774" t="str">
        <f t="shared" si="26"/>
        <v xml:space="preserve"> </v>
      </c>
      <c r="R453" s="774" t="str">
        <f t="shared" si="27"/>
        <v xml:space="preserve"> </v>
      </c>
    </row>
    <row r="454" spans="1:18" x14ac:dyDescent="0.25">
      <c r="A454" s="775"/>
      <c r="B454" s="775"/>
      <c r="C454" s="775"/>
      <c r="D454" s="754"/>
      <c r="E454" s="771" t="str">
        <f t="shared" ref="E454:E517" si="28">IFERROR(G454/J454," ")</f>
        <v xml:space="preserve"> </v>
      </c>
      <c r="F454" s="908"/>
      <c r="G454" s="777"/>
      <c r="H454" s="777"/>
      <c r="I454" s="777"/>
      <c r="J454" s="757"/>
      <c r="K454" s="624"/>
      <c r="L454" s="624"/>
      <c r="M454" s="624"/>
      <c r="N454" s="624"/>
      <c r="O454" s="624"/>
      <c r="P454" s="774" t="str">
        <f t="shared" ref="P454:P517" si="29">IF((K454*0.187*10^-3+L454*0.86*10^-3+M454*1.225*10^-3+N454*0.616*10^-3+O454*0.765*10^-3)&gt;0,K454*0.187*10^-3+L454*0.86*10^-3+M454*1.225*10^-3+N454*0.616*10^-3+O454*0.765*10^-3," ")</f>
        <v xml:space="preserve"> </v>
      </c>
      <c r="Q454" s="774" t="str">
        <f t="shared" ref="Q454:Q517" si="30">IFERROR(P454/J454," ")</f>
        <v xml:space="preserve"> </v>
      </c>
      <c r="R454" s="774" t="str">
        <f t="shared" ref="R454:R517" si="31">IFERROR(P454/G454," ")</f>
        <v xml:space="preserve"> </v>
      </c>
    </row>
    <row r="455" spans="1:18" x14ac:dyDescent="0.25">
      <c r="A455" s="775"/>
      <c r="B455" s="775"/>
      <c r="C455" s="775"/>
      <c r="D455" s="754"/>
      <c r="E455" s="771" t="str">
        <f t="shared" si="28"/>
        <v xml:space="preserve"> </v>
      </c>
      <c r="F455" s="908"/>
      <c r="G455" s="777"/>
      <c r="H455" s="777"/>
      <c r="I455" s="777"/>
      <c r="J455" s="757"/>
      <c r="K455" s="624"/>
      <c r="L455" s="624"/>
      <c r="M455" s="624"/>
      <c r="N455" s="624"/>
      <c r="O455" s="624"/>
      <c r="P455" s="774" t="str">
        <f t="shared" si="29"/>
        <v xml:space="preserve"> </v>
      </c>
      <c r="Q455" s="774" t="str">
        <f t="shared" si="30"/>
        <v xml:space="preserve"> </v>
      </c>
      <c r="R455" s="774" t="str">
        <f t="shared" si="31"/>
        <v xml:space="preserve"> </v>
      </c>
    </row>
    <row r="456" spans="1:18" x14ac:dyDescent="0.25">
      <c r="A456" s="775"/>
      <c r="B456" s="775"/>
      <c r="C456" s="775"/>
      <c r="D456" s="754"/>
      <c r="E456" s="771" t="str">
        <f t="shared" si="28"/>
        <v xml:space="preserve"> </v>
      </c>
      <c r="F456" s="908"/>
      <c r="G456" s="777"/>
      <c r="H456" s="777"/>
      <c r="I456" s="777"/>
      <c r="J456" s="757"/>
      <c r="K456" s="624"/>
      <c r="L456" s="624"/>
      <c r="M456" s="624"/>
      <c r="N456" s="624"/>
      <c r="O456" s="624"/>
      <c r="P456" s="774" t="str">
        <f t="shared" si="29"/>
        <v xml:space="preserve"> </v>
      </c>
      <c r="Q456" s="774" t="str">
        <f t="shared" si="30"/>
        <v xml:space="preserve"> </v>
      </c>
      <c r="R456" s="774" t="str">
        <f t="shared" si="31"/>
        <v xml:space="preserve"> </v>
      </c>
    </row>
    <row r="457" spans="1:18" x14ac:dyDescent="0.25">
      <c r="A457" s="775"/>
      <c r="B457" s="775"/>
      <c r="C457" s="775"/>
      <c r="D457" s="754"/>
      <c r="E457" s="771" t="str">
        <f t="shared" si="28"/>
        <v xml:space="preserve"> </v>
      </c>
      <c r="F457" s="908"/>
      <c r="G457" s="777"/>
      <c r="H457" s="777"/>
      <c r="I457" s="777"/>
      <c r="J457" s="757"/>
      <c r="K457" s="624"/>
      <c r="L457" s="624"/>
      <c r="M457" s="624"/>
      <c r="N457" s="624"/>
      <c r="O457" s="624"/>
      <c r="P457" s="774" t="str">
        <f t="shared" si="29"/>
        <v xml:space="preserve"> </v>
      </c>
      <c r="Q457" s="774" t="str">
        <f t="shared" si="30"/>
        <v xml:space="preserve"> </v>
      </c>
      <c r="R457" s="774" t="str">
        <f t="shared" si="31"/>
        <v xml:space="preserve"> </v>
      </c>
    </row>
    <row r="458" spans="1:18" x14ac:dyDescent="0.25">
      <c r="A458" s="775"/>
      <c r="B458" s="775"/>
      <c r="C458" s="775"/>
      <c r="D458" s="754"/>
      <c r="E458" s="771" t="str">
        <f t="shared" si="28"/>
        <v xml:space="preserve"> </v>
      </c>
      <c r="F458" s="908"/>
      <c r="G458" s="777"/>
      <c r="H458" s="777"/>
      <c r="I458" s="777"/>
      <c r="J458" s="757"/>
      <c r="K458" s="624"/>
      <c r="L458" s="624"/>
      <c r="M458" s="624"/>
      <c r="N458" s="624"/>
      <c r="O458" s="624"/>
      <c r="P458" s="774" t="str">
        <f t="shared" si="29"/>
        <v xml:space="preserve"> </v>
      </c>
      <c r="Q458" s="774" t="str">
        <f t="shared" si="30"/>
        <v xml:space="preserve"> </v>
      </c>
      <c r="R458" s="774" t="str">
        <f t="shared" si="31"/>
        <v xml:space="preserve"> </v>
      </c>
    </row>
    <row r="459" spans="1:18" x14ac:dyDescent="0.25">
      <c r="A459" s="775"/>
      <c r="B459" s="775"/>
      <c r="C459" s="775"/>
      <c r="D459" s="754"/>
      <c r="E459" s="771" t="str">
        <f t="shared" si="28"/>
        <v xml:space="preserve"> </v>
      </c>
      <c r="F459" s="908"/>
      <c r="G459" s="777"/>
      <c r="H459" s="777"/>
      <c r="I459" s="777"/>
      <c r="J459" s="757"/>
      <c r="K459" s="624"/>
      <c r="L459" s="624"/>
      <c r="M459" s="624"/>
      <c r="N459" s="624"/>
      <c r="O459" s="624"/>
      <c r="P459" s="774" t="str">
        <f t="shared" si="29"/>
        <v xml:space="preserve"> </v>
      </c>
      <c r="Q459" s="774" t="str">
        <f t="shared" si="30"/>
        <v xml:space="preserve"> </v>
      </c>
      <c r="R459" s="774" t="str">
        <f t="shared" si="31"/>
        <v xml:space="preserve"> </v>
      </c>
    </row>
    <row r="460" spans="1:18" x14ac:dyDescent="0.25">
      <c r="A460" s="775"/>
      <c r="B460" s="775"/>
      <c r="C460" s="775"/>
      <c r="D460" s="754"/>
      <c r="E460" s="771" t="str">
        <f t="shared" si="28"/>
        <v xml:space="preserve"> </v>
      </c>
      <c r="F460" s="908"/>
      <c r="G460" s="777"/>
      <c r="H460" s="777"/>
      <c r="I460" s="777"/>
      <c r="J460" s="757"/>
      <c r="K460" s="624"/>
      <c r="L460" s="624"/>
      <c r="M460" s="624"/>
      <c r="N460" s="624"/>
      <c r="O460" s="624"/>
      <c r="P460" s="774" t="str">
        <f t="shared" si="29"/>
        <v xml:space="preserve"> </v>
      </c>
      <c r="Q460" s="774" t="str">
        <f t="shared" si="30"/>
        <v xml:space="preserve"> </v>
      </c>
      <c r="R460" s="774" t="str">
        <f t="shared" si="31"/>
        <v xml:space="preserve"> </v>
      </c>
    </row>
    <row r="461" spans="1:18" x14ac:dyDescent="0.25">
      <c r="A461" s="775"/>
      <c r="B461" s="775"/>
      <c r="C461" s="775"/>
      <c r="D461" s="754"/>
      <c r="E461" s="771" t="str">
        <f t="shared" si="28"/>
        <v xml:space="preserve"> </v>
      </c>
      <c r="F461" s="908"/>
      <c r="G461" s="777"/>
      <c r="H461" s="777"/>
      <c r="I461" s="777"/>
      <c r="J461" s="757"/>
      <c r="K461" s="624"/>
      <c r="L461" s="624"/>
      <c r="M461" s="624"/>
      <c r="N461" s="624"/>
      <c r="O461" s="624"/>
      <c r="P461" s="774" t="str">
        <f t="shared" si="29"/>
        <v xml:space="preserve"> </v>
      </c>
      <c r="Q461" s="774" t="str">
        <f t="shared" si="30"/>
        <v xml:space="preserve"> </v>
      </c>
      <c r="R461" s="774" t="str">
        <f t="shared" si="31"/>
        <v xml:space="preserve"> </v>
      </c>
    </row>
    <row r="462" spans="1:18" x14ac:dyDescent="0.25">
      <c r="A462" s="775"/>
      <c r="B462" s="775"/>
      <c r="C462" s="775"/>
      <c r="D462" s="754"/>
      <c r="E462" s="771" t="str">
        <f t="shared" si="28"/>
        <v xml:space="preserve"> </v>
      </c>
      <c r="F462" s="908"/>
      <c r="G462" s="777"/>
      <c r="H462" s="777"/>
      <c r="I462" s="777"/>
      <c r="J462" s="757"/>
      <c r="K462" s="624"/>
      <c r="L462" s="624"/>
      <c r="M462" s="624"/>
      <c r="N462" s="624"/>
      <c r="O462" s="624"/>
      <c r="P462" s="774" t="str">
        <f t="shared" si="29"/>
        <v xml:space="preserve"> </v>
      </c>
      <c r="Q462" s="774" t="str">
        <f t="shared" si="30"/>
        <v xml:space="preserve"> </v>
      </c>
      <c r="R462" s="774" t="str">
        <f t="shared" si="31"/>
        <v xml:space="preserve"> </v>
      </c>
    </row>
    <row r="463" spans="1:18" x14ac:dyDescent="0.25">
      <c r="A463" s="775"/>
      <c r="B463" s="775"/>
      <c r="C463" s="775"/>
      <c r="D463" s="754"/>
      <c r="E463" s="771" t="str">
        <f t="shared" si="28"/>
        <v xml:space="preserve"> </v>
      </c>
      <c r="F463" s="908"/>
      <c r="G463" s="777"/>
      <c r="H463" s="777"/>
      <c r="I463" s="777"/>
      <c r="J463" s="757"/>
      <c r="K463" s="624"/>
      <c r="L463" s="624"/>
      <c r="M463" s="624"/>
      <c r="N463" s="624"/>
      <c r="O463" s="624"/>
      <c r="P463" s="774" t="str">
        <f t="shared" si="29"/>
        <v xml:space="preserve"> </v>
      </c>
      <c r="Q463" s="774" t="str">
        <f t="shared" si="30"/>
        <v xml:space="preserve"> </v>
      </c>
      <c r="R463" s="774" t="str">
        <f t="shared" si="31"/>
        <v xml:space="preserve"> </v>
      </c>
    </row>
    <row r="464" spans="1:18" x14ac:dyDescent="0.25">
      <c r="A464" s="775"/>
      <c r="B464" s="775"/>
      <c r="C464" s="775"/>
      <c r="D464" s="754"/>
      <c r="E464" s="771" t="str">
        <f t="shared" si="28"/>
        <v xml:space="preserve"> </v>
      </c>
      <c r="F464" s="908"/>
      <c r="G464" s="777"/>
      <c r="H464" s="777"/>
      <c r="I464" s="777"/>
      <c r="J464" s="757"/>
      <c r="K464" s="624"/>
      <c r="L464" s="624"/>
      <c r="M464" s="624"/>
      <c r="N464" s="624"/>
      <c r="O464" s="624"/>
      <c r="P464" s="774" t="str">
        <f t="shared" si="29"/>
        <v xml:space="preserve"> </v>
      </c>
      <c r="Q464" s="774" t="str">
        <f t="shared" si="30"/>
        <v xml:space="preserve"> </v>
      </c>
      <c r="R464" s="774" t="str">
        <f t="shared" si="31"/>
        <v xml:space="preserve"> </v>
      </c>
    </row>
    <row r="465" spans="1:18" x14ac:dyDescent="0.25">
      <c r="A465" s="775"/>
      <c r="B465" s="775"/>
      <c r="C465" s="775"/>
      <c r="D465" s="754"/>
      <c r="E465" s="771" t="str">
        <f t="shared" si="28"/>
        <v xml:space="preserve"> </v>
      </c>
      <c r="F465" s="908"/>
      <c r="G465" s="777"/>
      <c r="H465" s="777"/>
      <c r="I465" s="777"/>
      <c r="J465" s="757"/>
      <c r="K465" s="624"/>
      <c r="L465" s="624"/>
      <c r="M465" s="624"/>
      <c r="N465" s="624"/>
      <c r="O465" s="624"/>
      <c r="P465" s="774" t="str">
        <f t="shared" si="29"/>
        <v xml:space="preserve"> </v>
      </c>
      <c r="Q465" s="774" t="str">
        <f t="shared" si="30"/>
        <v xml:space="preserve"> </v>
      </c>
      <c r="R465" s="774" t="str">
        <f t="shared" si="31"/>
        <v xml:space="preserve"> </v>
      </c>
    </row>
    <row r="466" spans="1:18" x14ac:dyDescent="0.25">
      <c r="A466" s="775"/>
      <c r="B466" s="775"/>
      <c r="C466" s="775"/>
      <c r="D466" s="754"/>
      <c r="E466" s="771" t="str">
        <f t="shared" si="28"/>
        <v xml:space="preserve"> </v>
      </c>
      <c r="F466" s="908"/>
      <c r="G466" s="777"/>
      <c r="H466" s="777"/>
      <c r="I466" s="777"/>
      <c r="J466" s="757"/>
      <c r="K466" s="624"/>
      <c r="L466" s="624"/>
      <c r="M466" s="624"/>
      <c r="N466" s="624"/>
      <c r="O466" s="624"/>
      <c r="P466" s="774" t="str">
        <f t="shared" si="29"/>
        <v xml:space="preserve"> </v>
      </c>
      <c r="Q466" s="774" t="str">
        <f t="shared" si="30"/>
        <v xml:space="preserve"> </v>
      </c>
      <c r="R466" s="774" t="str">
        <f t="shared" si="31"/>
        <v xml:space="preserve"> </v>
      </c>
    </row>
    <row r="467" spans="1:18" x14ac:dyDescent="0.25">
      <c r="A467" s="775"/>
      <c r="B467" s="775"/>
      <c r="C467" s="775"/>
      <c r="D467" s="754"/>
      <c r="E467" s="771" t="str">
        <f t="shared" si="28"/>
        <v xml:space="preserve"> </v>
      </c>
      <c r="F467" s="908"/>
      <c r="G467" s="777"/>
      <c r="H467" s="777"/>
      <c r="I467" s="777"/>
      <c r="J467" s="757"/>
      <c r="K467" s="624"/>
      <c r="L467" s="624"/>
      <c r="M467" s="624"/>
      <c r="N467" s="624"/>
      <c r="O467" s="624"/>
      <c r="P467" s="774" t="str">
        <f t="shared" si="29"/>
        <v xml:space="preserve"> </v>
      </c>
      <c r="Q467" s="774" t="str">
        <f t="shared" si="30"/>
        <v xml:space="preserve"> </v>
      </c>
      <c r="R467" s="774" t="str">
        <f t="shared" si="31"/>
        <v xml:space="preserve"> </v>
      </c>
    </row>
    <row r="468" spans="1:18" x14ac:dyDescent="0.25">
      <c r="A468" s="775"/>
      <c r="B468" s="775"/>
      <c r="C468" s="775"/>
      <c r="D468" s="754"/>
      <c r="E468" s="771" t="str">
        <f t="shared" si="28"/>
        <v xml:space="preserve"> </v>
      </c>
      <c r="F468" s="908"/>
      <c r="G468" s="777"/>
      <c r="H468" s="777"/>
      <c r="I468" s="777"/>
      <c r="J468" s="757"/>
      <c r="K468" s="624"/>
      <c r="L468" s="624"/>
      <c r="M468" s="624"/>
      <c r="N468" s="624"/>
      <c r="O468" s="624"/>
      <c r="P468" s="774" t="str">
        <f t="shared" si="29"/>
        <v xml:space="preserve"> </v>
      </c>
      <c r="Q468" s="774" t="str">
        <f t="shared" si="30"/>
        <v xml:space="preserve"> </v>
      </c>
      <c r="R468" s="774" t="str">
        <f t="shared" si="31"/>
        <v xml:space="preserve"> </v>
      </c>
    </row>
    <row r="469" spans="1:18" x14ac:dyDescent="0.25">
      <c r="A469" s="775"/>
      <c r="B469" s="775"/>
      <c r="C469" s="775"/>
      <c r="D469" s="754"/>
      <c r="E469" s="771" t="str">
        <f t="shared" si="28"/>
        <v xml:space="preserve"> </v>
      </c>
      <c r="F469" s="908"/>
      <c r="G469" s="777"/>
      <c r="H469" s="777"/>
      <c r="I469" s="777"/>
      <c r="J469" s="757"/>
      <c r="K469" s="624"/>
      <c r="L469" s="624"/>
      <c r="M469" s="624"/>
      <c r="N469" s="624"/>
      <c r="O469" s="624"/>
      <c r="P469" s="774" t="str">
        <f t="shared" si="29"/>
        <v xml:space="preserve"> </v>
      </c>
      <c r="Q469" s="774" t="str">
        <f t="shared" si="30"/>
        <v xml:space="preserve"> </v>
      </c>
      <c r="R469" s="774" t="str">
        <f t="shared" si="31"/>
        <v xml:space="preserve"> </v>
      </c>
    </row>
    <row r="470" spans="1:18" x14ac:dyDescent="0.25">
      <c r="A470" s="775"/>
      <c r="B470" s="775"/>
      <c r="C470" s="775"/>
      <c r="D470" s="754"/>
      <c r="E470" s="771" t="str">
        <f t="shared" si="28"/>
        <v xml:space="preserve"> </v>
      </c>
      <c r="F470" s="908"/>
      <c r="G470" s="777"/>
      <c r="H470" s="777"/>
      <c r="I470" s="777"/>
      <c r="J470" s="757"/>
      <c r="K470" s="624"/>
      <c r="L470" s="624"/>
      <c r="M470" s="624"/>
      <c r="N470" s="624"/>
      <c r="O470" s="624"/>
      <c r="P470" s="774" t="str">
        <f t="shared" si="29"/>
        <v xml:space="preserve"> </v>
      </c>
      <c r="Q470" s="774" t="str">
        <f t="shared" si="30"/>
        <v xml:space="preserve"> </v>
      </c>
      <c r="R470" s="774" t="str">
        <f t="shared" si="31"/>
        <v xml:space="preserve"> </v>
      </c>
    </row>
    <row r="471" spans="1:18" x14ac:dyDescent="0.25">
      <c r="A471" s="775"/>
      <c r="B471" s="775"/>
      <c r="C471" s="775"/>
      <c r="D471" s="754"/>
      <c r="E471" s="771" t="str">
        <f t="shared" si="28"/>
        <v xml:space="preserve"> </v>
      </c>
      <c r="F471" s="908"/>
      <c r="G471" s="777"/>
      <c r="H471" s="777"/>
      <c r="I471" s="777"/>
      <c r="J471" s="757"/>
      <c r="K471" s="624"/>
      <c r="L471" s="624"/>
      <c r="M471" s="624"/>
      <c r="N471" s="624"/>
      <c r="O471" s="624"/>
      <c r="P471" s="774" t="str">
        <f t="shared" si="29"/>
        <v xml:space="preserve"> </v>
      </c>
      <c r="Q471" s="774" t="str">
        <f t="shared" si="30"/>
        <v xml:space="preserve"> </v>
      </c>
      <c r="R471" s="774" t="str">
        <f t="shared" si="31"/>
        <v xml:space="preserve"> </v>
      </c>
    </row>
    <row r="472" spans="1:18" x14ac:dyDescent="0.25">
      <c r="A472" s="775"/>
      <c r="B472" s="775"/>
      <c r="C472" s="775"/>
      <c r="D472" s="754"/>
      <c r="E472" s="771" t="str">
        <f t="shared" si="28"/>
        <v xml:space="preserve"> </v>
      </c>
      <c r="F472" s="908"/>
      <c r="G472" s="777"/>
      <c r="H472" s="777"/>
      <c r="I472" s="777"/>
      <c r="J472" s="757"/>
      <c r="K472" s="624"/>
      <c r="L472" s="624"/>
      <c r="M472" s="624"/>
      <c r="N472" s="624"/>
      <c r="O472" s="624"/>
      <c r="P472" s="774" t="str">
        <f t="shared" si="29"/>
        <v xml:space="preserve"> </v>
      </c>
      <c r="Q472" s="774" t="str">
        <f t="shared" si="30"/>
        <v xml:space="preserve"> </v>
      </c>
      <c r="R472" s="774" t="str">
        <f t="shared" si="31"/>
        <v xml:space="preserve"> </v>
      </c>
    </row>
    <row r="473" spans="1:18" x14ac:dyDescent="0.25">
      <c r="A473" s="775"/>
      <c r="B473" s="775"/>
      <c r="C473" s="775"/>
      <c r="D473" s="754"/>
      <c r="E473" s="771" t="str">
        <f t="shared" si="28"/>
        <v xml:space="preserve"> </v>
      </c>
      <c r="F473" s="908"/>
      <c r="G473" s="777"/>
      <c r="H473" s="777"/>
      <c r="I473" s="777"/>
      <c r="J473" s="757"/>
      <c r="K473" s="624"/>
      <c r="L473" s="624"/>
      <c r="M473" s="624"/>
      <c r="N473" s="624"/>
      <c r="O473" s="624"/>
      <c r="P473" s="774" t="str">
        <f t="shared" si="29"/>
        <v xml:space="preserve"> </v>
      </c>
      <c r="Q473" s="774" t="str">
        <f t="shared" si="30"/>
        <v xml:space="preserve"> </v>
      </c>
      <c r="R473" s="774" t="str">
        <f t="shared" si="31"/>
        <v xml:space="preserve"> </v>
      </c>
    </row>
    <row r="474" spans="1:18" x14ac:dyDescent="0.25">
      <c r="A474" s="775"/>
      <c r="B474" s="775"/>
      <c r="C474" s="775"/>
      <c r="D474" s="754"/>
      <c r="E474" s="771" t="str">
        <f t="shared" si="28"/>
        <v xml:space="preserve"> </v>
      </c>
      <c r="F474" s="908"/>
      <c r="G474" s="777"/>
      <c r="H474" s="777"/>
      <c r="I474" s="777"/>
      <c r="J474" s="757"/>
      <c r="K474" s="624"/>
      <c r="L474" s="624"/>
      <c r="M474" s="624"/>
      <c r="N474" s="624"/>
      <c r="O474" s="624"/>
      <c r="P474" s="774" t="str">
        <f t="shared" si="29"/>
        <v xml:space="preserve"> </v>
      </c>
      <c r="Q474" s="774" t="str">
        <f t="shared" si="30"/>
        <v xml:space="preserve"> </v>
      </c>
      <c r="R474" s="774" t="str">
        <f t="shared" si="31"/>
        <v xml:space="preserve"> </v>
      </c>
    </row>
    <row r="475" spans="1:18" x14ac:dyDescent="0.25">
      <c r="A475" s="775"/>
      <c r="B475" s="775"/>
      <c r="C475" s="775"/>
      <c r="D475" s="754"/>
      <c r="E475" s="771" t="str">
        <f t="shared" si="28"/>
        <v xml:space="preserve"> </v>
      </c>
      <c r="F475" s="908"/>
      <c r="G475" s="777"/>
      <c r="H475" s="777"/>
      <c r="I475" s="777"/>
      <c r="J475" s="757"/>
      <c r="K475" s="624"/>
      <c r="L475" s="624"/>
      <c r="M475" s="624"/>
      <c r="N475" s="624"/>
      <c r="O475" s="624"/>
      <c r="P475" s="774" t="str">
        <f t="shared" si="29"/>
        <v xml:space="preserve"> </v>
      </c>
      <c r="Q475" s="774" t="str">
        <f t="shared" si="30"/>
        <v xml:space="preserve"> </v>
      </c>
      <c r="R475" s="774" t="str">
        <f t="shared" si="31"/>
        <v xml:space="preserve"> </v>
      </c>
    </row>
    <row r="476" spans="1:18" x14ac:dyDescent="0.25">
      <c r="A476" s="775"/>
      <c r="B476" s="775"/>
      <c r="C476" s="775"/>
      <c r="D476" s="754"/>
      <c r="E476" s="771" t="str">
        <f t="shared" si="28"/>
        <v xml:space="preserve"> </v>
      </c>
      <c r="F476" s="908"/>
      <c r="G476" s="777"/>
      <c r="H476" s="777"/>
      <c r="I476" s="777"/>
      <c r="J476" s="757"/>
      <c r="K476" s="624"/>
      <c r="L476" s="624"/>
      <c r="M476" s="624"/>
      <c r="N476" s="624"/>
      <c r="O476" s="624"/>
      <c r="P476" s="774" t="str">
        <f t="shared" si="29"/>
        <v xml:space="preserve"> </v>
      </c>
      <c r="Q476" s="774" t="str">
        <f t="shared" si="30"/>
        <v xml:space="preserve"> </v>
      </c>
      <c r="R476" s="774" t="str">
        <f t="shared" si="31"/>
        <v xml:space="preserve"> </v>
      </c>
    </row>
    <row r="477" spans="1:18" x14ac:dyDescent="0.25">
      <c r="A477" s="775"/>
      <c r="B477" s="775"/>
      <c r="C477" s="775"/>
      <c r="D477" s="754"/>
      <c r="E477" s="771" t="str">
        <f t="shared" si="28"/>
        <v xml:space="preserve"> </v>
      </c>
      <c r="F477" s="908"/>
      <c r="G477" s="777"/>
      <c r="H477" s="777"/>
      <c r="I477" s="777"/>
      <c r="J477" s="757"/>
      <c r="K477" s="624"/>
      <c r="L477" s="624"/>
      <c r="M477" s="624"/>
      <c r="N477" s="624"/>
      <c r="O477" s="624"/>
      <c r="P477" s="774" t="str">
        <f t="shared" si="29"/>
        <v xml:space="preserve"> </v>
      </c>
      <c r="Q477" s="774" t="str">
        <f t="shared" si="30"/>
        <v xml:space="preserve"> </v>
      </c>
      <c r="R477" s="774" t="str">
        <f t="shared" si="31"/>
        <v xml:space="preserve"> </v>
      </c>
    </row>
    <row r="478" spans="1:18" x14ac:dyDescent="0.25">
      <c r="A478" s="775"/>
      <c r="B478" s="775"/>
      <c r="C478" s="775"/>
      <c r="D478" s="754"/>
      <c r="E478" s="771" t="str">
        <f t="shared" si="28"/>
        <v xml:space="preserve"> </v>
      </c>
      <c r="F478" s="908"/>
      <c r="G478" s="777"/>
      <c r="H478" s="777"/>
      <c r="I478" s="777"/>
      <c r="J478" s="757"/>
      <c r="K478" s="624"/>
      <c r="L478" s="624"/>
      <c r="M478" s="624"/>
      <c r="N478" s="624"/>
      <c r="O478" s="624"/>
      <c r="P478" s="774" t="str">
        <f t="shared" si="29"/>
        <v xml:space="preserve"> </v>
      </c>
      <c r="Q478" s="774" t="str">
        <f t="shared" si="30"/>
        <v xml:space="preserve"> </v>
      </c>
      <c r="R478" s="774" t="str">
        <f t="shared" si="31"/>
        <v xml:space="preserve"> </v>
      </c>
    </row>
    <row r="479" spans="1:18" x14ac:dyDescent="0.25">
      <c r="A479" s="775"/>
      <c r="B479" s="775"/>
      <c r="C479" s="775"/>
      <c r="D479" s="754"/>
      <c r="E479" s="771" t="str">
        <f t="shared" si="28"/>
        <v xml:space="preserve"> </v>
      </c>
      <c r="F479" s="908"/>
      <c r="G479" s="777"/>
      <c r="H479" s="777"/>
      <c r="I479" s="777"/>
      <c r="J479" s="757"/>
      <c r="K479" s="624"/>
      <c r="L479" s="624"/>
      <c r="M479" s="624"/>
      <c r="N479" s="624"/>
      <c r="O479" s="624"/>
      <c r="P479" s="774" t="str">
        <f t="shared" si="29"/>
        <v xml:space="preserve"> </v>
      </c>
      <c r="Q479" s="774" t="str">
        <f t="shared" si="30"/>
        <v xml:space="preserve"> </v>
      </c>
      <c r="R479" s="774" t="str">
        <f t="shared" si="31"/>
        <v xml:space="preserve"> </v>
      </c>
    </row>
    <row r="480" spans="1:18" x14ac:dyDescent="0.25">
      <c r="A480" s="775"/>
      <c r="B480" s="775"/>
      <c r="C480" s="775"/>
      <c r="D480" s="754"/>
      <c r="E480" s="771" t="str">
        <f t="shared" si="28"/>
        <v xml:space="preserve"> </v>
      </c>
      <c r="F480" s="908"/>
      <c r="G480" s="777"/>
      <c r="H480" s="777"/>
      <c r="I480" s="777"/>
      <c r="J480" s="757"/>
      <c r="K480" s="624"/>
      <c r="L480" s="624"/>
      <c r="M480" s="624"/>
      <c r="N480" s="624"/>
      <c r="O480" s="624"/>
      <c r="P480" s="774" t="str">
        <f t="shared" si="29"/>
        <v xml:space="preserve"> </v>
      </c>
      <c r="Q480" s="774" t="str">
        <f t="shared" si="30"/>
        <v xml:space="preserve"> </v>
      </c>
      <c r="R480" s="774" t="str">
        <f t="shared" si="31"/>
        <v xml:space="preserve"> </v>
      </c>
    </row>
    <row r="481" spans="1:18" x14ac:dyDescent="0.25">
      <c r="A481" s="775"/>
      <c r="B481" s="775"/>
      <c r="C481" s="775"/>
      <c r="D481" s="754"/>
      <c r="E481" s="771" t="str">
        <f t="shared" si="28"/>
        <v xml:space="preserve"> </v>
      </c>
      <c r="F481" s="908"/>
      <c r="G481" s="777"/>
      <c r="H481" s="777"/>
      <c r="I481" s="777"/>
      <c r="J481" s="757"/>
      <c r="K481" s="624"/>
      <c r="L481" s="624"/>
      <c r="M481" s="624"/>
      <c r="N481" s="624"/>
      <c r="O481" s="624"/>
      <c r="P481" s="774" t="str">
        <f t="shared" si="29"/>
        <v xml:space="preserve"> </v>
      </c>
      <c r="Q481" s="774" t="str">
        <f t="shared" si="30"/>
        <v xml:space="preserve"> </v>
      </c>
      <c r="R481" s="774" t="str">
        <f t="shared" si="31"/>
        <v xml:space="preserve"> </v>
      </c>
    </row>
    <row r="482" spans="1:18" x14ac:dyDescent="0.25">
      <c r="A482" s="775"/>
      <c r="B482" s="775"/>
      <c r="C482" s="775"/>
      <c r="D482" s="754"/>
      <c r="E482" s="771" t="str">
        <f t="shared" si="28"/>
        <v xml:space="preserve"> </v>
      </c>
      <c r="F482" s="908"/>
      <c r="G482" s="777"/>
      <c r="H482" s="777"/>
      <c r="I482" s="777"/>
      <c r="J482" s="757"/>
      <c r="K482" s="624"/>
      <c r="L482" s="624"/>
      <c r="M482" s="624"/>
      <c r="N482" s="624"/>
      <c r="O482" s="624"/>
      <c r="P482" s="774" t="str">
        <f t="shared" si="29"/>
        <v xml:space="preserve"> </v>
      </c>
      <c r="Q482" s="774" t="str">
        <f t="shared" si="30"/>
        <v xml:space="preserve"> </v>
      </c>
      <c r="R482" s="774" t="str">
        <f t="shared" si="31"/>
        <v xml:space="preserve"> </v>
      </c>
    </row>
    <row r="483" spans="1:18" x14ac:dyDescent="0.25">
      <c r="A483" s="775"/>
      <c r="B483" s="775"/>
      <c r="C483" s="775"/>
      <c r="D483" s="754"/>
      <c r="E483" s="771" t="str">
        <f t="shared" si="28"/>
        <v xml:space="preserve"> </v>
      </c>
      <c r="F483" s="908"/>
      <c r="G483" s="777"/>
      <c r="H483" s="777"/>
      <c r="I483" s="777"/>
      <c r="J483" s="757"/>
      <c r="K483" s="624"/>
      <c r="L483" s="624"/>
      <c r="M483" s="624"/>
      <c r="N483" s="624"/>
      <c r="O483" s="624"/>
      <c r="P483" s="774" t="str">
        <f t="shared" si="29"/>
        <v xml:space="preserve"> </v>
      </c>
      <c r="Q483" s="774" t="str">
        <f t="shared" si="30"/>
        <v xml:space="preserve"> </v>
      </c>
      <c r="R483" s="774" t="str">
        <f t="shared" si="31"/>
        <v xml:space="preserve"> </v>
      </c>
    </row>
    <row r="484" spans="1:18" x14ac:dyDescent="0.25">
      <c r="A484" s="775"/>
      <c r="B484" s="775"/>
      <c r="C484" s="775"/>
      <c r="D484" s="754"/>
      <c r="E484" s="771" t="str">
        <f t="shared" si="28"/>
        <v xml:space="preserve"> </v>
      </c>
      <c r="F484" s="908"/>
      <c r="G484" s="777"/>
      <c r="H484" s="777"/>
      <c r="I484" s="777"/>
      <c r="J484" s="757"/>
      <c r="K484" s="624"/>
      <c r="L484" s="624"/>
      <c r="M484" s="624"/>
      <c r="N484" s="624"/>
      <c r="O484" s="624"/>
      <c r="P484" s="774" t="str">
        <f t="shared" si="29"/>
        <v xml:space="preserve"> </v>
      </c>
      <c r="Q484" s="774" t="str">
        <f t="shared" si="30"/>
        <v xml:space="preserve"> </v>
      </c>
      <c r="R484" s="774" t="str">
        <f t="shared" si="31"/>
        <v xml:space="preserve"> </v>
      </c>
    </row>
    <row r="485" spans="1:18" x14ac:dyDescent="0.25">
      <c r="A485" s="775"/>
      <c r="B485" s="775"/>
      <c r="C485" s="775"/>
      <c r="D485" s="754"/>
      <c r="E485" s="771" t="str">
        <f t="shared" si="28"/>
        <v xml:space="preserve"> </v>
      </c>
      <c r="F485" s="908"/>
      <c r="G485" s="777"/>
      <c r="H485" s="777"/>
      <c r="I485" s="777"/>
      <c r="J485" s="757"/>
      <c r="K485" s="624"/>
      <c r="L485" s="624"/>
      <c r="M485" s="624"/>
      <c r="N485" s="624"/>
      <c r="O485" s="624"/>
      <c r="P485" s="774" t="str">
        <f t="shared" si="29"/>
        <v xml:space="preserve"> </v>
      </c>
      <c r="Q485" s="774" t="str">
        <f t="shared" si="30"/>
        <v xml:space="preserve"> </v>
      </c>
      <c r="R485" s="774" t="str">
        <f t="shared" si="31"/>
        <v xml:space="preserve"> </v>
      </c>
    </row>
    <row r="486" spans="1:18" x14ac:dyDescent="0.25">
      <c r="A486" s="775"/>
      <c r="B486" s="775"/>
      <c r="C486" s="775"/>
      <c r="D486" s="754"/>
      <c r="E486" s="771" t="str">
        <f t="shared" si="28"/>
        <v xml:space="preserve"> </v>
      </c>
      <c r="F486" s="908"/>
      <c r="G486" s="777"/>
      <c r="H486" s="777"/>
      <c r="I486" s="777"/>
      <c r="J486" s="757"/>
      <c r="K486" s="624"/>
      <c r="L486" s="624"/>
      <c r="M486" s="624"/>
      <c r="N486" s="624"/>
      <c r="O486" s="624"/>
      <c r="P486" s="774" t="str">
        <f t="shared" si="29"/>
        <v xml:space="preserve"> </v>
      </c>
      <c r="Q486" s="774" t="str">
        <f t="shared" si="30"/>
        <v xml:space="preserve"> </v>
      </c>
      <c r="R486" s="774" t="str">
        <f t="shared" si="31"/>
        <v xml:space="preserve"> </v>
      </c>
    </row>
    <row r="487" spans="1:18" x14ac:dyDescent="0.25">
      <c r="A487" s="775"/>
      <c r="B487" s="775"/>
      <c r="C487" s="775"/>
      <c r="D487" s="754"/>
      <c r="E487" s="771" t="str">
        <f t="shared" si="28"/>
        <v xml:space="preserve"> </v>
      </c>
      <c r="F487" s="908"/>
      <c r="G487" s="777"/>
      <c r="H487" s="777"/>
      <c r="I487" s="777"/>
      <c r="J487" s="757"/>
      <c r="K487" s="624"/>
      <c r="L487" s="624"/>
      <c r="M487" s="624"/>
      <c r="N487" s="624"/>
      <c r="O487" s="624"/>
      <c r="P487" s="774" t="str">
        <f t="shared" si="29"/>
        <v xml:space="preserve"> </v>
      </c>
      <c r="Q487" s="774" t="str">
        <f t="shared" si="30"/>
        <v xml:space="preserve"> </v>
      </c>
      <c r="R487" s="774" t="str">
        <f t="shared" si="31"/>
        <v xml:space="preserve"> </v>
      </c>
    </row>
    <row r="488" spans="1:18" x14ac:dyDescent="0.25">
      <c r="A488" s="775"/>
      <c r="B488" s="775"/>
      <c r="C488" s="775"/>
      <c r="D488" s="754"/>
      <c r="E488" s="771" t="str">
        <f t="shared" si="28"/>
        <v xml:space="preserve"> </v>
      </c>
      <c r="F488" s="908"/>
      <c r="G488" s="777"/>
      <c r="H488" s="777"/>
      <c r="I488" s="777"/>
      <c r="J488" s="757"/>
      <c r="K488" s="624"/>
      <c r="L488" s="624"/>
      <c r="M488" s="624"/>
      <c r="N488" s="624"/>
      <c r="O488" s="624"/>
      <c r="P488" s="774" t="str">
        <f t="shared" si="29"/>
        <v xml:space="preserve"> </v>
      </c>
      <c r="Q488" s="774" t="str">
        <f t="shared" si="30"/>
        <v xml:space="preserve"> </v>
      </c>
      <c r="R488" s="774" t="str">
        <f t="shared" si="31"/>
        <v xml:space="preserve"> </v>
      </c>
    </row>
    <row r="489" spans="1:18" x14ac:dyDescent="0.25">
      <c r="A489" s="775"/>
      <c r="B489" s="775"/>
      <c r="C489" s="775"/>
      <c r="D489" s="754"/>
      <c r="E489" s="771" t="str">
        <f t="shared" si="28"/>
        <v xml:space="preserve"> </v>
      </c>
      <c r="F489" s="908"/>
      <c r="G489" s="777"/>
      <c r="H489" s="777"/>
      <c r="I489" s="777"/>
      <c r="J489" s="757"/>
      <c r="K489" s="624"/>
      <c r="L489" s="624"/>
      <c r="M489" s="624"/>
      <c r="N489" s="624"/>
      <c r="O489" s="624"/>
      <c r="P489" s="774" t="str">
        <f t="shared" si="29"/>
        <v xml:space="preserve"> </v>
      </c>
      <c r="Q489" s="774" t="str">
        <f t="shared" si="30"/>
        <v xml:space="preserve"> </v>
      </c>
      <c r="R489" s="774" t="str">
        <f t="shared" si="31"/>
        <v xml:space="preserve"> </v>
      </c>
    </row>
    <row r="490" spans="1:18" x14ac:dyDescent="0.25">
      <c r="A490" s="775"/>
      <c r="B490" s="775"/>
      <c r="C490" s="775"/>
      <c r="D490" s="754"/>
      <c r="E490" s="771" t="str">
        <f t="shared" si="28"/>
        <v xml:space="preserve"> </v>
      </c>
      <c r="F490" s="908"/>
      <c r="G490" s="777"/>
      <c r="H490" s="777"/>
      <c r="I490" s="777"/>
      <c r="J490" s="757"/>
      <c r="K490" s="624"/>
      <c r="L490" s="624"/>
      <c r="M490" s="624"/>
      <c r="N490" s="624"/>
      <c r="O490" s="624"/>
      <c r="P490" s="774" t="str">
        <f t="shared" si="29"/>
        <v xml:space="preserve"> </v>
      </c>
      <c r="Q490" s="774" t="str">
        <f t="shared" si="30"/>
        <v xml:space="preserve"> </v>
      </c>
      <c r="R490" s="774" t="str">
        <f t="shared" si="31"/>
        <v xml:space="preserve"> </v>
      </c>
    </row>
    <row r="491" spans="1:18" x14ac:dyDescent="0.25">
      <c r="A491" s="775"/>
      <c r="B491" s="775"/>
      <c r="C491" s="775"/>
      <c r="D491" s="754"/>
      <c r="E491" s="771" t="str">
        <f t="shared" si="28"/>
        <v xml:space="preserve"> </v>
      </c>
      <c r="F491" s="908"/>
      <c r="G491" s="777"/>
      <c r="H491" s="777"/>
      <c r="I491" s="777"/>
      <c r="J491" s="757"/>
      <c r="K491" s="624"/>
      <c r="L491" s="624"/>
      <c r="M491" s="624"/>
      <c r="N491" s="624"/>
      <c r="O491" s="624"/>
      <c r="P491" s="774" t="str">
        <f t="shared" si="29"/>
        <v xml:space="preserve"> </v>
      </c>
      <c r="Q491" s="774" t="str">
        <f t="shared" si="30"/>
        <v xml:space="preserve"> </v>
      </c>
      <c r="R491" s="774" t="str">
        <f t="shared" si="31"/>
        <v xml:space="preserve"> </v>
      </c>
    </row>
    <row r="492" spans="1:18" x14ac:dyDescent="0.25">
      <c r="A492" s="775"/>
      <c r="B492" s="775"/>
      <c r="C492" s="775"/>
      <c r="D492" s="754"/>
      <c r="E492" s="771" t="str">
        <f t="shared" si="28"/>
        <v xml:space="preserve"> </v>
      </c>
      <c r="F492" s="908"/>
      <c r="G492" s="777"/>
      <c r="H492" s="777"/>
      <c r="I492" s="777"/>
      <c r="J492" s="757"/>
      <c r="K492" s="624"/>
      <c r="L492" s="624"/>
      <c r="M492" s="624"/>
      <c r="N492" s="624"/>
      <c r="O492" s="624"/>
      <c r="P492" s="774" t="str">
        <f t="shared" si="29"/>
        <v xml:space="preserve"> </v>
      </c>
      <c r="Q492" s="774" t="str">
        <f t="shared" si="30"/>
        <v xml:space="preserve"> </v>
      </c>
      <c r="R492" s="774" t="str">
        <f t="shared" si="31"/>
        <v xml:space="preserve"> </v>
      </c>
    </row>
    <row r="493" spans="1:18" x14ac:dyDescent="0.25">
      <c r="A493" s="775"/>
      <c r="B493" s="775"/>
      <c r="C493" s="775"/>
      <c r="D493" s="754"/>
      <c r="E493" s="771" t="str">
        <f t="shared" si="28"/>
        <v xml:space="preserve"> </v>
      </c>
      <c r="F493" s="908"/>
      <c r="G493" s="777"/>
      <c r="H493" s="777"/>
      <c r="I493" s="777"/>
      <c r="J493" s="757"/>
      <c r="K493" s="624"/>
      <c r="L493" s="624"/>
      <c r="M493" s="624"/>
      <c r="N493" s="624"/>
      <c r="O493" s="624"/>
      <c r="P493" s="774" t="str">
        <f t="shared" si="29"/>
        <v xml:space="preserve"> </v>
      </c>
      <c r="Q493" s="774" t="str">
        <f t="shared" si="30"/>
        <v xml:space="preserve"> </v>
      </c>
      <c r="R493" s="774" t="str">
        <f t="shared" si="31"/>
        <v xml:space="preserve"> </v>
      </c>
    </row>
    <row r="494" spans="1:18" x14ac:dyDescent="0.25">
      <c r="A494" s="775"/>
      <c r="B494" s="775"/>
      <c r="C494" s="775"/>
      <c r="D494" s="754"/>
      <c r="E494" s="771" t="str">
        <f t="shared" si="28"/>
        <v xml:space="preserve"> </v>
      </c>
      <c r="F494" s="908"/>
      <c r="G494" s="777"/>
      <c r="H494" s="777"/>
      <c r="I494" s="777"/>
      <c r="J494" s="757"/>
      <c r="K494" s="624"/>
      <c r="L494" s="624"/>
      <c r="M494" s="624"/>
      <c r="N494" s="624"/>
      <c r="O494" s="624"/>
      <c r="P494" s="774" t="str">
        <f t="shared" si="29"/>
        <v xml:space="preserve"> </v>
      </c>
      <c r="Q494" s="774" t="str">
        <f t="shared" si="30"/>
        <v xml:space="preserve"> </v>
      </c>
      <c r="R494" s="774" t="str">
        <f t="shared" si="31"/>
        <v xml:space="preserve"> </v>
      </c>
    </row>
    <row r="495" spans="1:18" x14ac:dyDescent="0.25">
      <c r="A495" s="775"/>
      <c r="B495" s="775"/>
      <c r="C495" s="775"/>
      <c r="D495" s="754"/>
      <c r="E495" s="771" t="str">
        <f t="shared" si="28"/>
        <v xml:space="preserve"> </v>
      </c>
      <c r="F495" s="908"/>
      <c r="G495" s="777"/>
      <c r="H495" s="777"/>
      <c r="I495" s="777"/>
      <c r="J495" s="757"/>
      <c r="K495" s="624"/>
      <c r="L495" s="624"/>
      <c r="M495" s="624"/>
      <c r="N495" s="624"/>
      <c r="O495" s="624"/>
      <c r="P495" s="774" t="str">
        <f t="shared" si="29"/>
        <v xml:space="preserve"> </v>
      </c>
      <c r="Q495" s="774" t="str">
        <f t="shared" si="30"/>
        <v xml:space="preserve"> </v>
      </c>
      <c r="R495" s="774" t="str">
        <f t="shared" si="31"/>
        <v xml:space="preserve"> </v>
      </c>
    </row>
    <row r="496" spans="1:18" x14ac:dyDescent="0.25">
      <c r="A496" s="775"/>
      <c r="B496" s="775"/>
      <c r="C496" s="775"/>
      <c r="D496" s="754"/>
      <c r="E496" s="771" t="str">
        <f t="shared" si="28"/>
        <v xml:space="preserve"> </v>
      </c>
      <c r="F496" s="908"/>
      <c r="G496" s="777"/>
      <c r="H496" s="777"/>
      <c r="I496" s="777"/>
      <c r="J496" s="757"/>
      <c r="K496" s="624"/>
      <c r="L496" s="624"/>
      <c r="M496" s="624"/>
      <c r="N496" s="624"/>
      <c r="O496" s="624"/>
      <c r="P496" s="774" t="str">
        <f t="shared" si="29"/>
        <v xml:space="preserve"> </v>
      </c>
      <c r="Q496" s="774" t="str">
        <f t="shared" si="30"/>
        <v xml:space="preserve"> </v>
      </c>
      <c r="R496" s="774" t="str">
        <f t="shared" si="31"/>
        <v xml:space="preserve"> </v>
      </c>
    </row>
    <row r="497" spans="1:18" x14ac:dyDescent="0.25">
      <c r="A497" s="775"/>
      <c r="B497" s="775"/>
      <c r="C497" s="775"/>
      <c r="D497" s="754"/>
      <c r="E497" s="771" t="str">
        <f t="shared" si="28"/>
        <v xml:space="preserve"> </v>
      </c>
      <c r="F497" s="908"/>
      <c r="G497" s="777"/>
      <c r="H497" s="777"/>
      <c r="I497" s="777"/>
      <c r="J497" s="757"/>
      <c r="K497" s="624"/>
      <c r="L497" s="624"/>
      <c r="M497" s="624"/>
      <c r="N497" s="624"/>
      <c r="O497" s="624"/>
      <c r="P497" s="774" t="str">
        <f t="shared" si="29"/>
        <v xml:space="preserve"> </v>
      </c>
      <c r="Q497" s="774" t="str">
        <f t="shared" si="30"/>
        <v xml:space="preserve"> </v>
      </c>
      <c r="R497" s="774" t="str">
        <f t="shared" si="31"/>
        <v xml:space="preserve"> </v>
      </c>
    </row>
    <row r="498" spans="1:18" x14ac:dyDescent="0.25">
      <c r="A498" s="775"/>
      <c r="B498" s="775"/>
      <c r="C498" s="775"/>
      <c r="D498" s="754"/>
      <c r="E498" s="771" t="str">
        <f t="shared" si="28"/>
        <v xml:space="preserve"> </v>
      </c>
      <c r="F498" s="908"/>
      <c r="G498" s="777"/>
      <c r="H498" s="777"/>
      <c r="I498" s="777"/>
      <c r="J498" s="757"/>
      <c r="K498" s="624"/>
      <c r="L498" s="624"/>
      <c r="M498" s="624"/>
      <c r="N498" s="624"/>
      <c r="O498" s="624"/>
      <c r="P498" s="774" t="str">
        <f t="shared" si="29"/>
        <v xml:space="preserve"> </v>
      </c>
      <c r="Q498" s="774" t="str">
        <f t="shared" si="30"/>
        <v xml:space="preserve"> </v>
      </c>
      <c r="R498" s="774" t="str">
        <f t="shared" si="31"/>
        <v xml:space="preserve"> </v>
      </c>
    </row>
    <row r="499" spans="1:18" x14ac:dyDescent="0.25">
      <c r="A499" s="775"/>
      <c r="B499" s="775"/>
      <c r="C499" s="775"/>
      <c r="D499" s="754"/>
      <c r="E499" s="771" t="str">
        <f t="shared" si="28"/>
        <v xml:space="preserve"> </v>
      </c>
      <c r="F499" s="908"/>
      <c r="G499" s="777"/>
      <c r="H499" s="777"/>
      <c r="I499" s="777"/>
      <c r="J499" s="757"/>
      <c r="K499" s="624"/>
      <c r="L499" s="624"/>
      <c r="M499" s="624"/>
      <c r="N499" s="624"/>
      <c r="O499" s="624"/>
      <c r="P499" s="774" t="str">
        <f t="shared" si="29"/>
        <v xml:space="preserve"> </v>
      </c>
      <c r="Q499" s="774" t="str">
        <f t="shared" si="30"/>
        <v xml:space="preserve"> </v>
      </c>
      <c r="R499" s="774" t="str">
        <f t="shared" si="31"/>
        <v xml:space="preserve"> </v>
      </c>
    </row>
    <row r="500" spans="1:18" x14ac:dyDescent="0.25">
      <c r="A500" s="775"/>
      <c r="B500" s="775"/>
      <c r="C500" s="775"/>
      <c r="D500" s="754"/>
      <c r="E500" s="771" t="str">
        <f t="shared" si="28"/>
        <v xml:space="preserve"> </v>
      </c>
      <c r="F500" s="908"/>
      <c r="G500" s="777"/>
      <c r="H500" s="777"/>
      <c r="I500" s="777"/>
      <c r="J500" s="757"/>
      <c r="K500" s="624"/>
      <c r="L500" s="624"/>
      <c r="M500" s="624"/>
      <c r="N500" s="624"/>
      <c r="O500" s="624"/>
      <c r="P500" s="774" t="str">
        <f t="shared" si="29"/>
        <v xml:space="preserve"> </v>
      </c>
      <c r="Q500" s="774" t="str">
        <f t="shared" si="30"/>
        <v xml:space="preserve"> </v>
      </c>
      <c r="R500" s="774" t="str">
        <f t="shared" si="31"/>
        <v xml:space="preserve"> </v>
      </c>
    </row>
    <row r="501" spans="1:18" x14ac:dyDescent="0.25">
      <c r="A501" s="775"/>
      <c r="B501" s="775"/>
      <c r="C501" s="775"/>
      <c r="D501" s="754"/>
      <c r="E501" s="771" t="str">
        <f t="shared" si="28"/>
        <v xml:space="preserve"> </v>
      </c>
      <c r="F501" s="908"/>
      <c r="G501" s="777"/>
      <c r="H501" s="777"/>
      <c r="I501" s="777"/>
      <c r="J501" s="757"/>
      <c r="K501" s="624"/>
      <c r="L501" s="624"/>
      <c r="M501" s="624"/>
      <c r="N501" s="624"/>
      <c r="O501" s="624"/>
      <c r="P501" s="774" t="str">
        <f t="shared" si="29"/>
        <v xml:space="preserve"> </v>
      </c>
      <c r="Q501" s="774" t="str">
        <f t="shared" si="30"/>
        <v xml:space="preserve"> </v>
      </c>
      <c r="R501" s="774" t="str">
        <f t="shared" si="31"/>
        <v xml:space="preserve"> </v>
      </c>
    </row>
    <row r="502" spans="1:18" x14ac:dyDescent="0.25">
      <c r="A502" s="775"/>
      <c r="B502" s="775"/>
      <c r="C502" s="775"/>
      <c r="D502" s="754"/>
      <c r="E502" s="771" t="str">
        <f t="shared" si="28"/>
        <v xml:space="preserve"> </v>
      </c>
      <c r="F502" s="908"/>
      <c r="G502" s="777"/>
      <c r="H502" s="777"/>
      <c r="I502" s="777"/>
      <c r="J502" s="757"/>
      <c r="K502" s="624"/>
      <c r="L502" s="624"/>
      <c r="M502" s="624"/>
      <c r="N502" s="624"/>
      <c r="O502" s="624"/>
      <c r="P502" s="774" t="str">
        <f t="shared" si="29"/>
        <v xml:space="preserve"> </v>
      </c>
      <c r="Q502" s="774" t="str">
        <f t="shared" si="30"/>
        <v xml:space="preserve"> </v>
      </c>
      <c r="R502" s="774" t="str">
        <f t="shared" si="31"/>
        <v xml:space="preserve"> </v>
      </c>
    </row>
    <row r="503" spans="1:18" x14ac:dyDescent="0.25">
      <c r="A503" s="775"/>
      <c r="B503" s="775"/>
      <c r="C503" s="775"/>
      <c r="D503" s="754"/>
      <c r="E503" s="771" t="str">
        <f t="shared" si="28"/>
        <v xml:space="preserve"> </v>
      </c>
      <c r="F503" s="908"/>
      <c r="G503" s="777"/>
      <c r="H503" s="777"/>
      <c r="I503" s="777"/>
      <c r="J503" s="757"/>
      <c r="K503" s="624"/>
      <c r="L503" s="624"/>
      <c r="M503" s="624"/>
      <c r="N503" s="624"/>
      <c r="O503" s="624"/>
      <c r="P503" s="774" t="str">
        <f t="shared" si="29"/>
        <v xml:space="preserve"> </v>
      </c>
      <c r="Q503" s="774" t="str">
        <f t="shared" si="30"/>
        <v xml:space="preserve"> </v>
      </c>
      <c r="R503" s="774" t="str">
        <f t="shared" si="31"/>
        <v xml:space="preserve"> </v>
      </c>
    </row>
    <row r="504" spans="1:18" x14ac:dyDescent="0.25">
      <c r="A504" s="775"/>
      <c r="B504" s="775"/>
      <c r="C504" s="775"/>
      <c r="D504" s="754"/>
      <c r="E504" s="771" t="str">
        <f t="shared" si="28"/>
        <v xml:space="preserve"> </v>
      </c>
      <c r="F504" s="908"/>
      <c r="G504" s="777"/>
      <c r="H504" s="777"/>
      <c r="I504" s="777"/>
      <c r="J504" s="757"/>
      <c r="K504" s="624"/>
      <c r="L504" s="624"/>
      <c r="M504" s="624"/>
      <c r="N504" s="624"/>
      <c r="O504" s="624"/>
      <c r="P504" s="774" t="str">
        <f t="shared" si="29"/>
        <v xml:space="preserve"> </v>
      </c>
      <c r="Q504" s="774" t="str">
        <f t="shared" si="30"/>
        <v xml:space="preserve"> </v>
      </c>
      <c r="R504" s="774" t="str">
        <f t="shared" si="31"/>
        <v xml:space="preserve"> </v>
      </c>
    </row>
    <row r="505" spans="1:18" x14ac:dyDescent="0.25">
      <c r="A505" s="775"/>
      <c r="B505" s="775"/>
      <c r="C505" s="775"/>
      <c r="D505" s="754"/>
      <c r="E505" s="771" t="str">
        <f t="shared" si="28"/>
        <v xml:space="preserve"> </v>
      </c>
      <c r="F505" s="908"/>
      <c r="G505" s="777"/>
      <c r="H505" s="777"/>
      <c r="I505" s="777"/>
      <c r="J505" s="757"/>
      <c r="K505" s="624"/>
      <c r="L505" s="624"/>
      <c r="M505" s="624"/>
      <c r="N505" s="624"/>
      <c r="O505" s="624"/>
      <c r="P505" s="774" t="str">
        <f t="shared" si="29"/>
        <v xml:space="preserve"> </v>
      </c>
      <c r="Q505" s="774" t="str">
        <f t="shared" si="30"/>
        <v xml:space="preserve"> </v>
      </c>
      <c r="R505" s="774" t="str">
        <f t="shared" si="31"/>
        <v xml:space="preserve"> </v>
      </c>
    </row>
    <row r="506" spans="1:18" x14ac:dyDescent="0.25">
      <c r="A506" s="775"/>
      <c r="B506" s="775"/>
      <c r="C506" s="775"/>
      <c r="D506" s="754"/>
      <c r="E506" s="771" t="str">
        <f t="shared" si="28"/>
        <v xml:space="preserve"> </v>
      </c>
      <c r="F506" s="908"/>
      <c r="G506" s="777"/>
      <c r="H506" s="777"/>
      <c r="I506" s="777"/>
      <c r="J506" s="757"/>
      <c r="K506" s="624"/>
      <c r="L506" s="624"/>
      <c r="M506" s="624"/>
      <c r="N506" s="624"/>
      <c r="O506" s="624"/>
      <c r="P506" s="774" t="str">
        <f t="shared" si="29"/>
        <v xml:space="preserve"> </v>
      </c>
      <c r="Q506" s="774" t="str">
        <f t="shared" si="30"/>
        <v xml:space="preserve"> </v>
      </c>
      <c r="R506" s="774" t="str">
        <f t="shared" si="31"/>
        <v xml:space="preserve"> </v>
      </c>
    </row>
    <row r="507" spans="1:18" x14ac:dyDescent="0.25">
      <c r="A507" s="775"/>
      <c r="B507" s="775"/>
      <c r="C507" s="775"/>
      <c r="D507" s="754"/>
      <c r="E507" s="771" t="str">
        <f t="shared" si="28"/>
        <v xml:space="preserve"> </v>
      </c>
      <c r="F507" s="908"/>
      <c r="G507" s="777"/>
      <c r="H507" s="777"/>
      <c r="I507" s="777"/>
      <c r="J507" s="757"/>
      <c r="K507" s="624"/>
      <c r="L507" s="624"/>
      <c r="M507" s="624"/>
      <c r="N507" s="624"/>
      <c r="O507" s="624"/>
      <c r="P507" s="774" t="str">
        <f t="shared" si="29"/>
        <v xml:space="preserve"> </v>
      </c>
      <c r="Q507" s="774" t="str">
        <f t="shared" si="30"/>
        <v xml:space="preserve"> </v>
      </c>
      <c r="R507" s="774" t="str">
        <f t="shared" si="31"/>
        <v xml:space="preserve"> </v>
      </c>
    </row>
    <row r="508" spans="1:18" x14ac:dyDescent="0.25">
      <c r="A508" s="775"/>
      <c r="B508" s="775"/>
      <c r="C508" s="775"/>
      <c r="D508" s="754"/>
      <c r="E508" s="771" t="str">
        <f t="shared" si="28"/>
        <v xml:space="preserve"> </v>
      </c>
      <c r="F508" s="908"/>
      <c r="G508" s="777"/>
      <c r="H508" s="777"/>
      <c r="I508" s="777"/>
      <c r="J508" s="757"/>
      <c r="K508" s="624"/>
      <c r="L508" s="624"/>
      <c r="M508" s="624"/>
      <c r="N508" s="624"/>
      <c r="O508" s="624"/>
      <c r="P508" s="774" t="str">
        <f t="shared" si="29"/>
        <v xml:space="preserve"> </v>
      </c>
      <c r="Q508" s="774" t="str">
        <f t="shared" si="30"/>
        <v xml:space="preserve"> </v>
      </c>
      <c r="R508" s="774" t="str">
        <f t="shared" si="31"/>
        <v xml:space="preserve"> </v>
      </c>
    </row>
    <row r="509" spans="1:18" x14ac:dyDescent="0.25">
      <c r="A509" s="775"/>
      <c r="B509" s="775"/>
      <c r="C509" s="775"/>
      <c r="D509" s="754"/>
      <c r="E509" s="771" t="str">
        <f t="shared" si="28"/>
        <v xml:space="preserve"> </v>
      </c>
      <c r="F509" s="908"/>
      <c r="G509" s="777"/>
      <c r="H509" s="777"/>
      <c r="I509" s="777"/>
      <c r="J509" s="757"/>
      <c r="K509" s="624"/>
      <c r="L509" s="624"/>
      <c r="M509" s="624"/>
      <c r="N509" s="624"/>
      <c r="O509" s="624"/>
      <c r="P509" s="774" t="str">
        <f t="shared" si="29"/>
        <v xml:space="preserve"> </v>
      </c>
      <c r="Q509" s="774" t="str">
        <f t="shared" si="30"/>
        <v xml:space="preserve"> </v>
      </c>
      <c r="R509" s="774" t="str">
        <f t="shared" si="31"/>
        <v xml:space="preserve"> </v>
      </c>
    </row>
    <row r="510" spans="1:18" x14ac:dyDescent="0.25">
      <c r="A510" s="775"/>
      <c r="B510" s="775"/>
      <c r="C510" s="775"/>
      <c r="D510" s="754"/>
      <c r="E510" s="771" t="str">
        <f t="shared" si="28"/>
        <v xml:space="preserve"> </v>
      </c>
      <c r="F510" s="908"/>
      <c r="G510" s="777"/>
      <c r="H510" s="777"/>
      <c r="I510" s="777"/>
      <c r="J510" s="757"/>
      <c r="K510" s="624"/>
      <c r="L510" s="624"/>
      <c r="M510" s="624"/>
      <c r="N510" s="624"/>
      <c r="O510" s="624"/>
      <c r="P510" s="774" t="str">
        <f t="shared" si="29"/>
        <v xml:space="preserve"> </v>
      </c>
      <c r="Q510" s="774" t="str">
        <f t="shared" si="30"/>
        <v xml:space="preserve"> </v>
      </c>
      <c r="R510" s="774" t="str">
        <f t="shared" si="31"/>
        <v xml:space="preserve"> </v>
      </c>
    </row>
    <row r="511" spans="1:18" x14ac:dyDescent="0.25">
      <c r="A511" s="775"/>
      <c r="B511" s="775"/>
      <c r="C511" s="775"/>
      <c r="D511" s="754"/>
      <c r="E511" s="771" t="str">
        <f t="shared" si="28"/>
        <v xml:space="preserve"> </v>
      </c>
      <c r="F511" s="908"/>
      <c r="G511" s="777"/>
      <c r="H511" s="777"/>
      <c r="I511" s="777"/>
      <c r="J511" s="757"/>
      <c r="K511" s="624"/>
      <c r="L511" s="624"/>
      <c r="M511" s="624"/>
      <c r="N511" s="624"/>
      <c r="O511" s="624"/>
      <c r="P511" s="774" t="str">
        <f t="shared" si="29"/>
        <v xml:space="preserve"> </v>
      </c>
      <c r="Q511" s="774" t="str">
        <f t="shared" si="30"/>
        <v xml:space="preserve"> </v>
      </c>
      <c r="R511" s="774" t="str">
        <f t="shared" si="31"/>
        <v xml:space="preserve"> </v>
      </c>
    </row>
    <row r="512" spans="1:18" x14ac:dyDescent="0.25">
      <c r="A512" s="775"/>
      <c r="B512" s="775"/>
      <c r="C512" s="775"/>
      <c r="D512" s="754"/>
      <c r="E512" s="771" t="str">
        <f t="shared" si="28"/>
        <v xml:space="preserve"> </v>
      </c>
      <c r="F512" s="908"/>
      <c r="G512" s="777"/>
      <c r="H512" s="777"/>
      <c r="I512" s="777"/>
      <c r="J512" s="757"/>
      <c r="K512" s="624"/>
      <c r="L512" s="624"/>
      <c r="M512" s="624"/>
      <c r="N512" s="624"/>
      <c r="O512" s="624"/>
      <c r="P512" s="774" t="str">
        <f t="shared" si="29"/>
        <v xml:space="preserve"> </v>
      </c>
      <c r="Q512" s="774" t="str">
        <f t="shared" si="30"/>
        <v xml:space="preserve"> </v>
      </c>
      <c r="R512" s="774" t="str">
        <f t="shared" si="31"/>
        <v xml:space="preserve"> </v>
      </c>
    </row>
    <row r="513" spans="1:18" x14ac:dyDescent="0.25">
      <c r="A513" s="775"/>
      <c r="B513" s="775"/>
      <c r="C513" s="775"/>
      <c r="D513" s="754"/>
      <c r="E513" s="771" t="str">
        <f t="shared" si="28"/>
        <v xml:space="preserve"> </v>
      </c>
      <c r="F513" s="908"/>
      <c r="G513" s="777"/>
      <c r="H513" s="777"/>
      <c r="I513" s="777"/>
      <c r="J513" s="757"/>
      <c r="K513" s="624"/>
      <c r="L513" s="624"/>
      <c r="M513" s="624"/>
      <c r="N513" s="624"/>
      <c r="O513" s="624"/>
      <c r="P513" s="774" t="str">
        <f t="shared" si="29"/>
        <v xml:space="preserve"> </v>
      </c>
      <c r="Q513" s="774" t="str">
        <f t="shared" si="30"/>
        <v xml:space="preserve"> </v>
      </c>
      <c r="R513" s="774" t="str">
        <f t="shared" si="31"/>
        <v xml:space="preserve"> </v>
      </c>
    </row>
    <row r="514" spans="1:18" x14ac:dyDescent="0.25">
      <c r="A514" s="775"/>
      <c r="B514" s="775"/>
      <c r="C514" s="775"/>
      <c r="D514" s="754"/>
      <c r="E514" s="771" t="str">
        <f t="shared" si="28"/>
        <v xml:space="preserve"> </v>
      </c>
      <c r="F514" s="908"/>
      <c r="G514" s="777"/>
      <c r="H514" s="777"/>
      <c r="I514" s="777"/>
      <c r="J514" s="757"/>
      <c r="K514" s="624"/>
      <c r="L514" s="624"/>
      <c r="M514" s="624"/>
      <c r="N514" s="624"/>
      <c r="O514" s="624"/>
      <c r="P514" s="774" t="str">
        <f t="shared" si="29"/>
        <v xml:space="preserve"> </v>
      </c>
      <c r="Q514" s="774" t="str">
        <f t="shared" si="30"/>
        <v xml:space="preserve"> </v>
      </c>
      <c r="R514" s="774" t="str">
        <f t="shared" si="31"/>
        <v xml:space="preserve"> </v>
      </c>
    </row>
    <row r="515" spans="1:18" x14ac:dyDescent="0.25">
      <c r="A515" s="775"/>
      <c r="B515" s="775"/>
      <c r="C515" s="775"/>
      <c r="D515" s="754"/>
      <c r="E515" s="771" t="str">
        <f t="shared" si="28"/>
        <v xml:space="preserve"> </v>
      </c>
      <c r="F515" s="908"/>
      <c r="G515" s="777"/>
      <c r="H515" s="777"/>
      <c r="I515" s="777"/>
      <c r="J515" s="757"/>
      <c r="K515" s="624"/>
      <c r="L515" s="624"/>
      <c r="M515" s="624"/>
      <c r="N515" s="624"/>
      <c r="O515" s="624"/>
      <c r="P515" s="774" t="str">
        <f t="shared" si="29"/>
        <v xml:space="preserve"> </v>
      </c>
      <c r="Q515" s="774" t="str">
        <f t="shared" si="30"/>
        <v xml:space="preserve"> </v>
      </c>
      <c r="R515" s="774" t="str">
        <f t="shared" si="31"/>
        <v xml:space="preserve"> </v>
      </c>
    </row>
    <row r="516" spans="1:18" x14ac:dyDescent="0.25">
      <c r="A516" s="775"/>
      <c r="B516" s="775"/>
      <c r="C516" s="775"/>
      <c r="D516" s="754"/>
      <c r="E516" s="771" t="str">
        <f t="shared" si="28"/>
        <v xml:space="preserve"> </v>
      </c>
      <c r="F516" s="908"/>
      <c r="G516" s="777"/>
      <c r="H516" s="777"/>
      <c r="I516" s="777"/>
      <c r="J516" s="757"/>
      <c r="K516" s="624"/>
      <c r="L516" s="624"/>
      <c r="M516" s="624"/>
      <c r="N516" s="624"/>
      <c r="O516" s="624"/>
      <c r="P516" s="774" t="str">
        <f t="shared" si="29"/>
        <v xml:space="preserve"> </v>
      </c>
      <c r="Q516" s="774" t="str">
        <f t="shared" si="30"/>
        <v xml:space="preserve"> </v>
      </c>
      <c r="R516" s="774" t="str">
        <f t="shared" si="31"/>
        <v xml:space="preserve"> </v>
      </c>
    </row>
    <row r="517" spans="1:18" x14ac:dyDescent="0.25">
      <c r="A517" s="775"/>
      <c r="B517" s="775"/>
      <c r="C517" s="775"/>
      <c r="D517" s="754"/>
      <c r="E517" s="771" t="str">
        <f t="shared" si="28"/>
        <v xml:space="preserve"> </v>
      </c>
      <c r="F517" s="908"/>
      <c r="G517" s="777"/>
      <c r="H517" s="777"/>
      <c r="I517" s="777"/>
      <c r="J517" s="757"/>
      <c r="K517" s="624"/>
      <c r="L517" s="624"/>
      <c r="M517" s="624"/>
      <c r="N517" s="624"/>
      <c r="O517" s="624"/>
      <c r="P517" s="774" t="str">
        <f t="shared" si="29"/>
        <v xml:space="preserve"> </v>
      </c>
      <c r="Q517" s="774" t="str">
        <f t="shared" si="30"/>
        <v xml:space="preserve"> </v>
      </c>
      <c r="R517" s="774" t="str">
        <f t="shared" si="31"/>
        <v xml:space="preserve"> </v>
      </c>
    </row>
    <row r="518" spans="1:18" x14ac:dyDescent="0.25">
      <c r="A518" s="775"/>
      <c r="B518" s="775"/>
      <c r="C518" s="775"/>
      <c r="D518" s="754"/>
      <c r="E518" s="771" t="str">
        <f t="shared" ref="E518:E581" si="32">IFERROR(G518/J518," ")</f>
        <v xml:space="preserve"> </v>
      </c>
      <c r="F518" s="908"/>
      <c r="G518" s="777"/>
      <c r="H518" s="777"/>
      <c r="I518" s="777"/>
      <c r="J518" s="757"/>
      <c r="K518" s="624"/>
      <c r="L518" s="624"/>
      <c r="M518" s="624"/>
      <c r="N518" s="624"/>
      <c r="O518" s="624"/>
      <c r="P518" s="774" t="str">
        <f t="shared" ref="P518:P581" si="33">IF((K518*0.187*10^-3+L518*0.86*10^-3+M518*1.225*10^-3+N518*0.616*10^-3+O518*0.765*10^-3)&gt;0,K518*0.187*10^-3+L518*0.86*10^-3+M518*1.225*10^-3+N518*0.616*10^-3+O518*0.765*10^-3," ")</f>
        <v xml:space="preserve"> </v>
      </c>
      <c r="Q518" s="774" t="str">
        <f t="shared" ref="Q518:Q581" si="34">IFERROR(P518/J518," ")</f>
        <v xml:space="preserve"> </v>
      </c>
      <c r="R518" s="774" t="str">
        <f t="shared" ref="R518:R581" si="35">IFERROR(P518/G518," ")</f>
        <v xml:space="preserve"> </v>
      </c>
    </row>
    <row r="519" spans="1:18" x14ac:dyDescent="0.25">
      <c r="A519" s="775"/>
      <c r="B519" s="775"/>
      <c r="C519" s="775"/>
      <c r="D519" s="754"/>
      <c r="E519" s="771" t="str">
        <f t="shared" si="32"/>
        <v xml:space="preserve"> </v>
      </c>
      <c r="F519" s="908"/>
      <c r="G519" s="777"/>
      <c r="H519" s="777"/>
      <c r="I519" s="777"/>
      <c r="J519" s="757"/>
      <c r="K519" s="624"/>
      <c r="L519" s="624"/>
      <c r="M519" s="624"/>
      <c r="N519" s="624"/>
      <c r="O519" s="624"/>
      <c r="P519" s="774" t="str">
        <f t="shared" si="33"/>
        <v xml:space="preserve"> </v>
      </c>
      <c r="Q519" s="774" t="str">
        <f t="shared" si="34"/>
        <v xml:space="preserve"> </v>
      </c>
      <c r="R519" s="774" t="str">
        <f t="shared" si="35"/>
        <v xml:space="preserve"> </v>
      </c>
    </row>
    <row r="520" spans="1:18" x14ac:dyDescent="0.25">
      <c r="A520" s="775"/>
      <c r="B520" s="775"/>
      <c r="C520" s="775"/>
      <c r="D520" s="754"/>
      <c r="E520" s="771" t="str">
        <f t="shared" si="32"/>
        <v xml:space="preserve"> </v>
      </c>
      <c r="F520" s="908"/>
      <c r="G520" s="777"/>
      <c r="H520" s="777"/>
      <c r="I520" s="777"/>
      <c r="J520" s="757"/>
      <c r="K520" s="624"/>
      <c r="L520" s="624"/>
      <c r="M520" s="624"/>
      <c r="N520" s="624"/>
      <c r="O520" s="624"/>
      <c r="P520" s="774" t="str">
        <f t="shared" si="33"/>
        <v xml:space="preserve"> </v>
      </c>
      <c r="Q520" s="774" t="str">
        <f t="shared" si="34"/>
        <v xml:space="preserve"> </v>
      </c>
      <c r="R520" s="774" t="str">
        <f t="shared" si="35"/>
        <v xml:space="preserve"> </v>
      </c>
    </row>
    <row r="521" spans="1:18" x14ac:dyDescent="0.25">
      <c r="A521" s="775"/>
      <c r="B521" s="775"/>
      <c r="C521" s="775"/>
      <c r="D521" s="754"/>
      <c r="E521" s="771" t="str">
        <f t="shared" si="32"/>
        <v xml:space="preserve"> </v>
      </c>
      <c r="F521" s="908"/>
      <c r="G521" s="777"/>
      <c r="H521" s="777"/>
      <c r="I521" s="777"/>
      <c r="J521" s="757"/>
      <c r="K521" s="624"/>
      <c r="L521" s="624"/>
      <c r="M521" s="624"/>
      <c r="N521" s="624"/>
      <c r="O521" s="624"/>
      <c r="P521" s="774" t="str">
        <f t="shared" si="33"/>
        <v xml:space="preserve"> </v>
      </c>
      <c r="Q521" s="774" t="str">
        <f t="shared" si="34"/>
        <v xml:space="preserve"> </v>
      </c>
      <c r="R521" s="774" t="str">
        <f t="shared" si="35"/>
        <v xml:space="preserve"> </v>
      </c>
    </row>
    <row r="522" spans="1:18" x14ac:dyDescent="0.25">
      <c r="A522" s="775"/>
      <c r="B522" s="775"/>
      <c r="C522" s="775"/>
      <c r="D522" s="754"/>
      <c r="E522" s="771" t="str">
        <f t="shared" si="32"/>
        <v xml:space="preserve"> </v>
      </c>
      <c r="F522" s="908"/>
      <c r="G522" s="777"/>
      <c r="H522" s="777"/>
      <c r="I522" s="777"/>
      <c r="J522" s="757"/>
      <c r="K522" s="624"/>
      <c r="L522" s="624"/>
      <c r="M522" s="624"/>
      <c r="N522" s="624"/>
      <c r="O522" s="624"/>
      <c r="P522" s="774" t="str">
        <f t="shared" si="33"/>
        <v xml:space="preserve"> </v>
      </c>
      <c r="Q522" s="774" t="str">
        <f t="shared" si="34"/>
        <v xml:space="preserve"> </v>
      </c>
      <c r="R522" s="774" t="str">
        <f t="shared" si="35"/>
        <v xml:space="preserve"> </v>
      </c>
    </row>
    <row r="523" spans="1:18" x14ac:dyDescent="0.25">
      <c r="A523" s="775"/>
      <c r="B523" s="775"/>
      <c r="C523" s="775"/>
      <c r="D523" s="754"/>
      <c r="E523" s="771" t="str">
        <f t="shared" si="32"/>
        <v xml:space="preserve"> </v>
      </c>
      <c r="F523" s="908"/>
      <c r="G523" s="777"/>
      <c r="H523" s="777"/>
      <c r="I523" s="777"/>
      <c r="J523" s="757"/>
      <c r="K523" s="624"/>
      <c r="L523" s="624"/>
      <c r="M523" s="624"/>
      <c r="N523" s="624"/>
      <c r="O523" s="624"/>
      <c r="P523" s="774" t="str">
        <f t="shared" si="33"/>
        <v xml:space="preserve"> </v>
      </c>
      <c r="Q523" s="774" t="str">
        <f t="shared" si="34"/>
        <v xml:space="preserve"> </v>
      </c>
      <c r="R523" s="774" t="str">
        <f t="shared" si="35"/>
        <v xml:space="preserve"> </v>
      </c>
    </row>
    <row r="524" spans="1:18" x14ac:dyDescent="0.25">
      <c r="A524" s="775"/>
      <c r="B524" s="775"/>
      <c r="C524" s="775"/>
      <c r="D524" s="754"/>
      <c r="E524" s="771" t="str">
        <f t="shared" si="32"/>
        <v xml:space="preserve"> </v>
      </c>
      <c r="F524" s="908"/>
      <c r="G524" s="777"/>
      <c r="H524" s="777"/>
      <c r="I524" s="777"/>
      <c r="J524" s="757"/>
      <c r="K524" s="624"/>
      <c r="L524" s="624"/>
      <c r="M524" s="624"/>
      <c r="N524" s="624"/>
      <c r="O524" s="624"/>
      <c r="P524" s="774" t="str">
        <f t="shared" si="33"/>
        <v xml:space="preserve"> </v>
      </c>
      <c r="Q524" s="774" t="str">
        <f t="shared" si="34"/>
        <v xml:space="preserve"> </v>
      </c>
      <c r="R524" s="774" t="str">
        <f t="shared" si="35"/>
        <v xml:space="preserve"> </v>
      </c>
    </row>
    <row r="525" spans="1:18" x14ac:dyDescent="0.25">
      <c r="A525" s="775"/>
      <c r="B525" s="775"/>
      <c r="C525" s="775"/>
      <c r="D525" s="754"/>
      <c r="E525" s="771" t="str">
        <f t="shared" si="32"/>
        <v xml:space="preserve"> </v>
      </c>
      <c r="F525" s="908"/>
      <c r="G525" s="777"/>
      <c r="H525" s="777"/>
      <c r="I525" s="777"/>
      <c r="J525" s="757"/>
      <c r="K525" s="624"/>
      <c r="L525" s="624"/>
      <c r="M525" s="624"/>
      <c r="N525" s="624"/>
      <c r="O525" s="624"/>
      <c r="P525" s="774" t="str">
        <f t="shared" si="33"/>
        <v xml:space="preserve"> </v>
      </c>
      <c r="Q525" s="774" t="str">
        <f t="shared" si="34"/>
        <v xml:space="preserve"> </v>
      </c>
      <c r="R525" s="774" t="str">
        <f t="shared" si="35"/>
        <v xml:space="preserve"> </v>
      </c>
    </row>
    <row r="526" spans="1:18" x14ac:dyDescent="0.25">
      <c r="A526" s="775"/>
      <c r="B526" s="775"/>
      <c r="C526" s="775"/>
      <c r="D526" s="754"/>
      <c r="E526" s="771" t="str">
        <f t="shared" si="32"/>
        <v xml:space="preserve"> </v>
      </c>
      <c r="F526" s="908"/>
      <c r="G526" s="777"/>
      <c r="H526" s="777"/>
      <c r="I526" s="777"/>
      <c r="J526" s="757"/>
      <c r="K526" s="624"/>
      <c r="L526" s="624"/>
      <c r="M526" s="624"/>
      <c r="N526" s="624"/>
      <c r="O526" s="624"/>
      <c r="P526" s="774" t="str">
        <f t="shared" si="33"/>
        <v xml:space="preserve"> </v>
      </c>
      <c r="Q526" s="774" t="str">
        <f t="shared" si="34"/>
        <v xml:space="preserve"> </v>
      </c>
      <c r="R526" s="774" t="str">
        <f t="shared" si="35"/>
        <v xml:space="preserve"> </v>
      </c>
    </row>
    <row r="527" spans="1:18" x14ac:dyDescent="0.25">
      <c r="A527" s="775"/>
      <c r="B527" s="775"/>
      <c r="C527" s="775"/>
      <c r="D527" s="754"/>
      <c r="E527" s="771" t="str">
        <f t="shared" si="32"/>
        <v xml:space="preserve"> </v>
      </c>
      <c r="F527" s="908"/>
      <c r="G527" s="777"/>
      <c r="H527" s="777"/>
      <c r="I527" s="777"/>
      <c r="J527" s="757"/>
      <c r="K527" s="624"/>
      <c r="L527" s="624"/>
      <c r="M527" s="624"/>
      <c r="N527" s="624"/>
      <c r="O527" s="624"/>
      <c r="P527" s="774" t="str">
        <f t="shared" si="33"/>
        <v xml:space="preserve"> </v>
      </c>
      <c r="Q527" s="774" t="str">
        <f t="shared" si="34"/>
        <v xml:space="preserve"> </v>
      </c>
      <c r="R527" s="774" t="str">
        <f t="shared" si="35"/>
        <v xml:space="preserve"> </v>
      </c>
    </row>
    <row r="528" spans="1:18" x14ac:dyDescent="0.25">
      <c r="A528" s="775"/>
      <c r="B528" s="775"/>
      <c r="C528" s="775"/>
      <c r="D528" s="754"/>
      <c r="E528" s="771" t="str">
        <f t="shared" si="32"/>
        <v xml:space="preserve"> </v>
      </c>
      <c r="F528" s="908"/>
      <c r="G528" s="777"/>
      <c r="H528" s="777"/>
      <c r="I528" s="777"/>
      <c r="J528" s="757"/>
      <c r="K528" s="624"/>
      <c r="L528" s="624"/>
      <c r="M528" s="624"/>
      <c r="N528" s="624"/>
      <c r="O528" s="624"/>
      <c r="P528" s="774" t="str">
        <f t="shared" si="33"/>
        <v xml:space="preserve"> </v>
      </c>
      <c r="Q528" s="774" t="str">
        <f t="shared" si="34"/>
        <v xml:space="preserve"> </v>
      </c>
      <c r="R528" s="774" t="str">
        <f t="shared" si="35"/>
        <v xml:space="preserve"> </v>
      </c>
    </row>
    <row r="529" spans="1:18" x14ac:dyDescent="0.25">
      <c r="A529" s="775"/>
      <c r="B529" s="775"/>
      <c r="C529" s="775"/>
      <c r="D529" s="754"/>
      <c r="E529" s="771" t="str">
        <f t="shared" si="32"/>
        <v xml:space="preserve"> </v>
      </c>
      <c r="F529" s="908"/>
      <c r="G529" s="777"/>
      <c r="H529" s="777"/>
      <c r="I529" s="777"/>
      <c r="J529" s="757"/>
      <c r="K529" s="624"/>
      <c r="L529" s="624"/>
      <c r="M529" s="624"/>
      <c r="N529" s="624"/>
      <c r="O529" s="624"/>
      <c r="P529" s="774" t="str">
        <f t="shared" si="33"/>
        <v xml:space="preserve"> </v>
      </c>
      <c r="Q529" s="774" t="str">
        <f t="shared" si="34"/>
        <v xml:space="preserve"> </v>
      </c>
      <c r="R529" s="774" t="str">
        <f t="shared" si="35"/>
        <v xml:space="preserve"> </v>
      </c>
    </row>
    <row r="530" spans="1:18" x14ac:dyDescent="0.25">
      <c r="A530" s="775"/>
      <c r="B530" s="775"/>
      <c r="C530" s="775"/>
      <c r="D530" s="754"/>
      <c r="E530" s="771" t="str">
        <f t="shared" si="32"/>
        <v xml:space="preserve"> </v>
      </c>
      <c r="F530" s="908"/>
      <c r="G530" s="777"/>
      <c r="H530" s="777"/>
      <c r="I530" s="777"/>
      <c r="J530" s="757"/>
      <c r="K530" s="624"/>
      <c r="L530" s="624"/>
      <c r="M530" s="624"/>
      <c r="N530" s="624"/>
      <c r="O530" s="624"/>
      <c r="P530" s="774" t="str">
        <f t="shared" si="33"/>
        <v xml:space="preserve"> </v>
      </c>
      <c r="Q530" s="774" t="str">
        <f t="shared" si="34"/>
        <v xml:space="preserve"> </v>
      </c>
      <c r="R530" s="774" t="str">
        <f t="shared" si="35"/>
        <v xml:space="preserve"> </v>
      </c>
    </row>
    <row r="531" spans="1:18" x14ac:dyDescent="0.25">
      <c r="A531" s="775"/>
      <c r="B531" s="775"/>
      <c r="C531" s="775"/>
      <c r="D531" s="754"/>
      <c r="E531" s="771" t="str">
        <f t="shared" si="32"/>
        <v xml:space="preserve"> </v>
      </c>
      <c r="F531" s="908"/>
      <c r="G531" s="777"/>
      <c r="H531" s="777"/>
      <c r="I531" s="777"/>
      <c r="J531" s="757"/>
      <c r="K531" s="624"/>
      <c r="L531" s="624"/>
      <c r="M531" s="624"/>
      <c r="N531" s="624"/>
      <c r="O531" s="624"/>
      <c r="P531" s="774" t="str">
        <f t="shared" si="33"/>
        <v xml:space="preserve"> </v>
      </c>
      <c r="Q531" s="774" t="str">
        <f t="shared" si="34"/>
        <v xml:space="preserve"> </v>
      </c>
      <c r="R531" s="774" t="str">
        <f t="shared" si="35"/>
        <v xml:space="preserve"> </v>
      </c>
    </row>
    <row r="532" spans="1:18" x14ac:dyDescent="0.25">
      <c r="A532" s="775"/>
      <c r="B532" s="775"/>
      <c r="C532" s="775"/>
      <c r="D532" s="754"/>
      <c r="E532" s="771" t="str">
        <f t="shared" si="32"/>
        <v xml:space="preserve"> </v>
      </c>
      <c r="F532" s="908"/>
      <c r="G532" s="777"/>
      <c r="H532" s="777"/>
      <c r="I532" s="777"/>
      <c r="J532" s="757"/>
      <c r="K532" s="624"/>
      <c r="L532" s="624"/>
      <c r="M532" s="624"/>
      <c r="N532" s="624"/>
      <c r="O532" s="624"/>
      <c r="P532" s="774" t="str">
        <f t="shared" si="33"/>
        <v xml:space="preserve"> </v>
      </c>
      <c r="Q532" s="774" t="str">
        <f t="shared" si="34"/>
        <v xml:space="preserve"> </v>
      </c>
      <c r="R532" s="774" t="str">
        <f t="shared" si="35"/>
        <v xml:space="preserve"> </v>
      </c>
    </row>
    <row r="533" spans="1:18" x14ac:dyDescent="0.25">
      <c r="A533" s="775"/>
      <c r="B533" s="775"/>
      <c r="C533" s="775"/>
      <c r="D533" s="754"/>
      <c r="E533" s="771" t="str">
        <f t="shared" si="32"/>
        <v xml:space="preserve"> </v>
      </c>
      <c r="F533" s="908"/>
      <c r="G533" s="777"/>
      <c r="H533" s="777"/>
      <c r="I533" s="777"/>
      <c r="J533" s="757"/>
      <c r="K533" s="624"/>
      <c r="L533" s="624"/>
      <c r="M533" s="624"/>
      <c r="N533" s="624"/>
      <c r="O533" s="624"/>
      <c r="P533" s="774" t="str">
        <f t="shared" si="33"/>
        <v xml:space="preserve"> </v>
      </c>
      <c r="Q533" s="774" t="str">
        <f t="shared" si="34"/>
        <v xml:space="preserve"> </v>
      </c>
      <c r="R533" s="774" t="str">
        <f t="shared" si="35"/>
        <v xml:space="preserve"> </v>
      </c>
    </row>
    <row r="534" spans="1:18" x14ac:dyDescent="0.25">
      <c r="A534" s="775"/>
      <c r="B534" s="775"/>
      <c r="C534" s="775"/>
      <c r="D534" s="754"/>
      <c r="E534" s="771" t="str">
        <f t="shared" si="32"/>
        <v xml:space="preserve"> </v>
      </c>
      <c r="F534" s="908"/>
      <c r="G534" s="777"/>
      <c r="H534" s="777"/>
      <c r="I534" s="777"/>
      <c r="J534" s="757"/>
      <c r="K534" s="624"/>
      <c r="L534" s="624"/>
      <c r="M534" s="624"/>
      <c r="N534" s="624"/>
      <c r="O534" s="624"/>
      <c r="P534" s="774" t="str">
        <f t="shared" si="33"/>
        <v xml:space="preserve"> </v>
      </c>
      <c r="Q534" s="774" t="str">
        <f t="shared" si="34"/>
        <v xml:space="preserve"> </v>
      </c>
      <c r="R534" s="774" t="str">
        <f t="shared" si="35"/>
        <v xml:space="preserve"> </v>
      </c>
    </row>
    <row r="535" spans="1:18" x14ac:dyDescent="0.25">
      <c r="A535" s="775"/>
      <c r="B535" s="775"/>
      <c r="C535" s="775"/>
      <c r="D535" s="754"/>
      <c r="E535" s="771" t="str">
        <f t="shared" si="32"/>
        <v xml:space="preserve"> </v>
      </c>
      <c r="F535" s="908"/>
      <c r="G535" s="777"/>
      <c r="H535" s="777"/>
      <c r="I535" s="777"/>
      <c r="J535" s="757"/>
      <c r="K535" s="624"/>
      <c r="L535" s="624"/>
      <c r="M535" s="624"/>
      <c r="N535" s="624"/>
      <c r="O535" s="624"/>
      <c r="P535" s="774" t="str">
        <f t="shared" si="33"/>
        <v xml:space="preserve"> </v>
      </c>
      <c r="Q535" s="774" t="str">
        <f t="shared" si="34"/>
        <v xml:space="preserve"> </v>
      </c>
      <c r="R535" s="774" t="str">
        <f t="shared" si="35"/>
        <v xml:space="preserve"> </v>
      </c>
    </row>
    <row r="536" spans="1:18" x14ac:dyDescent="0.25">
      <c r="A536" s="775"/>
      <c r="B536" s="775"/>
      <c r="C536" s="775"/>
      <c r="D536" s="754"/>
      <c r="E536" s="771" t="str">
        <f t="shared" si="32"/>
        <v xml:space="preserve"> </v>
      </c>
      <c r="F536" s="908"/>
      <c r="G536" s="777"/>
      <c r="H536" s="777"/>
      <c r="I536" s="777"/>
      <c r="J536" s="757"/>
      <c r="K536" s="624"/>
      <c r="L536" s="624"/>
      <c r="M536" s="624"/>
      <c r="N536" s="624"/>
      <c r="O536" s="624"/>
      <c r="P536" s="774" t="str">
        <f t="shared" si="33"/>
        <v xml:space="preserve"> </v>
      </c>
      <c r="Q536" s="774" t="str">
        <f t="shared" si="34"/>
        <v xml:space="preserve"> </v>
      </c>
      <c r="R536" s="774" t="str">
        <f t="shared" si="35"/>
        <v xml:space="preserve"> </v>
      </c>
    </row>
    <row r="537" spans="1:18" x14ac:dyDescent="0.25">
      <c r="A537" s="775"/>
      <c r="B537" s="775"/>
      <c r="C537" s="775"/>
      <c r="D537" s="754"/>
      <c r="E537" s="771" t="str">
        <f t="shared" si="32"/>
        <v xml:space="preserve"> </v>
      </c>
      <c r="F537" s="908"/>
      <c r="G537" s="777"/>
      <c r="H537" s="777"/>
      <c r="I537" s="777"/>
      <c r="J537" s="757"/>
      <c r="K537" s="624"/>
      <c r="L537" s="624"/>
      <c r="M537" s="624"/>
      <c r="N537" s="624"/>
      <c r="O537" s="624"/>
      <c r="P537" s="774" t="str">
        <f t="shared" si="33"/>
        <v xml:space="preserve"> </v>
      </c>
      <c r="Q537" s="774" t="str">
        <f t="shared" si="34"/>
        <v xml:space="preserve"> </v>
      </c>
      <c r="R537" s="774" t="str">
        <f t="shared" si="35"/>
        <v xml:space="preserve"> </v>
      </c>
    </row>
    <row r="538" spans="1:18" x14ac:dyDescent="0.25">
      <c r="A538" s="775"/>
      <c r="B538" s="775"/>
      <c r="C538" s="775"/>
      <c r="D538" s="754"/>
      <c r="E538" s="771" t="str">
        <f t="shared" si="32"/>
        <v xml:space="preserve"> </v>
      </c>
      <c r="F538" s="908"/>
      <c r="G538" s="777"/>
      <c r="H538" s="777"/>
      <c r="I538" s="777"/>
      <c r="J538" s="757"/>
      <c r="K538" s="624"/>
      <c r="L538" s="624"/>
      <c r="M538" s="624"/>
      <c r="N538" s="624"/>
      <c r="O538" s="624"/>
      <c r="P538" s="774" t="str">
        <f t="shared" si="33"/>
        <v xml:space="preserve"> </v>
      </c>
      <c r="Q538" s="774" t="str">
        <f t="shared" si="34"/>
        <v xml:space="preserve"> </v>
      </c>
      <c r="R538" s="774" t="str">
        <f t="shared" si="35"/>
        <v xml:space="preserve"> </v>
      </c>
    </row>
    <row r="539" spans="1:18" x14ac:dyDescent="0.25">
      <c r="A539" s="775"/>
      <c r="B539" s="775"/>
      <c r="C539" s="775"/>
      <c r="D539" s="754"/>
      <c r="E539" s="771" t="str">
        <f t="shared" si="32"/>
        <v xml:space="preserve"> </v>
      </c>
      <c r="F539" s="908"/>
      <c r="G539" s="777"/>
      <c r="H539" s="777"/>
      <c r="I539" s="777"/>
      <c r="J539" s="757"/>
      <c r="K539" s="624"/>
      <c r="L539" s="624"/>
      <c r="M539" s="624"/>
      <c r="N539" s="624"/>
      <c r="O539" s="624"/>
      <c r="P539" s="774" t="str">
        <f t="shared" si="33"/>
        <v xml:space="preserve"> </v>
      </c>
      <c r="Q539" s="774" t="str">
        <f t="shared" si="34"/>
        <v xml:space="preserve"> </v>
      </c>
      <c r="R539" s="774" t="str">
        <f t="shared" si="35"/>
        <v xml:space="preserve"> </v>
      </c>
    </row>
    <row r="540" spans="1:18" x14ac:dyDescent="0.25">
      <c r="A540" s="775"/>
      <c r="B540" s="775"/>
      <c r="C540" s="775"/>
      <c r="D540" s="754"/>
      <c r="E540" s="771" t="str">
        <f t="shared" si="32"/>
        <v xml:space="preserve"> </v>
      </c>
      <c r="F540" s="908"/>
      <c r="G540" s="777"/>
      <c r="H540" s="777"/>
      <c r="I540" s="777"/>
      <c r="J540" s="757"/>
      <c r="K540" s="624"/>
      <c r="L540" s="624"/>
      <c r="M540" s="624"/>
      <c r="N540" s="624"/>
      <c r="O540" s="624"/>
      <c r="P540" s="774" t="str">
        <f t="shared" si="33"/>
        <v xml:space="preserve"> </v>
      </c>
      <c r="Q540" s="774" t="str">
        <f t="shared" si="34"/>
        <v xml:space="preserve"> </v>
      </c>
      <c r="R540" s="774" t="str">
        <f t="shared" si="35"/>
        <v xml:space="preserve"> </v>
      </c>
    </row>
    <row r="541" spans="1:18" x14ac:dyDescent="0.25">
      <c r="A541" s="775"/>
      <c r="B541" s="775"/>
      <c r="C541" s="775"/>
      <c r="D541" s="754"/>
      <c r="E541" s="771" t="str">
        <f t="shared" si="32"/>
        <v xml:space="preserve"> </v>
      </c>
      <c r="F541" s="908"/>
      <c r="G541" s="777"/>
      <c r="H541" s="777"/>
      <c r="I541" s="777"/>
      <c r="J541" s="757"/>
      <c r="K541" s="624"/>
      <c r="L541" s="624"/>
      <c r="M541" s="624"/>
      <c r="N541" s="624"/>
      <c r="O541" s="624"/>
      <c r="P541" s="774" t="str">
        <f t="shared" si="33"/>
        <v xml:space="preserve"> </v>
      </c>
      <c r="Q541" s="774" t="str">
        <f t="shared" si="34"/>
        <v xml:space="preserve"> </v>
      </c>
      <c r="R541" s="774" t="str">
        <f t="shared" si="35"/>
        <v xml:space="preserve"> </v>
      </c>
    </row>
    <row r="542" spans="1:18" x14ac:dyDescent="0.25">
      <c r="A542" s="775"/>
      <c r="B542" s="775"/>
      <c r="C542" s="775"/>
      <c r="D542" s="754"/>
      <c r="E542" s="771" t="str">
        <f t="shared" si="32"/>
        <v xml:space="preserve"> </v>
      </c>
      <c r="F542" s="908"/>
      <c r="G542" s="777"/>
      <c r="H542" s="777"/>
      <c r="I542" s="777"/>
      <c r="J542" s="757"/>
      <c r="K542" s="624"/>
      <c r="L542" s="624"/>
      <c r="M542" s="624"/>
      <c r="N542" s="624"/>
      <c r="O542" s="624"/>
      <c r="P542" s="774" t="str">
        <f t="shared" si="33"/>
        <v xml:space="preserve"> </v>
      </c>
      <c r="Q542" s="774" t="str">
        <f t="shared" si="34"/>
        <v xml:space="preserve"> </v>
      </c>
      <c r="R542" s="774" t="str">
        <f t="shared" si="35"/>
        <v xml:space="preserve"> </v>
      </c>
    </row>
    <row r="543" spans="1:18" x14ac:dyDescent="0.25">
      <c r="A543" s="775"/>
      <c r="B543" s="775"/>
      <c r="C543" s="775"/>
      <c r="D543" s="754"/>
      <c r="E543" s="771" t="str">
        <f t="shared" si="32"/>
        <v xml:space="preserve"> </v>
      </c>
      <c r="F543" s="908"/>
      <c r="G543" s="777"/>
      <c r="H543" s="777"/>
      <c r="I543" s="777"/>
      <c r="J543" s="757"/>
      <c r="K543" s="624"/>
      <c r="L543" s="624"/>
      <c r="M543" s="624"/>
      <c r="N543" s="624"/>
      <c r="O543" s="624"/>
      <c r="P543" s="774" t="str">
        <f t="shared" si="33"/>
        <v xml:space="preserve"> </v>
      </c>
      <c r="Q543" s="774" t="str">
        <f t="shared" si="34"/>
        <v xml:space="preserve"> </v>
      </c>
      <c r="R543" s="774" t="str">
        <f t="shared" si="35"/>
        <v xml:space="preserve"> </v>
      </c>
    </row>
    <row r="544" spans="1:18" x14ac:dyDescent="0.25">
      <c r="A544" s="775"/>
      <c r="B544" s="775"/>
      <c r="C544" s="775"/>
      <c r="D544" s="754"/>
      <c r="E544" s="771" t="str">
        <f t="shared" si="32"/>
        <v xml:space="preserve"> </v>
      </c>
      <c r="F544" s="908"/>
      <c r="G544" s="777"/>
      <c r="H544" s="777"/>
      <c r="I544" s="777"/>
      <c r="J544" s="757"/>
      <c r="K544" s="624"/>
      <c r="L544" s="624"/>
      <c r="M544" s="624"/>
      <c r="N544" s="624"/>
      <c r="O544" s="624"/>
      <c r="P544" s="774" t="str">
        <f t="shared" si="33"/>
        <v xml:space="preserve"> </v>
      </c>
      <c r="Q544" s="774" t="str">
        <f t="shared" si="34"/>
        <v xml:space="preserve"> </v>
      </c>
      <c r="R544" s="774" t="str">
        <f t="shared" si="35"/>
        <v xml:space="preserve"> </v>
      </c>
    </row>
    <row r="545" spans="1:18" x14ac:dyDescent="0.25">
      <c r="A545" s="775"/>
      <c r="B545" s="775"/>
      <c r="C545" s="775"/>
      <c r="D545" s="754"/>
      <c r="E545" s="771" t="str">
        <f t="shared" si="32"/>
        <v xml:space="preserve"> </v>
      </c>
      <c r="F545" s="908"/>
      <c r="G545" s="777"/>
      <c r="H545" s="777"/>
      <c r="I545" s="777"/>
      <c r="J545" s="757"/>
      <c r="K545" s="624"/>
      <c r="L545" s="624"/>
      <c r="M545" s="624"/>
      <c r="N545" s="624"/>
      <c r="O545" s="624"/>
      <c r="P545" s="774" t="str">
        <f t="shared" si="33"/>
        <v xml:space="preserve"> </v>
      </c>
      <c r="Q545" s="774" t="str">
        <f t="shared" si="34"/>
        <v xml:space="preserve"> </v>
      </c>
      <c r="R545" s="774" t="str">
        <f t="shared" si="35"/>
        <v xml:space="preserve"> </v>
      </c>
    </row>
    <row r="546" spans="1:18" x14ac:dyDescent="0.25">
      <c r="A546" s="775"/>
      <c r="B546" s="775"/>
      <c r="C546" s="775"/>
      <c r="D546" s="754"/>
      <c r="E546" s="771" t="str">
        <f t="shared" si="32"/>
        <v xml:space="preserve"> </v>
      </c>
      <c r="F546" s="908"/>
      <c r="G546" s="777"/>
      <c r="H546" s="777"/>
      <c r="I546" s="777"/>
      <c r="J546" s="757"/>
      <c r="K546" s="624"/>
      <c r="L546" s="624"/>
      <c r="M546" s="624"/>
      <c r="N546" s="624"/>
      <c r="O546" s="624"/>
      <c r="P546" s="774" t="str">
        <f t="shared" si="33"/>
        <v xml:space="preserve"> </v>
      </c>
      <c r="Q546" s="774" t="str">
        <f t="shared" si="34"/>
        <v xml:space="preserve"> </v>
      </c>
      <c r="R546" s="774" t="str">
        <f t="shared" si="35"/>
        <v xml:space="preserve"> </v>
      </c>
    </row>
    <row r="547" spans="1:18" x14ac:dyDescent="0.25">
      <c r="A547" s="775"/>
      <c r="B547" s="775"/>
      <c r="C547" s="775"/>
      <c r="D547" s="754"/>
      <c r="E547" s="771" t="str">
        <f t="shared" si="32"/>
        <v xml:space="preserve"> </v>
      </c>
      <c r="F547" s="908"/>
      <c r="G547" s="777"/>
      <c r="H547" s="777"/>
      <c r="I547" s="777"/>
      <c r="J547" s="757"/>
      <c r="K547" s="624"/>
      <c r="L547" s="624"/>
      <c r="M547" s="624"/>
      <c r="N547" s="624"/>
      <c r="O547" s="624"/>
      <c r="P547" s="774" t="str">
        <f t="shared" si="33"/>
        <v xml:space="preserve"> </v>
      </c>
      <c r="Q547" s="774" t="str">
        <f t="shared" si="34"/>
        <v xml:space="preserve"> </v>
      </c>
      <c r="R547" s="774" t="str">
        <f t="shared" si="35"/>
        <v xml:space="preserve"> </v>
      </c>
    </row>
    <row r="548" spans="1:18" x14ac:dyDescent="0.25">
      <c r="A548" s="775"/>
      <c r="B548" s="775"/>
      <c r="C548" s="775"/>
      <c r="D548" s="754"/>
      <c r="E548" s="771" t="str">
        <f t="shared" si="32"/>
        <v xml:space="preserve"> </v>
      </c>
      <c r="F548" s="908"/>
      <c r="G548" s="777"/>
      <c r="H548" s="777"/>
      <c r="I548" s="777"/>
      <c r="J548" s="757"/>
      <c r="K548" s="624"/>
      <c r="L548" s="624"/>
      <c r="M548" s="624"/>
      <c r="N548" s="624"/>
      <c r="O548" s="624"/>
      <c r="P548" s="774" t="str">
        <f t="shared" si="33"/>
        <v xml:space="preserve"> </v>
      </c>
      <c r="Q548" s="774" t="str">
        <f t="shared" si="34"/>
        <v xml:space="preserve"> </v>
      </c>
      <c r="R548" s="774" t="str">
        <f t="shared" si="35"/>
        <v xml:space="preserve"> </v>
      </c>
    </row>
    <row r="549" spans="1:18" x14ac:dyDescent="0.25">
      <c r="A549" s="775"/>
      <c r="B549" s="775"/>
      <c r="C549" s="775"/>
      <c r="D549" s="754"/>
      <c r="E549" s="771" t="str">
        <f t="shared" si="32"/>
        <v xml:space="preserve"> </v>
      </c>
      <c r="F549" s="908"/>
      <c r="G549" s="777"/>
      <c r="H549" s="777"/>
      <c r="I549" s="777"/>
      <c r="J549" s="757"/>
      <c r="K549" s="624"/>
      <c r="L549" s="624"/>
      <c r="M549" s="624"/>
      <c r="N549" s="624"/>
      <c r="O549" s="624"/>
      <c r="P549" s="774" t="str">
        <f t="shared" si="33"/>
        <v xml:space="preserve"> </v>
      </c>
      <c r="Q549" s="774" t="str">
        <f t="shared" si="34"/>
        <v xml:space="preserve"> </v>
      </c>
      <c r="R549" s="774" t="str">
        <f t="shared" si="35"/>
        <v xml:space="preserve"> </v>
      </c>
    </row>
    <row r="550" spans="1:18" x14ac:dyDescent="0.25">
      <c r="A550" s="775"/>
      <c r="B550" s="775"/>
      <c r="C550" s="775"/>
      <c r="D550" s="754"/>
      <c r="E550" s="771" t="str">
        <f t="shared" si="32"/>
        <v xml:space="preserve"> </v>
      </c>
      <c r="F550" s="908"/>
      <c r="G550" s="777"/>
      <c r="H550" s="777"/>
      <c r="I550" s="777"/>
      <c r="J550" s="757"/>
      <c r="K550" s="624"/>
      <c r="L550" s="624"/>
      <c r="M550" s="624"/>
      <c r="N550" s="624"/>
      <c r="O550" s="624"/>
      <c r="P550" s="774" t="str">
        <f t="shared" si="33"/>
        <v xml:space="preserve"> </v>
      </c>
      <c r="Q550" s="774" t="str">
        <f t="shared" si="34"/>
        <v xml:space="preserve"> </v>
      </c>
      <c r="R550" s="774" t="str">
        <f t="shared" si="35"/>
        <v xml:space="preserve"> </v>
      </c>
    </row>
    <row r="551" spans="1:18" x14ac:dyDescent="0.25">
      <c r="A551" s="775"/>
      <c r="B551" s="775"/>
      <c r="C551" s="775"/>
      <c r="D551" s="754"/>
      <c r="E551" s="771" t="str">
        <f t="shared" si="32"/>
        <v xml:space="preserve"> </v>
      </c>
      <c r="F551" s="908"/>
      <c r="G551" s="777"/>
      <c r="H551" s="777"/>
      <c r="I551" s="777"/>
      <c r="J551" s="757"/>
      <c r="K551" s="624"/>
      <c r="L551" s="624"/>
      <c r="M551" s="624"/>
      <c r="N551" s="624"/>
      <c r="O551" s="624"/>
      <c r="P551" s="774" t="str">
        <f t="shared" si="33"/>
        <v xml:space="preserve"> </v>
      </c>
      <c r="Q551" s="774" t="str">
        <f t="shared" si="34"/>
        <v xml:space="preserve"> </v>
      </c>
      <c r="R551" s="774" t="str">
        <f t="shared" si="35"/>
        <v xml:space="preserve"> </v>
      </c>
    </row>
    <row r="552" spans="1:18" x14ac:dyDescent="0.25">
      <c r="A552" s="775"/>
      <c r="B552" s="775"/>
      <c r="C552" s="775"/>
      <c r="D552" s="754"/>
      <c r="E552" s="771" t="str">
        <f t="shared" si="32"/>
        <v xml:space="preserve"> </v>
      </c>
      <c r="F552" s="908"/>
      <c r="G552" s="777"/>
      <c r="H552" s="777"/>
      <c r="I552" s="777"/>
      <c r="J552" s="757"/>
      <c r="K552" s="624"/>
      <c r="L552" s="624"/>
      <c r="M552" s="624"/>
      <c r="N552" s="624"/>
      <c r="O552" s="624"/>
      <c r="P552" s="774" t="str">
        <f t="shared" si="33"/>
        <v xml:space="preserve"> </v>
      </c>
      <c r="Q552" s="774" t="str">
        <f t="shared" si="34"/>
        <v xml:space="preserve"> </v>
      </c>
      <c r="R552" s="774" t="str">
        <f t="shared" si="35"/>
        <v xml:space="preserve"> </v>
      </c>
    </row>
    <row r="553" spans="1:18" x14ac:dyDescent="0.25">
      <c r="A553" s="775"/>
      <c r="B553" s="775"/>
      <c r="C553" s="775"/>
      <c r="D553" s="754"/>
      <c r="E553" s="771" t="str">
        <f t="shared" si="32"/>
        <v xml:space="preserve"> </v>
      </c>
      <c r="F553" s="908"/>
      <c r="G553" s="777"/>
      <c r="H553" s="777"/>
      <c r="I553" s="777"/>
      <c r="J553" s="757"/>
      <c r="K553" s="624"/>
      <c r="L553" s="624"/>
      <c r="M553" s="624"/>
      <c r="N553" s="624"/>
      <c r="O553" s="624"/>
      <c r="P553" s="774" t="str">
        <f t="shared" si="33"/>
        <v xml:space="preserve"> </v>
      </c>
      <c r="Q553" s="774" t="str">
        <f t="shared" si="34"/>
        <v xml:space="preserve"> </v>
      </c>
      <c r="R553" s="774" t="str">
        <f t="shared" si="35"/>
        <v xml:space="preserve"> </v>
      </c>
    </row>
    <row r="554" spans="1:18" x14ac:dyDescent="0.25">
      <c r="A554" s="775"/>
      <c r="B554" s="775"/>
      <c r="C554" s="775"/>
      <c r="D554" s="754"/>
      <c r="E554" s="771" t="str">
        <f t="shared" si="32"/>
        <v xml:space="preserve"> </v>
      </c>
      <c r="F554" s="908"/>
      <c r="G554" s="777"/>
      <c r="H554" s="777"/>
      <c r="I554" s="777"/>
      <c r="J554" s="757"/>
      <c r="K554" s="624"/>
      <c r="L554" s="624"/>
      <c r="M554" s="624"/>
      <c r="N554" s="624"/>
      <c r="O554" s="624"/>
      <c r="P554" s="774" t="str">
        <f t="shared" si="33"/>
        <v xml:space="preserve"> </v>
      </c>
      <c r="Q554" s="774" t="str">
        <f t="shared" si="34"/>
        <v xml:space="preserve"> </v>
      </c>
      <c r="R554" s="774" t="str">
        <f t="shared" si="35"/>
        <v xml:space="preserve"> </v>
      </c>
    </row>
    <row r="555" spans="1:18" x14ac:dyDescent="0.25">
      <c r="A555" s="775"/>
      <c r="B555" s="775"/>
      <c r="C555" s="775"/>
      <c r="D555" s="754"/>
      <c r="E555" s="771" t="str">
        <f t="shared" si="32"/>
        <v xml:space="preserve"> </v>
      </c>
      <c r="F555" s="908"/>
      <c r="G555" s="777"/>
      <c r="H555" s="777"/>
      <c r="I555" s="777"/>
      <c r="J555" s="757"/>
      <c r="K555" s="624"/>
      <c r="L555" s="624"/>
      <c r="M555" s="624"/>
      <c r="N555" s="624"/>
      <c r="O555" s="624"/>
      <c r="P555" s="774" t="str">
        <f t="shared" si="33"/>
        <v xml:space="preserve"> </v>
      </c>
      <c r="Q555" s="774" t="str">
        <f t="shared" si="34"/>
        <v xml:space="preserve"> </v>
      </c>
      <c r="R555" s="774" t="str">
        <f t="shared" si="35"/>
        <v xml:space="preserve"> </v>
      </c>
    </row>
    <row r="556" spans="1:18" x14ac:dyDescent="0.25">
      <c r="A556" s="775"/>
      <c r="B556" s="775"/>
      <c r="C556" s="775"/>
      <c r="D556" s="754"/>
      <c r="E556" s="771" t="str">
        <f t="shared" si="32"/>
        <v xml:space="preserve"> </v>
      </c>
      <c r="F556" s="908"/>
      <c r="G556" s="777"/>
      <c r="H556" s="777"/>
      <c r="I556" s="777"/>
      <c r="J556" s="757"/>
      <c r="K556" s="624"/>
      <c r="L556" s="624"/>
      <c r="M556" s="624"/>
      <c r="N556" s="624"/>
      <c r="O556" s="624"/>
      <c r="P556" s="774" t="str">
        <f t="shared" si="33"/>
        <v xml:space="preserve"> </v>
      </c>
      <c r="Q556" s="774" t="str">
        <f t="shared" si="34"/>
        <v xml:space="preserve"> </v>
      </c>
      <c r="R556" s="774" t="str">
        <f t="shared" si="35"/>
        <v xml:space="preserve"> </v>
      </c>
    </row>
    <row r="557" spans="1:18" x14ac:dyDescent="0.25">
      <c r="A557" s="775"/>
      <c r="B557" s="775"/>
      <c r="C557" s="775"/>
      <c r="D557" s="754"/>
      <c r="E557" s="771" t="str">
        <f t="shared" si="32"/>
        <v xml:space="preserve"> </v>
      </c>
      <c r="F557" s="908"/>
      <c r="G557" s="777"/>
      <c r="H557" s="777"/>
      <c r="I557" s="777"/>
      <c r="J557" s="757"/>
      <c r="K557" s="624"/>
      <c r="L557" s="624"/>
      <c r="M557" s="624"/>
      <c r="N557" s="624"/>
      <c r="O557" s="624"/>
      <c r="P557" s="774" t="str">
        <f t="shared" si="33"/>
        <v xml:space="preserve"> </v>
      </c>
      <c r="Q557" s="774" t="str">
        <f t="shared" si="34"/>
        <v xml:space="preserve"> </v>
      </c>
      <c r="R557" s="774" t="str">
        <f t="shared" si="35"/>
        <v xml:space="preserve"> </v>
      </c>
    </row>
    <row r="558" spans="1:18" x14ac:dyDescent="0.25">
      <c r="A558" s="775"/>
      <c r="B558" s="775"/>
      <c r="C558" s="775"/>
      <c r="D558" s="754"/>
      <c r="E558" s="771" t="str">
        <f t="shared" si="32"/>
        <v xml:space="preserve"> </v>
      </c>
      <c r="F558" s="908"/>
      <c r="G558" s="777"/>
      <c r="H558" s="777"/>
      <c r="I558" s="777"/>
      <c r="J558" s="757"/>
      <c r="K558" s="624"/>
      <c r="L558" s="624"/>
      <c r="M558" s="624"/>
      <c r="N558" s="624"/>
      <c r="O558" s="624"/>
      <c r="P558" s="774" t="str">
        <f t="shared" si="33"/>
        <v xml:space="preserve"> </v>
      </c>
      <c r="Q558" s="774" t="str">
        <f t="shared" si="34"/>
        <v xml:space="preserve"> </v>
      </c>
      <c r="R558" s="774" t="str">
        <f t="shared" si="35"/>
        <v xml:space="preserve"> </v>
      </c>
    </row>
    <row r="559" spans="1:18" x14ac:dyDescent="0.25">
      <c r="A559" s="775"/>
      <c r="B559" s="775"/>
      <c r="C559" s="775"/>
      <c r="D559" s="754"/>
      <c r="E559" s="771" t="str">
        <f t="shared" si="32"/>
        <v xml:space="preserve"> </v>
      </c>
      <c r="F559" s="908"/>
      <c r="G559" s="777"/>
      <c r="H559" s="777"/>
      <c r="I559" s="777"/>
      <c r="J559" s="757"/>
      <c r="K559" s="624"/>
      <c r="L559" s="624"/>
      <c r="M559" s="624"/>
      <c r="N559" s="624"/>
      <c r="O559" s="624"/>
      <c r="P559" s="774" t="str">
        <f t="shared" si="33"/>
        <v xml:space="preserve"> </v>
      </c>
      <c r="Q559" s="774" t="str">
        <f t="shared" si="34"/>
        <v xml:space="preserve"> </v>
      </c>
      <c r="R559" s="774" t="str">
        <f t="shared" si="35"/>
        <v xml:space="preserve"> </v>
      </c>
    </row>
    <row r="560" spans="1:18" x14ac:dyDescent="0.25">
      <c r="A560" s="775"/>
      <c r="B560" s="775"/>
      <c r="C560" s="775"/>
      <c r="D560" s="754"/>
      <c r="E560" s="771" t="str">
        <f t="shared" si="32"/>
        <v xml:space="preserve"> </v>
      </c>
      <c r="F560" s="908"/>
      <c r="G560" s="777"/>
      <c r="H560" s="777"/>
      <c r="I560" s="777"/>
      <c r="J560" s="757"/>
      <c r="K560" s="624"/>
      <c r="L560" s="624"/>
      <c r="M560" s="624"/>
      <c r="N560" s="624"/>
      <c r="O560" s="624"/>
      <c r="P560" s="774" t="str">
        <f t="shared" si="33"/>
        <v xml:space="preserve"> </v>
      </c>
      <c r="Q560" s="774" t="str">
        <f t="shared" si="34"/>
        <v xml:space="preserve"> </v>
      </c>
      <c r="R560" s="774" t="str">
        <f t="shared" si="35"/>
        <v xml:space="preserve"> </v>
      </c>
    </row>
    <row r="561" spans="1:18" x14ac:dyDescent="0.25">
      <c r="A561" s="775"/>
      <c r="B561" s="775"/>
      <c r="C561" s="775"/>
      <c r="D561" s="754"/>
      <c r="E561" s="771" t="str">
        <f t="shared" si="32"/>
        <v xml:space="preserve"> </v>
      </c>
      <c r="F561" s="908"/>
      <c r="G561" s="777"/>
      <c r="H561" s="777"/>
      <c r="I561" s="777"/>
      <c r="J561" s="757"/>
      <c r="K561" s="624"/>
      <c r="L561" s="624"/>
      <c r="M561" s="624"/>
      <c r="N561" s="624"/>
      <c r="O561" s="624"/>
      <c r="P561" s="774" t="str">
        <f t="shared" si="33"/>
        <v xml:space="preserve"> </v>
      </c>
      <c r="Q561" s="774" t="str">
        <f t="shared" si="34"/>
        <v xml:space="preserve"> </v>
      </c>
      <c r="R561" s="774" t="str">
        <f t="shared" si="35"/>
        <v xml:space="preserve"> </v>
      </c>
    </row>
    <row r="562" spans="1:18" x14ac:dyDescent="0.25">
      <c r="A562" s="775"/>
      <c r="B562" s="775"/>
      <c r="C562" s="775"/>
      <c r="D562" s="754"/>
      <c r="E562" s="771" t="str">
        <f t="shared" si="32"/>
        <v xml:space="preserve"> </v>
      </c>
      <c r="F562" s="908"/>
      <c r="G562" s="777"/>
      <c r="H562" s="777"/>
      <c r="I562" s="777"/>
      <c r="J562" s="757"/>
      <c r="K562" s="624"/>
      <c r="L562" s="624"/>
      <c r="M562" s="624"/>
      <c r="N562" s="624"/>
      <c r="O562" s="624"/>
      <c r="P562" s="774" t="str">
        <f t="shared" si="33"/>
        <v xml:space="preserve"> </v>
      </c>
      <c r="Q562" s="774" t="str">
        <f t="shared" si="34"/>
        <v xml:space="preserve"> </v>
      </c>
      <c r="R562" s="774" t="str">
        <f t="shared" si="35"/>
        <v xml:space="preserve"> </v>
      </c>
    </row>
    <row r="563" spans="1:18" x14ac:dyDescent="0.25">
      <c r="A563" s="775"/>
      <c r="B563" s="775"/>
      <c r="C563" s="775"/>
      <c r="D563" s="754"/>
      <c r="E563" s="771" t="str">
        <f t="shared" si="32"/>
        <v xml:space="preserve"> </v>
      </c>
      <c r="F563" s="908"/>
      <c r="G563" s="777"/>
      <c r="H563" s="777"/>
      <c r="I563" s="777"/>
      <c r="J563" s="757"/>
      <c r="K563" s="624"/>
      <c r="L563" s="624"/>
      <c r="M563" s="624"/>
      <c r="N563" s="624"/>
      <c r="O563" s="624"/>
      <c r="P563" s="774" t="str">
        <f t="shared" si="33"/>
        <v xml:space="preserve"> </v>
      </c>
      <c r="Q563" s="774" t="str">
        <f t="shared" si="34"/>
        <v xml:space="preserve"> </v>
      </c>
      <c r="R563" s="774" t="str">
        <f t="shared" si="35"/>
        <v xml:space="preserve"> </v>
      </c>
    </row>
    <row r="564" spans="1:18" x14ac:dyDescent="0.25">
      <c r="A564" s="775"/>
      <c r="B564" s="775"/>
      <c r="C564" s="775"/>
      <c r="D564" s="754"/>
      <c r="E564" s="771" t="str">
        <f t="shared" si="32"/>
        <v xml:space="preserve"> </v>
      </c>
      <c r="F564" s="908"/>
      <c r="G564" s="777"/>
      <c r="H564" s="777"/>
      <c r="I564" s="777"/>
      <c r="J564" s="757"/>
      <c r="K564" s="624"/>
      <c r="L564" s="624"/>
      <c r="M564" s="624"/>
      <c r="N564" s="624"/>
      <c r="O564" s="624"/>
      <c r="P564" s="774" t="str">
        <f t="shared" si="33"/>
        <v xml:space="preserve"> </v>
      </c>
      <c r="Q564" s="774" t="str">
        <f t="shared" si="34"/>
        <v xml:space="preserve"> </v>
      </c>
      <c r="R564" s="774" t="str">
        <f t="shared" si="35"/>
        <v xml:space="preserve"> </v>
      </c>
    </row>
    <row r="565" spans="1:18" x14ac:dyDescent="0.25">
      <c r="A565" s="775"/>
      <c r="B565" s="775"/>
      <c r="C565" s="775"/>
      <c r="D565" s="754"/>
      <c r="E565" s="771" t="str">
        <f t="shared" si="32"/>
        <v xml:space="preserve"> </v>
      </c>
      <c r="F565" s="908"/>
      <c r="G565" s="777"/>
      <c r="H565" s="777"/>
      <c r="I565" s="777"/>
      <c r="J565" s="757"/>
      <c r="K565" s="624"/>
      <c r="L565" s="624"/>
      <c r="M565" s="624"/>
      <c r="N565" s="624"/>
      <c r="O565" s="624"/>
      <c r="P565" s="774" t="str">
        <f t="shared" si="33"/>
        <v xml:space="preserve"> </v>
      </c>
      <c r="Q565" s="774" t="str">
        <f t="shared" si="34"/>
        <v xml:space="preserve"> </v>
      </c>
      <c r="R565" s="774" t="str">
        <f t="shared" si="35"/>
        <v xml:space="preserve"> </v>
      </c>
    </row>
    <row r="566" spans="1:18" x14ac:dyDescent="0.25">
      <c r="A566" s="775"/>
      <c r="B566" s="775"/>
      <c r="C566" s="775"/>
      <c r="D566" s="754"/>
      <c r="E566" s="771" t="str">
        <f t="shared" si="32"/>
        <v xml:space="preserve"> </v>
      </c>
      <c r="F566" s="908"/>
      <c r="G566" s="777"/>
      <c r="H566" s="777"/>
      <c r="I566" s="777"/>
      <c r="J566" s="757"/>
      <c r="K566" s="624"/>
      <c r="L566" s="624"/>
      <c r="M566" s="624"/>
      <c r="N566" s="624"/>
      <c r="O566" s="624"/>
      <c r="P566" s="774" t="str">
        <f t="shared" si="33"/>
        <v xml:space="preserve"> </v>
      </c>
      <c r="Q566" s="774" t="str">
        <f t="shared" si="34"/>
        <v xml:space="preserve"> </v>
      </c>
      <c r="R566" s="774" t="str">
        <f t="shared" si="35"/>
        <v xml:space="preserve"> </v>
      </c>
    </row>
    <row r="567" spans="1:18" x14ac:dyDescent="0.25">
      <c r="A567" s="775"/>
      <c r="B567" s="775"/>
      <c r="C567" s="775"/>
      <c r="D567" s="754"/>
      <c r="E567" s="771" t="str">
        <f t="shared" si="32"/>
        <v xml:space="preserve"> </v>
      </c>
      <c r="F567" s="908"/>
      <c r="G567" s="777"/>
      <c r="H567" s="777"/>
      <c r="I567" s="777"/>
      <c r="J567" s="757"/>
      <c r="K567" s="624"/>
      <c r="L567" s="624"/>
      <c r="M567" s="624"/>
      <c r="N567" s="624"/>
      <c r="O567" s="624"/>
      <c r="P567" s="774" t="str">
        <f t="shared" si="33"/>
        <v xml:space="preserve"> </v>
      </c>
      <c r="Q567" s="774" t="str">
        <f t="shared" si="34"/>
        <v xml:space="preserve"> </v>
      </c>
      <c r="R567" s="774" t="str">
        <f t="shared" si="35"/>
        <v xml:space="preserve"> </v>
      </c>
    </row>
    <row r="568" spans="1:18" x14ac:dyDescent="0.25">
      <c r="A568" s="775"/>
      <c r="B568" s="775"/>
      <c r="C568" s="775"/>
      <c r="D568" s="754"/>
      <c r="E568" s="771" t="str">
        <f t="shared" si="32"/>
        <v xml:space="preserve"> </v>
      </c>
      <c r="F568" s="908"/>
      <c r="G568" s="777"/>
      <c r="H568" s="777"/>
      <c r="I568" s="777"/>
      <c r="J568" s="757"/>
      <c r="K568" s="624"/>
      <c r="L568" s="624"/>
      <c r="M568" s="624"/>
      <c r="N568" s="624"/>
      <c r="O568" s="624"/>
      <c r="P568" s="774" t="str">
        <f t="shared" si="33"/>
        <v xml:space="preserve"> </v>
      </c>
      <c r="Q568" s="774" t="str">
        <f t="shared" si="34"/>
        <v xml:space="preserve"> </v>
      </c>
      <c r="R568" s="774" t="str">
        <f t="shared" si="35"/>
        <v xml:space="preserve"> </v>
      </c>
    </row>
    <row r="569" spans="1:18" x14ac:dyDescent="0.25">
      <c r="A569" s="775"/>
      <c r="B569" s="775"/>
      <c r="C569" s="775"/>
      <c r="D569" s="754"/>
      <c r="E569" s="771" t="str">
        <f t="shared" si="32"/>
        <v xml:space="preserve"> </v>
      </c>
      <c r="F569" s="908"/>
      <c r="G569" s="777"/>
      <c r="H569" s="777"/>
      <c r="I569" s="777"/>
      <c r="J569" s="757"/>
      <c r="K569" s="624"/>
      <c r="L569" s="624"/>
      <c r="M569" s="624"/>
      <c r="N569" s="624"/>
      <c r="O569" s="624"/>
      <c r="P569" s="774" t="str">
        <f t="shared" si="33"/>
        <v xml:space="preserve"> </v>
      </c>
      <c r="Q569" s="774" t="str">
        <f t="shared" si="34"/>
        <v xml:space="preserve"> </v>
      </c>
      <c r="R569" s="774" t="str">
        <f t="shared" si="35"/>
        <v xml:space="preserve"> </v>
      </c>
    </row>
    <row r="570" spans="1:18" x14ac:dyDescent="0.25">
      <c r="A570" s="775"/>
      <c r="B570" s="775"/>
      <c r="C570" s="775"/>
      <c r="D570" s="754"/>
      <c r="E570" s="771" t="str">
        <f t="shared" si="32"/>
        <v xml:space="preserve"> </v>
      </c>
      <c r="F570" s="908"/>
      <c r="G570" s="777"/>
      <c r="H570" s="777"/>
      <c r="I570" s="777"/>
      <c r="J570" s="757"/>
      <c r="K570" s="624"/>
      <c r="L570" s="624"/>
      <c r="M570" s="624"/>
      <c r="N570" s="624"/>
      <c r="O570" s="624"/>
      <c r="P570" s="774" t="str">
        <f t="shared" si="33"/>
        <v xml:space="preserve"> </v>
      </c>
      <c r="Q570" s="774" t="str">
        <f t="shared" si="34"/>
        <v xml:space="preserve"> </v>
      </c>
      <c r="R570" s="774" t="str">
        <f t="shared" si="35"/>
        <v xml:space="preserve"> </v>
      </c>
    </row>
    <row r="571" spans="1:18" x14ac:dyDescent="0.25">
      <c r="A571" s="775"/>
      <c r="B571" s="775"/>
      <c r="C571" s="775"/>
      <c r="D571" s="754"/>
      <c r="E571" s="771" t="str">
        <f t="shared" si="32"/>
        <v xml:space="preserve"> </v>
      </c>
      <c r="F571" s="908"/>
      <c r="G571" s="777"/>
      <c r="H571" s="777"/>
      <c r="I571" s="777"/>
      <c r="J571" s="757"/>
      <c r="K571" s="624"/>
      <c r="L571" s="624"/>
      <c r="M571" s="624"/>
      <c r="N571" s="624"/>
      <c r="O571" s="624"/>
      <c r="P571" s="774" t="str">
        <f t="shared" si="33"/>
        <v xml:space="preserve"> </v>
      </c>
      <c r="Q571" s="774" t="str">
        <f t="shared" si="34"/>
        <v xml:space="preserve"> </v>
      </c>
      <c r="R571" s="774" t="str">
        <f t="shared" si="35"/>
        <v xml:space="preserve"> </v>
      </c>
    </row>
    <row r="572" spans="1:18" x14ac:dyDescent="0.25">
      <c r="A572" s="775"/>
      <c r="B572" s="775"/>
      <c r="C572" s="775"/>
      <c r="D572" s="754"/>
      <c r="E572" s="771" t="str">
        <f t="shared" si="32"/>
        <v xml:space="preserve"> </v>
      </c>
      <c r="F572" s="908"/>
      <c r="G572" s="777"/>
      <c r="H572" s="777"/>
      <c r="I572" s="777"/>
      <c r="J572" s="757"/>
      <c r="K572" s="624"/>
      <c r="L572" s="624"/>
      <c r="M572" s="624"/>
      <c r="N572" s="624"/>
      <c r="O572" s="624"/>
      <c r="P572" s="774" t="str">
        <f t="shared" si="33"/>
        <v xml:space="preserve"> </v>
      </c>
      <c r="Q572" s="774" t="str">
        <f t="shared" si="34"/>
        <v xml:space="preserve"> </v>
      </c>
      <c r="R572" s="774" t="str">
        <f t="shared" si="35"/>
        <v xml:space="preserve"> </v>
      </c>
    </row>
    <row r="573" spans="1:18" x14ac:dyDescent="0.25">
      <c r="A573" s="775"/>
      <c r="B573" s="775"/>
      <c r="C573" s="775"/>
      <c r="D573" s="754"/>
      <c r="E573" s="771" t="str">
        <f t="shared" si="32"/>
        <v xml:space="preserve"> </v>
      </c>
      <c r="F573" s="908"/>
      <c r="G573" s="777"/>
      <c r="H573" s="777"/>
      <c r="I573" s="777"/>
      <c r="J573" s="757"/>
      <c r="K573" s="624"/>
      <c r="L573" s="624"/>
      <c r="M573" s="624"/>
      <c r="N573" s="624"/>
      <c r="O573" s="624"/>
      <c r="P573" s="774" t="str">
        <f t="shared" si="33"/>
        <v xml:space="preserve"> </v>
      </c>
      <c r="Q573" s="774" t="str">
        <f t="shared" si="34"/>
        <v xml:space="preserve"> </v>
      </c>
      <c r="R573" s="774" t="str">
        <f t="shared" si="35"/>
        <v xml:space="preserve"> </v>
      </c>
    </row>
    <row r="574" spans="1:18" x14ac:dyDescent="0.25">
      <c r="A574" s="775"/>
      <c r="B574" s="775"/>
      <c r="C574" s="775"/>
      <c r="D574" s="754"/>
      <c r="E574" s="771" t="str">
        <f t="shared" si="32"/>
        <v xml:space="preserve"> </v>
      </c>
      <c r="F574" s="908"/>
      <c r="G574" s="777"/>
      <c r="H574" s="777"/>
      <c r="I574" s="777"/>
      <c r="J574" s="757"/>
      <c r="K574" s="624"/>
      <c r="L574" s="624"/>
      <c r="M574" s="624"/>
      <c r="N574" s="624"/>
      <c r="O574" s="624"/>
      <c r="P574" s="774" t="str">
        <f t="shared" si="33"/>
        <v xml:space="preserve"> </v>
      </c>
      <c r="Q574" s="774" t="str">
        <f t="shared" si="34"/>
        <v xml:space="preserve"> </v>
      </c>
      <c r="R574" s="774" t="str">
        <f t="shared" si="35"/>
        <v xml:space="preserve"> </v>
      </c>
    </row>
    <row r="575" spans="1:18" x14ac:dyDescent="0.25">
      <c r="A575" s="775"/>
      <c r="B575" s="775"/>
      <c r="C575" s="775"/>
      <c r="D575" s="754"/>
      <c r="E575" s="771" t="str">
        <f t="shared" si="32"/>
        <v xml:space="preserve"> </v>
      </c>
      <c r="F575" s="908"/>
      <c r="G575" s="777"/>
      <c r="H575" s="777"/>
      <c r="I575" s="777"/>
      <c r="J575" s="757"/>
      <c r="K575" s="624"/>
      <c r="L575" s="624"/>
      <c r="M575" s="624"/>
      <c r="N575" s="624"/>
      <c r="O575" s="624"/>
      <c r="P575" s="774" t="str">
        <f t="shared" si="33"/>
        <v xml:space="preserve"> </v>
      </c>
      <c r="Q575" s="774" t="str">
        <f t="shared" si="34"/>
        <v xml:space="preserve"> </v>
      </c>
      <c r="R575" s="774" t="str">
        <f t="shared" si="35"/>
        <v xml:space="preserve"> </v>
      </c>
    </row>
    <row r="576" spans="1:18" x14ac:dyDescent="0.25">
      <c r="A576" s="775"/>
      <c r="B576" s="775"/>
      <c r="C576" s="775"/>
      <c r="D576" s="754"/>
      <c r="E576" s="771" t="str">
        <f t="shared" si="32"/>
        <v xml:space="preserve"> </v>
      </c>
      <c r="F576" s="908"/>
      <c r="G576" s="777"/>
      <c r="H576" s="777"/>
      <c r="I576" s="777"/>
      <c r="J576" s="757"/>
      <c r="K576" s="624"/>
      <c r="L576" s="624"/>
      <c r="M576" s="624"/>
      <c r="N576" s="624"/>
      <c r="O576" s="624"/>
      <c r="P576" s="774" t="str">
        <f t="shared" si="33"/>
        <v xml:space="preserve"> </v>
      </c>
      <c r="Q576" s="774" t="str">
        <f t="shared" si="34"/>
        <v xml:space="preserve"> </v>
      </c>
      <c r="R576" s="774" t="str">
        <f t="shared" si="35"/>
        <v xml:space="preserve"> </v>
      </c>
    </row>
    <row r="577" spans="1:18" x14ac:dyDescent="0.25">
      <c r="A577" s="775"/>
      <c r="B577" s="775"/>
      <c r="C577" s="775"/>
      <c r="D577" s="754"/>
      <c r="E577" s="771" t="str">
        <f t="shared" si="32"/>
        <v xml:space="preserve"> </v>
      </c>
      <c r="F577" s="908"/>
      <c r="G577" s="777"/>
      <c r="H577" s="777"/>
      <c r="I577" s="777"/>
      <c r="J577" s="757"/>
      <c r="K577" s="624"/>
      <c r="L577" s="624"/>
      <c r="M577" s="624"/>
      <c r="N577" s="624"/>
      <c r="O577" s="624"/>
      <c r="P577" s="774" t="str">
        <f t="shared" si="33"/>
        <v xml:space="preserve"> </v>
      </c>
      <c r="Q577" s="774" t="str">
        <f t="shared" si="34"/>
        <v xml:space="preserve"> </v>
      </c>
      <c r="R577" s="774" t="str">
        <f t="shared" si="35"/>
        <v xml:space="preserve"> </v>
      </c>
    </row>
    <row r="578" spans="1:18" x14ac:dyDescent="0.25">
      <c r="A578" s="775"/>
      <c r="B578" s="775"/>
      <c r="C578" s="775"/>
      <c r="D578" s="754"/>
      <c r="E578" s="771" t="str">
        <f t="shared" si="32"/>
        <v xml:space="preserve"> </v>
      </c>
      <c r="F578" s="908"/>
      <c r="G578" s="777"/>
      <c r="H578" s="777"/>
      <c r="I578" s="777"/>
      <c r="J578" s="757"/>
      <c r="K578" s="624"/>
      <c r="L578" s="624"/>
      <c r="M578" s="624"/>
      <c r="N578" s="624"/>
      <c r="O578" s="624"/>
      <c r="P578" s="774" t="str">
        <f t="shared" si="33"/>
        <v xml:space="preserve"> </v>
      </c>
      <c r="Q578" s="774" t="str">
        <f t="shared" si="34"/>
        <v xml:space="preserve"> </v>
      </c>
      <c r="R578" s="774" t="str">
        <f t="shared" si="35"/>
        <v xml:space="preserve"> </v>
      </c>
    </row>
    <row r="579" spans="1:18" x14ac:dyDescent="0.25">
      <c r="A579" s="775"/>
      <c r="B579" s="775"/>
      <c r="C579" s="775"/>
      <c r="D579" s="754"/>
      <c r="E579" s="771" t="str">
        <f t="shared" si="32"/>
        <v xml:space="preserve"> </v>
      </c>
      <c r="F579" s="908"/>
      <c r="G579" s="777"/>
      <c r="H579" s="777"/>
      <c r="I579" s="777"/>
      <c r="J579" s="757"/>
      <c r="K579" s="624"/>
      <c r="L579" s="624"/>
      <c r="M579" s="624"/>
      <c r="N579" s="624"/>
      <c r="O579" s="624"/>
      <c r="P579" s="774" t="str">
        <f t="shared" si="33"/>
        <v xml:space="preserve"> </v>
      </c>
      <c r="Q579" s="774" t="str">
        <f t="shared" si="34"/>
        <v xml:space="preserve"> </v>
      </c>
      <c r="R579" s="774" t="str">
        <f t="shared" si="35"/>
        <v xml:space="preserve"> </v>
      </c>
    </row>
    <row r="580" spans="1:18" x14ac:dyDescent="0.25">
      <c r="A580" s="775"/>
      <c r="B580" s="775"/>
      <c r="C580" s="775"/>
      <c r="D580" s="754"/>
      <c r="E580" s="771" t="str">
        <f t="shared" si="32"/>
        <v xml:space="preserve"> </v>
      </c>
      <c r="F580" s="908"/>
      <c r="G580" s="777"/>
      <c r="H580" s="777"/>
      <c r="I580" s="777"/>
      <c r="J580" s="757"/>
      <c r="K580" s="624"/>
      <c r="L580" s="624"/>
      <c r="M580" s="624"/>
      <c r="N580" s="624"/>
      <c r="O580" s="624"/>
      <c r="P580" s="774" t="str">
        <f t="shared" si="33"/>
        <v xml:space="preserve"> </v>
      </c>
      <c r="Q580" s="774" t="str">
        <f t="shared" si="34"/>
        <v xml:space="preserve"> </v>
      </c>
      <c r="R580" s="774" t="str">
        <f t="shared" si="35"/>
        <v xml:space="preserve"> </v>
      </c>
    </row>
    <row r="581" spans="1:18" x14ac:dyDescent="0.25">
      <c r="A581" s="775"/>
      <c r="B581" s="775"/>
      <c r="C581" s="775"/>
      <c r="D581" s="754"/>
      <c r="E581" s="771" t="str">
        <f t="shared" si="32"/>
        <v xml:space="preserve"> </v>
      </c>
      <c r="F581" s="908"/>
      <c r="G581" s="777"/>
      <c r="H581" s="777"/>
      <c r="I581" s="777"/>
      <c r="J581" s="757"/>
      <c r="K581" s="624"/>
      <c r="L581" s="624"/>
      <c r="M581" s="624"/>
      <c r="N581" s="624"/>
      <c r="O581" s="624"/>
      <c r="P581" s="774" t="str">
        <f t="shared" si="33"/>
        <v xml:space="preserve"> </v>
      </c>
      <c r="Q581" s="774" t="str">
        <f t="shared" si="34"/>
        <v xml:space="preserve"> </v>
      </c>
      <c r="R581" s="774" t="str">
        <f t="shared" si="35"/>
        <v xml:space="preserve"> </v>
      </c>
    </row>
    <row r="582" spans="1:18" x14ac:dyDescent="0.25">
      <c r="A582" s="775"/>
      <c r="B582" s="775"/>
      <c r="C582" s="775"/>
      <c r="D582" s="754"/>
      <c r="E582" s="771" t="str">
        <f t="shared" ref="E582:E645" si="36">IFERROR(G582/J582," ")</f>
        <v xml:space="preserve"> </v>
      </c>
      <c r="F582" s="908"/>
      <c r="G582" s="777"/>
      <c r="H582" s="777"/>
      <c r="I582" s="777"/>
      <c r="J582" s="757"/>
      <c r="K582" s="624"/>
      <c r="L582" s="624"/>
      <c r="M582" s="624"/>
      <c r="N582" s="624"/>
      <c r="O582" s="624"/>
      <c r="P582" s="774" t="str">
        <f t="shared" ref="P582:P645" si="37">IF((K582*0.187*10^-3+L582*0.86*10^-3+M582*1.225*10^-3+N582*0.616*10^-3+O582*0.765*10^-3)&gt;0,K582*0.187*10^-3+L582*0.86*10^-3+M582*1.225*10^-3+N582*0.616*10^-3+O582*0.765*10^-3," ")</f>
        <v xml:space="preserve"> </v>
      </c>
      <c r="Q582" s="774" t="str">
        <f t="shared" ref="Q582:Q645" si="38">IFERROR(P582/J582," ")</f>
        <v xml:space="preserve"> </v>
      </c>
      <c r="R582" s="774" t="str">
        <f t="shared" ref="R582:R645" si="39">IFERROR(P582/G582," ")</f>
        <v xml:space="preserve"> </v>
      </c>
    </row>
    <row r="583" spans="1:18" x14ac:dyDescent="0.25">
      <c r="A583" s="775"/>
      <c r="B583" s="775"/>
      <c r="C583" s="775"/>
      <c r="D583" s="754"/>
      <c r="E583" s="771" t="str">
        <f t="shared" si="36"/>
        <v xml:space="preserve"> </v>
      </c>
      <c r="F583" s="908"/>
      <c r="G583" s="777"/>
      <c r="H583" s="777"/>
      <c r="I583" s="777"/>
      <c r="J583" s="757"/>
      <c r="K583" s="624"/>
      <c r="L583" s="624"/>
      <c r="M583" s="624"/>
      <c r="N583" s="624"/>
      <c r="O583" s="624"/>
      <c r="P583" s="774" t="str">
        <f t="shared" si="37"/>
        <v xml:space="preserve"> </v>
      </c>
      <c r="Q583" s="774" t="str">
        <f t="shared" si="38"/>
        <v xml:space="preserve"> </v>
      </c>
      <c r="R583" s="774" t="str">
        <f t="shared" si="39"/>
        <v xml:space="preserve"> </v>
      </c>
    </row>
    <row r="584" spans="1:18" x14ac:dyDescent="0.25">
      <c r="A584" s="775"/>
      <c r="B584" s="775"/>
      <c r="C584" s="775"/>
      <c r="D584" s="754"/>
      <c r="E584" s="771" t="str">
        <f t="shared" si="36"/>
        <v xml:space="preserve"> </v>
      </c>
      <c r="F584" s="908"/>
      <c r="G584" s="777"/>
      <c r="H584" s="777"/>
      <c r="I584" s="777"/>
      <c r="J584" s="757"/>
      <c r="K584" s="624"/>
      <c r="L584" s="624"/>
      <c r="M584" s="624"/>
      <c r="N584" s="624"/>
      <c r="O584" s="624"/>
      <c r="P584" s="774" t="str">
        <f t="shared" si="37"/>
        <v xml:space="preserve"> </v>
      </c>
      <c r="Q584" s="774" t="str">
        <f t="shared" si="38"/>
        <v xml:space="preserve"> </v>
      </c>
      <c r="R584" s="774" t="str">
        <f t="shared" si="39"/>
        <v xml:space="preserve"> </v>
      </c>
    </row>
    <row r="585" spans="1:18" x14ac:dyDescent="0.25">
      <c r="A585" s="775"/>
      <c r="B585" s="775"/>
      <c r="C585" s="775"/>
      <c r="D585" s="754"/>
      <c r="E585" s="771" t="str">
        <f t="shared" si="36"/>
        <v xml:space="preserve"> </v>
      </c>
      <c r="F585" s="908"/>
      <c r="G585" s="777"/>
      <c r="H585" s="777"/>
      <c r="I585" s="777"/>
      <c r="J585" s="757"/>
      <c r="K585" s="624"/>
      <c r="L585" s="624"/>
      <c r="M585" s="624"/>
      <c r="N585" s="624"/>
      <c r="O585" s="624"/>
      <c r="P585" s="774" t="str">
        <f t="shared" si="37"/>
        <v xml:space="preserve"> </v>
      </c>
      <c r="Q585" s="774" t="str">
        <f t="shared" si="38"/>
        <v xml:space="preserve"> </v>
      </c>
      <c r="R585" s="774" t="str">
        <f t="shared" si="39"/>
        <v xml:space="preserve"> </v>
      </c>
    </row>
    <row r="586" spans="1:18" x14ac:dyDescent="0.25">
      <c r="A586" s="775"/>
      <c r="B586" s="775"/>
      <c r="C586" s="775"/>
      <c r="D586" s="754"/>
      <c r="E586" s="771" t="str">
        <f t="shared" si="36"/>
        <v xml:space="preserve"> </v>
      </c>
      <c r="F586" s="908"/>
      <c r="G586" s="777"/>
      <c r="H586" s="777"/>
      <c r="I586" s="777"/>
      <c r="J586" s="757"/>
      <c r="K586" s="624"/>
      <c r="L586" s="624"/>
      <c r="M586" s="624"/>
      <c r="N586" s="624"/>
      <c r="O586" s="624"/>
      <c r="P586" s="774" t="str">
        <f t="shared" si="37"/>
        <v xml:space="preserve"> </v>
      </c>
      <c r="Q586" s="774" t="str">
        <f t="shared" si="38"/>
        <v xml:space="preserve"> </v>
      </c>
      <c r="R586" s="774" t="str">
        <f t="shared" si="39"/>
        <v xml:space="preserve"> </v>
      </c>
    </row>
    <row r="587" spans="1:18" x14ac:dyDescent="0.25">
      <c r="A587" s="775"/>
      <c r="B587" s="775"/>
      <c r="C587" s="775"/>
      <c r="D587" s="754"/>
      <c r="E587" s="771" t="str">
        <f t="shared" si="36"/>
        <v xml:space="preserve"> </v>
      </c>
      <c r="F587" s="908"/>
      <c r="G587" s="777"/>
      <c r="H587" s="777"/>
      <c r="I587" s="777"/>
      <c r="J587" s="757"/>
      <c r="K587" s="624"/>
      <c r="L587" s="624"/>
      <c r="M587" s="624"/>
      <c r="N587" s="624"/>
      <c r="O587" s="624"/>
      <c r="P587" s="774" t="str">
        <f t="shared" si="37"/>
        <v xml:space="preserve"> </v>
      </c>
      <c r="Q587" s="774" t="str">
        <f t="shared" si="38"/>
        <v xml:space="preserve"> </v>
      </c>
      <c r="R587" s="774" t="str">
        <f t="shared" si="39"/>
        <v xml:space="preserve"> </v>
      </c>
    </row>
    <row r="588" spans="1:18" x14ac:dyDescent="0.25">
      <c r="A588" s="775"/>
      <c r="B588" s="775"/>
      <c r="C588" s="775"/>
      <c r="D588" s="754"/>
      <c r="E588" s="771" t="str">
        <f t="shared" si="36"/>
        <v xml:space="preserve"> </v>
      </c>
      <c r="F588" s="908"/>
      <c r="G588" s="777"/>
      <c r="H588" s="777"/>
      <c r="I588" s="777"/>
      <c r="J588" s="757"/>
      <c r="K588" s="624"/>
      <c r="L588" s="624"/>
      <c r="M588" s="624"/>
      <c r="N588" s="624"/>
      <c r="O588" s="624"/>
      <c r="P588" s="774" t="str">
        <f t="shared" si="37"/>
        <v xml:space="preserve"> </v>
      </c>
      <c r="Q588" s="774" t="str">
        <f t="shared" si="38"/>
        <v xml:space="preserve"> </v>
      </c>
      <c r="R588" s="774" t="str">
        <f t="shared" si="39"/>
        <v xml:space="preserve"> </v>
      </c>
    </row>
    <row r="589" spans="1:18" x14ac:dyDescent="0.25">
      <c r="A589" s="775"/>
      <c r="B589" s="775"/>
      <c r="C589" s="775"/>
      <c r="D589" s="754"/>
      <c r="E589" s="771" t="str">
        <f t="shared" si="36"/>
        <v xml:space="preserve"> </v>
      </c>
      <c r="F589" s="908"/>
      <c r="G589" s="777"/>
      <c r="H589" s="777"/>
      <c r="I589" s="777"/>
      <c r="J589" s="757"/>
      <c r="K589" s="624"/>
      <c r="L589" s="624"/>
      <c r="M589" s="624"/>
      <c r="N589" s="624"/>
      <c r="O589" s="624"/>
      <c r="P589" s="774" t="str">
        <f t="shared" si="37"/>
        <v xml:space="preserve"> </v>
      </c>
      <c r="Q589" s="774" t="str">
        <f t="shared" si="38"/>
        <v xml:space="preserve"> </v>
      </c>
      <c r="R589" s="774" t="str">
        <f t="shared" si="39"/>
        <v xml:space="preserve"> </v>
      </c>
    </row>
    <row r="590" spans="1:18" x14ac:dyDescent="0.25">
      <c r="A590" s="775"/>
      <c r="B590" s="775"/>
      <c r="C590" s="775"/>
      <c r="D590" s="754"/>
      <c r="E590" s="771" t="str">
        <f t="shared" si="36"/>
        <v xml:space="preserve"> </v>
      </c>
      <c r="F590" s="908"/>
      <c r="G590" s="777"/>
      <c r="H590" s="777"/>
      <c r="I590" s="777"/>
      <c r="J590" s="757"/>
      <c r="K590" s="624"/>
      <c r="L590" s="624"/>
      <c r="M590" s="624"/>
      <c r="N590" s="624"/>
      <c r="O590" s="624"/>
      <c r="P590" s="774" t="str">
        <f t="shared" si="37"/>
        <v xml:space="preserve"> </v>
      </c>
      <c r="Q590" s="774" t="str">
        <f t="shared" si="38"/>
        <v xml:space="preserve"> </v>
      </c>
      <c r="R590" s="774" t="str">
        <f t="shared" si="39"/>
        <v xml:space="preserve"> </v>
      </c>
    </row>
    <row r="591" spans="1:18" x14ac:dyDescent="0.25">
      <c r="A591" s="775"/>
      <c r="B591" s="775"/>
      <c r="C591" s="775"/>
      <c r="D591" s="754"/>
      <c r="E591" s="771" t="str">
        <f t="shared" si="36"/>
        <v xml:space="preserve"> </v>
      </c>
      <c r="F591" s="908"/>
      <c r="G591" s="777"/>
      <c r="H591" s="777"/>
      <c r="I591" s="777"/>
      <c r="J591" s="757"/>
      <c r="K591" s="624"/>
      <c r="L591" s="624"/>
      <c r="M591" s="624"/>
      <c r="N591" s="624"/>
      <c r="O591" s="624"/>
      <c r="P591" s="774" t="str">
        <f t="shared" si="37"/>
        <v xml:space="preserve"> </v>
      </c>
      <c r="Q591" s="774" t="str">
        <f t="shared" si="38"/>
        <v xml:space="preserve"> </v>
      </c>
      <c r="R591" s="774" t="str">
        <f t="shared" si="39"/>
        <v xml:space="preserve"> </v>
      </c>
    </row>
    <row r="592" spans="1:18" x14ac:dyDescent="0.25">
      <c r="A592" s="775"/>
      <c r="B592" s="775"/>
      <c r="C592" s="775"/>
      <c r="D592" s="754"/>
      <c r="E592" s="771" t="str">
        <f t="shared" si="36"/>
        <v xml:space="preserve"> </v>
      </c>
      <c r="F592" s="908"/>
      <c r="G592" s="777"/>
      <c r="H592" s="777"/>
      <c r="I592" s="777"/>
      <c r="J592" s="757"/>
      <c r="K592" s="624"/>
      <c r="L592" s="624"/>
      <c r="M592" s="624"/>
      <c r="N592" s="624"/>
      <c r="O592" s="624"/>
      <c r="P592" s="774" t="str">
        <f t="shared" si="37"/>
        <v xml:space="preserve"> </v>
      </c>
      <c r="Q592" s="774" t="str">
        <f t="shared" si="38"/>
        <v xml:space="preserve"> </v>
      </c>
      <c r="R592" s="774" t="str">
        <f t="shared" si="39"/>
        <v xml:space="preserve"> </v>
      </c>
    </row>
    <row r="593" spans="1:18" x14ac:dyDescent="0.25">
      <c r="A593" s="775"/>
      <c r="B593" s="775"/>
      <c r="C593" s="775"/>
      <c r="D593" s="754"/>
      <c r="E593" s="771" t="str">
        <f t="shared" si="36"/>
        <v xml:space="preserve"> </v>
      </c>
      <c r="F593" s="908"/>
      <c r="G593" s="777"/>
      <c r="H593" s="777"/>
      <c r="I593" s="777"/>
      <c r="J593" s="757"/>
      <c r="K593" s="624"/>
      <c r="L593" s="624"/>
      <c r="M593" s="624"/>
      <c r="N593" s="624"/>
      <c r="O593" s="624"/>
      <c r="P593" s="774" t="str">
        <f t="shared" si="37"/>
        <v xml:space="preserve"> </v>
      </c>
      <c r="Q593" s="774" t="str">
        <f t="shared" si="38"/>
        <v xml:space="preserve"> </v>
      </c>
      <c r="R593" s="774" t="str">
        <f t="shared" si="39"/>
        <v xml:space="preserve"> </v>
      </c>
    </row>
    <row r="594" spans="1:18" x14ac:dyDescent="0.25">
      <c r="A594" s="775"/>
      <c r="B594" s="775"/>
      <c r="C594" s="775"/>
      <c r="D594" s="754"/>
      <c r="E594" s="771" t="str">
        <f t="shared" si="36"/>
        <v xml:space="preserve"> </v>
      </c>
      <c r="F594" s="908"/>
      <c r="G594" s="777"/>
      <c r="H594" s="777"/>
      <c r="I594" s="777"/>
      <c r="J594" s="757"/>
      <c r="K594" s="624"/>
      <c r="L594" s="624"/>
      <c r="M594" s="624"/>
      <c r="N594" s="624"/>
      <c r="O594" s="624"/>
      <c r="P594" s="774" t="str">
        <f t="shared" si="37"/>
        <v xml:space="preserve"> </v>
      </c>
      <c r="Q594" s="774" t="str">
        <f t="shared" si="38"/>
        <v xml:space="preserve"> </v>
      </c>
      <c r="R594" s="774" t="str">
        <f t="shared" si="39"/>
        <v xml:space="preserve"> </v>
      </c>
    </row>
    <row r="595" spans="1:18" x14ac:dyDescent="0.25">
      <c r="A595" s="775"/>
      <c r="B595" s="775"/>
      <c r="C595" s="775"/>
      <c r="D595" s="754"/>
      <c r="E595" s="771" t="str">
        <f t="shared" si="36"/>
        <v xml:space="preserve"> </v>
      </c>
      <c r="F595" s="908"/>
      <c r="G595" s="777"/>
      <c r="H595" s="777"/>
      <c r="I595" s="777"/>
      <c r="J595" s="757"/>
      <c r="K595" s="624"/>
      <c r="L595" s="624"/>
      <c r="M595" s="624"/>
      <c r="N595" s="624"/>
      <c r="O595" s="624"/>
      <c r="P595" s="774" t="str">
        <f t="shared" si="37"/>
        <v xml:space="preserve"> </v>
      </c>
      <c r="Q595" s="774" t="str">
        <f t="shared" si="38"/>
        <v xml:space="preserve"> </v>
      </c>
      <c r="R595" s="774" t="str">
        <f t="shared" si="39"/>
        <v xml:space="preserve"> </v>
      </c>
    </row>
    <row r="596" spans="1:18" x14ac:dyDescent="0.25">
      <c r="A596" s="775"/>
      <c r="B596" s="775"/>
      <c r="C596" s="775"/>
      <c r="D596" s="754"/>
      <c r="E596" s="771" t="str">
        <f t="shared" si="36"/>
        <v xml:space="preserve"> </v>
      </c>
      <c r="F596" s="908"/>
      <c r="G596" s="777"/>
      <c r="H596" s="777"/>
      <c r="I596" s="777"/>
      <c r="J596" s="757"/>
      <c r="K596" s="624"/>
      <c r="L596" s="624"/>
      <c r="M596" s="624"/>
      <c r="N596" s="624"/>
      <c r="O596" s="624"/>
      <c r="P596" s="774" t="str">
        <f t="shared" si="37"/>
        <v xml:space="preserve"> </v>
      </c>
      <c r="Q596" s="774" t="str">
        <f t="shared" si="38"/>
        <v xml:space="preserve"> </v>
      </c>
      <c r="R596" s="774" t="str">
        <f t="shared" si="39"/>
        <v xml:space="preserve"> </v>
      </c>
    </row>
    <row r="597" spans="1:18" x14ac:dyDescent="0.25">
      <c r="A597" s="775"/>
      <c r="B597" s="775"/>
      <c r="C597" s="775"/>
      <c r="D597" s="754"/>
      <c r="E597" s="771" t="str">
        <f t="shared" si="36"/>
        <v xml:space="preserve"> </v>
      </c>
      <c r="F597" s="908"/>
      <c r="G597" s="777"/>
      <c r="H597" s="777"/>
      <c r="I597" s="777"/>
      <c r="J597" s="757"/>
      <c r="K597" s="624"/>
      <c r="L597" s="624"/>
      <c r="M597" s="624"/>
      <c r="N597" s="624"/>
      <c r="O597" s="624"/>
      <c r="P597" s="774" t="str">
        <f t="shared" si="37"/>
        <v xml:space="preserve"> </v>
      </c>
      <c r="Q597" s="774" t="str">
        <f t="shared" si="38"/>
        <v xml:space="preserve"> </v>
      </c>
      <c r="R597" s="774" t="str">
        <f t="shared" si="39"/>
        <v xml:space="preserve"> </v>
      </c>
    </row>
    <row r="598" spans="1:18" x14ac:dyDescent="0.25">
      <c r="A598" s="775"/>
      <c r="B598" s="775"/>
      <c r="C598" s="775"/>
      <c r="D598" s="754"/>
      <c r="E598" s="771" t="str">
        <f t="shared" si="36"/>
        <v xml:space="preserve"> </v>
      </c>
      <c r="F598" s="908"/>
      <c r="G598" s="777"/>
      <c r="H598" s="777"/>
      <c r="I598" s="777"/>
      <c r="J598" s="757"/>
      <c r="K598" s="624"/>
      <c r="L598" s="624"/>
      <c r="M598" s="624"/>
      <c r="N598" s="624"/>
      <c r="O598" s="624"/>
      <c r="P598" s="774" t="str">
        <f t="shared" si="37"/>
        <v xml:space="preserve"> </v>
      </c>
      <c r="Q598" s="774" t="str">
        <f t="shared" si="38"/>
        <v xml:space="preserve"> </v>
      </c>
      <c r="R598" s="774" t="str">
        <f t="shared" si="39"/>
        <v xml:space="preserve"> </v>
      </c>
    </row>
    <row r="599" spans="1:18" x14ac:dyDescent="0.25">
      <c r="A599" s="775"/>
      <c r="B599" s="775"/>
      <c r="C599" s="775"/>
      <c r="D599" s="754"/>
      <c r="E599" s="771" t="str">
        <f t="shared" si="36"/>
        <v xml:space="preserve"> </v>
      </c>
      <c r="F599" s="908"/>
      <c r="G599" s="777"/>
      <c r="H599" s="777"/>
      <c r="I599" s="777"/>
      <c r="J599" s="757"/>
      <c r="K599" s="624"/>
      <c r="L599" s="624"/>
      <c r="M599" s="624"/>
      <c r="N599" s="624"/>
      <c r="O599" s="624"/>
      <c r="P599" s="774" t="str">
        <f t="shared" si="37"/>
        <v xml:space="preserve"> </v>
      </c>
      <c r="Q599" s="774" t="str">
        <f t="shared" si="38"/>
        <v xml:space="preserve"> </v>
      </c>
      <c r="R599" s="774" t="str">
        <f t="shared" si="39"/>
        <v xml:space="preserve"> </v>
      </c>
    </row>
    <row r="600" spans="1:18" x14ac:dyDescent="0.25">
      <c r="A600" s="775"/>
      <c r="B600" s="775"/>
      <c r="C600" s="775"/>
      <c r="D600" s="754"/>
      <c r="E600" s="771" t="str">
        <f t="shared" si="36"/>
        <v xml:space="preserve"> </v>
      </c>
      <c r="F600" s="908"/>
      <c r="G600" s="777"/>
      <c r="H600" s="777"/>
      <c r="I600" s="777"/>
      <c r="J600" s="757"/>
      <c r="K600" s="624"/>
      <c r="L600" s="624"/>
      <c r="M600" s="624"/>
      <c r="N600" s="624"/>
      <c r="O600" s="624"/>
      <c r="P600" s="774" t="str">
        <f t="shared" si="37"/>
        <v xml:space="preserve"> </v>
      </c>
      <c r="Q600" s="774" t="str">
        <f t="shared" si="38"/>
        <v xml:space="preserve"> </v>
      </c>
      <c r="R600" s="774" t="str">
        <f t="shared" si="39"/>
        <v xml:space="preserve"> </v>
      </c>
    </row>
    <row r="601" spans="1:18" x14ac:dyDescent="0.25">
      <c r="A601" s="775"/>
      <c r="B601" s="775"/>
      <c r="C601" s="775"/>
      <c r="D601" s="754"/>
      <c r="E601" s="771" t="str">
        <f t="shared" si="36"/>
        <v xml:space="preserve"> </v>
      </c>
      <c r="F601" s="908"/>
      <c r="G601" s="777"/>
      <c r="H601" s="777"/>
      <c r="I601" s="777"/>
      <c r="J601" s="757"/>
      <c r="K601" s="624"/>
      <c r="L601" s="624"/>
      <c r="M601" s="624"/>
      <c r="N601" s="624"/>
      <c r="O601" s="624"/>
      <c r="P601" s="774" t="str">
        <f t="shared" si="37"/>
        <v xml:space="preserve"> </v>
      </c>
      <c r="Q601" s="774" t="str">
        <f t="shared" si="38"/>
        <v xml:space="preserve"> </v>
      </c>
      <c r="R601" s="774" t="str">
        <f t="shared" si="39"/>
        <v xml:space="preserve"> </v>
      </c>
    </row>
    <row r="602" spans="1:18" x14ac:dyDescent="0.25">
      <c r="A602" s="775"/>
      <c r="B602" s="775"/>
      <c r="C602" s="775"/>
      <c r="D602" s="754"/>
      <c r="E602" s="771" t="str">
        <f t="shared" si="36"/>
        <v xml:space="preserve"> </v>
      </c>
      <c r="F602" s="908"/>
      <c r="G602" s="777"/>
      <c r="H602" s="777"/>
      <c r="I602" s="777"/>
      <c r="J602" s="757"/>
      <c r="K602" s="624"/>
      <c r="L602" s="624"/>
      <c r="M602" s="624"/>
      <c r="N602" s="624"/>
      <c r="O602" s="624"/>
      <c r="P602" s="774" t="str">
        <f t="shared" si="37"/>
        <v xml:space="preserve"> </v>
      </c>
      <c r="Q602" s="774" t="str">
        <f t="shared" si="38"/>
        <v xml:space="preserve"> </v>
      </c>
      <c r="R602" s="774" t="str">
        <f t="shared" si="39"/>
        <v xml:space="preserve"> </v>
      </c>
    </row>
    <row r="603" spans="1:18" x14ac:dyDescent="0.25">
      <c r="A603" s="775"/>
      <c r="B603" s="775"/>
      <c r="C603" s="775"/>
      <c r="D603" s="754"/>
      <c r="E603" s="771" t="str">
        <f t="shared" si="36"/>
        <v xml:space="preserve"> </v>
      </c>
      <c r="F603" s="908"/>
      <c r="G603" s="777"/>
      <c r="H603" s="777"/>
      <c r="I603" s="777"/>
      <c r="J603" s="757"/>
      <c r="K603" s="624"/>
      <c r="L603" s="624"/>
      <c r="M603" s="624"/>
      <c r="N603" s="624"/>
      <c r="O603" s="624"/>
      <c r="P603" s="774" t="str">
        <f t="shared" si="37"/>
        <v xml:space="preserve"> </v>
      </c>
      <c r="Q603" s="774" t="str">
        <f t="shared" si="38"/>
        <v xml:space="preserve"> </v>
      </c>
      <c r="R603" s="774" t="str">
        <f t="shared" si="39"/>
        <v xml:space="preserve"> </v>
      </c>
    </row>
    <row r="604" spans="1:18" x14ac:dyDescent="0.25">
      <c r="A604" s="775"/>
      <c r="B604" s="775"/>
      <c r="C604" s="775"/>
      <c r="D604" s="754"/>
      <c r="E604" s="771" t="str">
        <f t="shared" si="36"/>
        <v xml:space="preserve"> </v>
      </c>
      <c r="F604" s="908"/>
      <c r="G604" s="777"/>
      <c r="H604" s="777"/>
      <c r="I604" s="777"/>
      <c r="J604" s="757"/>
      <c r="K604" s="624"/>
      <c r="L604" s="624"/>
      <c r="M604" s="624"/>
      <c r="N604" s="624"/>
      <c r="O604" s="624"/>
      <c r="P604" s="774" t="str">
        <f t="shared" si="37"/>
        <v xml:space="preserve"> </v>
      </c>
      <c r="Q604" s="774" t="str">
        <f t="shared" si="38"/>
        <v xml:space="preserve"> </v>
      </c>
      <c r="R604" s="774" t="str">
        <f t="shared" si="39"/>
        <v xml:space="preserve"> </v>
      </c>
    </row>
    <row r="605" spans="1:18" x14ac:dyDescent="0.25">
      <c r="A605" s="775"/>
      <c r="B605" s="775"/>
      <c r="C605" s="775"/>
      <c r="D605" s="754"/>
      <c r="E605" s="771" t="str">
        <f t="shared" si="36"/>
        <v xml:space="preserve"> </v>
      </c>
      <c r="F605" s="908"/>
      <c r="G605" s="777"/>
      <c r="H605" s="777"/>
      <c r="I605" s="777"/>
      <c r="J605" s="757"/>
      <c r="K605" s="624"/>
      <c r="L605" s="624"/>
      <c r="M605" s="624"/>
      <c r="N605" s="624"/>
      <c r="O605" s="624"/>
      <c r="P605" s="774" t="str">
        <f t="shared" si="37"/>
        <v xml:space="preserve"> </v>
      </c>
      <c r="Q605" s="774" t="str">
        <f t="shared" si="38"/>
        <v xml:space="preserve"> </v>
      </c>
      <c r="R605" s="774" t="str">
        <f t="shared" si="39"/>
        <v xml:space="preserve"> </v>
      </c>
    </row>
    <row r="606" spans="1:18" x14ac:dyDescent="0.25">
      <c r="A606" s="775"/>
      <c r="B606" s="775"/>
      <c r="C606" s="775"/>
      <c r="D606" s="754"/>
      <c r="E606" s="771" t="str">
        <f t="shared" si="36"/>
        <v xml:space="preserve"> </v>
      </c>
      <c r="F606" s="908"/>
      <c r="G606" s="777"/>
      <c r="H606" s="777"/>
      <c r="I606" s="777"/>
      <c r="J606" s="757"/>
      <c r="K606" s="624"/>
      <c r="L606" s="624"/>
      <c r="M606" s="624"/>
      <c r="N606" s="624"/>
      <c r="O606" s="624"/>
      <c r="P606" s="774" t="str">
        <f t="shared" si="37"/>
        <v xml:space="preserve"> </v>
      </c>
      <c r="Q606" s="774" t="str">
        <f t="shared" si="38"/>
        <v xml:space="preserve"> </v>
      </c>
      <c r="R606" s="774" t="str">
        <f t="shared" si="39"/>
        <v xml:space="preserve"> </v>
      </c>
    </row>
    <row r="607" spans="1:18" x14ac:dyDescent="0.25">
      <c r="A607" s="775"/>
      <c r="B607" s="775"/>
      <c r="C607" s="775"/>
      <c r="D607" s="754"/>
      <c r="E607" s="771" t="str">
        <f t="shared" si="36"/>
        <v xml:space="preserve"> </v>
      </c>
      <c r="F607" s="908"/>
      <c r="G607" s="777"/>
      <c r="H607" s="777"/>
      <c r="I607" s="777"/>
      <c r="J607" s="757"/>
      <c r="K607" s="624"/>
      <c r="L607" s="624"/>
      <c r="M607" s="624"/>
      <c r="N607" s="624"/>
      <c r="O607" s="624"/>
      <c r="P607" s="774" t="str">
        <f t="shared" si="37"/>
        <v xml:space="preserve"> </v>
      </c>
      <c r="Q607" s="774" t="str">
        <f t="shared" si="38"/>
        <v xml:space="preserve"> </v>
      </c>
      <c r="R607" s="774" t="str">
        <f t="shared" si="39"/>
        <v xml:space="preserve"> </v>
      </c>
    </row>
    <row r="608" spans="1:18" x14ac:dyDescent="0.25">
      <c r="A608" s="775"/>
      <c r="B608" s="775"/>
      <c r="C608" s="775"/>
      <c r="D608" s="754"/>
      <c r="E608" s="771" t="str">
        <f t="shared" si="36"/>
        <v xml:space="preserve"> </v>
      </c>
      <c r="F608" s="908"/>
      <c r="G608" s="777"/>
      <c r="H608" s="777"/>
      <c r="I608" s="777"/>
      <c r="J608" s="757"/>
      <c r="K608" s="624"/>
      <c r="L608" s="624"/>
      <c r="M608" s="624"/>
      <c r="N608" s="624"/>
      <c r="O608" s="624"/>
      <c r="P608" s="774" t="str">
        <f t="shared" si="37"/>
        <v xml:space="preserve"> </v>
      </c>
      <c r="Q608" s="774" t="str">
        <f t="shared" si="38"/>
        <v xml:space="preserve"> </v>
      </c>
      <c r="R608" s="774" t="str">
        <f t="shared" si="39"/>
        <v xml:space="preserve"> </v>
      </c>
    </row>
    <row r="609" spans="1:18" x14ac:dyDescent="0.25">
      <c r="A609" s="775"/>
      <c r="B609" s="775"/>
      <c r="C609" s="775"/>
      <c r="D609" s="754"/>
      <c r="E609" s="771" t="str">
        <f t="shared" si="36"/>
        <v xml:space="preserve"> </v>
      </c>
      <c r="F609" s="908"/>
      <c r="G609" s="777"/>
      <c r="H609" s="777"/>
      <c r="I609" s="777"/>
      <c r="J609" s="757"/>
      <c r="K609" s="624"/>
      <c r="L609" s="624"/>
      <c r="M609" s="624"/>
      <c r="N609" s="624"/>
      <c r="O609" s="624"/>
      <c r="P609" s="774" t="str">
        <f t="shared" si="37"/>
        <v xml:space="preserve"> </v>
      </c>
      <c r="Q609" s="774" t="str">
        <f t="shared" si="38"/>
        <v xml:space="preserve"> </v>
      </c>
      <c r="R609" s="774" t="str">
        <f t="shared" si="39"/>
        <v xml:space="preserve"> </v>
      </c>
    </row>
    <row r="610" spans="1:18" x14ac:dyDescent="0.25">
      <c r="A610" s="775"/>
      <c r="B610" s="775"/>
      <c r="C610" s="775"/>
      <c r="D610" s="754"/>
      <c r="E610" s="771" t="str">
        <f t="shared" si="36"/>
        <v xml:space="preserve"> </v>
      </c>
      <c r="F610" s="908"/>
      <c r="G610" s="777"/>
      <c r="H610" s="777"/>
      <c r="I610" s="777"/>
      <c r="J610" s="757"/>
      <c r="K610" s="624"/>
      <c r="L610" s="624"/>
      <c r="M610" s="624"/>
      <c r="N610" s="624"/>
      <c r="O610" s="624"/>
      <c r="P610" s="774" t="str">
        <f t="shared" si="37"/>
        <v xml:space="preserve"> </v>
      </c>
      <c r="Q610" s="774" t="str">
        <f t="shared" si="38"/>
        <v xml:space="preserve"> </v>
      </c>
      <c r="R610" s="774" t="str">
        <f t="shared" si="39"/>
        <v xml:space="preserve"> </v>
      </c>
    </row>
    <row r="611" spans="1:18" x14ac:dyDescent="0.25">
      <c r="A611" s="775"/>
      <c r="B611" s="775"/>
      <c r="C611" s="775"/>
      <c r="D611" s="754"/>
      <c r="E611" s="771" t="str">
        <f t="shared" si="36"/>
        <v xml:space="preserve"> </v>
      </c>
      <c r="F611" s="908"/>
      <c r="G611" s="777"/>
      <c r="H611" s="777"/>
      <c r="I611" s="777"/>
      <c r="J611" s="757"/>
      <c r="K611" s="624"/>
      <c r="L611" s="624"/>
      <c r="M611" s="624"/>
      <c r="N611" s="624"/>
      <c r="O611" s="624"/>
      <c r="P611" s="774" t="str">
        <f t="shared" si="37"/>
        <v xml:space="preserve"> </v>
      </c>
      <c r="Q611" s="774" t="str">
        <f t="shared" si="38"/>
        <v xml:space="preserve"> </v>
      </c>
      <c r="R611" s="774" t="str">
        <f t="shared" si="39"/>
        <v xml:space="preserve"> </v>
      </c>
    </row>
    <row r="612" spans="1:18" x14ac:dyDescent="0.25">
      <c r="A612" s="775"/>
      <c r="B612" s="775"/>
      <c r="C612" s="775"/>
      <c r="D612" s="754"/>
      <c r="E612" s="771" t="str">
        <f t="shared" si="36"/>
        <v xml:space="preserve"> </v>
      </c>
      <c r="F612" s="908"/>
      <c r="G612" s="777"/>
      <c r="H612" s="777"/>
      <c r="I612" s="777"/>
      <c r="J612" s="757"/>
      <c r="K612" s="624"/>
      <c r="L612" s="624"/>
      <c r="M612" s="624"/>
      <c r="N612" s="624"/>
      <c r="O612" s="624"/>
      <c r="P612" s="774" t="str">
        <f t="shared" si="37"/>
        <v xml:space="preserve"> </v>
      </c>
      <c r="Q612" s="774" t="str">
        <f t="shared" si="38"/>
        <v xml:space="preserve"> </v>
      </c>
      <c r="R612" s="774" t="str">
        <f t="shared" si="39"/>
        <v xml:space="preserve"> </v>
      </c>
    </row>
    <row r="613" spans="1:18" x14ac:dyDescent="0.25">
      <c r="A613" s="775"/>
      <c r="B613" s="775"/>
      <c r="C613" s="775"/>
      <c r="D613" s="754"/>
      <c r="E613" s="771" t="str">
        <f t="shared" si="36"/>
        <v xml:space="preserve"> </v>
      </c>
      <c r="F613" s="908"/>
      <c r="G613" s="777"/>
      <c r="H613" s="777"/>
      <c r="I613" s="777"/>
      <c r="J613" s="757"/>
      <c r="K613" s="624"/>
      <c r="L613" s="624"/>
      <c r="M613" s="624"/>
      <c r="N613" s="624"/>
      <c r="O613" s="624"/>
      <c r="P613" s="774" t="str">
        <f t="shared" si="37"/>
        <v xml:space="preserve"> </v>
      </c>
      <c r="Q613" s="774" t="str">
        <f t="shared" si="38"/>
        <v xml:space="preserve"> </v>
      </c>
      <c r="R613" s="774" t="str">
        <f t="shared" si="39"/>
        <v xml:space="preserve"> </v>
      </c>
    </row>
    <row r="614" spans="1:18" x14ac:dyDescent="0.25">
      <c r="A614" s="775"/>
      <c r="B614" s="775"/>
      <c r="C614" s="775"/>
      <c r="D614" s="754"/>
      <c r="E614" s="771" t="str">
        <f t="shared" si="36"/>
        <v xml:space="preserve"> </v>
      </c>
      <c r="F614" s="908"/>
      <c r="G614" s="777"/>
      <c r="H614" s="777"/>
      <c r="I614" s="777"/>
      <c r="J614" s="757"/>
      <c r="K614" s="624"/>
      <c r="L614" s="624"/>
      <c r="M614" s="624"/>
      <c r="N614" s="624"/>
      <c r="O614" s="624"/>
      <c r="P614" s="774" t="str">
        <f t="shared" si="37"/>
        <v xml:space="preserve"> </v>
      </c>
      <c r="Q614" s="774" t="str">
        <f t="shared" si="38"/>
        <v xml:space="preserve"> </v>
      </c>
      <c r="R614" s="774" t="str">
        <f t="shared" si="39"/>
        <v xml:space="preserve"> </v>
      </c>
    </row>
    <row r="615" spans="1:18" x14ac:dyDescent="0.25">
      <c r="A615" s="775"/>
      <c r="B615" s="775"/>
      <c r="C615" s="775"/>
      <c r="D615" s="754"/>
      <c r="E615" s="771" t="str">
        <f t="shared" si="36"/>
        <v xml:space="preserve"> </v>
      </c>
      <c r="F615" s="908"/>
      <c r="G615" s="777"/>
      <c r="H615" s="777"/>
      <c r="I615" s="777"/>
      <c r="J615" s="757"/>
      <c r="K615" s="624"/>
      <c r="L615" s="624"/>
      <c r="M615" s="624"/>
      <c r="N615" s="624"/>
      <c r="O615" s="624"/>
      <c r="P615" s="774" t="str">
        <f t="shared" si="37"/>
        <v xml:space="preserve"> </v>
      </c>
      <c r="Q615" s="774" t="str">
        <f t="shared" si="38"/>
        <v xml:space="preserve"> </v>
      </c>
      <c r="R615" s="774" t="str">
        <f t="shared" si="39"/>
        <v xml:space="preserve"> </v>
      </c>
    </row>
    <row r="616" spans="1:18" x14ac:dyDescent="0.25">
      <c r="A616" s="775"/>
      <c r="B616" s="775"/>
      <c r="C616" s="775"/>
      <c r="D616" s="754"/>
      <c r="E616" s="771" t="str">
        <f t="shared" si="36"/>
        <v xml:space="preserve"> </v>
      </c>
      <c r="F616" s="908"/>
      <c r="G616" s="777"/>
      <c r="H616" s="777"/>
      <c r="I616" s="777"/>
      <c r="J616" s="757"/>
      <c r="K616" s="624"/>
      <c r="L616" s="624"/>
      <c r="M616" s="624"/>
      <c r="N616" s="624"/>
      <c r="O616" s="624"/>
      <c r="P616" s="774" t="str">
        <f t="shared" si="37"/>
        <v xml:space="preserve"> </v>
      </c>
      <c r="Q616" s="774" t="str">
        <f t="shared" si="38"/>
        <v xml:space="preserve"> </v>
      </c>
      <c r="R616" s="774" t="str">
        <f t="shared" si="39"/>
        <v xml:space="preserve"> </v>
      </c>
    </row>
    <row r="617" spans="1:18" x14ac:dyDescent="0.25">
      <c r="A617" s="775"/>
      <c r="B617" s="775"/>
      <c r="C617" s="775"/>
      <c r="D617" s="754"/>
      <c r="E617" s="771" t="str">
        <f t="shared" si="36"/>
        <v xml:space="preserve"> </v>
      </c>
      <c r="F617" s="908"/>
      <c r="G617" s="777"/>
      <c r="H617" s="777"/>
      <c r="I617" s="777"/>
      <c r="J617" s="757"/>
      <c r="K617" s="624"/>
      <c r="L617" s="624"/>
      <c r="M617" s="624"/>
      <c r="N617" s="624"/>
      <c r="O617" s="624"/>
      <c r="P617" s="774" t="str">
        <f t="shared" si="37"/>
        <v xml:space="preserve"> </v>
      </c>
      <c r="Q617" s="774" t="str">
        <f t="shared" si="38"/>
        <v xml:space="preserve"> </v>
      </c>
      <c r="R617" s="774" t="str">
        <f t="shared" si="39"/>
        <v xml:space="preserve"> </v>
      </c>
    </row>
    <row r="618" spans="1:18" x14ac:dyDescent="0.25">
      <c r="A618" s="775"/>
      <c r="B618" s="775"/>
      <c r="C618" s="775"/>
      <c r="D618" s="754"/>
      <c r="E618" s="771" t="str">
        <f t="shared" si="36"/>
        <v xml:space="preserve"> </v>
      </c>
      <c r="F618" s="908"/>
      <c r="G618" s="777"/>
      <c r="H618" s="777"/>
      <c r="I618" s="777"/>
      <c r="J618" s="757"/>
      <c r="K618" s="624"/>
      <c r="L618" s="624"/>
      <c r="M618" s="624"/>
      <c r="N618" s="624"/>
      <c r="O618" s="624"/>
      <c r="P618" s="774" t="str">
        <f t="shared" si="37"/>
        <v xml:space="preserve"> </v>
      </c>
      <c r="Q618" s="774" t="str">
        <f t="shared" si="38"/>
        <v xml:space="preserve"> </v>
      </c>
      <c r="R618" s="774" t="str">
        <f t="shared" si="39"/>
        <v xml:space="preserve"> </v>
      </c>
    </row>
    <row r="619" spans="1:18" x14ac:dyDescent="0.25">
      <c r="A619" s="775"/>
      <c r="B619" s="775"/>
      <c r="C619" s="775"/>
      <c r="D619" s="754"/>
      <c r="E619" s="771" t="str">
        <f t="shared" si="36"/>
        <v xml:space="preserve"> </v>
      </c>
      <c r="F619" s="908"/>
      <c r="G619" s="777"/>
      <c r="H619" s="777"/>
      <c r="I619" s="777"/>
      <c r="J619" s="757"/>
      <c r="K619" s="624"/>
      <c r="L619" s="624"/>
      <c r="M619" s="624"/>
      <c r="N619" s="624"/>
      <c r="O619" s="624"/>
      <c r="P619" s="774" t="str">
        <f t="shared" si="37"/>
        <v xml:space="preserve"> </v>
      </c>
      <c r="Q619" s="774" t="str">
        <f t="shared" si="38"/>
        <v xml:space="preserve"> </v>
      </c>
      <c r="R619" s="774" t="str">
        <f t="shared" si="39"/>
        <v xml:space="preserve"> </v>
      </c>
    </row>
    <row r="620" spans="1:18" x14ac:dyDescent="0.25">
      <c r="A620" s="775"/>
      <c r="B620" s="775"/>
      <c r="C620" s="775"/>
      <c r="D620" s="754"/>
      <c r="E620" s="771" t="str">
        <f t="shared" si="36"/>
        <v xml:space="preserve"> </v>
      </c>
      <c r="F620" s="908"/>
      <c r="G620" s="777"/>
      <c r="H620" s="777"/>
      <c r="I620" s="777"/>
      <c r="J620" s="757"/>
      <c r="K620" s="624"/>
      <c r="L620" s="624"/>
      <c r="M620" s="624"/>
      <c r="N620" s="624"/>
      <c r="O620" s="624"/>
      <c r="P620" s="774" t="str">
        <f t="shared" si="37"/>
        <v xml:space="preserve"> </v>
      </c>
      <c r="Q620" s="774" t="str">
        <f t="shared" si="38"/>
        <v xml:space="preserve"> </v>
      </c>
      <c r="R620" s="774" t="str">
        <f t="shared" si="39"/>
        <v xml:space="preserve"> </v>
      </c>
    </row>
    <row r="621" spans="1:18" x14ac:dyDescent="0.25">
      <c r="A621" s="775"/>
      <c r="B621" s="775"/>
      <c r="C621" s="775"/>
      <c r="D621" s="754"/>
      <c r="E621" s="771" t="str">
        <f t="shared" si="36"/>
        <v xml:space="preserve"> </v>
      </c>
      <c r="F621" s="908"/>
      <c r="G621" s="777"/>
      <c r="H621" s="777"/>
      <c r="I621" s="777"/>
      <c r="J621" s="757"/>
      <c r="K621" s="624"/>
      <c r="L621" s="624"/>
      <c r="M621" s="624"/>
      <c r="N621" s="624"/>
      <c r="O621" s="624"/>
      <c r="P621" s="774" t="str">
        <f t="shared" si="37"/>
        <v xml:space="preserve"> </v>
      </c>
      <c r="Q621" s="774" t="str">
        <f t="shared" si="38"/>
        <v xml:space="preserve"> </v>
      </c>
      <c r="R621" s="774" t="str">
        <f t="shared" si="39"/>
        <v xml:space="preserve"> </v>
      </c>
    </row>
    <row r="622" spans="1:18" x14ac:dyDescent="0.25">
      <c r="A622" s="775"/>
      <c r="B622" s="775"/>
      <c r="C622" s="775"/>
      <c r="D622" s="754"/>
      <c r="E622" s="771" t="str">
        <f t="shared" si="36"/>
        <v xml:space="preserve"> </v>
      </c>
      <c r="F622" s="908"/>
      <c r="G622" s="777"/>
      <c r="H622" s="777"/>
      <c r="I622" s="777"/>
      <c r="J622" s="757"/>
      <c r="K622" s="624"/>
      <c r="L622" s="624"/>
      <c r="M622" s="624"/>
      <c r="N622" s="624"/>
      <c r="O622" s="624"/>
      <c r="P622" s="774" t="str">
        <f t="shared" si="37"/>
        <v xml:space="preserve"> </v>
      </c>
      <c r="Q622" s="774" t="str">
        <f t="shared" si="38"/>
        <v xml:space="preserve"> </v>
      </c>
      <c r="R622" s="774" t="str">
        <f t="shared" si="39"/>
        <v xml:space="preserve"> </v>
      </c>
    </row>
    <row r="623" spans="1:18" x14ac:dyDescent="0.25">
      <c r="A623" s="775"/>
      <c r="B623" s="775"/>
      <c r="C623" s="775"/>
      <c r="D623" s="754"/>
      <c r="E623" s="771" t="str">
        <f t="shared" si="36"/>
        <v xml:space="preserve"> </v>
      </c>
      <c r="F623" s="908"/>
      <c r="G623" s="777"/>
      <c r="H623" s="777"/>
      <c r="I623" s="777"/>
      <c r="J623" s="757"/>
      <c r="K623" s="624"/>
      <c r="L623" s="624"/>
      <c r="M623" s="624"/>
      <c r="N623" s="624"/>
      <c r="O623" s="624"/>
      <c r="P623" s="774" t="str">
        <f t="shared" si="37"/>
        <v xml:space="preserve"> </v>
      </c>
      <c r="Q623" s="774" t="str">
        <f t="shared" si="38"/>
        <v xml:space="preserve"> </v>
      </c>
      <c r="R623" s="774" t="str">
        <f t="shared" si="39"/>
        <v xml:space="preserve"> </v>
      </c>
    </row>
    <row r="624" spans="1:18" x14ac:dyDescent="0.25">
      <c r="A624" s="775"/>
      <c r="B624" s="775"/>
      <c r="C624" s="775"/>
      <c r="D624" s="754"/>
      <c r="E624" s="771" t="str">
        <f t="shared" si="36"/>
        <v xml:space="preserve"> </v>
      </c>
      <c r="F624" s="908"/>
      <c r="G624" s="777"/>
      <c r="H624" s="777"/>
      <c r="I624" s="777"/>
      <c r="J624" s="757"/>
      <c r="K624" s="624"/>
      <c r="L624" s="624"/>
      <c r="M624" s="624"/>
      <c r="N624" s="624"/>
      <c r="O624" s="624"/>
      <c r="P624" s="774" t="str">
        <f t="shared" si="37"/>
        <v xml:space="preserve"> </v>
      </c>
      <c r="Q624" s="774" t="str">
        <f t="shared" si="38"/>
        <v xml:space="preserve"> </v>
      </c>
      <c r="R624" s="774" t="str">
        <f t="shared" si="39"/>
        <v xml:space="preserve"> </v>
      </c>
    </row>
    <row r="625" spans="1:18" x14ac:dyDescent="0.25">
      <c r="A625" s="775"/>
      <c r="B625" s="775"/>
      <c r="C625" s="775"/>
      <c r="D625" s="754"/>
      <c r="E625" s="771" t="str">
        <f t="shared" si="36"/>
        <v xml:space="preserve"> </v>
      </c>
      <c r="F625" s="908"/>
      <c r="G625" s="777"/>
      <c r="H625" s="777"/>
      <c r="I625" s="777"/>
      <c r="J625" s="757"/>
      <c r="K625" s="624"/>
      <c r="L625" s="624"/>
      <c r="M625" s="624"/>
      <c r="N625" s="624"/>
      <c r="O625" s="624"/>
      <c r="P625" s="774" t="str">
        <f t="shared" si="37"/>
        <v xml:space="preserve"> </v>
      </c>
      <c r="Q625" s="774" t="str">
        <f t="shared" si="38"/>
        <v xml:space="preserve"> </v>
      </c>
      <c r="R625" s="774" t="str">
        <f t="shared" si="39"/>
        <v xml:space="preserve"> </v>
      </c>
    </row>
    <row r="626" spans="1:18" x14ac:dyDescent="0.25">
      <c r="A626" s="775"/>
      <c r="B626" s="775"/>
      <c r="C626" s="775"/>
      <c r="D626" s="754"/>
      <c r="E626" s="771" t="str">
        <f t="shared" si="36"/>
        <v xml:space="preserve"> </v>
      </c>
      <c r="F626" s="908"/>
      <c r="G626" s="777"/>
      <c r="H626" s="777"/>
      <c r="I626" s="777"/>
      <c r="J626" s="757"/>
      <c r="K626" s="624"/>
      <c r="L626" s="624"/>
      <c r="M626" s="624"/>
      <c r="N626" s="624"/>
      <c r="O626" s="624"/>
      <c r="P626" s="774" t="str">
        <f t="shared" si="37"/>
        <v xml:space="preserve"> </v>
      </c>
      <c r="Q626" s="774" t="str">
        <f t="shared" si="38"/>
        <v xml:space="preserve"> </v>
      </c>
      <c r="R626" s="774" t="str">
        <f t="shared" si="39"/>
        <v xml:space="preserve"> </v>
      </c>
    </row>
    <row r="627" spans="1:18" x14ac:dyDescent="0.25">
      <c r="A627" s="775"/>
      <c r="B627" s="775"/>
      <c r="C627" s="775"/>
      <c r="D627" s="754"/>
      <c r="E627" s="771" t="str">
        <f t="shared" si="36"/>
        <v xml:space="preserve"> </v>
      </c>
      <c r="F627" s="908"/>
      <c r="G627" s="777"/>
      <c r="H627" s="777"/>
      <c r="I627" s="777"/>
      <c r="J627" s="757"/>
      <c r="K627" s="624"/>
      <c r="L627" s="624"/>
      <c r="M627" s="624"/>
      <c r="N627" s="624"/>
      <c r="O627" s="624"/>
      <c r="P627" s="774" t="str">
        <f t="shared" si="37"/>
        <v xml:space="preserve"> </v>
      </c>
      <c r="Q627" s="774" t="str">
        <f t="shared" si="38"/>
        <v xml:space="preserve"> </v>
      </c>
      <c r="R627" s="774" t="str">
        <f t="shared" si="39"/>
        <v xml:space="preserve"> </v>
      </c>
    </row>
    <row r="628" spans="1:18" x14ac:dyDescent="0.25">
      <c r="A628" s="775"/>
      <c r="B628" s="775"/>
      <c r="C628" s="775"/>
      <c r="D628" s="754"/>
      <c r="E628" s="771" t="str">
        <f t="shared" si="36"/>
        <v xml:space="preserve"> </v>
      </c>
      <c r="F628" s="908"/>
      <c r="G628" s="777"/>
      <c r="H628" s="777"/>
      <c r="I628" s="777"/>
      <c r="J628" s="757"/>
      <c r="K628" s="624"/>
      <c r="L628" s="624"/>
      <c r="M628" s="624"/>
      <c r="N628" s="624"/>
      <c r="O628" s="624"/>
      <c r="P628" s="774" t="str">
        <f t="shared" si="37"/>
        <v xml:space="preserve"> </v>
      </c>
      <c r="Q628" s="774" t="str">
        <f t="shared" si="38"/>
        <v xml:space="preserve"> </v>
      </c>
      <c r="R628" s="774" t="str">
        <f t="shared" si="39"/>
        <v xml:space="preserve"> </v>
      </c>
    </row>
    <row r="629" spans="1:18" x14ac:dyDescent="0.25">
      <c r="A629" s="775"/>
      <c r="B629" s="775"/>
      <c r="C629" s="775"/>
      <c r="D629" s="754"/>
      <c r="E629" s="771" t="str">
        <f t="shared" si="36"/>
        <v xml:space="preserve"> </v>
      </c>
      <c r="F629" s="908"/>
      <c r="G629" s="777"/>
      <c r="H629" s="777"/>
      <c r="I629" s="777"/>
      <c r="J629" s="757"/>
      <c r="K629" s="624"/>
      <c r="L629" s="624"/>
      <c r="M629" s="624"/>
      <c r="N629" s="624"/>
      <c r="O629" s="624"/>
      <c r="P629" s="774" t="str">
        <f t="shared" si="37"/>
        <v xml:space="preserve"> </v>
      </c>
      <c r="Q629" s="774" t="str">
        <f t="shared" si="38"/>
        <v xml:space="preserve"> </v>
      </c>
      <c r="R629" s="774" t="str">
        <f t="shared" si="39"/>
        <v xml:space="preserve"> </v>
      </c>
    </row>
    <row r="630" spans="1:18" x14ac:dyDescent="0.25">
      <c r="A630" s="775"/>
      <c r="B630" s="775"/>
      <c r="C630" s="775"/>
      <c r="D630" s="754"/>
      <c r="E630" s="771" t="str">
        <f t="shared" si="36"/>
        <v xml:space="preserve"> </v>
      </c>
      <c r="F630" s="908"/>
      <c r="G630" s="777"/>
      <c r="H630" s="777"/>
      <c r="I630" s="777"/>
      <c r="J630" s="757"/>
      <c r="K630" s="624"/>
      <c r="L630" s="624"/>
      <c r="M630" s="624"/>
      <c r="N630" s="624"/>
      <c r="O630" s="624"/>
      <c r="P630" s="774" t="str">
        <f t="shared" si="37"/>
        <v xml:space="preserve"> </v>
      </c>
      <c r="Q630" s="774" t="str">
        <f t="shared" si="38"/>
        <v xml:space="preserve"> </v>
      </c>
      <c r="R630" s="774" t="str">
        <f t="shared" si="39"/>
        <v xml:space="preserve"> </v>
      </c>
    </row>
    <row r="631" spans="1:18" x14ac:dyDescent="0.25">
      <c r="A631" s="775"/>
      <c r="B631" s="775"/>
      <c r="C631" s="775"/>
      <c r="D631" s="754"/>
      <c r="E631" s="771" t="str">
        <f t="shared" si="36"/>
        <v xml:space="preserve"> </v>
      </c>
      <c r="F631" s="908"/>
      <c r="G631" s="777"/>
      <c r="H631" s="777"/>
      <c r="I631" s="777"/>
      <c r="J631" s="757"/>
      <c r="K631" s="624"/>
      <c r="L631" s="624"/>
      <c r="M631" s="624"/>
      <c r="N631" s="624"/>
      <c r="O631" s="624"/>
      <c r="P631" s="774" t="str">
        <f t="shared" si="37"/>
        <v xml:space="preserve"> </v>
      </c>
      <c r="Q631" s="774" t="str">
        <f t="shared" si="38"/>
        <v xml:space="preserve"> </v>
      </c>
      <c r="R631" s="774" t="str">
        <f t="shared" si="39"/>
        <v xml:space="preserve"> </v>
      </c>
    </row>
    <row r="632" spans="1:18" x14ac:dyDescent="0.25">
      <c r="A632" s="775"/>
      <c r="B632" s="775"/>
      <c r="C632" s="775"/>
      <c r="D632" s="754"/>
      <c r="E632" s="771" t="str">
        <f t="shared" si="36"/>
        <v xml:space="preserve"> </v>
      </c>
      <c r="F632" s="908"/>
      <c r="G632" s="777"/>
      <c r="H632" s="777"/>
      <c r="I632" s="777"/>
      <c r="J632" s="757"/>
      <c r="K632" s="624"/>
      <c r="L632" s="624"/>
      <c r="M632" s="624"/>
      <c r="N632" s="624"/>
      <c r="O632" s="624"/>
      <c r="P632" s="774" t="str">
        <f t="shared" si="37"/>
        <v xml:space="preserve"> </v>
      </c>
      <c r="Q632" s="774" t="str">
        <f t="shared" si="38"/>
        <v xml:space="preserve"> </v>
      </c>
      <c r="R632" s="774" t="str">
        <f t="shared" si="39"/>
        <v xml:space="preserve"> </v>
      </c>
    </row>
    <row r="633" spans="1:18" x14ac:dyDescent="0.25">
      <c r="A633" s="775"/>
      <c r="B633" s="775"/>
      <c r="C633" s="775"/>
      <c r="D633" s="754"/>
      <c r="E633" s="771" t="str">
        <f t="shared" si="36"/>
        <v xml:space="preserve"> </v>
      </c>
      <c r="F633" s="908"/>
      <c r="G633" s="777"/>
      <c r="H633" s="777"/>
      <c r="I633" s="777"/>
      <c r="J633" s="757"/>
      <c r="K633" s="624"/>
      <c r="L633" s="624"/>
      <c r="M633" s="624"/>
      <c r="N633" s="624"/>
      <c r="O633" s="624"/>
      <c r="P633" s="774" t="str">
        <f t="shared" si="37"/>
        <v xml:space="preserve"> </v>
      </c>
      <c r="Q633" s="774" t="str">
        <f t="shared" si="38"/>
        <v xml:space="preserve"> </v>
      </c>
      <c r="R633" s="774" t="str">
        <f t="shared" si="39"/>
        <v xml:space="preserve"> </v>
      </c>
    </row>
    <row r="634" spans="1:18" x14ac:dyDescent="0.25">
      <c r="A634" s="775"/>
      <c r="B634" s="775"/>
      <c r="C634" s="775"/>
      <c r="D634" s="754"/>
      <c r="E634" s="771" t="str">
        <f t="shared" si="36"/>
        <v xml:space="preserve"> </v>
      </c>
      <c r="F634" s="908"/>
      <c r="G634" s="777"/>
      <c r="H634" s="777"/>
      <c r="I634" s="777"/>
      <c r="J634" s="757"/>
      <c r="K634" s="624"/>
      <c r="L634" s="624"/>
      <c r="M634" s="624"/>
      <c r="N634" s="624"/>
      <c r="O634" s="624"/>
      <c r="P634" s="774" t="str">
        <f t="shared" si="37"/>
        <v xml:space="preserve"> </v>
      </c>
      <c r="Q634" s="774" t="str">
        <f t="shared" si="38"/>
        <v xml:space="preserve"> </v>
      </c>
      <c r="R634" s="774" t="str">
        <f t="shared" si="39"/>
        <v xml:space="preserve"> </v>
      </c>
    </row>
    <row r="635" spans="1:18" x14ac:dyDescent="0.25">
      <c r="A635" s="775"/>
      <c r="B635" s="775"/>
      <c r="C635" s="775"/>
      <c r="D635" s="754"/>
      <c r="E635" s="771" t="str">
        <f t="shared" si="36"/>
        <v xml:space="preserve"> </v>
      </c>
      <c r="F635" s="908"/>
      <c r="G635" s="777"/>
      <c r="H635" s="777"/>
      <c r="I635" s="777"/>
      <c r="J635" s="757"/>
      <c r="K635" s="624"/>
      <c r="L635" s="624"/>
      <c r="M635" s="624"/>
      <c r="N635" s="624"/>
      <c r="O635" s="624"/>
      <c r="P635" s="774" t="str">
        <f t="shared" si="37"/>
        <v xml:space="preserve"> </v>
      </c>
      <c r="Q635" s="774" t="str">
        <f t="shared" si="38"/>
        <v xml:space="preserve"> </v>
      </c>
      <c r="R635" s="774" t="str">
        <f t="shared" si="39"/>
        <v xml:space="preserve"> </v>
      </c>
    </row>
    <row r="636" spans="1:18" x14ac:dyDescent="0.25">
      <c r="A636" s="775"/>
      <c r="B636" s="775"/>
      <c r="C636" s="775"/>
      <c r="D636" s="754"/>
      <c r="E636" s="771" t="str">
        <f t="shared" si="36"/>
        <v xml:space="preserve"> </v>
      </c>
      <c r="F636" s="908"/>
      <c r="G636" s="777"/>
      <c r="H636" s="777"/>
      <c r="I636" s="777"/>
      <c r="J636" s="757"/>
      <c r="K636" s="624"/>
      <c r="L636" s="624"/>
      <c r="M636" s="624"/>
      <c r="N636" s="624"/>
      <c r="O636" s="624"/>
      <c r="P636" s="774" t="str">
        <f t="shared" si="37"/>
        <v xml:space="preserve"> </v>
      </c>
      <c r="Q636" s="774" t="str">
        <f t="shared" si="38"/>
        <v xml:space="preserve"> </v>
      </c>
      <c r="R636" s="774" t="str">
        <f t="shared" si="39"/>
        <v xml:space="preserve"> </v>
      </c>
    </row>
    <row r="637" spans="1:18" x14ac:dyDescent="0.25">
      <c r="A637" s="775"/>
      <c r="B637" s="775"/>
      <c r="C637" s="775"/>
      <c r="D637" s="754"/>
      <c r="E637" s="771" t="str">
        <f t="shared" si="36"/>
        <v xml:space="preserve"> </v>
      </c>
      <c r="F637" s="908"/>
      <c r="G637" s="777"/>
      <c r="H637" s="777"/>
      <c r="I637" s="777"/>
      <c r="J637" s="757"/>
      <c r="K637" s="624"/>
      <c r="L637" s="624"/>
      <c r="M637" s="624"/>
      <c r="N637" s="624"/>
      <c r="O637" s="624"/>
      <c r="P637" s="774" t="str">
        <f t="shared" si="37"/>
        <v xml:space="preserve"> </v>
      </c>
      <c r="Q637" s="774" t="str">
        <f t="shared" si="38"/>
        <v xml:space="preserve"> </v>
      </c>
      <c r="R637" s="774" t="str">
        <f t="shared" si="39"/>
        <v xml:space="preserve"> </v>
      </c>
    </row>
    <row r="638" spans="1:18" x14ac:dyDescent="0.25">
      <c r="A638" s="775"/>
      <c r="B638" s="775"/>
      <c r="C638" s="775"/>
      <c r="D638" s="754"/>
      <c r="E638" s="771" t="str">
        <f t="shared" si="36"/>
        <v xml:space="preserve"> </v>
      </c>
      <c r="F638" s="908"/>
      <c r="G638" s="777"/>
      <c r="H638" s="777"/>
      <c r="I638" s="777"/>
      <c r="J638" s="757"/>
      <c r="K638" s="624"/>
      <c r="L638" s="624"/>
      <c r="M638" s="624"/>
      <c r="N638" s="624"/>
      <c r="O638" s="624"/>
      <c r="P638" s="774" t="str">
        <f t="shared" si="37"/>
        <v xml:space="preserve"> </v>
      </c>
      <c r="Q638" s="774" t="str">
        <f t="shared" si="38"/>
        <v xml:space="preserve"> </v>
      </c>
      <c r="R638" s="774" t="str">
        <f t="shared" si="39"/>
        <v xml:space="preserve"> </v>
      </c>
    </row>
    <row r="639" spans="1:18" x14ac:dyDescent="0.25">
      <c r="A639" s="775"/>
      <c r="B639" s="775"/>
      <c r="C639" s="775"/>
      <c r="D639" s="754"/>
      <c r="E639" s="771" t="str">
        <f t="shared" si="36"/>
        <v xml:space="preserve"> </v>
      </c>
      <c r="F639" s="908"/>
      <c r="G639" s="777"/>
      <c r="H639" s="777"/>
      <c r="I639" s="777"/>
      <c r="J639" s="757"/>
      <c r="K639" s="624"/>
      <c r="L639" s="624"/>
      <c r="M639" s="624"/>
      <c r="N639" s="624"/>
      <c r="O639" s="624"/>
      <c r="P639" s="774" t="str">
        <f t="shared" si="37"/>
        <v xml:space="preserve"> </v>
      </c>
      <c r="Q639" s="774" t="str">
        <f t="shared" si="38"/>
        <v xml:space="preserve"> </v>
      </c>
      <c r="R639" s="774" t="str">
        <f t="shared" si="39"/>
        <v xml:space="preserve"> </v>
      </c>
    </row>
    <row r="640" spans="1:18" x14ac:dyDescent="0.25">
      <c r="A640" s="775"/>
      <c r="B640" s="775"/>
      <c r="C640" s="775"/>
      <c r="D640" s="754"/>
      <c r="E640" s="771" t="str">
        <f t="shared" si="36"/>
        <v xml:space="preserve"> </v>
      </c>
      <c r="F640" s="908"/>
      <c r="G640" s="777"/>
      <c r="H640" s="777"/>
      <c r="I640" s="777"/>
      <c r="J640" s="757"/>
      <c r="K640" s="624"/>
      <c r="L640" s="624"/>
      <c r="M640" s="624"/>
      <c r="N640" s="624"/>
      <c r="O640" s="624"/>
      <c r="P640" s="774" t="str">
        <f t="shared" si="37"/>
        <v xml:space="preserve"> </v>
      </c>
      <c r="Q640" s="774" t="str">
        <f t="shared" si="38"/>
        <v xml:space="preserve"> </v>
      </c>
      <c r="R640" s="774" t="str">
        <f t="shared" si="39"/>
        <v xml:space="preserve"> </v>
      </c>
    </row>
    <row r="641" spans="1:18" x14ac:dyDescent="0.25">
      <c r="A641" s="775"/>
      <c r="B641" s="775"/>
      <c r="C641" s="775"/>
      <c r="D641" s="754"/>
      <c r="E641" s="771" t="str">
        <f t="shared" si="36"/>
        <v xml:space="preserve"> </v>
      </c>
      <c r="F641" s="908"/>
      <c r="G641" s="777"/>
      <c r="H641" s="777"/>
      <c r="I641" s="777"/>
      <c r="J641" s="757"/>
      <c r="K641" s="624"/>
      <c r="L641" s="624"/>
      <c r="M641" s="624"/>
      <c r="N641" s="624"/>
      <c r="O641" s="624"/>
      <c r="P641" s="774" t="str">
        <f t="shared" si="37"/>
        <v xml:space="preserve"> </v>
      </c>
      <c r="Q641" s="774" t="str">
        <f t="shared" si="38"/>
        <v xml:space="preserve"> </v>
      </c>
      <c r="R641" s="774" t="str">
        <f t="shared" si="39"/>
        <v xml:space="preserve"> </v>
      </c>
    </row>
    <row r="642" spans="1:18" x14ac:dyDescent="0.25">
      <c r="A642" s="775"/>
      <c r="B642" s="775"/>
      <c r="C642" s="775"/>
      <c r="D642" s="754"/>
      <c r="E642" s="771" t="str">
        <f t="shared" si="36"/>
        <v xml:space="preserve"> </v>
      </c>
      <c r="F642" s="908"/>
      <c r="G642" s="777"/>
      <c r="H642" s="777"/>
      <c r="I642" s="777"/>
      <c r="J642" s="757"/>
      <c r="K642" s="624"/>
      <c r="L642" s="624"/>
      <c r="M642" s="624"/>
      <c r="N642" s="624"/>
      <c r="O642" s="624"/>
      <c r="P642" s="774" t="str">
        <f t="shared" si="37"/>
        <v xml:space="preserve"> </v>
      </c>
      <c r="Q642" s="774" t="str">
        <f t="shared" si="38"/>
        <v xml:space="preserve"> </v>
      </c>
      <c r="R642" s="774" t="str">
        <f t="shared" si="39"/>
        <v xml:space="preserve"> </v>
      </c>
    </row>
    <row r="643" spans="1:18" x14ac:dyDescent="0.25">
      <c r="A643" s="775"/>
      <c r="B643" s="775"/>
      <c r="C643" s="775"/>
      <c r="D643" s="754"/>
      <c r="E643" s="771" t="str">
        <f t="shared" si="36"/>
        <v xml:space="preserve"> </v>
      </c>
      <c r="F643" s="908"/>
      <c r="G643" s="777"/>
      <c r="H643" s="777"/>
      <c r="I643" s="777"/>
      <c r="J643" s="757"/>
      <c r="K643" s="624"/>
      <c r="L643" s="624"/>
      <c r="M643" s="624"/>
      <c r="N643" s="624"/>
      <c r="O643" s="624"/>
      <c r="P643" s="774" t="str">
        <f t="shared" si="37"/>
        <v xml:space="preserve"> </v>
      </c>
      <c r="Q643" s="774" t="str">
        <f t="shared" si="38"/>
        <v xml:space="preserve"> </v>
      </c>
      <c r="R643" s="774" t="str">
        <f t="shared" si="39"/>
        <v xml:space="preserve"> </v>
      </c>
    </row>
    <row r="644" spans="1:18" x14ac:dyDescent="0.25">
      <c r="A644" s="775"/>
      <c r="B644" s="775"/>
      <c r="C644" s="775"/>
      <c r="D644" s="754"/>
      <c r="E644" s="771" t="str">
        <f t="shared" si="36"/>
        <v xml:space="preserve"> </v>
      </c>
      <c r="F644" s="908"/>
      <c r="G644" s="777"/>
      <c r="H644" s="777"/>
      <c r="I644" s="777"/>
      <c r="J644" s="757"/>
      <c r="K644" s="624"/>
      <c r="L644" s="624"/>
      <c r="M644" s="624"/>
      <c r="N644" s="624"/>
      <c r="O644" s="624"/>
      <c r="P644" s="774" t="str">
        <f t="shared" si="37"/>
        <v xml:space="preserve"> </v>
      </c>
      <c r="Q644" s="774" t="str">
        <f t="shared" si="38"/>
        <v xml:space="preserve"> </v>
      </c>
      <c r="R644" s="774" t="str">
        <f t="shared" si="39"/>
        <v xml:space="preserve"> </v>
      </c>
    </row>
    <row r="645" spans="1:18" x14ac:dyDescent="0.25">
      <c r="A645" s="775"/>
      <c r="B645" s="775"/>
      <c r="C645" s="775"/>
      <c r="D645" s="754"/>
      <c r="E645" s="771" t="str">
        <f t="shared" si="36"/>
        <v xml:space="preserve"> </v>
      </c>
      <c r="F645" s="908"/>
      <c r="G645" s="777"/>
      <c r="H645" s="777"/>
      <c r="I645" s="777"/>
      <c r="J645" s="757"/>
      <c r="K645" s="624"/>
      <c r="L645" s="624"/>
      <c r="M645" s="624"/>
      <c r="N645" s="624"/>
      <c r="O645" s="624"/>
      <c r="P645" s="774" t="str">
        <f t="shared" si="37"/>
        <v xml:space="preserve"> </v>
      </c>
      <c r="Q645" s="774" t="str">
        <f t="shared" si="38"/>
        <v xml:space="preserve"> </v>
      </c>
      <c r="R645" s="774" t="str">
        <f t="shared" si="39"/>
        <v xml:space="preserve"> </v>
      </c>
    </row>
    <row r="646" spans="1:18" x14ac:dyDescent="0.25">
      <c r="A646" s="775"/>
      <c r="B646" s="775"/>
      <c r="C646" s="775"/>
      <c r="D646" s="754"/>
      <c r="E646" s="771" t="str">
        <f t="shared" ref="E646:E709" si="40">IFERROR(G646/J646," ")</f>
        <v xml:space="preserve"> </v>
      </c>
      <c r="F646" s="908"/>
      <c r="G646" s="777"/>
      <c r="H646" s="777"/>
      <c r="I646" s="777"/>
      <c r="J646" s="757"/>
      <c r="K646" s="624"/>
      <c r="L646" s="624"/>
      <c r="M646" s="624"/>
      <c r="N646" s="624"/>
      <c r="O646" s="624"/>
      <c r="P646" s="774" t="str">
        <f t="shared" ref="P646:P709" si="41">IF((K646*0.187*10^-3+L646*0.86*10^-3+M646*1.225*10^-3+N646*0.616*10^-3+O646*0.765*10^-3)&gt;0,K646*0.187*10^-3+L646*0.86*10^-3+M646*1.225*10^-3+N646*0.616*10^-3+O646*0.765*10^-3," ")</f>
        <v xml:space="preserve"> </v>
      </c>
      <c r="Q646" s="774" t="str">
        <f t="shared" ref="Q646:Q709" si="42">IFERROR(P646/J646," ")</f>
        <v xml:space="preserve"> </v>
      </c>
      <c r="R646" s="774" t="str">
        <f t="shared" ref="R646:R709" si="43">IFERROR(P646/G646," ")</f>
        <v xml:space="preserve"> </v>
      </c>
    </row>
    <row r="647" spans="1:18" x14ac:dyDescent="0.25">
      <c r="A647" s="775"/>
      <c r="B647" s="775"/>
      <c r="C647" s="775"/>
      <c r="D647" s="754"/>
      <c r="E647" s="771" t="str">
        <f t="shared" si="40"/>
        <v xml:space="preserve"> </v>
      </c>
      <c r="F647" s="908"/>
      <c r="G647" s="777"/>
      <c r="H647" s="777"/>
      <c r="I647" s="777"/>
      <c r="J647" s="757"/>
      <c r="K647" s="624"/>
      <c r="L647" s="624"/>
      <c r="M647" s="624"/>
      <c r="N647" s="624"/>
      <c r="O647" s="624"/>
      <c r="P647" s="774" t="str">
        <f t="shared" si="41"/>
        <v xml:space="preserve"> </v>
      </c>
      <c r="Q647" s="774" t="str">
        <f t="shared" si="42"/>
        <v xml:space="preserve"> </v>
      </c>
      <c r="R647" s="774" t="str">
        <f t="shared" si="43"/>
        <v xml:space="preserve"> </v>
      </c>
    </row>
    <row r="648" spans="1:18" x14ac:dyDescent="0.25">
      <c r="A648" s="775"/>
      <c r="B648" s="775"/>
      <c r="C648" s="775"/>
      <c r="D648" s="754"/>
      <c r="E648" s="771" t="str">
        <f t="shared" si="40"/>
        <v xml:space="preserve"> </v>
      </c>
      <c r="F648" s="908"/>
      <c r="G648" s="777"/>
      <c r="H648" s="777"/>
      <c r="I648" s="777"/>
      <c r="J648" s="757"/>
      <c r="K648" s="624"/>
      <c r="L648" s="624"/>
      <c r="M648" s="624"/>
      <c r="N648" s="624"/>
      <c r="O648" s="624"/>
      <c r="P648" s="774" t="str">
        <f t="shared" si="41"/>
        <v xml:space="preserve"> </v>
      </c>
      <c r="Q648" s="774" t="str">
        <f t="shared" si="42"/>
        <v xml:space="preserve"> </v>
      </c>
      <c r="R648" s="774" t="str">
        <f t="shared" si="43"/>
        <v xml:space="preserve"> </v>
      </c>
    </row>
    <row r="649" spans="1:18" x14ac:dyDescent="0.25">
      <c r="A649" s="775"/>
      <c r="B649" s="775"/>
      <c r="C649" s="775"/>
      <c r="D649" s="754"/>
      <c r="E649" s="771" t="str">
        <f t="shared" si="40"/>
        <v xml:space="preserve"> </v>
      </c>
      <c r="F649" s="908"/>
      <c r="G649" s="777"/>
      <c r="H649" s="777"/>
      <c r="I649" s="777"/>
      <c r="J649" s="757"/>
      <c r="K649" s="624"/>
      <c r="L649" s="624"/>
      <c r="M649" s="624"/>
      <c r="N649" s="624"/>
      <c r="O649" s="624"/>
      <c r="P649" s="774" t="str">
        <f t="shared" si="41"/>
        <v xml:space="preserve"> </v>
      </c>
      <c r="Q649" s="774" t="str">
        <f t="shared" si="42"/>
        <v xml:space="preserve"> </v>
      </c>
      <c r="R649" s="774" t="str">
        <f t="shared" si="43"/>
        <v xml:space="preserve"> </v>
      </c>
    </row>
    <row r="650" spans="1:18" x14ac:dyDescent="0.25">
      <c r="A650" s="775"/>
      <c r="B650" s="775"/>
      <c r="C650" s="775"/>
      <c r="D650" s="754"/>
      <c r="E650" s="771" t="str">
        <f t="shared" si="40"/>
        <v xml:space="preserve"> </v>
      </c>
      <c r="F650" s="908"/>
      <c r="G650" s="777"/>
      <c r="H650" s="777"/>
      <c r="I650" s="777"/>
      <c r="J650" s="757"/>
      <c r="K650" s="624"/>
      <c r="L650" s="624"/>
      <c r="M650" s="624"/>
      <c r="N650" s="624"/>
      <c r="O650" s="624"/>
      <c r="P650" s="774" t="str">
        <f t="shared" si="41"/>
        <v xml:space="preserve"> </v>
      </c>
      <c r="Q650" s="774" t="str">
        <f t="shared" si="42"/>
        <v xml:space="preserve"> </v>
      </c>
      <c r="R650" s="774" t="str">
        <f t="shared" si="43"/>
        <v xml:space="preserve"> </v>
      </c>
    </row>
    <row r="651" spans="1:18" x14ac:dyDescent="0.25">
      <c r="A651" s="775"/>
      <c r="B651" s="775"/>
      <c r="C651" s="775"/>
      <c r="D651" s="754"/>
      <c r="E651" s="771" t="str">
        <f t="shared" si="40"/>
        <v xml:space="preserve"> </v>
      </c>
      <c r="F651" s="908"/>
      <c r="G651" s="777"/>
      <c r="H651" s="777"/>
      <c r="I651" s="777"/>
      <c r="J651" s="757"/>
      <c r="K651" s="624"/>
      <c r="L651" s="624"/>
      <c r="M651" s="624"/>
      <c r="N651" s="624"/>
      <c r="O651" s="624"/>
      <c r="P651" s="774" t="str">
        <f t="shared" si="41"/>
        <v xml:space="preserve"> </v>
      </c>
      <c r="Q651" s="774" t="str">
        <f t="shared" si="42"/>
        <v xml:space="preserve"> </v>
      </c>
      <c r="R651" s="774" t="str">
        <f t="shared" si="43"/>
        <v xml:space="preserve"> </v>
      </c>
    </row>
    <row r="652" spans="1:18" x14ac:dyDescent="0.25">
      <c r="A652" s="775"/>
      <c r="B652" s="775"/>
      <c r="C652" s="775"/>
      <c r="D652" s="754"/>
      <c r="E652" s="771" t="str">
        <f t="shared" si="40"/>
        <v xml:space="preserve"> </v>
      </c>
      <c r="F652" s="908"/>
      <c r="G652" s="777"/>
      <c r="H652" s="777"/>
      <c r="I652" s="777"/>
      <c r="J652" s="757"/>
      <c r="K652" s="624"/>
      <c r="L652" s="624"/>
      <c r="M652" s="624"/>
      <c r="N652" s="624"/>
      <c r="O652" s="624"/>
      <c r="P652" s="774" t="str">
        <f t="shared" si="41"/>
        <v xml:space="preserve"> </v>
      </c>
      <c r="Q652" s="774" t="str">
        <f t="shared" si="42"/>
        <v xml:space="preserve"> </v>
      </c>
      <c r="R652" s="774" t="str">
        <f t="shared" si="43"/>
        <v xml:space="preserve"> </v>
      </c>
    </row>
    <row r="653" spans="1:18" x14ac:dyDescent="0.25">
      <c r="A653" s="775"/>
      <c r="B653" s="775"/>
      <c r="C653" s="775"/>
      <c r="D653" s="754"/>
      <c r="E653" s="771" t="str">
        <f t="shared" si="40"/>
        <v xml:space="preserve"> </v>
      </c>
      <c r="F653" s="908"/>
      <c r="G653" s="777"/>
      <c r="H653" s="777"/>
      <c r="I653" s="777"/>
      <c r="J653" s="757"/>
      <c r="K653" s="624"/>
      <c r="L653" s="624"/>
      <c r="M653" s="624"/>
      <c r="N653" s="624"/>
      <c r="O653" s="624"/>
      <c r="P653" s="774" t="str">
        <f t="shared" si="41"/>
        <v xml:space="preserve"> </v>
      </c>
      <c r="Q653" s="774" t="str">
        <f t="shared" si="42"/>
        <v xml:space="preserve"> </v>
      </c>
      <c r="R653" s="774" t="str">
        <f t="shared" si="43"/>
        <v xml:space="preserve"> </v>
      </c>
    </row>
    <row r="654" spans="1:18" x14ac:dyDescent="0.25">
      <c r="A654" s="775"/>
      <c r="B654" s="775"/>
      <c r="C654" s="775"/>
      <c r="D654" s="754"/>
      <c r="E654" s="771" t="str">
        <f t="shared" si="40"/>
        <v xml:space="preserve"> </v>
      </c>
      <c r="F654" s="908"/>
      <c r="G654" s="777"/>
      <c r="H654" s="777"/>
      <c r="I654" s="777"/>
      <c r="J654" s="757"/>
      <c r="K654" s="624"/>
      <c r="L654" s="624"/>
      <c r="M654" s="624"/>
      <c r="N654" s="624"/>
      <c r="O654" s="624"/>
      <c r="P654" s="774" t="str">
        <f t="shared" si="41"/>
        <v xml:space="preserve"> </v>
      </c>
      <c r="Q654" s="774" t="str">
        <f t="shared" si="42"/>
        <v xml:space="preserve"> </v>
      </c>
      <c r="R654" s="774" t="str">
        <f t="shared" si="43"/>
        <v xml:space="preserve"> </v>
      </c>
    </row>
    <row r="655" spans="1:18" x14ac:dyDescent="0.25">
      <c r="A655" s="775"/>
      <c r="B655" s="775"/>
      <c r="C655" s="775"/>
      <c r="D655" s="754"/>
      <c r="E655" s="771" t="str">
        <f t="shared" si="40"/>
        <v xml:space="preserve"> </v>
      </c>
      <c r="F655" s="908"/>
      <c r="G655" s="777"/>
      <c r="H655" s="777"/>
      <c r="I655" s="777"/>
      <c r="J655" s="757"/>
      <c r="K655" s="624"/>
      <c r="L655" s="624"/>
      <c r="M655" s="624"/>
      <c r="N655" s="624"/>
      <c r="O655" s="624"/>
      <c r="P655" s="774" t="str">
        <f t="shared" si="41"/>
        <v xml:space="preserve"> </v>
      </c>
      <c r="Q655" s="774" t="str">
        <f t="shared" si="42"/>
        <v xml:space="preserve"> </v>
      </c>
      <c r="R655" s="774" t="str">
        <f t="shared" si="43"/>
        <v xml:space="preserve"> </v>
      </c>
    </row>
    <row r="656" spans="1:18" x14ac:dyDescent="0.25">
      <c r="A656" s="775"/>
      <c r="B656" s="775"/>
      <c r="C656" s="775"/>
      <c r="D656" s="754"/>
      <c r="E656" s="771" t="str">
        <f t="shared" si="40"/>
        <v xml:space="preserve"> </v>
      </c>
      <c r="F656" s="908"/>
      <c r="G656" s="777"/>
      <c r="H656" s="777"/>
      <c r="I656" s="777"/>
      <c r="J656" s="757"/>
      <c r="K656" s="624"/>
      <c r="L656" s="624"/>
      <c r="M656" s="624"/>
      <c r="N656" s="624"/>
      <c r="O656" s="624"/>
      <c r="P656" s="774" t="str">
        <f t="shared" si="41"/>
        <v xml:space="preserve"> </v>
      </c>
      <c r="Q656" s="774" t="str">
        <f t="shared" si="42"/>
        <v xml:space="preserve"> </v>
      </c>
      <c r="R656" s="774" t="str">
        <f t="shared" si="43"/>
        <v xml:space="preserve"> </v>
      </c>
    </row>
    <row r="657" spans="1:18" x14ac:dyDescent="0.25">
      <c r="A657" s="775"/>
      <c r="B657" s="775"/>
      <c r="C657" s="775"/>
      <c r="D657" s="754"/>
      <c r="E657" s="771" t="str">
        <f t="shared" si="40"/>
        <v xml:space="preserve"> </v>
      </c>
      <c r="F657" s="908"/>
      <c r="G657" s="777"/>
      <c r="H657" s="777"/>
      <c r="I657" s="777"/>
      <c r="J657" s="757"/>
      <c r="K657" s="624"/>
      <c r="L657" s="624"/>
      <c r="M657" s="624"/>
      <c r="N657" s="624"/>
      <c r="O657" s="624"/>
      <c r="P657" s="774" t="str">
        <f t="shared" si="41"/>
        <v xml:space="preserve"> </v>
      </c>
      <c r="Q657" s="774" t="str">
        <f t="shared" si="42"/>
        <v xml:space="preserve"> </v>
      </c>
      <c r="R657" s="774" t="str">
        <f t="shared" si="43"/>
        <v xml:space="preserve"> </v>
      </c>
    </row>
    <row r="658" spans="1:18" x14ac:dyDescent="0.25">
      <c r="A658" s="775"/>
      <c r="B658" s="775"/>
      <c r="C658" s="775"/>
      <c r="D658" s="754"/>
      <c r="E658" s="771" t="str">
        <f t="shared" si="40"/>
        <v xml:space="preserve"> </v>
      </c>
      <c r="F658" s="908"/>
      <c r="G658" s="777"/>
      <c r="H658" s="777"/>
      <c r="I658" s="777"/>
      <c r="J658" s="757"/>
      <c r="K658" s="624"/>
      <c r="L658" s="624"/>
      <c r="M658" s="624"/>
      <c r="N658" s="624"/>
      <c r="O658" s="624"/>
      <c r="P658" s="774" t="str">
        <f t="shared" si="41"/>
        <v xml:space="preserve"> </v>
      </c>
      <c r="Q658" s="774" t="str">
        <f t="shared" si="42"/>
        <v xml:space="preserve"> </v>
      </c>
      <c r="R658" s="774" t="str">
        <f t="shared" si="43"/>
        <v xml:space="preserve"> </v>
      </c>
    </row>
    <row r="659" spans="1:18" x14ac:dyDescent="0.25">
      <c r="A659" s="775"/>
      <c r="B659" s="775"/>
      <c r="C659" s="775"/>
      <c r="D659" s="754"/>
      <c r="E659" s="771" t="str">
        <f t="shared" si="40"/>
        <v xml:space="preserve"> </v>
      </c>
      <c r="F659" s="908"/>
      <c r="G659" s="777"/>
      <c r="H659" s="777"/>
      <c r="I659" s="777"/>
      <c r="J659" s="757"/>
      <c r="K659" s="624"/>
      <c r="L659" s="624"/>
      <c r="M659" s="624"/>
      <c r="N659" s="624"/>
      <c r="O659" s="624"/>
      <c r="P659" s="774" t="str">
        <f t="shared" si="41"/>
        <v xml:space="preserve"> </v>
      </c>
      <c r="Q659" s="774" t="str">
        <f t="shared" si="42"/>
        <v xml:space="preserve"> </v>
      </c>
      <c r="R659" s="774" t="str">
        <f t="shared" si="43"/>
        <v xml:space="preserve"> </v>
      </c>
    </row>
    <row r="660" spans="1:18" x14ac:dyDescent="0.25">
      <c r="A660" s="775"/>
      <c r="B660" s="775"/>
      <c r="C660" s="775"/>
      <c r="D660" s="754"/>
      <c r="E660" s="771" t="str">
        <f t="shared" si="40"/>
        <v xml:space="preserve"> </v>
      </c>
      <c r="F660" s="908"/>
      <c r="G660" s="777"/>
      <c r="H660" s="777"/>
      <c r="I660" s="777"/>
      <c r="J660" s="757"/>
      <c r="K660" s="624"/>
      <c r="L660" s="624"/>
      <c r="M660" s="624"/>
      <c r="N660" s="624"/>
      <c r="O660" s="624"/>
      <c r="P660" s="774" t="str">
        <f t="shared" si="41"/>
        <v xml:space="preserve"> </v>
      </c>
      <c r="Q660" s="774" t="str">
        <f t="shared" si="42"/>
        <v xml:space="preserve"> </v>
      </c>
      <c r="R660" s="774" t="str">
        <f t="shared" si="43"/>
        <v xml:space="preserve"> </v>
      </c>
    </row>
    <row r="661" spans="1:18" x14ac:dyDescent="0.25">
      <c r="A661" s="775"/>
      <c r="B661" s="775"/>
      <c r="C661" s="775"/>
      <c r="D661" s="754"/>
      <c r="E661" s="771" t="str">
        <f t="shared" si="40"/>
        <v xml:space="preserve"> </v>
      </c>
      <c r="F661" s="908"/>
      <c r="G661" s="777"/>
      <c r="H661" s="777"/>
      <c r="I661" s="777"/>
      <c r="J661" s="757"/>
      <c r="K661" s="624"/>
      <c r="L661" s="624"/>
      <c r="M661" s="624"/>
      <c r="N661" s="624"/>
      <c r="O661" s="624"/>
      <c r="P661" s="774" t="str">
        <f t="shared" si="41"/>
        <v xml:space="preserve"> </v>
      </c>
      <c r="Q661" s="774" t="str">
        <f t="shared" si="42"/>
        <v xml:space="preserve"> </v>
      </c>
      <c r="R661" s="774" t="str">
        <f t="shared" si="43"/>
        <v xml:space="preserve"> </v>
      </c>
    </row>
    <row r="662" spans="1:18" x14ac:dyDescent="0.25">
      <c r="A662" s="775"/>
      <c r="B662" s="775"/>
      <c r="C662" s="775"/>
      <c r="D662" s="754"/>
      <c r="E662" s="771" t="str">
        <f t="shared" si="40"/>
        <v xml:space="preserve"> </v>
      </c>
      <c r="F662" s="908"/>
      <c r="G662" s="777"/>
      <c r="H662" s="777"/>
      <c r="I662" s="777"/>
      <c r="J662" s="757"/>
      <c r="K662" s="624"/>
      <c r="L662" s="624"/>
      <c r="M662" s="624"/>
      <c r="N662" s="624"/>
      <c r="O662" s="624"/>
      <c r="P662" s="774" t="str">
        <f t="shared" si="41"/>
        <v xml:space="preserve"> </v>
      </c>
      <c r="Q662" s="774" t="str">
        <f t="shared" si="42"/>
        <v xml:space="preserve"> </v>
      </c>
      <c r="R662" s="774" t="str">
        <f t="shared" si="43"/>
        <v xml:space="preserve"> </v>
      </c>
    </row>
    <row r="663" spans="1:18" x14ac:dyDescent="0.25">
      <c r="A663" s="775"/>
      <c r="B663" s="775"/>
      <c r="C663" s="775"/>
      <c r="D663" s="754"/>
      <c r="E663" s="771" t="str">
        <f t="shared" si="40"/>
        <v xml:space="preserve"> </v>
      </c>
      <c r="F663" s="908"/>
      <c r="G663" s="777"/>
      <c r="H663" s="777"/>
      <c r="I663" s="777"/>
      <c r="J663" s="757"/>
      <c r="K663" s="624"/>
      <c r="L663" s="624"/>
      <c r="M663" s="624"/>
      <c r="N663" s="624"/>
      <c r="O663" s="624"/>
      <c r="P663" s="774" t="str">
        <f t="shared" si="41"/>
        <v xml:space="preserve"> </v>
      </c>
      <c r="Q663" s="774" t="str">
        <f t="shared" si="42"/>
        <v xml:space="preserve"> </v>
      </c>
      <c r="R663" s="774" t="str">
        <f t="shared" si="43"/>
        <v xml:space="preserve"> </v>
      </c>
    </row>
    <row r="664" spans="1:18" x14ac:dyDescent="0.25">
      <c r="A664" s="775"/>
      <c r="B664" s="775"/>
      <c r="C664" s="775"/>
      <c r="D664" s="754"/>
      <c r="E664" s="771" t="str">
        <f t="shared" si="40"/>
        <v xml:space="preserve"> </v>
      </c>
      <c r="F664" s="908"/>
      <c r="G664" s="777"/>
      <c r="H664" s="777"/>
      <c r="I664" s="777"/>
      <c r="J664" s="757"/>
      <c r="K664" s="624"/>
      <c r="L664" s="624"/>
      <c r="M664" s="624"/>
      <c r="N664" s="624"/>
      <c r="O664" s="624"/>
      <c r="P664" s="774" t="str">
        <f t="shared" si="41"/>
        <v xml:space="preserve"> </v>
      </c>
      <c r="Q664" s="774" t="str">
        <f t="shared" si="42"/>
        <v xml:space="preserve"> </v>
      </c>
      <c r="R664" s="774" t="str">
        <f t="shared" si="43"/>
        <v xml:space="preserve"> </v>
      </c>
    </row>
    <row r="665" spans="1:18" x14ac:dyDescent="0.25">
      <c r="A665" s="775"/>
      <c r="B665" s="775"/>
      <c r="C665" s="775"/>
      <c r="D665" s="754"/>
      <c r="E665" s="771" t="str">
        <f t="shared" si="40"/>
        <v xml:space="preserve"> </v>
      </c>
      <c r="F665" s="908"/>
      <c r="G665" s="777"/>
      <c r="H665" s="777"/>
      <c r="I665" s="777"/>
      <c r="J665" s="757"/>
      <c r="K665" s="624"/>
      <c r="L665" s="624"/>
      <c r="M665" s="624"/>
      <c r="N665" s="624"/>
      <c r="O665" s="624"/>
      <c r="P665" s="774" t="str">
        <f t="shared" si="41"/>
        <v xml:space="preserve"> </v>
      </c>
      <c r="Q665" s="774" t="str">
        <f t="shared" si="42"/>
        <v xml:space="preserve"> </v>
      </c>
      <c r="R665" s="774" t="str">
        <f t="shared" si="43"/>
        <v xml:space="preserve"> </v>
      </c>
    </row>
    <row r="666" spans="1:18" x14ac:dyDescent="0.25">
      <c r="A666" s="775"/>
      <c r="B666" s="775"/>
      <c r="C666" s="775"/>
      <c r="D666" s="754"/>
      <c r="E666" s="771" t="str">
        <f t="shared" si="40"/>
        <v xml:space="preserve"> </v>
      </c>
      <c r="F666" s="908"/>
      <c r="G666" s="777"/>
      <c r="H666" s="777"/>
      <c r="I666" s="777"/>
      <c r="J666" s="757"/>
      <c r="K666" s="624"/>
      <c r="L666" s="624"/>
      <c r="M666" s="624"/>
      <c r="N666" s="624"/>
      <c r="O666" s="624"/>
      <c r="P666" s="774" t="str">
        <f t="shared" si="41"/>
        <v xml:space="preserve"> </v>
      </c>
      <c r="Q666" s="774" t="str">
        <f t="shared" si="42"/>
        <v xml:space="preserve"> </v>
      </c>
      <c r="R666" s="774" t="str">
        <f t="shared" si="43"/>
        <v xml:space="preserve"> </v>
      </c>
    </row>
    <row r="667" spans="1:18" x14ac:dyDescent="0.25">
      <c r="A667" s="775"/>
      <c r="B667" s="775"/>
      <c r="C667" s="775"/>
      <c r="D667" s="754"/>
      <c r="E667" s="771" t="str">
        <f t="shared" si="40"/>
        <v xml:space="preserve"> </v>
      </c>
      <c r="F667" s="908"/>
      <c r="G667" s="777"/>
      <c r="H667" s="777"/>
      <c r="I667" s="777"/>
      <c r="J667" s="757"/>
      <c r="K667" s="624"/>
      <c r="L667" s="624"/>
      <c r="M667" s="624"/>
      <c r="N667" s="624"/>
      <c r="O667" s="624"/>
      <c r="P667" s="774" t="str">
        <f t="shared" si="41"/>
        <v xml:space="preserve"> </v>
      </c>
      <c r="Q667" s="774" t="str">
        <f t="shared" si="42"/>
        <v xml:space="preserve"> </v>
      </c>
      <c r="R667" s="774" t="str">
        <f t="shared" si="43"/>
        <v xml:space="preserve"> </v>
      </c>
    </row>
    <row r="668" spans="1:18" x14ac:dyDescent="0.25">
      <c r="A668" s="775"/>
      <c r="B668" s="775"/>
      <c r="C668" s="775"/>
      <c r="D668" s="754"/>
      <c r="E668" s="771" t="str">
        <f t="shared" si="40"/>
        <v xml:space="preserve"> </v>
      </c>
      <c r="F668" s="908"/>
      <c r="G668" s="777"/>
      <c r="H668" s="777"/>
      <c r="I668" s="777"/>
      <c r="J668" s="757"/>
      <c r="K668" s="624"/>
      <c r="L668" s="624"/>
      <c r="M668" s="624"/>
      <c r="N668" s="624"/>
      <c r="O668" s="624"/>
      <c r="P668" s="774" t="str">
        <f t="shared" si="41"/>
        <v xml:space="preserve"> </v>
      </c>
      <c r="Q668" s="774" t="str">
        <f t="shared" si="42"/>
        <v xml:space="preserve"> </v>
      </c>
      <c r="R668" s="774" t="str">
        <f t="shared" si="43"/>
        <v xml:space="preserve"> </v>
      </c>
    </row>
    <row r="669" spans="1:18" x14ac:dyDescent="0.25">
      <c r="A669" s="775"/>
      <c r="B669" s="775"/>
      <c r="C669" s="775"/>
      <c r="D669" s="754"/>
      <c r="E669" s="771" t="str">
        <f t="shared" si="40"/>
        <v xml:space="preserve"> </v>
      </c>
      <c r="F669" s="908"/>
      <c r="G669" s="777"/>
      <c r="H669" s="777"/>
      <c r="I669" s="777"/>
      <c r="J669" s="757"/>
      <c r="K669" s="624"/>
      <c r="L669" s="624"/>
      <c r="M669" s="624"/>
      <c r="N669" s="624"/>
      <c r="O669" s="624"/>
      <c r="P669" s="774" t="str">
        <f t="shared" si="41"/>
        <v xml:space="preserve"> </v>
      </c>
      <c r="Q669" s="774" t="str">
        <f t="shared" si="42"/>
        <v xml:space="preserve"> </v>
      </c>
      <c r="R669" s="774" t="str">
        <f t="shared" si="43"/>
        <v xml:space="preserve"> </v>
      </c>
    </row>
    <row r="670" spans="1:18" x14ac:dyDescent="0.25">
      <c r="A670" s="775"/>
      <c r="B670" s="775"/>
      <c r="C670" s="775"/>
      <c r="D670" s="754"/>
      <c r="E670" s="771" t="str">
        <f t="shared" si="40"/>
        <v xml:space="preserve"> </v>
      </c>
      <c r="F670" s="908"/>
      <c r="G670" s="777"/>
      <c r="H670" s="777"/>
      <c r="I670" s="777"/>
      <c r="J670" s="757"/>
      <c r="K670" s="624"/>
      <c r="L670" s="624"/>
      <c r="M670" s="624"/>
      <c r="N670" s="624"/>
      <c r="O670" s="624"/>
      <c r="P670" s="774" t="str">
        <f t="shared" si="41"/>
        <v xml:space="preserve"> </v>
      </c>
      <c r="Q670" s="774" t="str">
        <f t="shared" si="42"/>
        <v xml:space="preserve"> </v>
      </c>
      <c r="R670" s="774" t="str">
        <f t="shared" si="43"/>
        <v xml:space="preserve"> </v>
      </c>
    </row>
    <row r="671" spans="1:18" x14ac:dyDescent="0.25">
      <c r="A671" s="775"/>
      <c r="B671" s="775"/>
      <c r="C671" s="775"/>
      <c r="D671" s="754"/>
      <c r="E671" s="771" t="str">
        <f t="shared" si="40"/>
        <v xml:space="preserve"> </v>
      </c>
      <c r="F671" s="908"/>
      <c r="G671" s="777"/>
      <c r="H671" s="777"/>
      <c r="I671" s="777"/>
      <c r="J671" s="757"/>
      <c r="K671" s="624"/>
      <c r="L671" s="624"/>
      <c r="M671" s="624"/>
      <c r="N671" s="624"/>
      <c r="O671" s="624"/>
      <c r="P671" s="774" t="str">
        <f t="shared" si="41"/>
        <v xml:space="preserve"> </v>
      </c>
      <c r="Q671" s="774" t="str">
        <f t="shared" si="42"/>
        <v xml:space="preserve"> </v>
      </c>
      <c r="R671" s="774" t="str">
        <f t="shared" si="43"/>
        <v xml:space="preserve"> </v>
      </c>
    </row>
    <row r="672" spans="1:18" x14ac:dyDescent="0.25">
      <c r="A672" s="775"/>
      <c r="B672" s="775"/>
      <c r="C672" s="775"/>
      <c r="D672" s="754"/>
      <c r="E672" s="771" t="str">
        <f t="shared" si="40"/>
        <v xml:space="preserve"> </v>
      </c>
      <c r="F672" s="908"/>
      <c r="G672" s="777"/>
      <c r="H672" s="777"/>
      <c r="I672" s="777"/>
      <c r="J672" s="757"/>
      <c r="K672" s="624"/>
      <c r="L672" s="624"/>
      <c r="M672" s="624"/>
      <c r="N672" s="624"/>
      <c r="O672" s="624"/>
      <c r="P672" s="774" t="str">
        <f t="shared" si="41"/>
        <v xml:space="preserve"> </v>
      </c>
      <c r="Q672" s="774" t="str">
        <f t="shared" si="42"/>
        <v xml:space="preserve"> </v>
      </c>
      <c r="R672" s="774" t="str">
        <f t="shared" si="43"/>
        <v xml:space="preserve"> </v>
      </c>
    </row>
    <row r="673" spans="1:18" x14ac:dyDescent="0.25">
      <c r="A673" s="775"/>
      <c r="B673" s="775"/>
      <c r="C673" s="775"/>
      <c r="D673" s="754"/>
      <c r="E673" s="771" t="str">
        <f t="shared" si="40"/>
        <v xml:space="preserve"> </v>
      </c>
      <c r="F673" s="908"/>
      <c r="G673" s="777"/>
      <c r="H673" s="777"/>
      <c r="I673" s="777"/>
      <c r="J673" s="757"/>
      <c r="K673" s="624"/>
      <c r="L673" s="624"/>
      <c r="M673" s="624"/>
      <c r="N673" s="624"/>
      <c r="O673" s="624"/>
      <c r="P673" s="774" t="str">
        <f t="shared" si="41"/>
        <v xml:space="preserve"> </v>
      </c>
      <c r="Q673" s="774" t="str">
        <f t="shared" si="42"/>
        <v xml:space="preserve"> </v>
      </c>
      <c r="R673" s="774" t="str">
        <f t="shared" si="43"/>
        <v xml:space="preserve"> </v>
      </c>
    </row>
    <row r="674" spans="1:18" x14ac:dyDescent="0.25">
      <c r="A674" s="775"/>
      <c r="B674" s="775"/>
      <c r="C674" s="775"/>
      <c r="D674" s="754"/>
      <c r="E674" s="771" t="str">
        <f t="shared" si="40"/>
        <v xml:space="preserve"> </v>
      </c>
      <c r="F674" s="908"/>
      <c r="G674" s="777"/>
      <c r="H674" s="777"/>
      <c r="I674" s="777"/>
      <c r="J674" s="757"/>
      <c r="K674" s="624"/>
      <c r="L674" s="624"/>
      <c r="M674" s="624"/>
      <c r="N674" s="624"/>
      <c r="O674" s="624"/>
      <c r="P674" s="774" t="str">
        <f t="shared" si="41"/>
        <v xml:space="preserve"> </v>
      </c>
      <c r="Q674" s="774" t="str">
        <f t="shared" si="42"/>
        <v xml:space="preserve"> </v>
      </c>
      <c r="R674" s="774" t="str">
        <f t="shared" si="43"/>
        <v xml:space="preserve"> </v>
      </c>
    </row>
    <row r="675" spans="1:18" x14ac:dyDescent="0.25">
      <c r="A675" s="775"/>
      <c r="B675" s="775"/>
      <c r="C675" s="775"/>
      <c r="D675" s="754"/>
      <c r="E675" s="771" t="str">
        <f t="shared" si="40"/>
        <v xml:space="preserve"> </v>
      </c>
      <c r="F675" s="908"/>
      <c r="G675" s="777"/>
      <c r="H675" s="777"/>
      <c r="I675" s="777"/>
      <c r="J675" s="757"/>
      <c r="K675" s="624"/>
      <c r="L675" s="624"/>
      <c r="M675" s="624"/>
      <c r="N675" s="624"/>
      <c r="O675" s="624"/>
      <c r="P675" s="774" t="str">
        <f t="shared" si="41"/>
        <v xml:space="preserve"> </v>
      </c>
      <c r="Q675" s="774" t="str">
        <f t="shared" si="42"/>
        <v xml:space="preserve"> </v>
      </c>
      <c r="R675" s="774" t="str">
        <f t="shared" si="43"/>
        <v xml:space="preserve"> </v>
      </c>
    </row>
    <row r="676" spans="1:18" x14ac:dyDescent="0.25">
      <c r="A676" s="775"/>
      <c r="B676" s="775"/>
      <c r="C676" s="775"/>
      <c r="D676" s="754"/>
      <c r="E676" s="771" t="str">
        <f t="shared" si="40"/>
        <v xml:space="preserve"> </v>
      </c>
      <c r="F676" s="908"/>
      <c r="G676" s="777"/>
      <c r="H676" s="777"/>
      <c r="I676" s="777"/>
      <c r="J676" s="757"/>
      <c r="K676" s="624"/>
      <c r="L676" s="624"/>
      <c r="M676" s="624"/>
      <c r="N676" s="624"/>
      <c r="O676" s="624"/>
      <c r="P676" s="774" t="str">
        <f t="shared" si="41"/>
        <v xml:space="preserve"> </v>
      </c>
      <c r="Q676" s="774" t="str">
        <f t="shared" si="42"/>
        <v xml:space="preserve"> </v>
      </c>
      <c r="R676" s="774" t="str">
        <f t="shared" si="43"/>
        <v xml:space="preserve"> </v>
      </c>
    </row>
    <row r="677" spans="1:18" x14ac:dyDescent="0.25">
      <c r="A677" s="775"/>
      <c r="B677" s="775"/>
      <c r="C677" s="775"/>
      <c r="D677" s="754"/>
      <c r="E677" s="771" t="str">
        <f t="shared" si="40"/>
        <v xml:space="preserve"> </v>
      </c>
      <c r="F677" s="908"/>
      <c r="G677" s="777"/>
      <c r="H677" s="777"/>
      <c r="I677" s="777"/>
      <c r="J677" s="757"/>
      <c r="K677" s="624"/>
      <c r="L677" s="624"/>
      <c r="M677" s="624"/>
      <c r="N677" s="624"/>
      <c r="O677" s="624"/>
      <c r="P677" s="774" t="str">
        <f t="shared" si="41"/>
        <v xml:space="preserve"> </v>
      </c>
      <c r="Q677" s="774" t="str">
        <f t="shared" si="42"/>
        <v xml:space="preserve"> </v>
      </c>
      <c r="R677" s="774" t="str">
        <f t="shared" si="43"/>
        <v xml:space="preserve"> </v>
      </c>
    </row>
    <row r="678" spans="1:18" x14ac:dyDescent="0.25">
      <c r="A678" s="775"/>
      <c r="B678" s="775"/>
      <c r="C678" s="775"/>
      <c r="D678" s="754"/>
      <c r="E678" s="771" t="str">
        <f t="shared" si="40"/>
        <v xml:space="preserve"> </v>
      </c>
      <c r="F678" s="908"/>
      <c r="G678" s="777"/>
      <c r="H678" s="777"/>
      <c r="I678" s="777"/>
      <c r="J678" s="757"/>
      <c r="K678" s="624"/>
      <c r="L678" s="624"/>
      <c r="M678" s="624"/>
      <c r="N678" s="624"/>
      <c r="O678" s="624"/>
      <c r="P678" s="774" t="str">
        <f t="shared" si="41"/>
        <v xml:space="preserve"> </v>
      </c>
      <c r="Q678" s="774" t="str">
        <f t="shared" si="42"/>
        <v xml:space="preserve"> </v>
      </c>
      <c r="R678" s="774" t="str">
        <f t="shared" si="43"/>
        <v xml:space="preserve"> </v>
      </c>
    </row>
    <row r="679" spans="1:18" x14ac:dyDescent="0.25">
      <c r="A679" s="775"/>
      <c r="B679" s="775"/>
      <c r="C679" s="775"/>
      <c r="D679" s="754"/>
      <c r="E679" s="771" t="str">
        <f t="shared" si="40"/>
        <v xml:space="preserve"> </v>
      </c>
      <c r="F679" s="908"/>
      <c r="G679" s="777"/>
      <c r="H679" s="777"/>
      <c r="I679" s="777"/>
      <c r="J679" s="757"/>
      <c r="K679" s="624"/>
      <c r="L679" s="624"/>
      <c r="M679" s="624"/>
      <c r="N679" s="624"/>
      <c r="O679" s="624"/>
      <c r="P679" s="774" t="str">
        <f t="shared" si="41"/>
        <v xml:space="preserve"> </v>
      </c>
      <c r="Q679" s="774" t="str">
        <f t="shared" si="42"/>
        <v xml:space="preserve"> </v>
      </c>
      <c r="R679" s="774" t="str">
        <f t="shared" si="43"/>
        <v xml:space="preserve"> </v>
      </c>
    </row>
    <row r="680" spans="1:18" x14ac:dyDescent="0.25">
      <c r="A680" s="775"/>
      <c r="B680" s="775"/>
      <c r="C680" s="775"/>
      <c r="D680" s="754"/>
      <c r="E680" s="771" t="str">
        <f t="shared" si="40"/>
        <v xml:space="preserve"> </v>
      </c>
      <c r="F680" s="908"/>
      <c r="G680" s="777"/>
      <c r="H680" s="777"/>
      <c r="I680" s="777"/>
      <c r="J680" s="757"/>
      <c r="K680" s="624"/>
      <c r="L680" s="624"/>
      <c r="M680" s="624"/>
      <c r="N680" s="624"/>
      <c r="O680" s="624"/>
      <c r="P680" s="774" t="str">
        <f t="shared" si="41"/>
        <v xml:space="preserve"> </v>
      </c>
      <c r="Q680" s="774" t="str">
        <f t="shared" si="42"/>
        <v xml:space="preserve"> </v>
      </c>
      <c r="R680" s="774" t="str">
        <f t="shared" si="43"/>
        <v xml:space="preserve"> </v>
      </c>
    </row>
    <row r="681" spans="1:18" x14ac:dyDescent="0.25">
      <c r="A681" s="775"/>
      <c r="B681" s="775"/>
      <c r="C681" s="775"/>
      <c r="D681" s="754"/>
      <c r="E681" s="771" t="str">
        <f t="shared" si="40"/>
        <v xml:space="preserve"> </v>
      </c>
      <c r="F681" s="908"/>
      <c r="G681" s="777"/>
      <c r="H681" s="777"/>
      <c r="I681" s="777"/>
      <c r="J681" s="757"/>
      <c r="K681" s="624"/>
      <c r="L681" s="624"/>
      <c r="M681" s="624"/>
      <c r="N681" s="624"/>
      <c r="O681" s="624"/>
      <c r="P681" s="774" t="str">
        <f t="shared" si="41"/>
        <v xml:space="preserve"> </v>
      </c>
      <c r="Q681" s="774" t="str">
        <f t="shared" si="42"/>
        <v xml:space="preserve"> </v>
      </c>
      <c r="R681" s="774" t="str">
        <f t="shared" si="43"/>
        <v xml:space="preserve"> </v>
      </c>
    </row>
    <row r="682" spans="1:18" x14ac:dyDescent="0.25">
      <c r="A682" s="775"/>
      <c r="B682" s="775"/>
      <c r="C682" s="775"/>
      <c r="D682" s="754"/>
      <c r="E682" s="771" t="str">
        <f t="shared" si="40"/>
        <v xml:space="preserve"> </v>
      </c>
      <c r="F682" s="908"/>
      <c r="G682" s="777"/>
      <c r="H682" s="777"/>
      <c r="I682" s="777"/>
      <c r="J682" s="757"/>
      <c r="K682" s="624"/>
      <c r="L682" s="624"/>
      <c r="M682" s="624"/>
      <c r="N682" s="624"/>
      <c r="O682" s="624"/>
      <c r="P682" s="774" t="str">
        <f t="shared" si="41"/>
        <v xml:space="preserve"> </v>
      </c>
      <c r="Q682" s="774" t="str">
        <f t="shared" si="42"/>
        <v xml:space="preserve"> </v>
      </c>
      <c r="R682" s="774" t="str">
        <f t="shared" si="43"/>
        <v xml:space="preserve"> </v>
      </c>
    </row>
    <row r="683" spans="1:18" x14ac:dyDescent="0.25">
      <c r="A683" s="775"/>
      <c r="B683" s="775"/>
      <c r="C683" s="775"/>
      <c r="D683" s="754"/>
      <c r="E683" s="771" t="str">
        <f t="shared" si="40"/>
        <v xml:space="preserve"> </v>
      </c>
      <c r="F683" s="908"/>
      <c r="G683" s="777"/>
      <c r="H683" s="777"/>
      <c r="I683" s="777"/>
      <c r="J683" s="757"/>
      <c r="K683" s="624"/>
      <c r="L683" s="624"/>
      <c r="M683" s="624"/>
      <c r="N683" s="624"/>
      <c r="O683" s="624"/>
      <c r="P683" s="774" t="str">
        <f t="shared" si="41"/>
        <v xml:space="preserve"> </v>
      </c>
      <c r="Q683" s="774" t="str">
        <f t="shared" si="42"/>
        <v xml:space="preserve"> </v>
      </c>
      <c r="R683" s="774" t="str">
        <f t="shared" si="43"/>
        <v xml:space="preserve"> </v>
      </c>
    </row>
    <row r="684" spans="1:18" x14ac:dyDescent="0.25">
      <c r="A684" s="775"/>
      <c r="B684" s="775"/>
      <c r="C684" s="775"/>
      <c r="D684" s="754"/>
      <c r="E684" s="771" t="str">
        <f t="shared" si="40"/>
        <v xml:space="preserve"> </v>
      </c>
      <c r="F684" s="908"/>
      <c r="G684" s="777"/>
      <c r="H684" s="777"/>
      <c r="I684" s="777"/>
      <c r="J684" s="757"/>
      <c r="K684" s="624"/>
      <c r="L684" s="624"/>
      <c r="M684" s="624"/>
      <c r="N684" s="624"/>
      <c r="O684" s="624"/>
      <c r="P684" s="774" t="str">
        <f t="shared" si="41"/>
        <v xml:space="preserve"> </v>
      </c>
      <c r="Q684" s="774" t="str">
        <f t="shared" si="42"/>
        <v xml:space="preserve"> </v>
      </c>
      <c r="R684" s="774" t="str">
        <f t="shared" si="43"/>
        <v xml:space="preserve"> </v>
      </c>
    </row>
    <row r="685" spans="1:18" x14ac:dyDescent="0.25">
      <c r="A685" s="775"/>
      <c r="B685" s="775"/>
      <c r="C685" s="775"/>
      <c r="D685" s="754"/>
      <c r="E685" s="771" t="str">
        <f t="shared" si="40"/>
        <v xml:space="preserve"> </v>
      </c>
      <c r="F685" s="908"/>
      <c r="G685" s="777"/>
      <c r="H685" s="777"/>
      <c r="I685" s="777"/>
      <c r="J685" s="757"/>
      <c r="K685" s="624"/>
      <c r="L685" s="624"/>
      <c r="M685" s="624"/>
      <c r="N685" s="624"/>
      <c r="O685" s="624"/>
      <c r="P685" s="774" t="str">
        <f t="shared" si="41"/>
        <v xml:space="preserve"> </v>
      </c>
      <c r="Q685" s="774" t="str">
        <f t="shared" si="42"/>
        <v xml:space="preserve"> </v>
      </c>
      <c r="R685" s="774" t="str">
        <f t="shared" si="43"/>
        <v xml:space="preserve"> </v>
      </c>
    </row>
    <row r="686" spans="1:18" x14ac:dyDescent="0.25">
      <c r="A686" s="775"/>
      <c r="B686" s="775"/>
      <c r="C686" s="775"/>
      <c r="D686" s="754"/>
      <c r="E686" s="771" t="str">
        <f t="shared" si="40"/>
        <v xml:space="preserve"> </v>
      </c>
      <c r="F686" s="908"/>
      <c r="G686" s="777"/>
      <c r="H686" s="777"/>
      <c r="I686" s="777"/>
      <c r="J686" s="757"/>
      <c r="K686" s="624"/>
      <c r="L686" s="624"/>
      <c r="M686" s="624"/>
      <c r="N686" s="624"/>
      <c r="O686" s="624"/>
      <c r="P686" s="774" t="str">
        <f t="shared" si="41"/>
        <v xml:space="preserve"> </v>
      </c>
      <c r="Q686" s="774" t="str">
        <f t="shared" si="42"/>
        <v xml:space="preserve"> </v>
      </c>
      <c r="R686" s="774" t="str">
        <f t="shared" si="43"/>
        <v xml:space="preserve"> </v>
      </c>
    </row>
    <row r="687" spans="1:18" x14ac:dyDescent="0.25">
      <c r="A687" s="775"/>
      <c r="B687" s="775"/>
      <c r="C687" s="775"/>
      <c r="D687" s="754"/>
      <c r="E687" s="771" t="str">
        <f t="shared" si="40"/>
        <v xml:space="preserve"> </v>
      </c>
      <c r="F687" s="908"/>
      <c r="G687" s="777"/>
      <c r="H687" s="777"/>
      <c r="I687" s="777"/>
      <c r="J687" s="757"/>
      <c r="K687" s="624"/>
      <c r="L687" s="624"/>
      <c r="M687" s="624"/>
      <c r="N687" s="624"/>
      <c r="O687" s="624"/>
      <c r="P687" s="774" t="str">
        <f t="shared" si="41"/>
        <v xml:space="preserve"> </v>
      </c>
      <c r="Q687" s="774" t="str">
        <f t="shared" si="42"/>
        <v xml:space="preserve"> </v>
      </c>
      <c r="R687" s="774" t="str">
        <f t="shared" si="43"/>
        <v xml:space="preserve"> </v>
      </c>
    </row>
    <row r="688" spans="1:18" x14ac:dyDescent="0.25">
      <c r="A688" s="775"/>
      <c r="B688" s="775"/>
      <c r="C688" s="775"/>
      <c r="D688" s="754"/>
      <c r="E688" s="771" t="str">
        <f t="shared" si="40"/>
        <v xml:space="preserve"> </v>
      </c>
      <c r="F688" s="908"/>
      <c r="G688" s="777"/>
      <c r="H688" s="777"/>
      <c r="I688" s="777"/>
      <c r="J688" s="757"/>
      <c r="K688" s="624"/>
      <c r="L688" s="624"/>
      <c r="M688" s="624"/>
      <c r="N688" s="624"/>
      <c r="O688" s="624"/>
      <c r="P688" s="774" t="str">
        <f t="shared" si="41"/>
        <v xml:space="preserve"> </v>
      </c>
      <c r="Q688" s="774" t="str">
        <f t="shared" si="42"/>
        <v xml:space="preserve"> </v>
      </c>
      <c r="R688" s="774" t="str">
        <f t="shared" si="43"/>
        <v xml:space="preserve"> </v>
      </c>
    </row>
    <row r="689" spans="1:18" x14ac:dyDescent="0.25">
      <c r="A689" s="775"/>
      <c r="B689" s="775"/>
      <c r="C689" s="775"/>
      <c r="D689" s="754"/>
      <c r="E689" s="771" t="str">
        <f t="shared" si="40"/>
        <v xml:space="preserve"> </v>
      </c>
      <c r="F689" s="908"/>
      <c r="G689" s="777"/>
      <c r="H689" s="777"/>
      <c r="I689" s="777"/>
      <c r="J689" s="757"/>
      <c r="K689" s="624"/>
      <c r="L689" s="624"/>
      <c r="M689" s="624"/>
      <c r="N689" s="624"/>
      <c r="O689" s="624"/>
      <c r="P689" s="774" t="str">
        <f t="shared" si="41"/>
        <v xml:space="preserve"> </v>
      </c>
      <c r="Q689" s="774" t="str">
        <f t="shared" si="42"/>
        <v xml:space="preserve"> </v>
      </c>
      <c r="R689" s="774" t="str">
        <f t="shared" si="43"/>
        <v xml:space="preserve"> </v>
      </c>
    </row>
    <row r="690" spans="1:18" x14ac:dyDescent="0.25">
      <c r="A690" s="775"/>
      <c r="B690" s="775"/>
      <c r="C690" s="775"/>
      <c r="D690" s="754"/>
      <c r="E690" s="771" t="str">
        <f t="shared" si="40"/>
        <v xml:space="preserve"> </v>
      </c>
      <c r="F690" s="908"/>
      <c r="G690" s="777"/>
      <c r="H690" s="777"/>
      <c r="I690" s="777"/>
      <c r="J690" s="757"/>
      <c r="K690" s="624"/>
      <c r="L690" s="624"/>
      <c r="M690" s="624"/>
      <c r="N690" s="624"/>
      <c r="O690" s="624"/>
      <c r="P690" s="774" t="str">
        <f t="shared" si="41"/>
        <v xml:space="preserve"> </v>
      </c>
      <c r="Q690" s="774" t="str">
        <f t="shared" si="42"/>
        <v xml:space="preserve"> </v>
      </c>
      <c r="R690" s="774" t="str">
        <f t="shared" si="43"/>
        <v xml:space="preserve"> </v>
      </c>
    </row>
    <row r="691" spans="1:18" x14ac:dyDescent="0.25">
      <c r="A691" s="775"/>
      <c r="B691" s="775"/>
      <c r="C691" s="775"/>
      <c r="D691" s="754"/>
      <c r="E691" s="771" t="str">
        <f t="shared" si="40"/>
        <v xml:space="preserve"> </v>
      </c>
      <c r="F691" s="908"/>
      <c r="G691" s="777"/>
      <c r="H691" s="777"/>
      <c r="I691" s="777"/>
      <c r="J691" s="757"/>
      <c r="K691" s="624"/>
      <c r="L691" s="624"/>
      <c r="M691" s="624"/>
      <c r="N691" s="624"/>
      <c r="O691" s="624"/>
      <c r="P691" s="774" t="str">
        <f t="shared" si="41"/>
        <v xml:space="preserve"> </v>
      </c>
      <c r="Q691" s="774" t="str">
        <f t="shared" si="42"/>
        <v xml:space="preserve"> </v>
      </c>
      <c r="R691" s="774" t="str">
        <f t="shared" si="43"/>
        <v xml:space="preserve"> </v>
      </c>
    </row>
    <row r="692" spans="1:18" x14ac:dyDescent="0.25">
      <c r="A692" s="775"/>
      <c r="B692" s="775"/>
      <c r="C692" s="775"/>
      <c r="D692" s="754"/>
      <c r="E692" s="771" t="str">
        <f t="shared" si="40"/>
        <v xml:space="preserve"> </v>
      </c>
      <c r="F692" s="908"/>
      <c r="G692" s="777"/>
      <c r="H692" s="777"/>
      <c r="I692" s="777"/>
      <c r="J692" s="757"/>
      <c r="K692" s="624"/>
      <c r="L692" s="624"/>
      <c r="M692" s="624"/>
      <c r="N692" s="624"/>
      <c r="O692" s="624"/>
      <c r="P692" s="774" t="str">
        <f t="shared" si="41"/>
        <v xml:space="preserve"> </v>
      </c>
      <c r="Q692" s="774" t="str">
        <f t="shared" si="42"/>
        <v xml:space="preserve"> </v>
      </c>
      <c r="R692" s="774" t="str">
        <f t="shared" si="43"/>
        <v xml:space="preserve"> </v>
      </c>
    </row>
    <row r="693" spans="1:18" x14ac:dyDescent="0.25">
      <c r="A693" s="775"/>
      <c r="B693" s="775"/>
      <c r="C693" s="775"/>
      <c r="D693" s="754"/>
      <c r="E693" s="771" t="str">
        <f t="shared" si="40"/>
        <v xml:space="preserve"> </v>
      </c>
      <c r="F693" s="908"/>
      <c r="G693" s="777"/>
      <c r="H693" s="777"/>
      <c r="I693" s="777"/>
      <c r="J693" s="757"/>
      <c r="K693" s="624"/>
      <c r="L693" s="624"/>
      <c r="M693" s="624"/>
      <c r="N693" s="624"/>
      <c r="O693" s="624"/>
      <c r="P693" s="774" t="str">
        <f t="shared" si="41"/>
        <v xml:space="preserve"> </v>
      </c>
      <c r="Q693" s="774" t="str">
        <f t="shared" si="42"/>
        <v xml:space="preserve"> </v>
      </c>
      <c r="R693" s="774" t="str">
        <f t="shared" si="43"/>
        <v xml:space="preserve"> </v>
      </c>
    </row>
    <row r="694" spans="1:18" x14ac:dyDescent="0.25">
      <c r="A694" s="775"/>
      <c r="B694" s="775"/>
      <c r="C694" s="775"/>
      <c r="D694" s="754"/>
      <c r="E694" s="771" t="str">
        <f t="shared" si="40"/>
        <v xml:space="preserve"> </v>
      </c>
      <c r="F694" s="908"/>
      <c r="G694" s="777"/>
      <c r="H694" s="777"/>
      <c r="I694" s="777"/>
      <c r="J694" s="757"/>
      <c r="K694" s="624"/>
      <c r="L694" s="624"/>
      <c r="M694" s="624"/>
      <c r="N694" s="624"/>
      <c r="O694" s="624"/>
      <c r="P694" s="774" t="str">
        <f t="shared" si="41"/>
        <v xml:space="preserve"> </v>
      </c>
      <c r="Q694" s="774" t="str">
        <f t="shared" si="42"/>
        <v xml:space="preserve"> </v>
      </c>
      <c r="R694" s="774" t="str">
        <f t="shared" si="43"/>
        <v xml:space="preserve"> </v>
      </c>
    </row>
    <row r="695" spans="1:18" x14ac:dyDescent="0.25">
      <c r="A695" s="775"/>
      <c r="B695" s="775"/>
      <c r="C695" s="775"/>
      <c r="D695" s="754"/>
      <c r="E695" s="771" t="str">
        <f t="shared" si="40"/>
        <v xml:space="preserve"> </v>
      </c>
      <c r="F695" s="908"/>
      <c r="G695" s="777"/>
      <c r="H695" s="777"/>
      <c r="I695" s="777"/>
      <c r="J695" s="757"/>
      <c r="K695" s="624"/>
      <c r="L695" s="624"/>
      <c r="M695" s="624"/>
      <c r="N695" s="624"/>
      <c r="O695" s="624"/>
      <c r="P695" s="774" t="str">
        <f t="shared" si="41"/>
        <v xml:space="preserve"> </v>
      </c>
      <c r="Q695" s="774" t="str">
        <f t="shared" si="42"/>
        <v xml:space="preserve"> </v>
      </c>
      <c r="R695" s="774" t="str">
        <f t="shared" si="43"/>
        <v xml:space="preserve"> </v>
      </c>
    </row>
    <row r="696" spans="1:18" x14ac:dyDescent="0.25">
      <c r="A696" s="775"/>
      <c r="B696" s="775"/>
      <c r="C696" s="775"/>
      <c r="D696" s="754"/>
      <c r="E696" s="771" t="str">
        <f t="shared" si="40"/>
        <v xml:space="preserve"> </v>
      </c>
      <c r="F696" s="908"/>
      <c r="G696" s="777"/>
      <c r="H696" s="777"/>
      <c r="I696" s="777"/>
      <c r="J696" s="757"/>
      <c r="K696" s="624"/>
      <c r="L696" s="624"/>
      <c r="M696" s="624"/>
      <c r="N696" s="624"/>
      <c r="O696" s="624"/>
      <c r="P696" s="774" t="str">
        <f t="shared" si="41"/>
        <v xml:space="preserve"> </v>
      </c>
      <c r="Q696" s="774" t="str">
        <f t="shared" si="42"/>
        <v xml:space="preserve"> </v>
      </c>
      <c r="R696" s="774" t="str">
        <f t="shared" si="43"/>
        <v xml:space="preserve"> </v>
      </c>
    </row>
    <row r="697" spans="1:18" x14ac:dyDescent="0.25">
      <c r="A697" s="775"/>
      <c r="B697" s="775"/>
      <c r="C697" s="775"/>
      <c r="D697" s="754"/>
      <c r="E697" s="771" t="str">
        <f t="shared" si="40"/>
        <v xml:space="preserve"> </v>
      </c>
      <c r="F697" s="908"/>
      <c r="G697" s="777"/>
      <c r="H697" s="777"/>
      <c r="I697" s="777"/>
      <c r="J697" s="757"/>
      <c r="K697" s="624"/>
      <c r="L697" s="624"/>
      <c r="M697" s="624"/>
      <c r="N697" s="624"/>
      <c r="O697" s="624"/>
      <c r="P697" s="774" t="str">
        <f t="shared" si="41"/>
        <v xml:space="preserve"> </v>
      </c>
      <c r="Q697" s="774" t="str">
        <f t="shared" si="42"/>
        <v xml:space="preserve"> </v>
      </c>
      <c r="R697" s="774" t="str">
        <f t="shared" si="43"/>
        <v xml:space="preserve"> </v>
      </c>
    </row>
    <row r="698" spans="1:18" x14ac:dyDescent="0.25">
      <c r="A698" s="775"/>
      <c r="B698" s="775"/>
      <c r="C698" s="775"/>
      <c r="D698" s="754"/>
      <c r="E698" s="771" t="str">
        <f t="shared" si="40"/>
        <v xml:space="preserve"> </v>
      </c>
      <c r="F698" s="908"/>
      <c r="G698" s="777"/>
      <c r="H698" s="777"/>
      <c r="I698" s="777"/>
      <c r="J698" s="757"/>
      <c r="K698" s="624"/>
      <c r="L698" s="624"/>
      <c r="M698" s="624"/>
      <c r="N698" s="624"/>
      <c r="O698" s="624"/>
      <c r="P698" s="774" t="str">
        <f t="shared" si="41"/>
        <v xml:space="preserve"> </v>
      </c>
      <c r="Q698" s="774" t="str">
        <f t="shared" si="42"/>
        <v xml:space="preserve"> </v>
      </c>
      <c r="R698" s="774" t="str">
        <f t="shared" si="43"/>
        <v xml:space="preserve"> </v>
      </c>
    </row>
    <row r="699" spans="1:18" x14ac:dyDescent="0.25">
      <c r="A699" s="775"/>
      <c r="B699" s="775"/>
      <c r="C699" s="775"/>
      <c r="D699" s="754"/>
      <c r="E699" s="771" t="str">
        <f t="shared" si="40"/>
        <v xml:space="preserve"> </v>
      </c>
      <c r="F699" s="908"/>
      <c r="G699" s="777"/>
      <c r="H699" s="777"/>
      <c r="I699" s="777"/>
      <c r="J699" s="757"/>
      <c r="K699" s="624"/>
      <c r="L699" s="624"/>
      <c r="M699" s="624"/>
      <c r="N699" s="624"/>
      <c r="O699" s="624"/>
      <c r="P699" s="774" t="str">
        <f t="shared" si="41"/>
        <v xml:space="preserve"> </v>
      </c>
      <c r="Q699" s="774" t="str">
        <f t="shared" si="42"/>
        <v xml:space="preserve"> </v>
      </c>
      <c r="R699" s="774" t="str">
        <f t="shared" si="43"/>
        <v xml:space="preserve"> </v>
      </c>
    </row>
    <row r="700" spans="1:18" x14ac:dyDescent="0.25">
      <c r="A700" s="775"/>
      <c r="B700" s="775"/>
      <c r="C700" s="775"/>
      <c r="D700" s="754"/>
      <c r="E700" s="771" t="str">
        <f t="shared" si="40"/>
        <v xml:space="preserve"> </v>
      </c>
      <c r="F700" s="908"/>
      <c r="G700" s="777"/>
      <c r="H700" s="777"/>
      <c r="I700" s="777"/>
      <c r="J700" s="757"/>
      <c r="K700" s="624"/>
      <c r="L700" s="624"/>
      <c r="M700" s="624"/>
      <c r="N700" s="624"/>
      <c r="O700" s="624"/>
      <c r="P700" s="774" t="str">
        <f t="shared" si="41"/>
        <v xml:space="preserve"> </v>
      </c>
      <c r="Q700" s="774" t="str">
        <f t="shared" si="42"/>
        <v xml:space="preserve"> </v>
      </c>
      <c r="R700" s="774" t="str">
        <f t="shared" si="43"/>
        <v xml:space="preserve"> </v>
      </c>
    </row>
    <row r="701" spans="1:18" x14ac:dyDescent="0.25">
      <c r="A701" s="775"/>
      <c r="B701" s="775"/>
      <c r="C701" s="775"/>
      <c r="D701" s="754"/>
      <c r="E701" s="771" t="str">
        <f t="shared" si="40"/>
        <v xml:space="preserve"> </v>
      </c>
      <c r="F701" s="908"/>
      <c r="G701" s="777"/>
      <c r="H701" s="777"/>
      <c r="I701" s="777"/>
      <c r="J701" s="757"/>
      <c r="K701" s="624"/>
      <c r="L701" s="624"/>
      <c r="M701" s="624"/>
      <c r="N701" s="624"/>
      <c r="O701" s="624"/>
      <c r="P701" s="774" t="str">
        <f t="shared" si="41"/>
        <v xml:space="preserve"> </v>
      </c>
      <c r="Q701" s="774" t="str">
        <f t="shared" si="42"/>
        <v xml:space="preserve"> </v>
      </c>
      <c r="R701" s="774" t="str">
        <f t="shared" si="43"/>
        <v xml:space="preserve"> </v>
      </c>
    </row>
    <row r="702" spans="1:18" x14ac:dyDescent="0.25">
      <c r="A702" s="775"/>
      <c r="B702" s="775"/>
      <c r="C702" s="775"/>
      <c r="D702" s="754"/>
      <c r="E702" s="771" t="str">
        <f t="shared" si="40"/>
        <v xml:space="preserve"> </v>
      </c>
      <c r="F702" s="908"/>
      <c r="G702" s="777"/>
      <c r="H702" s="777"/>
      <c r="I702" s="777"/>
      <c r="J702" s="757"/>
      <c r="K702" s="624"/>
      <c r="L702" s="624"/>
      <c r="M702" s="624"/>
      <c r="N702" s="624"/>
      <c r="O702" s="624"/>
      <c r="P702" s="774" t="str">
        <f t="shared" si="41"/>
        <v xml:space="preserve"> </v>
      </c>
      <c r="Q702" s="774" t="str">
        <f t="shared" si="42"/>
        <v xml:space="preserve"> </v>
      </c>
      <c r="R702" s="774" t="str">
        <f t="shared" si="43"/>
        <v xml:space="preserve"> </v>
      </c>
    </row>
    <row r="703" spans="1:18" x14ac:dyDescent="0.25">
      <c r="A703" s="775"/>
      <c r="B703" s="775"/>
      <c r="C703" s="775"/>
      <c r="D703" s="754"/>
      <c r="E703" s="771" t="str">
        <f t="shared" si="40"/>
        <v xml:space="preserve"> </v>
      </c>
      <c r="F703" s="908"/>
      <c r="G703" s="777"/>
      <c r="H703" s="777"/>
      <c r="I703" s="777"/>
      <c r="J703" s="757"/>
      <c r="K703" s="624"/>
      <c r="L703" s="624"/>
      <c r="M703" s="624"/>
      <c r="N703" s="624"/>
      <c r="O703" s="624"/>
      <c r="P703" s="774" t="str">
        <f t="shared" si="41"/>
        <v xml:space="preserve"> </v>
      </c>
      <c r="Q703" s="774" t="str">
        <f t="shared" si="42"/>
        <v xml:space="preserve"> </v>
      </c>
      <c r="R703" s="774" t="str">
        <f t="shared" si="43"/>
        <v xml:space="preserve"> </v>
      </c>
    </row>
    <row r="704" spans="1:18" x14ac:dyDescent="0.25">
      <c r="A704" s="775"/>
      <c r="B704" s="775"/>
      <c r="C704" s="775"/>
      <c r="D704" s="754"/>
      <c r="E704" s="771" t="str">
        <f t="shared" si="40"/>
        <v xml:space="preserve"> </v>
      </c>
      <c r="F704" s="908"/>
      <c r="G704" s="777"/>
      <c r="H704" s="777"/>
      <c r="I704" s="777"/>
      <c r="J704" s="757"/>
      <c r="K704" s="624"/>
      <c r="L704" s="624"/>
      <c r="M704" s="624"/>
      <c r="N704" s="624"/>
      <c r="O704" s="624"/>
      <c r="P704" s="774" t="str">
        <f t="shared" si="41"/>
        <v xml:space="preserve"> </v>
      </c>
      <c r="Q704" s="774" t="str">
        <f t="shared" si="42"/>
        <v xml:space="preserve"> </v>
      </c>
      <c r="R704" s="774" t="str">
        <f t="shared" si="43"/>
        <v xml:space="preserve"> </v>
      </c>
    </row>
    <row r="705" spans="1:18" x14ac:dyDescent="0.25">
      <c r="A705" s="775"/>
      <c r="B705" s="775"/>
      <c r="C705" s="775"/>
      <c r="D705" s="754"/>
      <c r="E705" s="771" t="str">
        <f t="shared" si="40"/>
        <v xml:space="preserve"> </v>
      </c>
      <c r="F705" s="908"/>
      <c r="G705" s="777"/>
      <c r="H705" s="777"/>
      <c r="I705" s="777"/>
      <c r="J705" s="757"/>
      <c r="K705" s="624"/>
      <c r="L705" s="624"/>
      <c r="M705" s="624"/>
      <c r="N705" s="624"/>
      <c r="O705" s="624"/>
      <c r="P705" s="774" t="str">
        <f t="shared" si="41"/>
        <v xml:space="preserve"> </v>
      </c>
      <c r="Q705" s="774" t="str">
        <f t="shared" si="42"/>
        <v xml:space="preserve"> </v>
      </c>
      <c r="R705" s="774" t="str">
        <f t="shared" si="43"/>
        <v xml:space="preserve"> </v>
      </c>
    </row>
    <row r="706" spans="1:18" x14ac:dyDescent="0.25">
      <c r="A706" s="775"/>
      <c r="B706" s="775"/>
      <c r="C706" s="775"/>
      <c r="D706" s="754"/>
      <c r="E706" s="771" t="str">
        <f t="shared" si="40"/>
        <v xml:space="preserve"> </v>
      </c>
      <c r="F706" s="908"/>
      <c r="G706" s="777"/>
      <c r="H706" s="777"/>
      <c r="I706" s="777"/>
      <c r="J706" s="757"/>
      <c r="K706" s="624"/>
      <c r="L706" s="624"/>
      <c r="M706" s="624"/>
      <c r="N706" s="624"/>
      <c r="O706" s="624"/>
      <c r="P706" s="774" t="str">
        <f t="shared" si="41"/>
        <v xml:space="preserve"> </v>
      </c>
      <c r="Q706" s="774" t="str">
        <f t="shared" si="42"/>
        <v xml:space="preserve"> </v>
      </c>
      <c r="R706" s="774" t="str">
        <f t="shared" si="43"/>
        <v xml:space="preserve"> </v>
      </c>
    </row>
    <row r="707" spans="1:18" x14ac:dyDescent="0.25">
      <c r="A707" s="775"/>
      <c r="B707" s="775"/>
      <c r="C707" s="775"/>
      <c r="D707" s="754"/>
      <c r="E707" s="771" t="str">
        <f t="shared" si="40"/>
        <v xml:space="preserve"> </v>
      </c>
      <c r="F707" s="908"/>
      <c r="G707" s="777"/>
      <c r="H707" s="777"/>
      <c r="I707" s="777"/>
      <c r="J707" s="757"/>
      <c r="K707" s="624"/>
      <c r="L707" s="624"/>
      <c r="M707" s="624"/>
      <c r="N707" s="624"/>
      <c r="O707" s="624"/>
      <c r="P707" s="774" t="str">
        <f t="shared" si="41"/>
        <v xml:space="preserve"> </v>
      </c>
      <c r="Q707" s="774" t="str">
        <f t="shared" si="42"/>
        <v xml:space="preserve"> </v>
      </c>
      <c r="R707" s="774" t="str">
        <f t="shared" si="43"/>
        <v xml:space="preserve"> </v>
      </c>
    </row>
    <row r="708" spans="1:18" x14ac:dyDescent="0.25">
      <c r="A708" s="775"/>
      <c r="B708" s="775"/>
      <c r="C708" s="775"/>
      <c r="D708" s="754"/>
      <c r="E708" s="771" t="str">
        <f t="shared" si="40"/>
        <v xml:space="preserve"> </v>
      </c>
      <c r="F708" s="908"/>
      <c r="G708" s="777"/>
      <c r="H708" s="777"/>
      <c r="I708" s="777"/>
      <c r="J708" s="757"/>
      <c r="K708" s="624"/>
      <c r="L708" s="624"/>
      <c r="M708" s="624"/>
      <c r="N708" s="624"/>
      <c r="O708" s="624"/>
      <c r="P708" s="774" t="str">
        <f t="shared" si="41"/>
        <v xml:space="preserve"> </v>
      </c>
      <c r="Q708" s="774" t="str">
        <f t="shared" si="42"/>
        <v xml:space="preserve"> </v>
      </c>
      <c r="R708" s="774" t="str">
        <f t="shared" si="43"/>
        <v xml:space="preserve"> </v>
      </c>
    </row>
    <row r="709" spans="1:18" x14ac:dyDescent="0.25">
      <c r="A709" s="775"/>
      <c r="B709" s="775"/>
      <c r="C709" s="775"/>
      <c r="D709" s="754"/>
      <c r="E709" s="771" t="str">
        <f t="shared" si="40"/>
        <v xml:space="preserve"> </v>
      </c>
      <c r="F709" s="908"/>
      <c r="G709" s="777"/>
      <c r="H709" s="777"/>
      <c r="I709" s="777"/>
      <c r="J709" s="757"/>
      <c r="K709" s="624"/>
      <c r="L709" s="624"/>
      <c r="M709" s="624"/>
      <c r="N709" s="624"/>
      <c r="O709" s="624"/>
      <c r="P709" s="774" t="str">
        <f t="shared" si="41"/>
        <v xml:space="preserve"> </v>
      </c>
      <c r="Q709" s="774" t="str">
        <f t="shared" si="42"/>
        <v xml:space="preserve"> </v>
      </c>
      <c r="R709" s="774" t="str">
        <f t="shared" si="43"/>
        <v xml:space="preserve"> </v>
      </c>
    </row>
    <row r="710" spans="1:18" x14ac:dyDescent="0.25">
      <c r="A710" s="775"/>
      <c r="B710" s="775"/>
      <c r="C710" s="775"/>
      <c r="D710" s="754"/>
      <c r="E710" s="771" t="str">
        <f t="shared" ref="E710:E773" si="44">IFERROR(G710/J710," ")</f>
        <v xml:space="preserve"> </v>
      </c>
      <c r="F710" s="908"/>
      <c r="G710" s="777"/>
      <c r="H710" s="777"/>
      <c r="I710" s="777"/>
      <c r="J710" s="757"/>
      <c r="K710" s="624"/>
      <c r="L710" s="624"/>
      <c r="M710" s="624"/>
      <c r="N710" s="624"/>
      <c r="O710" s="624"/>
      <c r="P710" s="774" t="str">
        <f t="shared" ref="P710:P773" si="45">IF((K710*0.187*10^-3+L710*0.86*10^-3+M710*1.225*10^-3+N710*0.616*10^-3+O710*0.765*10^-3)&gt;0,K710*0.187*10^-3+L710*0.86*10^-3+M710*1.225*10^-3+N710*0.616*10^-3+O710*0.765*10^-3," ")</f>
        <v xml:space="preserve"> </v>
      </c>
      <c r="Q710" s="774" t="str">
        <f t="shared" ref="Q710:Q773" si="46">IFERROR(P710/J710," ")</f>
        <v xml:space="preserve"> </v>
      </c>
      <c r="R710" s="774" t="str">
        <f t="shared" ref="R710:R773" si="47">IFERROR(P710/G710," ")</f>
        <v xml:space="preserve"> </v>
      </c>
    </row>
    <row r="711" spans="1:18" x14ac:dyDescent="0.25">
      <c r="A711" s="775"/>
      <c r="B711" s="775"/>
      <c r="C711" s="775"/>
      <c r="D711" s="754"/>
      <c r="E711" s="771" t="str">
        <f t="shared" si="44"/>
        <v xml:space="preserve"> </v>
      </c>
      <c r="F711" s="908"/>
      <c r="G711" s="777"/>
      <c r="H711" s="777"/>
      <c r="I711" s="777"/>
      <c r="J711" s="757"/>
      <c r="K711" s="624"/>
      <c r="L711" s="624"/>
      <c r="M711" s="624"/>
      <c r="N711" s="624"/>
      <c r="O711" s="624"/>
      <c r="P711" s="774" t="str">
        <f t="shared" si="45"/>
        <v xml:space="preserve"> </v>
      </c>
      <c r="Q711" s="774" t="str">
        <f t="shared" si="46"/>
        <v xml:space="preserve"> </v>
      </c>
      <c r="R711" s="774" t="str">
        <f t="shared" si="47"/>
        <v xml:space="preserve"> </v>
      </c>
    </row>
    <row r="712" spans="1:18" x14ac:dyDescent="0.25">
      <c r="A712" s="775"/>
      <c r="B712" s="775"/>
      <c r="C712" s="775"/>
      <c r="D712" s="754"/>
      <c r="E712" s="771" t="str">
        <f t="shared" si="44"/>
        <v xml:space="preserve"> </v>
      </c>
      <c r="F712" s="908"/>
      <c r="G712" s="777"/>
      <c r="H712" s="777"/>
      <c r="I712" s="777"/>
      <c r="J712" s="757"/>
      <c r="K712" s="624"/>
      <c r="L712" s="624"/>
      <c r="M712" s="624"/>
      <c r="N712" s="624"/>
      <c r="O712" s="624"/>
      <c r="P712" s="774" t="str">
        <f t="shared" si="45"/>
        <v xml:space="preserve"> </v>
      </c>
      <c r="Q712" s="774" t="str">
        <f t="shared" si="46"/>
        <v xml:space="preserve"> </v>
      </c>
      <c r="R712" s="774" t="str">
        <f t="shared" si="47"/>
        <v xml:space="preserve"> </v>
      </c>
    </row>
    <row r="713" spans="1:18" x14ac:dyDescent="0.25">
      <c r="A713" s="775"/>
      <c r="B713" s="775"/>
      <c r="C713" s="775"/>
      <c r="D713" s="754"/>
      <c r="E713" s="771" t="str">
        <f t="shared" si="44"/>
        <v xml:space="preserve"> </v>
      </c>
      <c r="F713" s="908"/>
      <c r="G713" s="777"/>
      <c r="H713" s="777"/>
      <c r="I713" s="777"/>
      <c r="J713" s="757"/>
      <c r="K713" s="624"/>
      <c r="L713" s="624"/>
      <c r="M713" s="624"/>
      <c r="N713" s="624"/>
      <c r="O713" s="624"/>
      <c r="P713" s="774" t="str">
        <f t="shared" si="45"/>
        <v xml:space="preserve"> </v>
      </c>
      <c r="Q713" s="774" t="str">
        <f t="shared" si="46"/>
        <v xml:space="preserve"> </v>
      </c>
      <c r="R713" s="774" t="str">
        <f t="shared" si="47"/>
        <v xml:space="preserve"> </v>
      </c>
    </row>
    <row r="714" spans="1:18" x14ac:dyDescent="0.25">
      <c r="A714" s="775"/>
      <c r="B714" s="775"/>
      <c r="C714" s="775"/>
      <c r="D714" s="754"/>
      <c r="E714" s="771" t="str">
        <f t="shared" si="44"/>
        <v xml:space="preserve"> </v>
      </c>
      <c r="F714" s="908"/>
      <c r="G714" s="777"/>
      <c r="H714" s="777"/>
      <c r="I714" s="777"/>
      <c r="J714" s="757"/>
      <c r="K714" s="624"/>
      <c r="L714" s="624"/>
      <c r="M714" s="624"/>
      <c r="N714" s="624"/>
      <c r="O714" s="624"/>
      <c r="P714" s="774" t="str">
        <f t="shared" si="45"/>
        <v xml:space="preserve"> </v>
      </c>
      <c r="Q714" s="774" t="str">
        <f t="shared" si="46"/>
        <v xml:space="preserve"> </v>
      </c>
      <c r="R714" s="774" t="str">
        <f t="shared" si="47"/>
        <v xml:space="preserve"> </v>
      </c>
    </row>
    <row r="715" spans="1:18" x14ac:dyDescent="0.25">
      <c r="A715" s="775"/>
      <c r="B715" s="775"/>
      <c r="C715" s="775"/>
      <c r="D715" s="754"/>
      <c r="E715" s="771" t="str">
        <f t="shared" si="44"/>
        <v xml:space="preserve"> </v>
      </c>
      <c r="F715" s="908"/>
      <c r="G715" s="777"/>
      <c r="H715" s="777"/>
      <c r="I715" s="777"/>
      <c r="J715" s="757"/>
      <c r="K715" s="624"/>
      <c r="L715" s="624"/>
      <c r="M715" s="624"/>
      <c r="N715" s="624"/>
      <c r="O715" s="624"/>
      <c r="P715" s="774" t="str">
        <f t="shared" si="45"/>
        <v xml:space="preserve"> </v>
      </c>
      <c r="Q715" s="774" t="str">
        <f t="shared" si="46"/>
        <v xml:space="preserve"> </v>
      </c>
      <c r="R715" s="774" t="str">
        <f t="shared" si="47"/>
        <v xml:space="preserve"> </v>
      </c>
    </row>
    <row r="716" spans="1:18" x14ac:dyDescent="0.25">
      <c r="A716" s="775"/>
      <c r="B716" s="775"/>
      <c r="C716" s="775"/>
      <c r="D716" s="754"/>
      <c r="E716" s="771" t="str">
        <f t="shared" si="44"/>
        <v xml:space="preserve"> </v>
      </c>
      <c r="F716" s="908"/>
      <c r="G716" s="777"/>
      <c r="H716" s="777"/>
      <c r="I716" s="777"/>
      <c r="J716" s="757"/>
      <c r="K716" s="624"/>
      <c r="L716" s="624"/>
      <c r="M716" s="624"/>
      <c r="N716" s="624"/>
      <c r="O716" s="624"/>
      <c r="P716" s="774" t="str">
        <f t="shared" si="45"/>
        <v xml:space="preserve"> </v>
      </c>
      <c r="Q716" s="774" t="str">
        <f t="shared" si="46"/>
        <v xml:space="preserve"> </v>
      </c>
      <c r="R716" s="774" t="str">
        <f t="shared" si="47"/>
        <v xml:space="preserve"> </v>
      </c>
    </row>
    <row r="717" spans="1:18" x14ac:dyDescent="0.25">
      <c r="A717" s="775"/>
      <c r="B717" s="775"/>
      <c r="C717" s="775"/>
      <c r="D717" s="754"/>
      <c r="E717" s="771" t="str">
        <f t="shared" si="44"/>
        <v xml:space="preserve"> </v>
      </c>
      <c r="F717" s="908"/>
      <c r="G717" s="777"/>
      <c r="H717" s="777"/>
      <c r="I717" s="777"/>
      <c r="J717" s="757"/>
      <c r="K717" s="624"/>
      <c r="L717" s="624"/>
      <c r="M717" s="624"/>
      <c r="N717" s="624"/>
      <c r="O717" s="624"/>
      <c r="P717" s="774" t="str">
        <f t="shared" si="45"/>
        <v xml:space="preserve"> </v>
      </c>
      <c r="Q717" s="774" t="str">
        <f t="shared" si="46"/>
        <v xml:space="preserve"> </v>
      </c>
      <c r="R717" s="774" t="str">
        <f t="shared" si="47"/>
        <v xml:space="preserve"> </v>
      </c>
    </row>
    <row r="718" spans="1:18" x14ac:dyDescent="0.25">
      <c r="A718" s="775"/>
      <c r="B718" s="775"/>
      <c r="C718" s="775"/>
      <c r="D718" s="754"/>
      <c r="E718" s="771" t="str">
        <f t="shared" si="44"/>
        <v xml:space="preserve"> </v>
      </c>
      <c r="F718" s="908"/>
      <c r="G718" s="777"/>
      <c r="H718" s="777"/>
      <c r="I718" s="777"/>
      <c r="J718" s="757"/>
      <c r="K718" s="624"/>
      <c r="L718" s="624"/>
      <c r="M718" s="624"/>
      <c r="N718" s="624"/>
      <c r="O718" s="624"/>
      <c r="P718" s="774" t="str">
        <f t="shared" si="45"/>
        <v xml:space="preserve"> </v>
      </c>
      <c r="Q718" s="774" t="str">
        <f t="shared" si="46"/>
        <v xml:space="preserve"> </v>
      </c>
      <c r="R718" s="774" t="str">
        <f t="shared" si="47"/>
        <v xml:space="preserve"> </v>
      </c>
    </row>
    <row r="719" spans="1:18" x14ac:dyDescent="0.25">
      <c r="A719" s="775"/>
      <c r="B719" s="775"/>
      <c r="C719" s="775"/>
      <c r="D719" s="754"/>
      <c r="E719" s="771" t="str">
        <f t="shared" si="44"/>
        <v xml:space="preserve"> </v>
      </c>
      <c r="F719" s="908"/>
      <c r="G719" s="777"/>
      <c r="H719" s="777"/>
      <c r="I719" s="777"/>
      <c r="J719" s="757"/>
      <c r="K719" s="624"/>
      <c r="L719" s="624"/>
      <c r="M719" s="624"/>
      <c r="N719" s="624"/>
      <c r="O719" s="624"/>
      <c r="P719" s="774" t="str">
        <f t="shared" si="45"/>
        <v xml:space="preserve"> </v>
      </c>
      <c r="Q719" s="774" t="str">
        <f t="shared" si="46"/>
        <v xml:space="preserve"> </v>
      </c>
      <c r="R719" s="774" t="str">
        <f t="shared" si="47"/>
        <v xml:space="preserve"> </v>
      </c>
    </row>
    <row r="720" spans="1:18" x14ac:dyDescent="0.25">
      <c r="A720" s="775"/>
      <c r="B720" s="775"/>
      <c r="C720" s="775"/>
      <c r="D720" s="754"/>
      <c r="E720" s="771" t="str">
        <f t="shared" si="44"/>
        <v xml:space="preserve"> </v>
      </c>
      <c r="F720" s="908"/>
      <c r="G720" s="777"/>
      <c r="H720" s="777"/>
      <c r="I720" s="777"/>
      <c r="J720" s="757"/>
      <c r="K720" s="624"/>
      <c r="L720" s="624"/>
      <c r="M720" s="624"/>
      <c r="N720" s="624"/>
      <c r="O720" s="624"/>
      <c r="P720" s="774" t="str">
        <f t="shared" si="45"/>
        <v xml:space="preserve"> </v>
      </c>
      <c r="Q720" s="774" t="str">
        <f t="shared" si="46"/>
        <v xml:space="preserve"> </v>
      </c>
      <c r="R720" s="774" t="str">
        <f t="shared" si="47"/>
        <v xml:space="preserve"> </v>
      </c>
    </row>
    <row r="721" spans="1:18" x14ac:dyDescent="0.25">
      <c r="A721" s="775"/>
      <c r="B721" s="775"/>
      <c r="C721" s="775"/>
      <c r="D721" s="754"/>
      <c r="E721" s="771" t="str">
        <f t="shared" si="44"/>
        <v xml:space="preserve"> </v>
      </c>
      <c r="F721" s="908"/>
      <c r="G721" s="777"/>
      <c r="H721" s="777"/>
      <c r="I721" s="777"/>
      <c r="J721" s="757"/>
      <c r="K721" s="624"/>
      <c r="L721" s="624"/>
      <c r="M721" s="624"/>
      <c r="N721" s="624"/>
      <c r="O721" s="624"/>
      <c r="P721" s="774" t="str">
        <f t="shared" si="45"/>
        <v xml:space="preserve"> </v>
      </c>
      <c r="Q721" s="774" t="str">
        <f t="shared" si="46"/>
        <v xml:space="preserve"> </v>
      </c>
      <c r="R721" s="774" t="str">
        <f t="shared" si="47"/>
        <v xml:space="preserve"> </v>
      </c>
    </row>
    <row r="722" spans="1:18" x14ac:dyDescent="0.25">
      <c r="A722" s="775"/>
      <c r="B722" s="775"/>
      <c r="C722" s="775"/>
      <c r="D722" s="754"/>
      <c r="E722" s="771" t="str">
        <f t="shared" si="44"/>
        <v xml:space="preserve"> </v>
      </c>
      <c r="F722" s="908"/>
      <c r="G722" s="777"/>
      <c r="H722" s="777"/>
      <c r="I722" s="777"/>
      <c r="J722" s="757"/>
      <c r="K722" s="624"/>
      <c r="L722" s="624"/>
      <c r="M722" s="624"/>
      <c r="N722" s="624"/>
      <c r="O722" s="624"/>
      <c r="P722" s="774" t="str">
        <f t="shared" si="45"/>
        <v xml:space="preserve"> </v>
      </c>
      <c r="Q722" s="774" t="str">
        <f t="shared" si="46"/>
        <v xml:space="preserve"> </v>
      </c>
      <c r="R722" s="774" t="str">
        <f t="shared" si="47"/>
        <v xml:space="preserve"> </v>
      </c>
    </row>
    <row r="723" spans="1:18" x14ac:dyDescent="0.25">
      <c r="A723" s="775"/>
      <c r="B723" s="775"/>
      <c r="C723" s="775"/>
      <c r="D723" s="754"/>
      <c r="E723" s="771" t="str">
        <f t="shared" si="44"/>
        <v xml:space="preserve"> </v>
      </c>
      <c r="F723" s="908"/>
      <c r="G723" s="777"/>
      <c r="H723" s="777"/>
      <c r="I723" s="777"/>
      <c r="J723" s="757"/>
      <c r="K723" s="624"/>
      <c r="L723" s="624"/>
      <c r="M723" s="624"/>
      <c r="N723" s="624"/>
      <c r="O723" s="624"/>
      <c r="P723" s="774" t="str">
        <f t="shared" si="45"/>
        <v xml:space="preserve"> </v>
      </c>
      <c r="Q723" s="774" t="str">
        <f t="shared" si="46"/>
        <v xml:space="preserve"> </v>
      </c>
      <c r="R723" s="774" t="str">
        <f t="shared" si="47"/>
        <v xml:space="preserve"> </v>
      </c>
    </row>
    <row r="724" spans="1:18" x14ac:dyDescent="0.25">
      <c r="A724" s="775"/>
      <c r="B724" s="775"/>
      <c r="C724" s="775"/>
      <c r="D724" s="754"/>
      <c r="E724" s="771" t="str">
        <f t="shared" si="44"/>
        <v xml:space="preserve"> </v>
      </c>
      <c r="F724" s="908"/>
      <c r="G724" s="777"/>
      <c r="H724" s="777"/>
      <c r="I724" s="777"/>
      <c r="J724" s="757"/>
      <c r="K724" s="624"/>
      <c r="L724" s="624"/>
      <c r="M724" s="624"/>
      <c r="N724" s="624"/>
      <c r="O724" s="624"/>
      <c r="P724" s="774" t="str">
        <f t="shared" si="45"/>
        <v xml:space="preserve"> </v>
      </c>
      <c r="Q724" s="774" t="str">
        <f t="shared" si="46"/>
        <v xml:space="preserve"> </v>
      </c>
      <c r="R724" s="774" t="str">
        <f t="shared" si="47"/>
        <v xml:space="preserve"> </v>
      </c>
    </row>
    <row r="725" spans="1:18" x14ac:dyDescent="0.25">
      <c r="A725" s="775"/>
      <c r="B725" s="775"/>
      <c r="C725" s="775"/>
      <c r="D725" s="754"/>
      <c r="E725" s="771" t="str">
        <f t="shared" si="44"/>
        <v xml:space="preserve"> </v>
      </c>
      <c r="F725" s="908"/>
      <c r="G725" s="777"/>
      <c r="H725" s="777"/>
      <c r="I725" s="777"/>
      <c r="J725" s="757"/>
      <c r="K725" s="624"/>
      <c r="L725" s="624"/>
      <c r="M725" s="624"/>
      <c r="N725" s="624"/>
      <c r="O725" s="624"/>
      <c r="P725" s="774" t="str">
        <f t="shared" si="45"/>
        <v xml:space="preserve"> </v>
      </c>
      <c r="Q725" s="774" t="str">
        <f t="shared" si="46"/>
        <v xml:space="preserve"> </v>
      </c>
      <c r="R725" s="774" t="str">
        <f t="shared" si="47"/>
        <v xml:space="preserve"> </v>
      </c>
    </row>
    <row r="726" spans="1:18" x14ac:dyDescent="0.25">
      <c r="A726" s="775"/>
      <c r="B726" s="775"/>
      <c r="C726" s="775"/>
      <c r="D726" s="754"/>
      <c r="E726" s="771" t="str">
        <f t="shared" si="44"/>
        <v xml:space="preserve"> </v>
      </c>
      <c r="F726" s="908"/>
      <c r="G726" s="777"/>
      <c r="H726" s="777"/>
      <c r="I726" s="777"/>
      <c r="J726" s="757"/>
      <c r="K726" s="624"/>
      <c r="L726" s="624"/>
      <c r="M726" s="624"/>
      <c r="N726" s="624"/>
      <c r="O726" s="624"/>
      <c r="P726" s="774" t="str">
        <f t="shared" si="45"/>
        <v xml:space="preserve"> </v>
      </c>
      <c r="Q726" s="774" t="str">
        <f t="shared" si="46"/>
        <v xml:space="preserve"> </v>
      </c>
      <c r="R726" s="774" t="str">
        <f t="shared" si="47"/>
        <v xml:space="preserve"> </v>
      </c>
    </row>
    <row r="727" spans="1:18" x14ac:dyDescent="0.25">
      <c r="A727" s="775"/>
      <c r="B727" s="775"/>
      <c r="C727" s="775"/>
      <c r="D727" s="754"/>
      <c r="E727" s="771" t="str">
        <f t="shared" si="44"/>
        <v xml:space="preserve"> </v>
      </c>
      <c r="F727" s="908"/>
      <c r="G727" s="777"/>
      <c r="H727" s="777"/>
      <c r="I727" s="777"/>
      <c r="J727" s="757"/>
      <c r="K727" s="624"/>
      <c r="L727" s="624"/>
      <c r="M727" s="624"/>
      <c r="N727" s="624"/>
      <c r="O727" s="624"/>
      <c r="P727" s="774" t="str">
        <f t="shared" si="45"/>
        <v xml:space="preserve"> </v>
      </c>
      <c r="Q727" s="774" t="str">
        <f t="shared" si="46"/>
        <v xml:space="preserve"> </v>
      </c>
      <c r="R727" s="774" t="str">
        <f t="shared" si="47"/>
        <v xml:space="preserve"> </v>
      </c>
    </row>
    <row r="728" spans="1:18" x14ac:dyDescent="0.25">
      <c r="A728" s="775"/>
      <c r="B728" s="775"/>
      <c r="C728" s="775"/>
      <c r="D728" s="754"/>
      <c r="E728" s="771" t="str">
        <f t="shared" si="44"/>
        <v xml:space="preserve"> </v>
      </c>
      <c r="F728" s="908"/>
      <c r="G728" s="777"/>
      <c r="H728" s="777"/>
      <c r="I728" s="777"/>
      <c r="J728" s="757"/>
      <c r="K728" s="624"/>
      <c r="L728" s="624"/>
      <c r="M728" s="624"/>
      <c r="N728" s="624"/>
      <c r="O728" s="624"/>
      <c r="P728" s="774" t="str">
        <f t="shared" si="45"/>
        <v xml:space="preserve"> </v>
      </c>
      <c r="Q728" s="774" t="str">
        <f t="shared" si="46"/>
        <v xml:space="preserve"> </v>
      </c>
      <c r="R728" s="774" t="str">
        <f t="shared" si="47"/>
        <v xml:space="preserve"> </v>
      </c>
    </row>
    <row r="729" spans="1:18" x14ac:dyDescent="0.25">
      <c r="A729" s="775"/>
      <c r="B729" s="775"/>
      <c r="C729" s="775"/>
      <c r="D729" s="754"/>
      <c r="E729" s="771" t="str">
        <f t="shared" si="44"/>
        <v xml:space="preserve"> </v>
      </c>
      <c r="F729" s="908"/>
      <c r="G729" s="777"/>
      <c r="H729" s="777"/>
      <c r="I729" s="777"/>
      <c r="J729" s="757"/>
      <c r="K729" s="624"/>
      <c r="L729" s="624"/>
      <c r="M729" s="624"/>
      <c r="N729" s="624"/>
      <c r="O729" s="624"/>
      <c r="P729" s="774" t="str">
        <f t="shared" si="45"/>
        <v xml:space="preserve"> </v>
      </c>
      <c r="Q729" s="774" t="str">
        <f t="shared" si="46"/>
        <v xml:space="preserve"> </v>
      </c>
      <c r="R729" s="774" t="str">
        <f t="shared" si="47"/>
        <v xml:space="preserve"> </v>
      </c>
    </row>
    <row r="730" spans="1:18" x14ac:dyDescent="0.25">
      <c r="A730" s="775"/>
      <c r="B730" s="775"/>
      <c r="C730" s="775"/>
      <c r="D730" s="754"/>
      <c r="E730" s="771" t="str">
        <f t="shared" si="44"/>
        <v xml:space="preserve"> </v>
      </c>
      <c r="F730" s="908"/>
      <c r="G730" s="777"/>
      <c r="H730" s="777"/>
      <c r="I730" s="777"/>
      <c r="J730" s="757"/>
      <c r="K730" s="624"/>
      <c r="L730" s="624"/>
      <c r="M730" s="624"/>
      <c r="N730" s="624"/>
      <c r="O730" s="624"/>
      <c r="P730" s="774" t="str">
        <f t="shared" si="45"/>
        <v xml:space="preserve"> </v>
      </c>
      <c r="Q730" s="774" t="str">
        <f t="shared" si="46"/>
        <v xml:space="preserve"> </v>
      </c>
      <c r="R730" s="774" t="str">
        <f t="shared" si="47"/>
        <v xml:space="preserve"> </v>
      </c>
    </row>
    <row r="731" spans="1:18" x14ac:dyDescent="0.25">
      <c r="A731" s="775"/>
      <c r="B731" s="775"/>
      <c r="C731" s="775"/>
      <c r="D731" s="754"/>
      <c r="E731" s="771" t="str">
        <f t="shared" si="44"/>
        <v xml:space="preserve"> </v>
      </c>
      <c r="F731" s="908"/>
      <c r="G731" s="777"/>
      <c r="H731" s="777"/>
      <c r="I731" s="777"/>
      <c r="J731" s="757"/>
      <c r="K731" s="624"/>
      <c r="L731" s="624"/>
      <c r="M731" s="624"/>
      <c r="N731" s="624"/>
      <c r="O731" s="624"/>
      <c r="P731" s="774" t="str">
        <f t="shared" si="45"/>
        <v xml:space="preserve"> </v>
      </c>
      <c r="Q731" s="774" t="str">
        <f t="shared" si="46"/>
        <v xml:space="preserve"> </v>
      </c>
      <c r="R731" s="774" t="str">
        <f t="shared" si="47"/>
        <v xml:space="preserve"> </v>
      </c>
    </row>
    <row r="732" spans="1:18" x14ac:dyDescent="0.25">
      <c r="A732" s="775"/>
      <c r="B732" s="775"/>
      <c r="C732" s="775"/>
      <c r="D732" s="754"/>
      <c r="E732" s="771" t="str">
        <f t="shared" si="44"/>
        <v xml:space="preserve"> </v>
      </c>
      <c r="F732" s="908"/>
      <c r="G732" s="777"/>
      <c r="H732" s="777"/>
      <c r="I732" s="777"/>
      <c r="J732" s="757"/>
      <c r="K732" s="624"/>
      <c r="L732" s="624"/>
      <c r="M732" s="624"/>
      <c r="N732" s="624"/>
      <c r="O732" s="624"/>
      <c r="P732" s="774" t="str">
        <f t="shared" si="45"/>
        <v xml:space="preserve"> </v>
      </c>
      <c r="Q732" s="774" t="str">
        <f t="shared" si="46"/>
        <v xml:space="preserve"> </v>
      </c>
      <c r="R732" s="774" t="str">
        <f t="shared" si="47"/>
        <v xml:space="preserve"> </v>
      </c>
    </row>
    <row r="733" spans="1:18" x14ac:dyDescent="0.25">
      <c r="A733" s="775"/>
      <c r="B733" s="775"/>
      <c r="C733" s="775"/>
      <c r="D733" s="754"/>
      <c r="E733" s="771" t="str">
        <f t="shared" si="44"/>
        <v xml:space="preserve"> </v>
      </c>
      <c r="F733" s="908"/>
      <c r="G733" s="777"/>
      <c r="H733" s="777"/>
      <c r="I733" s="777"/>
      <c r="J733" s="757"/>
      <c r="K733" s="624"/>
      <c r="L733" s="624"/>
      <c r="M733" s="624"/>
      <c r="N733" s="624"/>
      <c r="O733" s="624"/>
      <c r="P733" s="774" t="str">
        <f t="shared" si="45"/>
        <v xml:space="preserve"> </v>
      </c>
      <c r="Q733" s="774" t="str">
        <f t="shared" si="46"/>
        <v xml:space="preserve"> </v>
      </c>
      <c r="R733" s="774" t="str">
        <f t="shared" si="47"/>
        <v xml:space="preserve"> </v>
      </c>
    </row>
    <row r="734" spans="1:18" x14ac:dyDescent="0.25">
      <c r="A734" s="775"/>
      <c r="B734" s="775"/>
      <c r="C734" s="775"/>
      <c r="D734" s="754"/>
      <c r="E734" s="771" t="str">
        <f t="shared" si="44"/>
        <v xml:space="preserve"> </v>
      </c>
      <c r="F734" s="908"/>
      <c r="G734" s="777"/>
      <c r="H734" s="777"/>
      <c r="I734" s="777"/>
      <c r="J734" s="757"/>
      <c r="K734" s="624"/>
      <c r="L734" s="624"/>
      <c r="M734" s="624"/>
      <c r="N734" s="624"/>
      <c r="O734" s="624"/>
      <c r="P734" s="774" t="str">
        <f t="shared" si="45"/>
        <v xml:space="preserve"> </v>
      </c>
      <c r="Q734" s="774" t="str">
        <f t="shared" si="46"/>
        <v xml:space="preserve"> </v>
      </c>
      <c r="R734" s="774" t="str">
        <f t="shared" si="47"/>
        <v xml:space="preserve"> </v>
      </c>
    </row>
    <row r="735" spans="1:18" x14ac:dyDescent="0.25">
      <c r="A735" s="775"/>
      <c r="B735" s="775"/>
      <c r="C735" s="775"/>
      <c r="D735" s="754"/>
      <c r="E735" s="771" t="str">
        <f t="shared" si="44"/>
        <v xml:space="preserve"> </v>
      </c>
      <c r="F735" s="908"/>
      <c r="G735" s="777"/>
      <c r="H735" s="777"/>
      <c r="I735" s="777"/>
      <c r="J735" s="757"/>
      <c r="K735" s="624"/>
      <c r="L735" s="624"/>
      <c r="M735" s="624"/>
      <c r="N735" s="624"/>
      <c r="O735" s="624"/>
      <c r="P735" s="774" t="str">
        <f t="shared" si="45"/>
        <v xml:space="preserve"> </v>
      </c>
      <c r="Q735" s="774" t="str">
        <f t="shared" si="46"/>
        <v xml:space="preserve"> </v>
      </c>
      <c r="R735" s="774" t="str">
        <f t="shared" si="47"/>
        <v xml:space="preserve"> </v>
      </c>
    </row>
    <row r="736" spans="1:18" x14ac:dyDescent="0.25">
      <c r="A736" s="775"/>
      <c r="B736" s="775"/>
      <c r="C736" s="775"/>
      <c r="D736" s="754"/>
      <c r="E736" s="771" t="str">
        <f t="shared" si="44"/>
        <v xml:space="preserve"> </v>
      </c>
      <c r="F736" s="908"/>
      <c r="G736" s="777"/>
      <c r="H736" s="777"/>
      <c r="I736" s="777"/>
      <c r="J736" s="757"/>
      <c r="K736" s="624"/>
      <c r="L736" s="624"/>
      <c r="M736" s="624"/>
      <c r="N736" s="624"/>
      <c r="O736" s="624"/>
      <c r="P736" s="774" t="str">
        <f t="shared" si="45"/>
        <v xml:space="preserve"> </v>
      </c>
      <c r="Q736" s="774" t="str">
        <f t="shared" si="46"/>
        <v xml:space="preserve"> </v>
      </c>
      <c r="R736" s="774" t="str">
        <f t="shared" si="47"/>
        <v xml:space="preserve"> </v>
      </c>
    </row>
    <row r="737" spans="1:18" x14ac:dyDescent="0.25">
      <c r="A737" s="775"/>
      <c r="B737" s="775"/>
      <c r="C737" s="775"/>
      <c r="D737" s="754"/>
      <c r="E737" s="771" t="str">
        <f t="shared" si="44"/>
        <v xml:space="preserve"> </v>
      </c>
      <c r="F737" s="908"/>
      <c r="G737" s="777"/>
      <c r="H737" s="777"/>
      <c r="I737" s="777"/>
      <c r="J737" s="757"/>
      <c r="K737" s="624"/>
      <c r="L737" s="624"/>
      <c r="M737" s="624"/>
      <c r="N737" s="624"/>
      <c r="O737" s="624"/>
      <c r="P737" s="774" t="str">
        <f t="shared" si="45"/>
        <v xml:space="preserve"> </v>
      </c>
      <c r="Q737" s="774" t="str">
        <f t="shared" si="46"/>
        <v xml:space="preserve"> </v>
      </c>
      <c r="R737" s="774" t="str">
        <f t="shared" si="47"/>
        <v xml:space="preserve"> </v>
      </c>
    </row>
    <row r="738" spans="1:18" x14ac:dyDescent="0.25">
      <c r="A738" s="775"/>
      <c r="B738" s="775"/>
      <c r="C738" s="775"/>
      <c r="D738" s="754"/>
      <c r="E738" s="771" t="str">
        <f t="shared" si="44"/>
        <v xml:space="preserve"> </v>
      </c>
      <c r="F738" s="908"/>
      <c r="G738" s="777"/>
      <c r="H738" s="777"/>
      <c r="I738" s="777"/>
      <c r="J738" s="757"/>
      <c r="K738" s="624"/>
      <c r="L738" s="624"/>
      <c r="M738" s="624"/>
      <c r="N738" s="624"/>
      <c r="O738" s="624"/>
      <c r="P738" s="774" t="str">
        <f t="shared" si="45"/>
        <v xml:space="preserve"> </v>
      </c>
      <c r="Q738" s="774" t="str">
        <f t="shared" si="46"/>
        <v xml:space="preserve"> </v>
      </c>
      <c r="R738" s="774" t="str">
        <f t="shared" si="47"/>
        <v xml:space="preserve"> </v>
      </c>
    </row>
    <row r="739" spans="1:18" x14ac:dyDescent="0.25">
      <c r="A739" s="775"/>
      <c r="B739" s="775"/>
      <c r="C739" s="775"/>
      <c r="D739" s="754"/>
      <c r="E739" s="771" t="str">
        <f t="shared" si="44"/>
        <v xml:space="preserve"> </v>
      </c>
      <c r="F739" s="908"/>
      <c r="G739" s="777"/>
      <c r="H739" s="777"/>
      <c r="I739" s="777"/>
      <c r="J739" s="757"/>
      <c r="K739" s="624"/>
      <c r="L739" s="624"/>
      <c r="M739" s="624"/>
      <c r="N739" s="624"/>
      <c r="O739" s="624"/>
      <c r="P739" s="774" t="str">
        <f t="shared" si="45"/>
        <v xml:space="preserve"> </v>
      </c>
      <c r="Q739" s="774" t="str">
        <f t="shared" si="46"/>
        <v xml:space="preserve"> </v>
      </c>
      <c r="R739" s="774" t="str">
        <f t="shared" si="47"/>
        <v xml:space="preserve"> </v>
      </c>
    </row>
    <row r="740" spans="1:18" x14ac:dyDescent="0.25">
      <c r="A740" s="775"/>
      <c r="B740" s="775"/>
      <c r="C740" s="775"/>
      <c r="D740" s="754"/>
      <c r="E740" s="771" t="str">
        <f t="shared" si="44"/>
        <v xml:space="preserve"> </v>
      </c>
      <c r="F740" s="908"/>
      <c r="G740" s="777"/>
      <c r="H740" s="777"/>
      <c r="I740" s="777"/>
      <c r="J740" s="757"/>
      <c r="K740" s="624"/>
      <c r="L740" s="624"/>
      <c r="M740" s="624"/>
      <c r="N740" s="624"/>
      <c r="O740" s="624"/>
      <c r="P740" s="774" t="str">
        <f t="shared" si="45"/>
        <v xml:space="preserve"> </v>
      </c>
      <c r="Q740" s="774" t="str">
        <f t="shared" si="46"/>
        <v xml:space="preserve"> </v>
      </c>
      <c r="R740" s="774" t="str">
        <f t="shared" si="47"/>
        <v xml:space="preserve"> </v>
      </c>
    </row>
    <row r="741" spans="1:18" x14ac:dyDescent="0.25">
      <c r="A741" s="775"/>
      <c r="B741" s="775"/>
      <c r="C741" s="775"/>
      <c r="D741" s="754"/>
      <c r="E741" s="771" t="str">
        <f t="shared" si="44"/>
        <v xml:space="preserve"> </v>
      </c>
      <c r="F741" s="908"/>
      <c r="G741" s="777"/>
      <c r="H741" s="777"/>
      <c r="I741" s="777"/>
      <c r="J741" s="757"/>
      <c r="K741" s="624"/>
      <c r="L741" s="624"/>
      <c r="M741" s="624"/>
      <c r="N741" s="624"/>
      <c r="O741" s="624"/>
      <c r="P741" s="774" t="str">
        <f t="shared" si="45"/>
        <v xml:space="preserve"> </v>
      </c>
      <c r="Q741" s="774" t="str">
        <f t="shared" si="46"/>
        <v xml:space="preserve"> </v>
      </c>
      <c r="R741" s="774" t="str">
        <f t="shared" si="47"/>
        <v xml:space="preserve"> </v>
      </c>
    </row>
    <row r="742" spans="1:18" x14ac:dyDescent="0.25">
      <c r="A742" s="775"/>
      <c r="B742" s="775"/>
      <c r="C742" s="775"/>
      <c r="D742" s="754"/>
      <c r="E742" s="771" t="str">
        <f t="shared" si="44"/>
        <v xml:space="preserve"> </v>
      </c>
      <c r="F742" s="908"/>
      <c r="G742" s="777"/>
      <c r="H742" s="777"/>
      <c r="I742" s="777"/>
      <c r="J742" s="757"/>
      <c r="K742" s="624"/>
      <c r="L742" s="624"/>
      <c r="M742" s="624"/>
      <c r="N742" s="624"/>
      <c r="O742" s="624"/>
      <c r="P742" s="774" t="str">
        <f t="shared" si="45"/>
        <v xml:space="preserve"> </v>
      </c>
      <c r="Q742" s="774" t="str">
        <f t="shared" si="46"/>
        <v xml:space="preserve"> </v>
      </c>
      <c r="R742" s="774" t="str">
        <f t="shared" si="47"/>
        <v xml:space="preserve"> </v>
      </c>
    </row>
    <row r="743" spans="1:18" x14ac:dyDescent="0.25">
      <c r="A743" s="775"/>
      <c r="B743" s="775"/>
      <c r="C743" s="775"/>
      <c r="D743" s="754"/>
      <c r="E743" s="771" t="str">
        <f t="shared" si="44"/>
        <v xml:space="preserve"> </v>
      </c>
      <c r="F743" s="908"/>
      <c r="G743" s="777"/>
      <c r="H743" s="777"/>
      <c r="I743" s="777"/>
      <c r="J743" s="757"/>
      <c r="K743" s="624"/>
      <c r="L743" s="624"/>
      <c r="M743" s="624"/>
      <c r="N743" s="624"/>
      <c r="O743" s="624"/>
      <c r="P743" s="774" t="str">
        <f t="shared" si="45"/>
        <v xml:space="preserve"> </v>
      </c>
      <c r="Q743" s="774" t="str">
        <f t="shared" si="46"/>
        <v xml:space="preserve"> </v>
      </c>
      <c r="R743" s="774" t="str">
        <f t="shared" si="47"/>
        <v xml:space="preserve"> </v>
      </c>
    </row>
    <row r="744" spans="1:18" x14ac:dyDescent="0.25">
      <c r="A744" s="775"/>
      <c r="B744" s="775"/>
      <c r="C744" s="775"/>
      <c r="D744" s="754"/>
      <c r="E744" s="771" t="str">
        <f t="shared" si="44"/>
        <v xml:space="preserve"> </v>
      </c>
      <c r="F744" s="908"/>
      <c r="G744" s="777"/>
      <c r="H744" s="777"/>
      <c r="I744" s="777"/>
      <c r="J744" s="757"/>
      <c r="K744" s="624"/>
      <c r="L744" s="624"/>
      <c r="M744" s="624"/>
      <c r="N744" s="624"/>
      <c r="O744" s="624"/>
      <c r="P744" s="774" t="str">
        <f t="shared" si="45"/>
        <v xml:space="preserve"> </v>
      </c>
      <c r="Q744" s="774" t="str">
        <f t="shared" si="46"/>
        <v xml:space="preserve"> </v>
      </c>
      <c r="R744" s="774" t="str">
        <f t="shared" si="47"/>
        <v xml:space="preserve"> </v>
      </c>
    </row>
    <row r="745" spans="1:18" x14ac:dyDescent="0.25">
      <c r="A745" s="775"/>
      <c r="B745" s="775"/>
      <c r="C745" s="775"/>
      <c r="D745" s="754"/>
      <c r="E745" s="771" t="str">
        <f t="shared" si="44"/>
        <v xml:space="preserve"> </v>
      </c>
      <c r="F745" s="908"/>
      <c r="G745" s="777"/>
      <c r="H745" s="777"/>
      <c r="I745" s="777"/>
      <c r="J745" s="757"/>
      <c r="K745" s="624"/>
      <c r="L745" s="624"/>
      <c r="M745" s="624"/>
      <c r="N745" s="624"/>
      <c r="O745" s="624"/>
      <c r="P745" s="774" t="str">
        <f t="shared" si="45"/>
        <v xml:space="preserve"> </v>
      </c>
      <c r="Q745" s="774" t="str">
        <f t="shared" si="46"/>
        <v xml:space="preserve"> </v>
      </c>
      <c r="R745" s="774" t="str">
        <f t="shared" si="47"/>
        <v xml:space="preserve"> </v>
      </c>
    </row>
    <row r="746" spans="1:18" x14ac:dyDescent="0.25">
      <c r="A746" s="775"/>
      <c r="B746" s="775"/>
      <c r="C746" s="775"/>
      <c r="D746" s="754"/>
      <c r="E746" s="771" t="str">
        <f t="shared" si="44"/>
        <v xml:space="preserve"> </v>
      </c>
      <c r="F746" s="908"/>
      <c r="G746" s="777"/>
      <c r="H746" s="777"/>
      <c r="I746" s="777"/>
      <c r="J746" s="757"/>
      <c r="K746" s="624"/>
      <c r="L746" s="624"/>
      <c r="M746" s="624"/>
      <c r="N746" s="624"/>
      <c r="O746" s="624"/>
      <c r="P746" s="774" t="str">
        <f t="shared" si="45"/>
        <v xml:space="preserve"> </v>
      </c>
      <c r="Q746" s="774" t="str">
        <f t="shared" si="46"/>
        <v xml:space="preserve"> </v>
      </c>
      <c r="R746" s="774" t="str">
        <f t="shared" si="47"/>
        <v xml:space="preserve"> </v>
      </c>
    </row>
    <row r="747" spans="1:18" x14ac:dyDescent="0.25">
      <c r="A747" s="775"/>
      <c r="B747" s="775"/>
      <c r="C747" s="775"/>
      <c r="D747" s="754"/>
      <c r="E747" s="771" t="str">
        <f t="shared" si="44"/>
        <v xml:space="preserve"> </v>
      </c>
      <c r="F747" s="908"/>
      <c r="G747" s="777"/>
      <c r="H747" s="777"/>
      <c r="I747" s="777"/>
      <c r="J747" s="757"/>
      <c r="K747" s="624"/>
      <c r="L747" s="624"/>
      <c r="M747" s="624"/>
      <c r="N747" s="624"/>
      <c r="O747" s="624"/>
      <c r="P747" s="774" t="str">
        <f t="shared" si="45"/>
        <v xml:space="preserve"> </v>
      </c>
      <c r="Q747" s="774" t="str">
        <f t="shared" si="46"/>
        <v xml:space="preserve"> </v>
      </c>
      <c r="R747" s="774" t="str">
        <f t="shared" si="47"/>
        <v xml:space="preserve"> </v>
      </c>
    </row>
    <row r="748" spans="1:18" x14ac:dyDescent="0.25">
      <c r="A748" s="775"/>
      <c r="B748" s="775"/>
      <c r="C748" s="775"/>
      <c r="D748" s="754"/>
      <c r="E748" s="771" t="str">
        <f t="shared" si="44"/>
        <v xml:space="preserve"> </v>
      </c>
      <c r="F748" s="908"/>
      <c r="G748" s="777"/>
      <c r="H748" s="777"/>
      <c r="I748" s="777"/>
      <c r="J748" s="757"/>
      <c r="K748" s="624"/>
      <c r="L748" s="624"/>
      <c r="M748" s="624"/>
      <c r="N748" s="624"/>
      <c r="O748" s="624"/>
      <c r="P748" s="774" t="str">
        <f t="shared" si="45"/>
        <v xml:space="preserve"> </v>
      </c>
      <c r="Q748" s="774" t="str">
        <f t="shared" si="46"/>
        <v xml:space="preserve"> </v>
      </c>
      <c r="R748" s="774" t="str">
        <f t="shared" si="47"/>
        <v xml:space="preserve"> </v>
      </c>
    </row>
    <row r="749" spans="1:18" x14ac:dyDescent="0.25">
      <c r="A749" s="775"/>
      <c r="B749" s="775"/>
      <c r="C749" s="775"/>
      <c r="D749" s="754"/>
      <c r="E749" s="771" t="str">
        <f t="shared" si="44"/>
        <v xml:space="preserve"> </v>
      </c>
      <c r="F749" s="908"/>
      <c r="G749" s="777"/>
      <c r="H749" s="777"/>
      <c r="I749" s="777"/>
      <c r="J749" s="757"/>
      <c r="K749" s="624"/>
      <c r="L749" s="624"/>
      <c r="M749" s="624"/>
      <c r="N749" s="624"/>
      <c r="O749" s="624"/>
      <c r="P749" s="774" t="str">
        <f t="shared" si="45"/>
        <v xml:space="preserve"> </v>
      </c>
      <c r="Q749" s="774" t="str">
        <f t="shared" si="46"/>
        <v xml:space="preserve"> </v>
      </c>
      <c r="R749" s="774" t="str">
        <f t="shared" si="47"/>
        <v xml:space="preserve"> </v>
      </c>
    </row>
    <row r="750" spans="1:18" x14ac:dyDescent="0.25">
      <c r="A750" s="775"/>
      <c r="B750" s="775"/>
      <c r="C750" s="775"/>
      <c r="D750" s="754"/>
      <c r="E750" s="771" t="str">
        <f t="shared" si="44"/>
        <v xml:space="preserve"> </v>
      </c>
      <c r="F750" s="908"/>
      <c r="G750" s="777"/>
      <c r="H750" s="777"/>
      <c r="I750" s="777"/>
      <c r="J750" s="757"/>
      <c r="K750" s="624"/>
      <c r="L750" s="624"/>
      <c r="M750" s="624"/>
      <c r="N750" s="624"/>
      <c r="O750" s="624"/>
      <c r="P750" s="774" t="str">
        <f t="shared" si="45"/>
        <v xml:space="preserve"> </v>
      </c>
      <c r="Q750" s="774" t="str">
        <f t="shared" si="46"/>
        <v xml:space="preserve"> </v>
      </c>
      <c r="R750" s="774" t="str">
        <f t="shared" si="47"/>
        <v xml:space="preserve"> </v>
      </c>
    </row>
    <row r="751" spans="1:18" x14ac:dyDescent="0.25">
      <c r="A751" s="775"/>
      <c r="B751" s="775"/>
      <c r="C751" s="775"/>
      <c r="D751" s="754"/>
      <c r="E751" s="771" t="str">
        <f t="shared" si="44"/>
        <v xml:space="preserve"> </v>
      </c>
      <c r="F751" s="908"/>
      <c r="G751" s="777"/>
      <c r="H751" s="777"/>
      <c r="I751" s="777"/>
      <c r="J751" s="757"/>
      <c r="K751" s="624"/>
      <c r="L751" s="624"/>
      <c r="M751" s="624"/>
      <c r="N751" s="624"/>
      <c r="O751" s="624"/>
      <c r="P751" s="774" t="str">
        <f t="shared" si="45"/>
        <v xml:space="preserve"> </v>
      </c>
      <c r="Q751" s="774" t="str">
        <f t="shared" si="46"/>
        <v xml:space="preserve"> </v>
      </c>
      <c r="R751" s="774" t="str">
        <f t="shared" si="47"/>
        <v xml:space="preserve"> </v>
      </c>
    </row>
    <row r="752" spans="1:18" x14ac:dyDescent="0.25">
      <c r="A752" s="775"/>
      <c r="B752" s="775"/>
      <c r="C752" s="775"/>
      <c r="D752" s="754"/>
      <c r="E752" s="771" t="str">
        <f t="shared" si="44"/>
        <v xml:space="preserve"> </v>
      </c>
      <c r="F752" s="908"/>
      <c r="G752" s="777"/>
      <c r="H752" s="777"/>
      <c r="I752" s="777"/>
      <c r="J752" s="757"/>
      <c r="K752" s="624"/>
      <c r="L752" s="624"/>
      <c r="M752" s="624"/>
      <c r="N752" s="624"/>
      <c r="O752" s="624"/>
      <c r="P752" s="774" t="str">
        <f t="shared" si="45"/>
        <v xml:space="preserve"> </v>
      </c>
      <c r="Q752" s="774" t="str">
        <f t="shared" si="46"/>
        <v xml:space="preserve"> </v>
      </c>
      <c r="R752" s="774" t="str">
        <f t="shared" si="47"/>
        <v xml:space="preserve"> </v>
      </c>
    </row>
    <row r="753" spans="1:18" x14ac:dyDescent="0.25">
      <c r="A753" s="775"/>
      <c r="B753" s="775"/>
      <c r="C753" s="775"/>
      <c r="D753" s="754"/>
      <c r="E753" s="771" t="str">
        <f t="shared" si="44"/>
        <v xml:space="preserve"> </v>
      </c>
      <c r="F753" s="908"/>
      <c r="G753" s="777"/>
      <c r="H753" s="777"/>
      <c r="I753" s="777"/>
      <c r="J753" s="757"/>
      <c r="K753" s="624"/>
      <c r="L753" s="624"/>
      <c r="M753" s="624"/>
      <c r="N753" s="624"/>
      <c r="O753" s="624"/>
      <c r="P753" s="774" t="str">
        <f t="shared" si="45"/>
        <v xml:space="preserve"> </v>
      </c>
      <c r="Q753" s="774" t="str">
        <f t="shared" si="46"/>
        <v xml:space="preserve"> </v>
      </c>
      <c r="R753" s="774" t="str">
        <f t="shared" si="47"/>
        <v xml:space="preserve"> </v>
      </c>
    </row>
    <row r="754" spans="1:18" x14ac:dyDescent="0.25">
      <c r="A754" s="775"/>
      <c r="B754" s="775"/>
      <c r="C754" s="775"/>
      <c r="D754" s="754"/>
      <c r="E754" s="771" t="str">
        <f t="shared" si="44"/>
        <v xml:space="preserve"> </v>
      </c>
      <c r="F754" s="908"/>
      <c r="G754" s="777"/>
      <c r="H754" s="777"/>
      <c r="I754" s="777"/>
      <c r="J754" s="757"/>
      <c r="K754" s="624"/>
      <c r="L754" s="624"/>
      <c r="M754" s="624"/>
      <c r="N754" s="624"/>
      <c r="O754" s="624"/>
      <c r="P754" s="774" t="str">
        <f t="shared" si="45"/>
        <v xml:space="preserve"> </v>
      </c>
      <c r="Q754" s="774" t="str">
        <f t="shared" si="46"/>
        <v xml:space="preserve"> </v>
      </c>
      <c r="R754" s="774" t="str">
        <f t="shared" si="47"/>
        <v xml:space="preserve"> </v>
      </c>
    </row>
    <row r="755" spans="1:18" x14ac:dyDescent="0.25">
      <c r="A755" s="775"/>
      <c r="B755" s="775"/>
      <c r="C755" s="775"/>
      <c r="D755" s="754"/>
      <c r="E755" s="771" t="str">
        <f t="shared" si="44"/>
        <v xml:space="preserve"> </v>
      </c>
      <c r="F755" s="908"/>
      <c r="G755" s="777"/>
      <c r="H755" s="777"/>
      <c r="I755" s="777"/>
      <c r="J755" s="757"/>
      <c r="K755" s="624"/>
      <c r="L755" s="624"/>
      <c r="M755" s="624"/>
      <c r="N755" s="624"/>
      <c r="O755" s="624"/>
      <c r="P755" s="774" t="str">
        <f t="shared" si="45"/>
        <v xml:space="preserve"> </v>
      </c>
      <c r="Q755" s="774" t="str">
        <f t="shared" si="46"/>
        <v xml:space="preserve"> </v>
      </c>
      <c r="R755" s="774" t="str">
        <f t="shared" si="47"/>
        <v xml:space="preserve"> </v>
      </c>
    </row>
    <row r="756" spans="1:18" x14ac:dyDescent="0.25">
      <c r="A756" s="775"/>
      <c r="B756" s="775"/>
      <c r="C756" s="775"/>
      <c r="D756" s="754"/>
      <c r="E756" s="771" t="str">
        <f t="shared" si="44"/>
        <v xml:space="preserve"> </v>
      </c>
      <c r="F756" s="908"/>
      <c r="G756" s="777"/>
      <c r="H756" s="777"/>
      <c r="I756" s="777"/>
      <c r="J756" s="757"/>
      <c r="K756" s="624"/>
      <c r="L756" s="624"/>
      <c r="M756" s="624"/>
      <c r="N756" s="624"/>
      <c r="O756" s="624"/>
      <c r="P756" s="774" t="str">
        <f t="shared" si="45"/>
        <v xml:space="preserve"> </v>
      </c>
      <c r="Q756" s="774" t="str">
        <f t="shared" si="46"/>
        <v xml:space="preserve"> </v>
      </c>
      <c r="R756" s="774" t="str">
        <f t="shared" si="47"/>
        <v xml:space="preserve"> </v>
      </c>
    </row>
    <row r="757" spans="1:18" x14ac:dyDescent="0.25">
      <c r="A757" s="775"/>
      <c r="B757" s="775"/>
      <c r="C757" s="775"/>
      <c r="D757" s="754"/>
      <c r="E757" s="771" t="str">
        <f t="shared" si="44"/>
        <v xml:space="preserve"> </v>
      </c>
      <c r="F757" s="908"/>
      <c r="G757" s="777"/>
      <c r="H757" s="777"/>
      <c r="I757" s="777"/>
      <c r="J757" s="757"/>
      <c r="K757" s="624"/>
      <c r="L757" s="624"/>
      <c r="M757" s="624"/>
      <c r="N757" s="624"/>
      <c r="O757" s="624"/>
      <c r="P757" s="774" t="str">
        <f t="shared" si="45"/>
        <v xml:space="preserve"> </v>
      </c>
      <c r="Q757" s="774" t="str">
        <f t="shared" si="46"/>
        <v xml:space="preserve"> </v>
      </c>
      <c r="R757" s="774" t="str">
        <f t="shared" si="47"/>
        <v xml:space="preserve"> </v>
      </c>
    </row>
    <row r="758" spans="1:18" x14ac:dyDescent="0.25">
      <c r="A758" s="775"/>
      <c r="B758" s="775"/>
      <c r="C758" s="775"/>
      <c r="D758" s="754"/>
      <c r="E758" s="771" t="str">
        <f t="shared" si="44"/>
        <v xml:space="preserve"> </v>
      </c>
      <c r="F758" s="908"/>
      <c r="G758" s="777"/>
      <c r="H758" s="777"/>
      <c r="I758" s="777"/>
      <c r="J758" s="757"/>
      <c r="K758" s="624"/>
      <c r="L758" s="624"/>
      <c r="M758" s="624"/>
      <c r="N758" s="624"/>
      <c r="O758" s="624"/>
      <c r="P758" s="774" t="str">
        <f t="shared" si="45"/>
        <v xml:space="preserve"> </v>
      </c>
      <c r="Q758" s="774" t="str">
        <f t="shared" si="46"/>
        <v xml:space="preserve"> </v>
      </c>
      <c r="R758" s="774" t="str">
        <f t="shared" si="47"/>
        <v xml:space="preserve"> </v>
      </c>
    </row>
    <row r="759" spans="1:18" x14ac:dyDescent="0.25">
      <c r="A759" s="775"/>
      <c r="B759" s="775"/>
      <c r="C759" s="775"/>
      <c r="D759" s="754"/>
      <c r="E759" s="771" t="str">
        <f t="shared" si="44"/>
        <v xml:space="preserve"> </v>
      </c>
      <c r="F759" s="908"/>
      <c r="G759" s="777"/>
      <c r="H759" s="777"/>
      <c r="I759" s="777"/>
      <c r="J759" s="757"/>
      <c r="K759" s="624"/>
      <c r="L759" s="624"/>
      <c r="M759" s="624"/>
      <c r="N759" s="624"/>
      <c r="O759" s="624"/>
      <c r="P759" s="774" t="str">
        <f t="shared" si="45"/>
        <v xml:space="preserve"> </v>
      </c>
      <c r="Q759" s="774" t="str">
        <f t="shared" si="46"/>
        <v xml:space="preserve"> </v>
      </c>
      <c r="R759" s="774" t="str">
        <f t="shared" si="47"/>
        <v xml:space="preserve"> </v>
      </c>
    </row>
    <row r="760" spans="1:18" x14ac:dyDescent="0.25">
      <c r="A760" s="775"/>
      <c r="B760" s="775"/>
      <c r="C760" s="775"/>
      <c r="D760" s="754"/>
      <c r="E760" s="771" t="str">
        <f t="shared" si="44"/>
        <v xml:space="preserve"> </v>
      </c>
      <c r="F760" s="908"/>
      <c r="G760" s="777"/>
      <c r="H760" s="777"/>
      <c r="I760" s="777"/>
      <c r="J760" s="757"/>
      <c r="K760" s="624"/>
      <c r="L760" s="624"/>
      <c r="M760" s="624"/>
      <c r="N760" s="624"/>
      <c r="O760" s="624"/>
      <c r="P760" s="774" t="str">
        <f t="shared" si="45"/>
        <v xml:space="preserve"> </v>
      </c>
      <c r="Q760" s="774" t="str">
        <f t="shared" si="46"/>
        <v xml:space="preserve"> </v>
      </c>
      <c r="R760" s="774" t="str">
        <f t="shared" si="47"/>
        <v xml:space="preserve"> </v>
      </c>
    </row>
    <row r="761" spans="1:18" x14ac:dyDescent="0.25">
      <c r="A761" s="775"/>
      <c r="B761" s="775"/>
      <c r="C761" s="775"/>
      <c r="D761" s="754"/>
      <c r="E761" s="771" t="str">
        <f t="shared" si="44"/>
        <v xml:space="preserve"> </v>
      </c>
      <c r="F761" s="908"/>
      <c r="G761" s="777"/>
      <c r="H761" s="777"/>
      <c r="I761" s="777"/>
      <c r="J761" s="757"/>
      <c r="K761" s="624"/>
      <c r="L761" s="624"/>
      <c r="M761" s="624"/>
      <c r="N761" s="624"/>
      <c r="O761" s="624"/>
      <c r="P761" s="774" t="str">
        <f t="shared" si="45"/>
        <v xml:space="preserve"> </v>
      </c>
      <c r="Q761" s="774" t="str">
        <f t="shared" si="46"/>
        <v xml:space="preserve"> </v>
      </c>
      <c r="R761" s="774" t="str">
        <f t="shared" si="47"/>
        <v xml:space="preserve"> </v>
      </c>
    </row>
    <row r="762" spans="1:18" x14ac:dyDescent="0.25">
      <c r="A762" s="775"/>
      <c r="B762" s="775"/>
      <c r="C762" s="775"/>
      <c r="D762" s="754"/>
      <c r="E762" s="771" t="str">
        <f t="shared" si="44"/>
        <v xml:space="preserve"> </v>
      </c>
      <c r="F762" s="908"/>
      <c r="G762" s="777"/>
      <c r="H762" s="777"/>
      <c r="I762" s="777"/>
      <c r="J762" s="757"/>
      <c r="K762" s="624"/>
      <c r="L762" s="624"/>
      <c r="M762" s="624"/>
      <c r="N762" s="624"/>
      <c r="O762" s="624"/>
      <c r="P762" s="774" t="str">
        <f t="shared" si="45"/>
        <v xml:space="preserve"> </v>
      </c>
      <c r="Q762" s="774" t="str">
        <f t="shared" si="46"/>
        <v xml:space="preserve"> </v>
      </c>
      <c r="R762" s="774" t="str">
        <f t="shared" si="47"/>
        <v xml:space="preserve"> </v>
      </c>
    </row>
    <row r="763" spans="1:18" x14ac:dyDescent="0.25">
      <c r="A763" s="775"/>
      <c r="B763" s="775"/>
      <c r="C763" s="775"/>
      <c r="D763" s="754"/>
      <c r="E763" s="771" t="str">
        <f t="shared" si="44"/>
        <v xml:space="preserve"> </v>
      </c>
      <c r="F763" s="908"/>
      <c r="G763" s="777"/>
      <c r="H763" s="777"/>
      <c r="I763" s="777"/>
      <c r="J763" s="757"/>
      <c r="K763" s="624"/>
      <c r="L763" s="624"/>
      <c r="M763" s="624"/>
      <c r="N763" s="624"/>
      <c r="O763" s="624"/>
      <c r="P763" s="774" t="str">
        <f t="shared" si="45"/>
        <v xml:space="preserve"> </v>
      </c>
      <c r="Q763" s="774" t="str">
        <f t="shared" si="46"/>
        <v xml:space="preserve"> </v>
      </c>
      <c r="R763" s="774" t="str">
        <f t="shared" si="47"/>
        <v xml:space="preserve"> </v>
      </c>
    </row>
    <row r="764" spans="1:18" x14ac:dyDescent="0.25">
      <c r="A764" s="775"/>
      <c r="B764" s="775"/>
      <c r="C764" s="775"/>
      <c r="D764" s="754"/>
      <c r="E764" s="771" t="str">
        <f t="shared" si="44"/>
        <v xml:space="preserve"> </v>
      </c>
      <c r="F764" s="908"/>
      <c r="G764" s="777"/>
      <c r="H764" s="777"/>
      <c r="I764" s="777"/>
      <c r="J764" s="757"/>
      <c r="K764" s="624"/>
      <c r="L764" s="624"/>
      <c r="M764" s="624"/>
      <c r="N764" s="624"/>
      <c r="O764" s="624"/>
      <c r="P764" s="774" t="str">
        <f t="shared" si="45"/>
        <v xml:space="preserve"> </v>
      </c>
      <c r="Q764" s="774" t="str">
        <f t="shared" si="46"/>
        <v xml:space="preserve"> </v>
      </c>
      <c r="R764" s="774" t="str">
        <f t="shared" si="47"/>
        <v xml:space="preserve"> </v>
      </c>
    </row>
    <row r="765" spans="1:18" x14ac:dyDescent="0.25">
      <c r="A765" s="775"/>
      <c r="B765" s="775"/>
      <c r="C765" s="775"/>
      <c r="D765" s="754"/>
      <c r="E765" s="771" t="str">
        <f t="shared" si="44"/>
        <v xml:space="preserve"> </v>
      </c>
      <c r="F765" s="908"/>
      <c r="G765" s="777"/>
      <c r="H765" s="777"/>
      <c r="I765" s="777"/>
      <c r="J765" s="757"/>
      <c r="K765" s="624"/>
      <c r="L765" s="624"/>
      <c r="M765" s="624"/>
      <c r="N765" s="624"/>
      <c r="O765" s="624"/>
      <c r="P765" s="774" t="str">
        <f t="shared" si="45"/>
        <v xml:space="preserve"> </v>
      </c>
      <c r="Q765" s="774" t="str">
        <f t="shared" si="46"/>
        <v xml:space="preserve"> </v>
      </c>
      <c r="R765" s="774" t="str">
        <f t="shared" si="47"/>
        <v xml:space="preserve"> </v>
      </c>
    </row>
    <row r="766" spans="1:18" x14ac:dyDescent="0.25">
      <c r="A766" s="775"/>
      <c r="B766" s="775"/>
      <c r="C766" s="775"/>
      <c r="D766" s="754"/>
      <c r="E766" s="771" t="str">
        <f t="shared" si="44"/>
        <v xml:space="preserve"> </v>
      </c>
      <c r="F766" s="908"/>
      <c r="G766" s="777"/>
      <c r="H766" s="777"/>
      <c r="I766" s="777"/>
      <c r="J766" s="757"/>
      <c r="K766" s="624"/>
      <c r="L766" s="624"/>
      <c r="M766" s="624"/>
      <c r="N766" s="624"/>
      <c r="O766" s="624"/>
      <c r="P766" s="774" t="str">
        <f t="shared" si="45"/>
        <v xml:space="preserve"> </v>
      </c>
      <c r="Q766" s="774" t="str">
        <f t="shared" si="46"/>
        <v xml:space="preserve"> </v>
      </c>
      <c r="R766" s="774" t="str">
        <f t="shared" si="47"/>
        <v xml:space="preserve"> </v>
      </c>
    </row>
    <row r="767" spans="1:18" x14ac:dyDescent="0.25">
      <c r="A767" s="775"/>
      <c r="B767" s="775"/>
      <c r="C767" s="775"/>
      <c r="D767" s="754"/>
      <c r="E767" s="771" t="str">
        <f t="shared" si="44"/>
        <v xml:space="preserve"> </v>
      </c>
      <c r="F767" s="908"/>
      <c r="G767" s="777"/>
      <c r="H767" s="777"/>
      <c r="I767" s="777"/>
      <c r="J767" s="757"/>
      <c r="K767" s="624"/>
      <c r="L767" s="624"/>
      <c r="M767" s="624"/>
      <c r="N767" s="624"/>
      <c r="O767" s="624"/>
      <c r="P767" s="774" t="str">
        <f t="shared" si="45"/>
        <v xml:space="preserve"> </v>
      </c>
      <c r="Q767" s="774" t="str">
        <f t="shared" si="46"/>
        <v xml:space="preserve"> </v>
      </c>
      <c r="R767" s="774" t="str">
        <f t="shared" si="47"/>
        <v xml:space="preserve"> </v>
      </c>
    </row>
    <row r="768" spans="1:18" x14ac:dyDescent="0.25">
      <c r="A768" s="775"/>
      <c r="B768" s="775"/>
      <c r="C768" s="775"/>
      <c r="D768" s="754"/>
      <c r="E768" s="771" t="str">
        <f t="shared" si="44"/>
        <v xml:space="preserve"> </v>
      </c>
      <c r="F768" s="908"/>
      <c r="G768" s="777"/>
      <c r="H768" s="777"/>
      <c r="I768" s="777"/>
      <c r="J768" s="757"/>
      <c r="K768" s="624"/>
      <c r="L768" s="624"/>
      <c r="M768" s="624"/>
      <c r="N768" s="624"/>
      <c r="O768" s="624"/>
      <c r="P768" s="774" t="str">
        <f t="shared" si="45"/>
        <v xml:space="preserve"> </v>
      </c>
      <c r="Q768" s="774" t="str">
        <f t="shared" si="46"/>
        <v xml:space="preserve"> </v>
      </c>
      <c r="R768" s="774" t="str">
        <f t="shared" si="47"/>
        <v xml:space="preserve"> </v>
      </c>
    </row>
    <row r="769" spans="1:18" x14ac:dyDescent="0.25">
      <c r="A769" s="775"/>
      <c r="B769" s="775"/>
      <c r="C769" s="775"/>
      <c r="D769" s="754"/>
      <c r="E769" s="771" t="str">
        <f t="shared" si="44"/>
        <v xml:space="preserve"> </v>
      </c>
      <c r="F769" s="908"/>
      <c r="G769" s="777"/>
      <c r="H769" s="777"/>
      <c r="I769" s="777"/>
      <c r="J769" s="757"/>
      <c r="K769" s="624"/>
      <c r="L769" s="624"/>
      <c r="M769" s="624"/>
      <c r="N769" s="624"/>
      <c r="O769" s="624"/>
      <c r="P769" s="774" t="str">
        <f t="shared" si="45"/>
        <v xml:space="preserve"> </v>
      </c>
      <c r="Q769" s="774" t="str">
        <f t="shared" si="46"/>
        <v xml:space="preserve"> </v>
      </c>
      <c r="R769" s="774" t="str">
        <f t="shared" si="47"/>
        <v xml:space="preserve"> </v>
      </c>
    </row>
    <row r="770" spans="1:18" x14ac:dyDescent="0.25">
      <c r="A770" s="775"/>
      <c r="B770" s="775"/>
      <c r="C770" s="775"/>
      <c r="D770" s="754"/>
      <c r="E770" s="771" t="str">
        <f t="shared" si="44"/>
        <v xml:space="preserve"> </v>
      </c>
      <c r="F770" s="908"/>
      <c r="G770" s="777"/>
      <c r="H770" s="777"/>
      <c r="I770" s="777"/>
      <c r="J770" s="757"/>
      <c r="K770" s="624"/>
      <c r="L770" s="624"/>
      <c r="M770" s="624"/>
      <c r="N770" s="624"/>
      <c r="O770" s="624"/>
      <c r="P770" s="774" t="str">
        <f t="shared" si="45"/>
        <v xml:space="preserve"> </v>
      </c>
      <c r="Q770" s="774" t="str">
        <f t="shared" si="46"/>
        <v xml:space="preserve"> </v>
      </c>
      <c r="R770" s="774" t="str">
        <f t="shared" si="47"/>
        <v xml:space="preserve"> </v>
      </c>
    </row>
    <row r="771" spans="1:18" x14ac:dyDescent="0.25">
      <c r="A771" s="775"/>
      <c r="B771" s="775"/>
      <c r="C771" s="775"/>
      <c r="D771" s="754"/>
      <c r="E771" s="771" t="str">
        <f t="shared" si="44"/>
        <v xml:space="preserve"> </v>
      </c>
      <c r="F771" s="908"/>
      <c r="G771" s="777"/>
      <c r="H771" s="777"/>
      <c r="I771" s="777"/>
      <c r="J771" s="757"/>
      <c r="K771" s="624"/>
      <c r="L771" s="624"/>
      <c r="M771" s="624"/>
      <c r="N771" s="624"/>
      <c r="O771" s="624"/>
      <c r="P771" s="774" t="str">
        <f t="shared" si="45"/>
        <v xml:space="preserve"> </v>
      </c>
      <c r="Q771" s="774" t="str">
        <f t="shared" si="46"/>
        <v xml:space="preserve"> </v>
      </c>
      <c r="R771" s="774" t="str">
        <f t="shared" si="47"/>
        <v xml:space="preserve"> </v>
      </c>
    </row>
    <row r="772" spans="1:18" x14ac:dyDescent="0.25">
      <c r="A772" s="775"/>
      <c r="B772" s="775"/>
      <c r="C772" s="775"/>
      <c r="D772" s="754"/>
      <c r="E772" s="771" t="str">
        <f t="shared" si="44"/>
        <v xml:space="preserve"> </v>
      </c>
      <c r="F772" s="908"/>
      <c r="G772" s="777"/>
      <c r="H772" s="777"/>
      <c r="I772" s="777"/>
      <c r="J772" s="757"/>
      <c r="K772" s="624"/>
      <c r="L772" s="624"/>
      <c r="M772" s="624"/>
      <c r="N772" s="624"/>
      <c r="O772" s="624"/>
      <c r="P772" s="774" t="str">
        <f t="shared" si="45"/>
        <v xml:space="preserve"> </v>
      </c>
      <c r="Q772" s="774" t="str">
        <f t="shared" si="46"/>
        <v xml:space="preserve"> </v>
      </c>
      <c r="R772" s="774" t="str">
        <f t="shared" si="47"/>
        <v xml:space="preserve"> </v>
      </c>
    </row>
    <row r="773" spans="1:18" x14ac:dyDescent="0.25">
      <c r="A773" s="775"/>
      <c r="B773" s="775"/>
      <c r="C773" s="775"/>
      <c r="D773" s="754"/>
      <c r="E773" s="771" t="str">
        <f t="shared" si="44"/>
        <v xml:space="preserve"> </v>
      </c>
      <c r="F773" s="908"/>
      <c r="G773" s="777"/>
      <c r="H773" s="777"/>
      <c r="I773" s="777"/>
      <c r="J773" s="757"/>
      <c r="K773" s="624"/>
      <c r="L773" s="624"/>
      <c r="M773" s="624"/>
      <c r="N773" s="624"/>
      <c r="O773" s="624"/>
      <c r="P773" s="774" t="str">
        <f t="shared" si="45"/>
        <v xml:space="preserve"> </v>
      </c>
      <c r="Q773" s="774" t="str">
        <f t="shared" si="46"/>
        <v xml:space="preserve"> </v>
      </c>
      <c r="R773" s="774" t="str">
        <f t="shared" si="47"/>
        <v xml:space="preserve"> </v>
      </c>
    </row>
    <row r="774" spans="1:18" x14ac:dyDescent="0.25">
      <c r="A774" s="775"/>
      <c r="B774" s="775"/>
      <c r="C774" s="775"/>
      <c r="D774" s="754"/>
      <c r="E774" s="771" t="str">
        <f t="shared" ref="E774:E815" si="48">IFERROR(G774/J774," ")</f>
        <v xml:space="preserve"> </v>
      </c>
      <c r="F774" s="908"/>
      <c r="G774" s="777"/>
      <c r="H774" s="777"/>
      <c r="I774" s="777"/>
      <c r="J774" s="757"/>
      <c r="K774" s="624"/>
      <c r="L774" s="624"/>
      <c r="M774" s="624"/>
      <c r="N774" s="624"/>
      <c r="O774" s="624"/>
      <c r="P774" s="774" t="str">
        <f t="shared" ref="P774:P816" si="49">IF((K774*0.187*10^-3+L774*0.86*10^-3+M774*1.225*10^-3+N774*0.616*10^-3+O774*0.765*10^-3)&gt;0,K774*0.187*10^-3+L774*0.86*10^-3+M774*1.225*10^-3+N774*0.616*10^-3+O774*0.765*10^-3," ")</f>
        <v xml:space="preserve"> </v>
      </c>
      <c r="Q774" s="774" t="str">
        <f t="shared" ref="Q774:Q816" si="50">IFERROR(P774/J774," ")</f>
        <v xml:space="preserve"> </v>
      </c>
      <c r="R774" s="774" t="str">
        <f t="shared" ref="R774:R816" si="51">IFERROR(P774/G774," ")</f>
        <v xml:space="preserve"> </v>
      </c>
    </row>
    <row r="775" spans="1:18" x14ac:dyDescent="0.25">
      <c r="A775" s="775"/>
      <c r="B775" s="775"/>
      <c r="C775" s="775"/>
      <c r="D775" s="754"/>
      <c r="E775" s="771" t="str">
        <f t="shared" si="48"/>
        <v xml:space="preserve"> </v>
      </c>
      <c r="F775" s="908"/>
      <c r="G775" s="777"/>
      <c r="H775" s="777"/>
      <c r="I775" s="777"/>
      <c r="J775" s="757"/>
      <c r="K775" s="624"/>
      <c r="L775" s="624"/>
      <c r="M775" s="624"/>
      <c r="N775" s="624"/>
      <c r="O775" s="624"/>
      <c r="P775" s="774" t="str">
        <f t="shared" si="49"/>
        <v xml:space="preserve"> </v>
      </c>
      <c r="Q775" s="774" t="str">
        <f t="shared" si="50"/>
        <v xml:space="preserve"> </v>
      </c>
      <c r="R775" s="774" t="str">
        <f t="shared" si="51"/>
        <v xml:space="preserve"> </v>
      </c>
    </row>
    <row r="776" spans="1:18" x14ac:dyDescent="0.25">
      <c r="A776" s="775"/>
      <c r="B776" s="775"/>
      <c r="C776" s="775"/>
      <c r="D776" s="754"/>
      <c r="E776" s="771" t="str">
        <f t="shared" si="48"/>
        <v xml:space="preserve"> </v>
      </c>
      <c r="F776" s="908"/>
      <c r="G776" s="777"/>
      <c r="H776" s="777"/>
      <c r="I776" s="777"/>
      <c r="J776" s="757"/>
      <c r="K776" s="624"/>
      <c r="L776" s="624"/>
      <c r="M776" s="624"/>
      <c r="N776" s="624"/>
      <c r="O776" s="624"/>
      <c r="P776" s="774" t="str">
        <f t="shared" si="49"/>
        <v xml:space="preserve"> </v>
      </c>
      <c r="Q776" s="774" t="str">
        <f t="shared" si="50"/>
        <v xml:space="preserve"> </v>
      </c>
      <c r="R776" s="774" t="str">
        <f t="shared" si="51"/>
        <v xml:space="preserve"> </v>
      </c>
    </row>
    <row r="777" spans="1:18" x14ac:dyDescent="0.25">
      <c r="A777" s="775"/>
      <c r="B777" s="775"/>
      <c r="C777" s="775"/>
      <c r="D777" s="754"/>
      <c r="E777" s="771" t="str">
        <f t="shared" si="48"/>
        <v xml:space="preserve"> </v>
      </c>
      <c r="F777" s="908"/>
      <c r="G777" s="777"/>
      <c r="H777" s="777"/>
      <c r="I777" s="777"/>
      <c r="J777" s="757"/>
      <c r="K777" s="624"/>
      <c r="L777" s="624"/>
      <c r="M777" s="624"/>
      <c r="N777" s="624"/>
      <c r="O777" s="624"/>
      <c r="P777" s="774" t="str">
        <f t="shared" si="49"/>
        <v xml:space="preserve"> </v>
      </c>
      <c r="Q777" s="774" t="str">
        <f t="shared" si="50"/>
        <v xml:space="preserve"> </v>
      </c>
      <c r="R777" s="774" t="str">
        <f t="shared" si="51"/>
        <v xml:space="preserve"> </v>
      </c>
    </row>
    <row r="778" spans="1:18" x14ac:dyDescent="0.25">
      <c r="A778" s="775"/>
      <c r="B778" s="775"/>
      <c r="C778" s="775"/>
      <c r="D778" s="754"/>
      <c r="E778" s="771" t="str">
        <f t="shared" si="48"/>
        <v xml:space="preserve"> </v>
      </c>
      <c r="F778" s="908"/>
      <c r="G778" s="777"/>
      <c r="H778" s="777"/>
      <c r="I778" s="777"/>
      <c r="J778" s="757"/>
      <c r="K778" s="624"/>
      <c r="L778" s="624"/>
      <c r="M778" s="624"/>
      <c r="N778" s="624"/>
      <c r="O778" s="624"/>
      <c r="P778" s="774" t="str">
        <f t="shared" si="49"/>
        <v xml:space="preserve"> </v>
      </c>
      <c r="Q778" s="774" t="str">
        <f t="shared" si="50"/>
        <v xml:space="preserve"> </v>
      </c>
      <c r="R778" s="774" t="str">
        <f t="shared" si="51"/>
        <v xml:space="preserve"> </v>
      </c>
    </row>
    <row r="779" spans="1:18" x14ac:dyDescent="0.25">
      <c r="A779" s="775"/>
      <c r="B779" s="775"/>
      <c r="C779" s="775"/>
      <c r="D779" s="754"/>
      <c r="E779" s="771" t="str">
        <f t="shared" si="48"/>
        <v xml:space="preserve"> </v>
      </c>
      <c r="F779" s="908"/>
      <c r="G779" s="777"/>
      <c r="H779" s="777"/>
      <c r="I779" s="777"/>
      <c r="J779" s="757"/>
      <c r="K779" s="624"/>
      <c r="L779" s="624"/>
      <c r="M779" s="624"/>
      <c r="N779" s="624"/>
      <c r="O779" s="624"/>
      <c r="P779" s="774" t="str">
        <f t="shared" si="49"/>
        <v xml:space="preserve"> </v>
      </c>
      <c r="Q779" s="774" t="str">
        <f t="shared" si="50"/>
        <v xml:space="preserve"> </v>
      </c>
      <c r="R779" s="774" t="str">
        <f t="shared" si="51"/>
        <v xml:space="preserve"> </v>
      </c>
    </row>
    <row r="780" spans="1:18" x14ac:dyDescent="0.25">
      <c r="A780" s="775"/>
      <c r="B780" s="775"/>
      <c r="C780" s="775"/>
      <c r="D780" s="754"/>
      <c r="E780" s="771" t="str">
        <f t="shared" si="48"/>
        <v xml:space="preserve"> </v>
      </c>
      <c r="F780" s="908"/>
      <c r="G780" s="777"/>
      <c r="H780" s="777"/>
      <c r="I780" s="777"/>
      <c r="J780" s="757"/>
      <c r="K780" s="624"/>
      <c r="L780" s="624"/>
      <c r="M780" s="624"/>
      <c r="N780" s="624"/>
      <c r="O780" s="624"/>
      <c r="P780" s="774" t="str">
        <f t="shared" si="49"/>
        <v xml:space="preserve"> </v>
      </c>
      <c r="Q780" s="774" t="str">
        <f t="shared" si="50"/>
        <v xml:space="preserve"> </v>
      </c>
      <c r="R780" s="774" t="str">
        <f t="shared" si="51"/>
        <v xml:space="preserve"> </v>
      </c>
    </row>
    <row r="781" spans="1:18" x14ac:dyDescent="0.25">
      <c r="A781" s="775"/>
      <c r="B781" s="775"/>
      <c r="C781" s="775"/>
      <c r="D781" s="754"/>
      <c r="E781" s="771" t="str">
        <f t="shared" si="48"/>
        <v xml:space="preserve"> </v>
      </c>
      <c r="F781" s="908"/>
      <c r="G781" s="777"/>
      <c r="H781" s="777"/>
      <c r="I781" s="777"/>
      <c r="J781" s="757"/>
      <c r="K781" s="624"/>
      <c r="L781" s="624"/>
      <c r="M781" s="624"/>
      <c r="N781" s="624"/>
      <c r="O781" s="624"/>
      <c r="P781" s="774" t="str">
        <f t="shared" si="49"/>
        <v xml:space="preserve"> </v>
      </c>
      <c r="Q781" s="774" t="str">
        <f t="shared" si="50"/>
        <v xml:space="preserve"> </v>
      </c>
      <c r="R781" s="774" t="str">
        <f t="shared" si="51"/>
        <v xml:space="preserve"> </v>
      </c>
    </row>
    <row r="782" spans="1:18" x14ac:dyDescent="0.25">
      <c r="A782" s="775"/>
      <c r="B782" s="775"/>
      <c r="C782" s="775"/>
      <c r="D782" s="754"/>
      <c r="E782" s="771" t="str">
        <f t="shared" si="48"/>
        <v xml:space="preserve"> </v>
      </c>
      <c r="F782" s="908"/>
      <c r="G782" s="777"/>
      <c r="H782" s="777"/>
      <c r="I782" s="777"/>
      <c r="J782" s="757"/>
      <c r="K782" s="624"/>
      <c r="L782" s="624"/>
      <c r="M782" s="624"/>
      <c r="N782" s="624"/>
      <c r="O782" s="624"/>
      <c r="P782" s="774" t="str">
        <f t="shared" si="49"/>
        <v xml:space="preserve"> </v>
      </c>
      <c r="Q782" s="774" t="str">
        <f t="shared" si="50"/>
        <v xml:space="preserve"> </v>
      </c>
      <c r="R782" s="774" t="str">
        <f t="shared" si="51"/>
        <v xml:space="preserve"> </v>
      </c>
    </row>
    <row r="783" spans="1:18" x14ac:dyDescent="0.25">
      <c r="A783" s="775"/>
      <c r="B783" s="775"/>
      <c r="C783" s="775"/>
      <c r="D783" s="754"/>
      <c r="E783" s="771" t="str">
        <f t="shared" si="48"/>
        <v xml:space="preserve"> </v>
      </c>
      <c r="F783" s="908"/>
      <c r="G783" s="777"/>
      <c r="H783" s="777"/>
      <c r="I783" s="777"/>
      <c r="J783" s="757"/>
      <c r="K783" s="624"/>
      <c r="L783" s="624"/>
      <c r="M783" s="624"/>
      <c r="N783" s="624"/>
      <c r="O783" s="624"/>
      <c r="P783" s="774" t="str">
        <f t="shared" si="49"/>
        <v xml:space="preserve"> </v>
      </c>
      <c r="Q783" s="774" t="str">
        <f t="shared" si="50"/>
        <v xml:space="preserve"> </v>
      </c>
      <c r="R783" s="774" t="str">
        <f t="shared" si="51"/>
        <v xml:space="preserve"> </v>
      </c>
    </row>
    <row r="784" spans="1:18" x14ac:dyDescent="0.25">
      <c r="A784" s="775"/>
      <c r="B784" s="775"/>
      <c r="C784" s="775"/>
      <c r="D784" s="754"/>
      <c r="E784" s="771" t="str">
        <f t="shared" si="48"/>
        <v xml:space="preserve"> </v>
      </c>
      <c r="F784" s="908"/>
      <c r="G784" s="777"/>
      <c r="H784" s="777"/>
      <c r="I784" s="777"/>
      <c r="J784" s="757"/>
      <c r="K784" s="624"/>
      <c r="L784" s="624"/>
      <c r="M784" s="624"/>
      <c r="N784" s="624"/>
      <c r="O784" s="624"/>
      <c r="P784" s="774" t="str">
        <f t="shared" si="49"/>
        <v xml:space="preserve"> </v>
      </c>
      <c r="Q784" s="774" t="str">
        <f t="shared" si="50"/>
        <v xml:space="preserve"> </v>
      </c>
      <c r="R784" s="774" t="str">
        <f t="shared" si="51"/>
        <v xml:space="preserve"> </v>
      </c>
    </row>
    <row r="785" spans="1:18" x14ac:dyDescent="0.25">
      <c r="A785" s="775"/>
      <c r="B785" s="775"/>
      <c r="C785" s="775"/>
      <c r="D785" s="754"/>
      <c r="E785" s="771" t="str">
        <f t="shared" si="48"/>
        <v xml:space="preserve"> </v>
      </c>
      <c r="F785" s="908"/>
      <c r="G785" s="777"/>
      <c r="H785" s="777"/>
      <c r="I785" s="777"/>
      <c r="J785" s="757"/>
      <c r="K785" s="624"/>
      <c r="L785" s="624"/>
      <c r="M785" s="624"/>
      <c r="N785" s="624"/>
      <c r="O785" s="624"/>
      <c r="P785" s="774" t="str">
        <f t="shared" si="49"/>
        <v xml:space="preserve"> </v>
      </c>
      <c r="Q785" s="774" t="str">
        <f t="shared" si="50"/>
        <v xml:space="preserve"> </v>
      </c>
      <c r="R785" s="774" t="str">
        <f t="shared" si="51"/>
        <v xml:space="preserve"> </v>
      </c>
    </row>
    <row r="786" spans="1:18" x14ac:dyDescent="0.25">
      <c r="A786" s="775"/>
      <c r="B786" s="775"/>
      <c r="C786" s="775"/>
      <c r="D786" s="754"/>
      <c r="E786" s="771" t="str">
        <f t="shared" si="48"/>
        <v xml:space="preserve"> </v>
      </c>
      <c r="F786" s="908"/>
      <c r="G786" s="777"/>
      <c r="H786" s="777"/>
      <c r="I786" s="777"/>
      <c r="J786" s="757"/>
      <c r="K786" s="624"/>
      <c r="L786" s="624"/>
      <c r="M786" s="624"/>
      <c r="N786" s="624"/>
      <c r="O786" s="624"/>
      <c r="P786" s="774" t="str">
        <f t="shared" si="49"/>
        <v xml:space="preserve"> </v>
      </c>
      <c r="Q786" s="774" t="str">
        <f t="shared" si="50"/>
        <v xml:space="preserve"> </v>
      </c>
      <c r="R786" s="774" t="str">
        <f t="shared" si="51"/>
        <v xml:space="preserve"> </v>
      </c>
    </row>
    <row r="787" spans="1:18" x14ac:dyDescent="0.25">
      <c r="A787" s="775"/>
      <c r="B787" s="775"/>
      <c r="C787" s="775"/>
      <c r="D787" s="754"/>
      <c r="E787" s="771" t="str">
        <f t="shared" si="48"/>
        <v xml:space="preserve"> </v>
      </c>
      <c r="F787" s="908"/>
      <c r="G787" s="777"/>
      <c r="H787" s="777"/>
      <c r="I787" s="777"/>
      <c r="J787" s="757"/>
      <c r="K787" s="624"/>
      <c r="L787" s="624"/>
      <c r="M787" s="624"/>
      <c r="N787" s="624"/>
      <c r="O787" s="624"/>
      <c r="P787" s="774" t="str">
        <f t="shared" si="49"/>
        <v xml:space="preserve"> </v>
      </c>
      <c r="Q787" s="774" t="str">
        <f t="shared" si="50"/>
        <v xml:space="preserve"> </v>
      </c>
      <c r="R787" s="774" t="str">
        <f t="shared" si="51"/>
        <v xml:space="preserve"> </v>
      </c>
    </row>
    <row r="788" spans="1:18" x14ac:dyDescent="0.25">
      <c r="A788" s="775"/>
      <c r="B788" s="775"/>
      <c r="C788" s="775"/>
      <c r="D788" s="754"/>
      <c r="E788" s="771" t="str">
        <f t="shared" si="48"/>
        <v xml:space="preserve"> </v>
      </c>
      <c r="F788" s="908"/>
      <c r="G788" s="777"/>
      <c r="H788" s="777"/>
      <c r="I788" s="777"/>
      <c r="J788" s="757"/>
      <c r="K788" s="624"/>
      <c r="L788" s="624"/>
      <c r="M788" s="624"/>
      <c r="N788" s="624"/>
      <c r="O788" s="624"/>
      <c r="P788" s="774" t="str">
        <f t="shared" si="49"/>
        <v xml:space="preserve"> </v>
      </c>
      <c r="Q788" s="774" t="str">
        <f t="shared" si="50"/>
        <v xml:space="preserve"> </v>
      </c>
      <c r="R788" s="774" t="str">
        <f t="shared" si="51"/>
        <v xml:space="preserve"> </v>
      </c>
    </row>
    <row r="789" spans="1:18" x14ac:dyDescent="0.25">
      <c r="A789" s="775"/>
      <c r="B789" s="775"/>
      <c r="C789" s="775"/>
      <c r="D789" s="754"/>
      <c r="E789" s="771" t="str">
        <f t="shared" si="48"/>
        <v xml:space="preserve"> </v>
      </c>
      <c r="F789" s="908"/>
      <c r="G789" s="777"/>
      <c r="H789" s="777"/>
      <c r="I789" s="777"/>
      <c r="J789" s="757"/>
      <c r="K789" s="624"/>
      <c r="L789" s="624"/>
      <c r="M789" s="624"/>
      <c r="N789" s="624"/>
      <c r="O789" s="624"/>
      <c r="P789" s="774" t="str">
        <f t="shared" si="49"/>
        <v xml:space="preserve"> </v>
      </c>
      <c r="Q789" s="774" t="str">
        <f t="shared" si="50"/>
        <v xml:space="preserve"> </v>
      </c>
      <c r="R789" s="774" t="str">
        <f t="shared" si="51"/>
        <v xml:space="preserve"> </v>
      </c>
    </row>
    <row r="790" spans="1:18" x14ac:dyDescent="0.25">
      <c r="A790" s="775"/>
      <c r="B790" s="775"/>
      <c r="C790" s="775"/>
      <c r="D790" s="754"/>
      <c r="E790" s="771" t="str">
        <f t="shared" si="48"/>
        <v xml:space="preserve"> </v>
      </c>
      <c r="F790" s="908"/>
      <c r="G790" s="777"/>
      <c r="H790" s="777"/>
      <c r="I790" s="777"/>
      <c r="J790" s="757"/>
      <c r="K790" s="624"/>
      <c r="L790" s="624"/>
      <c r="M790" s="624"/>
      <c r="N790" s="624"/>
      <c r="O790" s="624"/>
      <c r="P790" s="774" t="str">
        <f t="shared" si="49"/>
        <v xml:space="preserve"> </v>
      </c>
      <c r="Q790" s="774" t="str">
        <f t="shared" si="50"/>
        <v xml:space="preserve"> </v>
      </c>
      <c r="R790" s="774" t="str">
        <f t="shared" si="51"/>
        <v xml:space="preserve"> </v>
      </c>
    </row>
    <row r="791" spans="1:18" x14ac:dyDescent="0.25">
      <c r="A791" s="775"/>
      <c r="B791" s="775"/>
      <c r="C791" s="775"/>
      <c r="D791" s="754"/>
      <c r="E791" s="771" t="str">
        <f t="shared" si="48"/>
        <v xml:space="preserve"> </v>
      </c>
      <c r="F791" s="908"/>
      <c r="G791" s="777"/>
      <c r="H791" s="777"/>
      <c r="I791" s="777"/>
      <c r="J791" s="757"/>
      <c r="K791" s="624"/>
      <c r="L791" s="624"/>
      <c r="M791" s="624"/>
      <c r="N791" s="624"/>
      <c r="O791" s="624"/>
      <c r="P791" s="774" t="str">
        <f t="shared" si="49"/>
        <v xml:space="preserve"> </v>
      </c>
      <c r="Q791" s="774" t="str">
        <f t="shared" si="50"/>
        <v xml:space="preserve"> </v>
      </c>
      <c r="R791" s="774" t="str">
        <f t="shared" si="51"/>
        <v xml:space="preserve"> </v>
      </c>
    </row>
    <row r="792" spans="1:18" x14ac:dyDescent="0.25">
      <c r="A792" s="775"/>
      <c r="B792" s="775"/>
      <c r="C792" s="775"/>
      <c r="D792" s="754"/>
      <c r="E792" s="771" t="str">
        <f t="shared" si="48"/>
        <v xml:space="preserve"> </v>
      </c>
      <c r="F792" s="908"/>
      <c r="G792" s="777"/>
      <c r="H792" s="777"/>
      <c r="I792" s="777"/>
      <c r="J792" s="757"/>
      <c r="K792" s="624"/>
      <c r="L792" s="624"/>
      <c r="M792" s="624"/>
      <c r="N792" s="624"/>
      <c r="O792" s="624"/>
      <c r="P792" s="774" t="str">
        <f t="shared" si="49"/>
        <v xml:space="preserve"> </v>
      </c>
      <c r="Q792" s="774" t="str">
        <f t="shared" si="50"/>
        <v xml:space="preserve"> </v>
      </c>
      <c r="R792" s="774" t="str">
        <f t="shared" si="51"/>
        <v xml:space="preserve"> </v>
      </c>
    </row>
    <row r="793" spans="1:18" x14ac:dyDescent="0.25">
      <c r="A793" s="775"/>
      <c r="B793" s="775"/>
      <c r="C793" s="775"/>
      <c r="D793" s="754"/>
      <c r="E793" s="771" t="str">
        <f t="shared" si="48"/>
        <v xml:space="preserve"> </v>
      </c>
      <c r="F793" s="908"/>
      <c r="G793" s="777"/>
      <c r="H793" s="777"/>
      <c r="I793" s="777"/>
      <c r="J793" s="757"/>
      <c r="K793" s="624"/>
      <c r="L793" s="624"/>
      <c r="M793" s="624"/>
      <c r="N793" s="624"/>
      <c r="O793" s="624"/>
      <c r="P793" s="774" t="str">
        <f t="shared" si="49"/>
        <v xml:space="preserve"> </v>
      </c>
      <c r="Q793" s="774" t="str">
        <f t="shared" si="50"/>
        <v xml:space="preserve"> </v>
      </c>
      <c r="R793" s="774" t="str">
        <f t="shared" si="51"/>
        <v xml:space="preserve"> </v>
      </c>
    </row>
    <row r="794" spans="1:18" x14ac:dyDescent="0.25">
      <c r="A794" s="775"/>
      <c r="B794" s="775"/>
      <c r="C794" s="775"/>
      <c r="D794" s="754"/>
      <c r="E794" s="771" t="str">
        <f t="shared" si="48"/>
        <v xml:space="preserve"> </v>
      </c>
      <c r="F794" s="908"/>
      <c r="G794" s="777"/>
      <c r="H794" s="777"/>
      <c r="I794" s="777"/>
      <c r="J794" s="757"/>
      <c r="K794" s="624"/>
      <c r="L794" s="624"/>
      <c r="M794" s="624"/>
      <c r="N794" s="624"/>
      <c r="O794" s="624"/>
      <c r="P794" s="774" t="str">
        <f t="shared" si="49"/>
        <v xml:space="preserve"> </v>
      </c>
      <c r="Q794" s="774" t="str">
        <f t="shared" si="50"/>
        <v xml:space="preserve"> </v>
      </c>
      <c r="R794" s="774" t="str">
        <f t="shared" si="51"/>
        <v xml:space="preserve"> </v>
      </c>
    </row>
    <row r="795" spans="1:18" x14ac:dyDescent="0.25">
      <c r="A795" s="775"/>
      <c r="B795" s="775"/>
      <c r="C795" s="775"/>
      <c r="D795" s="754"/>
      <c r="E795" s="771" t="str">
        <f t="shared" si="48"/>
        <v xml:space="preserve"> </v>
      </c>
      <c r="F795" s="908"/>
      <c r="G795" s="777"/>
      <c r="H795" s="777"/>
      <c r="I795" s="777"/>
      <c r="J795" s="757"/>
      <c r="K795" s="624"/>
      <c r="L795" s="624"/>
      <c r="M795" s="624"/>
      <c r="N795" s="624"/>
      <c r="O795" s="624"/>
      <c r="P795" s="774" t="str">
        <f t="shared" si="49"/>
        <v xml:space="preserve"> </v>
      </c>
      <c r="Q795" s="774" t="str">
        <f t="shared" si="50"/>
        <v xml:space="preserve"> </v>
      </c>
      <c r="R795" s="774" t="str">
        <f t="shared" si="51"/>
        <v xml:space="preserve"> </v>
      </c>
    </row>
    <row r="796" spans="1:18" x14ac:dyDescent="0.25">
      <c r="A796" s="775"/>
      <c r="B796" s="775"/>
      <c r="C796" s="775"/>
      <c r="D796" s="754"/>
      <c r="E796" s="771" t="str">
        <f t="shared" si="48"/>
        <v xml:space="preserve"> </v>
      </c>
      <c r="F796" s="908"/>
      <c r="G796" s="777"/>
      <c r="H796" s="777"/>
      <c r="I796" s="777"/>
      <c r="J796" s="757"/>
      <c r="K796" s="624"/>
      <c r="L796" s="624"/>
      <c r="M796" s="624"/>
      <c r="N796" s="624"/>
      <c r="O796" s="624"/>
      <c r="P796" s="774" t="str">
        <f t="shared" si="49"/>
        <v xml:space="preserve"> </v>
      </c>
      <c r="Q796" s="774" t="str">
        <f t="shared" si="50"/>
        <v xml:space="preserve"> </v>
      </c>
      <c r="R796" s="774" t="str">
        <f t="shared" si="51"/>
        <v xml:space="preserve"> </v>
      </c>
    </row>
    <row r="797" spans="1:18" x14ac:dyDescent="0.25">
      <c r="A797" s="775"/>
      <c r="B797" s="775"/>
      <c r="C797" s="775"/>
      <c r="D797" s="754"/>
      <c r="E797" s="771" t="str">
        <f t="shared" si="48"/>
        <v xml:space="preserve"> </v>
      </c>
      <c r="F797" s="908"/>
      <c r="G797" s="777"/>
      <c r="H797" s="777"/>
      <c r="I797" s="777"/>
      <c r="J797" s="757"/>
      <c r="K797" s="624"/>
      <c r="L797" s="624"/>
      <c r="M797" s="624"/>
      <c r="N797" s="624"/>
      <c r="O797" s="624"/>
      <c r="P797" s="774" t="str">
        <f t="shared" si="49"/>
        <v xml:space="preserve"> </v>
      </c>
      <c r="Q797" s="774" t="str">
        <f t="shared" si="50"/>
        <v xml:space="preserve"> </v>
      </c>
      <c r="R797" s="774" t="str">
        <f t="shared" si="51"/>
        <v xml:space="preserve"> </v>
      </c>
    </row>
    <row r="798" spans="1:18" x14ac:dyDescent="0.25">
      <c r="A798" s="775"/>
      <c r="B798" s="775"/>
      <c r="C798" s="775"/>
      <c r="D798" s="754"/>
      <c r="E798" s="771" t="str">
        <f t="shared" si="48"/>
        <v xml:space="preserve"> </v>
      </c>
      <c r="F798" s="908"/>
      <c r="G798" s="777"/>
      <c r="H798" s="777"/>
      <c r="I798" s="777"/>
      <c r="J798" s="757"/>
      <c r="K798" s="624"/>
      <c r="L798" s="624"/>
      <c r="M798" s="624"/>
      <c r="N798" s="624"/>
      <c r="O798" s="624"/>
      <c r="P798" s="774" t="str">
        <f t="shared" si="49"/>
        <v xml:space="preserve"> </v>
      </c>
      <c r="Q798" s="774" t="str">
        <f t="shared" si="50"/>
        <v xml:space="preserve"> </v>
      </c>
      <c r="R798" s="774" t="str">
        <f t="shared" si="51"/>
        <v xml:space="preserve"> </v>
      </c>
    </row>
    <row r="799" spans="1:18" x14ac:dyDescent="0.25">
      <c r="A799" s="775"/>
      <c r="B799" s="775"/>
      <c r="C799" s="775"/>
      <c r="D799" s="754"/>
      <c r="E799" s="771" t="str">
        <f t="shared" si="48"/>
        <v xml:space="preserve"> </v>
      </c>
      <c r="F799" s="908"/>
      <c r="G799" s="777"/>
      <c r="H799" s="777"/>
      <c r="I799" s="777"/>
      <c r="J799" s="757"/>
      <c r="K799" s="624"/>
      <c r="L799" s="624"/>
      <c r="M799" s="624"/>
      <c r="N799" s="624"/>
      <c r="O799" s="624"/>
      <c r="P799" s="774" t="str">
        <f t="shared" si="49"/>
        <v xml:space="preserve"> </v>
      </c>
      <c r="Q799" s="774" t="str">
        <f t="shared" si="50"/>
        <v xml:space="preserve"> </v>
      </c>
      <c r="R799" s="774" t="str">
        <f t="shared" si="51"/>
        <v xml:space="preserve"> </v>
      </c>
    </row>
    <row r="800" spans="1:18" x14ac:dyDescent="0.25">
      <c r="A800" s="775"/>
      <c r="B800" s="775"/>
      <c r="C800" s="775"/>
      <c r="D800" s="754"/>
      <c r="E800" s="771" t="str">
        <f t="shared" si="48"/>
        <v xml:space="preserve"> </v>
      </c>
      <c r="F800" s="908"/>
      <c r="G800" s="777"/>
      <c r="H800" s="777"/>
      <c r="I800" s="777"/>
      <c r="J800" s="757"/>
      <c r="K800" s="624"/>
      <c r="L800" s="624"/>
      <c r="M800" s="624"/>
      <c r="N800" s="624"/>
      <c r="O800" s="624"/>
      <c r="P800" s="774" t="str">
        <f t="shared" si="49"/>
        <v xml:space="preserve"> </v>
      </c>
      <c r="Q800" s="774" t="str">
        <f t="shared" si="50"/>
        <v xml:space="preserve"> </v>
      </c>
      <c r="R800" s="774" t="str">
        <f t="shared" si="51"/>
        <v xml:space="preserve"> </v>
      </c>
    </row>
    <row r="801" spans="1:18" x14ac:dyDescent="0.25">
      <c r="A801" s="775"/>
      <c r="B801" s="775"/>
      <c r="C801" s="775"/>
      <c r="D801" s="754"/>
      <c r="E801" s="771" t="str">
        <f t="shared" si="48"/>
        <v xml:space="preserve"> </v>
      </c>
      <c r="F801" s="908"/>
      <c r="G801" s="777"/>
      <c r="H801" s="777"/>
      <c r="I801" s="777"/>
      <c r="J801" s="757"/>
      <c r="K801" s="624"/>
      <c r="L801" s="624"/>
      <c r="M801" s="624"/>
      <c r="N801" s="624"/>
      <c r="O801" s="624"/>
      <c r="P801" s="774" t="str">
        <f t="shared" si="49"/>
        <v xml:space="preserve"> </v>
      </c>
      <c r="Q801" s="774" t="str">
        <f t="shared" si="50"/>
        <v xml:space="preserve"> </v>
      </c>
      <c r="R801" s="774" t="str">
        <f t="shared" si="51"/>
        <v xml:space="preserve"> </v>
      </c>
    </row>
    <row r="802" spans="1:18" x14ac:dyDescent="0.25">
      <c r="A802" s="775"/>
      <c r="B802" s="775"/>
      <c r="C802" s="775"/>
      <c r="D802" s="754"/>
      <c r="E802" s="771" t="str">
        <f t="shared" si="48"/>
        <v xml:space="preserve"> </v>
      </c>
      <c r="F802" s="908"/>
      <c r="G802" s="777"/>
      <c r="H802" s="777"/>
      <c r="I802" s="777"/>
      <c r="J802" s="757"/>
      <c r="K802" s="624"/>
      <c r="L802" s="624"/>
      <c r="M802" s="624"/>
      <c r="N802" s="624"/>
      <c r="O802" s="624"/>
      <c r="P802" s="774" t="str">
        <f t="shared" si="49"/>
        <v xml:space="preserve"> </v>
      </c>
      <c r="Q802" s="774" t="str">
        <f t="shared" si="50"/>
        <v xml:space="preserve"> </v>
      </c>
      <c r="R802" s="774" t="str">
        <f t="shared" si="51"/>
        <v xml:space="preserve"> </v>
      </c>
    </row>
    <row r="803" spans="1:18" x14ac:dyDescent="0.25">
      <c r="A803" s="775"/>
      <c r="B803" s="775"/>
      <c r="C803" s="775"/>
      <c r="D803" s="754"/>
      <c r="E803" s="771" t="str">
        <f t="shared" si="48"/>
        <v xml:space="preserve"> </v>
      </c>
      <c r="F803" s="908"/>
      <c r="G803" s="777"/>
      <c r="H803" s="777"/>
      <c r="I803" s="777"/>
      <c r="J803" s="757"/>
      <c r="K803" s="624"/>
      <c r="L803" s="624"/>
      <c r="M803" s="624"/>
      <c r="N803" s="624"/>
      <c r="O803" s="624"/>
      <c r="P803" s="774" t="str">
        <f t="shared" si="49"/>
        <v xml:space="preserve"> </v>
      </c>
      <c r="Q803" s="774" t="str">
        <f t="shared" si="50"/>
        <v xml:space="preserve"> </v>
      </c>
      <c r="R803" s="774" t="str">
        <f t="shared" si="51"/>
        <v xml:space="preserve"> </v>
      </c>
    </row>
    <row r="804" spans="1:18" x14ac:dyDescent="0.25">
      <c r="A804" s="775"/>
      <c r="B804" s="775"/>
      <c r="C804" s="775"/>
      <c r="D804" s="754"/>
      <c r="E804" s="771" t="str">
        <f t="shared" si="48"/>
        <v xml:space="preserve"> </v>
      </c>
      <c r="F804" s="908"/>
      <c r="G804" s="777"/>
      <c r="H804" s="777"/>
      <c r="I804" s="777"/>
      <c r="J804" s="757"/>
      <c r="K804" s="624"/>
      <c r="L804" s="624"/>
      <c r="M804" s="624"/>
      <c r="N804" s="624"/>
      <c r="O804" s="624"/>
      <c r="P804" s="774" t="str">
        <f t="shared" si="49"/>
        <v xml:space="preserve"> </v>
      </c>
      <c r="Q804" s="774" t="str">
        <f t="shared" si="50"/>
        <v xml:space="preserve"> </v>
      </c>
      <c r="R804" s="774" t="str">
        <f t="shared" si="51"/>
        <v xml:space="preserve"> </v>
      </c>
    </row>
    <row r="805" spans="1:18" x14ac:dyDescent="0.25">
      <c r="A805" s="775"/>
      <c r="B805" s="775"/>
      <c r="C805" s="775"/>
      <c r="D805" s="754"/>
      <c r="E805" s="771" t="str">
        <f t="shared" si="48"/>
        <v xml:space="preserve"> </v>
      </c>
      <c r="F805" s="908"/>
      <c r="G805" s="777"/>
      <c r="H805" s="777"/>
      <c r="I805" s="777"/>
      <c r="J805" s="757"/>
      <c r="K805" s="624"/>
      <c r="L805" s="624"/>
      <c r="M805" s="624"/>
      <c r="N805" s="624"/>
      <c r="O805" s="624"/>
      <c r="P805" s="774" t="str">
        <f t="shared" si="49"/>
        <v xml:space="preserve"> </v>
      </c>
      <c r="Q805" s="774" t="str">
        <f t="shared" si="50"/>
        <v xml:space="preserve"> </v>
      </c>
      <c r="R805" s="774" t="str">
        <f t="shared" si="51"/>
        <v xml:space="preserve"> </v>
      </c>
    </row>
    <row r="806" spans="1:18" x14ac:dyDescent="0.25">
      <c r="A806" s="775"/>
      <c r="B806" s="775"/>
      <c r="C806" s="775"/>
      <c r="D806" s="754"/>
      <c r="E806" s="771" t="str">
        <f t="shared" si="48"/>
        <v xml:space="preserve"> </v>
      </c>
      <c r="F806" s="908"/>
      <c r="G806" s="777"/>
      <c r="H806" s="777"/>
      <c r="I806" s="777"/>
      <c r="J806" s="757"/>
      <c r="K806" s="624"/>
      <c r="L806" s="624"/>
      <c r="M806" s="624"/>
      <c r="N806" s="624"/>
      <c r="O806" s="624"/>
      <c r="P806" s="774" t="str">
        <f t="shared" si="49"/>
        <v xml:space="preserve"> </v>
      </c>
      <c r="Q806" s="774" t="str">
        <f t="shared" si="50"/>
        <v xml:space="preserve"> </v>
      </c>
      <c r="R806" s="774" t="str">
        <f t="shared" si="51"/>
        <v xml:space="preserve"> </v>
      </c>
    </row>
    <row r="807" spans="1:18" x14ac:dyDescent="0.25">
      <c r="A807" s="775"/>
      <c r="B807" s="775"/>
      <c r="C807" s="775"/>
      <c r="D807" s="754"/>
      <c r="E807" s="771" t="str">
        <f t="shared" si="48"/>
        <v xml:space="preserve"> </v>
      </c>
      <c r="F807" s="908"/>
      <c r="G807" s="777"/>
      <c r="H807" s="777"/>
      <c r="I807" s="777"/>
      <c r="J807" s="757"/>
      <c r="K807" s="624"/>
      <c r="L807" s="624"/>
      <c r="M807" s="624"/>
      <c r="N807" s="624"/>
      <c r="O807" s="624"/>
      <c r="P807" s="774" t="str">
        <f t="shared" si="49"/>
        <v xml:space="preserve"> </v>
      </c>
      <c r="Q807" s="774" t="str">
        <f t="shared" si="50"/>
        <v xml:space="preserve"> </v>
      </c>
      <c r="R807" s="774" t="str">
        <f t="shared" si="51"/>
        <v xml:space="preserve"> </v>
      </c>
    </row>
    <row r="808" spans="1:18" x14ac:dyDescent="0.25">
      <c r="A808" s="775"/>
      <c r="B808" s="775"/>
      <c r="C808" s="775"/>
      <c r="D808" s="754"/>
      <c r="E808" s="771" t="str">
        <f t="shared" si="48"/>
        <v xml:space="preserve"> </v>
      </c>
      <c r="F808" s="908"/>
      <c r="G808" s="777"/>
      <c r="H808" s="777"/>
      <c r="I808" s="777"/>
      <c r="J808" s="757"/>
      <c r="K808" s="624"/>
      <c r="L808" s="624"/>
      <c r="M808" s="624"/>
      <c r="N808" s="624"/>
      <c r="O808" s="624"/>
      <c r="P808" s="774" t="str">
        <f t="shared" si="49"/>
        <v xml:space="preserve"> </v>
      </c>
      <c r="Q808" s="774" t="str">
        <f t="shared" si="50"/>
        <v xml:space="preserve"> </v>
      </c>
      <c r="R808" s="774" t="str">
        <f t="shared" si="51"/>
        <v xml:space="preserve"> </v>
      </c>
    </row>
    <row r="809" spans="1:18" x14ac:dyDescent="0.25">
      <c r="A809" s="775"/>
      <c r="B809" s="775"/>
      <c r="C809" s="775"/>
      <c r="D809" s="754"/>
      <c r="E809" s="771" t="str">
        <f t="shared" si="48"/>
        <v xml:space="preserve"> </v>
      </c>
      <c r="F809" s="908"/>
      <c r="G809" s="777"/>
      <c r="H809" s="777"/>
      <c r="I809" s="777"/>
      <c r="J809" s="757"/>
      <c r="K809" s="624"/>
      <c r="L809" s="624"/>
      <c r="M809" s="624"/>
      <c r="N809" s="624"/>
      <c r="O809" s="624"/>
      <c r="P809" s="774" t="str">
        <f t="shared" si="49"/>
        <v xml:space="preserve"> </v>
      </c>
      <c r="Q809" s="774" t="str">
        <f t="shared" si="50"/>
        <v xml:space="preserve"> </v>
      </c>
      <c r="R809" s="774" t="str">
        <f t="shared" si="51"/>
        <v xml:space="preserve"> </v>
      </c>
    </row>
    <row r="810" spans="1:18" x14ac:dyDescent="0.25">
      <c r="A810" s="775"/>
      <c r="B810" s="775"/>
      <c r="C810" s="775"/>
      <c r="D810" s="754"/>
      <c r="E810" s="771" t="str">
        <f t="shared" si="48"/>
        <v xml:space="preserve"> </v>
      </c>
      <c r="F810" s="908"/>
      <c r="G810" s="777"/>
      <c r="H810" s="777"/>
      <c r="I810" s="777"/>
      <c r="J810" s="757"/>
      <c r="K810" s="624"/>
      <c r="L810" s="624"/>
      <c r="M810" s="624"/>
      <c r="N810" s="624"/>
      <c r="O810" s="624"/>
      <c r="P810" s="774" t="str">
        <f t="shared" si="49"/>
        <v xml:space="preserve"> </v>
      </c>
      <c r="Q810" s="774" t="str">
        <f t="shared" si="50"/>
        <v xml:space="preserve"> </v>
      </c>
      <c r="R810" s="774" t="str">
        <f t="shared" si="51"/>
        <v xml:space="preserve"> </v>
      </c>
    </row>
    <row r="811" spans="1:18" x14ac:dyDescent="0.25">
      <c r="A811" s="775"/>
      <c r="B811" s="775"/>
      <c r="C811" s="775"/>
      <c r="D811" s="754"/>
      <c r="E811" s="771" t="str">
        <f t="shared" si="48"/>
        <v xml:space="preserve"> </v>
      </c>
      <c r="F811" s="908"/>
      <c r="G811" s="777"/>
      <c r="H811" s="777"/>
      <c r="I811" s="777"/>
      <c r="J811" s="757"/>
      <c r="K811" s="624"/>
      <c r="L811" s="624"/>
      <c r="M811" s="624"/>
      <c r="N811" s="624"/>
      <c r="O811" s="624"/>
      <c r="P811" s="774" t="str">
        <f t="shared" si="49"/>
        <v xml:space="preserve"> </v>
      </c>
      <c r="Q811" s="774" t="str">
        <f t="shared" si="50"/>
        <v xml:space="preserve"> </v>
      </c>
      <c r="R811" s="774" t="str">
        <f t="shared" si="51"/>
        <v xml:space="preserve"> </v>
      </c>
    </row>
    <row r="812" spans="1:18" x14ac:dyDescent="0.25">
      <c r="A812" s="775"/>
      <c r="B812" s="775"/>
      <c r="C812" s="775"/>
      <c r="D812" s="754"/>
      <c r="E812" s="771" t="str">
        <f t="shared" si="48"/>
        <v xml:space="preserve"> </v>
      </c>
      <c r="F812" s="908"/>
      <c r="G812" s="777"/>
      <c r="H812" s="777"/>
      <c r="I812" s="777"/>
      <c r="J812" s="757"/>
      <c r="K812" s="624"/>
      <c r="L812" s="624"/>
      <c r="M812" s="624"/>
      <c r="N812" s="624"/>
      <c r="O812" s="624"/>
      <c r="P812" s="774" t="str">
        <f t="shared" si="49"/>
        <v xml:space="preserve"> </v>
      </c>
      <c r="Q812" s="774" t="str">
        <f t="shared" si="50"/>
        <v xml:space="preserve"> </v>
      </c>
      <c r="R812" s="774" t="str">
        <f t="shared" si="51"/>
        <v xml:space="preserve"> </v>
      </c>
    </row>
    <row r="813" spans="1:18" x14ac:dyDescent="0.25">
      <c r="A813" s="775"/>
      <c r="B813" s="775"/>
      <c r="C813" s="775"/>
      <c r="D813" s="754"/>
      <c r="E813" s="771" t="str">
        <f t="shared" si="48"/>
        <v xml:space="preserve"> </v>
      </c>
      <c r="F813" s="908"/>
      <c r="G813" s="777"/>
      <c r="H813" s="777"/>
      <c r="I813" s="777"/>
      <c r="J813" s="757"/>
      <c r="K813" s="624"/>
      <c r="L813" s="624"/>
      <c r="M813" s="624"/>
      <c r="N813" s="624"/>
      <c r="O813" s="624"/>
      <c r="P813" s="774" t="str">
        <f t="shared" si="49"/>
        <v xml:space="preserve"> </v>
      </c>
      <c r="Q813" s="774" t="str">
        <f t="shared" si="50"/>
        <v xml:space="preserve"> </v>
      </c>
      <c r="R813" s="774" t="str">
        <f t="shared" si="51"/>
        <v xml:space="preserve"> </v>
      </c>
    </row>
    <row r="814" spans="1:18" x14ac:dyDescent="0.25">
      <c r="A814" s="775"/>
      <c r="B814" s="775"/>
      <c r="C814" s="775"/>
      <c r="D814" s="754"/>
      <c r="E814" s="771" t="str">
        <f t="shared" si="48"/>
        <v xml:space="preserve"> </v>
      </c>
      <c r="F814" s="908"/>
      <c r="G814" s="777"/>
      <c r="H814" s="777"/>
      <c r="I814" s="777"/>
      <c r="J814" s="757"/>
      <c r="K814" s="624"/>
      <c r="L814" s="624"/>
      <c r="M814" s="624"/>
      <c r="N814" s="624"/>
      <c r="O814" s="624"/>
      <c r="P814" s="774" t="str">
        <f t="shared" si="49"/>
        <v xml:space="preserve"> </v>
      </c>
      <c r="Q814" s="774" t="str">
        <f t="shared" si="50"/>
        <v xml:space="preserve"> </v>
      </c>
      <c r="R814" s="774" t="str">
        <f t="shared" si="51"/>
        <v xml:space="preserve"> </v>
      </c>
    </row>
    <row r="815" spans="1:18" x14ac:dyDescent="0.25">
      <c r="A815" s="775"/>
      <c r="B815" s="775"/>
      <c r="C815" s="775"/>
      <c r="D815" s="754"/>
      <c r="E815" s="771" t="str">
        <f t="shared" si="48"/>
        <v xml:space="preserve"> </v>
      </c>
      <c r="F815" s="908"/>
      <c r="G815" s="777"/>
      <c r="H815" s="777"/>
      <c r="I815" s="777"/>
      <c r="J815" s="757"/>
      <c r="K815" s="624"/>
      <c r="L815" s="624"/>
      <c r="M815" s="624"/>
      <c r="N815" s="624"/>
      <c r="O815" s="624"/>
      <c r="P815" s="774" t="str">
        <f t="shared" si="49"/>
        <v xml:space="preserve"> </v>
      </c>
      <c r="Q815" s="774" t="str">
        <f t="shared" si="50"/>
        <v xml:space="preserve"> </v>
      </c>
      <c r="R815" s="774" t="str">
        <f t="shared" si="51"/>
        <v xml:space="preserve"> </v>
      </c>
    </row>
    <row r="816" spans="1:18" x14ac:dyDescent="0.25">
      <c r="A816" s="775"/>
      <c r="B816" s="775"/>
      <c r="C816" s="775"/>
      <c r="D816" s="754"/>
      <c r="E816" s="771" t="str">
        <f>IFERROR(G816/J816," ")</f>
        <v xml:space="preserve"> </v>
      </c>
      <c r="F816" s="908"/>
      <c r="G816" s="777"/>
      <c r="H816" s="777"/>
      <c r="I816" s="777"/>
      <c r="J816" s="757"/>
      <c r="K816" s="624"/>
      <c r="L816" s="624"/>
      <c r="M816" s="624"/>
      <c r="N816" s="624"/>
      <c r="O816" s="624"/>
      <c r="P816" s="774" t="str">
        <f t="shared" si="49"/>
        <v xml:space="preserve"> </v>
      </c>
      <c r="Q816" s="774" t="str">
        <f t="shared" si="50"/>
        <v xml:space="preserve"> </v>
      </c>
      <c r="R816" s="774" t="str">
        <f t="shared" si="51"/>
        <v xml:space="preserve"> </v>
      </c>
    </row>
  </sheetData>
  <mergeCells count="2">
    <mergeCell ref="K2:P2"/>
    <mergeCell ref="Q2:R2"/>
  </mergeCells>
  <hyperlinks>
    <hyperlink ref="C1" location="Menu!A1" display="Menu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16" zoomScale="70" zoomScaleNormal="70" workbookViewId="0">
      <selection activeCell="C8" sqref="C8"/>
    </sheetView>
  </sheetViews>
  <sheetFormatPr defaultRowHeight="15" x14ac:dyDescent="0.25"/>
  <cols>
    <col min="1" max="1" width="35.42578125" style="38" customWidth="1"/>
    <col min="2" max="2" width="24.5703125" style="38" bestFit="1" customWidth="1"/>
    <col min="3" max="3" width="16.5703125" style="38" customWidth="1"/>
    <col min="4" max="4" width="17.7109375" style="38" customWidth="1"/>
    <col min="5" max="5" width="25.42578125" style="38" customWidth="1"/>
    <col min="6" max="6" width="24.140625" style="38" customWidth="1"/>
    <col min="7" max="7" width="17.140625" style="38" customWidth="1"/>
    <col min="8" max="8" width="19.5703125" style="38" customWidth="1"/>
    <col min="9" max="9" width="24" style="38" customWidth="1"/>
    <col min="10" max="10" width="20.140625" style="38" customWidth="1"/>
    <col min="11" max="11" width="14.85546875" style="38" customWidth="1"/>
    <col min="12" max="12" width="17.85546875" style="38" customWidth="1"/>
    <col min="13" max="13" width="18.7109375" style="38" customWidth="1"/>
    <col min="14" max="14" width="19" style="38" customWidth="1"/>
    <col min="15" max="15" width="18.28515625" style="38" customWidth="1"/>
    <col min="16" max="16" width="23" style="38" customWidth="1"/>
    <col min="17" max="17" width="15.85546875" style="38" customWidth="1"/>
    <col min="18" max="18" width="17.85546875" style="38" customWidth="1"/>
    <col min="19" max="16384" width="9.140625" style="38"/>
  </cols>
  <sheetData>
    <row r="1" spans="1:18" ht="19.5" thickBot="1" x14ac:dyDescent="0.35">
      <c r="A1" s="909" t="s">
        <v>314</v>
      </c>
      <c r="B1" s="603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</row>
    <row r="2" spans="1:18" ht="19.5" thickBot="1" x14ac:dyDescent="0.35">
      <c r="A2" s="910" t="s">
        <v>315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</row>
    <row r="3" spans="1:18" ht="19.5" thickBot="1" x14ac:dyDescent="0.35">
      <c r="A3" s="1339" t="s">
        <v>0</v>
      </c>
      <c r="B3" s="1340"/>
      <c r="C3" s="1340"/>
      <c r="D3" s="1340"/>
      <c r="E3" s="1340"/>
      <c r="F3" s="1340"/>
      <c r="G3" s="1340"/>
      <c r="H3" s="1340"/>
      <c r="I3" s="1340"/>
      <c r="J3" s="1340"/>
      <c r="K3" s="1340"/>
      <c r="L3" s="1340"/>
      <c r="M3" s="1341"/>
    </row>
    <row r="4" spans="1:18" ht="66" customHeight="1" thickBot="1" x14ac:dyDescent="0.3">
      <c r="A4" s="681" t="s">
        <v>3</v>
      </c>
      <c r="B4" s="647" t="s">
        <v>4</v>
      </c>
      <c r="C4" s="647" t="s">
        <v>5</v>
      </c>
      <c r="D4" s="647" t="s">
        <v>6</v>
      </c>
      <c r="E4" s="911" t="s">
        <v>7</v>
      </c>
      <c r="F4" s="682" t="s">
        <v>8</v>
      </c>
      <c r="G4" s="682" t="s">
        <v>367</v>
      </c>
      <c r="H4" s="648" t="s">
        <v>542</v>
      </c>
      <c r="I4" s="648" t="s">
        <v>454</v>
      </c>
      <c r="J4" s="648" t="s">
        <v>455</v>
      </c>
      <c r="K4" s="648" t="s">
        <v>456</v>
      </c>
      <c r="L4" s="648" t="s">
        <v>457</v>
      </c>
      <c r="M4" s="701" t="s">
        <v>9</v>
      </c>
    </row>
    <row r="5" spans="1:18" ht="18.75" x14ac:dyDescent="0.3">
      <c r="A5" s="684"/>
      <c r="B5" s="685"/>
      <c r="C5" s="684"/>
      <c r="D5" s="684"/>
      <c r="E5" s="686" t="str">
        <f>IFERROR(M5/G11," ")</f>
        <v xml:space="preserve"> </v>
      </c>
      <c r="F5" s="687"/>
      <c r="G5" s="684"/>
      <c r="H5" s="684"/>
      <c r="I5" s="684"/>
      <c r="J5" s="684"/>
      <c r="K5" s="684"/>
      <c r="L5" s="684"/>
      <c r="M5" s="684"/>
    </row>
    <row r="6" spans="1:18" x14ac:dyDescent="0.25">
      <c r="A6" s="869" t="s">
        <v>432</v>
      </c>
      <c r="G6" s="784">
        <f>SUM('Autobus extraurbani LV3'!H5:H1001)</f>
        <v>0</v>
      </c>
      <c r="H6" s="697">
        <f>SUMIFS('Autobus extraurbani LV4'!O5:O1000,'Autobus extraurbani LV4'!C5:C1000,"=Elettrico")</f>
        <v>0</v>
      </c>
      <c r="I6" s="696">
        <f>SUMIFS('Autobus extraurbani LV4'!O5:O1000,'Autobus extraurbani LV4'!C5:C1000,"=Gasolio")+SUMIFS('Autobus extraurbani LV4'!O5:O1000,'Autobus extraurbani LV4'!C5:C1000,"=Ibrido")</f>
        <v>0</v>
      </c>
      <c r="J6" s="697">
        <f>SUMIFS('Autobus extraurbani LV4'!O5:O1000,'Autobus extraurbani LV4'!C5:C1000,"=Metano")</f>
        <v>0</v>
      </c>
      <c r="K6" s="697">
        <f>SUMIFS('Autobus extraurbani LV4'!O5:O1000,'Autobus extraurbani LV4'!C5:C1000,"=GPL")</f>
        <v>0</v>
      </c>
      <c r="L6" s="697">
        <f>SUMIFS('Autobus extraurbani LV4'!O5:O1000,'Autobus extraurbani LV4'!C5:C1000,"=Benzina")</f>
        <v>0</v>
      </c>
      <c r="M6" s="696">
        <f>SUM('Autobus extraurbani LV4'!O5:O1001)</f>
        <v>0</v>
      </c>
    </row>
    <row r="8" spans="1:18" ht="15.75" thickBot="1" x14ac:dyDescent="0.3"/>
    <row r="9" spans="1:18" ht="19.5" thickBot="1" x14ac:dyDescent="0.35">
      <c r="A9" s="1339" t="s">
        <v>0</v>
      </c>
      <c r="B9" s="1340"/>
      <c r="C9" s="1340"/>
      <c r="D9" s="1340"/>
      <c r="E9" s="1340"/>
      <c r="F9" s="1340"/>
      <c r="G9" s="1341"/>
    </row>
    <row r="10" spans="1:18" ht="67.5" customHeight="1" thickBot="1" x14ac:dyDescent="0.3">
      <c r="A10" s="646" t="s">
        <v>458</v>
      </c>
      <c r="B10" s="648" t="s">
        <v>460</v>
      </c>
      <c r="C10" s="648" t="s">
        <v>461</v>
      </c>
      <c r="D10" s="648" t="s">
        <v>462</v>
      </c>
      <c r="E10" s="648" t="s">
        <v>463</v>
      </c>
      <c r="F10" s="912" t="s">
        <v>482</v>
      </c>
      <c r="G10" s="610" t="s">
        <v>383</v>
      </c>
    </row>
    <row r="11" spans="1:18" ht="18.75" x14ac:dyDescent="0.3">
      <c r="A11" s="684"/>
      <c r="B11" s="684"/>
      <c r="C11" s="684"/>
      <c r="D11" s="684"/>
      <c r="E11" s="684"/>
      <c r="F11" s="684"/>
      <c r="G11" s="913"/>
    </row>
    <row r="12" spans="1:18" x14ac:dyDescent="0.25">
      <c r="A12" s="697">
        <f>SUMIFS('Autobus extraurbani LV4'!Q5:Q1000,'Autobus extraurbani LV4'!C5:C1000,"=Elettrico")</f>
        <v>0</v>
      </c>
      <c r="B12" s="697">
        <f>SUMIFS('Autobus extraurbani LV4'!Q5:Q1000,'Autobus extraurbani LV4'!C5:C1000,"=Gasolio")+SUMIFS('Autobus extraurbani LV4'!Q5:Q1000,'Autobus extraurbani LV4'!C5:C1000,"=Ibrido")</f>
        <v>0</v>
      </c>
      <c r="C12" s="697">
        <f>SUMIFS('Autobus extraurbani LV4'!Q5:Q1000,'Autobus extraurbani LV4'!C5:C1000,"=Metano")</f>
        <v>0</v>
      </c>
      <c r="D12" s="697">
        <f>SUMIFS('Autobus extraurbani LV4'!Q5:Q1000,'Autobus extraurbani LV4'!C5:C1000,"=GPL")</f>
        <v>0</v>
      </c>
      <c r="E12" s="697">
        <f>SUMIFS('Autobus extraurbani LV4'!Q5:Q1000,'Autobus extraurbani LV4'!C5:C1000,"=Benzina")</f>
        <v>0</v>
      </c>
      <c r="F12" s="696">
        <f>SUM('Autobus extraurbani LV4'!P5:P1001)</f>
        <v>0</v>
      </c>
      <c r="G12" s="696">
        <f>SUM('Autobus extraurbani LV4'!Q5:Q1001)</f>
        <v>0</v>
      </c>
    </row>
    <row r="14" spans="1:18" ht="15.75" thickBot="1" x14ac:dyDescent="0.3"/>
    <row r="15" spans="1:18" ht="19.5" thickBot="1" x14ac:dyDescent="0.35">
      <c r="A15" s="881" t="s">
        <v>471</v>
      </c>
      <c r="B15" s="1339" t="s">
        <v>472</v>
      </c>
      <c r="C15" s="1340"/>
      <c r="D15" s="1340"/>
      <c r="E15" s="1340"/>
      <c r="F15" s="1340"/>
      <c r="G15" s="1341"/>
      <c r="H15" s="1340"/>
      <c r="I15" s="1341"/>
    </row>
    <row r="16" spans="1:18" ht="70.5" customHeight="1" thickBot="1" x14ac:dyDescent="0.3">
      <c r="A16" s="914" t="s">
        <v>470</v>
      </c>
      <c r="B16" s="646" t="s">
        <v>11</v>
      </c>
      <c r="C16" s="648" t="s">
        <v>12</v>
      </c>
      <c r="D16" s="648" t="s">
        <v>13</v>
      </c>
      <c r="E16" s="648" t="s">
        <v>14</v>
      </c>
      <c r="F16" s="648" t="s">
        <v>15</v>
      </c>
      <c r="G16" s="701" t="s">
        <v>353</v>
      </c>
      <c r="H16" s="702" t="s">
        <v>239</v>
      </c>
      <c r="I16" s="703" t="s">
        <v>492</v>
      </c>
    </row>
    <row r="17" spans="1:10" ht="18.75" x14ac:dyDescent="0.3">
      <c r="A17" s="685"/>
      <c r="B17" s="684"/>
      <c r="C17" s="684"/>
      <c r="D17" s="684"/>
      <c r="E17" s="684"/>
      <c r="F17" s="684"/>
      <c r="G17" s="686">
        <f>B17*0.187*10^-3+C17*0.86*10^-3+D17*1.225*10^-3+E17*0.616*10^-3+F17*0.765*10^-3</f>
        <v>0</v>
      </c>
      <c r="H17" s="915"/>
      <c r="I17" s="916" t="str">
        <f>IF(H17&gt;0,(H17*0.187*10^-3+G17)," ")</f>
        <v xml:space="preserve"> </v>
      </c>
    </row>
    <row r="18" spans="1:10" x14ac:dyDescent="0.25">
      <c r="A18" s="706"/>
      <c r="B18" s="697">
        <f>SUMIFS('Autobus extraurbani LV4'!R5:R1001,'Autobus extraurbani LV4'!S5:S1001,"=kWh")</f>
        <v>0</v>
      </c>
      <c r="C18" s="697">
        <f>SUMIFS('Autobus extraurbani LV4'!R5:R1001,'Autobus extraurbani LV4'!S5:S1001,"=l gas")</f>
        <v>0</v>
      </c>
      <c r="D18" s="697">
        <f>SUMIFS('Autobus extraurbani LV4'!R5:R1001,'Autobus extraurbani LV4'!S5:S1001,"=kg met")</f>
        <v>0</v>
      </c>
      <c r="E18" s="697">
        <f>SUMIFS('Autobus extraurbani LV4'!R5:R1001,'Autobus extraurbani LV4'!S5:S1001,"=l gpl")</f>
        <v>0</v>
      </c>
      <c r="F18" s="697">
        <f>SUMIFS('Autobus extraurbani LV4'!R5:R1001,'Autobus extraurbani LV4'!S5:S1001,"=l benz")</f>
        <v>0</v>
      </c>
      <c r="G18" s="695">
        <f>SUM('Autobus extraurbani LV4'!T5:T1001)</f>
        <v>0</v>
      </c>
      <c r="H18" s="784">
        <f>SUM('Autobus extraurbani LV4'!U5:U1001)</f>
        <v>0</v>
      </c>
      <c r="I18" s="784">
        <f>SUM('Autobus extraurbani LV4'!V5:V1001)</f>
        <v>0</v>
      </c>
    </row>
    <row r="20" spans="1:10" ht="15.75" thickBot="1" x14ac:dyDescent="0.3"/>
    <row r="21" spans="1:10" ht="19.5" thickBot="1" x14ac:dyDescent="0.35">
      <c r="A21" s="1339" t="s">
        <v>2</v>
      </c>
      <c r="B21" s="1340"/>
      <c r="C21" s="1340"/>
      <c r="D21" s="1340"/>
      <c r="E21" s="1341"/>
    </row>
    <row r="22" spans="1:10" ht="62.25" customHeight="1" thickBot="1" x14ac:dyDescent="0.3">
      <c r="A22" s="917" t="s">
        <v>495</v>
      </c>
      <c r="B22" s="700" t="s">
        <v>354</v>
      </c>
      <c r="C22" s="647" t="s">
        <v>355</v>
      </c>
      <c r="D22" s="918" t="s">
        <v>469</v>
      </c>
      <c r="E22" s="709" t="s">
        <v>493</v>
      </c>
    </row>
    <row r="23" spans="1:10" ht="18.75" x14ac:dyDescent="0.3">
      <c r="A23" s="684" t="str">
        <f>IFERROR(A17/A5," ")</f>
        <v xml:space="preserve"> </v>
      </c>
      <c r="B23" s="786" t="str">
        <f>IFERROR(G17/G11,"  ")</f>
        <v xml:space="preserve">  </v>
      </c>
      <c r="C23" s="786" t="str">
        <f>IFERROR(G17/M5," ")</f>
        <v xml:space="preserve"> </v>
      </c>
      <c r="D23" s="916" t="str">
        <f>IFERROR(I17/G11," ")</f>
        <v xml:space="preserve"> </v>
      </c>
      <c r="E23" s="916" t="str">
        <f>IFERROR(I17/M5," ")</f>
        <v xml:space="preserve"> </v>
      </c>
    </row>
    <row r="25" spans="1:10" ht="15.75" thickBot="1" x14ac:dyDescent="0.3"/>
    <row r="26" spans="1:10" ht="21.75" thickBot="1" x14ac:dyDescent="0.4">
      <c r="A26" s="1347" t="s">
        <v>590</v>
      </c>
      <c r="B26" s="1348"/>
      <c r="C26" s="1348"/>
      <c r="D26" s="1348"/>
      <c r="E26" s="1348"/>
      <c r="F26" s="1348"/>
      <c r="G26" s="1348"/>
      <c r="H26" s="1348"/>
      <c r="I26" s="1348"/>
      <c r="J26" s="1349"/>
    </row>
    <row r="27" spans="1:10" ht="66" customHeight="1" x14ac:dyDescent="0.25">
      <c r="A27" s="711" t="s">
        <v>591</v>
      </c>
      <c r="B27" s="712" t="s">
        <v>592</v>
      </c>
      <c r="C27" s="711" t="s">
        <v>597</v>
      </c>
      <c r="D27" s="712" t="s">
        <v>596</v>
      </c>
      <c r="E27" s="711" t="s">
        <v>595</v>
      </c>
      <c r="F27" s="712" t="s">
        <v>594</v>
      </c>
      <c r="G27" s="711" t="s">
        <v>593</v>
      </c>
      <c r="H27" s="712" t="s">
        <v>598</v>
      </c>
      <c r="I27" s="711" t="s">
        <v>599</v>
      </c>
      <c r="J27" s="713" t="s">
        <v>600</v>
      </c>
    </row>
    <row r="28" spans="1:10" x14ac:dyDescent="0.25">
      <c r="A28" s="714" t="str">
        <f>IFERROR(B17/A11,"")</f>
        <v/>
      </c>
      <c r="B28" s="714" t="str">
        <f>IFERROR(B17/H5,"")</f>
        <v/>
      </c>
      <c r="C28" s="714" t="str">
        <f>IFERROR(C17/B11,"")</f>
        <v/>
      </c>
      <c r="D28" s="714" t="str">
        <f>IFERROR(C17/I5,"")</f>
        <v/>
      </c>
      <c r="E28" s="714" t="str">
        <f>IFERROR(D17/C11,"")</f>
        <v/>
      </c>
      <c r="F28" s="714" t="str">
        <f>IFERROR(D17/J5,"")</f>
        <v/>
      </c>
      <c r="G28" s="714" t="str">
        <f>IFERROR(E17/D11,"")</f>
        <v/>
      </c>
      <c r="H28" s="714" t="str">
        <f>IFERROR(E17/K5,"")</f>
        <v/>
      </c>
      <c r="I28" s="714" t="str">
        <f>IFERROR(F17/E11,"")</f>
        <v/>
      </c>
      <c r="J28" s="714" t="str">
        <f>IFERROR(F17/L5,"")</f>
        <v/>
      </c>
    </row>
    <row r="30" spans="1:10" ht="15.75" thickBot="1" x14ac:dyDescent="0.3"/>
    <row r="31" spans="1:10" ht="21.75" thickBot="1" x14ac:dyDescent="0.4">
      <c r="A31" s="1350" t="s">
        <v>602</v>
      </c>
      <c r="B31" s="1351"/>
      <c r="C31" s="1351"/>
      <c r="D31" s="1351"/>
      <c r="E31" s="1352"/>
      <c r="F31" s="715"/>
      <c r="G31" s="715"/>
      <c r="H31" s="715"/>
      <c r="I31" s="715"/>
      <c r="J31" s="715"/>
    </row>
    <row r="32" spans="1:10" ht="45" customHeight="1" thickBot="1" x14ac:dyDescent="0.3">
      <c r="A32" s="681" t="s">
        <v>50</v>
      </c>
      <c r="B32" s="647" t="s">
        <v>57</v>
      </c>
      <c r="C32" s="647" t="s">
        <v>552</v>
      </c>
      <c r="D32" s="647" t="s">
        <v>56</v>
      </c>
      <c r="E32" s="701" t="s">
        <v>58</v>
      </c>
      <c r="F32" s="716"/>
      <c r="G32" s="716"/>
      <c r="H32" s="716"/>
      <c r="I32" s="716"/>
      <c r="J32" s="716"/>
    </row>
    <row r="33" spans="1:10" x14ac:dyDescent="0.25">
      <c r="A33" s="719" t="str">
        <f>IFERROR((B17*0.187*10^-3)*100/G17,"")</f>
        <v/>
      </c>
      <c r="B33" s="719" t="str">
        <f>IFERROR((C17*0.86*10^-3)*100/G17,"")</f>
        <v/>
      </c>
      <c r="C33" s="719" t="str">
        <f>IFERROR((D17*1.225*10^-3)*100/G17,"")</f>
        <v/>
      </c>
      <c r="D33" s="719" t="str">
        <f>IFERROR((E17*0.616*10^-3)*100/G17,"")</f>
        <v/>
      </c>
      <c r="E33" s="719" t="str">
        <f>IFERROR((F17*0.765*10^-3)*100/G17,"")</f>
        <v/>
      </c>
      <c r="F33" s="718"/>
      <c r="G33" s="718"/>
      <c r="H33" s="718"/>
      <c r="I33" s="718"/>
      <c r="J33" s="718"/>
    </row>
    <row r="34" spans="1:10" ht="15.75" thickBot="1" x14ac:dyDescent="0.3"/>
    <row r="35" spans="1:10" ht="21.75" thickBot="1" x14ac:dyDescent="0.4">
      <c r="A35" s="1350" t="s">
        <v>601</v>
      </c>
      <c r="B35" s="1351"/>
      <c r="C35" s="1351"/>
      <c r="D35" s="1351"/>
      <c r="E35" s="1352"/>
    </row>
    <row r="36" spans="1:10" ht="48.75" customHeight="1" thickBot="1" x14ac:dyDescent="0.3">
      <c r="A36" s="681" t="s">
        <v>50</v>
      </c>
      <c r="B36" s="647" t="s">
        <v>57</v>
      </c>
      <c r="C36" s="647" t="s">
        <v>552</v>
      </c>
      <c r="D36" s="647" t="s">
        <v>56</v>
      </c>
      <c r="E36" s="701" t="s">
        <v>58</v>
      </c>
    </row>
    <row r="37" spans="1:10" x14ac:dyDescent="0.25">
      <c r="A37" s="719" t="str">
        <f>IFERROR(A11*100/$G$11,"")</f>
        <v/>
      </c>
      <c r="B37" s="719" t="str">
        <f>IFERROR(B11*100/$G$11,"")</f>
        <v/>
      </c>
      <c r="C37" s="719" t="str">
        <f>IFERROR(C11*100/$G$11,"")</f>
        <v/>
      </c>
      <c r="D37" s="719" t="str">
        <f>IFERROR(D11*100/$G$11,"")</f>
        <v/>
      </c>
      <c r="E37" s="719" t="str">
        <f>IFERROR(E11*100/$G$11,"")</f>
        <v/>
      </c>
    </row>
    <row r="38" spans="1:10" ht="15.75" thickBot="1" x14ac:dyDescent="0.3"/>
    <row r="39" spans="1:10" ht="21.75" thickBot="1" x14ac:dyDescent="0.4">
      <c r="A39" s="1350" t="s">
        <v>603</v>
      </c>
      <c r="B39" s="1351"/>
      <c r="C39" s="1351"/>
      <c r="D39" s="1351"/>
      <c r="E39" s="1352"/>
    </row>
    <row r="40" spans="1:10" ht="47.25" customHeight="1" thickBot="1" x14ac:dyDescent="0.3">
      <c r="A40" s="681" t="s">
        <v>50</v>
      </c>
      <c r="B40" s="647" t="s">
        <v>57</v>
      </c>
      <c r="C40" s="647" t="s">
        <v>552</v>
      </c>
      <c r="D40" s="647" t="s">
        <v>56</v>
      </c>
      <c r="E40" s="701" t="s">
        <v>58</v>
      </c>
    </row>
    <row r="41" spans="1:10" x14ac:dyDescent="0.25">
      <c r="A41" s="719" t="str">
        <f>IFERROR(H5*100/$M$5,"")</f>
        <v/>
      </c>
      <c r="B41" s="719" t="str">
        <f>IFERROR(I5*100/$M$5,"")</f>
        <v/>
      </c>
      <c r="C41" s="719" t="str">
        <f>IFERROR(J5*100/$M$5,"")</f>
        <v/>
      </c>
      <c r="D41" s="719" t="str">
        <f>IFERROR(K5*100/$M$5,"")</f>
        <v/>
      </c>
      <c r="E41" s="719" t="str">
        <f>IFERROR(L5*100/$M$5,"")</f>
        <v/>
      </c>
    </row>
  </sheetData>
  <mergeCells count="9">
    <mergeCell ref="A31:E31"/>
    <mergeCell ref="A35:E35"/>
    <mergeCell ref="A39:E39"/>
    <mergeCell ref="A9:G9"/>
    <mergeCell ref="A3:M3"/>
    <mergeCell ref="B15:G15"/>
    <mergeCell ref="A21:E21"/>
    <mergeCell ref="H15:I15"/>
    <mergeCell ref="A26:J26"/>
  </mergeCells>
  <conditionalFormatting sqref="H16:I16 D22:E22">
    <cfRule type="expression" dxfId="5" priority="2">
      <formula>$D$17&gt;0</formula>
    </cfRule>
  </conditionalFormatting>
  <conditionalFormatting sqref="H17:I17 D23:E23">
    <cfRule type="expression" dxfId="4" priority="1">
      <formula>$D$17&gt;0</formula>
    </cfRule>
  </conditionalFormatting>
  <hyperlinks>
    <hyperlink ref="B1" location="Menu!A1" display="Menu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7"/>
  <sheetViews>
    <sheetView tabSelected="1" zoomScale="80" zoomScaleNormal="80" workbookViewId="0">
      <selection activeCell="I6" sqref="I6"/>
    </sheetView>
  </sheetViews>
  <sheetFormatPr defaultRowHeight="15" x14ac:dyDescent="0.25"/>
  <cols>
    <col min="1" max="1" width="20" style="38" customWidth="1"/>
    <col min="2" max="2" width="18.7109375" style="38" customWidth="1"/>
    <col min="3" max="3" width="19.140625" style="38" customWidth="1"/>
    <col min="4" max="6" width="19" style="38" customWidth="1"/>
    <col min="7" max="7" width="16.140625" style="38" customWidth="1"/>
    <col min="8" max="8" width="13.42578125" style="38" customWidth="1"/>
    <col min="9" max="9" width="18.7109375" style="38" customWidth="1"/>
    <col min="10" max="10" width="16.5703125" style="38" customWidth="1"/>
    <col min="11" max="12" width="9.140625" style="38"/>
    <col min="13" max="13" width="19.85546875" style="38" customWidth="1"/>
    <col min="14" max="14" width="15.42578125" style="38" customWidth="1"/>
    <col min="15" max="16" width="26.140625" style="38" customWidth="1"/>
    <col min="17" max="17" width="20.28515625" style="38" customWidth="1"/>
    <col min="18" max="18" width="21.42578125" style="38" customWidth="1"/>
    <col min="19" max="20" width="20.28515625" style="38" customWidth="1"/>
    <col min="21" max="21" width="20.5703125" style="38" customWidth="1"/>
    <col min="22" max="22" width="15.42578125" style="38" customWidth="1"/>
    <col min="23" max="23" width="19.5703125" style="38" customWidth="1"/>
    <col min="24" max="16384" width="9.140625" style="38"/>
  </cols>
  <sheetData>
    <row r="1" spans="1:23" ht="19.5" thickBot="1" x14ac:dyDescent="0.35">
      <c r="A1" s="919" t="s">
        <v>333</v>
      </c>
      <c r="B1" s="603" t="s">
        <v>658</v>
      </c>
    </row>
    <row r="2" spans="1:23" ht="19.5" thickBot="1" x14ac:dyDescent="0.35">
      <c r="A2" s="920" t="s">
        <v>633</v>
      </c>
      <c r="B2" s="604"/>
      <c r="C2" s="604"/>
      <c r="D2" s="604"/>
      <c r="E2" s="604"/>
      <c r="F2" s="604"/>
      <c r="G2" s="604"/>
      <c r="H2" s="604"/>
      <c r="I2" s="604"/>
      <c r="J2" s="604"/>
      <c r="M2" s="920" t="s">
        <v>304</v>
      </c>
      <c r="N2" s="921"/>
      <c r="O2" s="604"/>
      <c r="P2" s="604"/>
      <c r="Q2" s="604"/>
      <c r="R2" s="604"/>
      <c r="S2" s="604"/>
      <c r="T2" s="604"/>
      <c r="U2" s="604"/>
      <c r="V2" s="604"/>
      <c r="W2" s="604"/>
    </row>
    <row r="3" spans="1:23" ht="19.5" thickBot="1" x14ac:dyDescent="0.35">
      <c r="A3" s="1339" t="s">
        <v>0</v>
      </c>
      <c r="B3" s="1340"/>
      <c r="C3" s="1341"/>
      <c r="D3" s="1339" t="s">
        <v>1</v>
      </c>
      <c r="E3" s="1340"/>
      <c r="F3" s="1340"/>
      <c r="G3" s="1340"/>
      <c r="H3" s="1340"/>
      <c r="I3" s="1341"/>
      <c r="J3" s="800" t="s">
        <v>2</v>
      </c>
      <c r="M3" s="1339" t="s">
        <v>334</v>
      </c>
      <c r="N3" s="1340"/>
      <c r="O3" s="1340"/>
      <c r="P3" s="1341"/>
      <c r="Q3" s="1339" t="s">
        <v>1</v>
      </c>
      <c r="R3" s="1340"/>
      <c r="S3" s="1340"/>
      <c r="T3" s="1340"/>
      <c r="U3" s="1340"/>
      <c r="V3" s="1341"/>
      <c r="W3" s="800" t="s">
        <v>2</v>
      </c>
    </row>
    <row r="4" spans="1:23" ht="78.75" customHeight="1" thickBot="1" x14ac:dyDescent="0.3">
      <c r="A4" s="681" t="s">
        <v>300</v>
      </c>
      <c r="B4" s="647" t="s">
        <v>637</v>
      </c>
      <c r="C4" s="922" t="s">
        <v>569</v>
      </c>
      <c r="D4" s="806" t="s">
        <v>301</v>
      </c>
      <c r="E4" s="807" t="s">
        <v>302</v>
      </c>
      <c r="F4" s="807" t="s">
        <v>515</v>
      </c>
      <c r="G4" s="807" t="s">
        <v>513</v>
      </c>
      <c r="H4" s="807" t="s">
        <v>303</v>
      </c>
      <c r="I4" s="808" t="s">
        <v>332</v>
      </c>
      <c r="J4" s="809" t="s">
        <v>390</v>
      </c>
      <c r="M4" s="681" t="s">
        <v>305</v>
      </c>
      <c r="N4" s="647" t="s">
        <v>306</v>
      </c>
      <c r="O4" s="647" t="s">
        <v>382</v>
      </c>
      <c r="P4" s="842" t="s">
        <v>638</v>
      </c>
      <c r="Q4" s="805" t="s">
        <v>307</v>
      </c>
      <c r="R4" s="655" t="s">
        <v>308</v>
      </c>
      <c r="S4" s="655" t="s">
        <v>309</v>
      </c>
      <c r="T4" s="655" t="s">
        <v>513</v>
      </c>
      <c r="U4" s="807" t="s">
        <v>303</v>
      </c>
      <c r="V4" s="808" t="s">
        <v>332</v>
      </c>
      <c r="W4" s="809" t="s">
        <v>391</v>
      </c>
    </row>
    <row r="5" spans="1:23" ht="18.75" x14ac:dyDescent="0.25">
      <c r="A5" s="923" t="s">
        <v>432</v>
      </c>
      <c r="B5" s="924">
        <f>'Trasporto a Fune LV2'!F5</f>
        <v>0</v>
      </c>
      <c r="C5" s="658"/>
      <c r="D5" s="768">
        <f>'Trasporto a Fune LV2'!G16</f>
        <v>0</v>
      </c>
      <c r="E5" s="768">
        <f>'Trasporto a Fune LV2'!H16</f>
        <v>0</v>
      </c>
      <c r="F5" s="768">
        <f>'Trasporto a Fune LV2'!I16</f>
        <v>0</v>
      </c>
      <c r="G5" s="768"/>
      <c r="H5" s="768">
        <f>'Trasporto a Fune LV2'!J16</f>
        <v>0</v>
      </c>
      <c r="I5" s="925">
        <f>H5*0.000187</f>
        <v>0</v>
      </c>
      <c r="J5" s="658"/>
      <c r="M5" s="926" t="s">
        <v>432</v>
      </c>
      <c r="N5" s="924">
        <f>'Trasporto a Fune LV2'!E5</f>
        <v>0</v>
      </c>
      <c r="O5" s="812"/>
      <c r="P5" s="812"/>
      <c r="Q5" s="769">
        <f>'Trasporto a Fune LV2'!B16</f>
        <v>0</v>
      </c>
      <c r="R5" s="769">
        <f>'Trasporto a Fune LV2'!C16</f>
        <v>0</v>
      </c>
      <c r="S5" s="769">
        <f>'Trasporto a Fune LV2'!D16</f>
        <v>0</v>
      </c>
      <c r="T5" s="769">
        <f>'Trasporto a Fune LV2'!E16</f>
        <v>0</v>
      </c>
      <c r="U5" s="769">
        <f>'Trasporto a Fune LV2'!F16</f>
        <v>0</v>
      </c>
      <c r="V5" s="925">
        <f>U5*0.000187</f>
        <v>0</v>
      </c>
      <c r="W5" s="658"/>
    </row>
    <row r="6" spans="1:23" x14ac:dyDescent="0.25">
      <c r="A6" s="624"/>
      <c r="B6" s="624"/>
      <c r="C6" s="624"/>
      <c r="D6" s="624"/>
      <c r="E6" s="624"/>
      <c r="F6" s="624"/>
      <c r="G6" s="624"/>
      <c r="H6" s="624"/>
      <c r="I6" s="774" t="str">
        <f>IF(H6*0.187*10^-3&gt;0,H6*0.187*10^-3," ")</f>
        <v xml:space="preserve"> </v>
      </c>
      <c r="J6" s="774" t="str">
        <f>IFERROR(I6/B6," ")</f>
        <v xml:space="preserve"> </v>
      </c>
      <c r="L6" s="47">
        <v>1</v>
      </c>
      <c r="M6" s="624"/>
      <c r="N6" s="624"/>
      <c r="O6" s="624"/>
      <c r="P6" s="624"/>
      <c r="Q6" s="624"/>
      <c r="R6" s="624"/>
      <c r="S6" s="624"/>
      <c r="T6" s="624"/>
      <c r="U6" s="624"/>
      <c r="V6" s="774" t="str">
        <f>IF(U6&gt;0,U6*0.187*10^-3," ")</f>
        <v xml:space="preserve"> </v>
      </c>
      <c r="W6" s="774" t="str">
        <f>IFERROR(V6/N6," ")</f>
        <v xml:space="preserve"> </v>
      </c>
    </row>
    <row r="7" spans="1:23" x14ac:dyDescent="0.25">
      <c r="A7" s="624"/>
      <c r="B7" s="624"/>
      <c r="C7" s="624"/>
      <c r="D7" s="624"/>
      <c r="E7" s="624"/>
      <c r="F7" s="624"/>
      <c r="G7" s="624"/>
      <c r="H7" s="624"/>
      <c r="I7" s="774" t="str">
        <f t="shared" ref="I7:I70" si="0">IF(H7*0.187*10^-3&gt;0,H7*0.187*10^-3," ")</f>
        <v xml:space="preserve"> </v>
      </c>
      <c r="J7" s="774" t="str">
        <f t="shared" ref="J7:J70" si="1">IFERROR(I7/B7," ")</f>
        <v xml:space="preserve"> </v>
      </c>
      <c r="L7" s="47">
        <v>1</v>
      </c>
      <c r="M7" s="624"/>
      <c r="N7" s="624"/>
      <c r="O7" s="624"/>
      <c r="P7" s="624"/>
      <c r="Q7" s="624"/>
      <c r="R7" s="624"/>
      <c r="S7" s="624"/>
      <c r="T7" s="624"/>
      <c r="U7" s="624"/>
      <c r="V7" s="774" t="str">
        <f t="shared" ref="V7:V70" si="2">IF(U7&gt;0,U7*0.187*10^-3," ")</f>
        <v xml:space="preserve"> </v>
      </c>
      <c r="W7" s="774" t="str">
        <f t="shared" ref="W7:W69" si="3">IFERROR(V7/N7," ")</f>
        <v xml:space="preserve"> </v>
      </c>
    </row>
    <row r="8" spans="1:23" x14ac:dyDescent="0.25">
      <c r="A8" s="624"/>
      <c r="B8" s="624"/>
      <c r="C8" s="624"/>
      <c r="D8" s="624"/>
      <c r="E8" s="624"/>
      <c r="F8" s="624"/>
      <c r="G8" s="624"/>
      <c r="H8" s="624"/>
      <c r="I8" s="774" t="str">
        <f t="shared" si="0"/>
        <v xml:space="preserve"> </v>
      </c>
      <c r="J8" s="774" t="str">
        <f t="shared" si="1"/>
        <v xml:space="preserve"> </v>
      </c>
      <c r="L8" s="47">
        <v>1</v>
      </c>
      <c r="M8" s="624"/>
      <c r="N8" s="624"/>
      <c r="O8" s="624"/>
      <c r="P8" s="624"/>
      <c r="Q8" s="624"/>
      <c r="R8" s="624"/>
      <c r="S8" s="624"/>
      <c r="T8" s="624"/>
      <c r="U8" s="624"/>
      <c r="V8" s="774" t="str">
        <f t="shared" si="2"/>
        <v xml:space="preserve"> </v>
      </c>
      <c r="W8" s="774" t="str">
        <f t="shared" si="3"/>
        <v xml:space="preserve"> </v>
      </c>
    </row>
    <row r="9" spans="1:23" x14ac:dyDescent="0.25">
      <c r="A9" s="624"/>
      <c r="B9" s="624"/>
      <c r="C9" s="624"/>
      <c r="D9" s="624"/>
      <c r="E9" s="624"/>
      <c r="F9" s="624"/>
      <c r="G9" s="624"/>
      <c r="H9" s="624"/>
      <c r="I9" s="774" t="str">
        <f t="shared" si="0"/>
        <v xml:space="preserve"> </v>
      </c>
      <c r="J9" s="774" t="str">
        <f t="shared" si="1"/>
        <v xml:space="preserve"> </v>
      </c>
      <c r="L9" s="47">
        <v>1</v>
      </c>
      <c r="M9" s="624"/>
      <c r="N9" s="624"/>
      <c r="O9" s="624"/>
      <c r="P9" s="624"/>
      <c r="Q9" s="624"/>
      <c r="R9" s="624"/>
      <c r="S9" s="624"/>
      <c r="T9" s="624"/>
      <c r="U9" s="624"/>
      <c r="V9" s="774" t="str">
        <f t="shared" si="2"/>
        <v xml:space="preserve"> </v>
      </c>
      <c r="W9" s="774" t="str">
        <f t="shared" si="3"/>
        <v xml:space="preserve"> </v>
      </c>
    </row>
    <row r="10" spans="1:23" x14ac:dyDescent="0.25">
      <c r="A10" s="624"/>
      <c r="B10" s="624"/>
      <c r="C10" s="624"/>
      <c r="D10" s="624"/>
      <c r="E10" s="624"/>
      <c r="F10" s="624"/>
      <c r="G10" s="624"/>
      <c r="H10" s="624"/>
      <c r="I10" s="774" t="str">
        <f t="shared" si="0"/>
        <v xml:space="preserve"> </v>
      </c>
      <c r="J10" s="774" t="str">
        <f t="shared" si="1"/>
        <v xml:space="preserve"> </v>
      </c>
      <c r="L10" s="47">
        <v>1</v>
      </c>
      <c r="M10" s="624"/>
      <c r="N10" s="624"/>
      <c r="O10" s="624"/>
      <c r="P10" s="624"/>
      <c r="Q10" s="624"/>
      <c r="R10" s="624"/>
      <c r="S10" s="624"/>
      <c r="T10" s="624"/>
      <c r="U10" s="624"/>
      <c r="V10" s="774" t="str">
        <f t="shared" si="2"/>
        <v xml:space="preserve"> </v>
      </c>
      <c r="W10" s="774" t="str">
        <f t="shared" si="3"/>
        <v xml:space="preserve"> </v>
      </c>
    </row>
    <row r="11" spans="1:23" x14ac:dyDescent="0.25">
      <c r="A11" s="624"/>
      <c r="B11" s="624"/>
      <c r="C11" s="624"/>
      <c r="D11" s="624"/>
      <c r="E11" s="624"/>
      <c r="F11" s="624"/>
      <c r="G11" s="624"/>
      <c r="H11" s="624"/>
      <c r="I11" s="774" t="str">
        <f t="shared" si="0"/>
        <v xml:space="preserve"> </v>
      </c>
      <c r="J11" s="774" t="str">
        <f t="shared" si="1"/>
        <v xml:space="preserve"> </v>
      </c>
      <c r="L11" s="47">
        <v>1</v>
      </c>
      <c r="M11" s="624"/>
      <c r="N11" s="624"/>
      <c r="O11" s="624"/>
      <c r="P11" s="624"/>
      <c r="Q11" s="624"/>
      <c r="R11" s="624"/>
      <c r="S11" s="624"/>
      <c r="T11" s="624"/>
      <c r="U11" s="624"/>
      <c r="V11" s="774" t="str">
        <f t="shared" si="2"/>
        <v xml:space="preserve"> </v>
      </c>
      <c r="W11" s="774" t="str">
        <f t="shared" si="3"/>
        <v xml:space="preserve"> </v>
      </c>
    </row>
    <row r="12" spans="1:23" x14ac:dyDescent="0.25">
      <c r="A12" s="624"/>
      <c r="B12" s="624"/>
      <c r="C12" s="624"/>
      <c r="D12" s="624"/>
      <c r="E12" s="624"/>
      <c r="F12" s="624"/>
      <c r="G12" s="624"/>
      <c r="H12" s="624"/>
      <c r="I12" s="774" t="str">
        <f t="shared" si="0"/>
        <v xml:space="preserve"> </v>
      </c>
      <c r="J12" s="774" t="str">
        <f t="shared" si="1"/>
        <v xml:space="preserve"> </v>
      </c>
      <c r="L12" s="47">
        <v>1</v>
      </c>
      <c r="M12" s="624"/>
      <c r="N12" s="624"/>
      <c r="O12" s="624"/>
      <c r="P12" s="624"/>
      <c r="Q12" s="624"/>
      <c r="R12" s="624"/>
      <c r="S12" s="624"/>
      <c r="T12" s="624"/>
      <c r="U12" s="624"/>
      <c r="V12" s="774" t="str">
        <f t="shared" si="2"/>
        <v xml:space="preserve"> </v>
      </c>
      <c r="W12" s="774" t="str">
        <f t="shared" si="3"/>
        <v xml:space="preserve"> </v>
      </c>
    </row>
    <row r="13" spans="1:23" x14ac:dyDescent="0.25">
      <c r="A13" s="624"/>
      <c r="B13" s="624"/>
      <c r="C13" s="624"/>
      <c r="D13" s="624"/>
      <c r="E13" s="624"/>
      <c r="F13" s="624"/>
      <c r="G13" s="624"/>
      <c r="H13" s="624"/>
      <c r="I13" s="774" t="str">
        <f t="shared" si="0"/>
        <v xml:space="preserve"> </v>
      </c>
      <c r="J13" s="774" t="str">
        <f t="shared" si="1"/>
        <v xml:space="preserve"> </v>
      </c>
      <c r="L13" s="47">
        <v>1</v>
      </c>
      <c r="M13" s="624"/>
      <c r="N13" s="624"/>
      <c r="O13" s="624"/>
      <c r="P13" s="624"/>
      <c r="Q13" s="624"/>
      <c r="R13" s="624"/>
      <c r="S13" s="624"/>
      <c r="T13" s="624"/>
      <c r="U13" s="624"/>
      <c r="V13" s="774" t="str">
        <f t="shared" si="2"/>
        <v xml:space="preserve"> </v>
      </c>
      <c r="W13" s="774" t="str">
        <f t="shared" si="3"/>
        <v xml:space="preserve"> </v>
      </c>
    </row>
    <row r="14" spans="1:23" x14ac:dyDescent="0.25">
      <c r="A14" s="624"/>
      <c r="B14" s="624"/>
      <c r="C14" s="624"/>
      <c r="D14" s="624"/>
      <c r="E14" s="624"/>
      <c r="F14" s="624"/>
      <c r="G14" s="624"/>
      <c r="H14" s="624"/>
      <c r="I14" s="774" t="str">
        <f t="shared" si="0"/>
        <v xml:space="preserve"> </v>
      </c>
      <c r="J14" s="774" t="str">
        <f t="shared" si="1"/>
        <v xml:space="preserve"> </v>
      </c>
      <c r="L14" s="47">
        <v>1</v>
      </c>
      <c r="M14" s="624"/>
      <c r="N14" s="624"/>
      <c r="O14" s="624"/>
      <c r="P14" s="624"/>
      <c r="Q14" s="624"/>
      <c r="R14" s="624"/>
      <c r="S14" s="624"/>
      <c r="T14" s="624"/>
      <c r="U14" s="624"/>
      <c r="V14" s="774" t="str">
        <f t="shared" si="2"/>
        <v xml:space="preserve"> </v>
      </c>
      <c r="W14" s="774" t="str">
        <f t="shared" si="3"/>
        <v xml:space="preserve"> </v>
      </c>
    </row>
    <row r="15" spans="1:23" x14ac:dyDescent="0.25">
      <c r="A15" s="624"/>
      <c r="B15" s="624"/>
      <c r="C15" s="624"/>
      <c r="D15" s="624"/>
      <c r="E15" s="624"/>
      <c r="F15" s="624"/>
      <c r="G15" s="624"/>
      <c r="H15" s="624"/>
      <c r="I15" s="774" t="str">
        <f t="shared" si="0"/>
        <v xml:space="preserve"> </v>
      </c>
      <c r="J15" s="774" t="str">
        <f t="shared" si="1"/>
        <v xml:space="preserve"> </v>
      </c>
      <c r="L15" s="47">
        <v>1</v>
      </c>
      <c r="M15" s="624"/>
      <c r="N15" s="624"/>
      <c r="O15" s="624"/>
      <c r="P15" s="624"/>
      <c r="Q15" s="624"/>
      <c r="R15" s="624"/>
      <c r="S15" s="624"/>
      <c r="T15" s="624"/>
      <c r="U15" s="624"/>
      <c r="V15" s="774" t="str">
        <f t="shared" si="2"/>
        <v xml:space="preserve"> </v>
      </c>
      <c r="W15" s="774" t="str">
        <f t="shared" si="3"/>
        <v xml:space="preserve"> </v>
      </c>
    </row>
    <row r="16" spans="1:23" x14ac:dyDescent="0.25">
      <c r="A16" s="624"/>
      <c r="B16" s="624"/>
      <c r="C16" s="624"/>
      <c r="D16" s="624"/>
      <c r="E16" s="624"/>
      <c r="F16" s="624"/>
      <c r="G16" s="624"/>
      <c r="H16" s="624"/>
      <c r="I16" s="774" t="str">
        <f t="shared" si="0"/>
        <v xml:space="preserve"> </v>
      </c>
      <c r="J16" s="774" t="str">
        <f t="shared" si="1"/>
        <v xml:space="preserve"> </v>
      </c>
      <c r="L16" s="47">
        <v>1</v>
      </c>
      <c r="M16" s="624"/>
      <c r="N16" s="624"/>
      <c r="O16" s="624"/>
      <c r="P16" s="624"/>
      <c r="Q16" s="624"/>
      <c r="R16" s="624"/>
      <c r="S16" s="624"/>
      <c r="T16" s="624"/>
      <c r="U16" s="624"/>
      <c r="V16" s="774" t="str">
        <f t="shared" si="2"/>
        <v xml:space="preserve"> </v>
      </c>
      <c r="W16" s="774" t="str">
        <f t="shared" si="3"/>
        <v xml:space="preserve"> </v>
      </c>
    </row>
    <row r="17" spans="1:23" x14ac:dyDescent="0.25">
      <c r="A17" s="624"/>
      <c r="B17" s="624"/>
      <c r="C17" s="624"/>
      <c r="D17" s="624"/>
      <c r="E17" s="624"/>
      <c r="F17" s="624"/>
      <c r="G17" s="624"/>
      <c r="H17" s="624"/>
      <c r="I17" s="774" t="str">
        <f t="shared" si="0"/>
        <v xml:space="preserve"> </v>
      </c>
      <c r="J17" s="774" t="str">
        <f t="shared" si="1"/>
        <v xml:space="preserve"> </v>
      </c>
      <c r="L17" s="47">
        <v>1</v>
      </c>
      <c r="M17" s="624"/>
      <c r="N17" s="624"/>
      <c r="O17" s="624"/>
      <c r="P17" s="624"/>
      <c r="Q17" s="624"/>
      <c r="R17" s="624"/>
      <c r="S17" s="624"/>
      <c r="T17" s="624"/>
      <c r="U17" s="624"/>
      <c r="V17" s="774" t="str">
        <f t="shared" si="2"/>
        <v xml:space="preserve"> </v>
      </c>
      <c r="W17" s="774" t="str">
        <f t="shared" si="3"/>
        <v xml:space="preserve"> </v>
      </c>
    </row>
    <row r="18" spans="1:23" x14ac:dyDescent="0.25">
      <c r="A18" s="624"/>
      <c r="B18" s="624"/>
      <c r="C18" s="624"/>
      <c r="D18" s="624"/>
      <c r="E18" s="624"/>
      <c r="F18" s="624"/>
      <c r="G18" s="624"/>
      <c r="H18" s="624"/>
      <c r="I18" s="774" t="str">
        <f t="shared" si="0"/>
        <v xml:space="preserve"> </v>
      </c>
      <c r="J18" s="774" t="str">
        <f t="shared" si="1"/>
        <v xml:space="preserve"> </v>
      </c>
      <c r="L18" s="47">
        <v>1</v>
      </c>
      <c r="M18" s="624"/>
      <c r="N18" s="624"/>
      <c r="O18" s="624"/>
      <c r="P18" s="624"/>
      <c r="Q18" s="624"/>
      <c r="R18" s="624"/>
      <c r="S18" s="624"/>
      <c r="T18" s="624"/>
      <c r="U18" s="624"/>
      <c r="V18" s="774" t="str">
        <f t="shared" si="2"/>
        <v xml:space="preserve"> </v>
      </c>
      <c r="W18" s="774" t="str">
        <f t="shared" si="3"/>
        <v xml:space="preserve"> </v>
      </c>
    </row>
    <row r="19" spans="1:23" x14ac:dyDescent="0.25">
      <c r="A19" s="624"/>
      <c r="B19" s="624"/>
      <c r="C19" s="624"/>
      <c r="D19" s="624"/>
      <c r="E19" s="624"/>
      <c r="F19" s="624"/>
      <c r="G19" s="624"/>
      <c r="H19" s="624"/>
      <c r="I19" s="774" t="str">
        <f t="shared" si="0"/>
        <v xml:space="preserve"> </v>
      </c>
      <c r="J19" s="774" t="str">
        <f t="shared" si="1"/>
        <v xml:space="preserve"> </v>
      </c>
      <c r="L19" s="47">
        <v>1</v>
      </c>
      <c r="M19" s="624"/>
      <c r="N19" s="624"/>
      <c r="O19" s="624"/>
      <c r="P19" s="624"/>
      <c r="Q19" s="624"/>
      <c r="R19" s="624"/>
      <c r="S19" s="624"/>
      <c r="T19" s="624"/>
      <c r="U19" s="624"/>
      <c r="V19" s="774" t="str">
        <f t="shared" si="2"/>
        <v xml:space="preserve"> </v>
      </c>
      <c r="W19" s="774" t="str">
        <f t="shared" si="3"/>
        <v xml:space="preserve"> </v>
      </c>
    </row>
    <row r="20" spans="1:23" x14ac:dyDescent="0.25">
      <c r="A20" s="624"/>
      <c r="B20" s="624"/>
      <c r="C20" s="624"/>
      <c r="D20" s="624"/>
      <c r="E20" s="624"/>
      <c r="F20" s="624"/>
      <c r="G20" s="624"/>
      <c r="H20" s="624"/>
      <c r="I20" s="774" t="str">
        <f t="shared" si="0"/>
        <v xml:space="preserve"> </v>
      </c>
      <c r="J20" s="774" t="str">
        <f t="shared" si="1"/>
        <v xml:space="preserve"> </v>
      </c>
      <c r="L20" s="47">
        <v>1</v>
      </c>
      <c r="M20" s="624"/>
      <c r="N20" s="624"/>
      <c r="O20" s="624"/>
      <c r="P20" s="624"/>
      <c r="Q20" s="624"/>
      <c r="R20" s="624"/>
      <c r="S20" s="624"/>
      <c r="T20" s="624"/>
      <c r="U20" s="624"/>
      <c r="V20" s="774" t="str">
        <f t="shared" si="2"/>
        <v xml:space="preserve"> </v>
      </c>
      <c r="W20" s="774" t="str">
        <f t="shared" si="3"/>
        <v xml:space="preserve"> </v>
      </c>
    </row>
    <row r="21" spans="1:23" x14ac:dyDescent="0.25">
      <c r="A21" s="624"/>
      <c r="B21" s="624"/>
      <c r="C21" s="624"/>
      <c r="D21" s="624"/>
      <c r="E21" s="624"/>
      <c r="F21" s="624"/>
      <c r="G21" s="624"/>
      <c r="H21" s="624"/>
      <c r="I21" s="774" t="str">
        <f t="shared" si="0"/>
        <v xml:space="preserve"> </v>
      </c>
      <c r="J21" s="774" t="str">
        <f t="shared" si="1"/>
        <v xml:space="preserve"> </v>
      </c>
      <c r="L21" s="47">
        <v>1</v>
      </c>
      <c r="M21" s="624"/>
      <c r="N21" s="624"/>
      <c r="O21" s="624"/>
      <c r="P21" s="624"/>
      <c r="Q21" s="624"/>
      <c r="R21" s="624"/>
      <c r="S21" s="624"/>
      <c r="T21" s="624"/>
      <c r="U21" s="624"/>
      <c r="V21" s="774" t="str">
        <f t="shared" si="2"/>
        <v xml:space="preserve"> </v>
      </c>
      <c r="W21" s="774" t="str">
        <f t="shared" si="3"/>
        <v xml:space="preserve"> </v>
      </c>
    </row>
    <row r="22" spans="1:23" x14ac:dyDescent="0.25">
      <c r="A22" s="624"/>
      <c r="B22" s="624"/>
      <c r="C22" s="624"/>
      <c r="D22" s="624"/>
      <c r="E22" s="624"/>
      <c r="F22" s="624"/>
      <c r="G22" s="624"/>
      <c r="H22" s="624"/>
      <c r="I22" s="774" t="str">
        <f t="shared" si="0"/>
        <v xml:space="preserve"> </v>
      </c>
      <c r="J22" s="774" t="str">
        <f t="shared" si="1"/>
        <v xml:space="preserve"> </v>
      </c>
      <c r="L22" s="47">
        <v>1</v>
      </c>
      <c r="M22" s="624"/>
      <c r="N22" s="624"/>
      <c r="O22" s="624"/>
      <c r="P22" s="624"/>
      <c r="Q22" s="624"/>
      <c r="R22" s="624"/>
      <c r="S22" s="624"/>
      <c r="T22" s="624"/>
      <c r="U22" s="624"/>
      <c r="V22" s="774" t="str">
        <f t="shared" si="2"/>
        <v xml:space="preserve"> </v>
      </c>
      <c r="W22" s="774" t="str">
        <f t="shared" si="3"/>
        <v xml:space="preserve"> </v>
      </c>
    </row>
    <row r="23" spans="1:23" x14ac:dyDescent="0.25">
      <c r="A23" s="624"/>
      <c r="B23" s="624"/>
      <c r="C23" s="624"/>
      <c r="D23" s="624"/>
      <c r="E23" s="624"/>
      <c r="F23" s="624"/>
      <c r="G23" s="624"/>
      <c r="H23" s="624"/>
      <c r="I23" s="774" t="str">
        <f t="shared" si="0"/>
        <v xml:space="preserve"> </v>
      </c>
      <c r="J23" s="774" t="str">
        <f t="shared" si="1"/>
        <v xml:space="preserve"> </v>
      </c>
      <c r="L23" s="47">
        <v>1</v>
      </c>
      <c r="M23" s="624"/>
      <c r="N23" s="624"/>
      <c r="O23" s="624"/>
      <c r="P23" s="624"/>
      <c r="Q23" s="624"/>
      <c r="R23" s="624"/>
      <c r="S23" s="624"/>
      <c r="T23" s="624"/>
      <c r="U23" s="624"/>
      <c r="V23" s="774" t="str">
        <f t="shared" si="2"/>
        <v xml:space="preserve"> </v>
      </c>
      <c r="W23" s="774" t="str">
        <f t="shared" si="3"/>
        <v xml:space="preserve"> </v>
      </c>
    </row>
    <row r="24" spans="1:23" x14ac:dyDescent="0.25">
      <c r="A24" s="624"/>
      <c r="B24" s="624"/>
      <c r="C24" s="624"/>
      <c r="D24" s="624"/>
      <c r="E24" s="624"/>
      <c r="F24" s="624"/>
      <c r="G24" s="624"/>
      <c r="H24" s="624"/>
      <c r="I24" s="774" t="str">
        <f t="shared" si="0"/>
        <v xml:space="preserve"> </v>
      </c>
      <c r="J24" s="774" t="str">
        <f t="shared" si="1"/>
        <v xml:space="preserve"> </v>
      </c>
      <c r="L24" s="47">
        <v>1</v>
      </c>
      <c r="M24" s="624"/>
      <c r="N24" s="624"/>
      <c r="O24" s="624"/>
      <c r="P24" s="624"/>
      <c r="Q24" s="624"/>
      <c r="R24" s="624"/>
      <c r="S24" s="624"/>
      <c r="T24" s="624"/>
      <c r="U24" s="624"/>
      <c r="V24" s="774" t="str">
        <f t="shared" si="2"/>
        <v xml:space="preserve"> </v>
      </c>
      <c r="W24" s="774" t="str">
        <f t="shared" si="3"/>
        <v xml:space="preserve"> </v>
      </c>
    </row>
    <row r="25" spans="1:23" x14ac:dyDescent="0.25">
      <c r="A25" s="624"/>
      <c r="B25" s="624"/>
      <c r="C25" s="624"/>
      <c r="D25" s="624"/>
      <c r="E25" s="624"/>
      <c r="F25" s="624"/>
      <c r="G25" s="624"/>
      <c r="H25" s="624"/>
      <c r="I25" s="774" t="str">
        <f t="shared" si="0"/>
        <v xml:space="preserve"> </v>
      </c>
      <c r="J25" s="774" t="str">
        <f t="shared" si="1"/>
        <v xml:space="preserve"> </v>
      </c>
      <c r="L25" s="47">
        <v>1</v>
      </c>
      <c r="M25" s="624"/>
      <c r="N25" s="624"/>
      <c r="O25" s="624"/>
      <c r="P25" s="624"/>
      <c r="Q25" s="624"/>
      <c r="R25" s="624"/>
      <c r="S25" s="624"/>
      <c r="T25" s="624"/>
      <c r="U25" s="624"/>
      <c r="V25" s="774" t="str">
        <f t="shared" si="2"/>
        <v xml:space="preserve"> </v>
      </c>
      <c r="W25" s="774" t="str">
        <f t="shared" si="3"/>
        <v xml:space="preserve"> </v>
      </c>
    </row>
    <row r="26" spans="1:23" x14ac:dyDescent="0.25">
      <c r="A26" s="624"/>
      <c r="B26" s="624"/>
      <c r="C26" s="624"/>
      <c r="D26" s="624"/>
      <c r="E26" s="624"/>
      <c r="F26" s="624"/>
      <c r="G26" s="624"/>
      <c r="H26" s="624"/>
      <c r="I26" s="774" t="str">
        <f t="shared" si="0"/>
        <v xml:space="preserve"> </v>
      </c>
      <c r="J26" s="774" t="str">
        <f t="shared" si="1"/>
        <v xml:space="preserve"> </v>
      </c>
      <c r="L26" s="47">
        <v>1</v>
      </c>
      <c r="M26" s="624"/>
      <c r="N26" s="624"/>
      <c r="O26" s="624"/>
      <c r="P26" s="624"/>
      <c r="Q26" s="624"/>
      <c r="R26" s="624"/>
      <c r="S26" s="624"/>
      <c r="T26" s="624"/>
      <c r="U26" s="624"/>
      <c r="V26" s="774" t="str">
        <f t="shared" si="2"/>
        <v xml:space="preserve"> </v>
      </c>
      <c r="W26" s="774" t="str">
        <f t="shared" si="3"/>
        <v xml:space="preserve"> </v>
      </c>
    </row>
    <row r="27" spans="1:23" x14ac:dyDescent="0.25">
      <c r="A27" s="624"/>
      <c r="B27" s="624"/>
      <c r="C27" s="624"/>
      <c r="D27" s="624"/>
      <c r="E27" s="624"/>
      <c r="F27" s="624"/>
      <c r="G27" s="624"/>
      <c r="H27" s="624"/>
      <c r="I27" s="774" t="str">
        <f t="shared" si="0"/>
        <v xml:space="preserve"> </v>
      </c>
      <c r="J27" s="774" t="str">
        <f t="shared" si="1"/>
        <v xml:space="preserve"> </v>
      </c>
      <c r="L27" s="47">
        <v>1</v>
      </c>
      <c r="M27" s="624"/>
      <c r="N27" s="624"/>
      <c r="O27" s="624"/>
      <c r="P27" s="624"/>
      <c r="Q27" s="624"/>
      <c r="R27" s="624"/>
      <c r="S27" s="624"/>
      <c r="T27" s="624"/>
      <c r="U27" s="624"/>
      <c r="V27" s="774" t="str">
        <f t="shared" si="2"/>
        <v xml:space="preserve"> </v>
      </c>
      <c r="W27" s="774" t="str">
        <f t="shared" si="3"/>
        <v xml:space="preserve"> </v>
      </c>
    </row>
    <row r="28" spans="1:23" x14ac:dyDescent="0.25">
      <c r="A28" s="624"/>
      <c r="B28" s="624"/>
      <c r="C28" s="624"/>
      <c r="D28" s="624"/>
      <c r="E28" s="624"/>
      <c r="F28" s="624"/>
      <c r="G28" s="624"/>
      <c r="H28" s="624"/>
      <c r="I28" s="774" t="str">
        <f t="shared" si="0"/>
        <v xml:space="preserve"> </v>
      </c>
      <c r="J28" s="774" t="str">
        <f t="shared" si="1"/>
        <v xml:space="preserve"> </v>
      </c>
      <c r="L28" s="47">
        <v>1</v>
      </c>
      <c r="M28" s="624"/>
      <c r="N28" s="624"/>
      <c r="O28" s="624"/>
      <c r="P28" s="624"/>
      <c r="Q28" s="624"/>
      <c r="R28" s="624"/>
      <c r="S28" s="624"/>
      <c r="T28" s="624"/>
      <c r="U28" s="624"/>
      <c r="V28" s="774" t="str">
        <f t="shared" si="2"/>
        <v xml:space="preserve"> </v>
      </c>
      <c r="W28" s="774" t="str">
        <f t="shared" si="3"/>
        <v xml:space="preserve"> </v>
      </c>
    </row>
    <row r="29" spans="1:23" x14ac:dyDescent="0.25">
      <c r="A29" s="624"/>
      <c r="B29" s="624"/>
      <c r="C29" s="624"/>
      <c r="D29" s="624"/>
      <c r="E29" s="624"/>
      <c r="F29" s="624"/>
      <c r="G29" s="624"/>
      <c r="H29" s="624"/>
      <c r="I29" s="774" t="str">
        <f t="shared" si="0"/>
        <v xml:space="preserve"> </v>
      </c>
      <c r="J29" s="774" t="str">
        <f t="shared" si="1"/>
        <v xml:space="preserve"> </v>
      </c>
      <c r="L29" s="47">
        <v>1</v>
      </c>
      <c r="M29" s="624"/>
      <c r="N29" s="624"/>
      <c r="O29" s="624"/>
      <c r="P29" s="624"/>
      <c r="Q29" s="624"/>
      <c r="R29" s="624"/>
      <c r="S29" s="624"/>
      <c r="T29" s="624"/>
      <c r="U29" s="624"/>
      <c r="V29" s="774" t="str">
        <f t="shared" si="2"/>
        <v xml:space="preserve"> </v>
      </c>
      <c r="W29" s="774" t="str">
        <f t="shared" si="3"/>
        <v xml:space="preserve"> </v>
      </c>
    </row>
    <row r="30" spans="1:23" x14ac:dyDescent="0.25">
      <c r="A30" s="624"/>
      <c r="B30" s="624"/>
      <c r="C30" s="624"/>
      <c r="D30" s="624"/>
      <c r="E30" s="624"/>
      <c r="F30" s="624"/>
      <c r="G30" s="624"/>
      <c r="H30" s="624"/>
      <c r="I30" s="774" t="str">
        <f t="shared" si="0"/>
        <v xml:space="preserve"> </v>
      </c>
      <c r="J30" s="774" t="str">
        <f t="shared" si="1"/>
        <v xml:space="preserve"> </v>
      </c>
      <c r="L30" s="47">
        <v>1</v>
      </c>
      <c r="M30" s="624"/>
      <c r="N30" s="624"/>
      <c r="O30" s="624"/>
      <c r="P30" s="624"/>
      <c r="Q30" s="624"/>
      <c r="R30" s="624"/>
      <c r="S30" s="624"/>
      <c r="T30" s="624"/>
      <c r="U30" s="624"/>
      <c r="V30" s="774" t="str">
        <f t="shared" si="2"/>
        <v xml:space="preserve"> </v>
      </c>
      <c r="W30" s="774" t="str">
        <f t="shared" si="3"/>
        <v xml:space="preserve"> </v>
      </c>
    </row>
    <row r="31" spans="1:23" x14ac:dyDescent="0.25">
      <c r="A31" s="624"/>
      <c r="B31" s="624"/>
      <c r="C31" s="624"/>
      <c r="D31" s="624"/>
      <c r="E31" s="624"/>
      <c r="F31" s="624"/>
      <c r="G31" s="624"/>
      <c r="H31" s="624"/>
      <c r="I31" s="774" t="str">
        <f t="shared" si="0"/>
        <v xml:space="preserve"> </v>
      </c>
      <c r="J31" s="774" t="str">
        <f t="shared" si="1"/>
        <v xml:space="preserve"> </v>
      </c>
      <c r="L31" s="47">
        <v>1</v>
      </c>
      <c r="M31" s="624"/>
      <c r="N31" s="624"/>
      <c r="O31" s="624"/>
      <c r="P31" s="624"/>
      <c r="Q31" s="624"/>
      <c r="R31" s="624"/>
      <c r="S31" s="624"/>
      <c r="T31" s="624"/>
      <c r="U31" s="624"/>
      <c r="V31" s="774" t="str">
        <f t="shared" si="2"/>
        <v xml:space="preserve"> </v>
      </c>
      <c r="W31" s="774" t="str">
        <f t="shared" si="3"/>
        <v xml:space="preserve"> </v>
      </c>
    </row>
    <row r="32" spans="1:23" x14ac:dyDescent="0.25">
      <c r="A32" s="624"/>
      <c r="B32" s="624"/>
      <c r="C32" s="624"/>
      <c r="D32" s="624"/>
      <c r="E32" s="624"/>
      <c r="F32" s="624"/>
      <c r="G32" s="624"/>
      <c r="H32" s="624"/>
      <c r="I32" s="774" t="str">
        <f t="shared" si="0"/>
        <v xml:space="preserve"> </v>
      </c>
      <c r="J32" s="774" t="str">
        <f t="shared" si="1"/>
        <v xml:space="preserve"> </v>
      </c>
      <c r="L32" s="47">
        <v>1</v>
      </c>
      <c r="M32" s="624"/>
      <c r="N32" s="624"/>
      <c r="O32" s="624"/>
      <c r="P32" s="624"/>
      <c r="Q32" s="624"/>
      <c r="R32" s="624"/>
      <c r="S32" s="624"/>
      <c r="T32" s="624"/>
      <c r="U32" s="624"/>
      <c r="V32" s="774" t="str">
        <f t="shared" si="2"/>
        <v xml:space="preserve"> </v>
      </c>
      <c r="W32" s="774" t="str">
        <f t="shared" si="3"/>
        <v xml:space="preserve"> </v>
      </c>
    </row>
    <row r="33" spans="1:23" x14ac:dyDescent="0.25">
      <c r="A33" s="624"/>
      <c r="B33" s="624"/>
      <c r="C33" s="624"/>
      <c r="D33" s="624"/>
      <c r="E33" s="624"/>
      <c r="F33" s="624"/>
      <c r="G33" s="624"/>
      <c r="H33" s="624"/>
      <c r="I33" s="774" t="str">
        <f t="shared" si="0"/>
        <v xml:space="preserve"> </v>
      </c>
      <c r="J33" s="774" t="str">
        <f t="shared" si="1"/>
        <v xml:space="preserve"> </v>
      </c>
      <c r="L33" s="47">
        <v>1</v>
      </c>
      <c r="M33" s="624"/>
      <c r="N33" s="624"/>
      <c r="O33" s="624"/>
      <c r="P33" s="624"/>
      <c r="Q33" s="624"/>
      <c r="R33" s="624"/>
      <c r="S33" s="624"/>
      <c r="T33" s="624"/>
      <c r="U33" s="624"/>
      <c r="V33" s="774" t="str">
        <f t="shared" si="2"/>
        <v xml:space="preserve"> </v>
      </c>
      <c r="W33" s="774" t="str">
        <f t="shared" si="3"/>
        <v xml:space="preserve"> </v>
      </c>
    </row>
    <row r="34" spans="1:23" x14ac:dyDescent="0.25">
      <c r="A34" s="624"/>
      <c r="B34" s="624"/>
      <c r="C34" s="624"/>
      <c r="D34" s="624"/>
      <c r="E34" s="624"/>
      <c r="F34" s="624"/>
      <c r="G34" s="624"/>
      <c r="H34" s="624"/>
      <c r="I34" s="774" t="str">
        <f t="shared" si="0"/>
        <v xml:space="preserve"> </v>
      </c>
      <c r="J34" s="774" t="str">
        <f t="shared" si="1"/>
        <v xml:space="preserve"> </v>
      </c>
      <c r="L34" s="47">
        <v>1</v>
      </c>
      <c r="M34" s="624"/>
      <c r="N34" s="624"/>
      <c r="O34" s="624"/>
      <c r="P34" s="624"/>
      <c r="Q34" s="624"/>
      <c r="R34" s="624"/>
      <c r="S34" s="624"/>
      <c r="T34" s="624"/>
      <c r="U34" s="624"/>
      <c r="V34" s="774" t="str">
        <f t="shared" si="2"/>
        <v xml:space="preserve"> </v>
      </c>
      <c r="W34" s="774" t="str">
        <f t="shared" si="3"/>
        <v xml:space="preserve"> </v>
      </c>
    </row>
    <row r="35" spans="1:23" x14ac:dyDescent="0.25">
      <c r="A35" s="624"/>
      <c r="B35" s="624"/>
      <c r="C35" s="624"/>
      <c r="D35" s="624"/>
      <c r="E35" s="624"/>
      <c r="F35" s="624"/>
      <c r="G35" s="624"/>
      <c r="H35" s="624"/>
      <c r="I35" s="774" t="str">
        <f t="shared" si="0"/>
        <v xml:space="preserve"> </v>
      </c>
      <c r="J35" s="774" t="str">
        <f t="shared" si="1"/>
        <v xml:space="preserve"> </v>
      </c>
      <c r="L35" s="47">
        <v>1</v>
      </c>
      <c r="M35" s="624"/>
      <c r="N35" s="624"/>
      <c r="O35" s="624"/>
      <c r="P35" s="624"/>
      <c r="Q35" s="624"/>
      <c r="R35" s="624"/>
      <c r="S35" s="624"/>
      <c r="T35" s="624"/>
      <c r="U35" s="624"/>
      <c r="V35" s="774" t="str">
        <f t="shared" si="2"/>
        <v xml:space="preserve"> </v>
      </c>
      <c r="W35" s="774" t="str">
        <f t="shared" si="3"/>
        <v xml:space="preserve"> </v>
      </c>
    </row>
    <row r="36" spans="1:23" x14ac:dyDescent="0.25">
      <c r="A36" s="624"/>
      <c r="B36" s="624"/>
      <c r="C36" s="624"/>
      <c r="D36" s="624"/>
      <c r="E36" s="624"/>
      <c r="F36" s="624"/>
      <c r="G36" s="624"/>
      <c r="H36" s="624"/>
      <c r="I36" s="774" t="str">
        <f t="shared" si="0"/>
        <v xml:space="preserve"> </v>
      </c>
      <c r="J36" s="774" t="str">
        <f t="shared" si="1"/>
        <v xml:space="preserve"> </v>
      </c>
      <c r="L36" s="47">
        <v>1</v>
      </c>
      <c r="M36" s="624"/>
      <c r="N36" s="624"/>
      <c r="O36" s="624"/>
      <c r="P36" s="624"/>
      <c r="Q36" s="624"/>
      <c r="R36" s="624"/>
      <c r="S36" s="624"/>
      <c r="T36" s="624"/>
      <c r="U36" s="624"/>
      <c r="V36" s="774" t="str">
        <f t="shared" si="2"/>
        <v xml:space="preserve"> </v>
      </c>
      <c r="W36" s="774" t="str">
        <f t="shared" si="3"/>
        <v xml:space="preserve"> </v>
      </c>
    </row>
    <row r="37" spans="1:23" x14ac:dyDescent="0.25">
      <c r="A37" s="624"/>
      <c r="B37" s="624"/>
      <c r="C37" s="624"/>
      <c r="D37" s="624"/>
      <c r="E37" s="624"/>
      <c r="F37" s="624"/>
      <c r="G37" s="624"/>
      <c r="H37" s="624"/>
      <c r="I37" s="774" t="str">
        <f t="shared" si="0"/>
        <v xml:space="preserve"> </v>
      </c>
      <c r="J37" s="774" t="str">
        <f t="shared" si="1"/>
        <v xml:space="preserve"> </v>
      </c>
      <c r="L37" s="47">
        <v>1</v>
      </c>
      <c r="M37" s="624"/>
      <c r="N37" s="624"/>
      <c r="O37" s="624"/>
      <c r="P37" s="624"/>
      <c r="Q37" s="624"/>
      <c r="R37" s="624"/>
      <c r="S37" s="624"/>
      <c r="T37" s="624"/>
      <c r="U37" s="624"/>
      <c r="V37" s="774" t="str">
        <f t="shared" si="2"/>
        <v xml:space="preserve"> </v>
      </c>
      <c r="W37" s="774" t="str">
        <f t="shared" si="3"/>
        <v xml:space="preserve"> </v>
      </c>
    </row>
    <row r="38" spans="1:23" x14ac:dyDescent="0.25">
      <c r="A38" s="624"/>
      <c r="B38" s="624"/>
      <c r="C38" s="624"/>
      <c r="D38" s="624"/>
      <c r="E38" s="624"/>
      <c r="F38" s="624"/>
      <c r="G38" s="624"/>
      <c r="H38" s="624"/>
      <c r="I38" s="774" t="str">
        <f t="shared" si="0"/>
        <v xml:space="preserve"> </v>
      </c>
      <c r="J38" s="774" t="str">
        <f t="shared" si="1"/>
        <v xml:space="preserve"> </v>
      </c>
      <c r="L38" s="47">
        <v>1</v>
      </c>
      <c r="M38" s="624"/>
      <c r="N38" s="624"/>
      <c r="O38" s="624"/>
      <c r="P38" s="624"/>
      <c r="Q38" s="624"/>
      <c r="R38" s="624"/>
      <c r="S38" s="624"/>
      <c r="T38" s="624"/>
      <c r="U38" s="624"/>
      <c r="V38" s="774" t="str">
        <f t="shared" si="2"/>
        <v xml:space="preserve"> </v>
      </c>
      <c r="W38" s="774" t="str">
        <f t="shared" si="3"/>
        <v xml:space="preserve"> </v>
      </c>
    </row>
    <row r="39" spans="1:23" x14ac:dyDescent="0.25">
      <c r="A39" s="624"/>
      <c r="B39" s="624"/>
      <c r="C39" s="624"/>
      <c r="D39" s="624"/>
      <c r="E39" s="624"/>
      <c r="F39" s="624"/>
      <c r="G39" s="624"/>
      <c r="H39" s="624"/>
      <c r="I39" s="774" t="str">
        <f t="shared" si="0"/>
        <v xml:space="preserve"> </v>
      </c>
      <c r="J39" s="774" t="str">
        <f t="shared" si="1"/>
        <v xml:space="preserve"> </v>
      </c>
      <c r="L39" s="47">
        <v>1</v>
      </c>
      <c r="M39" s="624"/>
      <c r="N39" s="624"/>
      <c r="O39" s="624"/>
      <c r="P39" s="624"/>
      <c r="Q39" s="624"/>
      <c r="R39" s="624"/>
      <c r="S39" s="624"/>
      <c r="T39" s="624"/>
      <c r="U39" s="624"/>
      <c r="V39" s="774" t="str">
        <f t="shared" si="2"/>
        <v xml:space="preserve"> </v>
      </c>
      <c r="W39" s="774" t="str">
        <f t="shared" si="3"/>
        <v xml:space="preserve"> </v>
      </c>
    </row>
    <row r="40" spans="1:23" x14ac:dyDescent="0.25">
      <c r="A40" s="624"/>
      <c r="B40" s="624"/>
      <c r="C40" s="624"/>
      <c r="D40" s="624"/>
      <c r="E40" s="624"/>
      <c r="F40" s="624"/>
      <c r="G40" s="624"/>
      <c r="H40" s="624"/>
      <c r="I40" s="774" t="str">
        <f t="shared" si="0"/>
        <v xml:space="preserve"> </v>
      </c>
      <c r="J40" s="774" t="str">
        <f t="shared" si="1"/>
        <v xml:space="preserve"> </v>
      </c>
      <c r="L40" s="47">
        <v>1</v>
      </c>
      <c r="M40" s="624"/>
      <c r="N40" s="624"/>
      <c r="O40" s="624"/>
      <c r="P40" s="624"/>
      <c r="Q40" s="624"/>
      <c r="R40" s="624"/>
      <c r="S40" s="624"/>
      <c r="T40" s="624"/>
      <c r="U40" s="624"/>
      <c r="V40" s="774" t="str">
        <f t="shared" si="2"/>
        <v xml:space="preserve"> </v>
      </c>
      <c r="W40" s="774" t="str">
        <f t="shared" si="3"/>
        <v xml:space="preserve"> </v>
      </c>
    </row>
    <row r="41" spans="1:23" x14ac:dyDescent="0.25">
      <c r="A41" s="624"/>
      <c r="B41" s="624"/>
      <c r="C41" s="624"/>
      <c r="D41" s="624"/>
      <c r="E41" s="624"/>
      <c r="F41" s="624"/>
      <c r="G41" s="624"/>
      <c r="H41" s="624"/>
      <c r="I41" s="774" t="str">
        <f t="shared" si="0"/>
        <v xml:space="preserve"> </v>
      </c>
      <c r="J41" s="774" t="str">
        <f t="shared" si="1"/>
        <v xml:space="preserve"> </v>
      </c>
      <c r="L41" s="47">
        <v>1</v>
      </c>
      <c r="M41" s="624"/>
      <c r="N41" s="624"/>
      <c r="O41" s="624"/>
      <c r="P41" s="624"/>
      <c r="Q41" s="624"/>
      <c r="R41" s="624"/>
      <c r="S41" s="624"/>
      <c r="T41" s="624"/>
      <c r="U41" s="624"/>
      <c r="V41" s="774" t="str">
        <f t="shared" si="2"/>
        <v xml:space="preserve"> </v>
      </c>
      <c r="W41" s="774" t="str">
        <f t="shared" si="3"/>
        <v xml:space="preserve"> </v>
      </c>
    </row>
    <row r="42" spans="1:23" x14ac:dyDescent="0.25">
      <c r="A42" s="624"/>
      <c r="B42" s="624"/>
      <c r="C42" s="624"/>
      <c r="D42" s="624"/>
      <c r="E42" s="624"/>
      <c r="F42" s="624"/>
      <c r="G42" s="624"/>
      <c r="H42" s="624"/>
      <c r="I42" s="774" t="str">
        <f t="shared" si="0"/>
        <v xml:space="preserve"> </v>
      </c>
      <c r="J42" s="774" t="str">
        <f t="shared" si="1"/>
        <v xml:space="preserve"> </v>
      </c>
      <c r="L42" s="47">
        <v>1</v>
      </c>
      <c r="M42" s="624"/>
      <c r="N42" s="624"/>
      <c r="O42" s="624"/>
      <c r="P42" s="624"/>
      <c r="Q42" s="624"/>
      <c r="R42" s="624"/>
      <c r="S42" s="624"/>
      <c r="T42" s="624"/>
      <c r="U42" s="624"/>
      <c r="V42" s="774" t="str">
        <f t="shared" si="2"/>
        <v xml:space="preserve"> </v>
      </c>
      <c r="W42" s="774" t="str">
        <f t="shared" si="3"/>
        <v xml:space="preserve"> </v>
      </c>
    </row>
    <row r="43" spans="1:23" x14ac:dyDescent="0.25">
      <c r="A43" s="624"/>
      <c r="B43" s="624"/>
      <c r="C43" s="624"/>
      <c r="D43" s="624"/>
      <c r="E43" s="624"/>
      <c r="F43" s="624"/>
      <c r="G43" s="624"/>
      <c r="H43" s="624"/>
      <c r="I43" s="774" t="str">
        <f t="shared" si="0"/>
        <v xml:space="preserve"> </v>
      </c>
      <c r="J43" s="774" t="str">
        <f t="shared" si="1"/>
        <v xml:space="preserve"> </v>
      </c>
      <c r="L43" s="47">
        <v>1</v>
      </c>
      <c r="M43" s="624"/>
      <c r="N43" s="624"/>
      <c r="O43" s="624"/>
      <c r="P43" s="624"/>
      <c r="Q43" s="624"/>
      <c r="R43" s="624"/>
      <c r="S43" s="624"/>
      <c r="T43" s="624"/>
      <c r="U43" s="624"/>
      <c r="V43" s="774" t="str">
        <f t="shared" si="2"/>
        <v xml:space="preserve"> </v>
      </c>
      <c r="W43" s="774" t="str">
        <f t="shared" si="3"/>
        <v xml:space="preserve"> </v>
      </c>
    </row>
    <row r="44" spans="1:23" x14ac:dyDescent="0.25">
      <c r="A44" s="624"/>
      <c r="B44" s="624"/>
      <c r="C44" s="624"/>
      <c r="D44" s="624"/>
      <c r="E44" s="624"/>
      <c r="F44" s="624"/>
      <c r="G44" s="624"/>
      <c r="H44" s="624"/>
      <c r="I44" s="774" t="str">
        <f t="shared" si="0"/>
        <v xml:space="preserve"> </v>
      </c>
      <c r="J44" s="774" t="str">
        <f t="shared" si="1"/>
        <v xml:space="preserve"> </v>
      </c>
      <c r="L44" s="47">
        <v>1</v>
      </c>
      <c r="M44" s="624"/>
      <c r="N44" s="624"/>
      <c r="O44" s="624"/>
      <c r="P44" s="624"/>
      <c r="Q44" s="624"/>
      <c r="R44" s="624"/>
      <c r="S44" s="624"/>
      <c r="T44" s="624"/>
      <c r="U44" s="624"/>
      <c r="V44" s="774" t="str">
        <f t="shared" si="2"/>
        <v xml:space="preserve"> </v>
      </c>
      <c r="W44" s="774" t="str">
        <f t="shared" si="3"/>
        <v xml:space="preserve"> </v>
      </c>
    </row>
    <row r="45" spans="1:23" x14ac:dyDescent="0.25">
      <c r="A45" s="624"/>
      <c r="B45" s="624"/>
      <c r="C45" s="624"/>
      <c r="D45" s="624"/>
      <c r="E45" s="624"/>
      <c r="F45" s="624"/>
      <c r="G45" s="624"/>
      <c r="H45" s="624"/>
      <c r="I45" s="774" t="str">
        <f t="shared" si="0"/>
        <v xml:space="preserve"> </v>
      </c>
      <c r="J45" s="774" t="str">
        <f t="shared" si="1"/>
        <v xml:space="preserve"> </v>
      </c>
      <c r="L45" s="47">
        <v>1</v>
      </c>
      <c r="M45" s="624"/>
      <c r="N45" s="624"/>
      <c r="O45" s="624"/>
      <c r="P45" s="624"/>
      <c r="Q45" s="624"/>
      <c r="R45" s="624"/>
      <c r="S45" s="624"/>
      <c r="T45" s="624"/>
      <c r="U45" s="624"/>
      <c r="V45" s="774" t="str">
        <f t="shared" si="2"/>
        <v xml:space="preserve"> </v>
      </c>
      <c r="W45" s="774" t="str">
        <f t="shared" si="3"/>
        <v xml:space="preserve"> </v>
      </c>
    </row>
    <row r="46" spans="1:23" x14ac:dyDescent="0.25">
      <c r="A46" s="624"/>
      <c r="B46" s="624"/>
      <c r="C46" s="624"/>
      <c r="D46" s="624"/>
      <c r="E46" s="624"/>
      <c r="F46" s="624"/>
      <c r="G46" s="624"/>
      <c r="H46" s="624"/>
      <c r="I46" s="774" t="str">
        <f t="shared" si="0"/>
        <v xml:space="preserve"> </v>
      </c>
      <c r="J46" s="774" t="str">
        <f t="shared" si="1"/>
        <v xml:space="preserve"> </v>
      </c>
      <c r="L46" s="47">
        <v>1</v>
      </c>
      <c r="M46" s="624"/>
      <c r="N46" s="624"/>
      <c r="O46" s="624"/>
      <c r="P46" s="624"/>
      <c r="Q46" s="624"/>
      <c r="R46" s="624"/>
      <c r="S46" s="624"/>
      <c r="T46" s="624"/>
      <c r="U46" s="624"/>
      <c r="V46" s="774" t="str">
        <f t="shared" si="2"/>
        <v xml:space="preserve"> </v>
      </c>
      <c r="W46" s="774" t="str">
        <f t="shared" si="3"/>
        <v xml:space="preserve"> </v>
      </c>
    </row>
    <row r="47" spans="1:23" x14ac:dyDescent="0.25">
      <c r="A47" s="624"/>
      <c r="B47" s="624"/>
      <c r="C47" s="624"/>
      <c r="D47" s="624"/>
      <c r="E47" s="624"/>
      <c r="F47" s="624"/>
      <c r="G47" s="624"/>
      <c r="H47" s="624"/>
      <c r="I47" s="774" t="str">
        <f t="shared" si="0"/>
        <v xml:space="preserve"> </v>
      </c>
      <c r="J47" s="774" t="str">
        <f t="shared" si="1"/>
        <v xml:space="preserve"> </v>
      </c>
      <c r="L47" s="47">
        <v>1</v>
      </c>
      <c r="M47" s="624"/>
      <c r="N47" s="624"/>
      <c r="O47" s="624"/>
      <c r="P47" s="624"/>
      <c r="Q47" s="624"/>
      <c r="R47" s="624"/>
      <c r="S47" s="624"/>
      <c r="T47" s="624"/>
      <c r="U47" s="624"/>
      <c r="V47" s="774" t="str">
        <f t="shared" si="2"/>
        <v xml:space="preserve"> </v>
      </c>
      <c r="W47" s="774" t="str">
        <f t="shared" si="3"/>
        <v xml:space="preserve"> </v>
      </c>
    </row>
    <row r="48" spans="1:23" x14ac:dyDescent="0.25">
      <c r="A48" s="624"/>
      <c r="B48" s="624"/>
      <c r="C48" s="624"/>
      <c r="D48" s="624"/>
      <c r="E48" s="624"/>
      <c r="F48" s="624"/>
      <c r="G48" s="624"/>
      <c r="H48" s="624"/>
      <c r="I48" s="774" t="str">
        <f t="shared" si="0"/>
        <v xml:space="preserve"> </v>
      </c>
      <c r="J48" s="774" t="str">
        <f t="shared" si="1"/>
        <v xml:space="preserve"> </v>
      </c>
      <c r="L48" s="47">
        <v>1</v>
      </c>
      <c r="M48" s="624"/>
      <c r="N48" s="624"/>
      <c r="O48" s="624"/>
      <c r="P48" s="624"/>
      <c r="Q48" s="624"/>
      <c r="R48" s="624"/>
      <c r="S48" s="624"/>
      <c r="T48" s="624"/>
      <c r="U48" s="624"/>
      <c r="V48" s="774" t="str">
        <f t="shared" si="2"/>
        <v xml:space="preserve"> </v>
      </c>
      <c r="W48" s="774" t="str">
        <f t="shared" si="3"/>
        <v xml:space="preserve"> </v>
      </c>
    </row>
    <row r="49" spans="1:23" x14ac:dyDescent="0.25">
      <c r="A49" s="624"/>
      <c r="B49" s="624"/>
      <c r="C49" s="624"/>
      <c r="D49" s="624"/>
      <c r="E49" s="624"/>
      <c r="F49" s="624"/>
      <c r="G49" s="624"/>
      <c r="H49" s="624"/>
      <c r="I49" s="774" t="str">
        <f t="shared" si="0"/>
        <v xml:space="preserve"> </v>
      </c>
      <c r="J49" s="774" t="str">
        <f t="shared" si="1"/>
        <v xml:space="preserve"> </v>
      </c>
      <c r="L49" s="47">
        <v>1</v>
      </c>
      <c r="M49" s="624"/>
      <c r="N49" s="624"/>
      <c r="O49" s="624"/>
      <c r="P49" s="624"/>
      <c r="Q49" s="624"/>
      <c r="R49" s="624"/>
      <c r="S49" s="624"/>
      <c r="T49" s="624"/>
      <c r="U49" s="624"/>
      <c r="V49" s="774" t="str">
        <f t="shared" si="2"/>
        <v xml:space="preserve"> </v>
      </c>
      <c r="W49" s="774" t="str">
        <f t="shared" si="3"/>
        <v xml:space="preserve"> </v>
      </c>
    </row>
    <row r="50" spans="1:23" x14ac:dyDescent="0.25">
      <c r="A50" s="624"/>
      <c r="B50" s="624"/>
      <c r="C50" s="624"/>
      <c r="D50" s="624"/>
      <c r="E50" s="624"/>
      <c r="F50" s="624"/>
      <c r="G50" s="624"/>
      <c r="H50" s="624"/>
      <c r="I50" s="774" t="str">
        <f t="shared" si="0"/>
        <v xml:space="preserve"> </v>
      </c>
      <c r="J50" s="774" t="str">
        <f t="shared" si="1"/>
        <v xml:space="preserve"> </v>
      </c>
      <c r="L50" s="47">
        <v>1</v>
      </c>
      <c r="M50" s="624"/>
      <c r="N50" s="624"/>
      <c r="O50" s="624"/>
      <c r="P50" s="624"/>
      <c r="Q50" s="624"/>
      <c r="R50" s="624"/>
      <c r="S50" s="624"/>
      <c r="T50" s="624"/>
      <c r="U50" s="624"/>
      <c r="V50" s="774" t="str">
        <f t="shared" si="2"/>
        <v xml:space="preserve"> </v>
      </c>
      <c r="W50" s="774" t="str">
        <f t="shared" si="3"/>
        <v xml:space="preserve"> </v>
      </c>
    </row>
    <row r="51" spans="1:23" x14ac:dyDescent="0.25">
      <c r="A51" s="624"/>
      <c r="B51" s="624"/>
      <c r="C51" s="624"/>
      <c r="D51" s="624"/>
      <c r="E51" s="624"/>
      <c r="F51" s="624"/>
      <c r="G51" s="624"/>
      <c r="H51" s="624"/>
      <c r="I51" s="774" t="str">
        <f t="shared" si="0"/>
        <v xml:space="preserve"> </v>
      </c>
      <c r="J51" s="774" t="str">
        <f t="shared" si="1"/>
        <v xml:space="preserve"> </v>
      </c>
      <c r="L51" s="47">
        <v>1</v>
      </c>
      <c r="M51" s="624"/>
      <c r="N51" s="624"/>
      <c r="O51" s="624"/>
      <c r="P51" s="624"/>
      <c r="Q51" s="624"/>
      <c r="R51" s="624"/>
      <c r="S51" s="624"/>
      <c r="T51" s="624"/>
      <c r="U51" s="624"/>
      <c r="V51" s="774" t="str">
        <f t="shared" si="2"/>
        <v xml:space="preserve"> </v>
      </c>
      <c r="W51" s="774" t="str">
        <f t="shared" si="3"/>
        <v xml:space="preserve"> </v>
      </c>
    </row>
    <row r="52" spans="1:23" x14ac:dyDescent="0.25">
      <c r="A52" s="624"/>
      <c r="B52" s="624"/>
      <c r="C52" s="624"/>
      <c r="D52" s="624"/>
      <c r="E52" s="624"/>
      <c r="F52" s="624"/>
      <c r="G52" s="624"/>
      <c r="H52" s="624"/>
      <c r="I52" s="774" t="str">
        <f t="shared" si="0"/>
        <v xml:space="preserve"> </v>
      </c>
      <c r="J52" s="774" t="str">
        <f t="shared" si="1"/>
        <v xml:space="preserve"> </v>
      </c>
      <c r="L52" s="47">
        <v>1</v>
      </c>
      <c r="M52" s="624"/>
      <c r="N52" s="624"/>
      <c r="O52" s="624"/>
      <c r="P52" s="624"/>
      <c r="Q52" s="624"/>
      <c r="R52" s="624"/>
      <c r="S52" s="624"/>
      <c r="T52" s="624"/>
      <c r="U52" s="624"/>
      <c r="V52" s="774" t="str">
        <f t="shared" si="2"/>
        <v xml:space="preserve"> </v>
      </c>
      <c r="W52" s="774" t="str">
        <f t="shared" si="3"/>
        <v xml:space="preserve"> </v>
      </c>
    </row>
    <row r="53" spans="1:23" x14ac:dyDescent="0.25">
      <c r="A53" s="624"/>
      <c r="B53" s="624"/>
      <c r="C53" s="624"/>
      <c r="D53" s="624"/>
      <c r="E53" s="624"/>
      <c r="F53" s="624"/>
      <c r="G53" s="624"/>
      <c r="H53" s="624"/>
      <c r="I53" s="774" t="str">
        <f t="shared" si="0"/>
        <v xml:space="preserve"> </v>
      </c>
      <c r="J53" s="774" t="str">
        <f t="shared" si="1"/>
        <v xml:space="preserve"> </v>
      </c>
      <c r="L53" s="47">
        <v>1</v>
      </c>
      <c r="M53" s="624"/>
      <c r="N53" s="624"/>
      <c r="O53" s="624"/>
      <c r="P53" s="624"/>
      <c r="Q53" s="624"/>
      <c r="R53" s="624"/>
      <c r="S53" s="624"/>
      <c r="T53" s="624"/>
      <c r="U53" s="624"/>
      <c r="V53" s="774" t="str">
        <f t="shared" si="2"/>
        <v xml:space="preserve"> </v>
      </c>
      <c r="W53" s="774" t="str">
        <f t="shared" si="3"/>
        <v xml:space="preserve"> </v>
      </c>
    </row>
    <row r="54" spans="1:23" x14ac:dyDescent="0.25">
      <c r="A54" s="624"/>
      <c r="B54" s="624"/>
      <c r="C54" s="624"/>
      <c r="D54" s="624"/>
      <c r="E54" s="624"/>
      <c r="F54" s="624"/>
      <c r="G54" s="624"/>
      <c r="H54" s="624"/>
      <c r="I54" s="774" t="str">
        <f t="shared" si="0"/>
        <v xml:space="preserve"> </v>
      </c>
      <c r="J54" s="774" t="str">
        <f t="shared" si="1"/>
        <v xml:space="preserve"> </v>
      </c>
      <c r="L54" s="47">
        <v>1</v>
      </c>
      <c r="M54" s="624"/>
      <c r="N54" s="624"/>
      <c r="O54" s="624"/>
      <c r="P54" s="624"/>
      <c r="Q54" s="624"/>
      <c r="R54" s="624"/>
      <c r="S54" s="624"/>
      <c r="T54" s="624"/>
      <c r="U54" s="624"/>
      <c r="V54" s="774" t="str">
        <f t="shared" si="2"/>
        <v xml:space="preserve"> </v>
      </c>
      <c r="W54" s="774" t="str">
        <f t="shared" si="3"/>
        <v xml:space="preserve"> </v>
      </c>
    </row>
    <row r="55" spans="1:23" x14ac:dyDescent="0.25">
      <c r="A55" s="624"/>
      <c r="B55" s="624"/>
      <c r="C55" s="624"/>
      <c r="D55" s="624"/>
      <c r="E55" s="624"/>
      <c r="F55" s="624"/>
      <c r="G55" s="624"/>
      <c r="H55" s="624"/>
      <c r="I55" s="774" t="str">
        <f t="shared" si="0"/>
        <v xml:space="preserve"> </v>
      </c>
      <c r="J55" s="774" t="str">
        <f t="shared" si="1"/>
        <v xml:space="preserve"> </v>
      </c>
      <c r="L55" s="47">
        <v>1</v>
      </c>
      <c r="M55" s="624"/>
      <c r="N55" s="624"/>
      <c r="O55" s="624"/>
      <c r="P55" s="624"/>
      <c r="Q55" s="624"/>
      <c r="R55" s="624"/>
      <c r="S55" s="624"/>
      <c r="T55" s="624"/>
      <c r="U55" s="624"/>
      <c r="V55" s="774" t="str">
        <f t="shared" si="2"/>
        <v xml:space="preserve"> </v>
      </c>
      <c r="W55" s="774" t="str">
        <f t="shared" si="3"/>
        <v xml:space="preserve"> </v>
      </c>
    </row>
    <row r="56" spans="1:23" x14ac:dyDescent="0.25">
      <c r="A56" s="624"/>
      <c r="B56" s="624"/>
      <c r="C56" s="624"/>
      <c r="D56" s="624"/>
      <c r="E56" s="624"/>
      <c r="F56" s="624"/>
      <c r="G56" s="624"/>
      <c r="H56" s="624"/>
      <c r="I56" s="774" t="str">
        <f t="shared" si="0"/>
        <v xml:space="preserve"> </v>
      </c>
      <c r="J56" s="774" t="str">
        <f t="shared" si="1"/>
        <v xml:space="preserve"> </v>
      </c>
      <c r="L56" s="47">
        <v>1</v>
      </c>
      <c r="M56" s="624"/>
      <c r="N56" s="624"/>
      <c r="O56" s="624"/>
      <c r="P56" s="624"/>
      <c r="Q56" s="624"/>
      <c r="R56" s="624"/>
      <c r="S56" s="624"/>
      <c r="T56" s="624"/>
      <c r="U56" s="624"/>
      <c r="V56" s="774" t="str">
        <f t="shared" si="2"/>
        <v xml:space="preserve"> </v>
      </c>
      <c r="W56" s="774" t="str">
        <f t="shared" si="3"/>
        <v xml:space="preserve"> </v>
      </c>
    </row>
    <row r="57" spans="1:23" x14ac:dyDescent="0.25">
      <c r="A57" s="624"/>
      <c r="B57" s="624"/>
      <c r="C57" s="624"/>
      <c r="D57" s="624"/>
      <c r="E57" s="624"/>
      <c r="F57" s="624"/>
      <c r="G57" s="624"/>
      <c r="H57" s="624"/>
      <c r="I57" s="774" t="str">
        <f t="shared" si="0"/>
        <v xml:space="preserve"> </v>
      </c>
      <c r="J57" s="774" t="str">
        <f t="shared" si="1"/>
        <v xml:space="preserve"> </v>
      </c>
      <c r="L57" s="47">
        <v>1</v>
      </c>
      <c r="M57" s="624"/>
      <c r="N57" s="624"/>
      <c r="O57" s="624"/>
      <c r="P57" s="624"/>
      <c r="Q57" s="624"/>
      <c r="R57" s="624"/>
      <c r="S57" s="624"/>
      <c r="T57" s="624"/>
      <c r="U57" s="624"/>
      <c r="V57" s="774" t="str">
        <f t="shared" si="2"/>
        <v xml:space="preserve"> </v>
      </c>
      <c r="W57" s="774" t="str">
        <f t="shared" si="3"/>
        <v xml:space="preserve"> </v>
      </c>
    </row>
    <row r="58" spans="1:23" x14ac:dyDescent="0.25">
      <c r="A58" s="624"/>
      <c r="B58" s="624"/>
      <c r="C58" s="624"/>
      <c r="D58" s="624"/>
      <c r="E58" s="624"/>
      <c r="F58" s="624"/>
      <c r="G58" s="624"/>
      <c r="H58" s="624"/>
      <c r="I58" s="774" t="str">
        <f t="shared" si="0"/>
        <v xml:space="preserve"> </v>
      </c>
      <c r="J58" s="774" t="str">
        <f t="shared" si="1"/>
        <v xml:space="preserve"> </v>
      </c>
      <c r="L58" s="47">
        <v>1</v>
      </c>
      <c r="M58" s="624"/>
      <c r="N58" s="624"/>
      <c r="O58" s="624"/>
      <c r="P58" s="624"/>
      <c r="Q58" s="624"/>
      <c r="R58" s="624"/>
      <c r="S58" s="624"/>
      <c r="T58" s="624"/>
      <c r="U58" s="624"/>
      <c r="V58" s="774" t="str">
        <f t="shared" si="2"/>
        <v xml:space="preserve"> </v>
      </c>
      <c r="W58" s="774" t="str">
        <f t="shared" si="3"/>
        <v xml:space="preserve"> </v>
      </c>
    </row>
    <row r="59" spans="1:23" x14ac:dyDescent="0.25">
      <c r="A59" s="624"/>
      <c r="B59" s="624"/>
      <c r="C59" s="624"/>
      <c r="D59" s="624"/>
      <c r="E59" s="624"/>
      <c r="F59" s="624"/>
      <c r="G59" s="624"/>
      <c r="H59" s="624"/>
      <c r="I59" s="774" t="str">
        <f t="shared" si="0"/>
        <v xml:space="preserve"> </v>
      </c>
      <c r="J59" s="774" t="str">
        <f t="shared" si="1"/>
        <v xml:space="preserve"> </v>
      </c>
      <c r="L59" s="47">
        <v>1</v>
      </c>
      <c r="M59" s="624"/>
      <c r="N59" s="624"/>
      <c r="O59" s="624"/>
      <c r="P59" s="624"/>
      <c r="Q59" s="624"/>
      <c r="R59" s="624"/>
      <c r="S59" s="624"/>
      <c r="T59" s="624"/>
      <c r="U59" s="624"/>
      <c r="V59" s="774" t="str">
        <f t="shared" si="2"/>
        <v xml:space="preserve"> </v>
      </c>
      <c r="W59" s="774" t="str">
        <f t="shared" si="3"/>
        <v xml:space="preserve"> </v>
      </c>
    </row>
    <row r="60" spans="1:23" x14ac:dyDescent="0.25">
      <c r="A60" s="624"/>
      <c r="B60" s="624"/>
      <c r="C60" s="624"/>
      <c r="D60" s="624"/>
      <c r="E60" s="624"/>
      <c r="F60" s="624"/>
      <c r="G60" s="624"/>
      <c r="H60" s="624"/>
      <c r="I60" s="774" t="str">
        <f t="shared" si="0"/>
        <v xml:space="preserve"> </v>
      </c>
      <c r="J60" s="774" t="str">
        <f t="shared" si="1"/>
        <v xml:space="preserve"> </v>
      </c>
      <c r="L60" s="47">
        <v>1</v>
      </c>
      <c r="M60" s="624"/>
      <c r="N60" s="624"/>
      <c r="O60" s="624"/>
      <c r="P60" s="624"/>
      <c r="Q60" s="624"/>
      <c r="R60" s="624"/>
      <c r="S60" s="624"/>
      <c r="T60" s="624"/>
      <c r="U60" s="624"/>
      <c r="V60" s="774" t="str">
        <f t="shared" si="2"/>
        <v xml:space="preserve"> </v>
      </c>
      <c r="W60" s="774" t="str">
        <f t="shared" si="3"/>
        <v xml:space="preserve"> </v>
      </c>
    </row>
    <row r="61" spans="1:23" x14ac:dyDescent="0.25">
      <c r="A61" s="624"/>
      <c r="B61" s="624"/>
      <c r="C61" s="624"/>
      <c r="D61" s="624"/>
      <c r="E61" s="624"/>
      <c r="F61" s="624"/>
      <c r="G61" s="624"/>
      <c r="H61" s="624"/>
      <c r="I61" s="774" t="str">
        <f t="shared" si="0"/>
        <v xml:space="preserve"> </v>
      </c>
      <c r="J61" s="774" t="str">
        <f t="shared" si="1"/>
        <v xml:space="preserve"> </v>
      </c>
      <c r="L61" s="47">
        <v>1</v>
      </c>
      <c r="M61" s="624"/>
      <c r="N61" s="624"/>
      <c r="O61" s="624"/>
      <c r="P61" s="624"/>
      <c r="Q61" s="624"/>
      <c r="R61" s="624"/>
      <c r="S61" s="624"/>
      <c r="T61" s="624"/>
      <c r="U61" s="624"/>
      <c r="V61" s="774" t="str">
        <f t="shared" si="2"/>
        <v xml:space="preserve"> </v>
      </c>
      <c r="W61" s="774" t="str">
        <f t="shared" si="3"/>
        <v xml:space="preserve"> </v>
      </c>
    </row>
    <row r="62" spans="1:23" x14ac:dyDescent="0.25">
      <c r="A62" s="624"/>
      <c r="B62" s="624"/>
      <c r="C62" s="624"/>
      <c r="D62" s="624"/>
      <c r="E62" s="624"/>
      <c r="F62" s="624"/>
      <c r="G62" s="624"/>
      <c r="H62" s="624"/>
      <c r="I62" s="774" t="str">
        <f t="shared" si="0"/>
        <v xml:space="preserve"> </v>
      </c>
      <c r="J62" s="774" t="str">
        <f t="shared" si="1"/>
        <v xml:space="preserve"> </v>
      </c>
      <c r="L62" s="47">
        <v>1</v>
      </c>
      <c r="M62" s="624"/>
      <c r="N62" s="624"/>
      <c r="O62" s="624"/>
      <c r="P62" s="624"/>
      <c r="Q62" s="624"/>
      <c r="R62" s="624"/>
      <c r="S62" s="624"/>
      <c r="T62" s="624"/>
      <c r="U62" s="624"/>
      <c r="V62" s="774" t="str">
        <f t="shared" si="2"/>
        <v xml:space="preserve"> </v>
      </c>
      <c r="W62" s="774" t="str">
        <f t="shared" si="3"/>
        <v xml:space="preserve"> </v>
      </c>
    </row>
    <row r="63" spans="1:23" x14ac:dyDescent="0.25">
      <c r="A63" s="624"/>
      <c r="B63" s="624"/>
      <c r="C63" s="624"/>
      <c r="D63" s="624"/>
      <c r="E63" s="624"/>
      <c r="F63" s="624"/>
      <c r="G63" s="624"/>
      <c r="H63" s="624"/>
      <c r="I63" s="774" t="str">
        <f t="shared" si="0"/>
        <v xml:space="preserve"> </v>
      </c>
      <c r="J63" s="774" t="str">
        <f t="shared" si="1"/>
        <v xml:space="preserve"> </v>
      </c>
      <c r="L63" s="47">
        <v>1</v>
      </c>
      <c r="M63" s="624"/>
      <c r="N63" s="624"/>
      <c r="O63" s="624"/>
      <c r="P63" s="624"/>
      <c r="Q63" s="624"/>
      <c r="R63" s="624"/>
      <c r="S63" s="624"/>
      <c r="T63" s="624"/>
      <c r="U63" s="624"/>
      <c r="V63" s="774" t="str">
        <f t="shared" si="2"/>
        <v xml:space="preserve"> </v>
      </c>
      <c r="W63" s="774" t="str">
        <f t="shared" si="3"/>
        <v xml:space="preserve"> </v>
      </c>
    </row>
    <row r="64" spans="1:23" x14ac:dyDescent="0.25">
      <c r="A64" s="624"/>
      <c r="B64" s="624"/>
      <c r="C64" s="624"/>
      <c r="D64" s="624"/>
      <c r="E64" s="624"/>
      <c r="F64" s="624"/>
      <c r="G64" s="624"/>
      <c r="H64" s="624"/>
      <c r="I64" s="774" t="str">
        <f t="shared" si="0"/>
        <v xml:space="preserve"> </v>
      </c>
      <c r="J64" s="774" t="str">
        <f t="shared" si="1"/>
        <v xml:space="preserve"> </v>
      </c>
      <c r="L64" s="47">
        <v>1</v>
      </c>
      <c r="M64" s="624"/>
      <c r="N64" s="624"/>
      <c r="O64" s="624"/>
      <c r="P64" s="624"/>
      <c r="Q64" s="624"/>
      <c r="R64" s="624"/>
      <c r="S64" s="624"/>
      <c r="T64" s="624"/>
      <c r="U64" s="624"/>
      <c r="V64" s="774" t="str">
        <f t="shared" si="2"/>
        <v xml:space="preserve"> </v>
      </c>
      <c r="W64" s="774" t="str">
        <f t="shared" si="3"/>
        <v xml:space="preserve"> </v>
      </c>
    </row>
    <row r="65" spans="1:23" x14ac:dyDescent="0.25">
      <c r="A65" s="624"/>
      <c r="B65" s="624"/>
      <c r="C65" s="624"/>
      <c r="D65" s="624"/>
      <c r="E65" s="624"/>
      <c r="F65" s="624"/>
      <c r="G65" s="624"/>
      <c r="H65" s="624"/>
      <c r="I65" s="774" t="str">
        <f t="shared" si="0"/>
        <v xml:space="preserve"> </v>
      </c>
      <c r="J65" s="774" t="str">
        <f t="shared" si="1"/>
        <v xml:space="preserve"> </v>
      </c>
      <c r="L65" s="47">
        <v>1</v>
      </c>
      <c r="M65" s="624"/>
      <c r="N65" s="624"/>
      <c r="O65" s="624"/>
      <c r="P65" s="624"/>
      <c r="Q65" s="624"/>
      <c r="R65" s="624"/>
      <c r="S65" s="624"/>
      <c r="T65" s="624"/>
      <c r="U65" s="624"/>
      <c r="V65" s="774" t="str">
        <f t="shared" si="2"/>
        <v xml:space="preserve"> </v>
      </c>
      <c r="W65" s="774" t="str">
        <f t="shared" si="3"/>
        <v xml:space="preserve"> </v>
      </c>
    </row>
    <row r="66" spans="1:23" x14ac:dyDescent="0.25">
      <c r="A66" s="624"/>
      <c r="B66" s="624"/>
      <c r="C66" s="624"/>
      <c r="D66" s="624"/>
      <c r="E66" s="624"/>
      <c r="F66" s="624"/>
      <c r="G66" s="624"/>
      <c r="H66" s="624"/>
      <c r="I66" s="774" t="str">
        <f t="shared" si="0"/>
        <v xml:space="preserve"> </v>
      </c>
      <c r="J66" s="774" t="str">
        <f t="shared" si="1"/>
        <v xml:space="preserve"> </v>
      </c>
      <c r="L66" s="47">
        <v>1</v>
      </c>
      <c r="M66" s="624"/>
      <c r="N66" s="624"/>
      <c r="O66" s="624"/>
      <c r="P66" s="624"/>
      <c r="Q66" s="624"/>
      <c r="R66" s="624"/>
      <c r="S66" s="624"/>
      <c r="T66" s="624"/>
      <c r="U66" s="624"/>
      <c r="V66" s="774" t="str">
        <f t="shared" si="2"/>
        <v xml:space="preserve"> </v>
      </c>
      <c r="W66" s="774" t="str">
        <f t="shared" si="3"/>
        <v xml:space="preserve"> </v>
      </c>
    </row>
    <row r="67" spans="1:23" x14ac:dyDescent="0.25">
      <c r="A67" s="624"/>
      <c r="B67" s="624"/>
      <c r="C67" s="624"/>
      <c r="D67" s="624"/>
      <c r="E67" s="624"/>
      <c r="F67" s="624"/>
      <c r="G67" s="624"/>
      <c r="H67" s="624"/>
      <c r="I67" s="774" t="str">
        <f t="shared" si="0"/>
        <v xml:space="preserve"> </v>
      </c>
      <c r="J67" s="774" t="str">
        <f t="shared" si="1"/>
        <v xml:space="preserve"> </v>
      </c>
      <c r="L67" s="47">
        <v>1</v>
      </c>
      <c r="M67" s="624"/>
      <c r="N67" s="624"/>
      <c r="O67" s="624"/>
      <c r="P67" s="624"/>
      <c r="Q67" s="624"/>
      <c r="R67" s="624"/>
      <c r="S67" s="624"/>
      <c r="T67" s="624"/>
      <c r="U67" s="624"/>
      <c r="V67" s="774" t="str">
        <f t="shared" si="2"/>
        <v xml:space="preserve"> </v>
      </c>
      <c r="W67" s="774" t="str">
        <f t="shared" si="3"/>
        <v xml:space="preserve"> </v>
      </c>
    </row>
    <row r="68" spans="1:23" x14ac:dyDescent="0.25">
      <c r="A68" s="624"/>
      <c r="B68" s="624"/>
      <c r="C68" s="624"/>
      <c r="D68" s="624"/>
      <c r="E68" s="624"/>
      <c r="F68" s="624"/>
      <c r="G68" s="624"/>
      <c r="H68" s="624"/>
      <c r="I68" s="774" t="str">
        <f t="shared" si="0"/>
        <v xml:space="preserve"> </v>
      </c>
      <c r="J68" s="774" t="str">
        <f t="shared" si="1"/>
        <v xml:space="preserve"> </v>
      </c>
      <c r="L68" s="47">
        <v>1</v>
      </c>
      <c r="M68" s="624"/>
      <c r="N68" s="624"/>
      <c r="O68" s="624"/>
      <c r="P68" s="624"/>
      <c r="Q68" s="624"/>
      <c r="R68" s="624"/>
      <c r="S68" s="624"/>
      <c r="T68" s="624"/>
      <c r="U68" s="624"/>
      <c r="V68" s="774" t="str">
        <f t="shared" si="2"/>
        <v xml:space="preserve"> </v>
      </c>
      <c r="W68" s="774" t="str">
        <f t="shared" si="3"/>
        <v xml:space="preserve"> </v>
      </c>
    </row>
    <row r="69" spans="1:23" x14ac:dyDescent="0.25">
      <c r="A69" s="624"/>
      <c r="B69" s="624"/>
      <c r="C69" s="624"/>
      <c r="D69" s="624"/>
      <c r="E69" s="624"/>
      <c r="F69" s="624"/>
      <c r="G69" s="624"/>
      <c r="H69" s="624"/>
      <c r="I69" s="774" t="str">
        <f t="shared" si="0"/>
        <v xml:space="preserve"> </v>
      </c>
      <c r="J69" s="774" t="str">
        <f t="shared" si="1"/>
        <v xml:space="preserve"> </v>
      </c>
      <c r="L69" s="47">
        <v>1</v>
      </c>
      <c r="M69" s="624"/>
      <c r="N69" s="624"/>
      <c r="O69" s="624"/>
      <c r="P69" s="624"/>
      <c r="Q69" s="624"/>
      <c r="R69" s="624"/>
      <c r="S69" s="624"/>
      <c r="T69" s="624"/>
      <c r="U69" s="624"/>
      <c r="V69" s="774" t="str">
        <f t="shared" si="2"/>
        <v xml:space="preserve"> </v>
      </c>
      <c r="W69" s="774" t="str">
        <f t="shared" si="3"/>
        <v xml:space="preserve"> </v>
      </c>
    </row>
    <row r="70" spans="1:23" x14ac:dyDescent="0.25">
      <c r="A70" s="624"/>
      <c r="B70" s="624"/>
      <c r="C70" s="624"/>
      <c r="D70" s="624"/>
      <c r="E70" s="624"/>
      <c r="F70" s="624"/>
      <c r="G70" s="624"/>
      <c r="H70" s="624"/>
      <c r="I70" s="774" t="str">
        <f t="shared" si="0"/>
        <v xml:space="preserve"> </v>
      </c>
      <c r="J70" s="774" t="str">
        <f t="shared" si="1"/>
        <v xml:space="preserve"> </v>
      </c>
      <c r="L70" s="47">
        <v>1</v>
      </c>
      <c r="M70" s="624"/>
      <c r="N70" s="624"/>
      <c r="O70" s="624"/>
      <c r="P70" s="624"/>
      <c r="Q70" s="624"/>
      <c r="R70" s="624"/>
      <c r="S70" s="624"/>
      <c r="T70" s="624"/>
      <c r="U70" s="624"/>
      <c r="V70" s="774" t="str">
        <f t="shared" si="2"/>
        <v xml:space="preserve"> </v>
      </c>
      <c r="W70" s="774" t="str">
        <f t="shared" ref="W70:W133" si="4">IFERROR(V70/N70," ")</f>
        <v xml:space="preserve"> </v>
      </c>
    </row>
    <row r="71" spans="1:23" x14ac:dyDescent="0.25">
      <c r="A71" s="624"/>
      <c r="B71" s="624"/>
      <c r="C71" s="624"/>
      <c r="D71" s="624"/>
      <c r="E71" s="624"/>
      <c r="F71" s="624"/>
      <c r="G71" s="624"/>
      <c r="H71" s="624"/>
      <c r="I71" s="774" t="str">
        <f t="shared" ref="I71:I134" si="5">IF(H71*0.187*10^-3&gt;0,H71*0.187*10^-3," ")</f>
        <v xml:space="preserve"> </v>
      </c>
      <c r="J71" s="774" t="str">
        <f t="shared" ref="J71:J134" si="6">IFERROR(I71/B71," ")</f>
        <v xml:space="preserve"> </v>
      </c>
      <c r="L71" s="47">
        <v>1</v>
      </c>
      <c r="M71" s="624"/>
      <c r="N71" s="624"/>
      <c r="O71" s="624"/>
      <c r="P71" s="624"/>
      <c r="Q71" s="624"/>
      <c r="R71" s="624"/>
      <c r="S71" s="624"/>
      <c r="T71" s="624"/>
      <c r="U71" s="624"/>
      <c r="V71" s="774" t="str">
        <f t="shared" ref="V71:V134" si="7">IF(U71&gt;0,U71*0.187*10^-3," ")</f>
        <v xml:space="preserve"> </v>
      </c>
      <c r="W71" s="774" t="str">
        <f t="shared" si="4"/>
        <v xml:space="preserve"> </v>
      </c>
    </row>
    <row r="72" spans="1:23" x14ac:dyDescent="0.25">
      <c r="A72" s="624"/>
      <c r="B72" s="624"/>
      <c r="C72" s="624"/>
      <c r="D72" s="624"/>
      <c r="E72" s="624"/>
      <c r="F72" s="624"/>
      <c r="G72" s="624"/>
      <c r="H72" s="624"/>
      <c r="I72" s="774" t="str">
        <f t="shared" si="5"/>
        <v xml:space="preserve"> </v>
      </c>
      <c r="J72" s="774" t="str">
        <f t="shared" si="6"/>
        <v xml:space="preserve"> </v>
      </c>
      <c r="L72" s="47">
        <v>1</v>
      </c>
      <c r="M72" s="624"/>
      <c r="N72" s="624"/>
      <c r="O72" s="624"/>
      <c r="P72" s="624"/>
      <c r="Q72" s="624"/>
      <c r="R72" s="624"/>
      <c r="S72" s="624"/>
      <c r="T72" s="624"/>
      <c r="U72" s="624"/>
      <c r="V72" s="774" t="str">
        <f t="shared" si="7"/>
        <v xml:space="preserve"> </v>
      </c>
      <c r="W72" s="774" t="str">
        <f t="shared" si="4"/>
        <v xml:space="preserve"> </v>
      </c>
    </row>
    <row r="73" spans="1:23" x14ac:dyDescent="0.25">
      <c r="A73" s="624"/>
      <c r="B73" s="624"/>
      <c r="C73" s="624"/>
      <c r="D73" s="624"/>
      <c r="E73" s="624"/>
      <c r="F73" s="624"/>
      <c r="G73" s="624"/>
      <c r="H73" s="624"/>
      <c r="I73" s="774" t="str">
        <f t="shared" si="5"/>
        <v xml:space="preserve"> </v>
      </c>
      <c r="J73" s="774" t="str">
        <f t="shared" si="6"/>
        <v xml:space="preserve"> </v>
      </c>
      <c r="L73" s="47">
        <v>1</v>
      </c>
      <c r="M73" s="624"/>
      <c r="N73" s="624"/>
      <c r="O73" s="624"/>
      <c r="P73" s="624"/>
      <c r="Q73" s="624"/>
      <c r="R73" s="624"/>
      <c r="S73" s="624"/>
      <c r="T73" s="624"/>
      <c r="U73" s="624"/>
      <c r="V73" s="774" t="str">
        <f t="shared" si="7"/>
        <v xml:space="preserve"> </v>
      </c>
      <c r="W73" s="774" t="str">
        <f t="shared" si="4"/>
        <v xml:space="preserve"> </v>
      </c>
    </row>
    <row r="74" spans="1:23" x14ac:dyDescent="0.25">
      <c r="A74" s="624"/>
      <c r="B74" s="624"/>
      <c r="C74" s="624"/>
      <c r="D74" s="624"/>
      <c r="E74" s="624"/>
      <c r="F74" s="624"/>
      <c r="G74" s="624"/>
      <c r="H74" s="624"/>
      <c r="I74" s="774" t="str">
        <f t="shared" si="5"/>
        <v xml:space="preserve"> </v>
      </c>
      <c r="J74" s="774" t="str">
        <f t="shared" si="6"/>
        <v xml:space="preserve"> </v>
      </c>
      <c r="L74" s="47">
        <v>1</v>
      </c>
      <c r="M74" s="624"/>
      <c r="N74" s="624"/>
      <c r="O74" s="624"/>
      <c r="P74" s="624"/>
      <c r="Q74" s="624"/>
      <c r="R74" s="624"/>
      <c r="S74" s="624"/>
      <c r="T74" s="624"/>
      <c r="U74" s="624"/>
      <c r="V74" s="774" t="str">
        <f t="shared" si="7"/>
        <v xml:space="preserve"> </v>
      </c>
      <c r="W74" s="774" t="str">
        <f t="shared" si="4"/>
        <v xml:space="preserve"> </v>
      </c>
    </row>
    <row r="75" spans="1:23" x14ac:dyDescent="0.25">
      <c r="A75" s="624"/>
      <c r="B75" s="624"/>
      <c r="C75" s="624"/>
      <c r="D75" s="624"/>
      <c r="E75" s="624"/>
      <c r="F75" s="624"/>
      <c r="G75" s="624"/>
      <c r="H75" s="624"/>
      <c r="I75" s="774" t="str">
        <f t="shared" si="5"/>
        <v xml:space="preserve"> </v>
      </c>
      <c r="J75" s="774" t="str">
        <f t="shared" si="6"/>
        <v xml:space="preserve"> </v>
      </c>
      <c r="L75" s="47">
        <v>1</v>
      </c>
      <c r="M75" s="624"/>
      <c r="N75" s="624"/>
      <c r="O75" s="624"/>
      <c r="P75" s="624"/>
      <c r="Q75" s="624"/>
      <c r="R75" s="624"/>
      <c r="S75" s="624"/>
      <c r="T75" s="624"/>
      <c r="U75" s="624"/>
      <c r="V75" s="774" t="str">
        <f t="shared" si="7"/>
        <v xml:space="preserve"> </v>
      </c>
      <c r="W75" s="774" t="str">
        <f t="shared" si="4"/>
        <v xml:space="preserve"> </v>
      </c>
    </row>
    <row r="76" spans="1:23" x14ac:dyDescent="0.25">
      <c r="A76" s="624"/>
      <c r="B76" s="624"/>
      <c r="C76" s="624"/>
      <c r="D76" s="624"/>
      <c r="E76" s="624"/>
      <c r="F76" s="624"/>
      <c r="G76" s="624"/>
      <c r="H76" s="624"/>
      <c r="I76" s="774" t="str">
        <f t="shared" si="5"/>
        <v xml:space="preserve"> </v>
      </c>
      <c r="J76" s="774" t="str">
        <f t="shared" si="6"/>
        <v xml:space="preserve"> </v>
      </c>
      <c r="L76" s="47">
        <v>1</v>
      </c>
      <c r="M76" s="624"/>
      <c r="N76" s="624"/>
      <c r="O76" s="624"/>
      <c r="P76" s="624"/>
      <c r="Q76" s="624"/>
      <c r="R76" s="624"/>
      <c r="S76" s="624"/>
      <c r="T76" s="624"/>
      <c r="U76" s="624"/>
      <c r="V76" s="774" t="str">
        <f t="shared" si="7"/>
        <v xml:space="preserve"> </v>
      </c>
      <c r="W76" s="774" t="str">
        <f t="shared" si="4"/>
        <v xml:space="preserve"> </v>
      </c>
    </row>
    <row r="77" spans="1:23" x14ac:dyDescent="0.25">
      <c r="A77" s="624"/>
      <c r="B77" s="624"/>
      <c r="C77" s="624"/>
      <c r="D77" s="624"/>
      <c r="E77" s="624"/>
      <c r="F77" s="624"/>
      <c r="G77" s="624"/>
      <c r="H77" s="624"/>
      <c r="I77" s="774" t="str">
        <f t="shared" si="5"/>
        <v xml:space="preserve"> </v>
      </c>
      <c r="J77" s="774" t="str">
        <f t="shared" si="6"/>
        <v xml:space="preserve"> </v>
      </c>
      <c r="L77" s="47">
        <v>1</v>
      </c>
      <c r="M77" s="624"/>
      <c r="N77" s="624"/>
      <c r="O77" s="624"/>
      <c r="P77" s="624"/>
      <c r="Q77" s="624"/>
      <c r="R77" s="624"/>
      <c r="S77" s="624"/>
      <c r="T77" s="624"/>
      <c r="U77" s="624"/>
      <c r="V77" s="774" t="str">
        <f t="shared" si="7"/>
        <v xml:space="preserve"> </v>
      </c>
      <c r="W77" s="774" t="str">
        <f t="shared" si="4"/>
        <v xml:space="preserve"> </v>
      </c>
    </row>
    <row r="78" spans="1:23" x14ac:dyDescent="0.25">
      <c r="A78" s="624"/>
      <c r="B78" s="624"/>
      <c r="C78" s="624"/>
      <c r="D78" s="624"/>
      <c r="E78" s="624"/>
      <c r="F78" s="624"/>
      <c r="G78" s="624"/>
      <c r="H78" s="624"/>
      <c r="I78" s="774" t="str">
        <f t="shared" si="5"/>
        <v xml:space="preserve"> </v>
      </c>
      <c r="J78" s="774" t="str">
        <f t="shared" si="6"/>
        <v xml:space="preserve"> </v>
      </c>
      <c r="L78" s="47">
        <v>1</v>
      </c>
      <c r="M78" s="624"/>
      <c r="N78" s="624"/>
      <c r="O78" s="624"/>
      <c r="P78" s="624"/>
      <c r="Q78" s="624"/>
      <c r="R78" s="624"/>
      <c r="S78" s="624"/>
      <c r="T78" s="624"/>
      <c r="U78" s="624"/>
      <c r="V78" s="774" t="str">
        <f t="shared" si="7"/>
        <v xml:space="preserve"> </v>
      </c>
      <c r="W78" s="774" t="str">
        <f t="shared" si="4"/>
        <v xml:space="preserve"> </v>
      </c>
    </row>
    <row r="79" spans="1:23" x14ac:dyDescent="0.25">
      <c r="A79" s="624"/>
      <c r="B79" s="624"/>
      <c r="C79" s="624"/>
      <c r="D79" s="624"/>
      <c r="E79" s="624"/>
      <c r="F79" s="624"/>
      <c r="G79" s="624"/>
      <c r="H79" s="624"/>
      <c r="I79" s="774" t="str">
        <f t="shared" si="5"/>
        <v xml:space="preserve"> </v>
      </c>
      <c r="J79" s="774" t="str">
        <f t="shared" si="6"/>
        <v xml:space="preserve"> </v>
      </c>
      <c r="L79" s="47">
        <v>1</v>
      </c>
      <c r="M79" s="624"/>
      <c r="N79" s="624"/>
      <c r="O79" s="624"/>
      <c r="P79" s="624"/>
      <c r="Q79" s="624"/>
      <c r="R79" s="624"/>
      <c r="S79" s="624"/>
      <c r="T79" s="624"/>
      <c r="U79" s="624"/>
      <c r="V79" s="774" t="str">
        <f t="shared" si="7"/>
        <v xml:space="preserve"> </v>
      </c>
      <c r="W79" s="774" t="str">
        <f t="shared" si="4"/>
        <v xml:space="preserve"> </v>
      </c>
    </row>
    <row r="80" spans="1:23" x14ac:dyDescent="0.25">
      <c r="A80" s="624"/>
      <c r="B80" s="624"/>
      <c r="C80" s="624"/>
      <c r="D80" s="624"/>
      <c r="E80" s="624"/>
      <c r="F80" s="624"/>
      <c r="G80" s="624"/>
      <c r="H80" s="624"/>
      <c r="I80" s="774" t="str">
        <f t="shared" si="5"/>
        <v xml:space="preserve"> </v>
      </c>
      <c r="J80" s="774" t="str">
        <f t="shared" si="6"/>
        <v xml:space="preserve"> </v>
      </c>
      <c r="L80" s="47">
        <v>1</v>
      </c>
      <c r="M80" s="624"/>
      <c r="N80" s="624"/>
      <c r="O80" s="624"/>
      <c r="P80" s="624"/>
      <c r="Q80" s="624"/>
      <c r="R80" s="624"/>
      <c r="S80" s="624"/>
      <c r="T80" s="624"/>
      <c r="U80" s="624"/>
      <c r="V80" s="774" t="str">
        <f t="shared" si="7"/>
        <v xml:space="preserve"> </v>
      </c>
      <c r="W80" s="774" t="str">
        <f t="shared" si="4"/>
        <v xml:space="preserve"> </v>
      </c>
    </row>
    <row r="81" spans="1:23" x14ac:dyDescent="0.25">
      <c r="A81" s="624"/>
      <c r="B81" s="624"/>
      <c r="C81" s="624"/>
      <c r="D81" s="624"/>
      <c r="E81" s="624"/>
      <c r="F81" s="624"/>
      <c r="G81" s="624"/>
      <c r="H81" s="624"/>
      <c r="I81" s="774" t="str">
        <f t="shared" si="5"/>
        <v xml:space="preserve"> </v>
      </c>
      <c r="J81" s="774" t="str">
        <f t="shared" si="6"/>
        <v xml:space="preserve"> </v>
      </c>
      <c r="L81" s="47">
        <v>1</v>
      </c>
      <c r="M81" s="624"/>
      <c r="N81" s="624"/>
      <c r="O81" s="624"/>
      <c r="P81" s="624"/>
      <c r="Q81" s="624"/>
      <c r="R81" s="624"/>
      <c r="S81" s="624"/>
      <c r="T81" s="624"/>
      <c r="U81" s="624"/>
      <c r="V81" s="774" t="str">
        <f t="shared" si="7"/>
        <v xml:space="preserve"> </v>
      </c>
      <c r="W81" s="774" t="str">
        <f t="shared" si="4"/>
        <v xml:space="preserve"> </v>
      </c>
    </row>
    <row r="82" spans="1:23" x14ac:dyDescent="0.25">
      <c r="A82" s="624"/>
      <c r="B82" s="624"/>
      <c r="C82" s="624"/>
      <c r="D82" s="624"/>
      <c r="E82" s="624"/>
      <c r="F82" s="624"/>
      <c r="G82" s="624"/>
      <c r="H82" s="624"/>
      <c r="I82" s="774" t="str">
        <f t="shared" si="5"/>
        <v xml:space="preserve"> </v>
      </c>
      <c r="J82" s="774" t="str">
        <f t="shared" si="6"/>
        <v xml:space="preserve"> </v>
      </c>
      <c r="L82" s="47">
        <v>1</v>
      </c>
      <c r="M82" s="624"/>
      <c r="N82" s="624"/>
      <c r="O82" s="624"/>
      <c r="P82" s="624"/>
      <c r="Q82" s="624"/>
      <c r="R82" s="624"/>
      <c r="S82" s="624"/>
      <c r="T82" s="624"/>
      <c r="U82" s="624"/>
      <c r="V82" s="774" t="str">
        <f t="shared" si="7"/>
        <v xml:space="preserve"> </v>
      </c>
      <c r="W82" s="774" t="str">
        <f t="shared" si="4"/>
        <v xml:space="preserve"> </v>
      </c>
    </row>
    <row r="83" spans="1:23" x14ac:dyDescent="0.25">
      <c r="A83" s="624"/>
      <c r="B83" s="624"/>
      <c r="C83" s="624"/>
      <c r="D83" s="624"/>
      <c r="E83" s="624"/>
      <c r="F83" s="624"/>
      <c r="G83" s="624"/>
      <c r="H83" s="624"/>
      <c r="I83" s="774" t="str">
        <f t="shared" si="5"/>
        <v xml:space="preserve"> </v>
      </c>
      <c r="J83" s="774" t="str">
        <f t="shared" si="6"/>
        <v xml:space="preserve"> </v>
      </c>
      <c r="L83" s="47">
        <v>1</v>
      </c>
      <c r="M83" s="624"/>
      <c r="N83" s="624"/>
      <c r="O83" s="624"/>
      <c r="P83" s="624"/>
      <c r="Q83" s="624"/>
      <c r="R83" s="624"/>
      <c r="S83" s="624"/>
      <c r="T83" s="624"/>
      <c r="U83" s="624"/>
      <c r="V83" s="774" t="str">
        <f t="shared" si="7"/>
        <v xml:space="preserve"> </v>
      </c>
      <c r="W83" s="774" t="str">
        <f t="shared" si="4"/>
        <v xml:space="preserve"> </v>
      </c>
    </row>
    <row r="84" spans="1:23" x14ac:dyDescent="0.25">
      <c r="A84" s="624"/>
      <c r="B84" s="624"/>
      <c r="C84" s="624"/>
      <c r="D84" s="624"/>
      <c r="E84" s="624"/>
      <c r="F84" s="624"/>
      <c r="G84" s="624"/>
      <c r="H84" s="624"/>
      <c r="I84" s="774" t="str">
        <f t="shared" si="5"/>
        <v xml:space="preserve"> </v>
      </c>
      <c r="J84" s="774" t="str">
        <f t="shared" si="6"/>
        <v xml:space="preserve"> </v>
      </c>
      <c r="L84" s="47">
        <v>1</v>
      </c>
      <c r="M84" s="624"/>
      <c r="N84" s="624"/>
      <c r="O84" s="624"/>
      <c r="P84" s="624"/>
      <c r="Q84" s="624"/>
      <c r="R84" s="624"/>
      <c r="S84" s="624"/>
      <c r="T84" s="624"/>
      <c r="U84" s="624"/>
      <c r="V84" s="774" t="str">
        <f t="shared" si="7"/>
        <v xml:space="preserve"> </v>
      </c>
      <c r="W84" s="774" t="str">
        <f t="shared" si="4"/>
        <v xml:space="preserve"> </v>
      </c>
    </row>
    <row r="85" spans="1:23" x14ac:dyDescent="0.25">
      <c r="A85" s="624"/>
      <c r="B85" s="624"/>
      <c r="C85" s="624"/>
      <c r="D85" s="624"/>
      <c r="E85" s="624"/>
      <c r="F85" s="624"/>
      <c r="G85" s="624"/>
      <c r="H85" s="624"/>
      <c r="I85" s="774" t="str">
        <f t="shared" si="5"/>
        <v xml:space="preserve"> </v>
      </c>
      <c r="J85" s="774" t="str">
        <f t="shared" si="6"/>
        <v xml:space="preserve"> </v>
      </c>
      <c r="L85" s="47">
        <v>1</v>
      </c>
      <c r="M85" s="624"/>
      <c r="N85" s="624"/>
      <c r="O85" s="624"/>
      <c r="P85" s="624"/>
      <c r="Q85" s="624"/>
      <c r="R85" s="624"/>
      <c r="S85" s="624"/>
      <c r="T85" s="624"/>
      <c r="U85" s="624"/>
      <c r="V85" s="774" t="str">
        <f t="shared" si="7"/>
        <v xml:space="preserve"> </v>
      </c>
      <c r="W85" s="774" t="str">
        <f t="shared" si="4"/>
        <v xml:space="preserve"> </v>
      </c>
    </row>
    <row r="86" spans="1:23" x14ac:dyDescent="0.25">
      <c r="A86" s="624"/>
      <c r="B86" s="624"/>
      <c r="C86" s="624"/>
      <c r="D86" s="624"/>
      <c r="E86" s="624"/>
      <c r="F86" s="624"/>
      <c r="G86" s="624"/>
      <c r="H86" s="624"/>
      <c r="I86" s="774" t="str">
        <f t="shared" si="5"/>
        <v xml:space="preserve"> </v>
      </c>
      <c r="J86" s="774" t="str">
        <f t="shared" si="6"/>
        <v xml:space="preserve"> </v>
      </c>
      <c r="L86" s="47">
        <v>1</v>
      </c>
      <c r="M86" s="624"/>
      <c r="N86" s="624"/>
      <c r="O86" s="624"/>
      <c r="P86" s="624"/>
      <c r="Q86" s="624"/>
      <c r="R86" s="624"/>
      <c r="S86" s="624"/>
      <c r="T86" s="624"/>
      <c r="U86" s="624"/>
      <c r="V86" s="774" t="str">
        <f t="shared" si="7"/>
        <v xml:space="preserve"> </v>
      </c>
      <c r="W86" s="774" t="str">
        <f t="shared" si="4"/>
        <v xml:space="preserve"> </v>
      </c>
    </row>
    <row r="87" spans="1:23" x14ac:dyDescent="0.25">
      <c r="A87" s="624"/>
      <c r="B87" s="624"/>
      <c r="C87" s="624"/>
      <c r="D87" s="624"/>
      <c r="E87" s="624"/>
      <c r="F87" s="624"/>
      <c r="G87" s="624"/>
      <c r="H87" s="624"/>
      <c r="I87" s="774" t="str">
        <f t="shared" si="5"/>
        <v xml:space="preserve"> </v>
      </c>
      <c r="J87" s="774" t="str">
        <f t="shared" si="6"/>
        <v xml:space="preserve"> </v>
      </c>
      <c r="L87" s="47">
        <v>1</v>
      </c>
      <c r="M87" s="624"/>
      <c r="N87" s="624"/>
      <c r="O87" s="624"/>
      <c r="P87" s="624"/>
      <c r="Q87" s="624"/>
      <c r="R87" s="624"/>
      <c r="S87" s="624"/>
      <c r="T87" s="624"/>
      <c r="U87" s="624"/>
      <c r="V87" s="774" t="str">
        <f t="shared" si="7"/>
        <v xml:space="preserve"> </v>
      </c>
      <c r="W87" s="774" t="str">
        <f t="shared" si="4"/>
        <v xml:space="preserve"> </v>
      </c>
    </row>
    <row r="88" spans="1:23" x14ac:dyDescent="0.25">
      <c r="A88" s="624"/>
      <c r="B88" s="624"/>
      <c r="C88" s="624"/>
      <c r="D88" s="624"/>
      <c r="E88" s="624"/>
      <c r="F88" s="624"/>
      <c r="G88" s="624"/>
      <c r="H88" s="624"/>
      <c r="I88" s="774" t="str">
        <f t="shared" si="5"/>
        <v xml:space="preserve"> </v>
      </c>
      <c r="J88" s="774" t="str">
        <f t="shared" si="6"/>
        <v xml:space="preserve"> </v>
      </c>
      <c r="L88" s="47">
        <v>1</v>
      </c>
      <c r="M88" s="624"/>
      <c r="N88" s="624"/>
      <c r="O88" s="624"/>
      <c r="P88" s="624"/>
      <c r="Q88" s="624"/>
      <c r="R88" s="624"/>
      <c r="S88" s="624"/>
      <c r="T88" s="624"/>
      <c r="U88" s="624"/>
      <c r="V88" s="774" t="str">
        <f t="shared" si="7"/>
        <v xml:space="preserve"> </v>
      </c>
      <c r="W88" s="774" t="str">
        <f t="shared" si="4"/>
        <v xml:space="preserve"> </v>
      </c>
    </row>
    <row r="89" spans="1:23" x14ac:dyDescent="0.25">
      <c r="A89" s="624"/>
      <c r="B89" s="624"/>
      <c r="C89" s="624"/>
      <c r="D89" s="624"/>
      <c r="E89" s="624"/>
      <c r="F89" s="624"/>
      <c r="G89" s="624"/>
      <c r="H89" s="624"/>
      <c r="I89" s="774" t="str">
        <f t="shared" si="5"/>
        <v xml:space="preserve"> </v>
      </c>
      <c r="J89" s="774" t="str">
        <f t="shared" si="6"/>
        <v xml:space="preserve"> </v>
      </c>
      <c r="L89" s="47">
        <v>1</v>
      </c>
      <c r="M89" s="624"/>
      <c r="N89" s="624"/>
      <c r="O89" s="624"/>
      <c r="P89" s="624"/>
      <c r="Q89" s="624"/>
      <c r="R89" s="624"/>
      <c r="S89" s="624"/>
      <c r="T89" s="624"/>
      <c r="U89" s="624"/>
      <c r="V89" s="774" t="str">
        <f t="shared" si="7"/>
        <v xml:space="preserve"> </v>
      </c>
      <c r="W89" s="774" t="str">
        <f t="shared" si="4"/>
        <v xml:space="preserve"> </v>
      </c>
    </row>
    <row r="90" spans="1:23" x14ac:dyDescent="0.25">
      <c r="A90" s="624"/>
      <c r="B90" s="624"/>
      <c r="C90" s="624"/>
      <c r="D90" s="624"/>
      <c r="E90" s="624"/>
      <c r="F90" s="624"/>
      <c r="G90" s="624"/>
      <c r="H90" s="624"/>
      <c r="I90" s="774" t="str">
        <f t="shared" si="5"/>
        <v xml:space="preserve"> </v>
      </c>
      <c r="J90" s="774" t="str">
        <f t="shared" si="6"/>
        <v xml:space="preserve"> </v>
      </c>
      <c r="L90" s="47">
        <v>1</v>
      </c>
      <c r="M90" s="624"/>
      <c r="N90" s="624"/>
      <c r="O90" s="624"/>
      <c r="P90" s="624"/>
      <c r="Q90" s="624"/>
      <c r="R90" s="624"/>
      <c r="S90" s="624"/>
      <c r="T90" s="624"/>
      <c r="U90" s="624"/>
      <c r="V90" s="774" t="str">
        <f t="shared" si="7"/>
        <v xml:space="preserve"> </v>
      </c>
      <c r="W90" s="774" t="str">
        <f t="shared" si="4"/>
        <v xml:space="preserve"> </v>
      </c>
    </row>
    <row r="91" spans="1:23" x14ac:dyDescent="0.25">
      <c r="A91" s="624"/>
      <c r="B91" s="624"/>
      <c r="C91" s="624"/>
      <c r="D91" s="624"/>
      <c r="E91" s="624"/>
      <c r="F91" s="624"/>
      <c r="G91" s="624"/>
      <c r="H91" s="624"/>
      <c r="I91" s="774" t="str">
        <f t="shared" si="5"/>
        <v xml:space="preserve"> </v>
      </c>
      <c r="J91" s="774" t="str">
        <f t="shared" si="6"/>
        <v xml:space="preserve"> </v>
      </c>
      <c r="L91" s="47">
        <v>1</v>
      </c>
      <c r="M91" s="624"/>
      <c r="N91" s="624"/>
      <c r="O91" s="624"/>
      <c r="P91" s="624"/>
      <c r="Q91" s="624"/>
      <c r="R91" s="624"/>
      <c r="S91" s="624"/>
      <c r="T91" s="624"/>
      <c r="U91" s="624"/>
      <c r="V91" s="774" t="str">
        <f t="shared" si="7"/>
        <v xml:space="preserve"> </v>
      </c>
      <c r="W91" s="774" t="str">
        <f t="shared" si="4"/>
        <v xml:space="preserve"> </v>
      </c>
    </row>
    <row r="92" spans="1:23" x14ac:dyDescent="0.25">
      <c r="A92" s="624"/>
      <c r="B92" s="624"/>
      <c r="C92" s="624"/>
      <c r="D92" s="624"/>
      <c r="E92" s="624"/>
      <c r="F92" s="624"/>
      <c r="G92" s="624"/>
      <c r="H92" s="624"/>
      <c r="I92" s="774" t="str">
        <f t="shared" si="5"/>
        <v xml:space="preserve"> </v>
      </c>
      <c r="J92" s="774" t="str">
        <f t="shared" si="6"/>
        <v xml:space="preserve"> </v>
      </c>
      <c r="L92" s="47">
        <v>1</v>
      </c>
      <c r="M92" s="624"/>
      <c r="N92" s="624"/>
      <c r="O92" s="624"/>
      <c r="P92" s="624"/>
      <c r="Q92" s="624"/>
      <c r="R92" s="624"/>
      <c r="S92" s="624"/>
      <c r="T92" s="624"/>
      <c r="U92" s="624"/>
      <c r="V92" s="774" t="str">
        <f t="shared" si="7"/>
        <v xml:space="preserve"> </v>
      </c>
      <c r="W92" s="774" t="str">
        <f t="shared" si="4"/>
        <v xml:space="preserve"> </v>
      </c>
    </row>
    <row r="93" spans="1:23" x14ac:dyDescent="0.25">
      <c r="A93" s="624"/>
      <c r="B93" s="624"/>
      <c r="C93" s="624"/>
      <c r="D93" s="624"/>
      <c r="E93" s="624"/>
      <c r="F93" s="624"/>
      <c r="G93" s="624"/>
      <c r="H93" s="624"/>
      <c r="I93" s="774" t="str">
        <f t="shared" si="5"/>
        <v xml:space="preserve"> </v>
      </c>
      <c r="J93" s="774" t="str">
        <f t="shared" si="6"/>
        <v xml:space="preserve"> </v>
      </c>
      <c r="L93" s="47">
        <v>1</v>
      </c>
      <c r="M93" s="624"/>
      <c r="N93" s="624"/>
      <c r="O93" s="624"/>
      <c r="P93" s="624"/>
      <c r="Q93" s="624"/>
      <c r="R93" s="624"/>
      <c r="S93" s="624"/>
      <c r="T93" s="624"/>
      <c r="U93" s="624"/>
      <c r="V93" s="774" t="str">
        <f t="shared" si="7"/>
        <v xml:space="preserve"> </v>
      </c>
      <c r="W93" s="774" t="str">
        <f t="shared" si="4"/>
        <v xml:space="preserve"> </v>
      </c>
    </row>
    <row r="94" spans="1:23" x14ac:dyDescent="0.25">
      <c r="A94" s="624"/>
      <c r="B94" s="624"/>
      <c r="C94" s="624"/>
      <c r="D94" s="624"/>
      <c r="E94" s="624"/>
      <c r="F94" s="624"/>
      <c r="G94" s="624"/>
      <c r="H94" s="624"/>
      <c r="I94" s="774" t="str">
        <f t="shared" si="5"/>
        <v xml:space="preserve"> </v>
      </c>
      <c r="J94" s="774" t="str">
        <f t="shared" si="6"/>
        <v xml:space="preserve"> </v>
      </c>
      <c r="L94" s="47">
        <v>1</v>
      </c>
      <c r="M94" s="624"/>
      <c r="N94" s="624"/>
      <c r="O94" s="624"/>
      <c r="P94" s="624"/>
      <c r="Q94" s="624"/>
      <c r="R94" s="624"/>
      <c r="S94" s="624"/>
      <c r="T94" s="624"/>
      <c r="U94" s="624"/>
      <c r="V94" s="774" t="str">
        <f t="shared" si="7"/>
        <v xml:space="preserve"> </v>
      </c>
      <c r="W94" s="774" t="str">
        <f t="shared" si="4"/>
        <v xml:space="preserve"> </v>
      </c>
    </row>
    <row r="95" spans="1:23" x14ac:dyDescent="0.25">
      <c r="A95" s="624"/>
      <c r="B95" s="624"/>
      <c r="C95" s="624"/>
      <c r="D95" s="624"/>
      <c r="E95" s="624"/>
      <c r="F95" s="624"/>
      <c r="G95" s="624"/>
      <c r="H95" s="624"/>
      <c r="I95" s="774" t="str">
        <f t="shared" si="5"/>
        <v xml:space="preserve"> </v>
      </c>
      <c r="J95" s="774" t="str">
        <f t="shared" si="6"/>
        <v xml:space="preserve"> </v>
      </c>
      <c r="L95" s="47">
        <v>1</v>
      </c>
      <c r="M95" s="624"/>
      <c r="N95" s="624"/>
      <c r="O95" s="624"/>
      <c r="P95" s="624"/>
      <c r="Q95" s="624"/>
      <c r="R95" s="624"/>
      <c r="S95" s="624"/>
      <c r="T95" s="624"/>
      <c r="U95" s="624"/>
      <c r="V95" s="774" t="str">
        <f t="shared" si="7"/>
        <v xml:space="preserve"> </v>
      </c>
      <c r="W95" s="774" t="str">
        <f t="shared" si="4"/>
        <v xml:space="preserve"> </v>
      </c>
    </row>
    <row r="96" spans="1:23" x14ac:dyDescent="0.25">
      <c r="A96" s="624"/>
      <c r="B96" s="624"/>
      <c r="C96" s="624"/>
      <c r="D96" s="624"/>
      <c r="E96" s="624"/>
      <c r="F96" s="624"/>
      <c r="G96" s="624"/>
      <c r="H96" s="624"/>
      <c r="I96" s="774" t="str">
        <f t="shared" si="5"/>
        <v xml:space="preserve"> </v>
      </c>
      <c r="J96" s="774" t="str">
        <f t="shared" si="6"/>
        <v xml:space="preserve"> </v>
      </c>
      <c r="L96" s="47">
        <v>1</v>
      </c>
      <c r="M96" s="624"/>
      <c r="N96" s="624"/>
      <c r="O96" s="624"/>
      <c r="P96" s="624"/>
      <c r="Q96" s="624"/>
      <c r="R96" s="624"/>
      <c r="S96" s="624"/>
      <c r="T96" s="624"/>
      <c r="U96" s="624"/>
      <c r="V96" s="774" t="str">
        <f t="shared" si="7"/>
        <v xml:space="preserve"> </v>
      </c>
      <c r="W96" s="774" t="str">
        <f t="shared" si="4"/>
        <v xml:space="preserve"> </v>
      </c>
    </row>
    <row r="97" spans="1:23" x14ac:dyDescent="0.25">
      <c r="A97" s="624"/>
      <c r="B97" s="624"/>
      <c r="C97" s="624"/>
      <c r="D97" s="624"/>
      <c r="E97" s="624"/>
      <c r="F97" s="624"/>
      <c r="G97" s="624"/>
      <c r="H97" s="624"/>
      <c r="I97" s="774" t="str">
        <f t="shared" si="5"/>
        <v xml:space="preserve"> </v>
      </c>
      <c r="J97" s="774" t="str">
        <f t="shared" si="6"/>
        <v xml:space="preserve"> </v>
      </c>
      <c r="L97" s="47">
        <v>1</v>
      </c>
      <c r="M97" s="624"/>
      <c r="N97" s="624"/>
      <c r="O97" s="624"/>
      <c r="P97" s="624"/>
      <c r="Q97" s="624"/>
      <c r="R97" s="624"/>
      <c r="S97" s="624"/>
      <c r="T97" s="624"/>
      <c r="U97" s="624"/>
      <c r="V97" s="774" t="str">
        <f t="shared" si="7"/>
        <v xml:space="preserve"> </v>
      </c>
      <c r="W97" s="774" t="str">
        <f t="shared" si="4"/>
        <v xml:space="preserve"> </v>
      </c>
    </row>
    <row r="98" spans="1:23" x14ac:dyDescent="0.25">
      <c r="A98" s="624"/>
      <c r="B98" s="624"/>
      <c r="C98" s="624"/>
      <c r="D98" s="624"/>
      <c r="E98" s="624"/>
      <c r="F98" s="624"/>
      <c r="G98" s="624"/>
      <c r="H98" s="624"/>
      <c r="I98" s="774" t="str">
        <f t="shared" si="5"/>
        <v xml:space="preserve"> </v>
      </c>
      <c r="J98" s="774" t="str">
        <f t="shared" si="6"/>
        <v xml:space="preserve"> </v>
      </c>
      <c r="L98" s="47">
        <v>1</v>
      </c>
      <c r="M98" s="624"/>
      <c r="N98" s="624"/>
      <c r="O98" s="624"/>
      <c r="P98" s="624"/>
      <c r="Q98" s="624"/>
      <c r="R98" s="624"/>
      <c r="S98" s="624"/>
      <c r="T98" s="624"/>
      <c r="U98" s="624"/>
      <c r="V98" s="774" t="str">
        <f t="shared" si="7"/>
        <v xml:space="preserve"> </v>
      </c>
      <c r="W98" s="774" t="str">
        <f t="shared" si="4"/>
        <v xml:space="preserve"> </v>
      </c>
    </row>
    <row r="99" spans="1:23" x14ac:dyDescent="0.25">
      <c r="A99" s="624"/>
      <c r="B99" s="624"/>
      <c r="C99" s="624"/>
      <c r="D99" s="624"/>
      <c r="E99" s="624"/>
      <c r="F99" s="624"/>
      <c r="G99" s="624"/>
      <c r="H99" s="624"/>
      <c r="I99" s="774" t="str">
        <f t="shared" si="5"/>
        <v xml:space="preserve"> </v>
      </c>
      <c r="J99" s="774" t="str">
        <f t="shared" si="6"/>
        <v xml:space="preserve"> </v>
      </c>
      <c r="L99" s="47">
        <v>1</v>
      </c>
      <c r="M99" s="624"/>
      <c r="N99" s="624"/>
      <c r="O99" s="624"/>
      <c r="P99" s="624"/>
      <c r="Q99" s="624"/>
      <c r="R99" s="624"/>
      <c r="S99" s="624"/>
      <c r="T99" s="624"/>
      <c r="U99" s="624"/>
      <c r="V99" s="774" t="str">
        <f t="shared" si="7"/>
        <v xml:space="preserve"> </v>
      </c>
      <c r="W99" s="774" t="str">
        <f t="shared" si="4"/>
        <v xml:space="preserve"> </v>
      </c>
    </row>
    <row r="100" spans="1:23" x14ac:dyDescent="0.25">
      <c r="A100" s="624"/>
      <c r="B100" s="624"/>
      <c r="C100" s="624"/>
      <c r="D100" s="624"/>
      <c r="E100" s="624"/>
      <c r="F100" s="624"/>
      <c r="G100" s="624"/>
      <c r="H100" s="624"/>
      <c r="I100" s="774" t="str">
        <f t="shared" si="5"/>
        <v xml:space="preserve"> </v>
      </c>
      <c r="J100" s="774" t="str">
        <f t="shared" si="6"/>
        <v xml:space="preserve"> </v>
      </c>
      <c r="L100" s="47">
        <v>1</v>
      </c>
      <c r="M100" s="624"/>
      <c r="N100" s="624"/>
      <c r="O100" s="624"/>
      <c r="P100" s="624"/>
      <c r="Q100" s="624"/>
      <c r="R100" s="624"/>
      <c r="S100" s="624"/>
      <c r="T100" s="624"/>
      <c r="U100" s="624"/>
      <c r="V100" s="774" t="str">
        <f t="shared" si="7"/>
        <v xml:space="preserve"> </v>
      </c>
      <c r="W100" s="774" t="str">
        <f t="shared" si="4"/>
        <v xml:space="preserve"> </v>
      </c>
    </row>
    <row r="101" spans="1:23" x14ac:dyDescent="0.25">
      <c r="A101" s="624"/>
      <c r="B101" s="624"/>
      <c r="C101" s="624"/>
      <c r="D101" s="624"/>
      <c r="E101" s="624"/>
      <c r="F101" s="624"/>
      <c r="G101" s="624"/>
      <c r="H101" s="624"/>
      <c r="I101" s="774" t="str">
        <f t="shared" si="5"/>
        <v xml:space="preserve"> </v>
      </c>
      <c r="J101" s="774" t="str">
        <f t="shared" si="6"/>
        <v xml:space="preserve"> </v>
      </c>
      <c r="L101" s="47">
        <v>1</v>
      </c>
      <c r="M101" s="624"/>
      <c r="N101" s="624"/>
      <c r="O101" s="624"/>
      <c r="P101" s="624"/>
      <c r="Q101" s="624"/>
      <c r="R101" s="624"/>
      <c r="S101" s="624"/>
      <c r="T101" s="624"/>
      <c r="U101" s="624"/>
      <c r="V101" s="774" t="str">
        <f t="shared" si="7"/>
        <v xml:space="preserve"> </v>
      </c>
      <c r="W101" s="774" t="str">
        <f t="shared" si="4"/>
        <v xml:space="preserve"> </v>
      </c>
    </row>
    <row r="102" spans="1:23" x14ac:dyDescent="0.25">
      <c r="A102" s="624"/>
      <c r="B102" s="624"/>
      <c r="C102" s="624"/>
      <c r="D102" s="624"/>
      <c r="E102" s="624"/>
      <c r="F102" s="624"/>
      <c r="G102" s="624"/>
      <c r="H102" s="624"/>
      <c r="I102" s="774" t="str">
        <f t="shared" si="5"/>
        <v xml:space="preserve"> </v>
      </c>
      <c r="J102" s="774" t="str">
        <f t="shared" si="6"/>
        <v xml:space="preserve"> </v>
      </c>
      <c r="L102" s="47">
        <v>1</v>
      </c>
      <c r="M102" s="624"/>
      <c r="N102" s="624"/>
      <c r="O102" s="624"/>
      <c r="P102" s="624"/>
      <c r="Q102" s="624"/>
      <c r="R102" s="624"/>
      <c r="S102" s="624"/>
      <c r="T102" s="624"/>
      <c r="U102" s="624"/>
      <c r="V102" s="774" t="str">
        <f t="shared" si="7"/>
        <v xml:space="preserve"> </v>
      </c>
      <c r="W102" s="774" t="str">
        <f t="shared" si="4"/>
        <v xml:space="preserve"> </v>
      </c>
    </row>
    <row r="103" spans="1:23" x14ac:dyDescent="0.25">
      <c r="A103" s="624"/>
      <c r="B103" s="624"/>
      <c r="C103" s="624"/>
      <c r="D103" s="624"/>
      <c r="E103" s="624"/>
      <c r="F103" s="624"/>
      <c r="G103" s="624"/>
      <c r="H103" s="624"/>
      <c r="I103" s="774" t="str">
        <f t="shared" si="5"/>
        <v xml:space="preserve"> </v>
      </c>
      <c r="J103" s="774" t="str">
        <f t="shared" si="6"/>
        <v xml:space="preserve"> </v>
      </c>
      <c r="L103" s="47">
        <v>1</v>
      </c>
      <c r="M103" s="624"/>
      <c r="N103" s="624"/>
      <c r="O103" s="624"/>
      <c r="P103" s="624"/>
      <c r="Q103" s="624"/>
      <c r="R103" s="624"/>
      <c r="S103" s="624"/>
      <c r="T103" s="624"/>
      <c r="U103" s="624"/>
      <c r="V103" s="774" t="str">
        <f t="shared" si="7"/>
        <v xml:space="preserve"> </v>
      </c>
      <c r="W103" s="774" t="str">
        <f t="shared" si="4"/>
        <v xml:space="preserve"> </v>
      </c>
    </row>
    <row r="104" spans="1:23" x14ac:dyDescent="0.25">
      <c r="A104" s="624"/>
      <c r="B104" s="624"/>
      <c r="C104" s="624"/>
      <c r="D104" s="624"/>
      <c r="E104" s="624"/>
      <c r="F104" s="624"/>
      <c r="G104" s="624"/>
      <c r="H104" s="624"/>
      <c r="I104" s="774" t="str">
        <f t="shared" si="5"/>
        <v xml:space="preserve"> </v>
      </c>
      <c r="J104" s="774" t="str">
        <f t="shared" si="6"/>
        <v xml:space="preserve"> </v>
      </c>
      <c r="L104" s="47">
        <v>1</v>
      </c>
      <c r="M104" s="624"/>
      <c r="N104" s="624"/>
      <c r="O104" s="624"/>
      <c r="P104" s="624"/>
      <c r="Q104" s="624"/>
      <c r="R104" s="624"/>
      <c r="S104" s="624"/>
      <c r="T104" s="624"/>
      <c r="U104" s="624"/>
      <c r="V104" s="774" t="str">
        <f t="shared" si="7"/>
        <v xml:space="preserve"> </v>
      </c>
      <c r="W104" s="774" t="str">
        <f t="shared" si="4"/>
        <v xml:space="preserve"> </v>
      </c>
    </row>
    <row r="105" spans="1:23" x14ac:dyDescent="0.25">
      <c r="A105" s="624"/>
      <c r="B105" s="624"/>
      <c r="C105" s="624"/>
      <c r="D105" s="624"/>
      <c r="E105" s="624"/>
      <c r="F105" s="624"/>
      <c r="G105" s="624"/>
      <c r="H105" s="624"/>
      <c r="I105" s="774" t="str">
        <f t="shared" si="5"/>
        <v xml:space="preserve"> </v>
      </c>
      <c r="J105" s="774" t="str">
        <f t="shared" si="6"/>
        <v xml:space="preserve"> </v>
      </c>
      <c r="L105" s="47">
        <v>1</v>
      </c>
      <c r="M105" s="624"/>
      <c r="N105" s="624"/>
      <c r="O105" s="624"/>
      <c r="P105" s="624"/>
      <c r="Q105" s="624"/>
      <c r="R105" s="624"/>
      <c r="S105" s="624"/>
      <c r="T105" s="624"/>
      <c r="U105" s="624"/>
      <c r="V105" s="774" t="str">
        <f t="shared" si="7"/>
        <v xml:space="preserve"> </v>
      </c>
      <c r="W105" s="774" t="str">
        <f t="shared" si="4"/>
        <v xml:space="preserve"> </v>
      </c>
    </row>
    <row r="106" spans="1:23" x14ac:dyDescent="0.25">
      <c r="A106" s="624"/>
      <c r="B106" s="624"/>
      <c r="C106" s="624"/>
      <c r="D106" s="624"/>
      <c r="E106" s="624"/>
      <c r="F106" s="624"/>
      <c r="G106" s="624"/>
      <c r="H106" s="624"/>
      <c r="I106" s="774" t="str">
        <f t="shared" si="5"/>
        <v xml:space="preserve"> </v>
      </c>
      <c r="J106" s="774" t="str">
        <f t="shared" si="6"/>
        <v xml:space="preserve"> </v>
      </c>
      <c r="L106" s="47">
        <v>1</v>
      </c>
      <c r="M106" s="624"/>
      <c r="N106" s="624"/>
      <c r="O106" s="624"/>
      <c r="P106" s="624"/>
      <c r="Q106" s="624"/>
      <c r="R106" s="624"/>
      <c r="S106" s="624"/>
      <c r="T106" s="624"/>
      <c r="U106" s="624"/>
      <c r="V106" s="774" t="str">
        <f t="shared" si="7"/>
        <v xml:space="preserve"> </v>
      </c>
      <c r="W106" s="774" t="str">
        <f t="shared" si="4"/>
        <v xml:space="preserve"> </v>
      </c>
    </row>
    <row r="107" spans="1:23" x14ac:dyDescent="0.25">
      <c r="A107" s="624"/>
      <c r="B107" s="624"/>
      <c r="C107" s="624"/>
      <c r="D107" s="624"/>
      <c r="E107" s="624"/>
      <c r="F107" s="624"/>
      <c r="G107" s="624"/>
      <c r="H107" s="624"/>
      <c r="I107" s="774" t="str">
        <f t="shared" si="5"/>
        <v xml:space="preserve"> </v>
      </c>
      <c r="J107" s="774" t="str">
        <f t="shared" si="6"/>
        <v xml:space="preserve"> </v>
      </c>
      <c r="L107" s="47">
        <v>1</v>
      </c>
      <c r="M107" s="624"/>
      <c r="N107" s="624"/>
      <c r="O107" s="624"/>
      <c r="P107" s="624"/>
      <c r="Q107" s="624"/>
      <c r="R107" s="624"/>
      <c r="S107" s="624"/>
      <c r="T107" s="624"/>
      <c r="U107" s="624"/>
      <c r="V107" s="774" t="str">
        <f t="shared" si="7"/>
        <v xml:space="preserve"> </v>
      </c>
      <c r="W107" s="774" t="str">
        <f t="shared" si="4"/>
        <v xml:space="preserve"> </v>
      </c>
    </row>
    <row r="108" spans="1:23" x14ac:dyDescent="0.25">
      <c r="A108" s="624"/>
      <c r="B108" s="624"/>
      <c r="C108" s="624"/>
      <c r="D108" s="624"/>
      <c r="E108" s="624"/>
      <c r="F108" s="624"/>
      <c r="G108" s="624"/>
      <c r="H108" s="624"/>
      <c r="I108" s="774" t="str">
        <f t="shared" si="5"/>
        <v xml:space="preserve"> </v>
      </c>
      <c r="J108" s="774" t="str">
        <f t="shared" si="6"/>
        <v xml:space="preserve"> </v>
      </c>
      <c r="L108" s="47">
        <v>1</v>
      </c>
      <c r="M108" s="624"/>
      <c r="N108" s="624"/>
      <c r="O108" s="624"/>
      <c r="P108" s="624"/>
      <c r="Q108" s="624"/>
      <c r="R108" s="624"/>
      <c r="S108" s="624"/>
      <c r="T108" s="624"/>
      <c r="U108" s="624"/>
      <c r="V108" s="774" t="str">
        <f t="shared" si="7"/>
        <v xml:space="preserve"> </v>
      </c>
      <c r="W108" s="774" t="str">
        <f t="shared" si="4"/>
        <v xml:space="preserve"> </v>
      </c>
    </row>
    <row r="109" spans="1:23" x14ac:dyDescent="0.25">
      <c r="A109" s="624"/>
      <c r="B109" s="624"/>
      <c r="C109" s="624"/>
      <c r="D109" s="624"/>
      <c r="E109" s="624"/>
      <c r="F109" s="624"/>
      <c r="G109" s="624"/>
      <c r="H109" s="624"/>
      <c r="I109" s="774" t="str">
        <f t="shared" si="5"/>
        <v xml:space="preserve"> </v>
      </c>
      <c r="J109" s="774" t="str">
        <f t="shared" si="6"/>
        <v xml:space="preserve"> </v>
      </c>
      <c r="L109" s="47">
        <v>1</v>
      </c>
      <c r="M109" s="624"/>
      <c r="N109" s="624"/>
      <c r="O109" s="624"/>
      <c r="P109" s="624"/>
      <c r="Q109" s="624"/>
      <c r="R109" s="624"/>
      <c r="S109" s="624"/>
      <c r="T109" s="624"/>
      <c r="U109" s="624"/>
      <c r="V109" s="774" t="str">
        <f t="shared" si="7"/>
        <v xml:space="preserve"> </v>
      </c>
      <c r="W109" s="774" t="str">
        <f t="shared" si="4"/>
        <v xml:space="preserve"> </v>
      </c>
    </row>
    <row r="110" spans="1:23" x14ac:dyDescent="0.25">
      <c r="A110" s="624"/>
      <c r="B110" s="624"/>
      <c r="C110" s="624"/>
      <c r="D110" s="624"/>
      <c r="E110" s="624"/>
      <c r="F110" s="624"/>
      <c r="G110" s="624"/>
      <c r="H110" s="624"/>
      <c r="I110" s="774" t="str">
        <f t="shared" si="5"/>
        <v xml:space="preserve"> </v>
      </c>
      <c r="J110" s="774" t="str">
        <f t="shared" si="6"/>
        <v xml:space="preserve"> </v>
      </c>
      <c r="L110" s="47">
        <v>1</v>
      </c>
      <c r="M110" s="624"/>
      <c r="N110" s="624"/>
      <c r="O110" s="624"/>
      <c r="P110" s="624"/>
      <c r="Q110" s="624"/>
      <c r="R110" s="624"/>
      <c r="S110" s="624"/>
      <c r="T110" s="624"/>
      <c r="U110" s="624"/>
      <c r="V110" s="774" t="str">
        <f t="shared" si="7"/>
        <v xml:space="preserve"> </v>
      </c>
      <c r="W110" s="774" t="str">
        <f t="shared" si="4"/>
        <v xml:space="preserve"> </v>
      </c>
    </row>
    <row r="111" spans="1:23" x14ac:dyDescent="0.25">
      <c r="A111" s="624"/>
      <c r="B111" s="624"/>
      <c r="C111" s="624"/>
      <c r="D111" s="624"/>
      <c r="E111" s="624"/>
      <c r="F111" s="624"/>
      <c r="G111" s="624"/>
      <c r="H111" s="624"/>
      <c r="I111" s="774" t="str">
        <f t="shared" si="5"/>
        <v xml:space="preserve"> </v>
      </c>
      <c r="J111" s="774" t="str">
        <f t="shared" si="6"/>
        <v xml:space="preserve"> </v>
      </c>
      <c r="L111" s="47">
        <v>1</v>
      </c>
      <c r="M111" s="624"/>
      <c r="N111" s="624"/>
      <c r="O111" s="624"/>
      <c r="P111" s="624"/>
      <c r="Q111" s="624"/>
      <c r="R111" s="624"/>
      <c r="S111" s="624"/>
      <c r="T111" s="624"/>
      <c r="U111" s="624"/>
      <c r="V111" s="774" t="str">
        <f t="shared" si="7"/>
        <v xml:space="preserve"> </v>
      </c>
      <c r="W111" s="774" t="str">
        <f t="shared" si="4"/>
        <v xml:space="preserve"> </v>
      </c>
    </row>
    <row r="112" spans="1:23" x14ac:dyDescent="0.25">
      <c r="A112" s="624"/>
      <c r="B112" s="624"/>
      <c r="C112" s="624"/>
      <c r="D112" s="624"/>
      <c r="E112" s="624"/>
      <c r="F112" s="624"/>
      <c r="G112" s="624"/>
      <c r="H112" s="624"/>
      <c r="I112" s="774" t="str">
        <f t="shared" si="5"/>
        <v xml:space="preserve"> </v>
      </c>
      <c r="J112" s="774" t="str">
        <f t="shared" si="6"/>
        <v xml:space="preserve"> </v>
      </c>
      <c r="L112" s="47">
        <v>1</v>
      </c>
      <c r="M112" s="624"/>
      <c r="N112" s="624"/>
      <c r="O112" s="624"/>
      <c r="P112" s="624"/>
      <c r="Q112" s="624"/>
      <c r="R112" s="624"/>
      <c r="S112" s="624"/>
      <c r="T112" s="624"/>
      <c r="U112" s="624"/>
      <c r="V112" s="774" t="str">
        <f t="shared" si="7"/>
        <v xml:space="preserve"> </v>
      </c>
      <c r="W112" s="774" t="str">
        <f t="shared" si="4"/>
        <v xml:space="preserve"> </v>
      </c>
    </row>
    <row r="113" spans="1:23" x14ac:dyDescent="0.25">
      <c r="A113" s="624"/>
      <c r="B113" s="624"/>
      <c r="C113" s="624"/>
      <c r="D113" s="624"/>
      <c r="E113" s="624"/>
      <c r="F113" s="624"/>
      <c r="G113" s="624"/>
      <c r="H113" s="624"/>
      <c r="I113" s="774" t="str">
        <f t="shared" si="5"/>
        <v xml:space="preserve"> </v>
      </c>
      <c r="J113" s="774" t="str">
        <f t="shared" si="6"/>
        <v xml:space="preserve"> </v>
      </c>
      <c r="L113" s="47">
        <v>1</v>
      </c>
      <c r="M113" s="624"/>
      <c r="N113" s="624"/>
      <c r="O113" s="624"/>
      <c r="P113" s="624"/>
      <c r="Q113" s="624"/>
      <c r="R113" s="624"/>
      <c r="S113" s="624"/>
      <c r="T113" s="624"/>
      <c r="U113" s="624"/>
      <c r="V113" s="774" t="str">
        <f t="shared" si="7"/>
        <v xml:space="preserve"> </v>
      </c>
      <c r="W113" s="774" t="str">
        <f t="shared" si="4"/>
        <v xml:space="preserve"> </v>
      </c>
    </row>
    <row r="114" spans="1:23" x14ac:dyDescent="0.25">
      <c r="A114" s="624"/>
      <c r="B114" s="624"/>
      <c r="C114" s="624"/>
      <c r="D114" s="624"/>
      <c r="E114" s="624"/>
      <c r="F114" s="624"/>
      <c r="G114" s="624"/>
      <c r="H114" s="624"/>
      <c r="I114" s="774" t="str">
        <f t="shared" si="5"/>
        <v xml:space="preserve"> </v>
      </c>
      <c r="J114" s="774" t="str">
        <f t="shared" si="6"/>
        <v xml:space="preserve"> </v>
      </c>
      <c r="L114" s="47">
        <v>1</v>
      </c>
      <c r="M114" s="624"/>
      <c r="N114" s="624"/>
      <c r="O114" s="624"/>
      <c r="P114" s="624"/>
      <c r="Q114" s="624"/>
      <c r="R114" s="624"/>
      <c r="S114" s="624"/>
      <c r="T114" s="624"/>
      <c r="U114" s="624"/>
      <c r="V114" s="774" t="str">
        <f t="shared" si="7"/>
        <v xml:space="preserve"> </v>
      </c>
      <c r="W114" s="774" t="str">
        <f t="shared" si="4"/>
        <v xml:space="preserve"> </v>
      </c>
    </row>
    <row r="115" spans="1:23" x14ac:dyDescent="0.25">
      <c r="A115" s="624"/>
      <c r="B115" s="624"/>
      <c r="C115" s="624"/>
      <c r="D115" s="624"/>
      <c r="E115" s="624"/>
      <c r="F115" s="624"/>
      <c r="G115" s="624"/>
      <c r="H115" s="624"/>
      <c r="I115" s="774" t="str">
        <f t="shared" si="5"/>
        <v xml:space="preserve"> </v>
      </c>
      <c r="J115" s="774" t="str">
        <f t="shared" si="6"/>
        <v xml:space="preserve"> </v>
      </c>
      <c r="L115" s="47">
        <v>1</v>
      </c>
      <c r="M115" s="624"/>
      <c r="N115" s="624"/>
      <c r="O115" s="624"/>
      <c r="P115" s="624"/>
      <c r="Q115" s="624"/>
      <c r="R115" s="624"/>
      <c r="S115" s="624"/>
      <c r="T115" s="624"/>
      <c r="U115" s="624"/>
      <c r="V115" s="774" t="str">
        <f t="shared" si="7"/>
        <v xml:space="preserve"> </v>
      </c>
      <c r="W115" s="774" t="str">
        <f t="shared" si="4"/>
        <v xml:space="preserve"> </v>
      </c>
    </row>
    <row r="116" spans="1:23" x14ac:dyDescent="0.25">
      <c r="A116" s="624"/>
      <c r="B116" s="624"/>
      <c r="C116" s="624"/>
      <c r="D116" s="624"/>
      <c r="E116" s="624"/>
      <c r="F116" s="624"/>
      <c r="G116" s="624"/>
      <c r="H116" s="624"/>
      <c r="I116" s="774" t="str">
        <f t="shared" si="5"/>
        <v xml:space="preserve"> </v>
      </c>
      <c r="J116" s="774" t="str">
        <f t="shared" si="6"/>
        <v xml:space="preserve"> </v>
      </c>
      <c r="L116" s="47">
        <v>1</v>
      </c>
      <c r="M116" s="624"/>
      <c r="N116" s="624"/>
      <c r="O116" s="624"/>
      <c r="P116" s="624"/>
      <c r="Q116" s="624"/>
      <c r="R116" s="624"/>
      <c r="S116" s="624"/>
      <c r="T116" s="624"/>
      <c r="U116" s="624"/>
      <c r="V116" s="774" t="str">
        <f t="shared" si="7"/>
        <v xml:space="preserve"> </v>
      </c>
      <c r="W116" s="774" t="str">
        <f t="shared" si="4"/>
        <v xml:space="preserve"> </v>
      </c>
    </row>
    <row r="117" spans="1:23" x14ac:dyDescent="0.25">
      <c r="A117" s="624"/>
      <c r="B117" s="624"/>
      <c r="C117" s="624"/>
      <c r="D117" s="624"/>
      <c r="E117" s="624"/>
      <c r="F117" s="624"/>
      <c r="G117" s="624"/>
      <c r="H117" s="624"/>
      <c r="I117" s="774" t="str">
        <f t="shared" si="5"/>
        <v xml:space="preserve"> </v>
      </c>
      <c r="J117" s="774" t="str">
        <f t="shared" si="6"/>
        <v xml:space="preserve"> </v>
      </c>
      <c r="L117" s="47">
        <v>1</v>
      </c>
      <c r="M117" s="624"/>
      <c r="N117" s="624"/>
      <c r="O117" s="624"/>
      <c r="P117" s="624"/>
      <c r="Q117" s="624"/>
      <c r="R117" s="624"/>
      <c r="S117" s="624"/>
      <c r="T117" s="624"/>
      <c r="U117" s="624"/>
      <c r="V117" s="774" t="str">
        <f t="shared" si="7"/>
        <v xml:space="preserve"> </v>
      </c>
      <c r="W117" s="774" t="str">
        <f t="shared" si="4"/>
        <v xml:space="preserve"> </v>
      </c>
    </row>
    <row r="118" spans="1:23" x14ac:dyDescent="0.25">
      <c r="A118" s="624"/>
      <c r="B118" s="624"/>
      <c r="C118" s="624"/>
      <c r="D118" s="624"/>
      <c r="E118" s="624"/>
      <c r="F118" s="624"/>
      <c r="G118" s="624"/>
      <c r="H118" s="624"/>
      <c r="I118" s="774" t="str">
        <f t="shared" si="5"/>
        <v xml:space="preserve"> </v>
      </c>
      <c r="J118" s="774" t="str">
        <f t="shared" si="6"/>
        <v xml:space="preserve"> </v>
      </c>
      <c r="L118" s="47">
        <v>1</v>
      </c>
      <c r="M118" s="624"/>
      <c r="N118" s="624"/>
      <c r="O118" s="624"/>
      <c r="P118" s="624"/>
      <c r="Q118" s="624"/>
      <c r="R118" s="624"/>
      <c r="S118" s="624"/>
      <c r="T118" s="624"/>
      <c r="U118" s="624"/>
      <c r="V118" s="774" t="str">
        <f t="shared" si="7"/>
        <v xml:space="preserve"> </v>
      </c>
      <c r="W118" s="774" t="str">
        <f t="shared" si="4"/>
        <v xml:space="preserve"> </v>
      </c>
    </row>
    <row r="119" spans="1:23" x14ac:dyDescent="0.25">
      <c r="A119" s="624"/>
      <c r="B119" s="624"/>
      <c r="C119" s="624"/>
      <c r="D119" s="624"/>
      <c r="E119" s="624"/>
      <c r="F119" s="624"/>
      <c r="G119" s="624"/>
      <c r="H119" s="624"/>
      <c r="I119" s="774" t="str">
        <f t="shared" si="5"/>
        <v xml:space="preserve"> </v>
      </c>
      <c r="J119" s="774" t="str">
        <f t="shared" si="6"/>
        <v xml:space="preserve"> </v>
      </c>
      <c r="L119" s="47">
        <v>1</v>
      </c>
      <c r="M119" s="624"/>
      <c r="N119" s="624"/>
      <c r="O119" s="624"/>
      <c r="P119" s="624"/>
      <c r="Q119" s="624"/>
      <c r="R119" s="624"/>
      <c r="S119" s="624"/>
      <c r="T119" s="624"/>
      <c r="U119" s="624"/>
      <c r="V119" s="774" t="str">
        <f t="shared" si="7"/>
        <v xml:space="preserve"> </v>
      </c>
      <c r="W119" s="774" t="str">
        <f t="shared" si="4"/>
        <v xml:space="preserve"> </v>
      </c>
    </row>
    <row r="120" spans="1:23" x14ac:dyDescent="0.25">
      <c r="A120" s="624"/>
      <c r="B120" s="624"/>
      <c r="C120" s="624"/>
      <c r="D120" s="624"/>
      <c r="E120" s="624"/>
      <c r="F120" s="624"/>
      <c r="G120" s="624"/>
      <c r="H120" s="624"/>
      <c r="I120" s="774" t="str">
        <f t="shared" si="5"/>
        <v xml:space="preserve"> </v>
      </c>
      <c r="J120" s="774" t="str">
        <f t="shared" si="6"/>
        <v xml:space="preserve"> </v>
      </c>
      <c r="L120" s="47">
        <v>1</v>
      </c>
      <c r="M120" s="624"/>
      <c r="N120" s="624"/>
      <c r="O120" s="624"/>
      <c r="P120" s="624"/>
      <c r="Q120" s="624"/>
      <c r="R120" s="624"/>
      <c r="S120" s="624"/>
      <c r="T120" s="624"/>
      <c r="U120" s="624"/>
      <c r="V120" s="774" t="str">
        <f t="shared" si="7"/>
        <v xml:space="preserve"> </v>
      </c>
      <c r="W120" s="774" t="str">
        <f t="shared" si="4"/>
        <v xml:space="preserve"> </v>
      </c>
    </row>
    <row r="121" spans="1:23" x14ac:dyDescent="0.25">
      <c r="A121" s="624"/>
      <c r="B121" s="624"/>
      <c r="C121" s="624"/>
      <c r="D121" s="624"/>
      <c r="E121" s="624"/>
      <c r="F121" s="624"/>
      <c r="G121" s="624"/>
      <c r="H121" s="624"/>
      <c r="I121" s="774" t="str">
        <f t="shared" si="5"/>
        <v xml:space="preserve"> </v>
      </c>
      <c r="J121" s="774" t="str">
        <f t="shared" si="6"/>
        <v xml:space="preserve"> </v>
      </c>
      <c r="L121" s="47">
        <v>1</v>
      </c>
      <c r="M121" s="624"/>
      <c r="N121" s="624"/>
      <c r="O121" s="624"/>
      <c r="P121" s="624"/>
      <c r="Q121" s="624"/>
      <c r="R121" s="624"/>
      <c r="S121" s="624"/>
      <c r="T121" s="624"/>
      <c r="U121" s="624"/>
      <c r="V121" s="774" t="str">
        <f t="shared" si="7"/>
        <v xml:space="preserve"> </v>
      </c>
      <c r="W121" s="774" t="str">
        <f t="shared" si="4"/>
        <v xml:space="preserve"> </v>
      </c>
    </row>
    <row r="122" spans="1:23" x14ac:dyDescent="0.25">
      <c r="A122" s="624"/>
      <c r="B122" s="624"/>
      <c r="C122" s="624"/>
      <c r="D122" s="624"/>
      <c r="E122" s="624"/>
      <c r="F122" s="624"/>
      <c r="G122" s="624"/>
      <c r="H122" s="624"/>
      <c r="I122" s="774" t="str">
        <f t="shared" si="5"/>
        <v xml:space="preserve"> </v>
      </c>
      <c r="J122" s="774" t="str">
        <f t="shared" si="6"/>
        <v xml:space="preserve"> </v>
      </c>
      <c r="L122" s="47">
        <v>1</v>
      </c>
      <c r="M122" s="624"/>
      <c r="N122" s="624"/>
      <c r="O122" s="624"/>
      <c r="P122" s="624"/>
      <c r="Q122" s="624"/>
      <c r="R122" s="624"/>
      <c r="S122" s="624"/>
      <c r="T122" s="624"/>
      <c r="U122" s="624"/>
      <c r="V122" s="774" t="str">
        <f t="shared" si="7"/>
        <v xml:space="preserve"> </v>
      </c>
      <c r="W122" s="774" t="str">
        <f t="shared" si="4"/>
        <v xml:space="preserve"> </v>
      </c>
    </row>
    <row r="123" spans="1:23" x14ac:dyDescent="0.25">
      <c r="A123" s="624"/>
      <c r="B123" s="624"/>
      <c r="C123" s="624"/>
      <c r="D123" s="624"/>
      <c r="E123" s="624"/>
      <c r="F123" s="624"/>
      <c r="G123" s="624"/>
      <c r="H123" s="624"/>
      <c r="I123" s="774" t="str">
        <f t="shared" si="5"/>
        <v xml:space="preserve"> </v>
      </c>
      <c r="J123" s="774" t="str">
        <f t="shared" si="6"/>
        <v xml:space="preserve"> </v>
      </c>
      <c r="L123" s="47">
        <v>1</v>
      </c>
      <c r="M123" s="624"/>
      <c r="N123" s="624"/>
      <c r="O123" s="624"/>
      <c r="P123" s="624"/>
      <c r="Q123" s="624"/>
      <c r="R123" s="624"/>
      <c r="S123" s="624"/>
      <c r="T123" s="624"/>
      <c r="U123" s="624"/>
      <c r="V123" s="774" t="str">
        <f t="shared" si="7"/>
        <v xml:space="preserve"> </v>
      </c>
      <c r="W123" s="774" t="str">
        <f t="shared" si="4"/>
        <v xml:space="preserve"> </v>
      </c>
    </row>
    <row r="124" spans="1:23" x14ac:dyDescent="0.25">
      <c r="A124" s="624"/>
      <c r="B124" s="624"/>
      <c r="C124" s="624"/>
      <c r="D124" s="624"/>
      <c r="E124" s="624"/>
      <c r="F124" s="624"/>
      <c r="G124" s="624"/>
      <c r="H124" s="624"/>
      <c r="I124" s="774" t="str">
        <f t="shared" si="5"/>
        <v xml:space="preserve"> </v>
      </c>
      <c r="J124" s="774" t="str">
        <f t="shared" si="6"/>
        <v xml:space="preserve"> </v>
      </c>
      <c r="L124" s="47">
        <v>1</v>
      </c>
      <c r="M124" s="624"/>
      <c r="N124" s="624"/>
      <c r="O124" s="624"/>
      <c r="P124" s="624"/>
      <c r="Q124" s="624"/>
      <c r="R124" s="624"/>
      <c r="S124" s="624"/>
      <c r="T124" s="624"/>
      <c r="U124" s="624"/>
      <c r="V124" s="774" t="str">
        <f t="shared" si="7"/>
        <v xml:space="preserve"> </v>
      </c>
      <c r="W124" s="774" t="str">
        <f t="shared" si="4"/>
        <v xml:space="preserve"> </v>
      </c>
    </row>
    <row r="125" spans="1:23" x14ac:dyDescent="0.25">
      <c r="A125" s="624"/>
      <c r="B125" s="624"/>
      <c r="C125" s="624"/>
      <c r="D125" s="624"/>
      <c r="E125" s="624"/>
      <c r="F125" s="624"/>
      <c r="G125" s="624"/>
      <c r="H125" s="624"/>
      <c r="I125" s="774" t="str">
        <f t="shared" si="5"/>
        <v xml:space="preserve"> </v>
      </c>
      <c r="J125" s="774" t="str">
        <f t="shared" si="6"/>
        <v xml:space="preserve"> </v>
      </c>
      <c r="L125" s="47">
        <v>1</v>
      </c>
      <c r="M125" s="624"/>
      <c r="N125" s="624"/>
      <c r="O125" s="624"/>
      <c r="P125" s="624"/>
      <c r="Q125" s="624"/>
      <c r="R125" s="624"/>
      <c r="S125" s="624"/>
      <c r="T125" s="624"/>
      <c r="U125" s="624"/>
      <c r="V125" s="774" t="str">
        <f t="shared" si="7"/>
        <v xml:space="preserve"> </v>
      </c>
      <c r="W125" s="774" t="str">
        <f t="shared" si="4"/>
        <v xml:space="preserve"> </v>
      </c>
    </row>
    <row r="126" spans="1:23" x14ac:dyDescent="0.25">
      <c r="A126" s="624"/>
      <c r="B126" s="624"/>
      <c r="C126" s="624"/>
      <c r="D126" s="624"/>
      <c r="E126" s="624"/>
      <c r="F126" s="624"/>
      <c r="G126" s="624"/>
      <c r="H126" s="624"/>
      <c r="I126" s="774" t="str">
        <f t="shared" si="5"/>
        <v xml:space="preserve"> </v>
      </c>
      <c r="J126" s="774" t="str">
        <f t="shared" si="6"/>
        <v xml:space="preserve"> </v>
      </c>
      <c r="L126" s="47">
        <v>1</v>
      </c>
      <c r="M126" s="624"/>
      <c r="N126" s="624"/>
      <c r="O126" s="624"/>
      <c r="P126" s="624"/>
      <c r="Q126" s="624"/>
      <c r="R126" s="624"/>
      <c r="S126" s="624"/>
      <c r="T126" s="624"/>
      <c r="U126" s="624"/>
      <c r="V126" s="774" t="str">
        <f t="shared" si="7"/>
        <v xml:space="preserve"> </v>
      </c>
      <c r="W126" s="774" t="str">
        <f t="shared" si="4"/>
        <v xml:space="preserve"> </v>
      </c>
    </row>
    <row r="127" spans="1:23" x14ac:dyDescent="0.25">
      <c r="A127" s="624"/>
      <c r="B127" s="624"/>
      <c r="C127" s="624"/>
      <c r="D127" s="624"/>
      <c r="E127" s="624"/>
      <c r="F127" s="624"/>
      <c r="G127" s="624"/>
      <c r="H127" s="624"/>
      <c r="I127" s="774" t="str">
        <f t="shared" si="5"/>
        <v xml:space="preserve"> </v>
      </c>
      <c r="J127" s="774" t="str">
        <f t="shared" si="6"/>
        <v xml:space="preserve"> </v>
      </c>
      <c r="L127" s="47">
        <v>1</v>
      </c>
      <c r="M127" s="624"/>
      <c r="N127" s="624"/>
      <c r="O127" s="624"/>
      <c r="P127" s="624"/>
      <c r="Q127" s="624"/>
      <c r="R127" s="624"/>
      <c r="S127" s="624"/>
      <c r="T127" s="624"/>
      <c r="U127" s="624"/>
      <c r="V127" s="774" t="str">
        <f t="shared" si="7"/>
        <v xml:space="preserve"> </v>
      </c>
      <c r="W127" s="774" t="str">
        <f t="shared" si="4"/>
        <v xml:space="preserve"> </v>
      </c>
    </row>
    <row r="128" spans="1:23" x14ac:dyDescent="0.25">
      <c r="A128" s="624"/>
      <c r="B128" s="624"/>
      <c r="C128" s="624"/>
      <c r="D128" s="624"/>
      <c r="E128" s="624"/>
      <c r="F128" s="624"/>
      <c r="G128" s="624"/>
      <c r="H128" s="624"/>
      <c r="I128" s="774" t="str">
        <f t="shared" si="5"/>
        <v xml:space="preserve"> </v>
      </c>
      <c r="J128" s="774" t="str">
        <f t="shared" si="6"/>
        <v xml:space="preserve"> </v>
      </c>
      <c r="L128" s="47">
        <v>1</v>
      </c>
      <c r="M128" s="624"/>
      <c r="N128" s="624"/>
      <c r="O128" s="624"/>
      <c r="P128" s="624"/>
      <c r="Q128" s="624"/>
      <c r="R128" s="624"/>
      <c r="S128" s="624"/>
      <c r="T128" s="624"/>
      <c r="U128" s="624"/>
      <c r="V128" s="774" t="str">
        <f t="shared" si="7"/>
        <v xml:space="preserve"> </v>
      </c>
      <c r="W128" s="774" t="str">
        <f t="shared" si="4"/>
        <v xml:space="preserve"> </v>
      </c>
    </row>
    <row r="129" spans="1:23" x14ac:dyDescent="0.25">
      <c r="A129" s="624"/>
      <c r="B129" s="624"/>
      <c r="C129" s="624"/>
      <c r="D129" s="624"/>
      <c r="E129" s="624"/>
      <c r="F129" s="624"/>
      <c r="G129" s="624"/>
      <c r="H129" s="624"/>
      <c r="I129" s="774" t="str">
        <f t="shared" si="5"/>
        <v xml:space="preserve"> </v>
      </c>
      <c r="J129" s="774" t="str">
        <f t="shared" si="6"/>
        <v xml:space="preserve"> </v>
      </c>
      <c r="L129" s="47">
        <v>1</v>
      </c>
      <c r="M129" s="624"/>
      <c r="N129" s="624"/>
      <c r="O129" s="624"/>
      <c r="P129" s="624"/>
      <c r="Q129" s="624"/>
      <c r="R129" s="624"/>
      <c r="S129" s="624"/>
      <c r="T129" s="624"/>
      <c r="U129" s="624"/>
      <c r="V129" s="774" t="str">
        <f t="shared" si="7"/>
        <v xml:space="preserve"> </v>
      </c>
      <c r="W129" s="774" t="str">
        <f t="shared" si="4"/>
        <v xml:space="preserve"> </v>
      </c>
    </row>
    <row r="130" spans="1:23" x14ac:dyDescent="0.25">
      <c r="A130" s="624"/>
      <c r="B130" s="624"/>
      <c r="C130" s="624"/>
      <c r="D130" s="624"/>
      <c r="E130" s="624"/>
      <c r="F130" s="624"/>
      <c r="G130" s="624"/>
      <c r="H130" s="624"/>
      <c r="I130" s="774" t="str">
        <f t="shared" si="5"/>
        <v xml:space="preserve"> </v>
      </c>
      <c r="J130" s="774" t="str">
        <f t="shared" si="6"/>
        <v xml:space="preserve"> </v>
      </c>
      <c r="L130" s="47">
        <v>1</v>
      </c>
      <c r="M130" s="624"/>
      <c r="N130" s="624"/>
      <c r="O130" s="624"/>
      <c r="P130" s="624"/>
      <c r="Q130" s="624"/>
      <c r="R130" s="624"/>
      <c r="S130" s="624"/>
      <c r="T130" s="624"/>
      <c r="U130" s="624"/>
      <c r="V130" s="774" t="str">
        <f t="shared" si="7"/>
        <v xml:space="preserve"> </v>
      </c>
      <c r="W130" s="774" t="str">
        <f t="shared" si="4"/>
        <v xml:space="preserve"> </v>
      </c>
    </row>
    <row r="131" spans="1:23" x14ac:dyDescent="0.25">
      <c r="A131" s="624"/>
      <c r="B131" s="624"/>
      <c r="C131" s="624"/>
      <c r="D131" s="624"/>
      <c r="E131" s="624"/>
      <c r="F131" s="624"/>
      <c r="G131" s="624"/>
      <c r="H131" s="624"/>
      <c r="I131" s="774" t="str">
        <f t="shared" si="5"/>
        <v xml:space="preserve"> </v>
      </c>
      <c r="J131" s="774" t="str">
        <f t="shared" si="6"/>
        <v xml:space="preserve"> </v>
      </c>
      <c r="L131" s="47">
        <v>1</v>
      </c>
      <c r="M131" s="624"/>
      <c r="N131" s="624"/>
      <c r="O131" s="624"/>
      <c r="P131" s="624"/>
      <c r="Q131" s="624"/>
      <c r="R131" s="624"/>
      <c r="S131" s="624"/>
      <c r="T131" s="624"/>
      <c r="U131" s="624"/>
      <c r="V131" s="774" t="str">
        <f t="shared" si="7"/>
        <v xml:space="preserve"> </v>
      </c>
      <c r="W131" s="774" t="str">
        <f t="shared" si="4"/>
        <v xml:space="preserve"> </v>
      </c>
    </row>
    <row r="132" spans="1:23" x14ac:dyDescent="0.25">
      <c r="A132" s="624"/>
      <c r="B132" s="624"/>
      <c r="C132" s="624"/>
      <c r="D132" s="624"/>
      <c r="E132" s="624"/>
      <c r="F132" s="624"/>
      <c r="G132" s="624"/>
      <c r="H132" s="624"/>
      <c r="I132" s="774" t="str">
        <f t="shared" si="5"/>
        <v xml:space="preserve"> </v>
      </c>
      <c r="J132" s="774" t="str">
        <f t="shared" si="6"/>
        <v xml:space="preserve"> </v>
      </c>
      <c r="L132" s="47">
        <v>1</v>
      </c>
      <c r="M132" s="624"/>
      <c r="N132" s="624"/>
      <c r="O132" s="624"/>
      <c r="P132" s="624"/>
      <c r="Q132" s="624"/>
      <c r="R132" s="624"/>
      <c r="S132" s="624"/>
      <c r="T132" s="624"/>
      <c r="U132" s="624"/>
      <c r="V132" s="774" t="str">
        <f t="shared" si="7"/>
        <v xml:space="preserve"> </v>
      </c>
      <c r="W132" s="774" t="str">
        <f t="shared" si="4"/>
        <v xml:space="preserve"> </v>
      </c>
    </row>
    <row r="133" spans="1:23" x14ac:dyDescent="0.25">
      <c r="A133" s="624"/>
      <c r="B133" s="624"/>
      <c r="C133" s="624"/>
      <c r="D133" s="624"/>
      <c r="E133" s="624"/>
      <c r="F133" s="624"/>
      <c r="G133" s="624"/>
      <c r="H133" s="624"/>
      <c r="I133" s="774" t="str">
        <f t="shared" si="5"/>
        <v xml:space="preserve"> </v>
      </c>
      <c r="J133" s="774" t="str">
        <f t="shared" si="6"/>
        <v xml:space="preserve"> </v>
      </c>
      <c r="L133" s="47">
        <v>1</v>
      </c>
      <c r="M133" s="624"/>
      <c r="N133" s="624"/>
      <c r="O133" s="624"/>
      <c r="P133" s="624"/>
      <c r="Q133" s="624"/>
      <c r="R133" s="624"/>
      <c r="S133" s="624"/>
      <c r="T133" s="624"/>
      <c r="U133" s="624"/>
      <c r="V133" s="774" t="str">
        <f t="shared" si="7"/>
        <v xml:space="preserve"> </v>
      </c>
      <c r="W133" s="774" t="str">
        <f t="shared" si="4"/>
        <v xml:space="preserve"> </v>
      </c>
    </row>
    <row r="134" spans="1:23" x14ac:dyDescent="0.25">
      <c r="A134" s="624"/>
      <c r="B134" s="624"/>
      <c r="C134" s="624"/>
      <c r="D134" s="624"/>
      <c r="E134" s="624"/>
      <c r="F134" s="624"/>
      <c r="G134" s="624"/>
      <c r="H134" s="624"/>
      <c r="I134" s="774" t="str">
        <f t="shared" si="5"/>
        <v xml:space="preserve"> </v>
      </c>
      <c r="J134" s="774" t="str">
        <f t="shared" si="6"/>
        <v xml:space="preserve"> </v>
      </c>
      <c r="L134" s="47">
        <v>1</v>
      </c>
      <c r="M134" s="624"/>
      <c r="N134" s="624"/>
      <c r="O134" s="624"/>
      <c r="P134" s="624"/>
      <c r="Q134" s="624"/>
      <c r="R134" s="624"/>
      <c r="S134" s="624"/>
      <c r="T134" s="624"/>
      <c r="U134" s="624"/>
      <c r="V134" s="774" t="str">
        <f t="shared" si="7"/>
        <v xml:space="preserve"> </v>
      </c>
      <c r="W134" s="774" t="str">
        <f t="shared" ref="W134:W197" si="8">IFERROR(V134/N134," ")</f>
        <v xml:space="preserve"> </v>
      </c>
    </row>
    <row r="135" spans="1:23" x14ac:dyDescent="0.25">
      <c r="A135" s="624"/>
      <c r="B135" s="624"/>
      <c r="C135" s="624"/>
      <c r="D135" s="624"/>
      <c r="E135" s="624"/>
      <c r="F135" s="624"/>
      <c r="G135" s="624"/>
      <c r="H135" s="624"/>
      <c r="I135" s="774" t="str">
        <f t="shared" ref="I135:I198" si="9">IF(H135*0.187*10^-3&gt;0,H135*0.187*10^-3," ")</f>
        <v xml:space="preserve"> </v>
      </c>
      <c r="J135" s="774" t="str">
        <f t="shared" ref="J135:J198" si="10">IFERROR(I135/B135," ")</f>
        <v xml:space="preserve"> </v>
      </c>
      <c r="L135" s="47">
        <v>1</v>
      </c>
      <c r="M135" s="624"/>
      <c r="N135" s="624"/>
      <c r="O135" s="624"/>
      <c r="P135" s="624"/>
      <c r="Q135" s="624"/>
      <c r="R135" s="624"/>
      <c r="S135" s="624"/>
      <c r="T135" s="624"/>
      <c r="U135" s="624"/>
      <c r="V135" s="774" t="str">
        <f t="shared" ref="V135:V198" si="11">IF(U135&gt;0,U135*0.187*10^-3," ")</f>
        <v xml:space="preserve"> </v>
      </c>
      <c r="W135" s="774" t="str">
        <f t="shared" si="8"/>
        <v xml:space="preserve"> </v>
      </c>
    </row>
    <row r="136" spans="1:23" x14ac:dyDescent="0.25">
      <c r="A136" s="624"/>
      <c r="B136" s="624"/>
      <c r="C136" s="624"/>
      <c r="D136" s="624"/>
      <c r="E136" s="624"/>
      <c r="F136" s="624"/>
      <c r="G136" s="624"/>
      <c r="H136" s="624"/>
      <c r="I136" s="774" t="str">
        <f t="shared" si="9"/>
        <v xml:space="preserve"> </v>
      </c>
      <c r="J136" s="774" t="str">
        <f t="shared" si="10"/>
        <v xml:space="preserve"> </v>
      </c>
      <c r="L136" s="47">
        <v>1</v>
      </c>
      <c r="M136" s="624"/>
      <c r="N136" s="624"/>
      <c r="O136" s="624"/>
      <c r="P136" s="624"/>
      <c r="Q136" s="624"/>
      <c r="R136" s="624"/>
      <c r="S136" s="624"/>
      <c r="T136" s="624"/>
      <c r="U136" s="624"/>
      <c r="V136" s="774" t="str">
        <f t="shared" si="11"/>
        <v xml:space="preserve"> </v>
      </c>
      <c r="W136" s="774" t="str">
        <f t="shared" si="8"/>
        <v xml:space="preserve"> </v>
      </c>
    </row>
    <row r="137" spans="1:23" x14ac:dyDescent="0.25">
      <c r="A137" s="624"/>
      <c r="B137" s="624"/>
      <c r="C137" s="624"/>
      <c r="D137" s="624"/>
      <c r="E137" s="624"/>
      <c r="F137" s="624"/>
      <c r="G137" s="624"/>
      <c r="H137" s="624"/>
      <c r="I137" s="774" t="str">
        <f t="shared" si="9"/>
        <v xml:space="preserve"> </v>
      </c>
      <c r="J137" s="774" t="str">
        <f t="shared" si="10"/>
        <v xml:space="preserve"> </v>
      </c>
      <c r="L137" s="47">
        <v>1</v>
      </c>
      <c r="M137" s="624"/>
      <c r="N137" s="624"/>
      <c r="O137" s="624"/>
      <c r="P137" s="624"/>
      <c r="Q137" s="624"/>
      <c r="R137" s="624"/>
      <c r="S137" s="624"/>
      <c r="T137" s="624"/>
      <c r="U137" s="624"/>
      <c r="V137" s="774" t="str">
        <f t="shared" si="11"/>
        <v xml:space="preserve"> </v>
      </c>
      <c r="W137" s="774" t="str">
        <f t="shared" si="8"/>
        <v xml:space="preserve"> </v>
      </c>
    </row>
    <row r="138" spans="1:23" x14ac:dyDescent="0.25">
      <c r="A138" s="624"/>
      <c r="B138" s="624"/>
      <c r="C138" s="624"/>
      <c r="D138" s="624"/>
      <c r="E138" s="624"/>
      <c r="F138" s="624"/>
      <c r="G138" s="624"/>
      <c r="H138" s="624"/>
      <c r="I138" s="774" t="str">
        <f t="shared" si="9"/>
        <v xml:space="preserve"> </v>
      </c>
      <c r="J138" s="774" t="str">
        <f t="shared" si="10"/>
        <v xml:space="preserve"> </v>
      </c>
      <c r="L138" s="47">
        <v>1</v>
      </c>
      <c r="M138" s="624"/>
      <c r="N138" s="624"/>
      <c r="O138" s="624"/>
      <c r="P138" s="624"/>
      <c r="Q138" s="624"/>
      <c r="R138" s="624"/>
      <c r="S138" s="624"/>
      <c r="T138" s="624"/>
      <c r="U138" s="624"/>
      <c r="V138" s="774" t="str">
        <f t="shared" si="11"/>
        <v xml:space="preserve"> </v>
      </c>
      <c r="W138" s="774" t="str">
        <f t="shared" si="8"/>
        <v xml:space="preserve"> </v>
      </c>
    </row>
    <row r="139" spans="1:23" x14ac:dyDescent="0.25">
      <c r="A139" s="624"/>
      <c r="B139" s="624"/>
      <c r="C139" s="624"/>
      <c r="D139" s="624"/>
      <c r="E139" s="624"/>
      <c r="F139" s="624"/>
      <c r="G139" s="624"/>
      <c r="H139" s="624"/>
      <c r="I139" s="774" t="str">
        <f t="shared" si="9"/>
        <v xml:space="preserve"> </v>
      </c>
      <c r="J139" s="774" t="str">
        <f t="shared" si="10"/>
        <v xml:space="preserve"> </v>
      </c>
      <c r="L139" s="47">
        <v>1</v>
      </c>
      <c r="M139" s="624"/>
      <c r="N139" s="624"/>
      <c r="O139" s="624"/>
      <c r="P139" s="624"/>
      <c r="Q139" s="624"/>
      <c r="R139" s="624"/>
      <c r="S139" s="624"/>
      <c r="T139" s="624"/>
      <c r="U139" s="624"/>
      <c r="V139" s="774" t="str">
        <f t="shared" si="11"/>
        <v xml:space="preserve"> </v>
      </c>
      <c r="W139" s="774" t="str">
        <f t="shared" si="8"/>
        <v xml:space="preserve"> </v>
      </c>
    </row>
    <row r="140" spans="1:23" x14ac:dyDescent="0.25">
      <c r="A140" s="624"/>
      <c r="B140" s="624"/>
      <c r="C140" s="624"/>
      <c r="D140" s="624"/>
      <c r="E140" s="624"/>
      <c r="F140" s="624"/>
      <c r="G140" s="624"/>
      <c r="H140" s="624"/>
      <c r="I140" s="774" t="str">
        <f t="shared" si="9"/>
        <v xml:space="preserve"> </v>
      </c>
      <c r="J140" s="774" t="str">
        <f t="shared" si="10"/>
        <v xml:space="preserve"> </v>
      </c>
      <c r="L140" s="47">
        <v>1</v>
      </c>
      <c r="M140" s="624"/>
      <c r="N140" s="624"/>
      <c r="O140" s="624"/>
      <c r="P140" s="624"/>
      <c r="Q140" s="624"/>
      <c r="R140" s="624"/>
      <c r="S140" s="624"/>
      <c r="T140" s="624"/>
      <c r="U140" s="624"/>
      <c r="V140" s="774" t="str">
        <f t="shared" si="11"/>
        <v xml:space="preserve"> </v>
      </c>
      <c r="W140" s="774" t="str">
        <f t="shared" si="8"/>
        <v xml:space="preserve"> </v>
      </c>
    </row>
    <row r="141" spans="1:23" x14ac:dyDescent="0.25">
      <c r="A141" s="624"/>
      <c r="B141" s="624"/>
      <c r="C141" s="624"/>
      <c r="D141" s="624"/>
      <c r="E141" s="624"/>
      <c r="F141" s="624"/>
      <c r="G141" s="624"/>
      <c r="H141" s="624"/>
      <c r="I141" s="774" t="str">
        <f t="shared" si="9"/>
        <v xml:space="preserve"> </v>
      </c>
      <c r="J141" s="774" t="str">
        <f t="shared" si="10"/>
        <v xml:space="preserve"> </v>
      </c>
      <c r="L141" s="47">
        <v>1</v>
      </c>
      <c r="M141" s="624"/>
      <c r="N141" s="624"/>
      <c r="O141" s="624"/>
      <c r="P141" s="624"/>
      <c r="Q141" s="624"/>
      <c r="R141" s="624"/>
      <c r="S141" s="624"/>
      <c r="T141" s="624"/>
      <c r="U141" s="624"/>
      <c r="V141" s="774" t="str">
        <f t="shared" si="11"/>
        <v xml:space="preserve"> </v>
      </c>
      <c r="W141" s="774" t="str">
        <f t="shared" si="8"/>
        <v xml:space="preserve"> </v>
      </c>
    </row>
    <row r="142" spans="1:23" x14ac:dyDescent="0.25">
      <c r="A142" s="624"/>
      <c r="B142" s="624"/>
      <c r="C142" s="624"/>
      <c r="D142" s="624"/>
      <c r="E142" s="624"/>
      <c r="F142" s="624"/>
      <c r="G142" s="624"/>
      <c r="H142" s="624"/>
      <c r="I142" s="774" t="str">
        <f t="shared" si="9"/>
        <v xml:space="preserve"> </v>
      </c>
      <c r="J142" s="774" t="str">
        <f t="shared" si="10"/>
        <v xml:space="preserve"> </v>
      </c>
      <c r="L142" s="47">
        <v>1</v>
      </c>
      <c r="M142" s="624"/>
      <c r="N142" s="624"/>
      <c r="O142" s="624"/>
      <c r="P142" s="624"/>
      <c r="Q142" s="624"/>
      <c r="R142" s="624"/>
      <c r="S142" s="624"/>
      <c r="T142" s="624"/>
      <c r="U142" s="624"/>
      <c r="V142" s="774" t="str">
        <f t="shared" si="11"/>
        <v xml:space="preserve"> </v>
      </c>
      <c r="W142" s="774" t="str">
        <f t="shared" si="8"/>
        <v xml:space="preserve"> </v>
      </c>
    </row>
    <row r="143" spans="1:23" x14ac:dyDescent="0.25">
      <c r="A143" s="624"/>
      <c r="B143" s="624"/>
      <c r="C143" s="624"/>
      <c r="D143" s="624"/>
      <c r="E143" s="624"/>
      <c r="F143" s="624"/>
      <c r="G143" s="624"/>
      <c r="H143" s="624"/>
      <c r="I143" s="774" t="str">
        <f t="shared" si="9"/>
        <v xml:space="preserve"> </v>
      </c>
      <c r="J143" s="774" t="str">
        <f t="shared" si="10"/>
        <v xml:space="preserve"> </v>
      </c>
      <c r="L143" s="47">
        <v>1</v>
      </c>
      <c r="M143" s="624"/>
      <c r="N143" s="624"/>
      <c r="O143" s="624"/>
      <c r="P143" s="624"/>
      <c r="Q143" s="624"/>
      <c r="R143" s="624"/>
      <c r="S143" s="624"/>
      <c r="T143" s="624"/>
      <c r="U143" s="624"/>
      <c r="V143" s="774" t="str">
        <f t="shared" si="11"/>
        <v xml:space="preserve"> </v>
      </c>
      <c r="W143" s="774" t="str">
        <f t="shared" si="8"/>
        <v xml:space="preserve"> </v>
      </c>
    </row>
    <row r="144" spans="1:23" x14ac:dyDescent="0.25">
      <c r="A144" s="624"/>
      <c r="B144" s="624"/>
      <c r="C144" s="624"/>
      <c r="D144" s="624"/>
      <c r="E144" s="624"/>
      <c r="F144" s="624"/>
      <c r="G144" s="624"/>
      <c r="H144" s="624"/>
      <c r="I144" s="774" t="str">
        <f t="shared" si="9"/>
        <v xml:space="preserve"> </v>
      </c>
      <c r="J144" s="774" t="str">
        <f t="shared" si="10"/>
        <v xml:space="preserve"> </v>
      </c>
      <c r="L144" s="47">
        <v>1</v>
      </c>
      <c r="M144" s="624"/>
      <c r="N144" s="624"/>
      <c r="O144" s="624"/>
      <c r="P144" s="624"/>
      <c r="Q144" s="624"/>
      <c r="R144" s="624"/>
      <c r="S144" s="624"/>
      <c r="T144" s="624"/>
      <c r="U144" s="624"/>
      <c r="V144" s="774" t="str">
        <f t="shared" si="11"/>
        <v xml:space="preserve"> </v>
      </c>
      <c r="W144" s="774" t="str">
        <f t="shared" si="8"/>
        <v xml:space="preserve"> </v>
      </c>
    </row>
    <row r="145" spans="1:23" x14ac:dyDescent="0.25">
      <c r="A145" s="624"/>
      <c r="B145" s="624"/>
      <c r="C145" s="624"/>
      <c r="D145" s="624"/>
      <c r="E145" s="624"/>
      <c r="F145" s="624"/>
      <c r="G145" s="624"/>
      <c r="H145" s="624"/>
      <c r="I145" s="774" t="str">
        <f t="shared" si="9"/>
        <v xml:space="preserve"> </v>
      </c>
      <c r="J145" s="774" t="str">
        <f t="shared" si="10"/>
        <v xml:space="preserve"> </v>
      </c>
      <c r="L145" s="47">
        <v>1</v>
      </c>
      <c r="M145" s="624"/>
      <c r="N145" s="624"/>
      <c r="O145" s="624"/>
      <c r="P145" s="624"/>
      <c r="Q145" s="624"/>
      <c r="R145" s="624"/>
      <c r="S145" s="624"/>
      <c r="T145" s="624"/>
      <c r="U145" s="624"/>
      <c r="V145" s="774" t="str">
        <f t="shared" si="11"/>
        <v xml:space="preserve"> </v>
      </c>
      <c r="W145" s="774" t="str">
        <f t="shared" si="8"/>
        <v xml:space="preserve"> </v>
      </c>
    </row>
    <row r="146" spans="1:23" x14ac:dyDescent="0.25">
      <c r="A146" s="624"/>
      <c r="B146" s="624"/>
      <c r="C146" s="624"/>
      <c r="D146" s="624"/>
      <c r="E146" s="624"/>
      <c r="F146" s="624"/>
      <c r="G146" s="624"/>
      <c r="H146" s="624"/>
      <c r="I146" s="774" t="str">
        <f t="shared" si="9"/>
        <v xml:space="preserve"> </v>
      </c>
      <c r="J146" s="774" t="str">
        <f t="shared" si="10"/>
        <v xml:space="preserve"> </v>
      </c>
      <c r="L146" s="47">
        <v>1</v>
      </c>
      <c r="M146" s="624"/>
      <c r="N146" s="624"/>
      <c r="O146" s="624"/>
      <c r="P146" s="624"/>
      <c r="Q146" s="624"/>
      <c r="R146" s="624"/>
      <c r="S146" s="624"/>
      <c r="T146" s="624"/>
      <c r="U146" s="624"/>
      <c r="V146" s="774" t="str">
        <f t="shared" si="11"/>
        <v xml:space="preserve"> </v>
      </c>
      <c r="W146" s="774" t="str">
        <f t="shared" si="8"/>
        <v xml:space="preserve"> </v>
      </c>
    </row>
    <row r="147" spans="1:23" x14ac:dyDescent="0.25">
      <c r="A147" s="624"/>
      <c r="B147" s="624"/>
      <c r="C147" s="624"/>
      <c r="D147" s="624"/>
      <c r="E147" s="624"/>
      <c r="F147" s="624"/>
      <c r="G147" s="624"/>
      <c r="H147" s="624"/>
      <c r="I147" s="774" t="str">
        <f t="shared" si="9"/>
        <v xml:space="preserve"> </v>
      </c>
      <c r="J147" s="774" t="str">
        <f t="shared" si="10"/>
        <v xml:space="preserve"> </v>
      </c>
      <c r="L147" s="47">
        <v>1</v>
      </c>
      <c r="M147" s="624"/>
      <c r="N147" s="624"/>
      <c r="O147" s="624"/>
      <c r="P147" s="624"/>
      <c r="Q147" s="624"/>
      <c r="R147" s="624"/>
      <c r="S147" s="624"/>
      <c r="T147" s="624"/>
      <c r="U147" s="624"/>
      <c r="V147" s="774" t="str">
        <f t="shared" si="11"/>
        <v xml:space="preserve"> </v>
      </c>
      <c r="W147" s="774" t="str">
        <f t="shared" si="8"/>
        <v xml:space="preserve"> </v>
      </c>
    </row>
    <row r="148" spans="1:23" x14ac:dyDescent="0.25">
      <c r="A148" s="624"/>
      <c r="B148" s="624"/>
      <c r="C148" s="624"/>
      <c r="D148" s="624"/>
      <c r="E148" s="624"/>
      <c r="F148" s="624"/>
      <c r="G148" s="624"/>
      <c r="H148" s="624"/>
      <c r="I148" s="774" t="str">
        <f t="shared" si="9"/>
        <v xml:space="preserve"> </v>
      </c>
      <c r="J148" s="774" t="str">
        <f t="shared" si="10"/>
        <v xml:space="preserve"> </v>
      </c>
      <c r="L148" s="47">
        <v>1</v>
      </c>
      <c r="M148" s="624"/>
      <c r="N148" s="624"/>
      <c r="O148" s="624"/>
      <c r="P148" s="624"/>
      <c r="Q148" s="624"/>
      <c r="R148" s="624"/>
      <c r="S148" s="624"/>
      <c r="T148" s="624"/>
      <c r="U148" s="624"/>
      <c r="V148" s="774" t="str">
        <f t="shared" si="11"/>
        <v xml:space="preserve"> </v>
      </c>
      <c r="W148" s="774" t="str">
        <f t="shared" si="8"/>
        <v xml:space="preserve"> </v>
      </c>
    </row>
    <row r="149" spans="1:23" x14ac:dyDescent="0.25">
      <c r="A149" s="624"/>
      <c r="B149" s="624"/>
      <c r="C149" s="624"/>
      <c r="D149" s="624"/>
      <c r="E149" s="624"/>
      <c r="F149" s="624"/>
      <c r="G149" s="624"/>
      <c r="H149" s="624"/>
      <c r="I149" s="774" t="str">
        <f t="shared" si="9"/>
        <v xml:space="preserve"> </v>
      </c>
      <c r="J149" s="774" t="str">
        <f t="shared" si="10"/>
        <v xml:space="preserve"> </v>
      </c>
      <c r="L149" s="47">
        <v>1</v>
      </c>
      <c r="M149" s="624"/>
      <c r="N149" s="624"/>
      <c r="O149" s="624"/>
      <c r="P149" s="624"/>
      <c r="Q149" s="624"/>
      <c r="R149" s="624"/>
      <c r="S149" s="624"/>
      <c r="T149" s="624"/>
      <c r="U149" s="624"/>
      <c r="V149" s="774" t="str">
        <f t="shared" si="11"/>
        <v xml:space="preserve"> </v>
      </c>
      <c r="W149" s="774" t="str">
        <f t="shared" si="8"/>
        <v xml:space="preserve"> </v>
      </c>
    </row>
    <row r="150" spans="1:23" x14ac:dyDescent="0.25">
      <c r="A150" s="624"/>
      <c r="B150" s="624"/>
      <c r="C150" s="624"/>
      <c r="D150" s="624"/>
      <c r="E150" s="624"/>
      <c r="F150" s="624"/>
      <c r="G150" s="624"/>
      <c r="H150" s="624"/>
      <c r="I150" s="774" t="str">
        <f t="shared" si="9"/>
        <v xml:space="preserve"> </v>
      </c>
      <c r="J150" s="774" t="str">
        <f t="shared" si="10"/>
        <v xml:space="preserve"> </v>
      </c>
      <c r="L150" s="47">
        <v>1</v>
      </c>
      <c r="M150" s="624"/>
      <c r="N150" s="624"/>
      <c r="O150" s="624"/>
      <c r="P150" s="624"/>
      <c r="Q150" s="624"/>
      <c r="R150" s="624"/>
      <c r="S150" s="624"/>
      <c r="T150" s="624"/>
      <c r="U150" s="624"/>
      <c r="V150" s="774" t="str">
        <f t="shared" si="11"/>
        <v xml:space="preserve"> </v>
      </c>
      <c r="W150" s="774" t="str">
        <f t="shared" si="8"/>
        <v xml:space="preserve"> </v>
      </c>
    </row>
    <row r="151" spans="1:23" x14ac:dyDescent="0.25">
      <c r="A151" s="624"/>
      <c r="B151" s="624"/>
      <c r="C151" s="624"/>
      <c r="D151" s="624"/>
      <c r="E151" s="624"/>
      <c r="F151" s="624"/>
      <c r="G151" s="624"/>
      <c r="H151" s="624"/>
      <c r="I151" s="774" t="str">
        <f t="shared" si="9"/>
        <v xml:space="preserve"> </v>
      </c>
      <c r="J151" s="774" t="str">
        <f t="shared" si="10"/>
        <v xml:space="preserve"> </v>
      </c>
      <c r="L151" s="47">
        <v>1</v>
      </c>
      <c r="M151" s="624"/>
      <c r="N151" s="624"/>
      <c r="O151" s="624"/>
      <c r="P151" s="624"/>
      <c r="Q151" s="624"/>
      <c r="R151" s="624"/>
      <c r="S151" s="624"/>
      <c r="T151" s="624"/>
      <c r="U151" s="624"/>
      <c r="V151" s="774" t="str">
        <f t="shared" si="11"/>
        <v xml:space="preserve"> </v>
      </c>
      <c r="W151" s="774" t="str">
        <f t="shared" si="8"/>
        <v xml:space="preserve"> </v>
      </c>
    </row>
    <row r="152" spans="1:23" x14ac:dyDescent="0.25">
      <c r="A152" s="624"/>
      <c r="B152" s="624"/>
      <c r="C152" s="624"/>
      <c r="D152" s="624"/>
      <c r="E152" s="624"/>
      <c r="F152" s="624"/>
      <c r="G152" s="624"/>
      <c r="H152" s="624"/>
      <c r="I152" s="774" t="str">
        <f t="shared" si="9"/>
        <v xml:space="preserve"> </v>
      </c>
      <c r="J152" s="774" t="str">
        <f t="shared" si="10"/>
        <v xml:space="preserve"> </v>
      </c>
      <c r="L152" s="47">
        <v>1</v>
      </c>
      <c r="M152" s="624"/>
      <c r="N152" s="624"/>
      <c r="O152" s="624"/>
      <c r="P152" s="624"/>
      <c r="Q152" s="624"/>
      <c r="R152" s="624"/>
      <c r="S152" s="624"/>
      <c r="T152" s="624"/>
      <c r="U152" s="624"/>
      <c r="V152" s="774" t="str">
        <f t="shared" si="11"/>
        <v xml:space="preserve"> </v>
      </c>
      <c r="W152" s="774" t="str">
        <f t="shared" si="8"/>
        <v xml:space="preserve"> </v>
      </c>
    </row>
    <row r="153" spans="1:23" x14ac:dyDescent="0.25">
      <c r="A153" s="624"/>
      <c r="B153" s="624"/>
      <c r="C153" s="624"/>
      <c r="D153" s="624"/>
      <c r="E153" s="624"/>
      <c r="F153" s="624"/>
      <c r="G153" s="624"/>
      <c r="H153" s="624"/>
      <c r="I153" s="774" t="str">
        <f t="shared" si="9"/>
        <v xml:space="preserve"> </v>
      </c>
      <c r="J153" s="774" t="str">
        <f t="shared" si="10"/>
        <v xml:space="preserve"> </v>
      </c>
      <c r="L153" s="47">
        <v>1</v>
      </c>
      <c r="M153" s="624"/>
      <c r="N153" s="624"/>
      <c r="O153" s="624"/>
      <c r="P153" s="624"/>
      <c r="Q153" s="624"/>
      <c r="R153" s="624"/>
      <c r="S153" s="624"/>
      <c r="T153" s="624"/>
      <c r="U153" s="624"/>
      <c r="V153" s="774" t="str">
        <f t="shared" si="11"/>
        <v xml:space="preserve"> </v>
      </c>
      <c r="W153" s="774" t="str">
        <f t="shared" si="8"/>
        <v xml:space="preserve"> </v>
      </c>
    </row>
    <row r="154" spans="1:23" x14ac:dyDescent="0.25">
      <c r="A154" s="624"/>
      <c r="B154" s="624"/>
      <c r="C154" s="624"/>
      <c r="D154" s="624"/>
      <c r="E154" s="624"/>
      <c r="F154" s="624"/>
      <c r="G154" s="624"/>
      <c r="H154" s="624"/>
      <c r="I154" s="774" t="str">
        <f t="shared" si="9"/>
        <v xml:space="preserve"> </v>
      </c>
      <c r="J154" s="774" t="str">
        <f t="shared" si="10"/>
        <v xml:space="preserve"> </v>
      </c>
      <c r="L154" s="47">
        <v>1</v>
      </c>
      <c r="M154" s="624"/>
      <c r="N154" s="624"/>
      <c r="O154" s="624"/>
      <c r="P154" s="624"/>
      <c r="Q154" s="624"/>
      <c r="R154" s="624"/>
      <c r="S154" s="624"/>
      <c r="T154" s="624"/>
      <c r="U154" s="624"/>
      <c r="V154" s="774" t="str">
        <f t="shared" si="11"/>
        <v xml:space="preserve"> </v>
      </c>
      <c r="W154" s="774" t="str">
        <f t="shared" si="8"/>
        <v xml:space="preserve"> </v>
      </c>
    </row>
    <row r="155" spans="1:23" x14ac:dyDescent="0.25">
      <c r="A155" s="624"/>
      <c r="B155" s="624"/>
      <c r="C155" s="624"/>
      <c r="D155" s="624"/>
      <c r="E155" s="624"/>
      <c r="F155" s="624"/>
      <c r="G155" s="624"/>
      <c r="H155" s="624"/>
      <c r="I155" s="774" t="str">
        <f t="shared" si="9"/>
        <v xml:space="preserve"> </v>
      </c>
      <c r="J155" s="774" t="str">
        <f t="shared" si="10"/>
        <v xml:space="preserve"> </v>
      </c>
      <c r="L155" s="47">
        <v>1</v>
      </c>
      <c r="M155" s="624"/>
      <c r="N155" s="624"/>
      <c r="O155" s="624"/>
      <c r="P155" s="624"/>
      <c r="Q155" s="624"/>
      <c r="R155" s="624"/>
      <c r="S155" s="624"/>
      <c r="T155" s="624"/>
      <c r="U155" s="624"/>
      <c r="V155" s="774" t="str">
        <f t="shared" si="11"/>
        <v xml:space="preserve"> </v>
      </c>
      <c r="W155" s="774" t="str">
        <f t="shared" si="8"/>
        <v xml:space="preserve"> </v>
      </c>
    </row>
    <row r="156" spans="1:23" x14ac:dyDescent="0.25">
      <c r="A156" s="624"/>
      <c r="B156" s="624"/>
      <c r="C156" s="624"/>
      <c r="D156" s="624"/>
      <c r="E156" s="624"/>
      <c r="F156" s="624"/>
      <c r="G156" s="624"/>
      <c r="H156" s="624"/>
      <c r="I156" s="774" t="str">
        <f t="shared" si="9"/>
        <v xml:space="preserve"> </v>
      </c>
      <c r="J156" s="774" t="str">
        <f t="shared" si="10"/>
        <v xml:space="preserve"> </v>
      </c>
      <c r="L156" s="47">
        <v>1</v>
      </c>
      <c r="M156" s="624"/>
      <c r="N156" s="624"/>
      <c r="O156" s="624"/>
      <c r="P156" s="624"/>
      <c r="Q156" s="624"/>
      <c r="R156" s="624"/>
      <c r="S156" s="624"/>
      <c r="T156" s="624"/>
      <c r="U156" s="624"/>
      <c r="V156" s="774" t="str">
        <f t="shared" si="11"/>
        <v xml:space="preserve"> </v>
      </c>
      <c r="W156" s="774" t="str">
        <f t="shared" si="8"/>
        <v xml:space="preserve"> </v>
      </c>
    </row>
    <row r="157" spans="1:23" x14ac:dyDescent="0.25">
      <c r="A157" s="624"/>
      <c r="B157" s="624"/>
      <c r="C157" s="624"/>
      <c r="D157" s="624"/>
      <c r="E157" s="624"/>
      <c r="F157" s="624"/>
      <c r="G157" s="624"/>
      <c r="H157" s="624"/>
      <c r="I157" s="774" t="str">
        <f t="shared" si="9"/>
        <v xml:space="preserve"> </v>
      </c>
      <c r="J157" s="774" t="str">
        <f t="shared" si="10"/>
        <v xml:space="preserve"> </v>
      </c>
      <c r="L157" s="47">
        <v>1</v>
      </c>
      <c r="M157" s="624"/>
      <c r="N157" s="624"/>
      <c r="O157" s="624"/>
      <c r="P157" s="624"/>
      <c r="Q157" s="624"/>
      <c r="R157" s="624"/>
      <c r="S157" s="624"/>
      <c r="T157" s="624"/>
      <c r="U157" s="624"/>
      <c r="V157" s="774" t="str">
        <f t="shared" si="11"/>
        <v xml:space="preserve"> </v>
      </c>
      <c r="W157" s="774" t="str">
        <f t="shared" si="8"/>
        <v xml:space="preserve"> </v>
      </c>
    </row>
    <row r="158" spans="1:23" x14ac:dyDescent="0.25">
      <c r="A158" s="624"/>
      <c r="B158" s="624"/>
      <c r="C158" s="624"/>
      <c r="D158" s="624"/>
      <c r="E158" s="624"/>
      <c r="F158" s="624"/>
      <c r="G158" s="624"/>
      <c r="H158" s="624"/>
      <c r="I158" s="774" t="str">
        <f t="shared" si="9"/>
        <v xml:space="preserve"> </v>
      </c>
      <c r="J158" s="774" t="str">
        <f t="shared" si="10"/>
        <v xml:space="preserve"> </v>
      </c>
      <c r="L158" s="47">
        <v>1</v>
      </c>
      <c r="M158" s="624"/>
      <c r="N158" s="624"/>
      <c r="O158" s="624"/>
      <c r="P158" s="624"/>
      <c r="Q158" s="624"/>
      <c r="R158" s="624"/>
      <c r="S158" s="624"/>
      <c r="T158" s="624"/>
      <c r="U158" s="624"/>
      <c r="V158" s="774" t="str">
        <f t="shared" si="11"/>
        <v xml:space="preserve"> </v>
      </c>
      <c r="W158" s="774" t="str">
        <f t="shared" si="8"/>
        <v xml:space="preserve"> </v>
      </c>
    </row>
    <row r="159" spans="1:23" x14ac:dyDescent="0.25">
      <c r="A159" s="624"/>
      <c r="B159" s="624"/>
      <c r="C159" s="624"/>
      <c r="D159" s="624"/>
      <c r="E159" s="624"/>
      <c r="F159" s="624"/>
      <c r="G159" s="624"/>
      <c r="H159" s="624"/>
      <c r="I159" s="774" t="str">
        <f t="shared" si="9"/>
        <v xml:space="preserve"> </v>
      </c>
      <c r="J159" s="774" t="str">
        <f t="shared" si="10"/>
        <v xml:space="preserve"> </v>
      </c>
      <c r="L159" s="47">
        <v>1</v>
      </c>
      <c r="M159" s="624"/>
      <c r="N159" s="624"/>
      <c r="O159" s="624"/>
      <c r="P159" s="624"/>
      <c r="Q159" s="624"/>
      <c r="R159" s="624"/>
      <c r="S159" s="624"/>
      <c r="T159" s="624"/>
      <c r="U159" s="624"/>
      <c r="V159" s="774" t="str">
        <f t="shared" si="11"/>
        <v xml:space="preserve"> </v>
      </c>
      <c r="W159" s="774" t="str">
        <f t="shared" si="8"/>
        <v xml:space="preserve"> </v>
      </c>
    </row>
    <row r="160" spans="1:23" x14ac:dyDescent="0.25">
      <c r="A160" s="624"/>
      <c r="B160" s="624"/>
      <c r="C160" s="624"/>
      <c r="D160" s="624"/>
      <c r="E160" s="624"/>
      <c r="F160" s="624"/>
      <c r="G160" s="624"/>
      <c r="H160" s="624"/>
      <c r="I160" s="774" t="str">
        <f t="shared" si="9"/>
        <v xml:space="preserve"> </v>
      </c>
      <c r="J160" s="774" t="str">
        <f t="shared" si="10"/>
        <v xml:space="preserve"> </v>
      </c>
      <c r="L160" s="47">
        <v>1</v>
      </c>
      <c r="M160" s="624"/>
      <c r="N160" s="624"/>
      <c r="O160" s="624"/>
      <c r="P160" s="624"/>
      <c r="Q160" s="624"/>
      <c r="R160" s="624"/>
      <c r="S160" s="624"/>
      <c r="T160" s="624"/>
      <c r="U160" s="624"/>
      <c r="V160" s="774" t="str">
        <f t="shared" si="11"/>
        <v xml:space="preserve"> </v>
      </c>
      <c r="W160" s="774" t="str">
        <f t="shared" si="8"/>
        <v xml:space="preserve"> </v>
      </c>
    </row>
    <row r="161" spans="1:23" x14ac:dyDescent="0.25">
      <c r="A161" s="624"/>
      <c r="B161" s="624"/>
      <c r="C161" s="624"/>
      <c r="D161" s="624"/>
      <c r="E161" s="624"/>
      <c r="F161" s="624"/>
      <c r="G161" s="624"/>
      <c r="H161" s="624"/>
      <c r="I161" s="774" t="str">
        <f t="shared" si="9"/>
        <v xml:space="preserve"> </v>
      </c>
      <c r="J161" s="774" t="str">
        <f t="shared" si="10"/>
        <v xml:space="preserve"> </v>
      </c>
      <c r="L161" s="47">
        <v>1</v>
      </c>
      <c r="M161" s="624"/>
      <c r="N161" s="624"/>
      <c r="O161" s="624"/>
      <c r="P161" s="624"/>
      <c r="Q161" s="624"/>
      <c r="R161" s="624"/>
      <c r="S161" s="624"/>
      <c r="T161" s="624"/>
      <c r="U161" s="624"/>
      <c r="V161" s="774" t="str">
        <f t="shared" si="11"/>
        <v xml:space="preserve"> </v>
      </c>
      <c r="W161" s="774" t="str">
        <f t="shared" si="8"/>
        <v xml:space="preserve"> </v>
      </c>
    </row>
    <row r="162" spans="1:23" x14ac:dyDescent="0.25">
      <c r="A162" s="624"/>
      <c r="B162" s="624"/>
      <c r="C162" s="624"/>
      <c r="D162" s="624"/>
      <c r="E162" s="624"/>
      <c r="F162" s="624"/>
      <c r="G162" s="624"/>
      <c r="H162" s="624"/>
      <c r="I162" s="774" t="str">
        <f t="shared" si="9"/>
        <v xml:space="preserve"> </v>
      </c>
      <c r="J162" s="774" t="str">
        <f t="shared" si="10"/>
        <v xml:space="preserve"> </v>
      </c>
      <c r="L162" s="47">
        <v>1</v>
      </c>
      <c r="M162" s="624"/>
      <c r="N162" s="624"/>
      <c r="O162" s="624"/>
      <c r="P162" s="624"/>
      <c r="Q162" s="624"/>
      <c r="R162" s="624"/>
      <c r="S162" s="624"/>
      <c r="T162" s="624"/>
      <c r="U162" s="624"/>
      <c r="V162" s="774" t="str">
        <f t="shared" si="11"/>
        <v xml:space="preserve"> </v>
      </c>
      <c r="W162" s="774" t="str">
        <f t="shared" si="8"/>
        <v xml:space="preserve"> </v>
      </c>
    </row>
    <row r="163" spans="1:23" x14ac:dyDescent="0.25">
      <c r="A163" s="624"/>
      <c r="B163" s="624"/>
      <c r="C163" s="624"/>
      <c r="D163" s="624"/>
      <c r="E163" s="624"/>
      <c r="F163" s="624"/>
      <c r="G163" s="624"/>
      <c r="H163" s="624"/>
      <c r="I163" s="774" t="str">
        <f t="shared" si="9"/>
        <v xml:space="preserve"> </v>
      </c>
      <c r="J163" s="774" t="str">
        <f t="shared" si="10"/>
        <v xml:space="preserve"> </v>
      </c>
      <c r="L163" s="47">
        <v>1</v>
      </c>
      <c r="M163" s="624"/>
      <c r="N163" s="624"/>
      <c r="O163" s="624"/>
      <c r="P163" s="624"/>
      <c r="Q163" s="624"/>
      <c r="R163" s="624"/>
      <c r="S163" s="624"/>
      <c r="T163" s="624"/>
      <c r="U163" s="624"/>
      <c r="V163" s="774" t="str">
        <f t="shared" si="11"/>
        <v xml:space="preserve"> </v>
      </c>
      <c r="W163" s="774" t="str">
        <f t="shared" si="8"/>
        <v xml:space="preserve"> </v>
      </c>
    </row>
    <row r="164" spans="1:23" x14ac:dyDescent="0.25">
      <c r="A164" s="624"/>
      <c r="B164" s="624"/>
      <c r="C164" s="624"/>
      <c r="D164" s="624"/>
      <c r="E164" s="624"/>
      <c r="F164" s="624"/>
      <c r="G164" s="624"/>
      <c r="H164" s="624"/>
      <c r="I164" s="774" t="str">
        <f t="shared" si="9"/>
        <v xml:space="preserve"> </v>
      </c>
      <c r="J164" s="774" t="str">
        <f t="shared" si="10"/>
        <v xml:space="preserve"> </v>
      </c>
      <c r="L164" s="47">
        <v>1</v>
      </c>
      <c r="M164" s="624"/>
      <c r="N164" s="624"/>
      <c r="O164" s="624"/>
      <c r="P164" s="624"/>
      <c r="Q164" s="624"/>
      <c r="R164" s="624"/>
      <c r="S164" s="624"/>
      <c r="T164" s="624"/>
      <c r="U164" s="624"/>
      <c r="V164" s="774" t="str">
        <f t="shared" si="11"/>
        <v xml:space="preserve"> </v>
      </c>
      <c r="W164" s="774" t="str">
        <f t="shared" si="8"/>
        <v xml:space="preserve"> </v>
      </c>
    </row>
    <row r="165" spans="1:23" x14ac:dyDescent="0.25">
      <c r="A165" s="624"/>
      <c r="B165" s="624"/>
      <c r="C165" s="624"/>
      <c r="D165" s="624"/>
      <c r="E165" s="624"/>
      <c r="F165" s="624"/>
      <c r="G165" s="624"/>
      <c r="H165" s="624"/>
      <c r="I165" s="774" t="str">
        <f t="shared" si="9"/>
        <v xml:space="preserve"> </v>
      </c>
      <c r="J165" s="774" t="str">
        <f t="shared" si="10"/>
        <v xml:space="preserve"> </v>
      </c>
      <c r="L165" s="47">
        <v>1</v>
      </c>
      <c r="M165" s="624"/>
      <c r="N165" s="624"/>
      <c r="O165" s="624"/>
      <c r="P165" s="624"/>
      <c r="Q165" s="624"/>
      <c r="R165" s="624"/>
      <c r="S165" s="624"/>
      <c r="T165" s="624"/>
      <c r="U165" s="624"/>
      <c r="V165" s="774" t="str">
        <f t="shared" si="11"/>
        <v xml:space="preserve"> </v>
      </c>
      <c r="W165" s="774" t="str">
        <f t="shared" si="8"/>
        <v xml:space="preserve"> </v>
      </c>
    </row>
    <row r="166" spans="1:23" x14ac:dyDescent="0.25">
      <c r="A166" s="624"/>
      <c r="B166" s="624"/>
      <c r="C166" s="624"/>
      <c r="D166" s="624"/>
      <c r="E166" s="624"/>
      <c r="F166" s="624"/>
      <c r="G166" s="624"/>
      <c r="H166" s="624"/>
      <c r="I166" s="774" t="str">
        <f t="shared" si="9"/>
        <v xml:space="preserve"> </v>
      </c>
      <c r="J166" s="774" t="str">
        <f t="shared" si="10"/>
        <v xml:space="preserve"> </v>
      </c>
      <c r="L166" s="47">
        <v>1</v>
      </c>
      <c r="M166" s="624"/>
      <c r="N166" s="624"/>
      <c r="O166" s="624"/>
      <c r="P166" s="624"/>
      <c r="Q166" s="624"/>
      <c r="R166" s="624"/>
      <c r="S166" s="624"/>
      <c r="T166" s="624"/>
      <c r="U166" s="624"/>
      <c r="V166" s="774" t="str">
        <f t="shared" si="11"/>
        <v xml:space="preserve"> </v>
      </c>
      <c r="W166" s="774" t="str">
        <f t="shared" si="8"/>
        <v xml:space="preserve"> </v>
      </c>
    </row>
    <row r="167" spans="1:23" x14ac:dyDescent="0.25">
      <c r="A167" s="624"/>
      <c r="B167" s="624"/>
      <c r="C167" s="624"/>
      <c r="D167" s="624"/>
      <c r="E167" s="624"/>
      <c r="F167" s="624"/>
      <c r="G167" s="624"/>
      <c r="H167" s="624"/>
      <c r="I167" s="774" t="str">
        <f t="shared" si="9"/>
        <v xml:space="preserve"> </v>
      </c>
      <c r="J167" s="774" t="str">
        <f t="shared" si="10"/>
        <v xml:space="preserve"> </v>
      </c>
      <c r="L167" s="47">
        <v>1</v>
      </c>
      <c r="M167" s="624"/>
      <c r="N167" s="624"/>
      <c r="O167" s="624"/>
      <c r="P167" s="624"/>
      <c r="Q167" s="624"/>
      <c r="R167" s="624"/>
      <c r="S167" s="624"/>
      <c r="T167" s="624"/>
      <c r="U167" s="624"/>
      <c r="V167" s="774" t="str">
        <f t="shared" si="11"/>
        <v xml:space="preserve"> </v>
      </c>
      <c r="W167" s="774" t="str">
        <f t="shared" si="8"/>
        <v xml:space="preserve"> </v>
      </c>
    </row>
    <row r="168" spans="1:23" x14ac:dyDescent="0.25">
      <c r="A168" s="624"/>
      <c r="B168" s="624"/>
      <c r="C168" s="624"/>
      <c r="D168" s="624"/>
      <c r="E168" s="624"/>
      <c r="F168" s="624"/>
      <c r="G168" s="624"/>
      <c r="H168" s="624"/>
      <c r="I168" s="774" t="str">
        <f t="shared" si="9"/>
        <v xml:space="preserve"> </v>
      </c>
      <c r="J168" s="774" t="str">
        <f t="shared" si="10"/>
        <v xml:space="preserve"> </v>
      </c>
      <c r="L168" s="47">
        <v>1</v>
      </c>
      <c r="M168" s="624"/>
      <c r="N168" s="624"/>
      <c r="O168" s="624"/>
      <c r="P168" s="624"/>
      <c r="Q168" s="624"/>
      <c r="R168" s="624"/>
      <c r="S168" s="624"/>
      <c r="T168" s="624"/>
      <c r="U168" s="624"/>
      <c r="V168" s="774" t="str">
        <f t="shared" si="11"/>
        <v xml:space="preserve"> </v>
      </c>
      <c r="W168" s="774" t="str">
        <f t="shared" si="8"/>
        <v xml:space="preserve"> </v>
      </c>
    </row>
    <row r="169" spans="1:23" x14ac:dyDescent="0.25">
      <c r="A169" s="624"/>
      <c r="B169" s="624"/>
      <c r="C169" s="624"/>
      <c r="D169" s="624"/>
      <c r="E169" s="624"/>
      <c r="F169" s="624"/>
      <c r="G169" s="624"/>
      <c r="H169" s="624"/>
      <c r="I169" s="774" t="str">
        <f t="shared" si="9"/>
        <v xml:space="preserve"> </v>
      </c>
      <c r="J169" s="774" t="str">
        <f t="shared" si="10"/>
        <v xml:space="preserve"> </v>
      </c>
      <c r="L169" s="47">
        <v>1</v>
      </c>
      <c r="M169" s="624"/>
      <c r="N169" s="624"/>
      <c r="O169" s="624"/>
      <c r="P169" s="624"/>
      <c r="Q169" s="624"/>
      <c r="R169" s="624"/>
      <c r="S169" s="624"/>
      <c r="T169" s="624"/>
      <c r="U169" s="624"/>
      <c r="V169" s="774" t="str">
        <f t="shared" si="11"/>
        <v xml:space="preserve"> </v>
      </c>
      <c r="W169" s="774" t="str">
        <f t="shared" si="8"/>
        <v xml:space="preserve"> </v>
      </c>
    </row>
    <row r="170" spans="1:23" x14ac:dyDescent="0.25">
      <c r="A170" s="624"/>
      <c r="B170" s="624"/>
      <c r="C170" s="624"/>
      <c r="D170" s="624"/>
      <c r="E170" s="624"/>
      <c r="F170" s="624"/>
      <c r="G170" s="624"/>
      <c r="H170" s="624"/>
      <c r="I170" s="774" t="str">
        <f t="shared" si="9"/>
        <v xml:space="preserve"> </v>
      </c>
      <c r="J170" s="774" t="str">
        <f t="shared" si="10"/>
        <v xml:space="preserve"> </v>
      </c>
      <c r="L170" s="47">
        <v>1</v>
      </c>
      <c r="M170" s="624"/>
      <c r="N170" s="624"/>
      <c r="O170" s="624"/>
      <c r="P170" s="624"/>
      <c r="Q170" s="624"/>
      <c r="R170" s="624"/>
      <c r="S170" s="624"/>
      <c r="T170" s="624"/>
      <c r="U170" s="624"/>
      <c r="V170" s="774" t="str">
        <f t="shared" si="11"/>
        <v xml:space="preserve"> </v>
      </c>
      <c r="W170" s="774" t="str">
        <f t="shared" si="8"/>
        <v xml:space="preserve"> </v>
      </c>
    </row>
    <row r="171" spans="1:23" x14ac:dyDescent="0.25">
      <c r="A171" s="624"/>
      <c r="B171" s="624"/>
      <c r="C171" s="624"/>
      <c r="D171" s="624"/>
      <c r="E171" s="624"/>
      <c r="F171" s="624"/>
      <c r="G171" s="624"/>
      <c r="H171" s="624"/>
      <c r="I171" s="774" t="str">
        <f t="shared" si="9"/>
        <v xml:space="preserve"> </v>
      </c>
      <c r="J171" s="774" t="str">
        <f t="shared" si="10"/>
        <v xml:space="preserve"> </v>
      </c>
      <c r="L171" s="47">
        <v>1</v>
      </c>
      <c r="M171" s="624"/>
      <c r="N171" s="624"/>
      <c r="O171" s="624"/>
      <c r="P171" s="624"/>
      <c r="Q171" s="624"/>
      <c r="R171" s="624"/>
      <c r="S171" s="624"/>
      <c r="T171" s="624"/>
      <c r="U171" s="624"/>
      <c r="V171" s="774" t="str">
        <f t="shared" si="11"/>
        <v xml:space="preserve"> </v>
      </c>
      <c r="W171" s="774" t="str">
        <f t="shared" si="8"/>
        <v xml:space="preserve"> </v>
      </c>
    </row>
    <row r="172" spans="1:23" x14ac:dyDescent="0.25">
      <c r="A172" s="624"/>
      <c r="B172" s="624"/>
      <c r="C172" s="624"/>
      <c r="D172" s="624"/>
      <c r="E172" s="624"/>
      <c r="F172" s="624"/>
      <c r="G172" s="624"/>
      <c r="H172" s="624"/>
      <c r="I172" s="774" t="str">
        <f t="shared" si="9"/>
        <v xml:space="preserve"> </v>
      </c>
      <c r="J172" s="774" t="str">
        <f t="shared" si="10"/>
        <v xml:space="preserve"> </v>
      </c>
      <c r="L172" s="47">
        <v>1</v>
      </c>
      <c r="M172" s="624"/>
      <c r="N172" s="624"/>
      <c r="O172" s="624"/>
      <c r="P172" s="624"/>
      <c r="Q172" s="624"/>
      <c r="R172" s="624"/>
      <c r="S172" s="624"/>
      <c r="T172" s="624"/>
      <c r="U172" s="624"/>
      <c r="V172" s="774" t="str">
        <f t="shared" si="11"/>
        <v xml:space="preserve"> </v>
      </c>
      <c r="W172" s="774" t="str">
        <f t="shared" si="8"/>
        <v xml:space="preserve"> </v>
      </c>
    </row>
    <row r="173" spans="1:23" x14ac:dyDescent="0.25">
      <c r="A173" s="624"/>
      <c r="B173" s="624"/>
      <c r="C173" s="624"/>
      <c r="D173" s="624"/>
      <c r="E173" s="624"/>
      <c r="F173" s="624"/>
      <c r="G173" s="624"/>
      <c r="H173" s="624"/>
      <c r="I173" s="774" t="str">
        <f t="shared" si="9"/>
        <v xml:space="preserve"> </v>
      </c>
      <c r="J173" s="774" t="str">
        <f t="shared" si="10"/>
        <v xml:space="preserve"> </v>
      </c>
      <c r="L173" s="47">
        <v>1</v>
      </c>
      <c r="M173" s="624"/>
      <c r="N173" s="624"/>
      <c r="O173" s="624"/>
      <c r="P173" s="624"/>
      <c r="Q173" s="624"/>
      <c r="R173" s="624"/>
      <c r="S173" s="624"/>
      <c r="T173" s="624"/>
      <c r="U173" s="624"/>
      <c r="V173" s="774" t="str">
        <f t="shared" si="11"/>
        <v xml:space="preserve"> </v>
      </c>
      <c r="W173" s="774" t="str">
        <f t="shared" si="8"/>
        <v xml:space="preserve"> </v>
      </c>
    </row>
    <row r="174" spans="1:23" x14ac:dyDescent="0.25">
      <c r="A174" s="624"/>
      <c r="B174" s="624"/>
      <c r="C174" s="624"/>
      <c r="D174" s="624"/>
      <c r="E174" s="624"/>
      <c r="F174" s="624"/>
      <c r="G174" s="624"/>
      <c r="H174" s="624"/>
      <c r="I174" s="774" t="str">
        <f t="shared" si="9"/>
        <v xml:space="preserve"> </v>
      </c>
      <c r="J174" s="774" t="str">
        <f t="shared" si="10"/>
        <v xml:space="preserve"> </v>
      </c>
      <c r="L174" s="47">
        <v>1</v>
      </c>
      <c r="M174" s="624"/>
      <c r="N174" s="624"/>
      <c r="O174" s="624"/>
      <c r="P174" s="624"/>
      <c r="Q174" s="624"/>
      <c r="R174" s="624"/>
      <c r="S174" s="624"/>
      <c r="T174" s="624"/>
      <c r="U174" s="624"/>
      <c r="V174" s="774" t="str">
        <f t="shared" si="11"/>
        <v xml:space="preserve"> </v>
      </c>
      <c r="W174" s="774" t="str">
        <f t="shared" si="8"/>
        <v xml:space="preserve"> </v>
      </c>
    </row>
    <row r="175" spans="1:23" x14ac:dyDescent="0.25">
      <c r="A175" s="624"/>
      <c r="B175" s="624"/>
      <c r="C175" s="624"/>
      <c r="D175" s="624"/>
      <c r="E175" s="624"/>
      <c r="F175" s="624"/>
      <c r="G175" s="624"/>
      <c r="H175" s="624"/>
      <c r="I175" s="774" t="str">
        <f t="shared" si="9"/>
        <v xml:space="preserve"> </v>
      </c>
      <c r="J175" s="774" t="str">
        <f t="shared" si="10"/>
        <v xml:space="preserve"> </v>
      </c>
      <c r="L175" s="47">
        <v>1</v>
      </c>
      <c r="M175" s="624"/>
      <c r="N175" s="624"/>
      <c r="O175" s="624"/>
      <c r="P175" s="624"/>
      <c r="Q175" s="624"/>
      <c r="R175" s="624"/>
      <c r="S175" s="624"/>
      <c r="T175" s="624"/>
      <c r="U175" s="624"/>
      <c r="V175" s="774" t="str">
        <f t="shared" si="11"/>
        <v xml:space="preserve"> </v>
      </c>
      <c r="W175" s="774" t="str">
        <f t="shared" si="8"/>
        <v xml:space="preserve"> </v>
      </c>
    </row>
    <row r="176" spans="1:23" x14ac:dyDescent="0.25">
      <c r="A176" s="624"/>
      <c r="B176" s="624"/>
      <c r="C176" s="624"/>
      <c r="D176" s="624"/>
      <c r="E176" s="624"/>
      <c r="F176" s="624"/>
      <c r="G176" s="624"/>
      <c r="H176" s="624"/>
      <c r="I176" s="774" t="str">
        <f t="shared" si="9"/>
        <v xml:space="preserve"> </v>
      </c>
      <c r="J176" s="774" t="str">
        <f t="shared" si="10"/>
        <v xml:space="preserve"> </v>
      </c>
      <c r="L176" s="47">
        <v>1</v>
      </c>
      <c r="M176" s="624"/>
      <c r="N176" s="624"/>
      <c r="O176" s="624"/>
      <c r="P176" s="624"/>
      <c r="Q176" s="624"/>
      <c r="R176" s="624"/>
      <c r="S176" s="624"/>
      <c r="T176" s="624"/>
      <c r="U176" s="624"/>
      <c r="V176" s="774" t="str">
        <f t="shared" si="11"/>
        <v xml:space="preserve"> </v>
      </c>
      <c r="W176" s="774" t="str">
        <f t="shared" si="8"/>
        <v xml:space="preserve"> </v>
      </c>
    </row>
    <row r="177" spans="1:23" x14ac:dyDescent="0.25">
      <c r="A177" s="624"/>
      <c r="B177" s="624"/>
      <c r="C177" s="624"/>
      <c r="D177" s="624"/>
      <c r="E177" s="624"/>
      <c r="F177" s="624"/>
      <c r="G177" s="624"/>
      <c r="H177" s="624"/>
      <c r="I177" s="774" t="str">
        <f t="shared" si="9"/>
        <v xml:space="preserve"> </v>
      </c>
      <c r="J177" s="774" t="str">
        <f t="shared" si="10"/>
        <v xml:space="preserve"> </v>
      </c>
      <c r="L177" s="47">
        <v>1</v>
      </c>
      <c r="M177" s="624"/>
      <c r="N177" s="624"/>
      <c r="O177" s="624"/>
      <c r="P177" s="624"/>
      <c r="Q177" s="624"/>
      <c r="R177" s="624"/>
      <c r="S177" s="624"/>
      <c r="T177" s="624"/>
      <c r="U177" s="624"/>
      <c r="V177" s="774" t="str">
        <f t="shared" si="11"/>
        <v xml:space="preserve"> </v>
      </c>
      <c r="W177" s="774" t="str">
        <f t="shared" si="8"/>
        <v xml:space="preserve"> </v>
      </c>
    </row>
    <row r="178" spans="1:23" x14ac:dyDescent="0.25">
      <c r="A178" s="624"/>
      <c r="B178" s="624"/>
      <c r="C178" s="624"/>
      <c r="D178" s="624"/>
      <c r="E178" s="624"/>
      <c r="F178" s="624"/>
      <c r="G178" s="624"/>
      <c r="H178" s="624"/>
      <c r="I178" s="774" t="str">
        <f t="shared" si="9"/>
        <v xml:space="preserve"> </v>
      </c>
      <c r="J178" s="774" t="str">
        <f t="shared" si="10"/>
        <v xml:space="preserve"> </v>
      </c>
      <c r="L178" s="47">
        <v>1</v>
      </c>
      <c r="M178" s="624"/>
      <c r="N178" s="624"/>
      <c r="O178" s="624"/>
      <c r="P178" s="624"/>
      <c r="Q178" s="624"/>
      <c r="R178" s="624"/>
      <c r="S178" s="624"/>
      <c r="T178" s="624"/>
      <c r="U178" s="624"/>
      <c r="V178" s="774" t="str">
        <f t="shared" si="11"/>
        <v xml:space="preserve"> </v>
      </c>
      <c r="W178" s="774" t="str">
        <f t="shared" si="8"/>
        <v xml:space="preserve"> </v>
      </c>
    </row>
    <row r="179" spans="1:23" x14ac:dyDescent="0.25">
      <c r="A179" s="624"/>
      <c r="B179" s="624"/>
      <c r="C179" s="624"/>
      <c r="D179" s="624"/>
      <c r="E179" s="624"/>
      <c r="F179" s="624"/>
      <c r="G179" s="624"/>
      <c r="H179" s="624"/>
      <c r="I179" s="774" t="str">
        <f t="shared" si="9"/>
        <v xml:space="preserve"> </v>
      </c>
      <c r="J179" s="774" t="str">
        <f t="shared" si="10"/>
        <v xml:space="preserve"> </v>
      </c>
      <c r="L179" s="47">
        <v>1</v>
      </c>
      <c r="M179" s="624"/>
      <c r="N179" s="624"/>
      <c r="O179" s="624"/>
      <c r="P179" s="624"/>
      <c r="Q179" s="624"/>
      <c r="R179" s="624"/>
      <c r="S179" s="624"/>
      <c r="T179" s="624"/>
      <c r="U179" s="624"/>
      <c r="V179" s="774" t="str">
        <f t="shared" si="11"/>
        <v xml:space="preserve"> </v>
      </c>
      <c r="W179" s="774" t="str">
        <f t="shared" si="8"/>
        <v xml:space="preserve"> </v>
      </c>
    </row>
    <row r="180" spans="1:23" x14ac:dyDescent="0.25">
      <c r="A180" s="624"/>
      <c r="B180" s="624"/>
      <c r="C180" s="624"/>
      <c r="D180" s="624"/>
      <c r="E180" s="624"/>
      <c r="F180" s="624"/>
      <c r="G180" s="624"/>
      <c r="H180" s="624"/>
      <c r="I180" s="774" t="str">
        <f t="shared" si="9"/>
        <v xml:space="preserve"> </v>
      </c>
      <c r="J180" s="774" t="str">
        <f t="shared" si="10"/>
        <v xml:space="preserve"> </v>
      </c>
      <c r="L180" s="47">
        <v>1</v>
      </c>
      <c r="M180" s="624"/>
      <c r="N180" s="624"/>
      <c r="O180" s="624"/>
      <c r="P180" s="624"/>
      <c r="Q180" s="624"/>
      <c r="R180" s="624"/>
      <c r="S180" s="624"/>
      <c r="T180" s="624"/>
      <c r="U180" s="624"/>
      <c r="V180" s="774" t="str">
        <f t="shared" si="11"/>
        <v xml:space="preserve"> </v>
      </c>
      <c r="W180" s="774" t="str">
        <f t="shared" si="8"/>
        <v xml:space="preserve"> </v>
      </c>
    </row>
    <row r="181" spans="1:23" x14ac:dyDescent="0.25">
      <c r="A181" s="624"/>
      <c r="B181" s="624"/>
      <c r="C181" s="624"/>
      <c r="D181" s="624"/>
      <c r="E181" s="624"/>
      <c r="F181" s="624"/>
      <c r="G181" s="624"/>
      <c r="H181" s="624"/>
      <c r="I181" s="774" t="str">
        <f t="shared" si="9"/>
        <v xml:space="preserve"> </v>
      </c>
      <c r="J181" s="774" t="str">
        <f t="shared" si="10"/>
        <v xml:space="preserve"> </v>
      </c>
      <c r="L181" s="47">
        <v>1</v>
      </c>
      <c r="M181" s="624"/>
      <c r="N181" s="624"/>
      <c r="O181" s="624"/>
      <c r="P181" s="624"/>
      <c r="Q181" s="624"/>
      <c r="R181" s="624"/>
      <c r="S181" s="624"/>
      <c r="T181" s="624"/>
      <c r="U181" s="624"/>
      <c r="V181" s="774" t="str">
        <f t="shared" si="11"/>
        <v xml:space="preserve"> </v>
      </c>
      <c r="W181" s="774" t="str">
        <f t="shared" si="8"/>
        <v xml:space="preserve"> </v>
      </c>
    </row>
    <row r="182" spans="1:23" x14ac:dyDescent="0.25">
      <c r="A182" s="624"/>
      <c r="B182" s="624"/>
      <c r="C182" s="624"/>
      <c r="D182" s="624"/>
      <c r="E182" s="624"/>
      <c r="F182" s="624"/>
      <c r="G182" s="624"/>
      <c r="H182" s="624"/>
      <c r="I182" s="774" t="str">
        <f t="shared" si="9"/>
        <v xml:space="preserve"> </v>
      </c>
      <c r="J182" s="774" t="str">
        <f t="shared" si="10"/>
        <v xml:space="preserve"> </v>
      </c>
      <c r="L182" s="47">
        <v>1</v>
      </c>
      <c r="M182" s="624"/>
      <c r="N182" s="624"/>
      <c r="O182" s="624"/>
      <c r="P182" s="624"/>
      <c r="Q182" s="624"/>
      <c r="R182" s="624"/>
      <c r="S182" s="624"/>
      <c r="T182" s="624"/>
      <c r="U182" s="624"/>
      <c r="V182" s="774" t="str">
        <f t="shared" si="11"/>
        <v xml:space="preserve"> </v>
      </c>
      <c r="W182" s="774" t="str">
        <f t="shared" si="8"/>
        <v xml:space="preserve"> </v>
      </c>
    </row>
    <row r="183" spans="1:23" x14ac:dyDescent="0.25">
      <c r="A183" s="624"/>
      <c r="B183" s="624"/>
      <c r="C183" s="624"/>
      <c r="D183" s="624"/>
      <c r="E183" s="624"/>
      <c r="F183" s="624"/>
      <c r="G183" s="624"/>
      <c r="H183" s="624"/>
      <c r="I183" s="774" t="str">
        <f t="shared" si="9"/>
        <v xml:space="preserve"> </v>
      </c>
      <c r="J183" s="774" t="str">
        <f t="shared" si="10"/>
        <v xml:space="preserve"> </v>
      </c>
      <c r="L183" s="47">
        <v>1</v>
      </c>
      <c r="M183" s="624"/>
      <c r="N183" s="624"/>
      <c r="O183" s="624"/>
      <c r="P183" s="624"/>
      <c r="Q183" s="624"/>
      <c r="R183" s="624"/>
      <c r="S183" s="624"/>
      <c r="T183" s="624"/>
      <c r="U183" s="624"/>
      <c r="V183" s="774" t="str">
        <f t="shared" si="11"/>
        <v xml:space="preserve"> </v>
      </c>
      <c r="W183" s="774" t="str">
        <f t="shared" si="8"/>
        <v xml:space="preserve"> </v>
      </c>
    </row>
    <row r="184" spans="1:23" x14ac:dyDescent="0.25">
      <c r="A184" s="624"/>
      <c r="B184" s="624"/>
      <c r="C184" s="624"/>
      <c r="D184" s="624"/>
      <c r="E184" s="624"/>
      <c r="F184" s="624"/>
      <c r="G184" s="624"/>
      <c r="H184" s="624"/>
      <c r="I184" s="774" t="str">
        <f t="shared" si="9"/>
        <v xml:space="preserve"> </v>
      </c>
      <c r="J184" s="774" t="str">
        <f t="shared" si="10"/>
        <v xml:space="preserve"> </v>
      </c>
      <c r="L184" s="47">
        <v>1</v>
      </c>
      <c r="M184" s="624"/>
      <c r="N184" s="624"/>
      <c r="O184" s="624"/>
      <c r="P184" s="624"/>
      <c r="Q184" s="624"/>
      <c r="R184" s="624"/>
      <c r="S184" s="624"/>
      <c r="T184" s="624"/>
      <c r="U184" s="624"/>
      <c r="V184" s="774" t="str">
        <f t="shared" si="11"/>
        <v xml:space="preserve"> </v>
      </c>
      <c r="W184" s="774" t="str">
        <f t="shared" si="8"/>
        <v xml:space="preserve"> </v>
      </c>
    </row>
    <row r="185" spans="1:23" x14ac:dyDescent="0.25">
      <c r="A185" s="624"/>
      <c r="B185" s="624"/>
      <c r="C185" s="624"/>
      <c r="D185" s="624"/>
      <c r="E185" s="624"/>
      <c r="F185" s="624"/>
      <c r="G185" s="624"/>
      <c r="H185" s="624"/>
      <c r="I185" s="774" t="str">
        <f t="shared" si="9"/>
        <v xml:space="preserve"> </v>
      </c>
      <c r="J185" s="774" t="str">
        <f t="shared" si="10"/>
        <v xml:space="preserve"> </v>
      </c>
      <c r="L185" s="47">
        <v>1</v>
      </c>
      <c r="M185" s="624"/>
      <c r="N185" s="624"/>
      <c r="O185" s="624"/>
      <c r="P185" s="624"/>
      <c r="Q185" s="624"/>
      <c r="R185" s="624"/>
      <c r="S185" s="624"/>
      <c r="T185" s="624"/>
      <c r="U185" s="624"/>
      <c r="V185" s="774" t="str">
        <f t="shared" si="11"/>
        <v xml:space="preserve"> </v>
      </c>
      <c r="W185" s="774" t="str">
        <f t="shared" si="8"/>
        <v xml:space="preserve"> </v>
      </c>
    </row>
    <row r="186" spans="1:23" x14ac:dyDescent="0.25">
      <c r="A186" s="624"/>
      <c r="B186" s="624"/>
      <c r="C186" s="624"/>
      <c r="D186" s="624"/>
      <c r="E186" s="624"/>
      <c r="F186" s="624"/>
      <c r="G186" s="624"/>
      <c r="H186" s="624"/>
      <c r="I186" s="774" t="str">
        <f t="shared" si="9"/>
        <v xml:space="preserve"> </v>
      </c>
      <c r="J186" s="774" t="str">
        <f t="shared" si="10"/>
        <v xml:space="preserve"> </v>
      </c>
      <c r="L186" s="47">
        <v>1</v>
      </c>
      <c r="M186" s="624"/>
      <c r="N186" s="624"/>
      <c r="O186" s="624"/>
      <c r="P186" s="624"/>
      <c r="Q186" s="624"/>
      <c r="R186" s="624"/>
      <c r="S186" s="624"/>
      <c r="T186" s="624"/>
      <c r="U186" s="624"/>
      <c r="V186" s="774" t="str">
        <f t="shared" si="11"/>
        <v xml:space="preserve"> </v>
      </c>
      <c r="W186" s="774" t="str">
        <f t="shared" si="8"/>
        <v xml:space="preserve"> </v>
      </c>
    </row>
    <row r="187" spans="1:23" x14ac:dyDescent="0.25">
      <c r="A187" s="624"/>
      <c r="B187" s="624"/>
      <c r="C187" s="624"/>
      <c r="D187" s="624"/>
      <c r="E187" s="624"/>
      <c r="F187" s="624"/>
      <c r="G187" s="624"/>
      <c r="H187" s="624"/>
      <c r="I187" s="774" t="str">
        <f t="shared" si="9"/>
        <v xml:space="preserve"> </v>
      </c>
      <c r="J187" s="774" t="str">
        <f t="shared" si="10"/>
        <v xml:space="preserve"> </v>
      </c>
      <c r="L187" s="47">
        <v>1</v>
      </c>
      <c r="M187" s="624"/>
      <c r="N187" s="624"/>
      <c r="O187" s="624"/>
      <c r="P187" s="624"/>
      <c r="Q187" s="624"/>
      <c r="R187" s="624"/>
      <c r="S187" s="624"/>
      <c r="T187" s="624"/>
      <c r="U187" s="624"/>
      <c r="V187" s="774" t="str">
        <f t="shared" si="11"/>
        <v xml:space="preserve"> </v>
      </c>
      <c r="W187" s="774" t="str">
        <f t="shared" si="8"/>
        <v xml:space="preserve"> </v>
      </c>
    </row>
    <row r="188" spans="1:23" x14ac:dyDescent="0.25">
      <c r="A188" s="624"/>
      <c r="B188" s="624"/>
      <c r="C188" s="624"/>
      <c r="D188" s="624"/>
      <c r="E188" s="624"/>
      <c r="F188" s="624"/>
      <c r="G188" s="624"/>
      <c r="H188" s="624"/>
      <c r="I188" s="774" t="str">
        <f t="shared" si="9"/>
        <v xml:space="preserve"> </v>
      </c>
      <c r="J188" s="774" t="str">
        <f t="shared" si="10"/>
        <v xml:space="preserve"> </v>
      </c>
      <c r="L188" s="47">
        <v>1</v>
      </c>
      <c r="M188" s="624"/>
      <c r="N188" s="624"/>
      <c r="O188" s="624"/>
      <c r="P188" s="624"/>
      <c r="Q188" s="624"/>
      <c r="R188" s="624"/>
      <c r="S188" s="624"/>
      <c r="T188" s="624"/>
      <c r="U188" s="624"/>
      <c r="V188" s="774" t="str">
        <f t="shared" si="11"/>
        <v xml:space="preserve"> </v>
      </c>
      <c r="W188" s="774" t="str">
        <f t="shared" si="8"/>
        <v xml:space="preserve"> </v>
      </c>
    </row>
    <row r="189" spans="1:23" x14ac:dyDescent="0.25">
      <c r="A189" s="624"/>
      <c r="B189" s="624"/>
      <c r="C189" s="624"/>
      <c r="D189" s="624"/>
      <c r="E189" s="624"/>
      <c r="F189" s="624"/>
      <c r="G189" s="624"/>
      <c r="H189" s="624"/>
      <c r="I189" s="774" t="str">
        <f t="shared" si="9"/>
        <v xml:space="preserve"> </v>
      </c>
      <c r="J189" s="774" t="str">
        <f t="shared" si="10"/>
        <v xml:space="preserve"> </v>
      </c>
      <c r="L189" s="47">
        <v>1</v>
      </c>
      <c r="M189" s="624"/>
      <c r="N189" s="624"/>
      <c r="O189" s="624"/>
      <c r="P189" s="624"/>
      <c r="Q189" s="624"/>
      <c r="R189" s="624"/>
      <c r="S189" s="624"/>
      <c r="T189" s="624"/>
      <c r="U189" s="624"/>
      <c r="V189" s="774" t="str">
        <f t="shared" si="11"/>
        <v xml:space="preserve"> </v>
      </c>
      <c r="W189" s="774" t="str">
        <f t="shared" si="8"/>
        <v xml:space="preserve"> </v>
      </c>
    </row>
    <row r="190" spans="1:23" x14ac:dyDescent="0.25">
      <c r="A190" s="624"/>
      <c r="B190" s="624"/>
      <c r="C190" s="624"/>
      <c r="D190" s="624"/>
      <c r="E190" s="624"/>
      <c r="F190" s="624"/>
      <c r="G190" s="624"/>
      <c r="H190" s="624"/>
      <c r="I190" s="774" t="str">
        <f t="shared" si="9"/>
        <v xml:space="preserve"> </v>
      </c>
      <c r="J190" s="774" t="str">
        <f t="shared" si="10"/>
        <v xml:space="preserve"> </v>
      </c>
      <c r="L190" s="47">
        <v>1</v>
      </c>
      <c r="M190" s="624"/>
      <c r="N190" s="624"/>
      <c r="O190" s="624"/>
      <c r="P190" s="624"/>
      <c r="Q190" s="624"/>
      <c r="R190" s="624"/>
      <c r="S190" s="624"/>
      <c r="T190" s="624"/>
      <c r="U190" s="624"/>
      <c r="V190" s="774" t="str">
        <f t="shared" si="11"/>
        <v xml:space="preserve"> </v>
      </c>
      <c r="W190" s="774" t="str">
        <f t="shared" si="8"/>
        <v xml:space="preserve"> </v>
      </c>
    </row>
    <row r="191" spans="1:23" x14ac:dyDescent="0.25">
      <c r="A191" s="624"/>
      <c r="B191" s="624"/>
      <c r="C191" s="624"/>
      <c r="D191" s="624"/>
      <c r="E191" s="624"/>
      <c r="F191" s="624"/>
      <c r="G191" s="624"/>
      <c r="H191" s="624"/>
      <c r="I191" s="774" t="str">
        <f t="shared" si="9"/>
        <v xml:space="preserve"> </v>
      </c>
      <c r="J191" s="774" t="str">
        <f t="shared" si="10"/>
        <v xml:space="preserve"> </v>
      </c>
      <c r="L191" s="47">
        <v>1</v>
      </c>
      <c r="M191" s="624"/>
      <c r="N191" s="624"/>
      <c r="O191" s="624"/>
      <c r="P191" s="624"/>
      <c r="Q191" s="624"/>
      <c r="R191" s="624"/>
      <c r="S191" s="624"/>
      <c r="T191" s="624"/>
      <c r="U191" s="624"/>
      <c r="V191" s="774" t="str">
        <f t="shared" si="11"/>
        <v xml:space="preserve"> </v>
      </c>
      <c r="W191" s="774" t="str">
        <f t="shared" si="8"/>
        <v xml:space="preserve"> </v>
      </c>
    </row>
    <row r="192" spans="1:23" x14ac:dyDescent="0.25">
      <c r="A192" s="624"/>
      <c r="B192" s="624"/>
      <c r="C192" s="624"/>
      <c r="D192" s="624"/>
      <c r="E192" s="624"/>
      <c r="F192" s="624"/>
      <c r="G192" s="624"/>
      <c r="H192" s="624"/>
      <c r="I192" s="774" t="str">
        <f t="shared" si="9"/>
        <v xml:space="preserve"> </v>
      </c>
      <c r="J192" s="774" t="str">
        <f t="shared" si="10"/>
        <v xml:space="preserve"> </v>
      </c>
      <c r="L192" s="47">
        <v>1</v>
      </c>
      <c r="M192" s="624"/>
      <c r="N192" s="624"/>
      <c r="O192" s="624"/>
      <c r="P192" s="624"/>
      <c r="Q192" s="624"/>
      <c r="R192" s="624"/>
      <c r="S192" s="624"/>
      <c r="T192" s="624"/>
      <c r="U192" s="624"/>
      <c r="V192" s="774" t="str">
        <f t="shared" si="11"/>
        <v xml:space="preserve"> </v>
      </c>
      <c r="W192" s="774" t="str">
        <f t="shared" si="8"/>
        <v xml:space="preserve"> </v>
      </c>
    </row>
    <row r="193" spans="1:23" x14ac:dyDescent="0.25">
      <c r="A193" s="624"/>
      <c r="B193" s="624"/>
      <c r="C193" s="624"/>
      <c r="D193" s="624"/>
      <c r="E193" s="624"/>
      <c r="F193" s="624"/>
      <c r="G193" s="624"/>
      <c r="H193" s="624"/>
      <c r="I193" s="774" t="str">
        <f t="shared" si="9"/>
        <v xml:space="preserve"> </v>
      </c>
      <c r="J193" s="774" t="str">
        <f t="shared" si="10"/>
        <v xml:space="preserve"> </v>
      </c>
      <c r="L193" s="47">
        <v>1</v>
      </c>
      <c r="M193" s="624"/>
      <c r="N193" s="624"/>
      <c r="O193" s="624"/>
      <c r="P193" s="624"/>
      <c r="Q193" s="624"/>
      <c r="R193" s="624"/>
      <c r="S193" s="624"/>
      <c r="T193" s="624"/>
      <c r="U193" s="624"/>
      <c r="V193" s="774" t="str">
        <f t="shared" si="11"/>
        <v xml:space="preserve"> </v>
      </c>
      <c r="W193" s="774" t="str">
        <f t="shared" si="8"/>
        <v xml:space="preserve"> </v>
      </c>
    </row>
    <row r="194" spans="1:23" x14ac:dyDescent="0.25">
      <c r="A194" s="624"/>
      <c r="B194" s="624"/>
      <c r="C194" s="624"/>
      <c r="D194" s="624"/>
      <c r="E194" s="624"/>
      <c r="F194" s="624"/>
      <c r="G194" s="624"/>
      <c r="H194" s="624"/>
      <c r="I194" s="774" t="str">
        <f t="shared" si="9"/>
        <v xml:space="preserve"> </v>
      </c>
      <c r="J194" s="774" t="str">
        <f t="shared" si="10"/>
        <v xml:space="preserve"> </v>
      </c>
      <c r="L194" s="47">
        <v>1</v>
      </c>
      <c r="M194" s="624"/>
      <c r="N194" s="624"/>
      <c r="O194" s="624"/>
      <c r="P194" s="624"/>
      <c r="Q194" s="624"/>
      <c r="R194" s="624"/>
      <c r="S194" s="624"/>
      <c r="T194" s="624"/>
      <c r="U194" s="624"/>
      <c r="V194" s="774" t="str">
        <f t="shared" si="11"/>
        <v xml:space="preserve"> </v>
      </c>
      <c r="W194" s="774" t="str">
        <f t="shared" si="8"/>
        <v xml:space="preserve"> </v>
      </c>
    </row>
    <row r="195" spans="1:23" x14ac:dyDescent="0.25">
      <c r="A195" s="624"/>
      <c r="B195" s="624"/>
      <c r="C195" s="624"/>
      <c r="D195" s="624"/>
      <c r="E195" s="624"/>
      <c r="F195" s="624"/>
      <c r="G195" s="624"/>
      <c r="H195" s="624"/>
      <c r="I195" s="774" t="str">
        <f t="shared" si="9"/>
        <v xml:space="preserve"> </v>
      </c>
      <c r="J195" s="774" t="str">
        <f t="shared" si="10"/>
        <v xml:space="preserve"> </v>
      </c>
      <c r="L195" s="47">
        <v>1</v>
      </c>
      <c r="M195" s="624"/>
      <c r="N195" s="624"/>
      <c r="O195" s="624"/>
      <c r="P195" s="624"/>
      <c r="Q195" s="624"/>
      <c r="R195" s="624"/>
      <c r="S195" s="624"/>
      <c r="T195" s="624"/>
      <c r="U195" s="624"/>
      <c r="V195" s="774" t="str">
        <f t="shared" si="11"/>
        <v xml:space="preserve"> </v>
      </c>
      <c r="W195" s="774" t="str">
        <f t="shared" si="8"/>
        <v xml:space="preserve"> </v>
      </c>
    </row>
    <row r="196" spans="1:23" x14ac:dyDescent="0.25">
      <c r="A196" s="624"/>
      <c r="B196" s="624"/>
      <c r="C196" s="624"/>
      <c r="D196" s="624"/>
      <c r="E196" s="624"/>
      <c r="F196" s="624"/>
      <c r="G196" s="624"/>
      <c r="H196" s="624"/>
      <c r="I196" s="774" t="str">
        <f t="shared" si="9"/>
        <v xml:space="preserve"> </v>
      </c>
      <c r="J196" s="774" t="str">
        <f t="shared" si="10"/>
        <v xml:space="preserve"> </v>
      </c>
      <c r="L196" s="47">
        <v>1</v>
      </c>
      <c r="M196" s="624"/>
      <c r="N196" s="624"/>
      <c r="O196" s="624"/>
      <c r="P196" s="624"/>
      <c r="Q196" s="624"/>
      <c r="R196" s="624"/>
      <c r="S196" s="624"/>
      <c r="T196" s="624"/>
      <c r="U196" s="624"/>
      <c r="V196" s="774" t="str">
        <f t="shared" si="11"/>
        <v xml:space="preserve"> </v>
      </c>
      <c r="W196" s="774" t="str">
        <f t="shared" si="8"/>
        <v xml:space="preserve"> </v>
      </c>
    </row>
    <row r="197" spans="1:23" x14ac:dyDescent="0.25">
      <c r="A197" s="624"/>
      <c r="B197" s="624"/>
      <c r="C197" s="624"/>
      <c r="D197" s="624"/>
      <c r="E197" s="624"/>
      <c r="F197" s="624"/>
      <c r="G197" s="624"/>
      <c r="H197" s="624"/>
      <c r="I197" s="774" t="str">
        <f t="shared" si="9"/>
        <v xml:space="preserve"> </v>
      </c>
      <c r="J197" s="774" t="str">
        <f t="shared" si="10"/>
        <v xml:space="preserve"> </v>
      </c>
      <c r="L197" s="47">
        <v>1</v>
      </c>
      <c r="M197" s="624"/>
      <c r="N197" s="624"/>
      <c r="O197" s="624"/>
      <c r="P197" s="624"/>
      <c r="Q197" s="624"/>
      <c r="R197" s="624"/>
      <c r="S197" s="624"/>
      <c r="T197" s="624"/>
      <c r="U197" s="624"/>
      <c r="V197" s="774" t="str">
        <f t="shared" si="11"/>
        <v xml:space="preserve"> </v>
      </c>
      <c r="W197" s="774" t="str">
        <f t="shared" si="8"/>
        <v xml:space="preserve"> </v>
      </c>
    </row>
    <row r="198" spans="1:23" x14ac:dyDescent="0.25">
      <c r="A198" s="624"/>
      <c r="B198" s="624"/>
      <c r="C198" s="624"/>
      <c r="D198" s="624"/>
      <c r="E198" s="624"/>
      <c r="F198" s="624"/>
      <c r="G198" s="624"/>
      <c r="H198" s="624"/>
      <c r="I198" s="774" t="str">
        <f t="shared" si="9"/>
        <v xml:space="preserve"> </v>
      </c>
      <c r="J198" s="774" t="str">
        <f t="shared" si="10"/>
        <v xml:space="preserve"> </v>
      </c>
      <c r="L198" s="47">
        <v>1</v>
      </c>
      <c r="M198" s="624"/>
      <c r="N198" s="624"/>
      <c r="O198" s="624"/>
      <c r="P198" s="624"/>
      <c r="Q198" s="624"/>
      <c r="R198" s="624"/>
      <c r="S198" s="624"/>
      <c r="T198" s="624"/>
      <c r="U198" s="624"/>
      <c r="V198" s="774" t="str">
        <f t="shared" si="11"/>
        <v xml:space="preserve"> </v>
      </c>
      <c r="W198" s="774" t="str">
        <f t="shared" ref="W198:W261" si="12">IFERROR(V198/N198," ")</f>
        <v xml:space="preserve"> </v>
      </c>
    </row>
    <row r="199" spans="1:23" x14ac:dyDescent="0.25">
      <c r="A199" s="624"/>
      <c r="B199" s="624"/>
      <c r="C199" s="624"/>
      <c r="D199" s="624"/>
      <c r="E199" s="624"/>
      <c r="F199" s="624"/>
      <c r="G199" s="624"/>
      <c r="H199" s="624"/>
      <c r="I199" s="774" t="str">
        <f t="shared" ref="I199:I262" si="13">IF(H199*0.187*10^-3&gt;0,H199*0.187*10^-3," ")</f>
        <v xml:space="preserve"> </v>
      </c>
      <c r="J199" s="774" t="str">
        <f t="shared" ref="J199:J262" si="14">IFERROR(I199/B199," ")</f>
        <v xml:space="preserve"> </v>
      </c>
      <c r="L199" s="47">
        <v>1</v>
      </c>
      <c r="M199" s="624"/>
      <c r="N199" s="624"/>
      <c r="O199" s="624"/>
      <c r="P199" s="624"/>
      <c r="Q199" s="624"/>
      <c r="R199" s="624"/>
      <c r="S199" s="624"/>
      <c r="T199" s="624"/>
      <c r="U199" s="624"/>
      <c r="V199" s="774" t="str">
        <f t="shared" ref="V199:V262" si="15">IF(U199&gt;0,U199*0.187*10^-3," ")</f>
        <v xml:space="preserve"> </v>
      </c>
      <c r="W199" s="774" t="str">
        <f t="shared" si="12"/>
        <v xml:space="preserve"> </v>
      </c>
    </row>
    <row r="200" spans="1:23" x14ac:dyDescent="0.25">
      <c r="A200" s="624"/>
      <c r="B200" s="624"/>
      <c r="C200" s="624"/>
      <c r="D200" s="624"/>
      <c r="E200" s="624"/>
      <c r="F200" s="624"/>
      <c r="G200" s="624"/>
      <c r="H200" s="624"/>
      <c r="I200" s="774" t="str">
        <f t="shared" si="13"/>
        <v xml:space="preserve"> </v>
      </c>
      <c r="J200" s="774" t="str">
        <f t="shared" si="14"/>
        <v xml:space="preserve"> </v>
      </c>
      <c r="L200" s="47">
        <v>1</v>
      </c>
      <c r="M200" s="624"/>
      <c r="N200" s="624"/>
      <c r="O200" s="624"/>
      <c r="P200" s="624"/>
      <c r="Q200" s="624"/>
      <c r="R200" s="624"/>
      <c r="S200" s="624"/>
      <c r="T200" s="624"/>
      <c r="U200" s="624"/>
      <c r="V200" s="774" t="str">
        <f t="shared" si="15"/>
        <v xml:space="preserve"> </v>
      </c>
      <c r="W200" s="774" t="str">
        <f t="shared" si="12"/>
        <v xml:space="preserve"> </v>
      </c>
    </row>
    <row r="201" spans="1:23" x14ac:dyDescent="0.25">
      <c r="A201" s="624"/>
      <c r="B201" s="624"/>
      <c r="C201" s="624"/>
      <c r="D201" s="624"/>
      <c r="E201" s="624"/>
      <c r="F201" s="624"/>
      <c r="G201" s="624"/>
      <c r="H201" s="624"/>
      <c r="I201" s="774" t="str">
        <f t="shared" si="13"/>
        <v xml:space="preserve"> </v>
      </c>
      <c r="J201" s="774" t="str">
        <f t="shared" si="14"/>
        <v xml:space="preserve"> </v>
      </c>
      <c r="L201" s="47">
        <v>1</v>
      </c>
      <c r="M201" s="624"/>
      <c r="N201" s="624"/>
      <c r="O201" s="624"/>
      <c r="P201" s="624"/>
      <c r="Q201" s="624"/>
      <c r="R201" s="624"/>
      <c r="S201" s="624"/>
      <c r="T201" s="624"/>
      <c r="U201" s="624"/>
      <c r="V201" s="774" t="str">
        <f t="shared" si="15"/>
        <v xml:space="preserve"> </v>
      </c>
      <c r="W201" s="774" t="str">
        <f t="shared" si="12"/>
        <v xml:space="preserve"> </v>
      </c>
    </row>
    <row r="202" spans="1:23" x14ac:dyDescent="0.25">
      <c r="A202" s="624"/>
      <c r="B202" s="624"/>
      <c r="C202" s="624"/>
      <c r="D202" s="624"/>
      <c r="E202" s="624"/>
      <c r="F202" s="624"/>
      <c r="G202" s="624"/>
      <c r="H202" s="624"/>
      <c r="I202" s="774" t="str">
        <f t="shared" si="13"/>
        <v xml:space="preserve"> </v>
      </c>
      <c r="J202" s="774" t="str">
        <f t="shared" si="14"/>
        <v xml:space="preserve"> </v>
      </c>
      <c r="L202" s="47">
        <v>1</v>
      </c>
      <c r="M202" s="624"/>
      <c r="N202" s="624"/>
      <c r="O202" s="624"/>
      <c r="P202" s="624"/>
      <c r="Q202" s="624"/>
      <c r="R202" s="624"/>
      <c r="S202" s="624"/>
      <c r="T202" s="624"/>
      <c r="U202" s="624"/>
      <c r="V202" s="774" t="str">
        <f t="shared" si="15"/>
        <v xml:space="preserve"> </v>
      </c>
      <c r="W202" s="774" t="str">
        <f t="shared" si="12"/>
        <v xml:space="preserve"> </v>
      </c>
    </row>
    <row r="203" spans="1:23" x14ac:dyDescent="0.25">
      <c r="A203" s="624"/>
      <c r="B203" s="624"/>
      <c r="C203" s="624"/>
      <c r="D203" s="624"/>
      <c r="E203" s="624"/>
      <c r="F203" s="624"/>
      <c r="G203" s="624"/>
      <c r="H203" s="624"/>
      <c r="I203" s="774" t="str">
        <f t="shared" si="13"/>
        <v xml:space="preserve"> </v>
      </c>
      <c r="J203" s="774" t="str">
        <f t="shared" si="14"/>
        <v xml:space="preserve"> </v>
      </c>
      <c r="L203" s="47">
        <v>1</v>
      </c>
      <c r="M203" s="624"/>
      <c r="N203" s="624"/>
      <c r="O203" s="624"/>
      <c r="P203" s="624"/>
      <c r="Q203" s="624"/>
      <c r="R203" s="624"/>
      <c r="S203" s="624"/>
      <c r="T203" s="624"/>
      <c r="U203" s="624"/>
      <c r="V203" s="774" t="str">
        <f t="shared" si="15"/>
        <v xml:space="preserve"> </v>
      </c>
      <c r="W203" s="774" t="str">
        <f t="shared" si="12"/>
        <v xml:space="preserve"> </v>
      </c>
    </row>
    <row r="204" spans="1:23" x14ac:dyDescent="0.25">
      <c r="A204" s="624"/>
      <c r="B204" s="624"/>
      <c r="C204" s="624"/>
      <c r="D204" s="624"/>
      <c r="E204" s="624"/>
      <c r="F204" s="624"/>
      <c r="G204" s="624"/>
      <c r="H204" s="624"/>
      <c r="I204" s="774" t="str">
        <f t="shared" si="13"/>
        <v xml:space="preserve"> </v>
      </c>
      <c r="J204" s="774" t="str">
        <f t="shared" si="14"/>
        <v xml:space="preserve"> </v>
      </c>
      <c r="L204" s="47">
        <v>1</v>
      </c>
      <c r="M204" s="624"/>
      <c r="N204" s="624"/>
      <c r="O204" s="624"/>
      <c r="P204" s="624"/>
      <c r="Q204" s="624"/>
      <c r="R204" s="624"/>
      <c r="S204" s="624"/>
      <c r="T204" s="624"/>
      <c r="U204" s="624"/>
      <c r="V204" s="774" t="str">
        <f t="shared" si="15"/>
        <v xml:space="preserve"> </v>
      </c>
      <c r="W204" s="774" t="str">
        <f t="shared" si="12"/>
        <v xml:space="preserve"> </v>
      </c>
    </row>
    <row r="205" spans="1:23" x14ac:dyDescent="0.25">
      <c r="A205" s="624"/>
      <c r="B205" s="624"/>
      <c r="C205" s="624"/>
      <c r="D205" s="624"/>
      <c r="E205" s="624"/>
      <c r="F205" s="624"/>
      <c r="G205" s="624"/>
      <c r="H205" s="624"/>
      <c r="I205" s="774" t="str">
        <f t="shared" si="13"/>
        <v xml:space="preserve"> </v>
      </c>
      <c r="J205" s="774" t="str">
        <f t="shared" si="14"/>
        <v xml:space="preserve"> </v>
      </c>
      <c r="L205" s="47">
        <v>1</v>
      </c>
      <c r="M205" s="624"/>
      <c r="N205" s="624"/>
      <c r="O205" s="624"/>
      <c r="P205" s="624"/>
      <c r="Q205" s="624"/>
      <c r="R205" s="624"/>
      <c r="S205" s="624"/>
      <c r="T205" s="624"/>
      <c r="U205" s="624"/>
      <c r="V205" s="774" t="str">
        <f t="shared" si="15"/>
        <v xml:space="preserve"> </v>
      </c>
      <c r="W205" s="774" t="str">
        <f t="shared" si="12"/>
        <v xml:space="preserve"> </v>
      </c>
    </row>
    <row r="206" spans="1:23" x14ac:dyDescent="0.25">
      <c r="A206" s="624"/>
      <c r="B206" s="624"/>
      <c r="C206" s="624"/>
      <c r="D206" s="624"/>
      <c r="E206" s="624"/>
      <c r="F206" s="624"/>
      <c r="G206" s="624"/>
      <c r="H206" s="624"/>
      <c r="I206" s="774" t="str">
        <f t="shared" si="13"/>
        <v xml:space="preserve"> </v>
      </c>
      <c r="J206" s="774" t="str">
        <f t="shared" si="14"/>
        <v xml:space="preserve"> </v>
      </c>
      <c r="L206" s="47">
        <v>1</v>
      </c>
      <c r="M206" s="624"/>
      <c r="N206" s="624"/>
      <c r="O206" s="624"/>
      <c r="P206" s="624"/>
      <c r="Q206" s="624"/>
      <c r="R206" s="624"/>
      <c r="S206" s="624"/>
      <c r="T206" s="624"/>
      <c r="U206" s="624"/>
      <c r="V206" s="774" t="str">
        <f t="shared" si="15"/>
        <v xml:space="preserve"> </v>
      </c>
      <c r="W206" s="774" t="str">
        <f t="shared" si="12"/>
        <v xml:space="preserve"> </v>
      </c>
    </row>
    <row r="207" spans="1:23" x14ac:dyDescent="0.25">
      <c r="A207" s="624"/>
      <c r="B207" s="624"/>
      <c r="C207" s="624"/>
      <c r="D207" s="624"/>
      <c r="E207" s="624"/>
      <c r="F207" s="624"/>
      <c r="G207" s="624"/>
      <c r="H207" s="624"/>
      <c r="I207" s="774" t="str">
        <f t="shared" si="13"/>
        <v xml:space="preserve"> </v>
      </c>
      <c r="J207" s="774" t="str">
        <f t="shared" si="14"/>
        <v xml:space="preserve"> </v>
      </c>
      <c r="L207" s="47">
        <v>1</v>
      </c>
      <c r="M207" s="624"/>
      <c r="N207" s="624"/>
      <c r="O207" s="624"/>
      <c r="P207" s="624"/>
      <c r="Q207" s="624"/>
      <c r="R207" s="624"/>
      <c r="S207" s="624"/>
      <c r="T207" s="624"/>
      <c r="U207" s="624"/>
      <c r="V207" s="774" t="str">
        <f t="shared" si="15"/>
        <v xml:space="preserve"> </v>
      </c>
      <c r="W207" s="774" t="str">
        <f t="shared" si="12"/>
        <v xml:space="preserve"> </v>
      </c>
    </row>
    <row r="208" spans="1:23" x14ac:dyDescent="0.25">
      <c r="A208" s="624"/>
      <c r="B208" s="624"/>
      <c r="C208" s="624"/>
      <c r="D208" s="624"/>
      <c r="E208" s="624"/>
      <c r="F208" s="624"/>
      <c r="G208" s="624"/>
      <c r="H208" s="624"/>
      <c r="I208" s="774" t="str">
        <f t="shared" si="13"/>
        <v xml:space="preserve"> </v>
      </c>
      <c r="J208" s="774" t="str">
        <f t="shared" si="14"/>
        <v xml:space="preserve"> </v>
      </c>
      <c r="L208" s="47">
        <v>1</v>
      </c>
      <c r="M208" s="624"/>
      <c r="N208" s="624"/>
      <c r="O208" s="624"/>
      <c r="P208" s="624"/>
      <c r="Q208" s="624"/>
      <c r="R208" s="624"/>
      <c r="S208" s="624"/>
      <c r="T208" s="624"/>
      <c r="U208" s="624"/>
      <c r="V208" s="774" t="str">
        <f t="shared" si="15"/>
        <v xml:space="preserve"> </v>
      </c>
      <c r="W208" s="774" t="str">
        <f t="shared" si="12"/>
        <v xml:space="preserve"> </v>
      </c>
    </row>
    <row r="209" spans="1:23" x14ac:dyDescent="0.25">
      <c r="A209" s="624"/>
      <c r="B209" s="624"/>
      <c r="C209" s="624"/>
      <c r="D209" s="624"/>
      <c r="E209" s="624"/>
      <c r="F209" s="624"/>
      <c r="G209" s="624"/>
      <c r="H209" s="624"/>
      <c r="I209" s="774" t="str">
        <f t="shared" si="13"/>
        <v xml:space="preserve"> </v>
      </c>
      <c r="J209" s="774" t="str">
        <f t="shared" si="14"/>
        <v xml:space="preserve"> </v>
      </c>
      <c r="L209" s="47">
        <v>1</v>
      </c>
      <c r="M209" s="624"/>
      <c r="N209" s="624"/>
      <c r="O209" s="624"/>
      <c r="P209" s="624"/>
      <c r="Q209" s="624"/>
      <c r="R209" s="624"/>
      <c r="S209" s="624"/>
      <c r="T209" s="624"/>
      <c r="U209" s="624"/>
      <c r="V209" s="774" t="str">
        <f t="shared" si="15"/>
        <v xml:space="preserve"> </v>
      </c>
      <c r="W209" s="774" t="str">
        <f t="shared" si="12"/>
        <v xml:space="preserve"> </v>
      </c>
    </row>
    <row r="210" spans="1:23" x14ac:dyDescent="0.25">
      <c r="A210" s="624"/>
      <c r="B210" s="624"/>
      <c r="C210" s="624"/>
      <c r="D210" s="624"/>
      <c r="E210" s="624"/>
      <c r="F210" s="624"/>
      <c r="G210" s="624"/>
      <c r="H210" s="624"/>
      <c r="I210" s="774" t="str">
        <f t="shared" si="13"/>
        <v xml:space="preserve"> </v>
      </c>
      <c r="J210" s="774" t="str">
        <f t="shared" si="14"/>
        <v xml:space="preserve"> </v>
      </c>
      <c r="L210" s="47">
        <v>1</v>
      </c>
      <c r="M210" s="624"/>
      <c r="N210" s="624"/>
      <c r="O210" s="624"/>
      <c r="P210" s="624"/>
      <c r="Q210" s="624"/>
      <c r="R210" s="624"/>
      <c r="S210" s="624"/>
      <c r="T210" s="624"/>
      <c r="U210" s="624"/>
      <c r="V210" s="774" t="str">
        <f t="shared" si="15"/>
        <v xml:space="preserve"> </v>
      </c>
      <c r="W210" s="774" t="str">
        <f t="shared" si="12"/>
        <v xml:space="preserve"> </v>
      </c>
    </row>
    <row r="211" spans="1:23" x14ac:dyDescent="0.25">
      <c r="A211" s="624"/>
      <c r="B211" s="624"/>
      <c r="C211" s="624"/>
      <c r="D211" s="624"/>
      <c r="E211" s="624"/>
      <c r="F211" s="624"/>
      <c r="G211" s="624"/>
      <c r="H211" s="624"/>
      <c r="I211" s="774" t="str">
        <f t="shared" si="13"/>
        <v xml:space="preserve"> </v>
      </c>
      <c r="J211" s="774" t="str">
        <f t="shared" si="14"/>
        <v xml:space="preserve"> </v>
      </c>
      <c r="L211" s="47">
        <v>1</v>
      </c>
      <c r="M211" s="624"/>
      <c r="N211" s="624"/>
      <c r="O211" s="624"/>
      <c r="P211" s="624"/>
      <c r="Q211" s="624"/>
      <c r="R211" s="624"/>
      <c r="S211" s="624"/>
      <c r="T211" s="624"/>
      <c r="U211" s="624"/>
      <c r="V211" s="774" t="str">
        <f t="shared" si="15"/>
        <v xml:space="preserve"> </v>
      </c>
      <c r="W211" s="774" t="str">
        <f t="shared" si="12"/>
        <v xml:space="preserve"> </v>
      </c>
    </row>
    <row r="212" spans="1:23" x14ac:dyDescent="0.25">
      <c r="A212" s="624"/>
      <c r="B212" s="624"/>
      <c r="C212" s="624"/>
      <c r="D212" s="624"/>
      <c r="E212" s="624"/>
      <c r="F212" s="624"/>
      <c r="G212" s="624"/>
      <c r="H212" s="624"/>
      <c r="I212" s="774" t="str">
        <f t="shared" si="13"/>
        <v xml:space="preserve"> </v>
      </c>
      <c r="J212" s="774" t="str">
        <f t="shared" si="14"/>
        <v xml:space="preserve"> </v>
      </c>
      <c r="L212" s="47">
        <v>1</v>
      </c>
      <c r="M212" s="624"/>
      <c r="N212" s="624"/>
      <c r="O212" s="624"/>
      <c r="P212" s="624"/>
      <c r="Q212" s="624"/>
      <c r="R212" s="624"/>
      <c r="S212" s="624"/>
      <c r="T212" s="624"/>
      <c r="U212" s="624"/>
      <c r="V212" s="774" t="str">
        <f t="shared" si="15"/>
        <v xml:space="preserve"> </v>
      </c>
      <c r="W212" s="774" t="str">
        <f t="shared" si="12"/>
        <v xml:space="preserve"> </v>
      </c>
    </row>
    <row r="213" spans="1:23" x14ac:dyDescent="0.25">
      <c r="A213" s="624"/>
      <c r="B213" s="624"/>
      <c r="C213" s="624"/>
      <c r="D213" s="624"/>
      <c r="E213" s="624"/>
      <c r="F213" s="624"/>
      <c r="G213" s="624"/>
      <c r="H213" s="624"/>
      <c r="I213" s="774" t="str">
        <f t="shared" si="13"/>
        <v xml:space="preserve"> </v>
      </c>
      <c r="J213" s="774" t="str">
        <f t="shared" si="14"/>
        <v xml:space="preserve"> </v>
      </c>
      <c r="L213" s="47">
        <v>1</v>
      </c>
      <c r="M213" s="624"/>
      <c r="N213" s="624"/>
      <c r="O213" s="624"/>
      <c r="P213" s="624"/>
      <c r="Q213" s="624"/>
      <c r="R213" s="624"/>
      <c r="S213" s="624"/>
      <c r="T213" s="624"/>
      <c r="U213" s="624"/>
      <c r="V213" s="774" t="str">
        <f t="shared" si="15"/>
        <v xml:space="preserve"> </v>
      </c>
      <c r="W213" s="774" t="str">
        <f t="shared" si="12"/>
        <v xml:space="preserve"> </v>
      </c>
    </row>
    <row r="214" spans="1:23" x14ac:dyDescent="0.25">
      <c r="A214" s="624"/>
      <c r="B214" s="624"/>
      <c r="C214" s="624"/>
      <c r="D214" s="624"/>
      <c r="E214" s="624"/>
      <c r="F214" s="624"/>
      <c r="G214" s="624"/>
      <c r="H214" s="624"/>
      <c r="I214" s="774" t="str">
        <f t="shared" si="13"/>
        <v xml:space="preserve"> </v>
      </c>
      <c r="J214" s="774" t="str">
        <f t="shared" si="14"/>
        <v xml:space="preserve"> </v>
      </c>
      <c r="L214" s="47">
        <v>1</v>
      </c>
      <c r="M214" s="624"/>
      <c r="N214" s="624"/>
      <c r="O214" s="624"/>
      <c r="P214" s="624"/>
      <c r="Q214" s="624"/>
      <c r="R214" s="624"/>
      <c r="S214" s="624"/>
      <c r="T214" s="624"/>
      <c r="U214" s="624"/>
      <c r="V214" s="774" t="str">
        <f t="shared" si="15"/>
        <v xml:space="preserve"> </v>
      </c>
      <c r="W214" s="774" t="str">
        <f t="shared" si="12"/>
        <v xml:space="preserve"> </v>
      </c>
    </row>
    <row r="215" spans="1:23" x14ac:dyDescent="0.25">
      <c r="A215" s="624"/>
      <c r="B215" s="624"/>
      <c r="C215" s="624"/>
      <c r="D215" s="624"/>
      <c r="E215" s="624"/>
      <c r="F215" s="624"/>
      <c r="G215" s="624"/>
      <c r="H215" s="624"/>
      <c r="I215" s="774" t="str">
        <f t="shared" si="13"/>
        <v xml:space="preserve"> </v>
      </c>
      <c r="J215" s="774" t="str">
        <f t="shared" si="14"/>
        <v xml:space="preserve"> </v>
      </c>
      <c r="L215" s="47">
        <v>1</v>
      </c>
      <c r="M215" s="624"/>
      <c r="N215" s="624"/>
      <c r="O215" s="624"/>
      <c r="P215" s="624"/>
      <c r="Q215" s="624"/>
      <c r="R215" s="624"/>
      <c r="S215" s="624"/>
      <c r="T215" s="624"/>
      <c r="U215" s="624"/>
      <c r="V215" s="774" t="str">
        <f t="shared" si="15"/>
        <v xml:space="preserve"> </v>
      </c>
      <c r="W215" s="774" t="str">
        <f t="shared" si="12"/>
        <v xml:space="preserve"> </v>
      </c>
    </row>
    <row r="216" spans="1:23" x14ac:dyDescent="0.25">
      <c r="A216" s="624"/>
      <c r="B216" s="624"/>
      <c r="C216" s="624"/>
      <c r="D216" s="624"/>
      <c r="E216" s="624"/>
      <c r="F216" s="624"/>
      <c r="G216" s="624"/>
      <c r="H216" s="624"/>
      <c r="I216" s="774" t="str">
        <f t="shared" si="13"/>
        <v xml:space="preserve"> </v>
      </c>
      <c r="J216" s="774" t="str">
        <f t="shared" si="14"/>
        <v xml:space="preserve"> </v>
      </c>
      <c r="L216" s="47">
        <v>1</v>
      </c>
      <c r="M216" s="624"/>
      <c r="N216" s="624"/>
      <c r="O216" s="624"/>
      <c r="P216" s="624"/>
      <c r="Q216" s="624"/>
      <c r="R216" s="624"/>
      <c r="S216" s="624"/>
      <c r="T216" s="624"/>
      <c r="U216" s="624"/>
      <c r="V216" s="774" t="str">
        <f t="shared" si="15"/>
        <v xml:space="preserve"> </v>
      </c>
      <c r="W216" s="774" t="str">
        <f t="shared" si="12"/>
        <v xml:space="preserve"> </v>
      </c>
    </row>
    <row r="217" spans="1:23" x14ac:dyDescent="0.25">
      <c r="A217" s="624"/>
      <c r="B217" s="624"/>
      <c r="C217" s="624"/>
      <c r="D217" s="624"/>
      <c r="E217" s="624"/>
      <c r="F217" s="624"/>
      <c r="G217" s="624"/>
      <c r="H217" s="624"/>
      <c r="I217" s="774" t="str">
        <f t="shared" si="13"/>
        <v xml:space="preserve"> </v>
      </c>
      <c r="J217" s="774" t="str">
        <f t="shared" si="14"/>
        <v xml:space="preserve"> </v>
      </c>
      <c r="L217" s="47">
        <v>1</v>
      </c>
      <c r="M217" s="624"/>
      <c r="N217" s="624"/>
      <c r="O217" s="624"/>
      <c r="P217" s="624"/>
      <c r="Q217" s="624"/>
      <c r="R217" s="624"/>
      <c r="S217" s="624"/>
      <c r="T217" s="624"/>
      <c r="U217" s="624"/>
      <c r="V217" s="774" t="str">
        <f t="shared" si="15"/>
        <v xml:space="preserve"> </v>
      </c>
      <c r="W217" s="774" t="str">
        <f t="shared" si="12"/>
        <v xml:space="preserve"> </v>
      </c>
    </row>
    <row r="218" spans="1:23" x14ac:dyDescent="0.25">
      <c r="A218" s="624"/>
      <c r="B218" s="624"/>
      <c r="C218" s="624"/>
      <c r="D218" s="624"/>
      <c r="E218" s="624"/>
      <c r="F218" s="624"/>
      <c r="G218" s="624"/>
      <c r="H218" s="624"/>
      <c r="I218" s="774" t="str">
        <f t="shared" si="13"/>
        <v xml:space="preserve"> </v>
      </c>
      <c r="J218" s="774" t="str">
        <f t="shared" si="14"/>
        <v xml:space="preserve"> </v>
      </c>
      <c r="L218" s="47">
        <v>1</v>
      </c>
      <c r="M218" s="624"/>
      <c r="N218" s="624"/>
      <c r="O218" s="624"/>
      <c r="P218" s="624"/>
      <c r="Q218" s="624"/>
      <c r="R218" s="624"/>
      <c r="S218" s="624"/>
      <c r="T218" s="624"/>
      <c r="U218" s="624"/>
      <c r="V218" s="774" t="str">
        <f t="shared" si="15"/>
        <v xml:space="preserve"> </v>
      </c>
      <c r="W218" s="774" t="str">
        <f t="shared" si="12"/>
        <v xml:space="preserve"> </v>
      </c>
    </row>
    <row r="219" spans="1:23" x14ac:dyDescent="0.25">
      <c r="A219" s="624"/>
      <c r="B219" s="624"/>
      <c r="C219" s="624"/>
      <c r="D219" s="624"/>
      <c r="E219" s="624"/>
      <c r="F219" s="624"/>
      <c r="G219" s="624"/>
      <c r="H219" s="624"/>
      <c r="I219" s="774" t="str">
        <f t="shared" si="13"/>
        <v xml:space="preserve"> </v>
      </c>
      <c r="J219" s="774" t="str">
        <f t="shared" si="14"/>
        <v xml:space="preserve"> </v>
      </c>
      <c r="L219" s="47">
        <v>1</v>
      </c>
      <c r="M219" s="624"/>
      <c r="N219" s="624"/>
      <c r="O219" s="624"/>
      <c r="P219" s="624"/>
      <c r="Q219" s="624"/>
      <c r="R219" s="624"/>
      <c r="S219" s="624"/>
      <c r="T219" s="624"/>
      <c r="U219" s="624"/>
      <c r="V219" s="774" t="str">
        <f t="shared" si="15"/>
        <v xml:space="preserve"> </v>
      </c>
      <c r="W219" s="774" t="str">
        <f t="shared" si="12"/>
        <v xml:space="preserve"> </v>
      </c>
    </row>
    <row r="220" spans="1:23" x14ac:dyDescent="0.25">
      <c r="A220" s="624"/>
      <c r="B220" s="624"/>
      <c r="C220" s="624"/>
      <c r="D220" s="624"/>
      <c r="E220" s="624"/>
      <c r="F220" s="624"/>
      <c r="G220" s="624"/>
      <c r="H220" s="624"/>
      <c r="I220" s="774" t="str">
        <f t="shared" si="13"/>
        <v xml:space="preserve"> </v>
      </c>
      <c r="J220" s="774" t="str">
        <f t="shared" si="14"/>
        <v xml:space="preserve"> </v>
      </c>
      <c r="L220" s="47">
        <v>1</v>
      </c>
      <c r="M220" s="624"/>
      <c r="N220" s="624"/>
      <c r="O220" s="624"/>
      <c r="P220" s="624"/>
      <c r="Q220" s="624"/>
      <c r="R220" s="624"/>
      <c r="S220" s="624"/>
      <c r="T220" s="624"/>
      <c r="U220" s="624"/>
      <c r="V220" s="774" t="str">
        <f t="shared" si="15"/>
        <v xml:space="preserve"> </v>
      </c>
      <c r="W220" s="774" t="str">
        <f t="shared" si="12"/>
        <v xml:space="preserve"> </v>
      </c>
    </row>
    <row r="221" spans="1:23" x14ac:dyDescent="0.25">
      <c r="A221" s="624"/>
      <c r="B221" s="624"/>
      <c r="C221" s="624"/>
      <c r="D221" s="624"/>
      <c r="E221" s="624"/>
      <c r="F221" s="624"/>
      <c r="G221" s="624"/>
      <c r="H221" s="624"/>
      <c r="I221" s="774" t="str">
        <f t="shared" si="13"/>
        <v xml:space="preserve"> </v>
      </c>
      <c r="J221" s="774" t="str">
        <f t="shared" si="14"/>
        <v xml:space="preserve"> </v>
      </c>
      <c r="L221" s="47">
        <v>1</v>
      </c>
      <c r="M221" s="624"/>
      <c r="N221" s="624"/>
      <c r="O221" s="624"/>
      <c r="P221" s="624"/>
      <c r="Q221" s="624"/>
      <c r="R221" s="624"/>
      <c r="S221" s="624"/>
      <c r="T221" s="624"/>
      <c r="U221" s="624"/>
      <c r="V221" s="774" t="str">
        <f t="shared" si="15"/>
        <v xml:space="preserve"> </v>
      </c>
      <c r="W221" s="774" t="str">
        <f t="shared" si="12"/>
        <v xml:space="preserve"> </v>
      </c>
    </row>
    <row r="222" spans="1:23" x14ac:dyDescent="0.25">
      <c r="A222" s="624"/>
      <c r="B222" s="624"/>
      <c r="C222" s="624"/>
      <c r="D222" s="624"/>
      <c r="E222" s="624"/>
      <c r="F222" s="624"/>
      <c r="G222" s="624"/>
      <c r="H222" s="624"/>
      <c r="I222" s="774" t="str">
        <f t="shared" si="13"/>
        <v xml:space="preserve"> </v>
      </c>
      <c r="J222" s="774" t="str">
        <f t="shared" si="14"/>
        <v xml:space="preserve"> </v>
      </c>
      <c r="L222" s="47">
        <v>1</v>
      </c>
      <c r="M222" s="624"/>
      <c r="N222" s="624"/>
      <c r="O222" s="624"/>
      <c r="P222" s="624"/>
      <c r="Q222" s="624"/>
      <c r="R222" s="624"/>
      <c r="S222" s="624"/>
      <c r="T222" s="624"/>
      <c r="U222" s="624"/>
      <c r="V222" s="774" t="str">
        <f t="shared" si="15"/>
        <v xml:space="preserve"> </v>
      </c>
      <c r="W222" s="774" t="str">
        <f t="shared" si="12"/>
        <v xml:space="preserve"> </v>
      </c>
    </row>
    <row r="223" spans="1:23" x14ac:dyDescent="0.25">
      <c r="A223" s="624"/>
      <c r="B223" s="624"/>
      <c r="C223" s="624"/>
      <c r="D223" s="624"/>
      <c r="E223" s="624"/>
      <c r="F223" s="624"/>
      <c r="G223" s="624"/>
      <c r="H223" s="624"/>
      <c r="I223" s="774" t="str">
        <f t="shared" si="13"/>
        <v xml:space="preserve"> </v>
      </c>
      <c r="J223" s="774" t="str">
        <f t="shared" si="14"/>
        <v xml:space="preserve"> </v>
      </c>
      <c r="L223" s="47">
        <v>1</v>
      </c>
      <c r="M223" s="624"/>
      <c r="N223" s="624"/>
      <c r="O223" s="624"/>
      <c r="P223" s="624"/>
      <c r="Q223" s="624"/>
      <c r="R223" s="624"/>
      <c r="S223" s="624"/>
      <c r="T223" s="624"/>
      <c r="U223" s="624"/>
      <c r="V223" s="774" t="str">
        <f t="shared" si="15"/>
        <v xml:space="preserve"> </v>
      </c>
      <c r="W223" s="774" t="str">
        <f t="shared" si="12"/>
        <v xml:space="preserve"> </v>
      </c>
    </row>
    <row r="224" spans="1:23" x14ac:dyDescent="0.25">
      <c r="A224" s="624"/>
      <c r="B224" s="624"/>
      <c r="C224" s="624"/>
      <c r="D224" s="624"/>
      <c r="E224" s="624"/>
      <c r="F224" s="624"/>
      <c r="G224" s="624"/>
      <c r="H224" s="624"/>
      <c r="I224" s="774" t="str">
        <f t="shared" si="13"/>
        <v xml:space="preserve"> </v>
      </c>
      <c r="J224" s="774" t="str">
        <f t="shared" si="14"/>
        <v xml:space="preserve"> </v>
      </c>
      <c r="L224" s="47">
        <v>1</v>
      </c>
      <c r="M224" s="624"/>
      <c r="N224" s="624"/>
      <c r="O224" s="624"/>
      <c r="P224" s="624"/>
      <c r="Q224" s="624"/>
      <c r="R224" s="624"/>
      <c r="S224" s="624"/>
      <c r="T224" s="624"/>
      <c r="U224" s="624"/>
      <c r="V224" s="774" t="str">
        <f t="shared" si="15"/>
        <v xml:space="preserve"> </v>
      </c>
      <c r="W224" s="774" t="str">
        <f t="shared" si="12"/>
        <v xml:space="preserve"> </v>
      </c>
    </row>
    <row r="225" spans="1:23" x14ac:dyDescent="0.25">
      <c r="A225" s="624"/>
      <c r="B225" s="624"/>
      <c r="C225" s="624"/>
      <c r="D225" s="624"/>
      <c r="E225" s="624"/>
      <c r="F225" s="624"/>
      <c r="G225" s="624"/>
      <c r="H225" s="624"/>
      <c r="I225" s="774" t="str">
        <f t="shared" si="13"/>
        <v xml:space="preserve"> </v>
      </c>
      <c r="J225" s="774" t="str">
        <f t="shared" si="14"/>
        <v xml:space="preserve"> </v>
      </c>
      <c r="L225" s="47">
        <v>1</v>
      </c>
      <c r="M225" s="624"/>
      <c r="N225" s="624"/>
      <c r="O225" s="624"/>
      <c r="P225" s="624"/>
      <c r="Q225" s="624"/>
      <c r="R225" s="624"/>
      <c r="S225" s="624"/>
      <c r="T225" s="624"/>
      <c r="U225" s="624"/>
      <c r="V225" s="774" t="str">
        <f t="shared" si="15"/>
        <v xml:space="preserve"> </v>
      </c>
      <c r="W225" s="774" t="str">
        <f t="shared" si="12"/>
        <v xml:space="preserve"> </v>
      </c>
    </row>
    <row r="226" spans="1:23" x14ac:dyDescent="0.25">
      <c r="A226" s="624"/>
      <c r="B226" s="624"/>
      <c r="C226" s="624"/>
      <c r="D226" s="624"/>
      <c r="E226" s="624"/>
      <c r="F226" s="624"/>
      <c r="G226" s="624"/>
      <c r="H226" s="624"/>
      <c r="I226" s="774" t="str">
        <f t="shared" si="13"/>
        <v xml:space="preserve"> </v>
      </c>
      <c r="J226" s="774" t="str">
        <f t="shared" si="14"/>
        <v xml:space="preserve"> </v>
      </c>
      <c r="L226" s="47">
        <v>1</v>
      </c>
      <c r="M226" s="624"/>
      <c r="N226" s="624"/>
      <c r="O226" s="624"/>
      <c r="P226" s="624"/>
      <c r="Q226" s="624"/>
      <c r="R226" s="624"/>
      <c r="S226" s="624"/>
      <c r="T226" s="624"/>
      <c r="U226" s="624"/>
      <c r="V226" s="774" t="str">
        <f t="shared" si="15"/>
        <v xml:space="preserve"> </v>
      </c>
      <c r="W226" s="774" t="str">
        <f t="shared" si="12"/>
        <v xml:space="preserve"> </v>
      </c>
    </row>
    <row r="227" spans="1:23" x14ac:dyDescent="0.25">
      <c r="A227" s="624"/>
      <c r="B227" s="624"/>
      <c r="C227" s="624"/>
      <c r="D227" s="624"/>
      <c r="E227" s="624"/>
      <c r="F227" s="624"/>
      <c r="G227" s="624"/>
      <c r="H227" s="624"/>
      <c r="I227" s="774" t="str">
        <f t="shared" si="13"/>
        <v xml:space="preserve"> </v>
      </c>
      <c r="J227" s="774" t="str">
        <f t="shared" si="14"/>
        <v xml:space="preserve"> </v>
      </c>
      <c r="L227" s="47">
        <v>1</v>
      </c>
      <c r="M227" s="624"/>
      <c r="N227" s="624"/>
      <c r="O227" s="624"/>
      <c r="P227" s="624"/>
      <c r="Q227" s="624"/>
      <c r="R227" s="624"/>
      <c r="S227" s="624"/>
      <c r="T227" s="624"/>
      <c r="U227" s="624"/>
      <c r="V227" s="774" t="str">
        <f t="shared" si="15"/>
        <v xml:space="preserve"> </v>
      </c>
      <c r="W227" s="774" t="str">
        <f t="shared" si="12"/>
        <v xml:space="preserve"> </v>
      </c>
    </row>
    <row r="228" spans="1:23" x14ac:dyDescent="0.25">
      <c r="A228" s="624"/>
      <c r="B228" s="624"/>
      <c r="C228" s="624"/>
      <c r="D228" s="624"/>
      <c r="E228" s="624"/>
      <c r="F228" s="624"/>
      <c r="G228" s="624"/>
      <c r="H228" s="624"/>
      <c r="I228" s="774" t="str">
        <f t="shared" si="13"/>
        <v xml:space="preserve"> </v>
      </c>
      <c r="J228" s="774" t="str">
        <f t="shared" si="14"/>
        <v xml:space="preserve"> </v>
      </c>
      <c r="L228" s="47">
        <v>1</v>
      </c>
      <c r="M228" s="624"/>
      <c r="N228" s="624"/>
      <c r="O228" s="624"/>
      <c r="P228" s="624"/>
      <c r="Q228" s="624"/>
      <c r="R228" s="624"/>
      <c r="S228" s="624"/>
      <c r="T228" s="624"/>
      <c r="U228" s="624"/>
      <c r="V228" s="774" t="str">
        <f t="shared" si="15"/>
        <v xml:space="preserve"> </v>
      </c>
      <c r="W228" s="774" t="str">
        <f t="shared" si="12"/>
        <v xml:space="preserve"> </v>
      </c>
    </row>
    <row r="229" spans="1:23" x14ac:dyDescent="0.25">
      <c r="A229" s="624"/>
      <c r="B229" s="624"/>
      <c r="C229" s="624"/>
      <c r="D229" s="624"/>
      <c r="E229" s="624"/>
      <c r="F229" s="624"/>
      <c r="G229" s="624"/>
      <c r="H229" s="624"/>
      <c r="I229" s="774" t="str">
        <f t="shared" si="13"/>
        <v xml:space="preserve"> </v>
      </c>
      <c r="J229" s="774" t="str">
        <f t="shared" si="14"/>
        <v xml:space="preserve"> </v>
      </c>
      <c r="L229" s="47">
        <v>1</v>
      </c>
      <c r="M229" s="624"/>
      <c r="N229" s="624"/>
      <c r="O229" s="624"/>
      <c r="P229" s="624"/>
      <c r="Q229" s="624"/>
      <c r="R229" s="624"/>
      <c r="S229" s="624"/>
      <c r="T229" s="624"/>
      <c r="U229" s="624"/>
      <c r="V229" s="774" t="str">
        <f t="shared" si="15"/>
        <v xml:space="preserve"> </v>
      </c>
      <c r="W229" s="774" t="str">
        <f t="shared" si="12"/>
        <v xml:space="preserve"> </v>
      </c>
    </row>
    <row r="230" spans="1:23" x14ac:dyDescent="0.25">
      <c r="A230" s="624"/>
      <c r="B230" s="624"/>
      <c r="C230" s="624"/>
      <c r="D230" s="624"/>
      <c r="E230" s="624"/>
      <c r="F230" s="624"/>
      <c r="G230" s="624"/>
      <c r="H230" s="624"/>
      <c r="I230" s="774" t="str">
        <f t="shared" si="13"/>
        <v xml:space="preserve"> </v>
      </c>
      <c r="J230" s="774" t="str">
        <f t="shared" si="14"/>
        <v xml:space="preserve"> </v>
      </c>
      <c r="L230" s="47">
        <v>1</v>
      </c>
      <c r="M230" s="624"/>
      <c r="N230" s="624"/>
      <c r="O230" s="624"/>
      <c r="P230" s="624"/>
      <c r="Q230" s="624"/>
      <c r="R230" s="624"/>
      <c r="S230" s="624"/>
      <c r="T230" s="624"/>
      <c r="U230" s="624"/>
      <c r="V230" s="774" t="str">
        <f t="shared" si="15"/>
        <v xml:space="preserve"> </v>
      </c>
      <c r="W230" s="774" t="str">
        <f t="shared" si="12"/>
        <v xml:space="preserve"> </v>
      </c>
    </row>
    <row r="231" spans="1:23" x14ac:dyDescent="0.25">
      <c r="A231" s="624"/>
      <c r="B231" s="624"/>
      <c r="C231" s="624"/>
      <c r="D231" s="624"/>
      <c r="E231" s="624"/>
      <c r="F231" s="624"/>
      <c r="G231" s="624"/>
      <c r="H231" s="624"/>
      <c r="I231" s="774" t="str">
        <f t="shared" si="13"/>
        <v xml:space="preserve"> </v>
      </c>
      <c r="J231" s="774" t="str">
        <f t="shared" si="14"/>
        <v xml:space="preserve"> </v>
      </c>
      <c r="L231" s="47">
        <v>1</v>
      </c>
      <c r="M231" s="624"/>
      <c r="N231" s="624"/>
      <c r="O231" s="624"/>
      <c r="P231" s="624"/>
      <c r="Q231" s="624"/>
      <c r="R231" s="624"/>
      <c r="S231" s="624"/>
      <c r="T231" s="624"/>
      <c r="U231" s="624"/>
      <c r="V231" s="774" t="str">
        <f t="shared" si="15"/>
        <v xml:space="preserve"> </v>
      </c>
      <c r="W231" s="774" t="str">
        <f t="shared" si="12"/>
        <v xml:space="preserve"> </v>
      </c>
    </row>
    <row r="232" spans="1:23" x14ac:dyDescent="0.25">
      <c r="A232" s="624"/>
      <c r="B232" s="624"/>
      <c r="C232" s="624"/>
      <c r="D232" s="624"/>
      <c r="E232" s="624"/>
      <c r="F232" s="624"/>
      <c r="G232" s="624"/>
      <c r="H232" s="624"/>
      <c r="I232" s="774" t="str">
        <f t="shared" si="13"/>
        <v xml:space="preserve"> </v>
      </c>
      <c r="J232" s="774" t="str">
        <f t="shared" si="14"/>
        <v xml:space="preserve"> </v>
      </c>
      <c r="L232" s="47">
        <v>1</v>
      </c>
      <c r="M232" s="624"/>
      <c r="N232" s="624"/>
      <c r="O232" s="624"/>
      <c r="P232" s="624"/>
      <c r="Q232" s="624"/>
      <c r="R232" s="624"/>
      <c r="S232" s="624"/>
      <c r="T232" s="624"/>
      <c r="U232" s="624"/>
      <c r="V232" s="774" t="str">
        <f t="shared" si="15"/>
        <v xml:space="preserve"> </v>
      </c>
      <c r="W232" s="774" t="str">
        <f t="shared" si="12"/>
        <v xml:space="preserve"> </v>
      </c>
    </row>
    <row r="233" spans="1:23" x14ac:dyDescent="0.25">
      <c r="A233" s="624"/>
      <c r="B233" s="624"/>
      <c r="C233" s="624"/>
      <c r="D233" s="624"/>
      <c r="E233" s="624"/>
      <c r="F233" s="624"/>
      <c r="G233" s="624"/>
      <c r="H233" s="624"/>
      <c r="I233" s="774" t="str">
        <f t="shared" si="13"/>
        <v xml:space="preserve"> </v>
      </c>
      <c r="J233" s="774" t="str">
        <f t="shared" si="14"/>
        <v xml:space="preserve"> </v>
      </c>
      <c r="L233" s="47">
        <v>1</v>
      </c>
      <c r="M233" s="624"/>
      <c r="N233" s="624"/>
      <c r="O233" s="624"/>
      <c r="P233" s="624"/>
      <c r="Q233" s="624"/>
      <c r="R233" s="624"/>
      <c r="S233" s="624"/>
      <c r="T233" s="624"/>
      <c r="U233" s="624"/>
      <c r="V233" s="774" t="str">
        <f t="shared" si="15"/>
        <v xml:space="preserve"> </v>
      </c>
      <c r="W233" s="774" t="str">
        <f t="shared" si="12"/>
        <v xml:space="preserve"> </v>
      </c>
    </row>
    <row r="234" spans="1:23" x14ac:dyDescent="0.25">
      <c r="A234" s="624"/>
      <c r="B234" s="624"/>
      <c r="C234" s="624"/>
      <c r="D234" s="624"/>
      <c r="E234" s="624"/>
      <c r="F234" s="624"/>
      <c r="G234" s="624"/>
      <c r="H234" s="624"/>
      <c r="I234" s="774" t="str">
        <f t="shared" si="13"/>
        <v xml:space="preserve"> </v>
      </c>
      <c r="J234" s="774" t="str">
        <f t="shared" si="14"/>
        <v xml:space="preserve"> </v>
      </c>
      <c r="L234" s="47">
        <v>1</v>
      </c>
      <c r="M234" s="624"/>
      <c r="N234" s="624"/>
      <c r="O234" s="624"/>
      <c r="P234" s="624"/>
      <c r="Q234" s="624"/>
      <c r="R234" s="624"/>
      <c r="S234" s="624"/>
      <c r="T234" s="624"/>
      <c r="U234" s="624"/>
      <c r="V234" s="774" t="str">
        <f t="shared" si="15"/>
        <v xml:space="preserve"> </v>
      </c>
      <c r="W234" s="774" t="str">
        <f t="shared" si="12"/>
        <v xml:space="preserve"> </v>
      </c>
    </row>
    <row r="235" spans="1:23" x14ac:dyDescent="0.25">
      <c r="A235" s="624"/>
      <c r="B235" s="624"/>
      <c r="C235" s="624"/>
      <c r="D235" s="624"/>
      <c r="E235" s="624"/>
      <c r="F235" s="624"/>
      <c r="G235" s="624"/>
      <c r="H235" s="624"/>
      <c r="I235" s="774" t="str">
        <f t="shared" si="13"/>
        <v xml:space="preserve"> </v>
      </c>
      <c r="J235" s="774" t="str">
        <f t="shared" si="14"/>
        <v xml:space="preserve"> </v>
      </c>
      <c r="L235" s="47">
        <v>1</v>
      </c>
      <c r="M235" s="624"/>
      <c r="N235" s="624"/>
      <c r="O235" s="624"/>
      <c r="P235" s="624"/>
      <c r="Q235" s="624"/>
      <c r="R235" s="624"/>
      <c r="S235" s="624"/>
      <c r="T235" s="624"/>
      <c r="U235" s="624"/>
      <c r="V235" s="774" t="str">
        <f t="shared" si="15"/>
        <v xml:space="preserve"> </v>
      </c>
      <c r="W235" s="774" t="str">
        <f t="shared" si="12"/>
        <v xml:space="preserve"> </v>
      </c>
    </row>
    <row r="236" spans="1:23" x14ac:dyDescent="0.25">
      <c r="A236" s="624"/>
      <c r="B236" s="624"/>
      <c r="C236" s="624"/>
      <c r="D236" s="624"/>
      <c r="E236" s="624"/>
      <c r="F236" s="624"/>
      <c r="G236" s="624"/>
      <c r="H236" s="624"/>
      <c r="I236" s="774" t="str">
        <f t="shared" si="13"/>
        <v xml:space="preserve"> </v>
      </c>
      <c r="J236" s="774" t="str">
        <f t="shared" si="14"/>
        <v xml:space="preserve"> </v>
      </c>
      <c r="L236" s="47">
        <v>1</v>
      </c>
      <c r="M236" s="624"/>
      <c r="N236" s="624"/>
      <c r="O236" s="624"/>
      <c r="P236" s="624"/>
      <c r="Q236" s="624"/>
      <c r="R236" s="624"/>
      <c r="S236" s="624"/>
      <c r="T236" s="624"/>
      <c r="U236" s="624"/>
      <c r="V236" s="774" t="str">
        <f t="shared" si="15"/>
        <v xml:space="preserve"> </v>
      </c>
      <c r="W236" s="774" t="str">
        <f t="shared" si="12"/>
        <v xml:space="preserve"> </v>
      </c>
    </row>
    <row r="237" spans="1:23" x14ac:dyDescent="0.25">
      <c r="A237" s="624"/>
      <c r="B237" s="624"/>
      <c r="C237" s="624"/>
      <c r="D237" s="624"/>
      <c r="E237" s="624"/>
      <c r="F237" s="624"/>
      <c r="G237" s="624"/>
      <c r="H237" s="624"/>
      <c r="I237" s="774" t="str">
        <f t="shared" si="13"/>
        <v xml:space="preserve"> </v>
      </c>
      <c r="J237" s="774" t="str">
        <f t="shared" si="14"/>
        <v xml:space="preserve"> </v>
      </c>
      <c r="L237" s="47">
        <v>1</v>
      </c>
      <c r="M237" s="624"/>
      <c r="N237" s="624"/>
      <c r="O237" s="624"/>
      <c r="P237" s="624"/>
      <c r="Q237" s="624"/>
      <c r="R237" s="624"/>
      <c r="S237" s="624"/>
      <c r="T237" s="624"/>
      <c r="U237" s="624"/>
      <c r="V237" s="774" t="str">
        <f t="shared" si="15"/>
        <v xml:space="preserve"> </v>
      </c>
      <c r="W237" s="774" t="str">
        <f t="shared" si="12"/>
        <v xml:space="preserve"> </v>
      </c>
    </row>
    <row r="238" spans="1:23" x14ac:dyDescent="0.25">
      <c r="A238" s="624"/>
      <c r="B238" s="624"/>
      <c r="C238" s="624"/>
      <c r="D238" s="624"/>
      <c r="E238" s="624"/>
      <c r="F238" s="624"/>
      <c r="G238" s="624"/>
      <c r="H238" s="624"/>
      <c r="I238" s="774" t="str">
        <f t="shared" si="13"/>
        <v xml:space="preserve"> </v>
      </c>
      <c r="J238" s="774" t="str">
        <f t="shared" si="14"/>
        <v xml:space="preserve"> </v>
      </c>
      <c r="L238" s="47">
        <v>1</v>
      </c>
      <c r="M238" s="624"/>
      <c r="N238" s="624"/>
      <c r="O238" s="624"/>
      <c r="P238" s="624"/>
      <c r="Q238" s="624"/>
      <c r="R238" s="624"/>
      <c r="S238" s="624"/>
      <c r="T238" s="624"/>
      <c r="U238" s="624"/>
      <c r="V238" s="774" t="str">
        <f t="shared" si="15"/>
        <v xml:space="preserve"> </v>
      </c>
      <c r="W238" s="774" t="str">
        <f t="shared" si="12"/>
        <v xml:space="preserve"> </v>
      </c>
    </row>
    <row r="239" spans="1:23" x14ac:dyDescent="0.25">
      <c r="A239" s="624"/>
      <c r="B239" s="624"/>
      <c r="C239" s="624"/>
      <c r="D239" s="624"/>
      <c r="E239" s="624"/>
      <c r="F239" s="624"/>
      <c r="G239" s="624"/>
      <c r="H239" s="624"/>
      <c r="I239" s="774" t="str">
        <f t="shared" si="13"/>
        <v xml:space="preserve"> </v>
      </c>
      <c r="J239" s="774" t="str">
        <f t="shared" si="14"/>
        <v xml:space="preserve"> </v>
      </c>
      <c r="L239" s="47">
        <v>1</v>
      </c>
      <c r="M239" s="624"/>
      <c r="N239" s="624"/>
      <c r="O239" s="624"/>
      <c r="P239" s="624"/>
      <c r="Q239" s="624"/>
      <c r="R239" s="624"/>
      <c r="S239" s="624"/>
      <c r="T239" s="624"/>
      <c r="U239" s="624"/>
      <c r="V239" s="774" t="str">
        <f t="shared" si="15"/>
        <v xml:space="preserve"> </v>
      </c>
      <c r="W239" s="774" t="str">
        <f t="shared" si="12"/>
        <v xml:space="preserve"> </v>
      </c>
    </row>
    <row r="240" spans="1:23" x14ac:dyDescent="0.25">
      <c r="A240" s="624"/>
      <c r="B240" s="624"/>
      <c r="C240" s="624"/>
      <c r="D240" s="624"/>
      <c r="E240" s="624"/>
      <c r="F240" s="624"/>
      <c r="G240" s="624"/>
      <c r="H240" s="624"/>
      <c r="I240" s="774" t="str">
        <f t="shared" si="13"/>
        <v xml:space="preserve"> </v>
      </c>
      <c r="J240" s="774" t="str">
        <f t="shared" si="14"/>
        <v xml:space="preserve"> </v>
      </c>
      <c r="L240" s="47">
        <v>1</v>
      </c>
      <c r="M240" s="624"/>
      <c r="N240" s="624"/>
      <c r="O240" s="624"/>
      <c r="P240" s="624"/>
      <c r="Q240" s="624"/>
      <c r="R240" s="624"/>
      <c r="S240" s="624"/>
      <c r="T240" s="624"/>
      <c r="U240" s="624"/>
      <c r="V240" s="774" t="str">
        <f t="shared" si="15"/>
        <v xml:space="preserve"> </v>
      </c>
      <c r="W240" s="774" t="str">
        <f t="shared" si="12"/>
        <v xml:space="preserve"> </v>
      </c>
    </row>
    <row r="241" spans="1:23" x14ac:dyDescent="0.25">
      <c r="A241" s="624"/>
      <c r="B241" s="624"/>
      <c r="C241" s="624"/>
      <c r="D241" s="624"/>
      <c r="E241" s="624"/>
      <c r="F241" s="624"/>
      <c r="G241" s="624"/>
      <c r="H241" s="624"/>
      <c r="I241" s="774" t="str">
        <f t="shared" si="13"/>
        <v xml:space="preserve"> </v>
      </c>
      <c r="J241" s="774" t="str">
        <f t="shared" si="14"/>
        <v xml:space="preserve"> </v>
      </c>
      <c r="L241" s="47">
        <v>1</v>
      </c>
      <c r="M241" s="624"/>
      <c r="N241" s="624"/>
      <c r="O241" s="624"/>
      <c r="P241" s="624"/>
      <c r="Q241" s="624"/>
      <c r="R241" s="624"/>
      <c r="S241" s="624"/>
      <c r="T241" s="624"/>
      <c r="U241" s="624"/>
      <c r="V241" s="774" t="str">
        <f t="shared" si="15"/>
        <v xml:space="preserve"> </v>
      </c>
      <c r="W241" s="774" t="str">
        <f t="shared" si="12"/>
        <v xml:space="preserve"> </v>
      </c>
    </row>
    <row r="242" spans="1:23" x14ac:dyDescent="0.25">
      <c r="A242" s="624"/>
      <c r="B242" s="624"/>
      <c r="C242" s="624"/>
      <c r="D242" s="624"/>
      <c r="E242" s="624"/>
      <c r="F242" s="624"/>
      <c r="G242" s="624"/>
      <c r="H242" s="624"/>
      <c r="I242" s="774" t="str">
        <f t="shared" si="13"/>
        <v xml:space="preserve"> </v>
      </c>
      <c r="J242" s="774" t="str">
        <f t="shared" si="14"/>
        <v xml:space="preserve"> </v>
      </c>
      <c r="L242" s="47">
        <v>1</v>
      </c>
      <c r="M242" s="624"/>
      <c r="N242" s="624"/>
      <c r="O242" s="624"/>
      <c r="P242" s="624"/>
      <c r="Q242" s="624"/>
      <c r="R242" s="624"/>
      <c r="S242" s="624"/>
      <c r="T242" s="624"/>
      <c r="U242" s="624"/>
      <c r="V242" s="774" t="str">
        <f t="shared" si="15"/>
        <v xml:space="preserve"> </v>
      </c>
      <c r="W242" s="774" t="str">
        <f t="shared" si="12"/>
        <v xml:space="preserve"> </v>
      </c>
    </row>
    <row r="243" spans="1:23" x14ac:dyDescent="0.25">
      <c r="A243" s="624"/>
      <c r="B243" s="624"/>
      <c r="C243" s="624"/>
      <c r="D243" s="624"/>
      <c r="E243" s="624"/>
      <c r="F243" s="624"/>
      <c r="G243" s="624"/>
      <c r="H243" s="624"/>
      <c r="I243" s="774" t="str">
        <f t="shared" si="13"/>
        <v xml:space="preserve"> </v>
      </c>
      <c r="J243" s="774" t="str">
        <f t="shared" si="14"/>
        <v xml:space="preserve"> </v>
      </c>
      <c r="L243" s="47">
        <v>1</v>
      </c>
      <c r="M243" s="624"/>
      <c r="N243" s="624"/>
      <c r="O243" s="624"/>
      <c r="P243" s="624"/>
      <c r="Q243" s="624"/>
      <c r="R243" s="624"/>
      <c r="S243" s="624"/>
      <c r="T243" s="624"/>
      <c r="U243" s="624"/>
      <c r="V243" s="774" t="str">
        <f t="shared" si="15"/>
        <v xml:space="preserve"> </v>
      </c>
      <c r="W243" s="774" t="str">
        <f t="shared" si="12"/>
        <v xml:space="preserve"> </v>
      </c>
    </row>
    <row r="244" spans="1:23" x14ac:dyDescent="0.25">
      <c r="A244" s="624"/>
      <c r="B244" s="624"/>
      <c r="C244" s="624"/>
      <c r="D244" s="624"/>
      <c r="E244" s="624"/>
      <c r="F244" s="624"/>
      <c r="G244" s="624"/>
      <c r="H244" s="624"/>
      <c r="I244" s="774" t="str">
        <f t="shared" si="13"/>
        <v xml:space="preserve"> </v>
      </c>
      <c r="J244" s="774" t="str">
        <f t="shared" si="14"/>
        <v xml:space="preserve"> </v>
      </c>
      <c r="L244" s="47">
        <v>1</v>
      </c>
      <c r="M244" s="624"/>
      <c r="N244" s="624"/>
      <c r="O244" s="624"/>
      <c r="P244" s="624"/>
      <c r="Q244" s="624"/>
      <c r="R244" s="624"/>
      <c r="S244" s="624"/>
      <c r="T244" s="624"/>
      <c r="U244" s="624"/>
      <c r="V244" s="774" t="str">
        <f t="shared" si="15"/>
        <v xml:space="preserve"> </v>
      </c>
      <c r="W244" s="774" t="str">
        <f t="shared" si="12"/>
        <v xml:space="preserve"> </v>
      </c>
    </row>
    <row r="245" spans="1:23" x14ac:dyDescent="0.25">
      <c r="A245" s="624"/>
      <c r="B245" s="624"/>
      <c r="C245" s="624"/>
      <c r="D245" s="624"/>
      <c r="E245" s="624"/>
      <c r="F245" s="624"/>
      <c r="G245" s="624"/>
      <c r="H245" s="624"/>
      <c r="I245" s="774" t="str">
        <f t="shared" si="13"/>
        <v xml:space="preserve"> </v>
      </c>
      <c r="J245" s="774" t="str">
        <f t="shared" si="14"/>
        <v xml:space="preserve"> </v>
      </c>
      <c r="L245" s="47">
        <v>1</v>
      </c>
      <c r="M245" s="624"/>
      <c r="N245" s="624"/>
      <c r="O245" s="624"/>
      <c r="P245" s="624"/>
      <c r="Q245" s="624"/>
      <c r="R245" s="624"/>
      <c r="S245" s="624"/>
      <c r="T245" s="624"/>
      <c r="U245" s="624"/>
      <c r="V245" s="774" t="str">
        <f t="shared" si="15"/>
        <v xml:space="preserve"> </v>
      </c>
      <c r="W245" s="774" t="str">
        <f t="shared" si="12"/>
        <v xml:space="preserve"> </v>
      </c>
    </row>
    <row r="246" spans="1:23" x14ac:dyDescent="0.25">
      <c r="A246" s="624"/>
      <c r="B246" s="624"/>
      <c r="C246" s="624"/>
      <c r="D246" s="624"/>
      <c r="E246" s="624"/>
      <c r="F246" s="624"/>
      <c r="G246" s="624"/>
      <c r="H246" s="624"/>
      <c r="I246" s="774" t="str">
        <f t="shared" si="13"/>
        <v xml:space="preserve"> </v>
      </c>
      <c r="J246" s="774" t="str">
        <f t="shared" si="14"/>
        <v xml:space="preserve"> </v>
      </c>
      <c r="L246" s="47">
        <v>1</v>
      </c>
      <c r="M246" s="624"/>
      <c r="N246" s="624"/>
      <c r="O246" s="624"/>
      <c r="P246" s="624"/>
      <c r="Q246" s="624"/>
      <c r="R246" s="624"/>
      <c r="S246" s="624"/>
      <c r="T246" s="624"/>
      <c r="U246" s="624"/>
      <c r="V246" s="774" t="str">
        <f t="shared" si="15"/>
        <v xml:space="preserve"> </v>
      </c>
      <c r="W246" s="774" t="str">
        <f t="shared" si="12"/>
        <v xml:space="preserve"> </v>
      </c>
    </row>
    <row r="247" spans="1:23" x14ac:dyDescent="0.25">
      <c r="A247" s="624"/>
      <c r="B247" s="624"/>
      <c r="C247" s="624"/>
      <c r="D247" s="624"/>
      <c r="E247" s="624"/>
      <c r="F247" s="624"/>
      <c r="G247" s="624"/>
      <c r="H247" s="624"/>
      <c r="I247" s="774" t="str">
        <f t="shared" si="13"/>
        <v xml:space="preserve"> </v>
      </c>
      <c r="J247" s="774" t="str">
        <f t="shared" si="14"/>
        <v xml:space="preserve"> </v>
      </c>
      <c r="L247" s="47">
        <v>1</v>
      </c>
      <c r="M247" s="624"/>
      <c r="N247" s="624"/>
      <c r="O247" s="624"/>
      <c r="P247" s="624"/>
      <c r="Q247" s="624"/>
      <c r="R247" s="624"/>
      <c r="S247" s="624"/>
      <c r="T247" s="624"/>
      <c r="U247" s="624"/>
      <c r="V247" s="774" t="str">
        <f t="shared" si="15"/>
        <v xml:space="preserve"> </v>
      </c>
      <c r="W247" s="774" t="str">
        <f t="shared" si="12"/>
        <v xml:space="preserve"> </v>
      </c>
    </row>
    <row r="248" spans="1:23" x14ac:dyDescent="0.25">
      <c r="A248" s="624"/>
      <c r="B248" s="624"/>
      <c r="C248" s="624"/>
      <c r="D248" s="624"/>
      <c r="E248" s="624"/>
      <c r="F248" s="624"/>
      <c r="G248" s="624"/>
      <c r="H248" s="624"/>
      <c r="I248" s="774" t="str">
        <f t="shared" si="13"/>
        <v xml:space="preserve"> </v>
      </c>
      <c r="J248" s="774" t="str">
        <f t="shared" si="14"/>
        <v xml:space="preserve"> </v>
      </c>
      <c r="L248" s="47">
        <v>1</v>
      </c>
      <c r="M248" s="624"/>
      <c r="N248" s="624"/>
      <c r="O248" s="624"/>
      <c r="P248" s="624"/>
      <c r="Q248" s="624"/>
      <c r="R248" s="624"/>
      <c r="S248" s="624"/>
      <c r="T248" s="624"/>
      <c r="U248" s="624"/>
      <c r="V248" s="774" t="str">
        <f t="shared" si="15"/>
        <v xml:space="preserve"> </v>
      </c>
      <c r="W248" s="774" t="str">
        <f t="shared" si="12"/>
        <v xml:space="preserve"> </v>
      </c>
    </row>
    <row r="249" spans="1:23" x14ac:dyDescent="0.25">
      <c r="A249" s="624"/>
      <c r="B249" s="624"/>
      <c r="C249" s="624"/>
      <c r="D249" s="624"/>
      <c r="E249" s="624"/>
      <c r="F249" s="624"/>
      <c r="G249" s="624"/>
      <c r="H249" s="624"/>
      <c r="I249" s="774" t="str">
        <f t="shared" si="13"/>
        <v xml:space="preserve"> </v>
      </c>
      <c r="J249" s="774" t="str">
        <f t="shared" si="14"/>
        <v xml:space="preserve"> </v>
      </c>
      <c r="L249" s="47">
        <v>1</v>
      </c>
      <c r="M249" s="624"/>
      <c r="N249" s="624"/>
      <c r="O249" s="624"/>
      <c r="P249" s="624"/>
      <c r="Q249" s="624"/>
      <c r="R249" s="624"/>
      <c r="S249" s="624"/>
      <c r="T249" s="624"/>
      <c r="U249" s="624"/>
      <c r="V249" s="774" t="str">
        <f t="shared" si="15"/>
        <v xml:space="preserve"> </v>
      </c>
      <c r="W249" s="774" t="str">
        <f t="shared" si="12"/>
        <v xml:space="preserve"> </v>
      </c>
    </row>
    <row r="250" spans="1:23" x14ac:dyDescent="0.25">
      <c r="A250" s="624"/>
      <c r="B250" s="624"/>
      <c r="C250" s="624"/>
      <c r="D250" s="624"/>
      <c r="E250" s="624"/>
      <c r="F250" s="624"/>
      <c r="G250" s="624"/>
      <c r="H250" s="624"/>
      <c r="I250" s="774" t="str">
        <f t="shared" si="13"/>
        <v xml:space="preserve"> </v>
      </c>
      <c r="J250" s="774" t="str">
        <f t="shared" si="14"/>
        <v xml:space="preserve"> </v>
      </c>
      <c r="L250" s="47">
        <v>1</v>
      </c>
      <c r="M250" s="624"/>
      <c r="N250" s="624"/>
      <c r="O250" s="624"/>
      <c r="P250" s="624"/>
      <c r="Q250" s="624"/>
      <c r="R250" s="624"/>
      <c r="S250" s="624"/>
      <c r="T250" s="624"/>
      <c r="U250" s="624"/>
      <c r="V250" s="774" t="str">
        <f t="shared" si="15"/>
        <v xml:space="preserve"> </v>
      </c>
      <c r="W250" s="774" t="str">
        <f t="shared" si="12"/>
        <v xml:space="preserve"> </v>
      </c>
    </row>
    <row r="251" spans="1:23" x14ac:dyDescent="0.25">
      <c r="A251" s="624"/>
      <c r="B251" s="624"/>
      <c r="C251" s="624"/>
      <c r="D251" s="624"/>
      <c r="E251" s="624"/>
      <c r="F251" s="624"/>
      <c r="G251" s="624"/>
      <c r="H251" s="624"/>
      <c r="I251" s="774" t="str">
        <f t="shared" si="13"/>
        <v xml:space="preserve"> </v>
      </c>
      <c r="J251" s="774" t="str">
        <f t="shared" si="14"/>
        <v xml:space="preserve"> </v>
      </c>
      <c r="L251" s="47">
        <v>1</v>
      </c>
      <c r="M251" s="624"/>
      <c r="N251" s="624"/>
      <c r="O251" s="624"/>
      <c r="P251" s="624"/>
      <c r="Q251" s="624"/>
      <c r="R251" s="624"/>
      <c r="S251" s="624"/>
      <c r="T251" s="624"/>
      <c r="U251" s="624"/>
      <c r="V251" s="774" t="str">
        <f t="shared" si="15"/>
        <v xml:space="preserve"> </v>
      </c>
      <c r="W251" s="774" t="str">
        <f t="shared" si="12"/>
        <v xml:space="preserve"> </v>
      </c>
    </row>
    <row r="252" spans="1:23" x14ac:dyDescent="0.25">
      <c r="A252" s="624"/>
      <c r="B252" s="624"/>
      <c r="C252" s="624"/>
      <c r="D252" s="624"/>
      <c r="E252" s="624"/>
      <c r="F252" s="624"/>
      <c r="G252" s="624"/>
      <c r="H252" s="624"/>
      <c r="I252" s="774" t="str">
        <f t="shared" si="13"/>
        <v xml:space="preserve"> </v>
      </c>
      <c r="J252" s="774" t="str">
        <f t="shared" si="14"/>
        <v xml:space="preserve"> </v>
      </c>
      <c r="L252" s="47">
        <v>1</v>
      </c>
      <c r="M252" s="624"/>
      <c r="N252" s="624"/>
      <c r="O252" s="624"/>
      <c r="P252" s="624"/>
      <c r="Q252" s="624"/>
      <c r="R252" s="624"/>
      <c r="S252" s="624"/>
      <c r="T252" s="624"/>
      <c r="U252" s="624"/>
      <c r="V252" s="774" t="str">
        <f t="shared" si="15"/>
        <v xml:space="preserve"> </v>
      </c>
      <c r="W252" s="774" t="str">
        <f t="shared" si="12"/>
        <v xml:space="preserve"> </v>
      </c>
    </row>
    <row r="253" spans="1:23" x14ac:dyDescent="0.25">
      <c r="A253" s="624"/>
      <c r="B253" s="624"/>
      <c r="C253" s="624"/>
      <c r="D253" s="624"/>
      <c r="E253" s="624"/>
      <c r="F253" s="624"/>
      <c r="G253" s="624"/>
      <c r="H253" s="624"/>
      <c r="I253" s="774" t="str">
        <f t="shared" si="13"/>
        <v xml:space="preserve"> </v>
      </c>
      <c r="J253" s="774" t="str">
        <f t="shared" si="14"/>
        <v xml:space="preserve"> </v>
      </c>
      <c r="L253" s="47">
        <v>1</v>
      </c>
      <c r="M253" s="624"/>
      <c r="N253" s="624"/>
      <c r="O253" s="624"/>
      <c r="P253" s="624"/>
      <c r="Q253" s="624"/>
      <c r="R253" s="624"/>
      <c r="S253" s="624"/>
      <c r="T253" s="624"/>
      <c r="U253" s="624"/>
      <c r="V253" s="774" t="str">
        <f t="shared" si="15"/>
        <v xml:space="preserve"> </v>
      </c>
      <c r="W253" s="774" t="str">
        <f t="shared" si="12"/>
        <v xml:space="preserve"> </v>
      </c>
    </row>
    <row r="254" spans="1:23" x14ac:dyDescent="0.25">
      <c r="A254" s="624"/>
      <c r="B254" s="624"/>
      <c r="C254" s="624"/>
      <c r="D254" s="624"/>
      <c r="E254" s="624"/>
      <c r="F254" s="624"/>
      <c r="G254" s="624"/>
      <c r="H254" s="624"/>
      <c r="I254" s="774" t="str">
        <f t="shared" si="13"/>
        <v xml:space="preserve"> </v>
      </c>
      <c r="J254" s="774" t="str">
        <f t="shared" si="14"/>
        <v xml:space="preserve"> </v>
      </c>
      <c r="L254" s="47">
        <v>1</v>
      </c>
      <c r="M254" s="624"/>
      <c r="N254" s="624"/>
      <c r="O254" s="624"/>
      <c r="P254" s="624"/>
      <c r="Q254" s="624"/>
      <c r="R254" s="624"/>
      <c r="S254" s="624"/>
      <c r="T254" s="624"/>
      <c r="U254" s="624"/>
      <c r="V254" s="774" t="str">
        <f t="shared" si="15"/>
        <v xml:space="preserve"> </v>
      </c>
      <c r="W254" s="774" t="str">
        <f t="shared" si="12"/>
        <v xml:space="preserve"> </v>
      </c>
    </row>
    <row r="255" spans="1:23" x14ac:dyDescent="0.25">
      <c r="A255" s="624"/>
      <c r="B255" s="624"/>
      <c r="C255" s="624"/>
      <c r="D255" s="624"/>
      <c r="E255" s="624"/>
      <c r="F255" s="624"/>
      <c r="G255" s="624"/>
      <c r="H255" s="624"/>
      <c r="I255" s="774" t="str">
        <f t="shared" si="13"/>
        <v xml:space="preserve"> </v>
      </c>
      <c r="J255" s="774" t="str">
        <f t="shared" si="14"/>
        <v xml:space="preserve"> </v>
      </c>
      <c r="L255" s="47">
        <v>1</v>
      </c>
      <c r="M255" s="624"/>
      <c r="N255" s="624"/>
      <c r="O255" s="624"/>
      <c r="P255" s="624"/>
      <c r="Q255" s="624"/>
      <c r="R255" s="624"/>
      <c r="S255" s="624"/>
      <c r="T255" s="624"/>
      <c r="U255" s="624"/>
      <c r="V255" s="774" t="str">
        <f t="shared" si="15"/>
        <v xml:space="preserve"> </v>
      </c>
      <c r="W255" s="774" t="str">
        <f t="shared" si="12"/>
        <v xml:space="preserve"> </v>
      </c>
    </row>
    <row r="256" spans="1:23" x14ac:dyDescent="0.25">
      <c r="A256" s="624"/>
      <c r="B256" s="624"/>
      <c r="C256" s="624"/>
      <c r="D256" s="624"/>
      <c r="E256" s="624"/>
      <c r="F256" s="624"/>
      <c r="G256" s="624"/>
      <c r="H256" s="624"/>
      <c r="I256" s="774" t="str">
        <f t="shared" si="13"/>
        <v xml:space="preserve"> </v>
      </c>
      <c r="J256" s="774" t="str">
        <f t="shared" si="14"/>
        <v xml:space="preserve"> </v>
      </c>
      <c r="L256" s="47">
        <v>1</v>
      </c>
      <c r="M256" s="624"/>
      <c r="N256" s="624"/>
      <c r="O256" s="624"/>
      <c r="P256" s="624"/>
      <c r="Q256" s="624"/>
      <c r="R256" s="624"/>
      <c r="S256" s="624"/>
      <c r="T256" s="624"/>
      <c r="U256" s="624"/>
      <c r="V256" s="774" t="str">
        <f t="shared" si="15"/>
        <v xml:space="preserve"> </v>
      </c>
      <c r="W256" s="774" t="str">
        <f t="shared" si="12"/>
        <v xml:space="preserve"> </v>
      </c>
    </row>
    <row r="257" spans="1:23" x14ac:dyDescent="0.25">
      <c r="A257" s="624"/>
      <c r="B257" s="624"/>
      <c r="C257" s="624"/>
      <c r="D257" s="624"/>
      <c r="E257" s="624"/>
      <c r="F257" s="624"/>
      <c r="G257" s="624"/>
      <c r="H257" s="624"/>
      <c r="I257" s="774" t="str">
        <f t="shared" si="13"/>
        <v xml:space="preserve"> </v>
      </c>
      <c r="J257" s="774" t="str">
        <f t="shared" si="14"/>
        <v xml:space="preserve"> </v>
      </c>
      <c r="L257" s="47">
        <v>1</v>
      </c>
      <c r="M257" s="624"/>
      <c r="N257" s="624"/>
      <c r="O257" s="624"/>
      <c r="P257" s="624"/>
      <c r="Q257" s="624"/>
      <c r="R257" s="624"/>
      <c r="S257" s="624"/>
      <c r="T257" s="624"/>
      <c r="U257" s="624"/>
      <c r="V257" s="774" t="str">
        <f t="shared" si="15"/>
        <v xml:space="preserve"> </v>
      </c>
      <c r="W257" s="774" t="str">
        <f t="shared" si="12"/>
        <v xml:space="preserve"> </v>
      </c>
    </row>
    <row r="258" spans="1:23" x14ac:dyDescent="0.25">
      <c r="A258" s="624"/>
      <c r="B258" s="624"/>
      <c r="C258" s="624"/>
      <c r="D258" s="624"/>
      <c r="E258" s="624"/>
      <c r="F258" s="624"/>
      <c r="G258" s="624"/>
      <c r="H258" s="624"/>
      <c r="I258" s="774" t="str">
        <f t="shared" si="13"/>
        <v xml:space="preserve"> </v>
      </c>
      <c r="J258" s="774" t="str">
        <f t="shared" si="14"/>
        <v xml:space="preserve"> </v>
      </c>
      <c r="L258" s="47">
        <v>1</v>
      </c>
      <c r="M258" s="624"/>
      <c r="N258" s="624"/>
      <c r="O258" s="624"/>
      <c r="P258" s="624"/>
      <c r="Q258" s="624"/>
      <c r="R258" s="624"/>
      <c r="S258" s="624"/>
      <c r="T258" s="624"/>
      <c r="U258" s="624"/>
      <c r="V258" s="774" t="str">
        <f t="shared" si="15"/>
        <v xml:space="preserve"> </v>
      </c>
      <c r="W258" s="774" t="str">
        <f t="shared" si="12"/>
        <v xml:space="preserve"> </v>
      </c>
    </row>
    <row r="259" spans="1:23" x14ac:dyDescent="0.25">
      <c r="A259" s="624"/>
      <c r="B259" s="624"/>
      <c r="C259" s="624"/>
      <c r="D259" s="624"/>
      <c r="E259" s="624"/>
      <c r="F259" s="624"/>
      <c r="G259" s="624"/>
      <c r="H259" s="624"/>
      <c r="I259" s="774" t="str">
        <f t="shared" si="13"/>
        <v xml:space="preserve"> </v>
      </c>
      <c r="J259" s="774" t="str">
        <f t="shared" si="14"/>
        <v xml:space="preserve"> </v>
      </c>
      <c r="L259" s="47">
        <v>1</v>
      </c>
      <c r="M259" s="624"/>
      <c r="N259" s="624"/>
      <c r="O259" s="624"/>
      <c r="P259" s="624"/>
      <c r="Q259" s="624"/>
      <c r="R259" s="624"/>
      <c r="S259" s="624"/>
      <c r="T259" s="624"/>
      <c r="U259" s="624"/>
      <c r="V259" s="774" t="str">
        <f t="shared" si="15"/>
        <v xml:space="preserve"> </v>
      </c>
      <c r="W259" s="774" t="str">
        <f t="shared" si="12"/>
        <v xml:space="preserve"> </v>
      </c>
    </row>
    <row r="260" spans="1:23" x14ac:dyDescent="0.25">
      <c r="A260" s="624"/>
      <c r="B260" s="624"/>
      <c r="C260" s="624"/>
      <c r="D260" s="624"/>
      <c r="E260" s="624"/>
      <c r="F260" s="624"/>
      <c r="G260" s="624"/>
      <c r="H260" s="624"/>
      <c r="I260" s="774" t="str">
        <f t="shared" si="13"/>
        <v xml:space="preserve"> </v>
      </c>
      <c r="J260" s="774" t="str">
        <f t="shared" si="14"/>
        <v xml:space="preserve"> </v>
      </c>
      <c r="L260" s="47">
        <v>1</v>
      </c>
      <c r="M260" s="624"/>
      <c r="N260" s="624"/>
      <c r="O260" s="624"/>
      <c r="P260" s="624"/>
      <c r="Q260" s="624"/>
      <c r="R260" s="624"/>
      <c r="S260" s="624"/>
      <c r="T260" s="624"/>
      <c r="U260" s="624"/>
      <c r="V260" s="774" t="str">
        <f t="shared" si="15"/>
        <v xml:space="preserve"> </v>
      </c>
      <c r="W260" s="774" t="str">
        <f t="shared" si="12"/>
        <v xml:space="preserve"> </v>
      </c>
    </row>
    <row r="261" spans="1:23" x14ac:dyDescent="0.25">
      <c r="A261" s="624"/>
      <c r="B261" s="624"/>
      <c r="C261" s="624"/>
      <c r="D261" s="624"/>
      <c r="E261" s="624"/>
      <c r="F261" s="624"/>
      <c r="G261" s="624"/>
      <c r="H261" s="624"/>
      <c r="I261" s="774" t="str">
        <f t="shared" si="13"/>
        <v xml:space="preserve"> </v>
      </c>
      <c r="J261" s="774" t="str">
        <f t="shared" si="14"/>
        <v xml:space="preserve"> </v>
      </c>
      <c r="L261" s="47">
        <v>1</v>
      </c>
      <c r="M261" s="624"/>
      <c r="N261" s="624"/>
      <c r="O261" s="624"/>
      <c r="P261" s="624"/>
      <c r="Q261" s="624"/>
      <c r="R261" s="624"/>
      <c r="S261" s="624"/>
      <c r="T261" s="624"/>
      <c r="U261" s="624"/>
      <c r="V261" s="774" t="str">
        <f t="shared" si="15"/>
        <v xml:space="preserve"> </v>
      </c>
      <c r="W261" s="774" t="str">
        <f t="shared" si="12"/>
        <v xml:space="preserve"> </v>
      </c>
    </row>
    <row r="262" spans="1:23" x14ac:dyDescent="0.25">
      <c r="A262" s="624"/>
      <c r="B262" s="624"/>
      <c r="C262" s="624"/>
      <c r="D262" s="624"/>
      <c r="E262" s="624"/>
      <c r="F262" s="624"/>
      <c r="G262" s="624"/>
      <c r="H262" s="624"/>
      <c r="I262" s="774" t="str">
        <f t="shared" si="13"/>
        <v xml:space="preserve"> </v>
      </c>
      <c r="J262" s="774" t="str">
        <f t="shared" si="14"/>
        <v xml:space="preserve"> </v>
      </c>
      <c r="L262" s="47">
        <v>1</v>
      </c>
      <c r="M262" s="624"/>
      <c r="N262" s="624"/>
      <c r="O262" s="624"/>
      <c r="P262" s="624"/>
      <c r="Q262" s="624"/>
      <c r="R262" s="624"/>
      <c r="S262" s="624"/>
      <c r="T262" s="624"/>
      <c r="U262" s="624"/>
      <c r="V262" s="774" t="str">
        <f t="shared" si="15"/>
        <v xml:space="preserve"> </v>
      </c>
      <c r="W262" s="774" t="str">
        <f t="shared" ref="W262:W325" si="16">IFERROR(V262/N262," ")</f>
        <v xml:space="preserve"> </v>
      </c>
    </row>
    <row r="263" spans="1:23" x14ac:dyDescent="0.25">
      <c r="A263" s="624"/>
      <c r="B263" s="624"/>
      <c r="C263" s="624"/>
      <c r="D263" s="624"/>
      <c r="E263" s="624"/>
      <c r="F263" s="624"/>
      <c r="G263" s="624"/>
      <c r="H263" s="624"/>
      <c r="I263" s="774" t="str">
        <f t="shared" ref="I263:I326" si="17">IF(H263*0.187*10^-3&gt;0,H263*0.187*10^-3," ")</f>
        <v xml:space="preserve"> </v>
      </c>
      <c r="J263" s="774" t="str">
        <f t="shared" ref="J263:J326" si="18">IFERROR(I263/B263," ")</f>
        <v xml:space="preserve"> </v>
      </c>
      <c r="L263" s="47">
        <v>1</v>
      </c>
      <c r="M263" s="624"/>
      <c r="N263" s="624"/>
      <c r="O263" s="624"/>
      <c r="P263" s="624"/>
      <c r="Q263" s="624"/>
      <c r="R263" s="624"/>
      <c r="S263" s="624"/>
      <c r="T263" s="624"/>
      <c r="U263" s="624"/>
      <c r="V263" s="774" t="str">
        <f t="shared" ref="V263:V326" si="19">IF(U263&gt;0,U263*0.187*10^-3," ")</f>
        <v xml:space="preserve"> </v>
      </c>
      <c r="W263" s="774" t="str">
        <f t="shared" si="16"/>
        <v xml:space="preserve"> </v>
      </c>
    </row>
    <row r="264" spans="1:23" x14ac:dyDescent="0.25">
      <c r="A264" s="624"/>
      <c r="B264" s="624"/>
      <c r="C264" s="624"/>
      <c r="D264" s="624"/>
      <c r="E264" s="624"/>
      <c r="F264" s="624"/>
      <c r="G264" s="624"/>
      <c r="H264" s="624"/>
      <c r="I264" s="774" t="str">
        <f t="shared" si="17"/>
        <v xml:space="preserve"> </v>
      </c>
      <c r="J264" s="774" t="str">
        <f t="shared" si="18"/>
        <v xml:space="preserve"> </v>
      </c>
      <c r="L264" s="47">
        <v>1</v>
      </c>
      <c r="M264" s="624"/>
      <c r="N264" s="624"/>
      <c r="O264" s="624"/>
      <c r="P264" s="624"/>
      <c r="Q264" s="624"/>
      <c r="R264" s="624"/>
      <c r="S264" s="624"/>
      <c r="T264" s="624"/>
      <c r="U264" s="624"/>
      <c r="V264" s="774" t="str">
        <f t="shared" si="19"/>
        <v xml:space="preserve"> </v>
      </c>
      <c r="W264" s="774" t="str">
        <f t="shared" si="16"/>
        <v xml:space="preserve"> </v>
      </c>
    </row>
    <row r="265" spans="1:23" x14ac:dyDescent="0.25">
      <c r="A265" s="624"/>
      <c r="B265" s="624"/>
      <c r="C265" s="624"/>
      <c r="D265" s="624"/>
      <c r="E265" s="624"/>
      <c r="F265" s="624"/>
      <c r="G265" s="624"/>
      <c r="H265" s="624"/>
      <c r="I265" s="774" t="str">
        <f t="shared" si="17"/>
        <v xml:space="preserve"> </v>
      </c>
      <c r="J265" s="774" t="str">
        <f t="shared" si="18"/>
        <v xml:space="preserve"> </v>
      </c>
      <c r="L265" s="47">
        <v>1</v>
      </c>
      <c r="M265" s="624"/>
      <c r="N265" s="624"/>
      <c r="O265" s="624"/>
      <c r="P265" s="624"/>
      <c r="Q265" s="624"/>
      <c r="R265" s="624"/>
      <c r="S265" s="624"/>
      <c r="T265" s="624"/>
      <c r="U265" s="624"/>
      <c r="V265" s="774" t="str">
        <f t="shared" si="19"/>
        <v xml:space="preserve"> </v>
      </c>
      <c r="W265" s="774" t="str">
        <f t="shared" si="16"/>
        <v xml:space="preserve"> </v>
      </c>
    </row>
    <row r="266" spans="1:23" x14ac:dyDescent="0.25">
      <c r="A266" s="624"/>
      <c r="B266" s="624"/>
      <c r="C266" s="624"/>
      <c r="D266" s="624"/>
      <c r="E266" s="624"/>
      <c r="F266" s="624"/>
      <c r="G266" s="624"/>
      <c r="H266" s="624"/>
      <c r="I266" s="774" t="str">
        <f t="shared" si="17"/>
        <v xml:space="preserve"> </v>
      </c>
      <c r="J266" s="774" t="str">
        <f t="shared" si="18"/>
        <v xml:space="preserve"> </v>
      </c>
      <c r="L266" s="47">
        <v>1</v>
      </c>
      <c r="M266" s="624"/>
      <c r="N266" s="624"/>
      <c r="O266" s="624"/>
      <c r="P266" s="624"/>
      <c r="Q266" s="624"/>
      <c r="R266" s="624"/>
      <c r="S266" s="624"/>
      <c r="T266" s="624"/>
      <c r="U266" s="624"/>
      <c r="V266" s="774" t="str">
        <f t="shared" si="19"/>
        <v xml:space="preserve"> </v>
      </c>
      <c r="W266" s="774" t="str">
        <f t="shared" si="16"/>
        <v xml:space="preserve"> </v>
      </c>
    </row>
    <row r="267" spans="1:23" x14ac:dyDescent="0.25">
      <c r="A267" s="624"/>
      <c r="B267" s="624"/>
      <c r="C267" s="624"/>
      <c r="D267" s="624"/>
      <c r="E267" s="624"/>
      <c r="F267" s="624"/>
      <c r="G267" s="624"/>
      <c r="H267" s="624"/>
      <c r="I267" s="774" t="str">
        <f t="shared" si="17"/>
        <v xml:space="preserve"> </v>
      </c>
      <c r="J267" s="774" t="str">
        <f t="shared" si="18"/>
        <v xml:space="preserve"> </v>
      </c>
      <c r="L267" s="47">
        <v>1</v>
      </c>
      <c r="M267" s="624"/>
      <c r="N267" s="624"/>
      <c r="O267" s="624"/>
      <c r="P267" s="624"/>
      <c r="Q267" s="624"/>
      <c r="R267" s="624"/>
      <c r="S267" s="624"/>
      <c r="T267" s="624"/>
      <c r="U267" s="624"/>
      <c r="V267" s="774" t="str">
        <f t="shared" si="19"/>
        <v xml:space="preserve"> </v>
      </c>
      <c r="W267" s="774" t="str">
        <f t="shared" si="16"/>
        <v xml:space="preserve"> </v>
      </c>
    </row>
    <row r="268" spans="1:23" x14ac:dyDescent="0.25">
      <c r="A268" s="624"/>
      <c r="B268" s="624"/>
      <c r="C268" s="624"/>
      <c r="D268" s="624"/>
      <c r="E268" s="624"/>
      <c r="F268" s="624"/>
      <c r="G268" s="624"/>
      <c r="H268" s="624"/>
      <c r="I268" s="774" t="str">
        <f t="shared" si="17"/>
        <v xml:space="preserve"> </v>
      </c>
      <c r="J268" s="774" t="str">
        <f t="shared" si="18"/>
        <v xml:space="preserve"> </v>
      </c>
      <c r="L268" s="47">
        <v>1</v>
      </c>
      <c r="M268" s="624"/>
      <c r="N268" s="624"/>
      <c r="O268" s="624"/>
      <c r="P268" s="624"/>
      <c r="Q268" s="624"/>
      <c r="R268" s="624"/>
      <c r="S268" s="624"/>
      <c r="T268" s="624"/>
      <c r="U268" s="624"/>
      <c r="V268" s="774" t="str">
        <f t="shared" si="19"/>
        <v xml:space="preserve"> </v>
      </c>
      <c r="W268" s="774" t="str">
        <f t="shared" si="16"/>
        <v xml:space="preserve"> </v>
      </c>
    </row>
    <row r="269" spans="1:23" x14ac:dyDescent="0.25">
      <c r="A269" s="624"/>
      <c r="B269" s="624"/>
      <c r="C269" s="624"/>
      <c r="D269" s="624"/>
      <c r="E269" s="624"/>
      <c r="F269" s="624"/>
      <c r="G269" s="624"/>
      <c r="H269" s="624"/>
      <c r="I269" s="774" t="str">
        <f t="shared" si="17"/>
        <v xml:space="preserve"> </v>
      </c>
      <c r="J269" s="774" t="str">
        <f t="shared" si="18"/>
        <v xml:space="preserve"> </v>
      </c>
      <c r="L269" s="47">
        <v>1</v>
      </c>
      <c r="M269" s="624"/>
      <c r="N269" s="624"/>
      <c r="O269" s="624"/>
      <c r="P269" s="624"/>
      <c r="Q269" s="624"/>
      <c r="R269" s="624"/>
      <c r="S269" s="624"/>
      <c r="T269" s="624"/>
      <c r="U269" s="624"/>
      <c r="V269" s="774" t="str">
        <f t="shared" si="19"/>
        <v xml:space="preserve"> </v>
      </c>
      <c r="W269" s="774" t="str">
        <f t="shared" si="16"/>
        <v xml:space="preserve"> </v>
      </c>
    </row>
    <row r="270" spans="1:23" x14ac:dyDescent="0.25">
      <c r="A270" s="624"/>
      <c r="B270" s="624"/>
      <c r="C270" s="624"/>
      <c r="D270" s="624"/>
      <c r="E270" s="624"/>
      <c r="F270" s="624"/>
      <c r="G270" s="624"/>
      <c r="H270" s="624"/>
      <c r="I270" s="774" t="str">
        <f t="shared" si="17"/>
        <v xml:space="preserve"> </v>
      </c>
      <c r="J270" s="774" t="str">
        <f t="shared" si="18"/>
        <v xml:space="preserve"> </v>
      </c>
      <c r="L270" s="47">
        <v>1</v>
      </c>
      <c r="M270" s="624"/>
      <c r="N270" s="624"/>
      <c r="O270" s="624"/>
      <c r="P270" s="624"/>
      <c r="Q270" s="624"/>
      <c r="R270" s="624"/>
      <c r="S270" s="624"/>
      <c r="T270" s="624"/>
      <c r="U270" s="624"/>
      <c r="V270" s="774" t="str">
        <f t="shared" si="19"/>
        <v xml:space="preserve"> </v>
      </c>
      <c r="W270" s="774" t="str">
        <f t="shared" si="16"/>
        <v xml:space="preserve"> </v>
      </c>
    </row>
    <row r="271" spans="1:23" x14ac:dyDescent="0.25">
      <c r="A271" s="624"/>
      <c r="B271" s="624"/>
      <c r="C271" s="624"/>
      <c r="D271" s="624"/>
      <c r="E271" s="624"/>
      <c r="F271" s="624"/>
      <c r="G271" s="624"/>
      <c r="H271" s="624"/>
      <c r="I271" s="774" t="str">
        <f t="shared" si="17"/>
        <v xml:space="preserve"> </v>
      </c>
      <c r="J271" s="774" t="str">
        <f t="shared" si="18"/>
        <v xml:space="preserve"> </v>
      </c>
      <c r="L271" s="47">
        <v>1</v>
      </c>
      <c r="M271" s="624"/>
      <c r="N271" s="624"/>
      <c r="O271" s="624"/>
      <c r="P271" s="624"/>
      <c r="Q271" s="624"/>
      <c r="R271" s="624"/>
      <c r="S271" s="624"/>
      <c r="T271" s="624"/>
      <c r="U271" s="624"/>
      <c r="V271" s="774" t="str">
        <f t="shared" si="19"/>
        <v xml:space="preserve"> </v>
      </c>
      <c r="W271" s="774" t="str">
        <f t="shared" si="16"/>
        <v xml:space="preserve"> </v>
      </c>
    </row>
    <row r="272" spans="1:23" x14ac:dyDescent="0.25">
      <c r="A272" s="624"/>
      <c r="B272" s="624"/>
      <c r="C272" s="624"/>
      <c r="D272" s="624"/>
      <c r="E272" s="624"/>
      <c r="F272" s="624"/>
      <c r="G272" s="624"/>
      <c r="H272" s="624"/>
      <c r="I272" s="774" t="str">
        <f t="shared" si="17"/>
        <v xml:space="preserve"> </v>
      </c>
      <c r="J272" s="774" t="str">
        <f t="shared" si="18"/>
        <v xml:space="preserve"> </v>
      </c>
      <c r="L272" s="47">
        <v>1</v>
      </c>
      <c r="M272" s="624"/>
      <c r="N272" s="624"/>
      <c r="O272" s="624"/>
      <c r="P272" s="624"/>
      <c r="Q272" s="624"/>
      <c r="R272" s="624"/>
      <c r="S272" s="624"/>
      <c r="T272" s="624"/>
      <c r="U272" s="624"/>
      <c r="V272" s="774" t="str">
        <f t="shared" si="19"/>
        <v xml:space="preserve"> </v>
      </c>
      <c r="W272" s="774" t="str">
        <f t="shared" si="16"/>
        <v xml:space="preserve"> </v>
      </c>
    </row>
    <row r="273" spans="1:23" x14ac:dyDescent="0.25">
      <c r="A273" s="624"/>
      <c r="B273" s="624"/>
      <c r="C273" s="624"/>
      <c r="D273" s="624"/>
      <c r="E273" s="624"/>
      <c r="F273" s="624"/>
      <c r="G273" s="624"/>
      <c r="H273" s="624"/>
      <c r="I273" s="774" t="str">
        <f t="shared" si="17"/>
        <v xml:space="preserve"> </v>
      </c>
      <c r="J273" s="774" t="str">
        <f t="shared" si="18"/>
        <v xml:space="preserve"> </v>
      </c>
      <c r="L273" s="47">
        <v>1</v>
      </c>
      <c r="M273" s="624"/>
      <c r="N273" s="624"/>
      <c r="O273" s="624"/>
      <c r="P273" s="624"/>
      <c r="Q273" s="624"/>
      <c r="R273" s="624"/>
      <c r="S273" s="624"/>
      <c r="T273" s="624"/>
      <c r="U273" s="624"/>
      <c r="V273" s="774" t="str">
        <f t="shared" si="19"/>
        <v xml:space="preserve"> </v>
      </c>
      <c r="W273" s="774" t="str">
        <f t="shared" si="16"/>
        <v xml:space="preserve"> </v>
      </c>
    </row>
    <row r="274" spans="1:23" x14ac:dyDescent="0.25">
      <c r="A274" s="624"/>
      <c r="B274" s="624"/>
      <c r="C274" s="624"/>
      <c r="D274" s="624"/>
      <c r="E274" s="624"/>
      <c r="F274" s="624"/>
      <c r="G274" s="624"/>
      <c r="H274" s="624"/>
      <c r="I274" s="774" t="str">
        <f t="shared" si="17"/>
        <v xml:space="preserve"> </v>
      </c>
      <c r="J274" s="774" t="str">
        <f t="shared" si="18"/>
        <v xml:space="preserve"> </v>
      </c>
      <c r="L274" s="47">
        <v>1</v>
      </c>
      <c r="M274" s="624"/>
      <c r="N274" s="624"/>
      <c r="O274" s="624"/>
      <c r="P274" s="624"/>
      <c r="Q274" s="624"/>
      <c r="R274" s="624"/>
      <c r="S274" s="624"/>
      <c r="T274" s="624"/>
      <c r="U274" s="624"/>
      <c r="V274" s="774" t="str">
        <f t="shared" si="19"/>
        <v xml:space="preserve"> </v>
      </c>
      <c r="W274" s="774" t="str">
        <f t="shared" si="16"/>
        <v xml:space="preserve"> </v>
      </c>
    </row>
    <row r="275" spans="1:23" x14ac:dyDescent="0.25">
      <c r="A275" s="624"/>
      <c r="B275" s="624"/>
      <c r="C275" s="624"/>
      <c r="D275" s="624"/>
      <c r="E275" s="624"/>
      <c r="F275" s="624"/>
      <c r="G275" s="624"/>
      <c r="H275" s="624"/>
      <c r="I275" s="774" t="str">
        <f t="shared" si="17"/>
        <v xml:space="preserve"> </v>
      </c>
      <c r="J275" s="774" t="str">
        <f t="shared" si="18"/>
        <v xml:space="preserve"> </v>
      </c>
      <c r="L275" s="47">
        <v>1</v>
      </c>
      <c r="M275" s="624"/>
      <c r="N275" s="624"/>
      <c r="O275" s="624"/>
      <c r="P275" s="624"/>
      <c r="Q275" s="624"/>
      <c r="R275" s="624"/>
      <c r="S275" s="624"/>
      <c r="T275" s="624"/>
      <c r="U275" s="624"/>
      <c r="V275" s="774" t="str">
        <f t="shared" si="19"/>
        <v xml:space="preserve"> </v>
      </c>
      <c r="W275" s="774" t="str">
        <f t="shared" si="16"/>
        <v xml:space="preserve"> </v>
      </c>
    </row>
    <row r="276" spans="1:23" x14ac:dyDescent="0.25">
      <c r="A276" s="624"/>
      <c r="B276" s="624"/>
      <c r="C276" s="624"/>
      <c r="D276" s="624"/>
      <c r="E276" s="624"/>
      <c r="F276" s="624"/>
      <c r="G276" s="624"/>
      <c r="H276" s="624"/>
      <c r="I276" s="774" t="str">
        <f t="shared" si="17"/>
        <v xml:space="preserve"> </v>
      </c>
      <c r="J276" s="774" t="str">
        <f t="shared" si="18"/>
        <v xml:space="preserve"> </v>
      </c>
      <c r="L276" s="47">
        <v>1</v>
      </c>
      <c r="M276" s="624"/>
      <c r="N276" s="624"/>
      <c r="O276" s="624"/>
      <c r="P276" s="624"/>
      <c r="Q276" s="624"/>
      <c r="R276" s="624"/>
      <c r="S276" s="624"/>
      <c r="T276" s="624"/>
      <c r="U276" s="624"/>
      <c r="V276" s="774" t="str">
        <f t="shared" si="19"/>
        <v xml:space="preserve"> </v>
      </c>
      <c r="W276" s="774" t="str">
        <f t="shared" si="16"/>
        <v xml:space="preserve"> </v>
      </c>
    </row>
    <row r="277" spans="1:23" x14ac:dyDescent="0.25">
      <c r="A277" s="624"/>
      <c r="B277" s="624"/>
      <c r="C277" s="624"/>
      <c r="D277" s="624"/>
      <c r="E277" s="624"/>
      <c r="F277" s="624"/>
      <c r="G277" s="624"/>
      <c r="H277" s="624"/>
      <c r="I277" s="774" t="str">
        <f t="shared" si="17"/>
        <v xml:space="preserve"> </v>
      </c>
      <c r="J277" s="774" t="str">
        <f t="shared" si="18"/>
        <v xml:space="preserve"> </v>
      </c>
      <c r="L277" s="47">
        <v>1</v>
      </c>
      <c r="M277" s="624"/>
      <c r="N277" s="624"/>
      <c r="O277" s="624"/>
      <c r="P277" s="624"/>
      <c r="Q277" s="624"/>
      <c r="R277" s="624"/>
      <c r="S277" s="624"/>
      <c r="T277" s="624"/>
      <c r="U277" s="624"/>
      <c r="V277" s="774" t="str">
        <f t="shared" si="19"/>
        <v xml:space="preserve"> </v>
      </c>
      <c r="W277" s="774" t="str">
        <f t="shared" si="16"/>
        <v xml:space="preserve"> </v>
      </c>
    </row>
    <row r="278" spans="1:23" x14ac:dyDescent="0.25">
      <c r="A278" s="624"/>
      <c r="B278" s="624"/>
      <c r="C278" s="624"/>
      <c r="D278" s="624"/>
      <c r="E278" s="624"/>
      <c r="F278" s="624"/>
      <c r="G278" s="624"/>
      <c r="H278" s="624"/>
      <c r="I278" s="774" t="str">
        <f t="shared" si="17"/>
        <v xml:space="preserve"> </v>
      </c>
      <c r="J278" s="774" t="str">
        <f t="shared" si="18"/>
        <v xml:space="preserve"> </v>
      </c>
      <c r="L278" s="47">
        <v>1</v>
      </c>
      <c r="M278" s="624"/>
      <c r="N278" s="624"/>
      <c r="O278" s="624"/>
      <c r="P278" s="624"/>
      <c r="Q278" s="624"/>
      <c r="R278" s="624"/>
      <c r="S278" s="624"/>
      <c r="T278" s="624"/>
      <c r="U278" s="624"/>
      <c r="V278" s="774" t="str">
        <f t="shared" si="19"/>
        <v xml:space="preserve"> </v>
      </c>
      <c r="W278" s="774" t="str">
        <f t="shared" si="16"/>
        <v xml:space="preserve"> </v>
      </c>
    </row>
    <row r="279" spans="1:23" x14ac:dyDescent="0.25">
      <c r="A279" s="624"/>
      <c r="B279" s="624"/>
      <c r="C279" s="624"/>
      <c r="D279" s="624"/>
      <c r="E279" s="624"/>
      <c r="F279" s="624"/>
      <c r="G279" s="624"/>
      <c r="H279" s="624"/>
      <c r="I279" s="774" t="str">
        <f t="shared" si="17"/>
        <v xml:space="preserve"> </v>
      </c>
      <c r="J279" s="774" t="str">
        <f t="shared" si="18"/>
        <v xml:space="preserve"> </v>
      </c>
      <c r="L279" s="47">
        <v>1</v>
      </c>
      <c r="M279" s="624"/>
      <c r="N279" s="624"/>
      <c r="O279" s="624"/>
      <c r="P279" s="624"/>
      <c r="Q279" s="624"/>
      <c r="R279" s="624"/>
      <c r="S279" s="624"/>
      <c r="T279" s="624"/>
      <c r="U279" s="624"/>
      <c r="V279" s="774" t="str">
        <f t="shared" si="19"/>
        <v xml:space="preserve"> </v>
      </c>
      <c r="W279" s="774" t="str">
        <f t="shared" si="16"/>
        <v xml:space="preserve"> </v>
      </c>
    </row>
    <row r="280" spans="1:23" x14ac:dyDescent="0.25">
      <c r="A280" s="624"/>
      <c r="B280" s="624"/>
      <c r="C280" s="624"/>
      <c r="D280" s="624"/>
      <c r="E280" s="624"/>
      <c r="F280" s="624"/>
      <c r="G280" s="624"/>
      <c r="H280" s="624"/>
      <c r="I280" s="774" t="str">
        <f t="shared" si="17"/>
        <v xml:space="preserve"> </v>
      </c>
      <c r="J280" s="774" t="str">
        <f t="shared" si="18"/>
        <v xml:space="preserve"> </v>
      </c>
      <c r="L280" s="47">
        <v>1</v>
      </c>
      <c r="M280" s="624"/>
      <c r="N280" s="624"/>
      <c r="O280" s="624"/>
      <c r="P280" s="624"/>
      <c r="Q280" s="624"/>
      <c r="R280" s="624"/>
      <c r="S280" s="624"/>
      <c r="T280" s="624"/>
      <c r="U280" s="624"/>
      <c r="V280" s="774" t="str">
        <f t="shared" si="19"/>
        <v xml:space="preserve"> </v>
      </c>
      <c r="W280" s="774" t="str">
        <f t="shared" si="16"/>
        <v xml:space="preserve"> </v>
      </c>
    </row>
    <row r="281" spans="1:23" x14ac:dyDescent="0.25">
      <c r="A281" s="624"/>
      <c r="B281" s="624"/>
      <c r="C281" s="624"/>
      <c r="D281" s="624"/>
      <c r="E281" s="624"/>
      <c r="F281" s="624"/>
      <c r="G281" s="624"/>
      <c r="H281" s="624"/>
      <c r="I281" s="774" t="str">
        <f t="shared" si="17"/>
        <v xml:space="preserve"> </v>
      </c>
      <c r="J281" s="774" t="str">
        <f t="shared" si="18"/>
        <v xml:space="preserve"> </v>
      </c>
      <c r="L281" s="47">
        <v>1</v>
      </c>
      <c r="M281" s="624"/>
      <c r="N281" s="624"/>
      <c r="O281" s="624"/>
      <c r="P281" s="624"/>
      <c r="Q281" s="624"/>
      <c r="R281" s="624"/>
      <c r="S281" s="624"/>
      <c r="T281" s="624"/>
      <c r="U281" s="624"/>
      <c r="V281" s="774" t="str">
        <f t="shared" si="19"/>
        <v xml:space="preserve"> </v>
      </c>
      <c r="W281" s="774" t="str">
        <f t="shared" si="16"/>
        <v xml:space="preserve"> </v>
      </c>
    </row>
    <row r="282" spans="1:23" x14ac:dyDescent="0.25">
      <c r="A282" s="624"/>
      <c r="B282" s="624"/>
      <c r="C282" s="624"/>
      <c r="D282" s="624"/>
      <c r="E282" s="624"/>
      <c r="F282" s="624"/>
      <c r="G282" s="624"/>
      <c r="H282" s="624"/>
      <c r="I282" s="774" t="str">
        <f t="shared" si="17"/>
        <v xml:space="preserve"> </v>
      </c>
      <c r="J282" s="774" t="str">
        <f t="shared" si="18"/>
        <v xml:space="preserve"> </v>
      </c>
      <c r="L282" s="47">
        <v>1</v>
      </c>
      <c r="M282" s="624"/>
      <c r="N282" s="624"/>
      <c r="O282" s="624"/>
      <c r="P282" s="624"/>
      <c r="Q282" s="624"/>
      <c r="R282" s="624"/>
      <c r="S282" s="624"/>
      <c r="T282" s="624"/>
      <c r="U282" s="624"/>
      <c r="V282" s="774" t="str">
        <f t="shared" si="19"/>
        <v xml:space="preserve"> </v>
      </c>
      <c r="W282" s="774" t="str">
        <f t="shared" si="16"/>
        <v xml:space="preserve"> </v>
      </c>
    </row>
    <row r="283" spans="1:23" x14ac:dyDescent="0.25">
      <c r="A283" s="624"/>
      <c r="B283" s="624"/>
      <c r="C283" s="624"/>
      <c r="D283" s="624"/>
      <c r="E283" s="624"/>
      <c r="F283" s="624"/>
      <c r="G283" s="624"/>
      <c r="H283" s="624"/>
      <c r="I283" s="774" t="str">
        <f t="shared" si="17"/>
        <v xml:space="preserve"> </v>
      </c>
      <c r="J283" s="774" t="str">
        <f t="shared" si="18"/>
        <v xml:space="preserve"> </v>
      </c>
      <c r="L283" s="47">
        <v>1</v>
      </c>
      <c r="M283" s="624"/>
      <c r="N283" s="624"/>
      <c r="O283" s="624"/>
      <c r="P283" s="624"/>
      <c r="Q283" s="624"/>
      <c r="R283" s="624"/>
      <c r="S283" s="624"/>
      <c r="T283" s="624"/>
      <c r="U283" s="624"/>
      <c r="V283" s="774" t="str">
        <f t="shared" si="19"/>
        <v xml:space="preserve"> </v>
      </c>
      <c r="W283" s="774" t="str">
        <f t="shared" si="16"/>
        <v xml:space="preserve"> </v>
      </c>
    </row>
    <row r="284" spans="1:23" x14ac:dyDescent="0.25">
      <c r="A284" s="624"/>
      <c r="B284" s="624"/>
      <c r="C284" s="624"/>
      <c r="D284" s="624"/>
      <c r="E284" s="624"/>
      <c r="F284" s="624"/>
      <c r="G284" s="624"/>
      <c r="H284" s="624"/>
      <c r="I284" s="774" t="str">
        <f t="shared" si="17"/>
        <v xml:space="preserve"> </v>
      </c>
      <c r="J284" s="774" t="str">
        <f t="shared" si="18"/>
        <v xml:space="preserve"> </v>
      </c>
      <c r="L284" s="47">
        <v>1</v>
      </c>
      <c r="M284" s="624"/>
      <c r="N284" s="624"/>
      <c r="O284" s="624"/>
      <c r="P284" s="624"/>
      <c r="Q284" s="624"/>
      <c r="R284" s="624"/>
      <c r="S284" s="624"/>
      <c r="T284" s="624"/>
      <c r="U284" s="624"/>
      <c r="V284" s="774" t="str">
        <f t="shared" si="19"/>
        <v xml:space="preserve"> </v>
      </c>
      <c r="W284" s="774" t="str">
        <f t="shared" si="16"/>
        <v xml:space="preserve"> </v>
      </c>
    </row>
    <row r="285" spans="1:23" x14ac:dyDescent="0.25">
      <c r="A285" s="624"/>
      <c r="B285" s="624"/>
      <c r="C285" s="624"/>
      <c r="D285" s="624"/>
      <c r="E285" s="624"/>
      <c r="F285" s="624"/>
      <c r="G285" s="624"/>
      <c r="H285" s="624"/>
      <c r="I285" s="774" t="str">
        <f t="shared" si="17"/>
        <v xml:space="preserve"> </v>
      </c>
      <c r="J285" s="774" t="str">
        <f t="shared" si="18"/>
        <v xml:space="preserve"> </v>
      </c>
      <c r="L285" s="47">
        <v>1</v>
      </c>
      <c r="M285" s="624"/>
      <c r="N285" s="624"/>
      <c r="O285" s="624"/>
      <c r="P285" s="624"/>
      <c r="Q285" s="624"/>
      <c r="R285" s="624"/>
      <c r="S285" s="624"/>
      <c r="T285" s="624"/>
      <c r="U285" s="624"/>
      <c r="V285" s="774" t="str">
        <f t="shared" si="19"/>
        <v xml:space="preserve"> </v>
      </c>
      <c r="W285" s="774" t="str">
        <f t="shared" si="16"/>
        <v xml:space="preserve"> </v>
      </c>
    </row>
    <row r="286" spans="1:23" x14ac:dyDescent="0.25">
      <c r="A286" s="624"/>
      <c r="B286" s="624"/>
      <c r="C286" s="624"/>
      <c r="D286" s="624"/>
      <c r="E286" s="624"/>
      <c r="F286" s="624"/>
      <c r="G286" s="624"/>
      <c r="H286" s="624"/>
      <c r="I286" s="774" t="str">
        <f t="shared" si="17"/>
        <v xml:space="preserve"> </v>
      </c>
      <c r="J286" s="774" t="str">
        <f t="shared" si="18"/>
        <v xml:space="preserve"> </v>
      </c>
      <c r="L286" s="47">
        <v>1</v>
      </c>
      <c r="M286" s="624"/>
      <c r="N286" s="624"/>
      <c r="O286" s="624"/>
      <c r="P286" s="624"/>
      <c r="Q286" s="624"/>
      <c r="R286" s="624"/>
      <c r="S286" s="624"/>
      <c r="T286" s="624"/>
      <c r="U286" s="624"/>
      <c r="V286" s="774" t="str">
        <f t="shared" si="19"/>
        <v xml:space="preserve"> </v>
      </c>
      <c r="W286" s="774" t="str">
        <f t="shared" si="16"/>
        <v xml:space="preserve"> </v>
      </c>
    </row>
    <row r="287" spans="1:23" x14ac:dyDescent="0.25">
      <c r="A287" s="624"/>
      <c r="B287" s="624"/>
      <c r="C287" s="624"/>
      <c r="D287" s="624"/>
      <c r="E287" s="624"/>
      <c r="F287" s="624"/>
      <c r="G287" s="624"/>
      <c r="H287" s="624"/>
      <c r="I287" s="774" t="str">
        <f t="shared" si="17"/>
        <v xml:space="preserve"> </v>
      </c>
      <c r="J287" s="774" t="str">
        <f t="shared" si="18"/>
        <v xml:space="preserve"> </v>
      </c>
      <c r="L287" s="47">
        <v>1</v>
      </c>
      <c r="M287" s="624"/>
      <c r="N287" s="624"/>
      <c r="O287" s="624"/>
      <c r="P287" s="624"/>
      <c r="Q287" s="624"/>
      <c r="R287" s="624"/>
      <c r="S287" s="624"/>
      <c r="T287" s="624"/>
      <c r="U287" s="624"/>
      <c r="V287" s="774" t="str">
        <f t="shared" si="19"/>
        <v xml:space="preserve"> </v>
      </c>
      <c r="W287" s="774" t="str">
        <f t="shared" si="16"/>
        <v xml:space="preserve"> </v>
      </c>
    </row>
    <row r="288" spans="1:23" x14ac:dyDescent="0.25">
      <c r="A288" s="624"/>
      <c r="B288" s="624"/>
      <c r="C288" s="624"/>
      <c r="D288" s="624"/>
      <c r="E288" s="624"/>
      <c r="F288" s="624"/>
      <c r="G288" s="624"/>
      <c r="H288" s="624"/>
      <c r="I288" s="774" t="str">
        <f t="shared" si="17"/>
        <v xml:space="preserve"> </v>
      </c>
      <c r="J288" s="774" t="str">
        <f t="shared" si="18"/>
        <v xml:space="preserve"> </v>
      </c>
      <c r="L288" s="47">
        <v>1</v>
      </c>
      <c r="M288" s="624"/>
      <c r="N288" s="624"/>
      <c r="O288" s="624"/>
      <c r="P288" s="624"/>
      <c r="Q288" s="624"/>
      <c r="R288" s="624"/>
      <c r="S288" s="624"/>
      <c r="T288" s="624"/>
      <c r="U288" s="624"/>
      <c r="V288" s="774" t="str">
        <f t="shared" si="19"/>
        <v xml:space="preserve"> </v>
      </c>
      <c r="W288" s="774" t="str">
        <f t="shared" si="16"/>
        <v xml:space="preserve"> </v>
      </c>
    </row>
    <row r="289" spans="1:23" x14ac:dyDescent="0.25">
      <c r="A289" s="624"/>
      <c r="B289" s="624"/>
      <c r="C289" s="624"/>
      <c r="D289" s="624"/>
      <c r="E289" s="624"/>
      <c r="F289" s="624"/>
      <c r="G289" s="624"/>
      <c r="H289" s="624"/>
      <c r="I289" s="774" t="str">
        <f t="shared" si="17"/>
        <v xml:space="preserve"> </v>
      </c>
      <c r="J289" s="774" t="str">
        <f t="shared" si="18"/>
        <v xml:space="preserve"> </v>
      </c>
      <c r="L289" s="47">
        <v>1</v>
      </c>
      <c r="M289" s="624"/>
      <c r="N289" s="624"/>
      <c r="O289" s="624"/>
      <c r="P289" s="624"/>
      <c r="Q289" s="624"/>
      <c r="R289" s="624"/>
      <c r="S289" s="624"/>
      <c r="T289" s="624"/>
      <c r="U289" s="624"/>
      <c r="V289" s="774" t="str">
        <f t="shared" si="19"/>
        <v xml:space="preserve"> </v>
      </c>
      <c r="W289" s="774" t="str">
        <f t="shared" si="16"/>
        <v xml:space="preserve"> </v>
      </c>
    </row>
    <row r="290" spans="1:23" x14ac:dyDescent="0.25">
      <c r="A290" s="624"/>
      <c r="B290" s="624"/>
      <c r="C290" s="624"/>
      <c r="D290" s="624"/>
      <c r="E290" s="624"/>
      <c r="F290" s="624"/>
      <c r="G290" s="624"/>
      <c r="H290" s="624"/>
      <c r="I290" s="774" t="str">
        <f t="shared" si="17"/>
        <v xml:space="preserve"> </v>
      </c>
      <c r="J290" s="774" t="str">
        <f t="shared" si="18"/>
        <v xml:space="preserve"> </v>
      </c>
      <c r="L290" s="47">
        <v>1</v>
      </c>
      <c r="M290" s="624"/>
      <c r="N290" s="624"/>
      <c r="O290" s="624"/>
      <c r="P290" s="624"/>
      <c r="Q290" s="624"/>
      <c r="R290" s="624"/>
      <c r="S290" s="624"/>
      <c r="T290" s="624"/>
      <c r="U290" s="624"/>
      <c r="V290" s="774" t="str">
        <f t="shared" si="19"/>
        <v xml:space="preserve"> </v>
      </c>
      <c r="W290" s="774" t="str">
        <f t="shared" si="16"/>
        <v xml:space="preserve"> </v>
      </c>
    </row>
    <row r="291" spans="1:23" x14ac:dyDescent="0.25">
      <c r="A291" s="624"/>
      <c r="B291" s="624"/>
      <c r="C291" s="624"/>
      <c r="D291" s="624"/>
      <c r="E291" s="624"/>
      <c r="F291" s="624"/>
      <c r="G291" s="624"/>
      <c r="H291" s="624"/>
      <c r="I291" s="774" t="str">
        <f t="shared" si="17"/>
        <v xml:space="preserve"> </v>
      </c>
      <c r="J291" s="774" t="str">
        <f t="shared" si="18"/>
        <v xml:space="preserve"> </v>
      </c>
      <c r="L291" s="47">
        <v>1</v>
      </c>
      <c r="M291" s="624"/>
      <c r="N291" s="624"/>
      <c r="O291" s="624"/>
      <c r="P291" s="624"/>
      <c r="Q291" s="624"/>
      <c r="R291" s="624"/>
      <c r="S291" s="624"/>
      <c r="T291" s="624"/>
      <c r="U291" s="624"/>
      <c r="V291" s="774" t="str">
        <f t="shared" si="19"/>
        <v xml:space="preserve"> </v>
      </c>
      <c r="W291" s="774" t="str">
        <f t="shared" si="16"/>
        <v xml:space="preserve"> </v>
      </c>
    </row>
    <row r="292" spans="1:23" x14ac:dyDescent="0.25">
      <c r="A292" s="624"/>
      <c r="B292" s="624"/>
      <c r="C292" s="624"/>
      <c r="D292" s="624"/>
      <c r="E292" s="624"/>
      <c r="F292" s="624"/>
      <c r="G292" s="624"/>
      <c r="H292" s="624"/>
      <c r="I292" s="774" t="str">
        <f t="shared" si="17"/>
        <v xml:space="preserve"> </v>
      </c>
      <c r="J292" s="774" t="str">
        <f t="shared" si="18"/>
        <v xml:space="preserve"> </v>
      </c>
      <c r="L292" s="47">
        <v>1</v>
      </c>
      <c r="M292" s="624"/>
      <c r="N292" s="624"/>
      <c r="O292" s="624"/>
      <c r="P292" s="624"/>
      <c r="Q292" s="624"/>
      <c r="R292" s="624"/>
      <c r="S292" s="624"/>
      <c r="T292" s="624"/>
      <c r="U292" s="624"/>
      <c r="V292" s="774" t="str">
        <f t="shared" si="19"/>
        <v xml:space="preserve"> </v>
      </c>
      <c r="W292" s="774" t="str">
        <f t="shared" si="16"/>
        <v xml:space="preserve"> </v>
      </c>
    </row>
    <row r="293" spans="1:23" x14ac:dyDescent="0.25">
      <c r="A293" s="624"/>
      <c r="B293" s="624"/>
      <c r="C293" s="624"/>
      <c r="D293" s="624"/>
      <c r="E293" s="624"/>
      <c r="F293" s="624"/>
      <c r="G293" s="624"/>
      <c r="H293" s="624"/>
      <c r="I293" s="774" t="str">
        <f t="shared" si="17"/>
        <v xml:space="preserve"> </v>
      </c>
      <c r="J293" s="774" t="str">
        <f t="shared" si="18"/>
        <v xml:space="preserve"> </v>
      </c>
      <c r="L293" s="47">
        <v>1</v>
      </c>
      <c r="M293" s="624"/>
      <c r="N293" s="624"/>
      <c r="O293" s="624"/>
      <c r="P293" s="624"/>
      <c r="Q293" s="624"/>
      <c r="R293" s="624"/>
      <c r="S293" s="624"/>
      <c r="T293" s="624"/>
      <c r="U293" s="624"/>
      <c r="V293" s="774" t="str">
        <f t="shared" si="19"/>
        <v xml:space="preserve"> </v>
      </c>
      <c r="W293" s="774" t="str">
        <f t="shared" si="16"/>
        <v xml:space="preserve"> </v>
      </c>
    </row>
    <row r="294" spans="1:23" x14ac:dyDescent="0.25">
      <c r="A294" s="624"/>
      <c r="B294" s="624"/>
      <c r="C294" s="624"/>
      <c r="D294" s="624"/>
      <c r="E294" s="624"/>
      <c r="F294" s="624"/>
      <c r="G294" s="624"/>
      <c r="H294" s="624"/>
      <c r="I294" s="774" t="str">
        <f t="shared" si="17"/>
        <v xml:space="preserve"> </v>
      </c>
      <c r="J294" s="774" t="str">
        <f t="shared" si="18"/>
        <v xml:space="preserve"> </v>
      </c>
      <c r="L294" s="47">
        <v>1</v>
      </c>
      <c r="M294" s="624"/>
      <c r="N294" s="624"/>
      <c r="O294" s="624"/>
      <c r="P294" s="624"/>
      <c r="Q294" s="624"/>
      <c r="R294" s="624"/>
      <c r="S294" s="624"/>
      <c r="T294" s="624"/>
      <c r="U294" s="624"/>
      <c r="V294" s="774" t="str">
        <f t="shared" si="19"/>
        <v xml:space="preserve"> </v>
      </c>
      <c r="W294" s="774" t="str">
        <f t="shared" si="16"/>
        <v xml:space="preserve"> </v>
      </c>
    </row>
    <row r="295" spans="1:23" x14ac:dyDescent="0.25">
      <c r="A295" s="624"/>
      <c r="B295" s="624"/>
      <c r="C295" s="624"/>
      <c r="D295" s="624"/>
      <c r="E295" s="624"/>
      <c r="F295" s="624"/>
      <c r="G295" s="624"/>
      <c r="H295" s="624"/>
      <c r="I295" s="774" t="str">
        <f t="shared" si="17"/>
        <v xml:space="preserve"> </v>
      </c>
      <c r="J295" s="774" t="str">
        <f t="shared" si="18"/>
        <v xml:space="preserve"> </v>
      </c>
      <c r="L295" s="47">
        <v>1</v>
      </c>
      <c r="M295" s="624"/>
      <c r="N295" s="624"/>
      <c r="O295" s="624"/>
      <c r="P295" s="624"/>
      <c r="Q295" s="624"/>
      <c r="R295" s="624"/>
      <c r="S295" s="624"/>
      <c r="T295" s="624"/>
      <c r="U295" s="624"/>
      <c r="V295" s="774" t="str">
        <f t="shared" si="19"/>
        <v xml:space="preserve"> </v>
      </c>
      <c r="W295" s="774" t="str">
        <f t="shared" si="16"/>
        <v xml:space="preserve"> </v>
      </c>
    </row>
    <row r="296" spans="1:23" x14ac:dyDescent="0.25">
      <c r="A296" s="624"/>
      <c r="B296" s="624"/>
      <c r="C296" s="624"/>
      <c r="D296" s="624"/>
      <c r="E296" s="624"/>
      <c r="F296" s="624"/>
      <c r="G296" s="624"/>
      <c r="H296" s="624"/>
      <c r="I296" s="774" t="str">
        <f t="shared" si="17"/>
        <v xml:space="preserve"> </v>
      </c>
      <c r="J296" s="774" t="str">
        <f t="shared" si="18"/>
        <v xml:space="preserve"> </v>
      </c>
      <c r="L296" s="47">
        <v>1</v>
      </c>
      <c r="M296" s="624"/>
      <c r="N296" s="624"/>
      <c r="O296" s="624"/>
      <c r="P296" s="624"/>
      <c r="Q296" s="624"/>
      <c r="R296" s="624"/>
      <c r="S296" s="624"/>
      <c r="T296" s="624"/>
      <c r="U296" s="624"/>
      <c r="V296" s="774" t="str">
        <f t="shared" si="19"/>
        <v xml:space="preserve"> </v>
      </c>
      <c r="W296" s="774" t="str">
        <f t="shared" si="16"/>
        <v xml:space="preserve"> </v>
      </c>
    </row>
    <row r="297" spans="1:23" x14ac:dyDescent="0.25">
      <c r="A297" s="624"/>
      <c r="B297" s="624"/>
      <c r="C297" s="624"/>
      <c r="D297" s="624"/>
      <c r="E297" s="624"/>
      <c r="F297" s="624"/>
      <c r="G297" s="624"/>
      <c r="H297" s="624"/>
      <c r="I297" s="774" t="str">
        <f t="shared" si="17"/>
        <v xml:space="preserve"> </v>
      </c>
      <c r="J297" s="774" t="str">
        <f t="shared" si="18"/>
        <v xml:space="preserve"> </v>
      </c>
      <c r="L297" s="47">
        <v>1</v>
      </c>
      <c r="M297" s="624"/>
      <c r="N297" s="624"/>
      <c r="O297" s="624"/>
      <c r="P297" s="624"/>
      <c r="Q297" s="624"/>
      <c r="R297" s="624"/>
      <c r="S297" s="624"/>
      <c r="T297" s="624"/>
      <c r="U297" s="624"/>
      <c r="V297" s="774" t="str">
        <f t="shared" si="19"/>
        <v xml:space="preserve"> </v>
      </c>
      <c r="W297" s="774" t="str">
        <f t="shared" si="16"/>
        <v xml:space="preserve"> </v>
      </c>
    </row>
    <row r="298" spans="1:23" x14ac:dyDescent="0.25">
      <c r="A298" s="624"/>
      <c r="B298" s="624"/>
      <c r="C298" s="624"/>
      <c r="D298" s="624"/>
      <c r="E298" s="624"/>
      <c r="F298" s="624"/>
      <c r="G298" s="624"/>
      <c r="H298" s="624"/>
      <c r="I298" s="774" t="str">
        <f t="shared" si="17"/>
        <v xml:space="preserve"> </v>
      </c>
      <c r="J298" s="774" t="str">
        <f t="shared" si="18"/>
        <v xml:space="preserve"> </v>
      </c>
      <c r="L298" s="47">
        <v>1</v>
      </c>
      <c r="M298" s="624"/>
      <c r="N298" s="624"/>
      <c r="O298" s="624"/>
      <c r="P298" s="624"/>
      <c r="Q298" s="624"/>
      <c r="R298" s="624"/>
      <c r="S298" s="624"/>
      <c r="T298" s="624"/>
      <c r="U298" s="624"/>
      <c r="V298" s="774" t="str">
        <f t="shared" si="19"/>
        <v xml:space="preserve"> </v>
      </c>
      <c r="W298" s="774" t="str">
        <f t="shared" si="16"/>
        <v xml:space="preserve"> </v>
      </c>
    </row>
    <row r="299" spans="1:23" x14ac:dyDescent="0.25">
      <c r="A299" s="624"/>
      <c r="B299" s="624"/>
      <c r="C299" s="624"/>
      <c r="D299" s="624"/>
      <c r="E299" s="624"/>
      <c r="F299" s="624"/>
      <c r="G299" s="624"/>
      <c r="H299" s="624"/>
      <c r="I299" s="774" t="str">
        <f t="shared" si="17"/>
        <v xml:space="preserve"> </v>
      </c>
      <c r="J299" s="774" t="str">
        <f t="shared" si="18"/>
        <v xml:space="preserve"> </v>
      </c>
      <c r="L299" s="47">
        <v>1</v>
      </c>
      <c r="M299" s="624"/>
      <c r="N299" s="624"/>
      <c r="O299" s="624"/>
      <c r="P299" s="624"/>
      <c r="Q299" s="624"/>
      <c r="R299" s="624"/>
      <c r="S299" s="624"/>
      <c r="T299" s="624"/>
      <c r="U299" s="624"/>
      <c r="V299" s="774" t="str">
        <f t="shared" si="19"/>
        <v xml:space="preserve"> </v>
      </c>
      <c r="W299" s="774" t="str">
        <f t="shared" si="16"/>
        <v xml:space="preserve"> </v>
      </c>
    </row>
    <row r="300" spans="1:23" x14ac:dyDescent="0.25">
      <c r="A300" s="624"/>
      <c r="B300" s="624"/>
      <c r="C300" s="624"/>
      <c r="D300" s="624"/>
      <c r="E300" s="624"/>
      <c r="F300" s="624"/>
      <c r="G300" s="624"/>
      <c r="H300" s="624"/>
      <c r="I300" s="774" t="str">
        <f t="shared" si="17"/>
        <v xml:space="preserve"> </v>
      </c>
      <c r="J300" s="774" t="str">
        <f t="shared" si="18"/>
        <v xml:space="preserve"> </v>
      </c>
      <c r="L300" s="47">
        <v>1</v>
      </c>
      <c r="M300" s="624"/>
      <c r="N300" s="624"/>
      <c r="O300" s="624"/>
      <c r="P300" s="624"/>
      <c r="Q300" s="624"/>
      <c r="R300" s="624"/>
      <c r="S300" s="624"/>
      <c r="T300" s="624"/>
      <c r="U300" s="624"/>
      <c r="V300" s="774" t="str">
        <f t="shared" si="19"/>
        <v xml:space="preserve"> </v>
      </c>
      <c r="W300" s="774" t="str">
        <f t="shared" si="16"/>
        <v xml:space="preserve"> </v>
      </c>
    </row>
    <row r="301" spans="1:23" x14ac:dyDescent="0.25">
      <c r="A301" s="624"/>
      <c r="B301" s="624"/>
      <c r="C301" s="624"/>
      <c r="D301" s="624"/>
      <c r="E301" s="624"/>
      <c r="F301" s="624"/>
      <c r="G301" s="624"/>
      <c r="H301" s="624"/>
      <c r="I301" s="774" t="str">
        <f t="shared" si="17"/>
        <v xml:space="preserve"> </v>
      </c>
      <c r="J301" s="774" t="str">
        <f t="shared" si="18"/>
        <v xml:space="preserve"> </v>
      </c>
      <c r="L301" s="47">
        <v>1</v>
      </c>
      <c r="M301" s="624"/>
      <c r="N301" s="624"/>
      <c r="O301" s="624"/>
      <c r="P301" s="624"/>
      <c r="Q301" s="624"/>
      <c r="R301" s="624"/>
      <c r="S301" s="624"/>
      <c r="T301" s="624"/>
      <c r="U301" s="624"/>
      <c r="V301" s="774" t="str">
        <f t="shared" si="19"/>
        <v xml:space="preserve"> </v>
      </c>
      <c r="W301" s="774" t="str">
        <f t="shared" si="16"/>
        <v xml:space="preserve"> </v>
      </c>
    </row>
    <row r="302" spans="1:23" x14ac:dyDescent="0.25">
      <c r="A302" s="624"/>
      <c r="B302" s="624"/>
      <c r="C302" s="624"/>
      <c r="D302" s="624"/>
      <c r="E302" s="624"/>
      <c r="F302" s="624"/>
      <c r="G302" s="624"/>
      <c r="H302" s="624"/>
      <c r="I302" s="774" t="str">
        <f t="shared" si="17"/>
        <v xml:space="preserve"> </v>
      </c>
      <c r="J302" s="774" t="str">
        <f t="shared" si="18"/>
        <v xml:space="preserve"> </v>
      </c>
      <c r="L302" s="47">
        <v>1</v>
      </c>
      <c r="M302" s="624"/>
      <c r="N302" s="624"/>
      <c r="O302" s="624"/>
      <c r="P302" s="624"/>
      <c r="Q302" s="624"/>
      <c r="R302" s="624"/>
      <c r="S302" s="624"/>
      <c r="T302" s="624"/>
      <c r="U302" s="624"/>
      <c r="V302" s="774" t="str">
        <f t="shared" si="19"/>
        <v xml:space="preserve"> </v>
      </c>
      <c r="W302" s="774" t="str">
        <f t="shared" si="16"/>
        <v xml:space="preserve"> </v>
      </c>
    </row>
    <row r="303" spans="1:23" x14ac:dyDescent="0.25">
      <c r="A303" s="624"/>
      <c r="B303" s="624"/>
      <c r="C303" s="624"/>
      <c r="D303" s="624"/>
      <c r="E303" s="624"/>
      <c r="F303" s="624"/>
      <c r="G303" s="624"/>
      <c r="H303" s="624"/>
      <c r="I303" s="774" t="str">
        <f t="shared" si="17"/>
        <v xml:space="preserve"> </v>
      </c>
      <c r="J303" s="774" t="str">
        <f t="shared" si="18"/>
        <v xml:space="preserve"> </v>
      </c>
      <c r="L303" s="47">
        <v>1</v>
      </c>
      <c r="M303" s="624"/>
      <c r="N303" s="624"/>
      <c r="O303" s="624"/>
      <c r="P303" s="624"/>
      <c r="Q303" s="624"/>
      <c r="R303" s="624"/>
      <c r="S303" s="624"/>
      <c r="T303" s="624"/>
      <c r="U303" s="624"/>
      <c r="V303" s="774" t="str">
        <f t="shared" si="19"/>
        <v xml:space="preserve"> </v>
      </c>
      <c r="W303" s="774" t="str">
        <f t="shared" si="16"/>
        <v xml:space="preserve"> </v>
      </c>
    </row>
    <row r="304" spans="1:23" x14ac:dyDescent="0.25">
      <c r="A304" s="624"/>
      <c r="B304" s="624"/>
      <c r="C304" s="624"/>
      <c r="D304" s="624"/>
      <c r="E304" s="624"/>
      <c r="F304" s="624"/>
      <c r="G304" s="624"/>
      <c r="H304" s="624"/>
      <c r="I304" s="774" t="str">
        <f t="shared" si="17"/>
        <v xml:space="preserve"> </v>
      </c>
      <c r="J304" s="774" t="str">
        <f t="shared" si="18"/>
        <v xml:space="preserve"> </v>
      </c>
      <c r="L304" s="47">
        <v>1</v>
      </c>
      <c r="M304" s="624"/>
      <c r="N304" s="624"/>
      <c r="O304" s="624"/>
      <c r="P304" s="624"/>
      <c r="Q304" s="624"/>
      <c r="R304" s="624"/>
      <c r="S304" s="624"/>
      <c r="T304" s="624"/>
      <c r="U304" s="624"/>
      <c r="V304" s="774" t="str">
        <f t="shared" si="19"/>
        <v xml:space="preserve"> </v>
      </c>
      <c r="W304" s="774" t="str">
        <f t="shared" si="16"/>
        <v xml:space="preserve"> </v>
      </c>
    </row>
    <row r="305" spans="1:23" x14ac:dyDescent="0.25">
      <c r="A305" s="624"/>
      <c r="B305" s="624"/>
      <c r="C305" s="624"/>
      <c r="D305" s="624"/>
      <c r="E305" s="624"/>
      <c r="F305" s="624"/>
      <c r="G305" s="624"/>
      <c r="H305" s="624"/>
      <c r="I305" s="774" t="str">
        <f t="shared" si="17"/>
        <v xml:space="preserve"> </v>
      </c>
      <c r="J305" s="774" t="str">
        <f t="shared" si="18"/>
        <v xml:space="preserve"> </v>
      </c>
      <c r="L305" s="47">
        <v>1</v>
      </c>
      <c r="M305" s="624"/>
      <c r="N305" s="624"/>
      <c r="O305" s="624"/>
      <c r="P305" s="624"/>
      <c r="Q305" s="624"/>
      <c r="R305" s="624"/>
      <c r="S305" s="624"/>
      <c r="T305" s="624"/>
      <c r="U305" s="624"/>
      <c r="V305" s="774" t="str">
        <f t="shared" si="19"/>
        <v xml:space="preserve"> </v>
      </c>
      <c r="W305" s="774" t="str">
        <f t="shared" si="16"/>
        <v xml:space="preserve"> </v>
      </c>
    </row>
    <row r="306" spans="1:23" x14ac:dyDescent="0.25">
      <c r="A306" s="624"/>
      <c r="B306" s="624"/>
      <c r="C306" s="624"/>
      <c r="D306" s="624"/>
      <c r="E306" s="624"/>
      <c r="F306" s="624"/>
      <c r="G306" s="624"/>
      <c r="H306" s="624"/>
      <c r="I306" s="774" t="str">
        <f t="shared" si="17"/>
        <v xml:space="preserve"> </v>
      </c>
      <c r="J306" s="774" t="str">
        <f t="shared" si="18"/>
        <v xml:space="preserve"> </v>
      </c>
      <c r="L306" s="47">
        <v>1</v>
      </c>
      <c r="M306" s="624"/>
      <c r="N306" s="624"/>
      <c r="O306" s="624"/>
      <c r="P306" s="624"/>
      <c r="Q306" s="624"/>
      <c r="R306" s="624"/>
      <c r="S306" s="624"/>
      <c r="T306" s="624"/>
      <c r="U306" s="624"/>
      <c r="V306" s="774" t="str">
        <f t="shared" si="19"/>
        <v xml:space="preserve"> </v>
      </c>
      <c r="W306" s="774" t="str">
        <f t="shared" si="16"/>
        <v xml:space="preserve"> </v>
      </c>
    </row>
    <row r="307" spans="1:23" x14ac:dyDescent="0.25">
      <c r="A307" s="624"/>
      <c r="B307" s="624"/>
      <c r="C307" s="624"/>
      <c r="D307" s="624"/>
      <c r="E307" s="624"/>
      <c r="F307" s="624"/>
      <c r="G307" s="624"/>
      <c r="H307" s="624"/>
      <c r="I307" s="774" t="str">
        <f t="shared" si="17"/>
        <v xml:space="preserve"> </v>
      </c>
      <c r="J307" s="774" t="str">
        <f t="shared" si="18"/>
        <v xml:space="preserve"> </v>
      </c>
      <c r="L307" s="47">
        <v>1</v>
      </c>
      <c r="M307" s="624"/>
      <c r="N307" s="624"/>
      <c r="O307" s="624"/>
      <c r="P307" s="624"/>
      <c r="Q307" s="624"/>
      <c r="R307" s="624"/>
      <c r="S307" s="624"/>
      <c r="T307" s="624"/>
      <c r="U307" s="624"/>
      <c r="V307" s="774" t="str">
        <f t="shared" si="19"/>
        <v xml:space="preserve"> </v>
      </c>
      <c r="W307" s="774" t="str">
        <f t="shared" si="16"/>
        <v xml:space="preserve"> </v>
      </c>
    </row>
    <row r="308" spans="1:23" x14ac:dyDescent="0.25">
      <c r="A308" s="624"/>
      <c r="B308" s="624"/>
      <c r="C308" s="624"/>
      <c r="D308" s="624"/>
      <c r="E308" s="624"/>
      <c r="F308" s="624"/>
      <c r="G308" s="624"/>
      <c r="H308" s="624"/>
      <c r="I308" s="774" t="str">
        <f t="shared" si="17"/>
        <v xml:space="preserve"> </v>
      </c>
      <c r="J308" s="774" t="str">
        <f t="shared" si="18"/>
        <v xml:space="preserve"> </v>
      </c>
      <c r="L308" s="47">
        <v>1</v>
      </c>
      <c r="M308" s="624"/>
      <c r="N308" s="624"/>
      <c r="O308" s="624"/>
      <c r="P308" s="624"/>
      <c r="Q308" s="624"/>
      <c r="R308" s="624"/>
      <c r="S308" s="624"/>
      <c r="T308" s="624"/>
      <c r="U308" s="624"/>
      <c r="V308" s="774" t="str">
        <f t="shared" si="19"/>
        <v xml:space="preserve"> </v>
      </c>
      <c r="W308" s="774" t="str">
        <f t="shared" si="16"/>
        <v xml:space="preserve"> </v>
      </c>
    </row>
    <row r="309" spans="1:23" x14ac:dyDescent="0.25">
      <c r="A309" s="624"/>
      <c r="B309" s="624"/>
      <c r="C309" s="624"/>
      <c r="D309" s="624"/>
      <c r="E309" s="624"/>
      <c r="F309" s="624"/>
      <c r="G309" s="624"/>
      <c r="H309" s="624"/>
      <c r="I309" s="774" t="str">
        <f t="shared" si="17"/>
        <v xml:space="preserve"> </v>
      </c>
      <c r="J309" s="774" t="str">
        <f t="shared" si="18"/>
        <v xml:space="preserve"> </v>
      </c>
      <c r="L309" s="47">
        <v>1</v>
      </c>
      <c r="M309" s="624"/>
      <c r="N309" s="624"/>
      <c r="O309" s="624"/>
      <c r="P309" s="624"/>
      <c r="Q309" s="624"/>
      <c r="R309" s="624"/>
      <c r="S309" s="624"/>
      <c r="T309" s="624"/>
      <c r="U309" s="624"/>
      <c r="V309" s="774" t="str">
        <f t="shared" si="19"/>
        <v xml:space="preserve"> </v>
      </c>
      <c r="W309" s="774" t="str">
        <f t="shared" si="16"/>
        <v xml:space="preserve"> </v>
      </c>
    </row>
    <row r="310" spans="1:23" x14ac:dyDescent="0.25">
      <c r="A310" s="624"/>
      <c r="B310" s="624"/>
      <c r="C310" s="624"/>
      <c r="D310" s="624"/>
      <c r="E310" s="624"/>
      <c r="F310" s="624"/>
      <c r="G310" s="624"/>
      <c r="H310" s="624"/>
      <c r="I310" s="774" t="str">
        <f t="shared" si="17"/>
        <v xml:space="preserve"> </v>
      </c>
      <c r="J310" s="774" t="str">
        <f t="shared" si="18"/>
        <v xml:space="preserve"> </v>
      </c>
      <c r="L310" s="47">
        <v>1</v>
      </c>
      <c r="M310" s="624"/>
      <c r="N310" s="624"/>
      <c r="O310" s="624"/>
      <c r="P310" s="624"/>
      <c r="Q310" s="624"/>
      <c r="R310" s="624"/>
      <c r="S310" s="624"/>
      <c r="T310" s="624"/>
      <c r="U310" s="624"/>
      <c r="V310" s="774" t="str">
        <f t="shared" si="19"/>
        <v xml:space="preserve"> </v>
      </c>
      <c r="W310" s="774" t="str">
        <f t="shared" si="16"/>
        <v xml:space="preserve"> </v>
      </c>
    </row>
    <row r="311" spans="1:23" x14ac:dyDescent="0.25">
      <c r="A311" s="624"/>
      <c r="B311" s="624"/>
      <c r="C311" s="624"/>
      <c r="D311" s="624"/>
      <c r="E311" s="624"/>
      <c r="F311" s="624"/>
      <c r="G311" s="624"/>
      <c r="H311" s="624"/>
      <c r="I311" s="774" t="str">
        <f t="shared" si="17"/>
        <v xml:space="preserve"> </v>
      </c>
      <c r="J311" s="774" t="str">
        <f t="shared" si="18"/>
        <v xml:space="preserve"> </v>
      </c>
      <c r="L311" s="47">
        <v>1</v>
      </c>
      <c r="M311" s="624"/>
      <c r="N311" s="624"/>
      <c r="O311" s="624"/>
      <c r="P311" s="624"/>
      <c r="Q311" s="624"/>
      <c r="R311" s="624"/>
      <c r="S311" s="624"/>
      <c r="T311" s="624"/>
      <c r="U311" s="624"/>
      <c r="V311" s="774" t="str">
        <f t="shared" si="19"/>
        <v xml:space="preserve"> </v>
      </c>
      <c r="W311" s="774" t="str">
        <f t="shared" si="16"/>
        <v xml:space="preserve"> </v>
      </c>
    </row>
    <row r="312" spans="1:23" x14ac:dyDescent="0.25">
      <c r="A312" s="624"/>
      <c r="B312" s="624"/>
      <c r="C312" s="624"/>
      <c r="D312" s="624"/>
      <c r="E312" s="624"/>
      <c r="F312" s="624"/>
      <c r="G312" s="624"/>
      <c r="H312" s="624"/>
      <c r="I312" s="774" t="str">
        <f t="shared" si="17"/>
        <v xml:space="preserve"> </v>
      </c>
      <c r="J312" s="774" t="str">
        <f t="shared" si="18"/>
        <v xml:space="preserve"> </v>
      </c>
      <c r="L312" s="47">
        <v>1</v>
      </c>
      <c r="M312" s="624"/>
      <c r="N312" s="624"/>
      <c r="O312" s="624"/>
      <c r="P312" s="624"/>
      <c r="Q312" s="624"/>
      <c r="R312" s="624"/>
      <c r="S312" s="624"/>
      <c r="T312" s="624"/>
      <c r="U312" s="624"/>
      <c r="V312" s="774" t="str">
        <f t="shared" si="19"/>
        <v xml:space="preserve"> </v>
      </c>
      <c r="W312" s="774" t="str">
        <f t="shared" si="16"/>
        <v xml:space="preserve"> </v>
      </c>
    </row>
    <row r="313" spans="1:23" x14ac:dyDescent="0.25">
      <c r="A313" s="624"/>
      <c r="B313" s="624"/>
      <c r="C313" s="624"/>
      <c r="D313" s="624"/>
      <c r="E313" s="624"/>
      <c r="F313" s="624"/>
      <c r="G313" s="624"/>
      <c r="H313" s="624"/>
      <c r="I313" s="774" t="str">
        <f t="shared" si="17"/>
        <v xml:space="preserve"> </v>
      </c>
      <c r="J313" s="774" t="str">
        <f t="shared" si="18"/>
        <v xml:space="preserve"> </v>
      </c>
      <c r="L313" s="47">
        <v>1</v>
      </c>
      <c r="M313" s="624"/>
      <c r="N313" s="624"/>
      <c r="O313" s="624"/>
      <c r="P313" s="624"/>
      <c r="Q313" s="624"/>
      <c r="R313" s="624"/>
      <c r="S313" s="624"/>
      <c r="T313" s="624"/>
      <c r="U313" s="624"/>
      <c r="V313" s="774" t="str">
        <f t="shared" si="19"/>
        <v xml:space="preserve"> </v>
      </c>
      <c r="W313" s="774" t="str">
        <f t="shared" si="16"/>
        <v xml:space="preserve"> </v>
      </c>
    </row>
    <row r="314" spans="1:23" x14ac:dyDescent="0.25">
      <c r="A314" s="624"/>
      <c r="B314" s="624"/>
      <c r="C314" s="624"/>
      <c r="D314" s="624"/>
      <c r="E314" s="624"/>
      <c r="F314" s="624"/>
      <c r="G314" s="624"/>
      <c r="H314" s="624"/>
      <c r="I314" s="774" t="str">
        <f t="shared" si="17"/>
        <v xml:space="preserve"> </v>
      </c>
      <c r="J314" s="774" t="str">
        <f t="shared" si="18"/>
        <v xml:space="preserve"> </v>
      </c>
      <c r="L314" s="47">
        <v>1</v>
      </c>
      <c r="M314" s="624"/>
      <c r="N314" s="624"/>
      <c r="O314" s="624"/>
      <c r="P314" s="624"/>
      <c r="Q314" s="624"/>
      <c r="R314" s="624"/>
      <c r="S314" s="624"/>
      <c r="T314" s="624"/>
      <c r="U314" s="624"/>
      <c r="V314" s="774" t="str">
        <f t="shared" si="19"/>
        <v xml:space="preserve"> </v>
      </c>
      <c r="W314" s="774" t="str">
        <f t="shared" si="16"/>
        <v xml:space="preserve"> </v>
      </c>
    </row>
    <row r="315" spans="1:23" x14ac:dyDescent="0.25">
      <c r="A315" s="624"/>
      <c r="B315" s="624"/>
      <c r="C315" s="624"/>
      <c r="D315" s="624"/>
      <c r="E315" s="624"/>
      <c r="F315" s="624"/>
      <c r="G315" s="624"/>
      <c r="H315" s="624"/>
      <c r="I315" s="774" t="str">
        <f t="shared" si="17"/>
        <v xml:space="preserve"> </v>
      </c>
      <c r="J315" s="774" t="str">
        <f t="shared" si="18"/>
        <v xml:space="preserve"> </v>
      </c>
      <c r="L315" s="47">
        <v>1</v>
      </c>
      <c r="M315" s="624"/>
      <c r="N315" s="624"/>
      <c r="O315" s="624"/>
      <c r="P315" s="624"/>
      <c r="Q315" s="624"/>
      <c r="R315" s="624"/>
      <c r="S315" s="624"/>
      <c r="T315" s="624"/>
      <c r="U315" s="624"/>
      <c r="V315" s="774" t="str">
        <f t="shared" si="19"/>
        <v xml:space="preserve"> </v>
      </c>
      <c r="W315" s="774" t="str">
        <f t="shared" si="16"/>
        <v xml:space="preserve"> </v>
      </c>
    </row>
    <row r="316" spans="1:23" x14ac:dyDescent="0.25">
      <c r="A316" s="624"/>
      <c r="B316" s="624"/>
      <c r="C316" s="624"/>
      <c r="D316" s="624"/>
      <c r="E316" s="624"/>
      <c r="F316" s="624"/>
      <c r="G316" s="624"/>
      <c r="H316" s="624"/>
      <c r="I316" s="774" t="str">
        <f t="shared" si="17"/>
        <v xml:space="preserve"> </v>
      </c>
      <c r="J316" s="774" t="str">
        <f t="shared" si="18"/>
        <v xml:space="preserve"> </v>
      </c>
      <c r="L316" s="47">
        <v>1</v>
      </c>
      <c r="M316" s="624"/>
      <c r="N316" s="624"/>
      <c r="O316" s="624"/>
      <c r="P316" s="624"/>
      <c r="Q316" s="624"/>
      <c r="R316" s="624"/>
      <c r="S316" s="624"/>
      <c r="T316" s="624"/>
      <c r="U316" s="624"/>
      <c r="V316" s="774" t="str">
        <f t="shared" si="19"/>
        <v xml:space="preserve"> </v>
      </c>
      <c r="W316" s="774" t="str">
        <f t="shared" si="16"/>
        <v xml:space="preserve"> </v>
      </c>
    </row>
    <row r="317" spans="1:23" x14ac:dyDescent="0.25">
      <c r="A317" s="624"/>
      <c r="B317" s="624"/>
      <c r="C317" s="624"/>
      <c r="D317" s="624"/>
      <c r="E317" s="624"/>
      <c r="F317" s="624"/>
      <c r="G317" s="624"/>
      <c r="H317" s="624"/>
      <c r="I317" s="774" t="str">
        <f t="shared" si="17"/>
        <v xml:space="preserve"> </v>
      </c>
      <c r="J317" s="774" t="str">
        <f t="shared" si="18"/>
        <v xml:space="preserve"> </v>
      </c>
      <c r="L317" s="47">
        <v>1</v>
      </c>
      <c r="M317" s="624"/>
      <c r="N317" s="624"/>
      <c r="O317" s="624"/>
      <c r="P317" s="624"/>
      <c r="Q317" s="624"/>
      <c r="R317" s="624"/>
      <c r="S317" s="624"/>
      <c r="T317" s="624"/>
      <c r="U317" s="624"/>
      <c r="V317" s="774" t="str">
        <f t="shared" si="19"/>
        <v xml:space="preserve"> </v>
      </c>
      <c r="W317" s="774" t="str">
        <f t="shared" si="16"/>
        <v xml:space="preserve"> </v>
      </c>
    </row>
    <row r="318" spans="1:23" x14ac:dyDescent="0.25">
      <c r="A318" s="624"/>
      <c r="B318" s="624"/>
      <c r="C318" s="624"/>
      <c r="D318" s="624"/>
      <c r="E318" s="624"/>
      <c r="F318" s="624"/>
      <c r="G318" s="624"/>
      <c r="H318" s="624"/>
      <c r="I318" s="774" t="str">
        <f t="shared" si="17"/>
        <v xml:space="preserve"> </v>
      </c>
      <c r="J318" s="774" t="str">
        <f t="shared" si="18"/>
        <v xml:space="preserve"> </v>
      </c>
      <c r="L318" s="47">
        <v>1</v>
      </c>
      <c r="M318" s="624"/>
      <c r="N318" s="624"/>
      <c r="O318" s="624"/>
      <c r="P318" s="624"/>
      <c r="Q318" s="624"/>
      <c r="R318" s="624"/>
      <c r="S318" s="624"/>
      <c r="T318" s="624"/>
      <c r="U318" s="624"/>
      <c r="V318" s="774" t="str">
        <f t="shared" si="19"/>
        <v xml:space="preserve"> </v>
      </c>
      <c r="W318" s="774" t="str">
        <f t="shared" si="16"/>
        <v xml:space="preserve"> </v>
      </c>
    </row>
    <row r="319" spans="1:23" x14ac:dyDescent="0.25">
      <c r="A319" s="624"/>
      <c r="B319" s="624"/>
      <c r="C319" s="624"/>
      <c r="D319" s="624"/>
      <c r="E319" s="624"/>
      <c r="F319" s="624"/>
      <c r="G319" s="624"/>
      <c r="H319" s="624"/>
      <c r="I319" s="774" t="str">
        <f t="shared" si="17"/>
        <v xml:space="preserve"> </v>
      </c>
      <c r="J319" s="774" t="str">
        <f t="shared" si="18"/>
        <v xml:space="preserve"> </v>
      </c>
      <c r="L319" s="47">
        <v>1</v>
      </c>
      <c r="M319" s="624"/>
      <c r="N319" s="624"/>
      <c r="O319" s="624"/>
      <c r="P319" s="624"/>
      <c r="Q319" s="624"/>
      <c r="R319" s="624"/>
      <c r="S319" s="624"/>
      <c r="T319" s="624"/>
      <c r="U319" s="624"/>
      <c r="V319" s="774" t="str">
        <f t="shared" si="19"/>
        <v xml:space="preserve"> </v>
      </c>
      <c r="W319" s="774" t="str">
        <f t="shared" si="16"/>
        <v xml:space="preserve"> </v>
      </c>
    </row>
    <row r="320" spans="1:23" x14ac:dyDescent="0.25">
      <c r="A320" s="624"/>
      <c r="B320" s="624"/>
      <c r="C320" s="624"/>
      <c r="D320" s="624"/>
      <c r="E320" s="624"/>
      <c r="F320" s="624"/>
      <c r="G320" s="624"/>
      <c r="H320" s="624"/>
      <c r="I320" s="774" t="str">
        <f t="shared" si="17"/>
        <v xml:space="preserve"> </v>
      </c>
      <c r="J320" s="774" t="str">
        <f t="shared" si="18"/>
        <v xml:space="preserve"> </v>
      </c>
      <c r="L320" s="47">
        <v>1</v>
      </c>
      <c r="M320" s="624"/>
      <c r="N320" s="624"/>
      <c r="O320" s="624"/>
      <c r="P320" s="624"/>
      <c r="Q320" s="624"/>
      <c r="R320" s="624"/>
      <c r="S320" s="624"/>
      <c r="T320" s="624"/>
      <c r="U320" s="624"/>
      <c r="V320" s="774" t="str">
        <f t="shared" si="19"/>
        <v xml:space="preserve"> </v>
      </c>
      <c r="W320" s="774" t="str">
        <f t="shared" si="16"/>
        <v xml:space="preserve"> </v>
      </c>
    </row>
    <row r="321" spans="1:23" x14ac:dyDescent="0.25">
      <c r="A321" s="624"/>
      <c r="B321" s="624"/>
      <c r="C321" s="624"/>
      <c r="D321" s="624"/>
      <c r="E321" s="624"/>
      <c r="F321" s="624"/>
      <c r="G321" s="624"/>
      <c r="H321" s="624"/>
      <c r="I321" s="774" t="str">
        <f t="shared" si="17"/>
        <v xml:space="preserve"> </v>
      </c>
      <c r="J321" s="774" t="str">
        <f t="shared" si="18"/>
        <v xml:space="preserve"> </v>
      </c>
      <c r="L321" s="47">
        <v>1</v>
      </c>
      <c r="M321" s="624"/>
      <c r="N321" s="624"/>
      <c r="O321" s="624"/>
      <c r="P321" s="624"/>
      <c r="Q321" s="624"/>
      <c r="R321" s="624"/>
      <c r="S321" s="624"/>
      <c r="T321" s="624"/>
      <c r="U321" s="624"/>
      <c r="V321" s="774" t="str">
        <f t="shared" si="19"/>
        <v xml:space="preserve"> </v>
      </c>
      <c r="W321" s="774" t="str">
        <f t="shared" si="16"/>
        <v xml:space="preserve"> </v>
      </c>
    </row>
    <row r="322" spans="1:23" x14ac:dyDescent="0.25">
      <c r="A322" s="624"/>
      <c r="B322" s="624"/>
      <c r="C322" s="624"/>
      <c r="D322" s="624"/>
      <c r="E322" s="624"/>
      <c r="F322" s="624"/>
      <c r="G322" s="624"/>
      <c r="H322" s="624"/>
      <c r="I322" s="774" t="str">
        <f t="shared" si="17"/>
        <v xml:space="preserve"> </v>
      </c>
      <c r="J322" s="774" t="str">
        <f t="shared" si="18"/>
        <v xml:space="preserve"> </v>
      </c>
      <c r="L322" s="47">
        <v>1</v>
      </c>
      <c r="M322" s="624"/>
      <c r="N322" s="624"/>
      <c r="O322" s="624"/>
      <c r="P322" s="624"/>
      <c r="Q322" s="624"/>
      <c r="R322" s="624"/>
      <c r="S322" s="624"/>
      <c r="T322" s="624"/>
      <c r="U322" s="624"/>
      <c r="V322" s="774" t="str">
        <f t="shared" si="19"/>
        <v xml:space="preserve"> </v>
      </c>
      <c r="W322" s="774" t="str">
        <f t="shared" si="16"/>
        <v xml:space="preserve"> </v>
      </c>
    </row>
    <row r="323" spans="1:23" x14ac:dyDescent="0.25">
      <c r="A323" s="624"/>
      <c r="B323" s="624"/>
      <c r="C323" s="624"/>
      <c r="D323" s="624"/>
      <c r="E323" s="624"/>
      <c r="F323" s="624"/>
      <c r="G323" s="624"/>
      <c r="H323" s="624"/>
      <c r="I323" s="774" t="str">
        <f t="shared" si="17"/>
        <v xml:space="preserve"> </v>
      </c>
      <c r="J323" s="774" t="str">
        <f t="shared" si="18"/>
        <v xml:space="preserve"> </v>
      </c>
      <c r="L323" s="47">
        <v>1</v>
      </c>
      <c r="M323" s="624"/>
      <c r="N323" s="624"/>
      <c r="O323" s="624"/>
      <c r="P323" s="624"/>
      <c r="Q323" s="624"/>
      <c r="R323" s="624"/>
      <c r="S323" s="624"/>
      <c r="T323" s="624"/>
      <c r="U323" s="624"/>
      <c r="V323" s="774" t="str">
        <f t="shared" si="19"/>
        <v xml:space="preserve"> </v>
      </c>
      <c r="W323" s="774" t="str">
        <f t="shared" si="16"/>
        <v xml:space="preserve"> </v>
      </c>
    </row>
    <row r="324" spans="1:23" x14ac:dyDescent="0.25">
      <c r="A324" s="624"/>
      <c r="B324" s="624"/>
      <c r="C324" s="624"/>
      <c r="D324" s="624"/>
      <c r="E324" s="624"/>
      <c r="F324" s="624"/>
      <c r="G324" s="624"/>
      <c r="H324" s="624"/>
      <c r="I324" s="774" t="str">
        <f t="shared" si="17"/>
        <v xml:space="preserve"> </v>
      </c>
      <c r="J324" s="774" t="str">
        <f t="shared" si="18"/>
        <v xml:space="preserve"> </v>
      </c>
      <c r="L324" s="47">
        <v>1</v>
      </c>
      <c r="M324" s="624"/>
      <c r="N324" s="624"/>
      <c r="O324" s="624"/>
      <c r="P324" s="624"/>
      <c r="Q324" s="624"/>
      <c r="R324" s="624"/>
      <c r="S324" s="624"/>
      <c r="T324" s="624"/>
      <c r="U324" s="624"/>
      <c r="V324" s="774" t="str">
        <f t="shared" si="19"/>
        <v xml:space="preserve"> </v>
      </c>
      <c r="W324" s="774" t="str">
        <f t="shared" si="16"/>
        <v xml:space="preserve"> </v>
      </c>
    </row>
    <row r="325" spans="1:23" x14ac:dyDescent="0.25">
      <c r="A325" s="624"/>
      <c r="B325" s="624"/>
      <c r="C325" s="624"/>
      <c r="D325" s="624"/>
      <c r="E325" s="624"/>
      <c r="F325" s="624"/>
      <c r="G325" s="624"/>
      <c r="H325" s="624"/>
      <c r="I325" s="774" t="str">
        <f t="shared" si="17"/>
        <v xml:space="preserve"> </v>
      </c>
      <c r="J325" s="774" t="str">
        <f t="shared" si="18"/>
        <v xml:space="preserve"> </v>
      </c>
      <c r="L325" s="47">
        <v>1</v>
      </c>
      <c r="M325" s="624"/>
      <c r="N325" s="624"/>
      <c r="O325" s="624"/>
      <c r="P325" s="624"/>
      <c r="Q325" s="624"/>
      <c r="R325" s="624"/>
      <c r="S325" s="624"/>
      <c r="T325" s="624"/>
      <c r="U325" s="624"/>
      <c r="V325" s="774" t="str">
        <f t="shared" si="19"/>
        <v xml:space="preserve"> </v>
      </c>
      <c r="W325" s="774" t="str">
        <f t="shared" si="16"/>
        <v xml:space="preserve"> </v>
      </c>
    </row>
    <row r="326" spans="1:23" x14ac:dyDescent="0.25">
      <c r="A326" s="624"/>
      <c r="B326" s="624"/>
      <c r="C326" s="624"/>
      <c r="D326" s="624"/>
      <c r="E326" s="624"/>
      <c r="F326" s="624"/>
      <c r="G326" s="624"/>
      <c r="H326" s="624"/>
      <c r="I326" s="774" t="str">
        <f t="shared" si="17"/>
        <v xml:space="preserve"> </v>
      </c>
      <c r="J326" s="774" t="str">
        <f t="shared" si="18"/>
        <v xml:space="preserve"> </v>
      </c>
      <c r="L326" s="47">
        <v>1</v>
      </c>
      <c r="M326" s="624"/>
      <c r="N326" s="624"/>
      <c r="O326" s="624"/>
      <c r="P326" s="624"/>
      <c r="Q326" s="624"/>
      <c r="R326" s="624"/>
      <c r="S326" s="624"/>
      <c r="T326" s="624"/>
      <c r="U326" s="624"/>
      <c r="V326" s="774" t="str">
        <f t="shared" si="19"/>
        <v xml:space="preserve"> </v>
      </c>
      <c r="W326" s="774" t="str">
        <f t="shared" ref="W326:W389" si="20">IFERROR(V326/N326," ")</f>
        <v xml:space="preserve"> </v>
      </c>
    </row>
    <row r="327" spans="1:23" x14ac:dyDescent="0.25">
      <c r="A327" s="624"/>
      <c r="B327" s="624"/>
      <c r="C327" s="624"/>
      <c r="D327" s="624"/>
      <c r="E327" s="624"/>
      <c r="F327" s="624"/>
      <c r="G327" s="624"/>
      <c r="H327" s="624"/>
      <c r="I327" s="774" t="str">
        <f t="shared" ref="I327:I390" si="21">IF(H327*0.187*10^-3&gt;0,H327*0.187*10^-3," ")</f>
        <v xml:space="preserve"> </v>
      </c>
      <c r="J327" s="774" t="str">
        <f t="shared" ref="J327:J390" si="22">IFERROR(I327/B327," ")</f>
        <v xml:space="preserve"> </v>
      </c>
      <c r="L327" s="47">
        <v>1</v>
      </c>
      <c r="M327" s="624"/>
      <c r="N327" s="624"/>
      <c r="O327" s="624"/>
      <c r="P327" s="624"/>
      <c r="Q327" s="624"/>
      <c r="R327" s="624"/>
      <c r="S327" s="624"/>
      <c r="T327" s="624"/>
      <c r="U327" s="624"/>
      <c r="V327" s="774" t="str">
        <f t="shared" ref="V327:V390" si="23">IF(U327&gt;0,U327*0.187*10^-3," ")</f>
        <v xml:space="preserve"> </v>
      </c>
      <c r="W327" s="774" t="str">
        <f t="shared" si="20"/>
        <v xml:space="preserve"> </v>
      </c>
    </row>
    <row r="328" spans="1:23" x14ac:dyDescent="0.25">
      <c r="A328" s="624"/>
      <c r="B328" s="624"/>
      <c r="C328" s="624"/>
      <c r="D328" s="624"/>
      <c r="E328" s="624"/>
      <c r="F328" s="624"/>
      <c r="G328" s="624"/>
      <c r="H328" s="624"/>
      <c r="I328" s="774" t="str">
        <f t="shared" si="21"/>
        <v xml:space="preserve"> </v>
      </c>
      <c r="J328" s="774" t="str">
        <f t="shared" si="22"/>
        <v xml:space="preserve"> </v>
      </c>
      <c r="L328" s="47">
        <v>1</v>
      </c>
      <c r="M328" s="624"/>
      <c r="N328" s="624"/>
      <c r="O328" s="624"/>
      <c r="P328" s="624"/>
      <c r="Q328" s="624"/>
      <c r="R328" s="624"/>
      <c r="S328" s="624"/>
      <c r="T328" s="624"/>
      <c r="U328" s="624"/>
      <c r="V328" s="774" t="str">
        <f t="shared" si="23"/>
        <v xml:space="preserve"> </v>
      </c>
      <c r="W328" s="774" t="str">
        <f t="shared" si="20"/>
        <v xml:space="preserve"> </v>
      </c>
    </row>
    <row r="329" spans="1:23" x14ac:dyDescent="0.25">
      <c r="A329" s="624"/>
      <c r="B329" s="624"/>
      <c r="C329" s="624"/>
      <c r="D329" s="624"/>
      <c r="E329" s="624"/>
      <c r="F329" s="624"/>
      <c r="G329" s="624"/>
      <c r="H329" s="624"/>
      <c r="I329" s="774" t="str">
        <f t="shared" si="21"/>
        <v xml:space="preserve"> </v>
      </c>
      <c r="J329" s="774" t="str">
        <f t="shared" si="22"/>
        <v xml:space="preserve"> </v>
      </c>
      <c r="L329" s="47">
        <v>1</v>
      </c>
      <c r="M329" s="624"/>
      <c r="N329" s="624"/>
      <c r="O329" s="624"/>
      <c r="P329" s="624"/>
      <c r="Q329" s="624"/>
      <c r="R329" s="624"/>
      <c r="S329" s="624"/>
      <c r="T329" s="624"/>
      <c r="U329" s="624"/>
      <c r="V329" s="774" t="str">
        <f t="shared" si="23"/>
        <v xml:space="preserve"> </v>
      </c>
      <c r="W329" s="774" t="str">
        <f t="shared" si="20"/>
        <v xml:space="preserve"> </v>
      </c>
    </row>
    <row r="330" spans="1:23" x14ac:dyDescent="0.25">
      <c r="A330" s="624"/>
      <c r="B330" s="624"/>
      <c r="C330" s="624"/>
      <c r="D330" s="624"/>
      <c r="E330" s="624"/>
      <c r="F330" s="624"/>
      <c r="G330" s="624"/>
      <c r="H330" s="624"/>
      <c r="I330" s="774" t="str">
        <f t="shared" si="21"/>
        <v xml:space="preserve"> </v>
      </c>
      <c r="J330" s="774" t="str">
        <f t="shared" si="22"/>
        <v xml:space="preserve"> </v>
      </c>
      <c r="L330" s="47">
        <v>1</v>
      </c>
      <c r="M330" s="624"/>
      <c r="N330" s="624"/>
      <c r="O330" s="624"/>
      <c r="P330" s="624"/>
      <c r="Q330" s="624"/>
      <c r="R330" s="624"/>
      <c r="S330" s="624"/>
      <c r="T330" s="624"/>
      <c r="U330" s="624"/>
      <c r="V330" s="774" t="str">
        <f t="shared" si="23"/>
        <v xml:space="preserve"> </v>
      </c>
      <c r="W330" s="774" t="str">
        <f t="shared" si="20"/>
        <v xml:space="preserve"> </v>
      </c>
    </row>
    <row r="331" spans="1:23" x14ac:dyDescent="0.25">
      <c r="A331" s="624"/>
      <c r="B331" s="624"/>
      <c r="C331" s="624"/>
      <c r="D331" s="624"/>
      <c r="E331" s="624"/>
      <c r="F331" s="624"/>
      <c r="G331" s="624"/>
      <c r="H331" s="624"/>
      <c r="I331" s="774" t="str">
        <f t="shared" si="21"/>
        <v xml:space="preserve"> </v>
      </c>
      <c r="J331" s="774" t="str">
        <f t="shared" si="22"/>
        <v xml:space="preserve"> </v>
      </c>
      <c r="L331" s="47">
        <v>1</v>
      </c>
      <c r="M331" s="624"/>
      <c r="N331" s="624"/>
      <c r="O331" s="624"/>
      <c r="P331" s="624"/>
      <c r="Q331" s="624"/>
      <c r="R331" s="624"/>
      <c r="S331" s="624"/>
      <c r="T331" s="624"/>
      <c r="U331" s="624"/>
      <c r="V331" s="774" t="str">
        <f t="shared" si="23"/>
        <v xml:space="preserve"> </v>
      </c>
      <c r="W331" s="774" t="str">
        <f t="shared" si="20"/>
        <v xml:space="preserve"> </v>
      </c>
    </row>
    <row r="332" spans="1:23" x14ac:dyDescent="0.25">
      <c r="A332" s="624"/>
      <c r="B332" s="624"/>
      <c r="C332" s="624"/>
      <c r="D332" s="624"/>
      <c r="E332" s="624"/>
      <c r="F332" s="624"/>
      <c r="G332" s="624"/>
      <c r="H332" s="624"/>
      <c r="I332" s="774" t="str">
        <f t="shared" si="21"/>
        <v xml:space="preserve"> </v>
      </c>
      <c r="J332" s="774" t="str">
        <f t="shared" si="22"/>
        <v xml:space="preserve"> </v>
      </c>
      <c r="L332" s="47">
        <v>1</v>
      </c>
      <c r="M332" s="624"/>
      <c r="N332" s="624"/>
      <c r="O332" s="624"/>
      <c r="P332" s="624"/>
      <c r="Q332" s="624"/>
      <c r="R332" s="624"/>
      <c r="S332" s="624"/>
      <c r="T332" s="624"/>
      <c r="U332" s="624"/>
      <c r="V332" s="774" t="str">
        <f t="shared" si="23"/>
        <v xml:space="preserve"> </v>
      </c>
      <c r="W332" s="774" t="str">
        <f t="shared" si="20"/>
        <v xml:space="preserve"> </v>
      </c>
    </row>
    <row r="333" spans="1:23" x14ac:dyDescent="0.25">
      <c r="A333" s="624"/>
      <c r="B333" s="624"/>
      <c r="C333" s="624"/>
      <c r="D333" s="624"/>
      <c r="E333" s="624"/>
      <c r="F333" s="624"/>
      <c r="G333" s="624"/>
      <c r="H333" s="624"/>
      <c r="I333" s="774" t="str">
        <f t="shared" si="21"/>
        <v xml:space="preserve"> </v>
      </c>
      <c r="J333" s="774" t="str">
        <f t="shared" si="22"/>
        <v xml:space="preserve"> </v>
      </c>
      <c r="L333" s="47">
        <v>1</v>
      </c>
      <c r="M333" s="624"/>
      <c r="N333" s="624"/>
      <c r="O333" s="624"/>
      <c r="P333" s="624"/>
      <c r="Q333" s="624"/>
      <c r="R333" s="624"/>
      <c r="S333" s="624"/>
      <c r="T333" s="624"/>
      <c r="U333" s="624"/>
      <c r="V333" s="774" t="str">
        <f t="shared" si="23"/>
        <v xml:space="preserve"> </v>
      </c>
      <c r="W333" s="774" t="str">
        <f t="shared" si="20"/>
        <v xml:space="preserve"> </v>
      </c>
    </row>
    <row r="334" spans="1:23" x14ac:dyDescent="0.25">
      <c r="A334" s="624"/>
      <c r="B334" s="624"/>
      <c r="C334" s="624"/>
      <c r="D334" s="624"/>
      <c r="E334" s="624"/>
      <c r="F334" s="624"/>
      <c r="G334" s="624"/>
      <c r="H334" s="624"/>
      <c r="I334" s="774" t="str">
        <f t="shared" si="21"/>
        <v xml:space="preserve"> </v>
      </c>
      <c r="J334" s="774" t="str">
        <f t="shared" si="22"/>
        <v xml:space="preserve"> </v>
      </c>
      <c r="L334" s="47">
        <v>1</v>
      </c>
      <c r="M334" s="624"/>
      <c r="N334" s="624"/>
      <c r="O334" s="624"/>
      <c r="P334" s="624"/>
      <c r="Q334" s="624"/>
      <c r="R334" s="624"/>
      <c r="S334" s="624"/>
      <c r="T334" s="624"/>
      <c r="U334" s="624"/>
      <c r="V334" s="774" t="str">
        <f t="shared" si="23"/>
        <v xml:space="preserve"> </v>
      </c>
      <c r="W334" s="774" t="str">
        <f t="shared" si="20"/>
        <v xml:space="preserve"> </v>
      </c>
    </row>
    <row r="335" spans="1:23" x14ac:dyDescent="0.25">
      <c r="A335" s="624"/>
      <c r="B335" s="624"/>
      <c r="C335" s="624"/>
      <c r="D335" s="624"/>
      <c r="E335" s="624"/>
      <c r="F335" s="624"/>
      <c r="G335" s="624"/>
      <c r="H335" s="624"/>
      <c r="I335" s="774" t="str">
        <f t="shared" si="21"/>
        <v xml:space="preserve"> </v>
      </c>
      <c r="J335" s="774" t="str">
        <f t="shared" si="22"/>
        <v xml:space="preserve"> </v>
      </c>
      <c r="L335" s="47">
        <v>1</v>
      </c>
      <c r="M335" s="624"/>
      <c r="N335" s="624"/>
      <c r="O335" s="624"/>
      <c r="P335" s="624"/>
      <c r="Q335" s="624"/>
      <c r="R335" s="624"/>
      <c r="S335" s="624"/>
      <c r="T335" s="624"/>
      <c r="U335" s="624"/>
      <c r="V335" s="774" t="str">
        <f t="shared" si="23"/>
        <v xml:space="preserve"> </v>
      </c>
      <c r="W335" s="774" t="str">
        <f t="shared" si="20"/>
        <v xml:space="preserve"> </v>
      </c>
    </row>
    <row r="336" spans="1:23" x14ac:dyDescent="0.25">
      <c r="A336" s="624"/>
      <c r="B336" s="624"/>
      <c r="C336" s="624"/>
      <c r="D336" s="624"/>
      <c r="E336" s="624"/>
      <c r="F336" s="624"/>
      <c r="G336" s="624"/>
      <c r="H336" s="624"/>
      <c r="I336" s="774" t="str">
        <f t="shared" si="21"/>
        <v xml:space="preserve"> </v>
      </c>
      <c r="J336" s="774" t="str">
        <f t="shared" si="22"/>
        <v xml:space="preserve"> </v>
      </c>
      <c r="L336" s="47">
        <v>1</v>
      </c>
      <c r="M336" s="624"/>
      <c r="N336" s="624"/>
      <c r="O336" s="624"/>
      <c r="P336" s="624"/>
      <c r="Q336" s="624"/>
      <c r="R336" s="624"/>
      <c r="S336" s="624"/>
      <c r="T336" s="624"/>
      <c r="U336" s="624"/>
      <c r="V336" s="774" t="str">
        <f t="shared" si="23"/>
        <v xml:space="preserve"> </v>
      </c>
      <c r="W336" s="774" t="str">
        <f t="shared" si="20"/>
        <v xml:space="preserve"> </v>
      </c>
    </row>
    <row r="337" spans="1:23" x14ac:dyDescent="0.25">
      <c r="A337" s="624"/>
      <c r="B337" s="624"/>
      <c r="C337" s="624"/>
      <c r="D337" s="624"/>
      <c r="E337" s="624"/>
      <c r="F337" s="624"/>
      <c r="G337" s="624"/>
      <c r="H337" s="624"/>
      <c r="I337" s="774" t="str">
        <f t="shared" si="21"/>
        <v xml:space="preserve"> </v>
      </c>
      <c r="J337" s="774" t="str">
        <f t="shared" si="22"/>
        <v xml:space="preserve"> </v>
      </c>
      <c r="L337" s="47">
        <v>1</v>
      </c>
      <c r="M337" s="624"/>
      <c r="N337" s="624"/>
      <c r="O337" s="624"/>
      <c r="P337" s="624"/>
      <c r="Q337" s="624"/>
      <c r="R337" s="624"/>
      <c r="S337" s="624"/>
      <c r="T337" s="624"/>
      <c r="U337" s="624"/>
      <c r="V337" s="774" t="str">
        <f t="shared" si="23"/>
        <v xml:space="preserve"> </v>
      </c>
      <c r="W337" s="774" t="str">
        <f t="shared" si="20"/>
        <v xml:space="preserve"> </v>
      </c>
    </row>
    <row r="338" spans="1:23" x14ac:dyDescent="0.25">
      <c r="A338" s="624"/>
      <c r="B338" s="624"/>
      <c r="C338" s="624"/>
      <c r="D338" s="624"/>
      <c r="E338" s="624"/>
      <c r="F338" s="624"/>
      <c r="G338" s="624"/>
      <c r="H338" s="624"/>
      <c r="I338" s="774" t="str">
        <f t="shared" si="21"/>
        <v xml:space="preserve"> </v>
      </c>
      <c r="J338" s="774" t="str">
        <f t="shared" si="22"/>
        <v xml:space="preserve"> </v>
      </c>
      <c r="L338" s="47">
        <v>1</v>
      </c>
      <c r="M338" s="624"/>
      <c r="N338" s="624"/>
      <c r="O338" s="624"/>
      <c r="P338" s="624"/>
      <c r="Q338" s="624"/>
      <c r="R338" s="624"/>
      <c r="S338" s="624"/>
      <c r="T338" s="624"/>
      <c r="U338" s="624"/>
      <c r="V338" s="774" t="str">
        <f t="shared" si="23"/>
        <v xml:space="preserve"> </v>
      </c>
      <c r="W338" s="774" t="str">
        <f t="shared" si="20"/>
        <v xml:space="preserve"> </v>
      </c>
    </row>
    <row r="339" spans="1:23" x14ac:dyDescent="0.25">
      <c r="A339" s="624"/>
      <c r="B339" s="624"/>
      <c r="C339" s="624"/>
      <c r="D339" s="624"/>
      <c r="E339" s="624"/>
      <c r="F339" s="624"/>
      <c r="G339" s="624"/>
      <c r="H339" s="624"/>
      <c r="I339" s="774" t="str">
        <f t="shared" si="21"/>
        <v xml:space="preserve"> </v>
      </c>
      <c r="J339" s="774" t="str">
        <f t="shared" si="22"/>
        <v xml:space="preserve"> </v>
      </c>
      <c r="L339" s="47">
        <v>1</v>
      </c>
      <c r="M339" s="624"/>
      <c r="N339" s="624"/>
      <c r="O339" s="624"/>
      <c r="P339" s="624"/>
      <c r="Q339" s="624"/>
      <c r="R339" s="624"/>
      <c r="S339" s="624"/>
      <c r="T339" s="624"/>
      <c r="U339" s="624"/>
      <c r="V339" s="774" t="str">
        <f t="shared" si="23"/>
        <v xml:space="preserve"> </v>
      </c>
      <c r="W339" s="774" t="str">
        <f t="shared" si="20"/>
        <v xml:space="preserve"> </v>
      </c>
    </row>
    <row r="340" spans="1:23" x14ac:dyDescent="0.25">
      <c r="A340" s="624"/>
      <c r="B340" s="624"/>
      <c r="C340" s="624"/>
      <c r="D340" s="624"/>
      <c r="E340" s="624"/>
      <c r="F340" s="624"/>
      <c r="G340" s="624"/>
      <c r="H340" s="624"/>
      <c r="I340" s="774" t="str">
        <f t="shared" si="21"/>
        <v xml:space="preserve"> </v>
      </c>
      <c r="J340" s="774" t="str">
        <f t="shared" si="22"/>
        <v xml:space="preserve"> </v>
      </c>
      <c r="L340" s="47">
        <v>1</v>
      </c>
      <c r="M340" s="624"/>
      <c r="N340" s="624"/>
      <c r="O340" s="624"/>
      <c r="P340" s="624"/>
      <c r="Q340" s="624"/>
      <c r="R340" s="624"/>
      <c r="S340" s="624"/>
      <c r="T340" s="624"/>
      <c r="U340" s="624"/>
      <c r="V340" s="774" t="str">
        <f t="shared" si="23"/>
        <v xml:space="preserve"> </v>
      </c>
      <c r="W340" s="774" t="str">
        <f t="shared" si="20"/>
        <v xml:space="preserve"> </v>
      </c>
    </row>
    <row r="341" spans="1:23" x14ac:dyDescent="0.25">
      <c r="A341" s="624"/>
      <c r="B341" s="624"/>
      <c r="C341" s="624"/>
      <c r="D341" s="624"/>
      <c r="E341" s="624"/>
      <c r="F341" s="624"/>
      <c r="G341" s="624"/>
      <c r="H341" s="624"/>
      <c r="I341" s="774" t="str">
        <f t="shared" si="21"/>
        <v xml:space="preserve"> </v>
      </c>
      <c r="J341" s="774" t="str">
        <f t="shared" si="22"/>
        <v xml:space="preserve"> </v>
      </c>
      <c r="L341" s="47">
        <v>1</v>
      </c>
      <c r="M341" s="624"/>
      <c r="N341" s="624"/>
      <c r="O341" s="624"/>
      <c r="P341" s="624"/>
      <c r="Q341" s="624"/>
      <c r="R341" s="624"/>
      <c r="S341" s="624"/>
      <c r="T341" s="624"/>
      <c r="U341" s="624"/>
      <c r="V341" s="774" t="str">
        <f t="shared" si="23"/>
        <v xml:space="preserve"> </v>
      </c>
      <c r="W341" s="774" t="str">
        <f t="shared" si="20"/>
        <v xml:space="preserve"> </v>
      </c>
    </row>
    <row r="342" spans="1:23" x14ac:dyDescent="0.25">
      <c r="A342" s="624"/>
      <c r="B342" s="624"/>
      <c r="C342" s="624"/>
      <c r="D342" s="624"/>
      <c r="E342" s="624"/>
      <c r="F342" s="624"/>
      <c r="G342" s="624"/>
      <c r="H342" s="624"/>
      <c r="I342" s="774" t="str">
        <f t="shared" si="21"/>
        <v xml:space="preserve"> </v>
      </c>
      <c r="J342" s="774" t="str">
        <f t="shared" si="22"/>
        <v xml:space="preserve"> </v>
      </c>
      <c r="L342" s="47">
        <v>1</v>
      </c>
      <c r="M342" s="624"/>
      <c r="N342" s="624"/>
      <c r="O342" s="624"/>
      <c r="P342" s="624"/>
      <c r="Q342" s="624"/>
      <c r="R342" s="624"/>
      <c r="S342" s="624"/>
      <c r="T342" s="624"/>
      <c r="U342" s="624"/>
      <c r="V342" s="774" t="str">
        <f t="shared" si="23"/>
        <v xml:space="preserve"> </v>
      </c>
      <c r="W342" s="774" t="str">
        <f t="shared" si="20"/>
        <v xml:space="preserve"> </v>
      </c>
    </row>
    <row r="343" spans="1:23" x14ac:dyDescent="0.25">
      <c r="A343" s="624"/>
      <c r="B343" s="624"/>
      <c r="C343" s="624"/>
      <c r="D343" s="624"/>
      <c r="E343" s="624"/>
      <c r="F343" s="624"/>
      <c r="G343" s="624"/>
      <c r="H343" s="624"/>
      <c r="I343" s="774" t="str">
        <f t="shared" si="21"/>
        <v xml:space="preserve"> </v>
      </c>
      <c r="J343" s="774" t="str">
        <f t="shared" si="22"/>
        <v xml:space="preserve"> </v>
      </c>
      <c r="L343" s="47">
        <v>1</v>
      </c>
      <c r="M343" s="624"/>
      <c r="N343" s="624"/>
      <c r="O343" s="624"/>
      <c r="P343" s="624"/>
      <c r="Q343" s="624"/>
      <c r="R343" s="624"/>
      <c r="S343" s="624"/>
      <c r="T343" s="624"/>
      <c r="U343" s="624"/>
      <c r="V343" s="774" t="str">
        <f t="shared" si="23"/>
        <v xml:space="preserve"> </v>
      </c>
      <c r="W343" s="774" t="str">
        <f t="shared" si="20"/>
        <v xml:space="preserve"> </v>
      </c>
    </row>
    <row r="344" spans="1:23" x14ac:dyDescent="0.25">
      <c r="A344" s="624"/>
      <c r="B344" s="624"/>
      <c r="C344" s="624"/>
      <c r="D344" s="624"/>
      <c r="E344" s="624"/>
      <c r="F344" s="624"/>
      <c r="G344" s="624"/>
      <c r="H344" s="624"/>
      <c r="I344" s="774" t="str">
        <f t="shared" si="21"/>
        <v xml:space="preserve"> </v>
      </c>
      <c r="J344" s="774" t="str">
        <f t="shared" si="22"/>
        <v xml:space="preserve"> </v>
      </c>
      <c r="L344" s="47">
        <v>1</v>
      </c>
      <c r="M344" s="624"/>
      <c r="N344" s="624"/>
      <c r="O344" s="624"/>
      <c r="P344" s="624"/>
      <c r="Q344" s="624"/>
      <c r="R344" s="624"/>
      <c r="S344" s="624"/>
      <c r="T344" s="624"/>
      <c r="U344" s="624"/>
      <c r="V344" s="774" t="str">
        <f t="shared" si="23"/>
        <v xml:space="preserve"> </v>
      </c>
      <c r="W344" s="774" t="str">
        <f t="shared" si="20"/>
        <v xml:space="preserve"> </v>
      </c>
    </row>
    <row r="345" spans="1:23" x14ac:dyDescent="0.25">
      <c r="A345" s="624"/>
      <c r="B345" s="624"/>
      <c r="C345" s="624"/>
      <c r="D345" s="624"/>
      <c r="E345" s="624"/>
      <c r="F345" s="624"/>
      <c r="G345" s="624"/>
      <c r="H345" s="624"/>
      <c r="I345" s="774" t="str">
        <f t="shared" si="21"/>
        <v xml:space="preserve"> </v>
      </c>
      <c r="J345" s="774" t="str">
        <f t="shared" si="22"/>
        <v xml:space="preserve"> </v>
      </c>
      <c r="L345" s="47">
        <v>1</v>
      </c>
      <c r="M345" s="624"/>
      <c r="N345" s="624"/>
      <c r="O345" s="624"/>
      <c r="P345" s="624"/>
      <c r="Q345" s="624"/>
      <c r="R345" s="624"/>
      <c r="S345" s="624"/>
      <c r="T345" s="624"/>
      <c r="U345" s="624"/>
      <c r="V345" s="774" t="str">
        <f t="shared" si="23"/>
        <v xml:space="preserve"> </v>
      </c>
      <c r="W345" s="774" t="str">
        <f t="shared" si="20"/>
        <v xml:space="preserve"> </v>
      </c>
    </row>
    <row r="346" spans="1:23" x14ac:dyDescent="0.25">
      <c r="A346" s="624"/>
      <c r="B346" s="624"/>
      <c r="C346" s="624"/>
      <c r="D346" s="624"/>
      <c r="E346" s="624"/>
      <c r="F346" s="624"/>
      <c r="G346" s="624"/>
      <c r="H346" s="624"/>
      <c r="I346" s="774" t="str">
        <f t="shared" si="21"/>
        <v xml:space="preserve"> </v>
      </c>
      <c r="J346" s="774" t="str">
        <f t="shared" si="22"/>
        <v xml:space="preserve"> </v>
      </c>
      <c r="L346" s="47">
        <v>1</v>
      </c>
      <c r="M346" s="624"/>
      <c r="N346" s="624"/>
      <c r="O346" s="624"/>
      <c r="P346" s="624"/>
      <c r="Q346" s="624"/>
      <c r="R346" s="624"/>
      <c r="S346" s="624"/>
      <c r="T346" s="624"/>
      <c r="U346" s="624"/>
      <c r="V346" s="774" t="str">
        <f t="shared" si="23"/>
        <v xml:space="preserve"> </v>
      </c>
      <c r="W346" s="774" t="str">
        <f t="shared" si="20"/>
        <v xml:space="preserve"> </v>
      </c>
    </row>
    <row r="347" spans="1:23" x14ac:dyDescent="0.25">
      <c r="A347" s="624"/>
      <c r="B347" s="624"/>
      <c r="C347" s="624"/>
      <c r="D347" s="624"/>
      <c r="E347" s="624"/>
      <c r="F347" s="624"/>
      <c r="G347" s="624"/>
      <c r="H347" s="624"/>
      <c r="I347" s="774" t="str">
        <f t="shared" si="21"/>
        <v xml:space="preserve"> </v>
      </c>
      <c r="J347" s="774" t="str">
        <f t="shared" si="22"/>
        <v xml:space="preserve"> </v>
      </c>
      <c r="L347" s="47">
        <v>1</v>
      </c>
      <c r="M347" s="624"/>
      <c r="N347" s="624"/>
      <c r="O347" s="624"/>
      <c r="P347" s="624"/>
      <c r="Q347" s="624"/>
      <c r="R347" s="624"/>
      <c r="S347" s="624"/>
      <c r="T347" s="624"/>
      <c r="U347" s="624"/>
      <c r="V347" s="774" t="str">
        <f t="shared" si="23"/>
        <v xml:space="preserve"> </v>
      </c>
      <c r="W347" s="774" t="str">
        <f t="shared" si="20"/>
        <v xml:space="preserve"> </v>
      </c>
    </row>
    <row r="348" spans="1:23" x14ac:dyDescent="0.25">
      <c r="A348" s="624"/>
      <c r="B348" s="624"/>
      <c r="C348" s="624"/>
      <c r="D348" s="624"/>
      <c r="E348" s="624"/>
      <c r="F348" s="624"/>
      <c r="G348" s="624"/>
      <c r="H348" s="624"/>
      <c r="I348" s="774" t="str">
        <f t="shared" si="21"/>
        <v xml:space="preserve"> </v>
      </c>
      <c r="J348" s="774" t="str">
        <f t="shared" si="22"/>
        <v xml:space="preserve"> </v>
      </c>
      <c r="L348" s="47">
        <v>1</v>
      </c>
      <c r="M348" s="624"/>
      <c r="N348" s="624"/>
      <c r="O348" s="624"/>
      <c r="P348" s="624"/>
      <c r="Q348" s="624"/>
      <c r="R348" s="624"/>
      <c r="S348" s="624"/>
      <c r="T348" s="624"/>
      <c r="U348" s="624"/>
      <c r="V348" s="774" t="str">
        <f t="shared" si="23"/>
        <v xml:space="preserve"> </v>
      </c>
      <c r="W348" s="774" t="str">
        <f t="shared" si="20"/>
        <v xml:space="preserve"> </v>
      </c>
    </row>
    <row r="349" spans="1:23" x14ac:dyDescent="0.25">
      <c r="A349" s="624"/>
      <c r="B349" s="624"/>
      <c r="C349" s="624"/>
      <c r="D349" s="624"/>
      <c r="E349" s="624"/>
      <c r="F349" s="624"/>
      <c r="G349" s="624"/>
      <c r="H349" s="624"/>
      <c r="I349" s="774" t="str">
        <f t="shared" si="21"/>
        <v xml:space="preserve"> </v>
      </c>
      <c r="J349" s="774" t="str">
        <f t="shared" si="22"/>
        <v xml:space="preserve"> </v>
      </c>
      <c r="L349" s="47">
        <v>1</v>
      </c>
      <c r="M349" s="624"/>
      <c r="N349" s="624"/>
      <c r="O349" s="624"/>
      <c r="P349" s="624"/>
      <c r="Q349" s="624"/>
      <c r="R349" s="624"/>
      <c r="S349" s="624"/>
      <c r="T349" s="624"/>
      <c r="U349" s="624"/>
      <c r="V349" s="774" t="str">
        <f t="shared" si="23"/>
        <v xml:space="preserve"> </v>
      </c>
      <c r="W349" s="774" t="str">
        <f t="shared" si="20"/>
        <v xml:space="preserve"> </v>
      </c>
    </row>
    <row r="350" spans="1:23" x14ac:dyDescent="0.25">
      <c r="A350" s="624"/>
      <c r="B350" s="624"/>
      <c r="C350" s="624"/>
      <c r="D350" s="624"/>
      <c r="E350" s="624"/>
      <c r="F350" s="624"/>
      <c r="G350" s="624"/>
      <c r="H350" s="624"/>
      <c r="I350" s="774" t="str">
        <f t="shared" si="21"/>
        <v xml:space="preserve"> </v>
      </c>
      <c r="J350" s="774" t="str">
        <f t="shared" si="22"/>
        <v xml:space="preserve"> </v>
      </c>
      <c r="L350" s="47">
        <v>1</v>
      </c>
      <c r="M350" s="624"/>
      <c r="N350" s="624"/>
      <c r="O350" s="624"/>
      <c r="P350" s="624"/>
      <c r="Q350" s="624"/>
      <c r="R350" s="624"/>
      <c r="S350" s="624"/>
      <c r="T350" s="624"/>
      <c r="U350" s="624"/>
      <c r="V350" s="774" t="str">
        <f t="shared" si="23"/>
        <v xml:space="preserve"> </v>
      </c>
      <c r="W350" s="774" t="str">
        <f t="shared" si="20"/>
        <v xml:space="preserve"> </v>
      </c>
    </row>
    <row r="351" spans="1:23" x14ac:dyDescent="0.25">
      <c r="A351" s="624"/>
      <c r="B351" s="624"/>
      <c r="C351" s="624"/>
      <c r="D351" s="624"/>
      <c r="E351" s="624"/>
      <c r="F351" s="624"/>
      <c r="G351" s="624"/>
      <c r="H351" s="624"/>
      <c r="I351" s="774" t="str">
        <f t="shared" si="21"/>
        <v xml:space="preserve"> </v>
      </c>
      <c r="J351" s="774" t="str">
        <f t="shared" si="22"/>
        <v xml:space="preserve"> </v>
      </c>
      <c r="L351" s="47">
        <v>1</v>
      </c>
      <c r="M351" s="624"/>
      <c r="N351" s="624"/>
      <c r="O351" s="624"/>
      <c r="P351" s="624"/>
      <c r="Q351" s="624"/>
      <c r="R351" s="624"/>
      <c r="S351" s="624"/>
      <c r="T351" s="624"/>
      <c r="U351" s="624"/>
      <c r="V351" s="774" t="str">
        <f t="shared" si="23"/>
        <v xml:space="preserve"> </v>
      </c>
      <c r="W351" s="774" t="str">
        <f t="shared" si="20"/>
        <v xml:space="preserve"> </v>
      </c>
    </row>
    <row r="352" spans="1:23" x14ac:dyDescent="0.25">
      <c r="A352" s="624"/>
      <c r="B352" s="624"/>
      <c r="C352" s="624"/>
      <c r="D352" s="624"/>
      <c r="E352" s="624"/>
      <c r="F352" s="624"/>
      <c r="G352" s="624"/>
      <c r="H352" s="624"/>
      <c r="I352" s="774" t="str">
        <f t="shared" si="21"/>
        <v xml:space="preserve"> </v>
      </c>
      <c r="J352" s="774" t="str">
        <f t="shared" si="22"/>
        <v xml:space="preserve"> </v>
      </c>
      <c r="L352" s="47">
        <v>1</v>
      </c>
      <c r="M352" s="624"/>
      <c r="N352" s="624"/>
      <c r="O352" s="624"/>
      <c r="P352" s="624"/>
      <c r="Q352" s="624"/>
      <c r="R352" s="624"/>
      <c r="S352" s="624"/>
      <c r="T352" s="624"/>
      <c r="U352" s="624"/>
      <c r="V352" s="774" t="str">
        <f t="shared" si="23"/>
        <v xml:space="preserve"> </v>
      </c>
      <c r="W352" s="774" t="str">
        <f t="shared" si="20"/>
        <v xml:space="preserve"> </v>
      </c>
    </row>
    <row r="353" spans="1:23" x14ac:dyDescent="0.25">
      <c r="A353" s="624"/>
      <c r="B353" s="624"/>
      <c r="C353" s="624"/>
      <c r="D353" s="624"/>
      <c r="E353" s="624"/>
      <c r="F353" s="624"/>
      <c r="G353" s="624"/>
      <c r="H353" s="624"/>
      <c r="I353" s="774" t="str">
        <f t="shared" si="21"/>
        <v xml:space="preserve"> </v>
      </c>
      <c r="J353" s="774" t="str">
        <f t="shared" si="22"/>
        <v xml:space="preserve"> </v>
      </c>
      <c r="L353" s="47">
        <v>1</v>
      </c>
      <c r="M353" s="624"/>
      <c r="N353" s="624"/>
      <c r="O353" s="624"/>
      <c r="P353" s="624"/>
      <c r="Q353" s="624"/>
      <c r="R353" s="624"/>
      <c r="S353" s="624"/>
      <c r="T353" s="624"/>
      <c r="U353" s="624"/>
      <c r="V353" s="774" t="str">
        <f t="shared" si="23"/>
        <v xml:space="preserve"> </v>
      </c>
      <c r="W353" s="774" t="str">
        <f t="shared" si="20"/>
        <v xml:space="preserve"> </v>
      </c>
    </row>
    <row r="354" spans="1:23" x14ac:dyDescent="0.25">
      <c r="A354" s="624"/>
      <c r="B354" s="624"/>
      <c r="C354" s="624"/>
      <c r="D354" s="624"/>
      <c r="E354" s="624"/>
      <c r="F354" s="624"/>
      <c r="G354" s="624"/>
      <c r="H354" s="624"/>
      <c r="I354" s="774" t="str">
        <f t="shared" si="21"/>
        <v xml:space="preserve"> </v>
      </c>
      <c r="J354" s="774" t="str">
        <f t="shared" si="22"/>
        <v xml:space="preserve"> </v>
      </c>
      <c r="L354" s="47">
        <v>1</v>
      </c>
      <c r="M354" s="624"/>
      <c r="N354" s="624"/>
      <c r="O354" s="624"/>
      <c r="P354" s="624"/>
      <c r="Q354" s="624"/>
      <c r="R354" s="624"/>
      <c r="S354" s="624"/>
      <c r="T354" s="624"/>
      <c r="U354" s="624"/>
      <c r="V354" s="774" t="str">
        <f t="shared" si="23"/>
        <v xml:space="preserve"> </v>
      </c>
      <c r="W354" s="774" t="str">
        <f t="shared" si="20"/>
        <v xml:space="preserve"> </v>
      </c>
    </row>
    <row r="355" spans="1:23" x14ac:dyDescent="0.25">
      <c r="A355" s="624"/>
      <c r="B355" s="624"/>
      <c r="C355" s="624"/>
      <c r="D355" s="624"/>
      <c r="E355" s="624"/>
      <c r="F355" s="624"/>
      <c r="G355" s="624"/>
      <c r="H355" s="624"/>
      <c r="I355" s="774" t="str">
        <f t="shared" si="21"/>
        <v xml:space="preserve"> </v>
      </c>
      <c r="J355" s="774" t="str">
        <f t="shared" si="22"/>
        <v xml:space="preserve"> </v>
      </c>
      <c r="L355" s="47">
        <v>1</v>
      </c>
      <c r="M355" s="624"/>
      <c r="N355" s="624"/>
      <c r="O355" s="624"/>
      <c r="P355" s="624"/>
      <c r="Q355" s="624"/>
      <c r="R355" s="624"/>
      <c r="S355" s="624"/>
      <c r="T355" s="624"/>
      <c r="U355" s="624"/>
      <c r="V355" s="774" t="str">
        <f t="shared" si="23"/>
        <v xml:space="preserve"> </v>
      </c>
      <c r="W355" s="774" t="str">
        <f t="shared" si="20"/>
        <v xml:space="preserve"> </v>
      </c>
    </row>
    <row r="356" spans="1:23" x14ac:dyDescent="0.25">
      <c r="A356" s="624"/>
      <c r="B356" s="624"/>
      <c r="C356" s="624"/>
      <c r="D356" s="624"/>
      <c r="E356" s="624"/>
      <c r="F356" s="624"/>
      <c r="G356" s="624"/>
      <c r="H356" s="624"/>
      <c r="I356" s="774" t="str">
        <f t="shared" si="21"/>
        <v xml:space="preserve"> </v>
      </c>
      <c r="J356" s="774" t="str">
        <f t="shared" si="22"/>
        <v xml:space="preserve"> </v>
      </c>
      <c r="L356" s="47">
        <v>1</v>
      </c>
      <c r="M356" s="624"/>
      <c r="N356" s="624"/>
      <c r="O356" s="624"/>
      <c r="P356" s="624"/>
      <c r="Q356" s="624"/>
      <c r="R356" s="624"/>
      <c r="S356" s="624"/>
      <c r="T356" s="624"/>
      <c r="U356" s="624"/>
      <c r="V356" s="774" t="str">
        <f t="shared" si="23"/>
        <v xml:space="preserve"> </v>
      </c>
      <c r="W356" s="774" t="str">
        <f t="shared" si="20"/>
        <v xml:space="preserve"> </v>
      </c>
    </row>
    <row r="357" spans="1:23" x14ac:dyDescent="0.25">
      <c r="A357" s="624"/>
      <c r="B357" s="624"/>
      <c r="C357" s="624"/>
      <c r="D357" s="624"/>
      <c r="E357" s="624"/>
      <c r="F357" s="624"/>
      <c r="G357" s="624"/>
      <c r="H357" s="624"/>
      <c r="I357" s="774" t="str">
        <f t="shared" si="21"/>
        <v xml:space="preserve"> </v>
      </c>
      <c r="J357" s="774" t="str">
        <f t="shared" si="22"/>
        <v xml:space="preserve"> </v>
      </c>
      <c r="L357" s="47">
        <v>1</v>
      </c>
      <c r="M357" s="624"/>
      <c r="N357" s="624"/>
      <c r="O357" s="624"/>
      <c r="P357" s="624"/>
      <c r="Q357" s="624"/>
      <c r="R357" s="624"/>
      <c r="S357" s="624"/>
      <c r="T357" s="624"/>
      <c r="U357" s="624"/>
      <c r="V357" s="774" t="str">
        <f t="shared" si="23"/>
        <v xml:space="preserve"> </v>
      </c>
      <c r="W357" s="774" t="str">
        <f t="shared" si="20"/>
        <v xml:space="preserve"> </v>
      </c>
    </row>
    <row r="358" spans="1:23" x14ac:dyDescent="0.25">
      <c r="A358" s="624"/>
      <c r="B358" s="624"/>
      <c r="C358" s="624"/>
      <c r="D358" s="624"/>
      <c r="E358" s="624"/>
      <c r="F358" s="624"/>
      <c r="G358" s="624"/>
      <c r="H358" s="624"/>
      <c r="I358" s="774" t="str">
        <f t="shared" si="21"/>
        <v xml:space="preserve"> </v>
      </c>
      <c r="J358" s="774" t="str">
        <f t="shared" si="22"/>
        <v xml:space="preserve"> </v>
      </c>
      <c r="L358" s="47">
        <v>1</v>
      </c>
      <c r="M358" s="624"/>
      <c r="N358" s="624"/>
      <c r="O358" s="624"/>
      <c r="P358" s="624"/>
      <c r="Q358" s="624"/>
      <c r="R358" s="624"/>
      <c r="S358" s="624"/>
      <c r="T358" s="624"/>
      <c r="U358" s="624"/>
      <c r="V358" s="774" t="str">
        <f t="shared" si="23"/>
        <v xml:space="preserve"> </v>
      </c>
      <c r="W358" s="774" t="str">
        <f t="shared" si="20"/>
        <v xml:space="preserve"> </v>
      </c>
    </row>
    <row r="359" spans="1:23" x14ac:dyDescent="0.25">
      <c r="A359" s="624"/>
      <c r="B359" s="624"/>
      <c r="C359" s="624"/>
      <c r="D359" s="624"/>
      <c r="E359" s="624"/>
      <c r="F359" s="624"/>
      <c r="G359" s="624"/>
      <c r="H359" s="624"/>
      <c r="I359" s="774" t="str">
        <f t="shared" si="21"/>
        <v xml:space="preserve"> </v>
      </c>
      <c r="J359" s="774" t="str">
        <f t="shared" si="22"/>
        <v xml:space="preserve"> </v>
      </c>
      <c r="L359" s="47">
        <v>1</v>
      </c>
      <c r="M359" s="624"/>
      <c r="N359" s="624"/>
      <c r="O359" s="624"/>
      <c r="P359" s="624"/>
      <c r="Q359" s="624"/>
      <c r="R359" s="624"/>
      <c r="S359" s="624"/>
      <c r="T359" s="624"/>
      <c r="U359" s="624"/>
      <c r="V359" s="774" t="str">
        <f t="shared" si="23"/>
        <v xml:space="preserve"> </v>
      </c>
      <c r="W359" s="774" t="str">
        <f t="shared" si="20"/>
        <v xml:space="preserve"> </v>
      </c>
    </row>
    <row r="360" spans="1:23" x14ac:dyDescent="0.25">
      <c r="A360" s="624"/>
      <c r="B360" s="624"/>
      <c r="C360" s="624"/>
      <c r="D360" s="624"/>
      <c r="E360" s="624"/>
      <c r="F360" s="624"/>
      <c r="G360" s="624"/>
      <c r="H360" s="624"/>
      <c r="I360" s="774" t="str">
        <f t="shared" si="21"/>
        <v xml:space="preserve"> </v>
      </c>
      <c r="J360" s="774" t="str">
        <f t="shared" si="22"/>
        <v xml:space="preserve"> </v>
      </c>
      <c r="L360" s="47">
        <v>1</v>
      </c>
      <c r="M360" s="624"/>
      <c r="N360" s="624"/>
      <c r="O360" s="624"/>
      <c r="P360" s="624"/>
      <c r="Q360" s="624"/>
      <c r="R360" s="624"/>
      <c r="S360" s="624"/>
      <c r="T360" s="624"/>
      <c r="U360" s="624"/>
      <c r="V360" s="774" t="str">
        <f t="shared" si="23"/>
        <v xml:space="preserve"> </v>
      </c>
      <c r="W360" s="774" t="str">
        <f t="shared" si="20"/>
        <v xml:space="preserve"> </v>
      </c>
    </row>
    <row r="361" spans="1:23" x14ac:dyDescent="0.25">
      <c r="A361" s="624"/>
      <c r="B361" s="624"/>
      <c r="C361" s="624"/>
      <c r="D361" s="624"/>
      <c r="E361" s="624"/>
      <c r="F361" s="624"/>
      <c r="G361" s="624"/>
      <c r="H361" s="624"/>
      <c r="I361" s="774" t="str">
        <f t="shared" si="21"/>
        <v xml:space="preserve"> </v>
      </c>
      <c r="J361" s="774" t="str">
        <f t="shared" si="22"/>
        <v xml:space="preserve"> </v>
      </c>
      <c r="L361" s="47">
        <v>1</v>
      </c>
      <c r="M361" s="624"/>
      <c r="N361" s="624"/>
      <c r="O361" s="624"/>
      <c r="P361" s="624"/>
      <c r="Q361" s="624"/>
      <c r="R361" s="624"/>
      <c r="S361" s="624"/>
      <c r="T361" s="624"/>
      <c r="U361" s="624"/>
      <c r="V361" s="774" t="str">
        <f t="shared" si="23"/>
        <v xml:space="preserve"> </v>
      </c>
      <c r="W361" s="774" t="str">
        <f t="shared" si="20"/>
        <v xml:space="preserve"> </v>
      </c>
    </row>
    <row r="362" spans="1:23" x14ac:dyDescent="0.25">
      <c r="A362" s="624"/>
      <c r="B362" s="624"/>
      <c r="C362" s="624"/>
      <c r="D362" s="624"/>
      <c r="E362" s="624"/>
      <c r="F362" s="624"/>
      <c r="G362" s="624"/>
      <c r="H362" s="624"/>
      <c r="I362" s="774" t="str">
        <f t="shared" si="21"/>
        <v xml:space="preserve"> </v>
      </c>
      <c r="J362" s="774" t="str">
        <f t="shared" si="22"/>
        <v xml:space="preserve"> </v>
      </c>
      <c r="L362" s="47">
        <v>1</v>
      </c>
      <c r="M362" s="624"/>
      <c r="N362" s="624"/>
      <c r="O362" s="624"/>
      <c r="P362" s="624"/>
      <c r="Q362" s="624"/>
      <c r="R362" s="624"/>
      <c r="S362" s="624"/>
      <c r="T362" s="624"/>
      <c r="U362" s="624"/>
      <c r="V362" s="774" t="str">
        <f t="shared" si="23"/>
        <v xml:space="preserve"> </v>
      </c>
      <c r="W362" s="774" t="str">
        <f t="shared" si="20"/>
        <v xml:space="preserve"> </v>
      </c>
    </row>
    <row r="363" spans="1:23" x14ac:dyDescent="0.25">
      <c r="A363" s="624"/>
      <c r="B363" s="624"/>
      <c r="C363" s="624"/>
      <c r="D363" s="624"/>
      <c r="E363" s="624"/>
      <c r="F363" s="624"/>
      <c r="G363" s="624"/>
      <c r="H363" s="624"/>
      <c r="I363" s="774" t="str">
        <f t="shared" si="21"/>
        <v xml:space="preserve"> </v>
      </c>
      <c r="J363" s="774" t="str">
        <f t="shared" si="22"/>
        <v xml:space="preserve"> </v>
      </c>
      <c r="L363" s="47">
        <v>1</v>
      </c>
      <c r="M363" s="624"/>
      <c r="N363" s="624"/>
      <c r="O363" s="624"/>
      <c r="P363" s="624"/>
      <c r="Q363" s="624"/>
      <c r="R363" s="624"/>
      <c r="S363" s="624"/>
      <c r="T363" s="624"/>
      <c r="U363" s="624"/>
      <c r="V363" s="774" t="str">
        <f t="shared" si="23"/>
        <v xml:space="preserve"> </v>
      </c>
      <c r="W363" s="774" t="str">
        <f t="shared" si="20"/>
        <v xml:space="preserve"> </v>
      </c>
    </row>
    <row r="364" spans="1:23" x14ac:dyDescent="0.25">
      <c r="A364" s="624"/>
      <c r="B364" s="624"/>
      <c r="C364" s="624"/>
      <c r="D364" s="624"/>
      <c r="E364" s="624"/>
      <c r="F364" s="624"/>
      <c r="G364" s="624"/>
      <c r="H364" s="624"/>
      <c r="I364" s="774" t="str">
        <f t="shared" si="21"/>
        <v xml:space="preserve"> </v>
      </c>
      <c r="J364" s="774" t="str">
        <f t="shared" si="22"/>
        <v xml:space="preserve"> </v>
      </c>
      <c r="L364" s="47">
        <v>1</v>
      </c>
      <c r="M364" s="624"/>
      <c r="N364" s="624"/>
      <c r="O364" s="624"/>
      <c r="P364" s="624"/>
      <c r="Q364" s="624"/>
      <c r="R364" s="624"/>
      <c r="S364" s="624"/>
      <c r="T364" s="624"/>
      <c r="U364" s="624"/>
      <c r="V364" s="774" t="str">
        <f t="shared" si="23"/>
        <v xml:space="preserve"> </v>
      </c>
      <c r="W364" s="774" t="str">
        <f t="shared" si="20"/>
        <v xml:space="preserve"> </v>
      </c>
    </row>
    <row r="365" spans="1:23" x14ac:dyDescent="0.25">
      <c r="A365" s="624"/>
      <c r="B365" s="624"/>
      <c r="C365" s="624"/>
      <c r="D365" s="624"/>
      <c r="E365" s="624"/>
      <c r="F365" s="624"/>
      <c r="G365" s="624"/>
      <c r="H365" s="624"/>
      <c r="I365" s="774" t="str">
        <f t="shared" si="21"/>
        <v xml:space="preserve"> </v>
      </c>
      <c r="J365" s="774" t="str">
        <f t="shared" si="22"/>
        <v xml:space="preserve"> </v>
      </c>
      <c r="L365" s="47">
        <v>1</v>
      </c>
      <c r="M365" s="624"/>
      <c r="N365" s="624"/>
      <c r="O365" s="624"/>
      <c r="P365" s="624"/>
      <c r="Q365" s="624"/>
      <c r="R365" s="624"/>
      <c r="S365" s="624"/>
      <c r="T365" s="624"/>
      <c r="U365" s="624"/>
      <c r="V365" s="774" t="str">
        <f t="shared" si="23"/>
        <v xml:space="preserve"> </v>
      </c>
      <c r="W365" s="774" t="str">
        <f t="shared" si="20"/>
        <v xml:space="preserve"> </v>
      </c>
    </row>
    <row r="366" spans="1:23" x14ac:dyDescent="0.25">
      <c r="A366" s="624"/>
      <c r="B366" s="624"/>
      <c r="C366" s="624"/>
      <c r="D366" s="624"/>
      <c r="E366" s="624"/>
      <c r="F366" s="624"/>
      <c r="G366" s="624"/>
      <c r="H366" s="624"/>
      <c r="I366" s="774" t="str">
        <f t="shared" si="21"/>
        <v xml:space="preserve"> </v>
      </c>
      <c r="J366" s="774" t="str">
        <f t="shared" si="22"/>
        <v xml:space="preserve"> </v>
      </c>
      <c r="L366" s="47">
        <v>1</v>
      </c>
      <c r="M366" s="624"/>
      <c r="N366" s="624"/>
      <c r="O366" s="624"/>
      <c r="P366" s="624"/>
      <c r="Q366" s="624"/>
      <c r="R366" s="624"/>
      <c r="S366" s="624"/>
      <c r="T366" s="624"/>
      <c r="U366" s="624"/>
      <c r="V366" s="774" t="str">
        <f t="shared" si="23"/>
        <v xml:space="preserve"> </v>
      </c>
      <c r="W366" s="774" t="str">
        <f t="shared" si="20"/>
        <v xml:space="preserve"> </v>
      </c>
    </row>
    <row r="367" spans="1:23" x14ac:dyDescent="0.25">
      <c r="A367" s="624"/>
      <c r="B367" s="624"/>
      <c r="C367" s="624"/>
      <c r="D367" s="624"/>
      <c r="E367" s="624"/>
      <c r="F367" s="624"/>
      <c r="G367" s="624"/>
      <c r="H367" s="624"/>
      <c r="I367" s="774" t="str">
        <f t="shared" si="21"/>
        <v xml:space="preserve"> </v>
      </c>
      <c r="J367" s="774" t="str">
        <f t="shared" si="22"/>
        <v xml:space="preserve"> </v>
      </c>
      <c r="L367" s="47">
        <v>1</v>
      </c>
      <c r="M367" s="624"/>
      <c r="N367" s="624"/>
      <c r="O367" s="624"/>
      <c r="P367" s="624"/>
      <c r="Q367" s="624"/>
      <c r="R367" s="624"/>
      <c r="S367" s="624"/>
      <c r="T367" s="624"/>
      <c r="U367" s="624"/>
      <c r="V367" s="774" t="str">
        <f t="shared" si="23"/>
        <v xml:space="preserve"> </v>
      </c>
      <c r="W367" s="774" t="str">
        <f t="shared" si="20"/>
        <v xml:space="preserve"> </v>
      </c>
    </row>
    <row r="368" spans="1:23" x14ac:dyDescent="0.25">
      <c r="A368" s="624"/>
      <c r="B368" s="624"/>
      <c r="C368" s="624"/>
      <c r="D368" s="624"/>
      <c r="E368" s="624"/>
      <c r="F368" s="624"/>
      <c r="G368" s="624"/>
      <c r="H368" s="624"/>
      <c r="I368" s="774" t="str">
        <f t="shared" si="21"/>
        <v xml:space="preserve"> </v>
      </c>
      <c r="J368" s="774" t="str">
        <f t="shared" si="22"/>
        <v xml:space="preserve"> </v>
      </c>
      <c r="L368" s="47">
        <v>1</v>
      </c>
      <c r="M368" s="624"/>
      <c r="N368" s="624"/>
      <c r="O368" s="624"/>
      <c r="P368" s="624"/>
      <c r="Q368" s="624"/>
      <c r="R368" s="624"/>
      <c r="S368" s="624"/>
      <c r="T368" s="624"/>
      <c r="U368" s="624"/>
      <c r="V368" s="774" t="str">
        <f t="shared" si="23"/>
        <v xml:space="preserve"> </v>
      </c>
      <c r="W368" s="774" t="str">
        <f t="shared" si="20"/>
        <v xml:space="preserve"> </v>
      </c>
    </row>
    <row r="369" spans="1:23" x14ac:dyDescent="0.25">
      <c r="A369" s="624"/>
      <c r="B369" s="624"/>
      <c r="C369" s="624"/>
      <c r="D369" s="624"/>
      <c r="E369" s="624"/>
      <c r="F369" s="624"/>
      <c r="G369" s="624"/>
      <c r="H369" s="624"/>
      <c r="I369" s="774" t="str">
        <f t="shared" si="21"/>
        <v xml:space="preserve"> </v>
      </c>
      <c r="J369" s="774" t="str">
        <f t="shared" si="22"/>
        <v xml:space="preserve"> </v>
      </c>
      <c r="L369" s="47">
        <v>1</v>
      </c>
      <c r="M369" s="624"/>
      <c r="N369" s="624"/>
      <c r="O369" s="624"/>
      <c r="P369" s="624"/>
      <c r="Q369" s="624"/>
      <c r="R369" s="624"/>
      <c r="S369" s="624"/>
      <c r="T369" s="624"/>
      <c r="U369" s="624"/>
      <c r="V369" s="774" t="str">
        <f t="shared" si="23"/>
        <v xml:space="preserve"> </v>
      </c>
      <c r="W369" s="774" t="str">
        <f t="shared" si="20"/>
        <v xml:space="preserve"> </v>
      </c>
    </row>
    <row r="370" spans="1:23" x14ac:dyDescent="0.25">
      <c r="A370" s="624"/>
      <c r="B370" s="624"/>
      <c r="C370" s="624"/>
      <c r="D370" s="624"/>
      <c r="E370" s="624"/>
      <c r="F370" s="624"/>
      <c r="G370" s="624"/>
      <c r="H370" s="624"/>
      <c r="I370" s="774" t="str">
        <f t="shared" si="21"/>
        <v xml:space="preserve"> </v>
      </c>
      <c r="J370" s="774" t="str">
        <f t="shared" si="22"/>
        <v xml:space="preserve"> </v>
      </c>
      <c r="L370" s="47">
        <v>1</v>
      </c>
      <c r="M370" s="624"/>
      <c r="N370" s="624"/>
      <c r="O370" s="624"/>
      <c r="P370" s="624"/>
      <c r="Q370" s="624"/>
      <c r="R370" s="624"/>
      <c r="S370" s="624"/>
      <c r="T370" s="624"/>
      <c r="U370" s="624"/>
      <c r="V370" s="774" t="str">
        <f t="shared" si="23"/>
        <v xml:space="preserve"> </v>
      </c>
      <c r="W370" s="774" t="str">
        <f t="shared" si="20"/>
        <v xml:space="preserve"> </v>
      </c>
    </row>
    <row r="371" spans="1:23" x14ac:dyDescent="0.25">
      <c r="A371" s="624"/>
      <c r="B371" s="624"/>
      <c r="C371" s="624"/>
      <c r="D371" s="624"/>
      <c r="E371" s="624"/>
      <c r="F371" s="624"/>
      <c r="G371" s="624"/>
      <c r="H371" s="624"/>
      <c r="I371" s="774" t="str">
        <f t="shared" si="21"/>
        <v xml:space="preserve"> </v>
      </c>
      <c r="J371" s="774" t="str">
        <f t="shared" si="22"/>
        <v xml:space="preserve"> </v>
      </c>
      <c r="L371" s="47">
        <v>1</v>
      </c>
      <c r="M371" s="624"/>
      <c r="N371" s="624"/>
      <c r="O371" s="624"/>
      <c r="P371" s="624"/>
      <c r="Q371" s="624"/>
      <c r="R371" s="624"/>
      <c r="S371" s="624"/>
      <c r="T371" s="624"/>
      <c r="U371" s="624"/>
      <c r="V371" s="774" t="str">
        <f t="shared" si="23"/>
        <v xml:space="preserve"> </v>
      </c>
      <c r="W371" s="774" t="str">
        <f t="shared" si="20"/>
        <v xml:space="preserve"> </v>
      </c>
    </row>
    <row r="372" spans="1:23" x14ac:dyDescent="0.25">
      <c r="A372" s="624"/>
      <c r="B372" s="624"/>
      <c r="C372" s="624"/>
      <c r="D372" s="624"/>
      <c r="E372" s="624"/>
      <c r="F372" s="624"/>
      <c r="G372" s="624"/>
      <c r="H372" s="624"/>
      <c r="I372" s="774" t="str">
        <f t="shared" si="21"/>
        <v xml:space="preserve"> </v>
      </c>
      <c r="J372" s="774" t="str">
        <f t="shared" si="22"/>
        <v xml:space="preserve"> </v>
      </c>
      <c r="L372" s="47">
        <v>1</v>
      </c>
      <c r="M372" s="624"/>
      <c r="N372" s="624"/>
      <c r="O372" s="624"/>
      <c r="P372" s="624"/>
      <c r="Q372" s="624"/>
      <c r="R372" s="624"/>
      <c r="S372" s="624"/>
      <c r="T372" s="624"/>
      <c r="U372" s="624"/>
      <c r="V372" s="774" t="str">
        <f t="shared" si="23"/>
        <v xml:space="preserve"> </v>
      </c>
      <c r="W372" s="774" t="str">
        <f t="shared" si="20"/>
        <v xml:space="preserve"> </v>
      </c>
    </row>
    <row r="373" spans="1:23" x14ac:dyDescent="0.25">
      <c r="A373" s="624"/>
      <c r="B373" s="624"/>
      <c r="C373" s="624"/>
      <c r="D373" s="624"/>
      <c r="E373" s="624"/>
      <c r="F373" s="624"/>
      <c r="G373" s="624"/>
      <c r="H373" s="624"/>
      <c r="I373" s="774" t="str">
        <f t="shared" si="21"/>
        <v xml:space="preserve"> </v>
      </c>
      <c r="J373" s="774" t="str">
        <f t="shared" si="22"/>
        <v xml:space="preserve"> </v>
      </c>
      <c r="L373" s="47">
        <v>1</v>
      </c>
      <c r="M373" s="624"/>
      <c r="N373" s="624"/>
      <c r="O373" s="624"/>
      <c r="P373" s="624"/>
      <c r="Q373" s="624"/>
      <c r="R373" s="624"/>
      <c r="S373" s="624"/>
      <c r="T373" s="624"/>
      <c r="U373" s="624"/>
      <c r="V373" s="774" t="str">
        <f t="shared" si="23"/>
        <v xml:space="preserve"> </v>
      </c>
      <c r="W373" s="774" t="str">
        <f t="shared" si="20"/>
        <v xml:space="preserve"> </v>
      </c>
    </row>
    <row r="374" spans="1:23" x14ac:dyDescent="0.25">
      <c r="A374" s="624"/>
      <c r="B374" s="624"/>
      <c r="C374" s="624"/>
      <c r="D374" s="624"/>
      <c r="E374" s="624"/>
      <c r="F374" s="624"/>
      <c r="G374" s="624"/>
      <c r="H374" s="624"/>
      <c r="I374" s="774" t="str">
        <f t="shared" si="21"/>
        <v xml:space="preserve"> </v>
      </c>
      <c r="J374" s="774" t="str">
        <f t="shared" si="22"/>
        <v xml:space="preserve"> </v>
      </c>
      <c r="L374" s="47">
        <v>1</v>
      </c>
      <c r="M374" s="624"/>
      <c r="N374" s="624"/>
      <c r="O374" s="624"/>
      <c r="P374" s="624"/>
      <c r="Q374" s="624"/>
      <c r="R374" s="624"/>
      <c r="S374" s="624"/>
      <c r="T374" s="624"/>
      <c r="U374" s="624"/>
      <c r="V374" s="774" t="str">
        <f t="shared" si="23"/>
        <v xml:space="preserve"> </v>
      </c>
      <c r="W374" s="774" t="str">
        <f t="shared" si="20"/>
        <v xml:space="preserve"> </v>
      </c>
    </row>
    <row r="375" spans="1:23" x14ac:dyDescent="0.25">
      <c r="A375" s="624"/>
      <c r="B375" s="624"/>
      <c r="C375" s="624"/>
      <c r="D375" s="624"/>
      <c r="E375" s="624"/>
      <c r="F375" s="624"/>
      <c r="G375" s="624"/>
      <c r="H375" s="624"/>
      <c r="I375" s="774" t="str">
        <f t="shared" si="21"/>
        <v xml:space="preserve"> </v>
      </c>
      <c r="J375" s="774" t="str">
        <f t="shared" si="22"/>
        <v xml:space="preserve"> </v>
      </c>
      <c r="L375" s="47">
        <v>1</v>
      </c>
      <c r="M375" s="624"/>
      <c r="N375" s="624"/>
      <c r="O375" s="624"/>
      <c r="P375" s="624"/>
      <c r="Q375" s="624"/>
      <c r="R375" s="624"/>
      <c r="S375" s="624"/>
      <c r="T375" s="624"/>
      <c r="U375" s="624"/>
      <c r="V375" s="774" t="str">
        <f t="shared" si="23"/>
        <v xml:space="preserve"> </v>
      </c>
      <c r="W375" s="774" t="str">
        <f t="shared" si="20"/>
        <v xml:space="preserve"> </v>
      </c>
    </row>
    <row r="376" spans="1:23" x14ac:dyDescent="0.25">
      <c r="A376" s="624"/>
      <c r="B376" s="624"/>
      <c r="C376" s="624"/>
      <c r="D376" s="624"/>
      <c r="E376" s="624"/>
      <c r="F376" s="624"/>
      <c r="G376" s="624"/>
      <c r="H376" s="624"/>
      <c r="I376" s="774" t="str">
        <f t="shared" si="21"/>
        <v xml:space="preserve"> </v>
      </c>
      <c r="J376" s="774" t="str">
        <f t="shared" si="22"/>
        <v xml:space="preserve"> </v>
      </c>
      <c r="L376" s="47">
        <v>1</v>
      </c>
      <c r="M376" s="624"/>
      <c r="N376" s="624"/>
      <c r="O376" s="624"/>
      <c r="P376" s="624"/>
      <c r="Q376" s="624"/>
      <c r="R376" s="624"/>
      <c r="S376" s="624"/>
      <c r="T376" s="624"/>
      <c r="U376" s="624"/>
      <c r="V376" s="774" t="str">
        <f t="shared" si="23"/>
        <v xml:space="preserve"> </v>
      </c>
      <c r="W376" s="774" t="str">
        <f t="shared" si="20"/>
        <v xml:space="preserve"> </v>
      </c>
    </row>
    <row r="377" spans="1:23" x14ac:dyDescent="0.25">
      <c r="A377" s="624"/>
      <c r="B377" s="624"/>
      <c r="C377" s="624"/>
      <c r="D377" s="624"/>
      <c r="E377" s="624"/>
      <c r="F377" s="624"/>
      <c r="G377" s="624"/>
      <c r="H377" s="624"/>
      <c r="I377" s="774" t="str">
        <f t="shared" si="21"/>
        <v xml:space="preserve"> </v>
      </c>
      <c r="J377" s="774" t="str">
        <f t="shared" si="22"/>
        <v xml:space="preserve"> </v>
      </c>
      <c r="L377" s="47">
        <v>1</v>
      </c>
      <c r="M377" s="624"/>
      <c r="N377" s="624"/>
      <c r="O377" s="624"/>
      <c r="P377" s="624"/>
      <c r="Q377" s="624"/>
      <c r="R377" s="624"/>
      <c r="S377" s="624"/>
      <c r="T377" s="624"/>
      <c r="U377" s="624"/>
      <c r="V377" s="774" t="str">
        <f t="shared" si="23"/>
        <v xml:space="preserve"> </v>
      </c>
      <c r="W377" s="774" t="str">
        <f t="shared" si="20"/>
        <v xml:space="preserve"> </v>
      </c>
    </row>
    <row r="378" spans="1:23" x14ac:dyDescent="0.25">
      <c r="A378" s="624"/>
      <c r="B378" s="624"/>
      <c r="C378" s="624"/>
      <c r="D378" s="624"/>
      <c r="E378" s="624"/>
      <c r="F378" s="624"/>
      <c r="G378" s="624"/>
      <c r="H378" s="624"/>
      <c r="I378" s="774" t="str">
        <f t="shared" si="21"/>
        <v xml:space="preserve"> </v>
      </c>
      <c r="J378" s="774" t="str">
        <f t="shared" si="22"/>
        <v xml:space="preserve"> </v>
      </c>
      <c r="L378" s="47">
        <v>1</v>
      </c>
      <c r="M378" s="624"/>
      <c r="N378" s="624"/>
      <c r="O378" s="624"/>
      <c r="P378" s="624"/>
      <c r="Q378" s="624"/>
      <c r="R378" s="624"/>
      <c r="S378" s="624"/>
      <c r="T378" s="624"/>
      <c r="U378" s="624"/>
      <c r="V378" s="774" t="str">
        <f t="shared" si="23"/>
        <v xml:space="preserve"> </v>
      </c>
      <c r="W378" s="774" t="str">
        <f t="shared" si="20"/>
        <v xml:space="preserve"> </v>
      </c>
    </row>
    <row r="379" spans="1:23" x14ac:dyDescent="0.25">
      <c r="A379" s="624"/>
      <c r="B379" s="624"/>
      <c r="C379" s="624"/>
      <c r="D379" s="624"/>
      <c r="E379" s="624"/>
      <c r="F379" s="624"/>
      <c r="G379" s="624"/>
      <c r="H379" s="624"/>
      <c r="I379" s="774" t="str">
        <f t="shared" si="21"/>
        <v xml:space="preserve"> </v>
      </c>
      <c r="J379" s="774" t="str">
        <f t="shared" si="22"/>
        <v xml:space="preserve"> </v>
      </c>
      <c r="L379" s="47">
        <v>1</v>
      </c>
      <c r="M379" s="624"/>
      <c r="N379" s="624"/>
      <c r="O379" s="624"/>
      <c r="P379" s="624"/>
      <c r="Q379" s="624"/>
      <c r="R379" s="624"/>
      <c r="S379" s="624"/>
      <c r="T379" s="624"/>
      <c r="U379" s="624"/>
      <c r="V379" s="774" t="str">
        <f t="shared" si="23"/>
        <v xml:space="preserve"> </v>
      </c>
      <c r="W379" s="774" t="str">
        <f t="shared" si="20"/>
        <v xml:space="preserve"> </v>
      </c>
    </row>
    <row r="380" spans="1:23" x14ac:dyDescent="0.25">
      <c r="A380" s="624"/>
      <c r="B380" s="624"/>
      <c r="C380" s="624"/>
      <c r="D380" s="624"/>
      <c r="E380" s="624"/>
      <c r="F380" s="624"/>
      <c r="G380" s="624"/>
      <c r="H380" s="624"/>
      <c r="I380" s="774" t="str">
        <f t="shared" si="21"/>
        <v xml:space="preserve"> </v>
      </c>
      <c r="J380" s="774" t="str">
        <f t="shared" si="22"/>
        <v xml:space="preserve"> </v>
      </c>
      <c r="L380" s="47">
        <v>1</v>
      </c>
      <c r="M380" s="624"/>
      <c r="N380" s="624"/>
      <c r="O380" s="624"/>
      <c r="P380" s="624"/>
      <c r="Q380" s="624"/>
      <c r="R380" s="624"/>
      <c r="S380" s="624"/>
      <c r="T380" s="624"/>
      <c r="U380" s="624"/>
      <c r="V380" s="774" t="str">
        <f t="shared" si="23"/>
        <v xml:space="preserve"> </v>
      </c>
      <c r="W380" s="774" t="str">
        <f t="shared" si="20"/>
        <v xml:space="preserve"> </v>
      </c>
    </row>
    <row r="381" spans="1:23" x14ac:dyDescent="0.25">
      <c r="A381" s="624"/>
      <c r="B381" s="624"/>
      <c r="C381" s="624"/>
      <c r="D381" s="624"/>
      <c r="E381" s="624"/>
      <c r="F381" s="624"/>
      <c r="G381" s="624"/>
      <c r="H381" s="624"/>
      <c r="I381" s="774" t="str">
        <f t="shared" si="21"/>
        <v xml:space="preserve"> </v>
      </c>
      <c r="J381" s="774" t="str">
        <f t="shared" si="22"/>
        <v xml:space="preserve"> </v>
      </c>
      <c r="L381" s="47">
        <v>1</v>
      </c>
      <c r="M381" s="624"/>
      <c r="N381" s="624"/>
      <c r="O381" s="624"/>
      <c r="P381" s="624"/>
      <c r="Q381" s="624"/>
      <c r="R381" s="624"/>
      <c r="S381" s="624"/>
      <c r="T381" s="624"/>
      <c r="U381" s="624"/>
      <c r="V381" s="774" t="str">
        <f t="shared" si="23"/>
        <v xml:space="preserve"> </v>
      </c>
      <c r="W381" s="774" t="str">
        <f t="shared" si="20"/>
        <v xml:space="preserve"> </v>
      </c>
    </row>
    <row r="382" spans="1:23" x14ac:dyDescent="0.25">
      <c r="A382" s="624"/>
      <c r="B382" s="624"/>
      <c r="C382" s="624"/>
      <c r="D382" s="624"/>
      <c r="E382" s="624"/>
      <c r="F382" s="624"/>
      <c r="G382" s="624"/>
      <c r="H382" s="624"/>
      <c r="I382" s="774" t="str">
        <f t="shared" si="21"/>
        <v xml:space="preserve"> </v>
      </c>
      <c r="J382" s="774" t="str">
        <f t="shared" si="22"/>
        <v xml:space="preserve"> </v>
      </c>
      <c r="L382" s="47">
        <v>1</v>
      </c>
      <c r="M382" s="624"/>
      <c r="N382" s="624"/>
      <c r="O382" s="624"/>
      <c r="P382" s="624"/>
      <c r="Q382" s="624"/>
      <c r="R382" s="624"/>
      <c r="S382" s="624"/>
      <c r="T382" s="624"/>
      <c r="U382" s="624"/>
      <c r="V382" s="774" t="str">
        <f t="shared" si="23"/>
        <v xml:space="preserve"> </v>
      </c>
      <c r="W382" s="774" t="str">
        <f t="shared" si="20"/>
        <v xml:space="preserve"> </v>
      </c>
    </row>
    <row r="383" spans="1:23" x14ac:dyDescent="0.25">
      <c r="A383" s="624"/>
      <c r="B383" s="624"/>
      <c r="C383" s="624"/>
      <c r="D383" s="624"/>
      <c r="E383" s="624"/>
      <c r="F383" s="624"/>
      <c r="G383" s="624"/>
      <c r="H383" s="624"/>
      <c r="I383" s="774" t="str">
        <f t="shared" si="21"/>
        <v xml:space="preserve"> </v>
      </c>
      <c r="J383" s="774" t="str">
        <f t="shared" si="22"/>
        <v xml:space="preserve"> </v>
      </c>
      <c r="L383" s="47">
        <v>1</v>
      </c>
      <c r="M383" s="624"/>
      <c r="N383" s="624"/>
      <c r="O383" s="624"/>
      <c r="P383" s="624"/>
      <c r="Q383" s="624"/>
      <c r="R383" s="624"/>
      <c r="S383" s="624"/>
      <c r="T383" s="624"/>
      <c r="U383" s="624"/>
      <c r="V383" s="774" t="str">
        <f t="shared" si="23"/>
        <v xml:space="preserve"> </v>
      </c>
      <c r="W383" s="774" t="str">
        <f t="shared" si="20"/>
        <v xml:space="preserve"> </v>
      </c>
    </row>
    <row r="384" spans="1:23" x14ac:dyDescent="0.25">
      <c r="A384" s="624"/>
      <c r="B384" s="624"/>
      <c r="C384" s="624"/>
      <c r="D384" s="624"/>
      <c r="E384" s="624"/>
      <c r="F384" s="624"/>
      <c r="G384" s="624"/>
      <c r="H384" s="624"/>
      <c r="I384" s="774" t="str">
        <f t="shared" si="21"/>
        <v xml:space="preserve"> </v>
      </c>
      <c r="J384" s="774" t="str">
        <f t="shared" si="22"/>
        <v xml:space="preserve"> </v>
      </c>
      <c r="L384" s="47">
        <v>1</v>
      </c>
      <c r="M384" s="624"/>
      <c r="N384" s="624"/>
      <c r="O384" s="624"/>
      <c r="P384" s="624"/>
      <c r="Q384" s="624"/>
      <c r="R384" s="624"/>
      <c r="S384" s="624"/>
      <c r="T384" s="624"/>
      <c r="U384" s="624"/>
      <c r="V384" s="774" t="str">
        <f t="shared" si="23"/>
        <v xml:space="preserve"> </v>
      </c>
      <c r="W384" s="774" t="str">
        <f t="shared" si="20"/>
        <v xml:space="preserve"> </v>
      </c>
    </row>
    <row r="385" spans="1:23" x14ac:dyDescent="0.25">
      <c r="A385" s="624"/>
      <c r="B385" s="624"/>
      <c r="C385" s="624"/>
      <c r="D385" s="624"/>
      <c r="E385" s="624"/>
      <c r="F385" s="624"/>
      <c r="G385" s="624"/>
      <c r="H385" s="624"/>
      <c r="I385" s="774" t="str">
        <f t="shared" si="21"/>
        <v xml:space="preserve"> </v>
      </c>
      <c r="J385" s="774" t="str">
        <f t="shared" si="22"/>
        <v xml:space="preserve"> </v>
      </c>
      <c r="L385" s="47">
        <v>1</v>
      </c>
      <c r="M385" s="624"/>
      <c r="N385" s="624"/>
      <c r="O385" s="624"/>
      <c r="P385" s="624"/>
      <c r="Q385" s="624"/>
      <c r="R385" s="624"/>
      <c r="S385" s="624"/>
      <c r="T385" s="624"/>
      <c r="U385" s="624"/>
      <c r="V385" s="774" t="str">
        <f t="shared" si="23"/>
        <v xml:space="preserve"> </v>
      </c>
      <c r="W385" s="774" t="str">
        <f t="shared" si="20"/>
        <v xml:space="preserve"> </v>
      </c>
    </row>
    <row r="386" spans="1:23" x14ac:dyDescent="0.25">
      <c r="A386" s="624"/>
      <c r="B386" s="624"/>
      <c r="C386" s="624"/>
      <c r="D386" s="624"/>
      <c r="E386" s="624"/>
      <c r="F386" s="624"/>
      <c r="G386" s="624"/>
      <c r="H386" s="624"/>
      <c r="I386" s="774" t="str">
        <f t="shared" si="21"/>
        <v xml:space="preserve"> </v>
      </c>
      <c r="J386" s="774" t="str">
        <f t="shared" si="22"/>
        <v xml:space="preserve"> </v>
      </c>
      <c r="L386" s="47">
        <v>1</v>
      </c>
      <c r="M386" s="624"/>
      <c r="N386" s="624"/>
      <c r="O386" s="624"/>
      <c r="P386" s="624"/>
      <c r="Q386" s="624"/>
      <c r="R386" s="624"/>
      <c r="S386" s="624"/>
      <c r="T386" s="624"/>
      <c r="U386" s="624"/>
      <c r="V386" s="774" t="str">
        <f t="shared" si="23"/>
        <v xml:space="preserve"> </v>
      </c>
      <c r="W386" s="774" t="str">
        <f t="shared" si="20"/>
        <v xml:space="preserve"> </v>
      </c>
    </row>
    <row r="387" spans="1:23" x14ac:dyDescent="0.25">
      <c r="A387" s="624"/>
      <c r="B387" s="624"/>
      <c r="C387" s="624"/>
      <c r="D387" s="624"/>
      <c r="E387" s="624"/>
      <c r="F387" s="624"/>
      <c r="G387" s="624"/>
      <c r="H387" s="624"/>
      <c r="I387" s="774" t="str">
        <f t="shared" si="21"/>
        <v xml:space="preserve"> </v>
      </c>
      <c r="J387" s="774" t="str">
        <f t="shared" si="22"/>
        <v xml:space="preserve"> </v>
      </c>
      <c r="L387" s="47">
        <v>1</v>
      </c>
      <c r="M387" s="624"/>
      <c r="N387" s="624"/>
      <c r="O387" s="624"/>
      <c r="P387" s="624"/>
      <c r="Q387" s="624"/>
      <c r="R387" s="624"/>
      <c r="S387" s="624"/>
      <c r="T387" s="624"/>
      <c r="U387" s="624"/>
      <c r="V387" s="774" t="str">
        <f t="shared" si="23"/>
        <v xml:space="preserve"> </v>
      </c>
      <c r="W387" s="774" t="str">
        <f t="shared" si="20"/>
        <v xml:space="preserve"> </v>
      </c>
    </row>
    <row r="388" spans="1:23" x14ac:dyDescent="0.25">
      <c r="A388" s="624"/>
      <c r="B388" s="624"/>
      <c r="C388" s="624"/>
      <c r="D388" s="624"/>
      <c r="E388" s="624"/>
      <c r="F388" s="624"/>
      <c r="G388" s="624"/>
      <c r="H388" s="624"/>
      <c r="I388" s="774" t="str">
        <f t="shared" si="21"/>
        <v xml:space="preserve"> </v>
      </c>
      <c r="J388" s="774" t="str">
        <f t="shared" si="22"/>
        <v xml:space="preserve"> </v>
      </c>
      <c r="L388" s="47">
        <v>1</v>
      </c>
      <c r="M388" s="624"/>
      <c r="N388" s="624"/>
      <c r="O388" s="624"/>
      <c r="P388" s="624"/>
      <c r="Q388" s="624"/>
      <c r="R388" s="624"/>
      <c r="S388" s="624"/>
      <c r="T388" s="624"/>
      <c r="U388" s="624"/>
      <c r="V388" s="774" t="str">
        <f t="shared" si="23"/>
        <v xml:space="preserve"> </v>
      </c>
      <c r="W388" s="774" t="str">
        <f t="shared" si="20"/>
        <v xml:space="preserve"> </v>
      </c>
    </row>
    <row r="389" spans="1:23" x14ac:dyDescent="0.25">
      <c r="A389" s="624"/>
      <c r="B389" s="624"/>
      <c r="C389" s="624"/>
      <c r="D389" s="624"/>
      <c r="E389" s="624"/>
      <c r="F389" s="624"/>
      <c r="G389" s="624"/>
      <c r="H389" s="624"/>
      <c r="I389" s="774" t="str">
        <f t="shared" si="21"/>
        <v xml:space="preserve"> </v>
      </c>
      <c r="J389" s="774" t="str">
        <f t="shared" si="22"/>
        <v xml:space="preserve"> </v>
      </c>
      <c r="L389" s="47">
        <v>1</v>
      </c>
      <c r="M389" s="624"/>
      <c r="N389" s="624"/>
      <c r="O389" s="624"/>
      <c r="P389" s="624"/>
      <c r="Q389" s="624"/>
      <c r="R389" s="624"/>
      <c r="S389" s="624"/>
      <c r="T389" s="624"/>
      <c r="U389" s="624"/>
      <c r="V389" s="774" t="str">
        <f t="shared" si="23"/>
        <v xml:space="preserve"> </v>
      </c>
      <c r="W389" s="774" t="str">
        <f t="shared" si="20"/>
        <v xml:space="preserve"> </v>
      </c>
    </row>
    <row r="390" spans="1:23" x14ac:dyDescent="0.25">
      <c r="A390" s="624"/>
      <c r="B390" s="624"/>
      <c r="C390" s="624"/>
      <c r="D390" s="624"/>
      <c r="E390" s="624"/>
      <c r="F390" s="624"/>
      <c r="G390" s="624"/>
      <c r="H390" s="624"/>
      <c r="I390" s="774" t="str">
        <f t="shared" si="21"/>
        <v xml:space="preserve"> </v>
      </c>
      <c r="J390" s="774" t="str">
        <f t="shared" si="22"/>
        <v xml:space="preserve"> </v>
      </c>
      <c r="L390" s="47">
        <v>1</v>
      </c>
      <c r="M390" s="624"/>
      <c r="N390" s="624"/>
      <c r="O390" s="624"/>
      <c r="P390" s="624"/>
      <c r="Q390" s="624"/>
      <c r="R390" s="624"/>
      <c r="S390" s="624"/>
      <c r="T390" s="624"/>
      <c r="U390" s="624"/>
      <c r="V390" s="774" t="str">
        <f t="shared" si="23"/>
        <v xml:space="preserve"> </v>
      </c>
      <c r="W390" s="774" t="str">
        <f t="shared" ref="W390:W453" si="24">IFERROR(V390/N390," ")</f>
        <v xml:space="preserve"> </v>
      </c>
    </row>
    <row r="391" spans="1:23" x14ac:dyDescent="0.25">
      <c r="A391" s="624"/>
      <c r="B391" s="624"/>
      <c r="C391" s="624"/>
      <c r="D391" s="624"/>
      <c r="E391" s="624"/>
      <c r="F391" s="624"/>
      <c r="G391" s="624"/>
      <c r="H391" s="624"/>
      <c r="I391" s="774" t="str">
        <f t="shared" ref="I391:I454" si="25">IF(H391*0.187*10^-3&gt;0,H391*0.187*10^-3," ")</f>
        <v xml:space="preserve"> </v>
      </c>
      <c r="J391" s="774" t="str">
        <f t="shared" ref="J391:J454" si="26">IFERROR(I391/B391," ")</f>
        <v xml:space="preserve"> </v>
      </c>
      <c r="L391" s="47">
        <v>1</v>
      </c>
      <c r="M391" s="624"/>
      <c r="N391" s="624"/>
      <c r="O391" s="624"/>
      <c r="P391" s="624"/>
      <c r="Q391" s="624"/>
      <c r="R391" s="624"/>
      <c r="S391" s="624"/>
      <c r="T391" s="624"/>
      <c r="U391" s="624"/>
      <c r="V391" s="774" t="str">
        <f t="shared" ref="V391:V454" si="27">IF(U391&gt;0,U391*0.187*10^-3," ")</f>
        <v xml:space="preserve"> </v>
      </c>
      <c r="W391" s="774" t="str">
        <f t="shared" si="24"/>
        <v xml:space="preserve"> </v>
      </c>
    </row>
    <row r="392" spans="1:23" x14ac:dyDescent="0.25">
      <c r="A392" s="624"/>
      <c r="B392" s="624"/>
      <c r="C392" s="624"/>
      <c r="D392" s="624"/>
      <c r="E392" s="624"/>
      <c r="F392" s="624"/>
      <c r="G392" s="624"/>
      <c r="H392" s="624"/>
      <c r="I392" s="774" t="str">
        <f t="shared" si="25"/>
        <v xml:space="preserve"> </v>
      </c>
      <c r="J392" s="774" t="str">
        <f t="shared" si="26"/>
        <v xml:space="preserve"> </v>
      </c>
      <c r="L392" s="47">
        <v>1</v>
      </c>
      <c r="M392" s="624"/>
      <c r="N392" s="624"/>
      <c r="O392" s="624"/>
      <c r="P392" s="624"/>
      <c r="Q392" s="624"/>
      <c r="R392" s="624"/>
      <c r="S392" s="624"/>
      <c r="T392" s="624"/>
      <c r="U392" s="624"/>
      <c r="V392" s="774" t="str">
        <f t="shared" si="27"/>
        <v xml:space="preserve"> </v>
      </c>
      <c r="W392" s="774" t="str">
        <f t="shared" si="24"/>
        <v xml:space="preserve"> </v>
      </c>
    </row>
    <row r="393" spans="1:23" x14ac:dyDescent="0.25">
      <c r="A393" s="624"/>
      <c r="B393" s="624"/>
      <c r="C393" s="624"/>
      <c r="D393" s="624"/>
      <c r="E393" s="624"/>
      <c r="F393" s="624"/>
      <c r="G393" s="624"/>
      <c r="H393" s="624"/>
      <c r="I393" s="774" t="str">
        <f t="shared" si="25"/>
        <v xml:space="preserve"> </v>
      </c>
      <c r="J393" s="774" t="str">
        <f t="shared" si="26"/>
        <v xml:space="preserve"> </v>
      </c>
      <c r="L393" s="47">
        <v>1</v>
      </c>
      <c r="M393" s="624"/>
      <c r="N393" s="624"/>
      <c r="O393" s="624"/>
      <c r="P393" s="624"/>
      <c r="Q393" s="624"/>
      <c r="R393" s="624"/>
      <c r="S393" s="624"/>
      <c r="T393" s="624"/>
      <c r="U393" s="624"/>
      <c r="V393" s="774" t="str">
        <f t="shared" si="27"/>
        <v xml:space="preserve"> </v>
      </c>
      <c r="W393" s="774" t="str">
        <f t="shared" si="24"/>
        <v xml:space="preserve"> </v>
      </c>
    </row>
    <row r="394" spans="1:23" x14ac:dyDescent="0.25">
      <c r="A394" s="624"/>
      <c r="B394" s="624"/>
      <c r="C394" s="624"/>
      <c r="D394" s="624"/>
      <c r="E394" s="624"/>
      <c r="F394" s="624"/>
      <c r="G394" s="624"/>
      <c r="H394" s="624"/>
      <c r="I394" s="774" t="str">
        <f t="shared" si="25"/>
        <v xml:space="preserve"> </v>
      </c>
      <c r="J394" s="774" t="str">
        <f t="shared" si="26"/>
        <v xml:space="preserve"> </v>
      </c>
      <c r="L394" s="47">
        <v>1</v>
      </c>
      <c r="M394" s="624"/>
      <c r="N394" s="624"/>
      <c r="O394" s="624"/>
      <c r="P394" s="624"/>
      <c r="Q394" s="624"/>
      <c r="R394" s="624"/>
      <c r="S394" s="624"/>
      <c r="T394" s="624"/>
      <c r="U394" s="624"/>
      <c r="V394" s="774" t="str">
        <f t="shared" si="27"/>
        <v xml:space="preserve"> </v>
      </c>
      <c r="W394" s="774" t="str">
        <f t="shared" si="24"/>
        <v xml:space="preserve"> </v>
      </c>
    </row>
    <row r="395" spans="1:23" x14ac:dyDescent="0.25">
      <c r="A395" s="624"/>
      <c r="B395" s="624"/>
      <c r="C395" s="624"/>
      <c r="D395" s="624"/>
      <c r="E395" s="624"/>
      <c r="F395" s="624"/>
      <c r="G395" s="624"/>
      <c r="H395" s="624"/>
      <c r="I395" s="774" t="str">
        <f t="shared" si="25"/>
        <v xml:space="preserve"> </v>
      </c>
      <c r="J395" s="774" t="str">
        <f t="shared" si="26"/>
        <v xml:space="preserve"> </v>
      </c>
      <c r="L395" s="47">
        <v>1</v>
      </c>
      <c r="M395" s="624"/>
      <c r="N395" s="624"/>
      <c r="O395" s="624"/>
      <c r="P395" s="624"/>
      <c r="Q395" s="624"/>
      <c r="R395" s="624"/>
      <c r="S395" s="624"/>
      <c r="T395" s="624"/>
      <c r="U395" s="624"/>
      <c r="V395" s="774" t="str">
        <f t="shared" si="27"/>
        <v xml:space="preserve"> </v>
      </c>
      <c r="W395" s="774" t="str">
        <f t="shared" si="24"/>
        <v xml:space="preserve"> </v>
      </c>
    </row>
    <row r="396" spans="1:23" x14ac:dyDescent="0.25">
      <c r="A396" s="624"/>
      <c r="B396" s="624"/>
      <c r="C396" s="624"/>
      <c r="D396" s="624"/>
      <c r="E396" s="624"/>
      <c r="F396" s="624"/>
      <c r="G396" s="624"/>
      <c r="H396" s="624"/>
      <c r="I396" s="774" t="str">
        <f t="shared" si="25"/>
        <v xml:space="preserve"> </v>
      </c>
      <c r="J396" s="774" t="str">
        <f t="shared" si="26"/>
        <v xml:space="preserve"> </v>
      </c>
      <c r="L396" s="47">
        <v>1</v>
      </c>
      <c r="M396" s="624"/>
      <c r="N396" s="624"/>
      <c r="O396" s="624"/>
      <c r="P396" s="624"/>
      <c r="Q396" s="624"/>
      <c r="R396" s="624"/>
      <c r="S396" s="624"/>
      <c r="T396" s="624"/>
      <c r="U396" s="624"/>
      <c r="V396" s="774" t="str">
        <f t="shared" si="27"/>
        <v xml:space="preserve"> </v>
      </c>
      <c r="W396" s="774" t="str">
        <f t="shared" si="24"/>
        <v xml:space="preserve"> </v>
      </c>
    </row>
    <row r="397" spans="1:23" x14ac:dyDescent="0.25">
      <c r="A397" s="624"/>
      <c r="B397" s="624"/>
      <c r="C397" s="624"/>
      <c r="D397" s="624"/>
      <c r="E397" s="624"/>
      <c r="F397" s="624"/>
      <c r="G397" s="624"/>
      <c r="H397" s="624"/>
      <c r="I397" s="774" t="str">
        <f t="shared" si="25"/>
        <v xml:space="preserve"> </v>
      </c>
      <c r="J397" s="774" t="str">
        <f t="shared" si="26"/>
        <v xml:space="preserve"> </v>
      </c>
      <c r="L397" s="47">
        <v>1</v>
      </c>
      <c r="M397" s="624"/>
      <c r="N397" s="624"/>
      <c r="O397" s="624"/>
      <c r="P397" s="624"/>
      <c r="Q397" s="624"/>
      <c r="R397" s="624"/>
      <c r="S397" s="624"/>
      <c r="T397" s="624"/>
      <c r="U397" s="624"/>
      <c r="V397" s="774" t="str">
        <f t="shared" si="27"/>
        <v xml:space="preserve"> </v>
      </c>
      <c r="W397" s="774" t="str">
        <f t="shared" si="24"/>
        <v xml:space="preserve"> </v>
      </c>
    </row>
    <row r="398" spans="1:23" x14ac:dyDescent="0.25">
      <c r="A398" s="624"/>
      <c r="B398" s="624"/>
      <c r="C398" s="624"/>
      <c r="D398" s="624"/>
      <c r="E398" s="624"/>
      <c r="F398" s="624"/>
      <c r="G398" s="624"/>
      <c r="H398" s="624"/>
      <c r="I398" s="774" t="str">
        <f t="shared" si="25"/>
        <v xml:space="preserve"> </v>
      </c>
      <c r="J398" s="774" t="str">
        <f t="shared" si="26"/>
        <v xml:space="preserve"> </v>
      </c>
      <c r="L398" s="47">
        <v>1</v>
      </c>
      <c r="M398" s="624"/>
      <c r="N398" s="624"/>
      <c r="O398" s="624"/>
      <c r="P398" s="624"/>
      <c r="Q398" s="624"/>
      <c r="R398" s="624"/>
      <c r="S398" s="624"/>
      <c r="T398" s="624"/>
      <c r="U398" s="624"/>
      <c r="V398" s="774" t="str">
        <f t="shared" si="27"/>
        <v xml:space="preserve"> </v>
      </c>
      <c r="W398" s="774" t="str">
        <f t="shared" si="24"/>
        <v xml:space="preserve"> </v>
      </c>
    </row>
    <row r="399" spans="1:23" x14ac:dyDescent="0.25">
      <c r="A399" s="624"/>
      <c r="B399" s="624"/>
      <c r="C399" s="624"/>
      <c r="D399" s="624"/>
      <c r="E399" s="624"/>
      <c r="F399" s="624"/>
      <c r="G399" s="624"/>
      <c r="H399" s="624"/>
      <c r="I399" s="774" t="str">
        <f t="shared" si="25"/>
        <v xml:space="preserve"> </v>
      </c>
      <c r="J399" s="774" t="str">
        <f t="shared" si="26"/>
        <v xml:space="preserve"> </v>
      </c>
      <c r="L399" s="47">
        <v>1</v>
      </c>
      <c r="M399" s="624"/>
      <c r="N399" s="624"/>
      <c r="O399" s="624"/>
      <c r="P399" s="624"/>
      <c r="Q399" s="624"/>
      <c r="R399" s="624"/>
      <c r="S399" s="624"/>
      <c r="T399" s="624"/>
      <c r="U399" s="624"/>
      <c r="V399" s="774" t="str">
        <f t="shared" si="27"/>
        <v xml:space="preserve"> </v>
      </c>
      <c r="W399" s="774" t="str">
        <f t="shared" si="24"/>
        <v xml:space="preserve"> </v>
      </c>
    </row>
    <row r="400" spans="1:23" x14ac:dyDescent="0.25">
      <c r="A400" s="624"/>
      <c r="B400" s="624"/>
      <c r="C400" s="624"/>
      <c r="D400" s="624"/>
      <c r="E400" s="624"/>
      <c r="F400" s="624"/>
      <c r="G400" s="624"/>
      <c r="H400" s="624"/>
      <c r="I400" s="774" t="str">
        <f t="shared" si="25"/>
        <v xml:space="preserve"> </v>
      </c>
      <c r="J400" s="774" t="str">
        <f t="shared" si="26"/>
        <v xml:space="preserve"> </v>
      </c>
      <c r="L400" s="47">
        <v>1</v>
      </c>
      <c r="M400" s="624"/>
      <c r="N400" s="624"/>
      <c r="O400" s="624"/>
      <c r="P400" s="624"/>
      <c r="Q400" s="624"/>
      <c r="R400" s="624"/>
      <c r="S400" s="624"/>
      <c r="T400" s="624"/>
      <c r="U400" s="624"/>
      <c r="V400" s="774" t="str">
        <f t="shared" si="27"/>
        <v xml:space="preserve"> </v>
      </c>
      <c r="W400" s="774" t="str">
        <f t="shared" si="24"/>
        <v xml:space="preserve"> </v>
      </c>
    </row>
    <row r="401" spans="1:23" x14ac:dyDescent="0.25">
      <c r="A401" s="624"/>
      <c r="B401" s="624"/>
      <c r="C401" s="624"/>
      <c r="D401" s="624"/>
      <c r="E401" s="624"/>
      <c r="F401" s="624"/>
      <c r="G401" s="624"/>
      <c r="H401" s="624"/>
      <c r="I401" s="774" t="str">
        <f t="shared" si="25"/>
        <v xml:space="preserve"> </v>
      </c>
      <c r="J401" s="774" t="str">
        <f t="shared" si="26"/>
        <v xml:space="preserve"> </v>
      </c>
      <c r="L401" s="47">
        <v>1</v>
      </c>
      <c r="M401" s="624"/>
      <c r="N401" s="624"/>
      <c r="O401" s="624"/>
      <c r="P401" s="624"/>
      <c r="Q401" s="624"/>
      <c r="R401" s="624"/>
      <c r="S401" s="624"/>
      <c r="T401" s="624"/>
      <c r="U401" s="624"/>
      <c r="V401" s="774" t="str">
        <f t="shared" si="27"/>
        <v xml:space="preserve"> </v>
      </c>
      <c r="W401" s="774" t="str">
        <f t="shared" si="24"/>
        <v xml:space="preserve"> </v>
      </c>
    </row>
    <row r="402" spans="1:23" x14ac:dyDescent="0.25">
      <c r="A402" s="624"/>
      <c r="B402" s="624"/>
      <c r="C402" s="624"/>
      <c r="D402" s="624"/>
      <c r="E402" s="624"/>
      <c r="F402" s="624"/>
      <c r="G402" s="624"/>
      <c r="H402" s="624"/>
      <c r="I402" s="774" t="str">
        <f t="shared" si="25"/>
        <v xml:space="preserve"> </v>
      </c>
      <c r="J402" s="774" t="str">
        <f t="shared" si="26"/>
        <v xml:space="preserve"> </v>
      </c>
      <c r="L402" s="47">
        <v>1</v>
      </c>
      <c r="M402" s="624"/>
      <c r="N402" s="624"/>
      <c r="O402" s="624"/>
      <c r="P402" s="624"/>
      <c r="Q402" s="624"/>
      <c r="R402" s="624"/>
      <c r="S402" s="624"/>
      <c r="T402" s="624"/>
      <c r="U402" s="624"/>
      <c r="V402" s="774" t="str">
        <f t="shared" si="27"/>
        <v xml:space="preserve"> </v>
      </c>
      <c r="W402" s="774" t="str">
        <f t="shared" si="24"/>
        <v xml:space="preserve"> </v>
      </c>
    </row>
    <row r="403" spans="1:23" x14ac:dyDescent="0.25">
      <c r="A403" s="624"/>
      <c r="B403" s="624"/>
      <c r="C403" s="624"/>
      <c r="D403" s="624"/>
      <c r="E403" s="624"/>
      <c r="F403" s="624"/>
      <c r="G403" s="624"/>
      <c r="H403" s="624"/>
      <c r="I403" s="774" t="str">
        <f t="shared" si="25"/>
        <v xml:space="preserve"> </v>
      </c>
      <c r="J403" s="774" t="str">
        <f t="shared" si="26"/>
        <v xml:space="preserve"> </v>
      </c>
      <c r="L403" s="47">
        <v>1</v>
      </c>
      <c r="M403" s="624"/>
      <c r="N403" s="624"/>
      <c r="O403" s="624"/>
      <c r="P403" s="624"/>
      <c r="Q403" s="624"/>
      <c r="R403" s="624"/>
      <c r="S403" s="624"/>
      <c r="T403" s="624"/>
      <c r="U403" s="624"/>
      <c r="V403" s="774" t="str">
        <f t="shared" si="27"/>
        <v xml:space="preserve"> </v>
      </c>
      <c r="W403" s="774" t="str">
        <f t="shared" si="24"/>
        <v xml:space="preserve"> </v>
      </c>
    </row>
    <row r="404" spans="1:23" x14ac:dyDescent="0.25">
      <c r="A404" s="624"/>
      <c r="B404" s="624"/>
      <c r="C404" s="624"/>
      <c r="D404" s="624"/>
      <c r="E404" s="624"/>
      <c r="F404" s="624"/>
      <c r="G404" s="624"/>
      <c r="H404" s="624"/>
      <c r="I404" s="774" t="str">
        <f t="shared" si="25"/>
        <v xml:space="preserve"> </v>
      </c>
      <c r="J404" s="774" t="str">
        <f t="shared" si="26"/>
        <v xml:space="preserve"> </v>
      </c>
      <c r="L404" s="47">
        <v>1</v>
      </c>
      <c r="M404" s="624"/>
      <c r="N404" s="624"/>
      <c r="O404" s="624"/>
      <c r="P404" s="624"/>
      <c r="Q404" s="624"/>
      <c r="R404" s="624"/>
      <c r="S404" s="624"/>
      <c r="T404" s="624"/>
      <c r="U404" s="624"/>
      <c r="V404" s="774" t="str">
        <f t="shared" si="27"/>
        <v xml:space="preserve"> </v>
      </c>
      <c r="W404" s="774" t="str">
        <f t="shared" si="24"/>
        <v xml:space="preserve"> </v>
      </c>
    </row>
    <row r="405" spans="1:23" x14ac:dyDescent="0.25">
      <c r="A405" s="624"/>
      <c r="B405" s="624"/>
      <c r="C405" s="624"/>
      <c r="D405" s="624"/>
      <c r="E405" s="624"/>
      <c r="F405" s="624"/>
      <c r="G405" s="624"/>
      <c r="H405" s="624"/>
      <c r="I405" s="774" t="str">
        <f t="shared" si="25"/>
        <v xml:space="preserve"> </v>
      </c>
      <c r="J405" s="774" t="str">
        <f t="shared" si="26"/>
        <v xml:space="preserve"> </v>
      </c>
      <c r="L405" s="47">
        <v>1</v>
      </c>
      <c r="M405" s="624"/>
      <c r="N405" s="624"/>
      <c r="O405" s="624"/>
      <c r="P405" s="624"/>
      <c r="Q405" s="624"/>
      <c r="R405" s="624"/>
      <c r="S405" s="624"/>
      <c r="T405" s="624"/>
      <c r="U405" s="624"/>
      <c r="V405" s="774" t="str">
        <f t="shared" si="27"/>
        <v xml:space="preserve"> </v>
      </c>
      <c r="W405" s="774" t="str">
        <f t="shared" si="24"/>
        <v xml:space="preserve"> </v>
      </c>
    </row>
    <row r="406" spans="1:23" x14ac:dyDescent="0.25">
      <c r="A406" s="624"/>
      <c r="B406" s="624"/>
      <c r="C406" s="624"/>
      <c r="D406" s="624"/>
      <c r="E406" s="624"/>
      <c r="F406" s="624"/>
      <c r="G406" s="624"/>
      <c r="H406" s="624"/>
      <c r="I406" s="774" t="str">
        <f t="shared" si="25"/>
        <v xml:space="preserve"> </v>
      </c>
      <c r="J406" s="774" t="str">
        <f t="shared" si="26"/>
        <v xml:space="preserve"> </v>
      </c>
      <c r="L406" s="47">
        <v>1</v>
      </c>
      <c r="M406" s="624"/>
      <c r="N406" s="624"/>
      <c r="O406" s="624"/>
      <c r="P406" s="624"/>
      <c r="Q406" s="624"/>
      <c r="R406" s="624"/>
      <c r="S406" s="624"/>
      <c r="T406" s="624"/>
      <c r="U406" s="624"/>
      <c r="V406" s="774" t="str">
        <f t="shared" si="27"/>
        <v xml:space="preserve"> </v>
      </c>
      <c r="W406" s="774" t="str">
        <f t="shared" si="24"/>
        <v xml:space="preserve"> </v>
      </c>
    </row>
    <row r="407" spans="1:23" x14ac:dyDescent="0.25">
      <c r="A407" s="624"/>
      <c r="B407" s="624"/>
      <c r="C407" s="624"/>
      <c r="D407" s="624"/>
      <c r="E407" s="624"/>
      <c r="F407" s="624"/>
      <c r="G407" s="624"/>
      <c r="H407" s="624"/>
      <c r="I407" s="774" t="str">
        <f t="shared" si="25"/>
        <v xml:space="preserve"> </v>
      </c>
      <c r="J407" s="774" t="str">
        <f t="shared" si="26"/>
        <v xml:space="preserve"> </v>
      </c>
      <c r="L407" s="47">
        <v>1</v>
      </c>
      <c r="M407" s="624"/>
      <c r="N407" s="624"/>
      <c r="O407" s="624"/>
      <c r="P407" s="624"/>
      <c r="Q407" s="624"/>
      <c r="R407" s="624"/>
      <c r="S407" s="624"/>
      <c r="T407" s="624"/>
      <c r="U407" s="624"/>
      <c r="V407" s="774" t="str">
        <f t="shared" si="27"/>
        <v xml:space="preserve"> </v>
      </c>
      <c r="W407" s="774" t="str">
        <f t="shared" si="24"/>
        <v xml:space="preserve"> </v>
      </c>
    </row>
    <row r="408" spans="1:23" x14ac:dyDescent="0.25">
      <c r="A408" s="624"/>
      <c r="B408" s="624"/>
      <c r="C408" s="624"/>
      <c r="D408" s="624"/>
      <c r="E408" s="624"/>
      <c r="F408" s="624"/>
      <c r="G408" s="624"/>
      <c r="H408" s="624"/>
      <c r="I408" s="774" t="str">
        <f t="shared" si="25"/>
        <v xml:space="preserve"> </v>
      </c>
      <c r="J408" s="774" t="str">
        <f t="shared" si="26"/>
        <v xml:space="preserve"> </v>
      </c>
      <c r="L408" s="47">
        <v>1</v>
      </c>
      <c r="M408" s="624"/>
      <c r="N408" s="624"/>
      <c r="O408" s="624"/>
      <c r="P408" s="624"/>
      <c r="Q408" s="624"/>
      <c r="R408" s="624"/>
      <c r="S408" s="624"/>
      <c r="T408" s="624"/>
      <c r="U408" s="624"/>
      <c r="V408" s="774" t="str">
        <f t="shared" si="27"/>
        <v xml:space="preserve"> </v>
      </c>
      <c r="W408" s="774" t="str">
        <f t="shared" si="24"/>
        <v xml:space="preserve"> </v>
      </c>
    </row>
    <row r="409" spans="1:23" x14ac:dyDescent="0.25">
      <c r="A409" s="624"/>
      <c r="B409" s="624"/>
      <c r="C409" s="624"/>
      <c r="D409" s="624"/>
      <c r="E409" s="624"/>
      <c r="F409" s="624"/>
      <c r="G409" s="624"/>
      <c r="H409" s="624"/>
      <c r="I409" s="774" t="str">
        <f t="shared" si="25"/>
        <v xml:space="preserve"> </v>
      </c>
      <c r="J409" s="774" t="str">
        <f t="shared" si="26"/>
        <v xml:space="preserve"> </v>
      </c>
      <c r="L409" s="47">
        <v>1</v>
      </c>
      <c r="M409" s="624"/>
      <c r="N409" s="624"/>
      <c r="O409" s="624"/>
      <c r="P409" s="624"/>
      <c r="Q409" s="624"/>
      <c r="R409" s="624"/>
      <c r="S409" s="624"/>
      <c r="T409" s="624"/>
      <c r="U409" s="624"/>
      <c r="V409" s="774" t="str">
        <f t="shared" si="27"/>
        <v xml:space="preserve"> </v>
      </c>
      <c r="W409" s="774" t="str">
        <f t="shared" si="24"/>
        <v xml:space="preserve"> </v>
      </c>
    </row>
    <row r="410" spans="1:23" x14ac:dyDescent="0.25">
      <c r="A410" s="624"/>
      <c r="B410" s="624"/>
      <c r="C410" s="624"/>
      <c r="D410" s="624"/>
      <c r="E410" s="624"/>
      <c r="F410" s="624"/>
      <c r="G410" s="624"/>
      <c r="H410" s="624"/>
      <c r="I410" s="774" t="str">
        <f t="shared" si="25"/>
        <v xml:space="preserve"> </v>
      </c>
      <c r="J410" s="774" t="str">
        <f t="shared" si="26"/>
        <v xml:space="preserve"> </v>
      </c>
      <c r="L410" s="47">
        <v>1</v>
      </c>
      <c r="M410" s="624"/>
      <c r="N410" s="624"/>
      <c r="O410" s="624"/>
      <c r="P410" s="624"/>
      <c r="Q410" s="624"/>
      <c r="R410" s="624"/>
      <c r="S410" s="624"/>
      <c r="T410" s="624"/>
      <c r="U410" s="624"/>
      <c r="V410" s="774" t="str">
        <f t="shared" si="27"/>
        <v xml:space="preserve"> </v>
      </c>
      <c r="W410" s="774" t="str">
        <f t="shared" si="24"/>
        <v xml:space="preserve"> </v>
      </c>
    </row>
    <row r="411" spans="1:23" x14ac:dyDescent="0.25">
      <c r="A411" s="624"/>
      <c r="B411" s="624"/>
      <c r="C411" s="624"/>
      <c r="D411" s="624"/>
      <c r="E411" s="624"/>
      <c r="F411" s="624"/>
      <c r="G411" s="624"/>
      <c r="H411" s="624"/>
      <c r="I411" s="774" t="str">
        <f t="shared" si="25"/>
        <v xml:space="preserve"> </v>
      </c>
      <c r="J411" s="774" t="str">
        <f t="shared" si="26"/>
        <v xml:space="preserve"> </v>
      </c>
      <c r="L411" s="47">
        <v>1</v>
      </c>
      <c r="M411" s="624"/>
      <c r="N411" s="624"/>
      <c r="O411" s="624"/>
      <c r="P411" s="624"/>
      <c r="Q411" s="624"/>
      <c r="R411" s="624"/>
      <c r="S411" s="624"/>
      <c r="T411" s="624"/>
      <c r="U411" s="624"/>
      <c r="V411" s="774" t="str">
        <f t="shared" si="27"/>
        <v xml:space="preserve"> </v>
      </c>
      <c r="W411" s="774" t="str">
        <f t="shared" si="24"/>
        <v xml:space="preserve"> </v>
      </c>
    </row>
    <row r="412" spans="1:23" x14ac:dyDescent="0.25">
      <c r="A412" s="624"/>
      <c r="B412" s="624"/>
      <c r="C412" s="624"/>
      <c r="D412" s="624"/>
      <c r="E412" s="624"/>
      <c r="F412" s="624"/>
      <c r="G412" s="624"/>
      <c r="H412" s="624"/>
      <c r="I412" s="774" t="str">
        <f t="shared" si="25"/>
        <v xml:space="preserve"> </v>
      </c>
      <c r="J412" s="774" t="str">
        <f t="shared" si="26"/>
        <v xml:space="preserve"> </v>
      </c>
      <c r="L412" s="47">
        <v>1</v>
      </c>
      <c r="M412" s="624"/>
      <c r="N412" s="624"/>
      <c r="O412" s="624"/>
      <c r="P412" s="624"/>
      <c r="Q412" s="624"/>
      <c r="R412" s="624"/>
      <c r="S412" s="624"/>
      <c r="T412" s="624"/>
      <c r="U412" s="624"/>
      <c r="V412" s="774" t="str">
        <f t="shared" si="27"/>
        <v xml:space="preserve"> </v>
      </c>
      <c r="W412" s="774" t="str">
        <f t="shared" si="24"/>
        <v xml:space="preserve"> </v>
      </c>
    </row>
    <row r="413" spans="1:23" x14ac:dyDescent="0.25">
      <c r="A413" s="624"/>
      <c r="B413" s="624"/>
      <c r="C413" s="624"/>
      <c r="D413" s="624"/>
      <c r="E413" s="624"/>
      <c r="F413" s="624"/>
      <c r="G413" s="624"/>
      <c r="H413" s="624"/>
      <c r="I413" s="774" t="str">
        <f t="shared" si="25"/>
        <v xml:space="preserve"> </v>
      </c>
      <c r="J413" s="774" t="str">
        <f t="shared" si="26"/>
        <v xml:space="preserve"> </v>
      </c>
      <c r="L413" s="47">
        <v>1</v>
      </c>
      <c r="M413" s="624"/>
      <c r="N413" s="624"/>
      <c r="O413" s="624"/>
      <c r="P413" s="624"/>
      <c r="Q413" s="624"/>
      <c r="R413" s="624"/>
      <c r="S413" s="624"/>
      <c r="T413" s="624"/>
      <c r="U413" s="624"/>
      <c r="V413" s="774" t="str">
        <f t="shared" si="27"/>
        <v xml:space="preserve"> </v>
      </c>
      <c r="W413" s="774" t="str">
        <f t="shared" si="24"/>
        <v xml:space="preserve"> </v>
      </c>
    </row>
    <row r="414" spans="1:23" x14ac:dyDescent="0.25">
      <c r="A414" s="624"/>
      <c r="B414" s="624"/>
      <c r="C414" s="624"/>
      <c r="D414" s="624"/>
      <c r="E414" s="624"/>
      <c r="F414" s="624"/>
      <c r="G414" s="624"/>
      <c r="H414" s="624"/>
      <c r="I414" s="774" t="str">
        <f t="shared" si="25"/>
        <v xml:space="preserve"> </v>
      </c>
      <c r="J414" s="774" t="str">
        <f t="shared" si="26"/>
        <v xml:space="preserve"> </v>
      </c>
      <c r="L414" s="47">
        <v>1</v>
      </c>
      <c r="M414" s="624"/>
      <c r="N414" s="624"/>
      <c r="O414" s="624"/>
      <c r="P414" s="624"/>
      <c r="Q414" s="624"/>
      <c r="R414" s="624"/>
      <c r="S414" s="624"/>
      <c r="T414" s="624"/>
      <c r="U414" s="624"/>
      <c r="V414" s="774" t="str">
        <f t="shared" si="27"/>
        <v xml:space="preserve"> </v>
      </c>
      <c r="W414" s="774" t="str">
        <f t="shared" si="24"/>
        <v xml:space="preserve"> </v>
      </c>
    </row>
    <row r="415" spans="1:23" x14ac:dyDescent="0.25">
      <c r="A415" s="624"/>
      <c r="B415" s="624"/>
      <c r="C415" s="624"/>
      <c r="D415" s="624"/>
      <c r="E415" s="624"/>
      <c r="F415" s="624"/>
      <c r="G415" s="624"/>
      <c r="H415" s="624"/>
      <c r="I415" s="774" t="str">
        <f t="shared" si="25"/>
        <v xml:space="preserve"> </v>
      </c>
      <c r="J415" s="774" t="str">
        <f t="shared" si="26"/>
        <v xml:space="preserve"> </v>
      </c>
      <c r="L415" s="47">
        <v>1</v>
      </c>
      <c r="M415" s="624"/>
      <c r="N415" s="624"/>
      <c r="O415" s="624"/>
      <c r="P415" s="624"/>
      <c r="Q415" s="624"/>
      <c r="R415" s="624"/>
      <c r="S415" s="624"/>
      <c r="T415" s="624"/>
      <c r="U415" s="624"/>
      <c r="V415" s="774" t="str">
        <f t="shared" si="27"/>
        <v xml:space="preserve"> </v>
      </c>
      <c r="W415" s="774" t="str">
        <f t="shared" si="24"/>
        <v xml:space="preserve"> </v>
      </c>
    </row>
    <row r="416" spans="1:23" x14ac:dyDescent="0.25">
      <c r="A416" s="624"/>
      <c r="B416" s="624"/>
      <c r="C416" s="624"/>
      <c r="D416" s="624"/>
      <c r="E416" s="624"/>
      <c r="F416" s="624"/>
      <c r="G416" s="624"/>
      <c r="H416" s="624"/>
      <c r="I416" s="774" t="str">
        <f t="shared" si="25"/>
        <v xml:space="preserve"> </v>
      </c>
      <c r="J416" s="774" t="str">
        <f t="shared" si="26"/>
        <v xml:space="preserve"> </v>
      </c>
      <c r="L416" s="47">
        <v>1</v>
      </c>
      <c r="M416" s="624"/>
      <c r="N416" s="624"/>
      <c r="O416" s="624"/>
      <c r="P416" s="624"/>
      <c r="Q416" s="624"/>
      <c r="R416" s="624"/>
      <c r="S416" s="624"/>
      <c r="T416" s="624"/>
      <c r="U416" s="624"/>
      <c r="V416" s="774" t="str">
        <f t="shared" si="27"/>
        <v xml:space="preserve"> </v>
      </c>
      <c r="W416" s="774" t="str">
        <f t="shared" si="24"/>
        <v xml:space="preserve"> </v>
      </c>
    </row>
    <row r="417" spans="1:23" x14ac:dyDescent="0.25">
      <c r="A417" s="624"/>
      <c r="B417" s="624"/>
      <c r="C417" s="624"/>
      <c r="D417" s="624"/>
      <c r="E417" s="624"/>
      <c r="F417" s="624"/>
      <c r="G417" s="624"/>
      <c r="H417" s="624"/>
      <c r="I417" s="774" t="str">
        <f t="shared" si="25"/>
        <v xml:space="preserve"> </v>
      </c>
      <c r="J417" s="774" t="str">
        <f t="shared" si="26"/>
        <v xml:space="preserve"> </v>
      </c>
      <c r="L417" s="47">
        <v>1</v>
      </c>
      <c r="M417" s="624"/>
      <c r="N417" s="624"/>
      <c r="O417" s="624"/>
      <c r="P417" s="624"/>
      <c r="Q417" s="624"/>
      <c r="R417" s="624"/>
      <c r="S417" s="624"/>
      <c r="T417" s="624"/>
      <c r="U417" s="624"/>
      <c r="V417" s="774" t="str">
        <f t="shared" si="27"/>
        <v xml:space="preserve"> </v>
      </c>
      <c r="W417" s="774" t="str">
        <f t="shared" si="24"/>
        <v xml:space="preserve"> </v>
      </c>
    </row>
    <row r="418" spans="1:23" x14ac:dyDescent="0.25">
      <c r="A418" s="624"/>
      <c r="B418" s="624"/>
      <c r="C418" s="624"/>
      <c r="D418" s="624"/>
      <c r="E418" s="624"/>
      <c r="F418" s="624"/>
      <c r="G418" s="624"/>
      <c r="H418" s="624"/>
      <c r="I418" s="774" t="str">
        <f t="shared" si="25"/>
        <v xml:space="preserve"> </v>
      </c>
      <c r="J418" s="774" t="str">
        <f t="shared" si="26"/>
        <v xml:space="preserve"> </v>
      </c>
      <c r="L418" s="47">
        <v>1</v>
      </c>
      <c r="M418" s="624"/>
      <c r="N418" s="624"/>
      <c r="O418" s="624"/>
      <c r="P418" s="624"/>
      <c r="Q418" s="624"/>
      <c r="R418" s="624"/>
      <c r="S418" s="624"/>
      <c r="T418" s="624"/>
      <c r="U418" s="624"/>
      <c r="V418" s="774" t="str">
        <f t="shared" si="27"/>
        <v xml:space="preserve"> </v>
      </c>
      <c r="W418" s="774" t="str">
        <f t="shared" si="24"/>
        <v xml:space="preserve"> </v>
      </c>
    </row>
    <row r="419" spans="1:23" x14ac:dyDescent="0.25">
      <c r="A419" s="624"/>
      <c r="B419" s="624"/>
      <c r="C419" s="624"/>
      <c r="D419" s="624"/>
      <c r="E419" s="624"/>
      <c r="F419" s="624"/>
      <c r="G419" s="624"/>
      <c r="H419" s="624"/>
      <c r="I419" s="774" t="str">
        <f t="shared" si="25"/>
        <v xml:space="preserve"> </v>
      </c>
      <c r="J419" s="774" t="str">
        <f t="shared" si="26"/>
        <v xml:space="preserve"> </v>
      </c>
      <c r="L419" s="47">
        <v>1</v>
      </c>
      <c r="M419" s="624"/>
      <c r="N419" s="624"/>
      <c r="O419" s="624"/>
      <c r="P419" s="624"/>
      <c r="Q419" s="624"/>
      <c r="R419" s="624"/>
      <c r="S419" s="624"/>
      <c r="T419" s="624"/>
      <c r="U419" s="624"/>
      <c r="V419" s="774" t="str">
        <f t="shared" si="27"/>
        <v xml:space="preserve"> </v>
      </c>
      <c r="W419" s="774" t="str">
        <f t="shared" si="24"/>
        <v xml:space="preserve"> </v>
      </c>
    </row>
    <row r="420" spans="1:23" x14ac:dyDescent="0.25">
      <c r="A420" s="624"/>
      <c r="B420" s="624"/>
      <c r="C420" s="624"/>
      <c r="D420" s="624"/>
      <c r="E420" s="624"/>
      <c r="F420" s="624"/>
      <c r="G420" s="624"/>
      <c r="H420" s="624"/>
      <c r="I420" s="774" t="str">
        <f t="shared" si="25"/>
        <v xml:space="preserve"> </v>
      </c>
      <c r="J420" s="774" t="str">
        <f t="shared" si="26"/>
        <v xml:space="preserve"> </v>
      </c>
      <c r="L420" s="47">
        <v>1</v>
      </c>
      <c r="M420" s="624"/>
      <c r="N420" s="624"/>
      <c r="O420" s="624"/>
      <c r="P420" s="624"/>
      <c r="Q420" s="624"/>
      <c r="R420" s="624"/>
      <c r="S420" s="624"/>
      <c r="T420" s="624"/>
      <c r="U420" s="624"/>
      <c r="V420" s="774" t="str">
        <f t="shared" si="27"/>
        <v xml:space="preserve"> </v>
      </c>
      <c r="W420" s="774" t="str">
        <f t="shared" si="24"/>
        <v xml:space="preserve"> </v>
      </c>
    </row>
    <row r="421" spans="1:23" x14ac:dyDescent="0.25">
      <c r="A421" s="624"/>
      <c r="B421" s="624"/>
      <c r="C421" s="624"/>
      <c r="D421" s="624"/>
      <c r="E421" s="624"/>
      <c r="F421" s="624"/>
      <c r="G421" s="624"/>
      <c r="H421" s="624"/>
      <c r="I421" s="774" t="str">
        <f t="shared" si="25"/>
        <v xml:space="preserve"> </v>
      </c>
      <c r="J421" s="774" t="str">
        <f t="shared" si="26"/>
        <v xml:space="preserve"> </v>
      </c>
      <c r="L421" s="47">
        <v>1</v>
      </c>
      <c r="M421" s="624"/>
      <c r="N421" s="624"/>
      <c r="O421" s="624"/>
      <c r="P421" s="624"/>
      <c r="Q421" s="624"/>
      <c r="R421" s="624"/>
      <c r="S421" s="624"/>
      <c r="T421" s="624"/>
      <c r="U421" s="624"/>
      <c r="V421" s="774" t="str">
        <f t="shared" si="27"/>
        <v xml:space="preserve"> </v>
      </c>
      <c r="W421" s="774" t="str">
        <f t="shared" si="24"/>
        <v xml:space="preserve"> </v>
      </c>
    </row>
    <row r="422" spans="1:23" x14ac:dyDescent="0.25">
      <c r="A422" s="624"/>
      <c r="B422" s="624"/>
      <c r="C422" s="624"/>
      <c r="D422" s="624"/>
      <c r="E422" s="624"/>
      <c r="F422" s="624"/>
      <c r="G422" s="624"/>
      <c r="H422" s="624"/>
      <c r="I422" s="774" t="str">
        <f t="shared" si="25"/>
        <v xml:space="preserve"> </v>
      </c>
      <c r="J422" s="774" t="str">
        <f t="shared" si="26"/>
        <v xml:space="preserve"> </v>
      </c>
      <c r="L422" s="47">
        <v>1</v>
      </c>
      <c r="M422" s="624"/>
      <c r="N422" s="624"/>
      <c r="O422" s="624"/>
      <c r="P422" s="624"/>
      <c r="Q422" s="624"/>
      <c r="R422" s="624"/>
      <c r="S422" s="624"/>
      <c r="T422" s="624"/>
      <c r="U422" s="624"/>
      <c r="V422" s="774" t="str">
        <f t="shared" si="27"/>
        <v xml:space="preserve"> </v>
      </c>
      <c r="W422" s="774" t="str">
        <f t="shared" si="24"/>
        <v xml:space="preserve"> </v>
      </c>
    </row>
    <row r="423" spans="1:23" x14ac:dyDescent="0.25">
      <c r="A423" s="624"/>
      <c r="B423" s="624"/>
      <c r="C423" s="624"/>
      <c r="D423" s="624"/>
      <c r="E423" s="624"/>
      <c r="F423" s="624"/>
      <c r="G423" s="624"/>
      <c r="H423" s="624"/>
      <c r="I423" s="774" t="str">
        <f t="shared" si="25"/>
        <v xml:space="preserve"> </v>
      </c>
      <c r="J423" s="774" t="str">
        <f t="shared" si="26"/>
        <v xml:space="preserve"> </v>
      </c>
      <c r="L423" s="47">
        <v>1</v>
      </c>
      <c r="M423" s="624"/>
      <c r="N423" s="624"/>
      <c r="O423" s="624"/>
      <c r="P423" s="624"/>
      <c r="Q423" s="624"/>
      <c r="R423" s="624"/>
      <c r="S423" s="624"/>
      <c r="T423" s="624"/>
      <c r="U423" s="624"/>
      <c r="V423" s="774" t="str">
        <f t="shared" si="27"/>
        <v xml:space="preserve"> </v>
      </c>
      <c r="W423" s="774" t="str">
        <f t="shared" si="24"/>
        <v xml:space="preserve"> </v>
      </c>
    </row>
    <row r="424" spans="1:23" x14ac:dyDescent="0.25">
      <c r="A424" s="624"/>
      <c r="B424" s="624"/>
      <c r="C424" s="624"/>
      <c r="D424" s="624"/>
      <c r="E424" s="624"/>
      <c r="F424" s="624"/>
      <c r="G424" s="624"/>
      <c r="H424" s="624"/>
      <c r="I424" s="774" t="str">
        <f t="shared" si="25"/>
        <v xml:space="preserve"> </v>
      </c>
      <c r="J424" s="774" t="str">
        <f t="shared" si="26"/>
        <v xml:space="preserve"> </v>
      </c>
      <c r="L424" s="47">
        <v>1</v>
      </c>
      <c r="M424" s="624"/>
      <c r="N424" s="624"/>
      <c r="O424" s="624"/>
      <c r="P424" s="624"/>
      <c r="Q424" s="624"/>
      <c r="R424" s="624"/>
      <c r="S424" s="624"/>
      <c r="T424" s="624"/>
      <c r="U424" s="624"/>
      <c r="V424" s="774" t="str">
        <f t="shared" si="27"/>
        <v xml:space="preserve"> </v>
      </c>
      <c r="W424" s="774" t="str">
        <f t="shared" si="24"/>
        <v xml:space="preserve"> </v>
      </c>
    </row>
    <row r="425" spans="1:23" x14ac:dyDescent="0.25">
      <c r="A425" s="624"/>
      <c r="B425" s="624"/>
      <c r="C425" s="624"/>
      <c r="D425" s="624"/>
      <c r="E425" s="624"/>
      <c r="F425" s="624"/>
      <c r="G425" s="624"/>
      <c r="H425" s="624"/>
      <c r="I425" s="774" t="str">
        <f t="shared" si="25"/>
        <v xml:space="preserve"> </v>
      </c>
      <c r="J425" s="774" t="str">
        <f t="shared" si="26"/>
        <v xml:space="preserve"> </v>
      </c>
      <c r="L425" s="47">
        <v>1</v>
      </c>
      <c r="M425" s="624"/>
      <c r="N425" s="624"/>
      <c r="O425" s="624"/>
      <c r="P425" s="624"/>
      <c r="Q425" s="624"/>
      <c r="R425" s="624"/>
      <c r="S425" s="624"/>
      <c r="T425" s="624"/>
      <c r="U425" s="624"/>
      <c r="V425" s="774" t="str">
        <f t="shared" si="27"/>
        <v xml:space="preserve"> </v>
      </c>
      <c r="W425" s="774" t="str">
        <f t="shared" si="24"/>
        <v xml:space="preserve"> </v>
      </c>
    </row>
    <row r="426" spans="1:23" x14ac:dyDescent="0.25">
      <c r="A426" s="624"/>
      <c r="B426" s="624"/>
      <c r="C426" s="624"/>
      <c r="D426" s="624"/>
      <c r="E426" s="624"/>
      <c r="F426" s="624"/>
      <c r="G426" s="624"/>
      <c r="H426" s="624"/>
      <c r="I426" s="774" t="str">
        <f t="shared" si="25"/>
        <v xml:space="preserve"> </v>
      </c>
      <c r="J426" s="774" t="str">
        <f t="shared" si="26"/>
        <v xml:space="preserve"> </v>
      </c>
      <c r="L426" s="47">
        <v>1</v>
      </c>
      <c r="M426" s="624"/>
      <c r="N426" s="624"/>
      <c r="O426" s="624"/>
      <c r="P426" s="624"/>
      <c r="Q426" s="624"/>
      <c r="R426" s="624"/>
      <c r="S426" s="624"/>
      <c r="T426" s="624"/>
      <c r="U426" s="624"/>
      <c r="V426" s="774" t="str">
        <f t="shared" si="27"/>
        <v xml:space="preserve"> </v>
      </c>
      <c r="W426" s="774" t="str">
        <f t="shared" si="24"/>
        <v xml:space="preserve"> </v>
      </c>
    </row>
    <row r="427" spans="1:23" x14ac:dyDescent="0.25">
      <c r="A427" s="624"/>
      <c r="B427" s="624"/>
      <c r="C427" s="624"/>
      <c r="D427" s="624"/>
      <c r="E427" s="624"/>
      <c r="F427" s="624"/>
      <c r="G427" s="624"/>
      <c r="H427" s="624"/>
      <c r="I427" s="774" t="str">
        <f t="shared" si="25"/>
        <v xml:space="preserve"> </v>
      </c>
      <c r="J427" s="774" t="str">
        <f t="shared" si="26"/>
        <v xml:space="preserve"> </v>
      </c>
      <c r="L427" s="47">
        <v>1</v>
      </c>
      <c r="M427" s="624"/>
      <c r="N427" s="624"/>
      <c r="O427" s="624"/>
      <c r="P427" s="624"/>
      <c r="Q427" s="624"/>
      <c r="R427" s="624"/>
      <c r="S427" s="624"/>
      <c r="T427" s="624"/>
      <c r="U427" s="624"/>
      <c r="V427" s="774" t="str">
        <f t="shared" si="27"/>
        <v xml:space="preserve"> </v>
      </c>
      <c r="W427" s="774" t="str">
        <f t="shared" si="24"/>
        <v xml:space="preserve"> </v>
      </c>
    </row>
    <row r="428" spans="1:23" x14ac:dyDescent="0.25">
      <c r="A428" s="624"/>
      <c r="B428" s="624"/>
      <c r="C428" s="624"/>
      <c r="D428" s="624"/>
      <c r="E428" s="624"/>
      <c r="F428" s="624"/>
      <c r="G428" s="624"/>
      <c r="H428" s="624"/>
      <c r="I428" s="774" t="str">
        <f t="shared" si="25"/>
        <v xml:space="preserve"> </v>
      </c>
      <c r="J428" s="774" t="str">
        <f t="shared" si="26"/>
        <v xml:space="preserve"> </v>
      </c>
      <c r="L428" s="47">
        <v>1</v>
      </c>
      <c r="M428" s="624"/>
      <c r="N428" s="624"/>
      <c r="O428" s="624"/>
      <c r="P428" s="624"/>
      <c r="Q428" s="624"/>
      <c r="R428" s="624"/>
      <c r="S428" s="624"/>
      <c r="T428" s="624"/>
      <c r="U428" s="624"/>
      <c r="V428" s="774" t="str">
        <f t="shared" si="27"/>
        <v xml:space="preserve"> </v>
      </c>
      <c r="W428" s="774" t="str">
        <f t="shared" si="24"/>
        <v xml:space="preserve"> </v>
      </c>
    </row>
    <row r="429" spans="1:23" x14ac:dyDescent="0.25">
      <c r="A429" s="624"/>
      <c r="B429" s="624"/>
      <c r="C429" s="624"/>
      <c r="D429" s="624"/>
      <c r="E429" s="624"/>
      <c r="F429" s="624"/>
      <c r="G429" s="624"/>
      <c r="H429" s="624"/>
      <c r="I429" s="774" t="str">
        <f t="shared" si="25"/>
        <v xml:space="preserve"> </v>
      </c>
      <c r="J429" s="774" t="str">
        <f t="shared" si="26"/>
        <v xml:space="preserve"> </v>
      </c>
      <c r="L429" s="47">
        <v>1</v>
      </c>
      <c r="M429" s="624"/>
      <c r="N429" s="624"/>
      <c r="O429" s="624"/>
      <c r="P429" s="624"/>
      <c r="Q429" s="624"/>
      <c r="R429" s="624"/>
      <c r="S429" s="624"/>
      <c r="T429" s="624"/>
      <c r="U429" s="624"/>
      <c r="V429" s="774" t="str">
        <f t="shared" si="27"/>
        <v xml:space="preserve"> </v>
      </c>
      <c r="W429" s="774" t="str">
        <f t="shared" si="24"/>
        <v xml:space="preserve"> </v>
      </c>
    </row>
    <row r="430" spans="1:23" x14ac:dyDescent="0.25">
      <c r="A430" s="624"/>
      <c r="B430" s="624"/>
      <c r="C430" s="624"/>
      <c r="D430" s="624"/>
      <c r="E430" s="624"/>
      <c r="F430" s="624"/>
      <c r="G430" s="624"/>
      <c r="H430" s="624"/>
      <c r="I430" s="774" t="str">
        <f t="shared" si="25"/>
        <v xml:space="preserve"> </v>
      </c>
      <c r="J430" s="774" t="str">
        <f t="shared" si="26"/>
        <v xml:space="preserve"> </v>
      </c>
      <c r="L430" s="47">
        <v>1</v>
      </c>
      <c r="M430" s="624"/>
      <c r="N430" s="624"/>
      <c r="O430" s="624"/>
      <c r="P430" s="624"/>
      <c r="Q430" s="624"/>
      <c r="R430" s="624"/>
      <c r="S430" s="624"/>
      <c r="T430" s="624"/>
      <c r="U430" s="624"/>
      <c r="V430" s="774" t="str">
        <f t="shared" si="27"/>
        <v xml:space="preserve"> </v>
      </c>
      <c r="W430" s="774" t="str">
        <f t="shared" si="24"/>
        <v xml:space="preserve"> </v>
      </c>
    </row>
    <row r="431" spans="1:23" x14ac:dyDescent="0.25">
      <c r="A431" s="624"/>
      <c r="B431" s="624"/>
      <c r="C431" s="624"/>
      <c r="D431" s="624"/>
      <c r="E431" s="624"/>
      <c r="F431" s="624"/>
      <c r="G431" s="624"/>
      <c r="H431" s="624"/>
      <c r="I431" s="774" t="str">
        <f t="shared" si="25"/>
        <v xml:space="preserve"> </v>
      </c>
      <c r="J431" s="774" t="str">
        <f t="shared" si="26"/>
        <v xml:space="preserve"> </v>
      </c>
      <c r="L431" s="47">
        <v>1</v>
      </c>
      <c r="M431" s="624"/>
      <c r="N431" s="624"/>
      <c r="O431" s="624"/>
      <c r="P431" s="624"/>
      <c r="Q431" s="624"/>
      <c r="R431" s="624"/>
      <c r="S431" s="624"/>
      <c r="T431" s="624"/>
      <c r="U431" s="624"/>
      <c r="V431" s="774" t="str">
        <f t="shared" si="27"/>
        <v xml:space="preserve"> </v>
      </c>
      <c r="W431" s="774" t="str">
        <f t="shared" si="24"/>
        <v xml:space="preserve"> </v>
      </c>
    </row>
    <row r="432" spans="1:23" x14ac:dyDescent="0.25">
      <c r="A432" s="624"/>
      <c r="B432" s="624"/>
      <c r="C432" s="624"/>
      <c r="D432" s="624"/>
      <c r="E432" s="624"/>
      <c r="F432" s="624"/>
      <c r="G432" s="624"/>
      <c r="H432" s="624"/>
      <c r="I432" s="774" t="str">
        <f t="shared" si="25"/>
        <v xml:space="preserve"> </v>
      </c>
      <c r="J432" s="774" t="str">
        <f t="shared" si="26"/>
        <v xml:space="preserve"> </v>
      </c>
      <c r="L432" s="47">
        <v>1</v>
      </c>
      <c r="M432" s="624"/>
      <c r="N432" s="624"/>
      <c r="O432" s="624"/>
      <c r="P432" s="624"/>
      <c r="Q432" s="624"/>
      <c r="R432" s="624"/>
      <c r="S432" s="624"/>
      <c r="T432" s="624"/>
      <c r="U432" s="624"/>
      <c r="V432" s="774" t="str">
        <f t="shared" si="27"/>
        <v xml:space="preserve"> </v>
      </c>
      <c r="W432" s="774" t="str">
        <f t="shared" si="24"/>
        <v xml:space="preserve"> </v>
      </c>
    </row>
    <row r="433" spans="1:23" x14ac:dyDescent="0.25">
      <c r="A433" s="624"/>
      <c r="B433" s="624"/>
      <c r="C433" s="624"/>
      <c r="D433" s="624"/>
      <c r="E433" s="624"/>
      <c r="F433" s="624"/>
      <c r="G433" s="624"/>
      <c r="H433" s="624"/>
      <c r="I433" s="774" t="str">
        <f t="shared" si="25"/>
        <v xml:space="preserve"> </v>
      </c>
      <c r="J433" s="774" t="str">
        <f t="shared" si="26"/>
        <v xml:space="preserve"> </v>
      </c>
      <c r="L433" s="47">
        <v>1</v>
      </c>
      <c r="M433" s="624"/>
      <c r="N433" s="624"/>
      <c r="O433" s="624"/>
      <c r="P433" s="624"/>
      <c r="Q433" s="624"/>
      <c r="R433" s="624"/>
      <c r="S433" s="624"/>
      <c r="T433" s="624"/>
      <c r="U433" s="624"/>
      <c r="V433" s="774" t="str">
        <f t="shared" si="27"/>
        <v xml:space="preserve"> </v>
      </c>
      <c r="W433" s="774" t="str">
        <f t="shared" si="24"/>
        <v xml:space="preserve"> </v>
      </c>
    </row>
    <row r="434" spans="1:23" x14ac:dyDescent="0.25">
      <c r="A434" s="624"/>
      <c r="B434" s="624"/>
      <c r="C434" s="624"/>
      <c r="D434" s="624"/>
      <c r="E434" s="624"/>
      <c r="F434" s="624"/>
      <c r="G434" s="624"/>
      <c r="H434" s="624"/>
      <c r="I434" s="774" t="str">
        <f t="shared" si="25"/>
        <v xml:space="preserve"> </v>
      </c>
      <c r="J434" s="774" t="str">
        <f t="shared" si="26"/>
        <v xml:space="preserve"> </v>
      </c>
      <c r="L434" s="47">
        <v>1</v>
      </c>
      <c r="M434" s="624"/>
      <c r="N434" s="624"/>
      <c r="O434" s="624"/>
      <c r="P434" s="624"/>
      <c r="Q434" s="624"/>
      <c r="R434" s="624"/>
      <c r="S434" s="624"/>
      <c r="T434" s="624"/>
      <c r="U434" s="624"/>
      <c r="V434" s="774" t="str">
        <f t="shared" si="27"/>
        <v xml:space="preserve"> </v>
      </c>
      <c r="W434" s="774" t="str">
        <f t="shared" si="24"/>
        <v xml:space="preserve"> </v>
      </c>
    </row>
    <row r="435" spans="1:23" x14ac:dyDescent="0.25">
      <c r="A435" s="624"/>
      <c r="B435" s="624"/>
      <c r="C435" s="624"/>
      <c r="D435" s="624"/>
      <c r="E435" s="624"/>
      <c r="F435" s="624"/>
      <c r="G435" s="624"/>
      <c r="H435" s="624"/>
      <c r="I435" s="774" t="str">
        <f t="shared" si="25"/>
        <v xml:space="preserve"> </v>
      </c>
      <c r="J435" s="774" t="str">
        <f t="shared" si="26"/>
        <v xml:space="preserve"> </v>
      </c>
      <c r="L435" s="47">
        <v>1</v>
      </c>
      <c r="M435" s="624"/>
      <c r="N435" s="624"/>
      <c r="O435" s="624"/>
      <c r="P435" s="624"/>
      <c r="Q435" s="624"/>
      <c r="R435" s="624"/>
      <c r="S435" s="624"/>
      <c r="T435" s="624"/>
      <c r="U435" s="624"/>
      <c r="V435" s="774" t="str">
        <f t="shared" si="27"/>
        <v xml:space="preserve"> </v>
      </c>
      <c r="W435" s="774" t="str">
        <f t="shared" si="24"/>
        <v xml:space="preserve"> </v>
      </c>
    </row>
    <row r="436" spans="1:23" x14ac:dyDescent="0.25">
      <c r="A436" s="624"/>
      <c r="B436" s="624"/>
      <c r="C436" s="624"/>
      <c r="D436" s="624"/>
      <c r="E436" s="624"/>
      <c r="F436" s="624"/>
      <c r="G436" s="624"/>
      <c r="H436" s="624"/>
      <c r="I436" s="774" t="str">
        <f t="shared" si="25"/>
        <v xml:space="preserve"> </v>
      </c>
      <c r="J436" s="774" t="str">
        <f t="shared" si="26"/>
        <v xml:space="preserve"> </v>
      </c>
      <c r="L436" s="47">
        <v>1</v>
      </c>
      <c r="M436" s="624"/>
      <c r="N436" s="624"/>
      <c r="O436" s="624"/>
      <c r="P436" s="624"/>
      <c r="Q436" s="624"/>
      <c r="R436" s="624"/>
      <c r="S436" s="624"/>
      <c r="T436" s="624"/>
      <c r="U436" s="624"/>
      <c r="V436" s="774" t="str">
        <f t="shared" si="27"/>
        <v xml:space="preserve"> </v>
      </c>
      <c r="W436" s="774" t="str">
        <f t="shared" si="24"/>
        <v xml:space="preserve"> </v>
      </c>
    </row>
    <row r="437" spans="1:23" x14ac:dyDescent="0.25">
      <c r="A437" s="624"/>
      <c r="B437" s="624"/>
      <c r="C437" s="624"/>
      <c r="D437" s="624"/>
      <c r="E437" s="624"/>
      <c r="F437" s="624"/>
      <c r="G437" s="624"/>
      <c r="H437" s="624"/>
      <c r="I437" s="774" t="str">
        <f t="shared" si="25"/>
        <v xml:space="preserve"> </v>
      </c>
      <c r="J437" s="774" t="str">
        <f t="shared" si="26"/>
        <v xml:space="preserve"> </v>
      </c>
      <c r="L437" s="47">
        <v>1</v>
      </c>
      <c r="M437" s="624"/>
      <c r="N437" s="624"/>
      <c r="O437" s="624"/>
      <c r="P437" s="624"/>
      <c r="Q437" s="624"/>
      <c r="R437" s="624"/>
      <c r="S437" s="624"/>
      <c r="T437" s="624"/>
      <c r="U437" s="624"/>
      <c r="V437" s="774" t="str">
        <f t="shared" si="27"/>
        <v xml:space="preserve"> </v>
      </c>
      <c r="W437" s="774" t="str">
        <f t="shared" si="24"/>
        <v xml:space="preserve"> </v>
      </c>
    </row>
    <row r="438" spans="1:23" x14ac:dyDescent="0.25">
      <c r="A438" s="624"/>
      <c r="B438" s="624"/>
      <c r="C438" s="624"/>
      <c r="D438" s="624"/>
      <c r="E438" s="624"/>
      <c r="F438" s="624"/>
      <c r="G438" s="624"/>
      <c r="H438" s="624"/>
      <c r="I438" s="774" t="str">
        <f t="shared" si="25"/>
        <v xml:space="preserve"> </v>
      </c>
      <c r="J438" s="774" t="str">
        <f t="shared" si="26"/>
        <v xml:space="preserve"> </v>
      </c>
      <c r="L438" s="47">
        <v>1</v>
      </c>
      <c r="M438" s="624"/>
      <c r="N438" s="624"/>
      <c r="O438" s="624"/>
      <c r="P438" s="624"/>
      <c r="Q438" s="624"/>
      <c r="R438" s="624"/>
      <c r="S438" s="624"/>
      <c r="T438" s="624"/>
      <c r="U438" s="624"/>
      <c r="V438" s="774" t="str">
        <f t="shared" si="27"/>
        <v xml:space="preserve"> </v>
      </c>
      <c r="W438" s="774" t="str">
        <f t="shared" si="24"/>
        <v xml:space="preserve"> </v>
      </c>
    </row>
    <row r="439" spans="1:23" x14ac:dyDescent="0.25">
      <c r="A439" s="624"/>
      <c r="B439" s="624"/>
      <c r="C439" s="624"/>
      <c r="D439" s="624"/>
      <c r="E439" s="624"/>
      <c r="F439" s="624"/>
      <c r="G439" s="624"/>
      <c r="H439" s="624"/>
      <c r="I439" s="774" t="str">
        <f t="shared" si="25"/>
        <v xml:space="preserve"> </v>
      </c>
      <c r="J439" s="774" t="str">
        <f t="shared" si="26"/>
        <v xml:space="preserve"> </v>
      </c>
      <c r="L439" s="47">
        <v>1</v>
      </c>
      <c r="M439" s="624"/>
      <c r="N439" s="624"/>
      <c r="O439" s="624"/>
      <c r="P439" s="624"/>
      <c r="Q439" s="624"/>
      <c r="R439" s="624"/>
      <c r="S439" s="624"/>
      <c r="T439" s="624"/>
      <c r="U439" s="624"/>
      <c r="V439" s="774" t="str">
        <f t="shared" si="27"/>
        <v xml:space="preserve"> </v>
      </c>
      <c r="W439" s="774" t="str">
        <f t="shared" si="24"/>
        <v xml:space="preserve"> </v>
      </c>
    </row>
    <row r="440" spans="1:23" x14ac:dyDescent="0.25">
      <c r="A440" s="624"/>
      <c r="B440" s="624"/>
      <c r="C440" s="624"/>
      <c r="D440" s="624"/>
      <c r="E440" s="624"/>
      <c r="F440" s="624"/>
      <c r="G440" s="624"/>
      <c r="H440" s="624"/>
      <c r="I440" s="774" t="str">
        <f t="shared" si="25"/>
        <v xml:space="preserve"> </v>
      </c>
      <c r="J440" s="774" t="str">
        <f t="shared" si="26"/>
        <v xml:space="preserve"> </v>
      </c>
      <c r="L440" s="47">
        <v>1</v>
      </c>
      <c r="M440" s="624"/>
      <c r="N440" s="624"/>
      <c r="O440" s="624"/>
      <c r="P440" s="624"/>
      <c r="Q440" s="624"/>
      <c r="R440" s="624"/>
      <c r="S440" s="624"/>
      <c r="T440" s="624"/>
      <c r="U440" s="624"/>
      <c r="V440" s="774" t="str">
        <f t="shared" si="27"/>
        <v xml:space="preserve"> </v>
      </c>
      <c r="W440" s="774" t="str">
        <f t="shared" si="24"/>
        <v xml:space="preserve"> </v>
      </c>
    </row>
    <row r="441" spans="1:23" x14ac:dyDescent="0.25">
      <c r="A441" s="624"/>
      <c r="B441" s="624"/>
      <c r="C441" s="624"/>
      <c r="D441" s="624"/>
      <c r="E441" s="624"/>
      <c r="F441" s="624"/>
      <c r="G441" s="624"/>
      <c r="H441" s="624"/>
      <c r="I441" s="774" t="str">
        <f t="shared" si="25"/>
        <v xml:space="preserve"> </v>
      </c>
      <c r="J441" s="774" t="str">
        <f t="shared" si="26"/>
        <v xml:space="preserve"> </v>
      </c>
      <c r="L441" s="47">
        <v>1</v>
      </c>
      <c r="M441" s="624"/>
      <c r="N441" s="624"/>
      <c r="O441" s="624"/>
      <c r="P441" s="624"/>
      <c r="Q441" s="624"/>
      <c r="R441" s="624"/>
      <c r="S441" s="624"/>
      <c r="T441" s="624"/>
      <c r="U441" s="624"/>
      <c r="V441" s="774" t="str">
        <f t="shared" si="27"/>
        <v xml:space="preserve"> </v>
      </c>
      <c r="W441" s="774" t="str">
        <f t="shared" si="24"/>
        <v xml:space="preserve"> </v>
      </c>
    </row>
    <row r="442" spans="1:23" x14ac:dyDescent="0.25">
      <c r="A442" s="624"/>
      <c r="B442" s="624"/>
      <c r="C442" s="624"/>
      <c r="D442" s="624"/>
      <c r="E442" s="624"/>
      <c r="F442" s="624"/>
      <c r="G442" s="624"/>
      <c r="H442" s="624"/>
      <c r="I442" s="774" t="str">
        <f t="shared" si="25"/>
        <v xml:space="preserve"> </v>
      </c>
      <c r="J442" s="774" t="str">
        <f t="shared" si="26"/>
        <v xml:space="preserve"> </v>
      </c>
      <c r="L442" s="47">
        <v>1</v>
      </c>
      <c r="M442" s="624"/>
      <c r="N442" s="624"/>
      <c r="O442" s="624"/>
      <c r="P442" s="624"/>
      <c r="Q442" s="624"/>
      <c r="R442" s="624"/>
      <c r="S442" s="624"/>
      <c r="T442" s="624"/>
      <c r="U442" s="624"/>
      <c r="V442" s="774" t="str">
        <f t="shared" si="27"/>
        <v xml:space="preserve"> </v>
      </c>
      <c r="W442" s="774" t="str">
        <f t="shared" si="24"/>
        <v xml:space="preserve"> </v>
      </c>
    </row>
    <row r="443" spans="1:23" x14ac:dyDescent="0.25">
      <c r="A443" s="624"/>
      <c r="B443" s="624"/>
      <c r="C443" s="624"/>
      <c r="D443" s="624"/>
      <c r="E443" s="624"/>
      <c r="F443" s="624"/>
      <c r="G443" s="624"/>
      <c r="H443" s="624"/>
      <c r="I443" s="774" t="str">
        <f t="shared" si="25"/>
        <v xml:space="preserve"> </v>
      </c>
      <c r="J443" s="774" t="str">
        <f t="shared" si="26"/>
        <v xml:space="preserve"> </v>
      </c>
      <c r="L443" s="47">
        <v>1</v>
      </c>
      <c r="M443" s="624"/>
      <c r="N443" s="624"/>
      <c r="O443" s="624"/>
      <c r="P443" s="624"/>
      <c r="Q443" s="624"/>
      <c r="R443" s="624"/>
      <c r="S443" s="624"/>
      <c r="T443" s="624"/>
      <c r="U443" s="624"/>
      <c r="V443" s="774" t="str">
        <f t="shared" si="27"/>
        <v xml:space="preserve"> </v>
      </c>
      <c r="W443" s="774" t="str">
        <f t="shared" si="24"/>
        <v xml:space="preserve"> </v>
      </c>
    </row>
    <row r="444" spans="1:23" x14ac:dyDescent="0.25">
      <c r="A444" s="624"/>
      <c r="B444" s="624"/>
      <c r="C444" s="624"/>
      <c r="D444" s="624"/>
      <c r="E444" s="624"/>
      <c r="F444" s="624"/>
      <c r="G444" s="624"/>
      <c r="H444" s="624"/>
      <c r="I444" s="774" t="str">
        <f t="shared" si="25"/>
        <v xml:space="preserve"> </v>
      </c>
      <c r="J444" s="774" t="str">
        <f t="shared" si="26"/>
        <v xml:space="preserve"> </v>
      </c>
      <c r="L444" s="47">
        <v>1</v>
      </c>
      <c r="M444" s="624"/>
      <c r="N444" s="624"/>
      <c r="O444" s="624"/>
      <c r="P444" s="624"/>
      <c r="Q444" s="624"/>
      <c r="R444" s="624"/>
      <c r="S444" s="624"/>
      <c r="T444" s="624"/>
      <c r="U444" s="624"/>
      <c r="V444" s="774" t="str">
        <f t="shared" si="27"/>
        <v xml:space="preserve"> </v>
      </c>
      <c r="W444" s="774" t="str">
        <f t="shared" si="24"/>
        <v xml:space="preserve"> </v>
      </c>
    </row>
    <row r="445" spans="1:23" x14ac:dyDescent="0.25">
      <c r="A445" s="624"/>
      <c r="B445" s="624"/>
      <c r="C445" s="624"/>
      <c r="D445" s="624"/>
      <c r="E445" s="624"/>
      <c r="F445" s="624"/>
      <c r="G445" s="624"/>
      <c r="H445" s="624"/>
      <c r="I445" s="774" t="str">
        <f t="shared" si="25"/>
        <v xml:space="preserve"> </v>
      </c>
      <c r="J445" s="774" t="str">
        <f t="shared" si="26"/>
        <v xml:space="preserve"> </v>
      </c>
      <c r="L445" s="47">
        <v>1</v>
      </c>
      <c r="M445" s="624"/>
      <c r="N445" s="624"/>
      <c r="O445" s="624"/>
      <c r="P445" s="624"/>
      <c r="Q445" s="624"/>
      <c r="R445" s="624"/>
      <c r="S445" s="624"/>
      <c r="T445" s="624"/>
      <c r="U445" s="624"/>
      <c r="V445" s="774" t="str">
        <f t="shared" si="27"/>
        <v xml:space="preserve"> </v>
      </c>
      <c r="W445" s="774" t="str">
        <f t="shared" si="24"/>
        <v xml:space="preserve"> </v>
      </c>
    </row>
    <row r="446" spans="1:23" x14ac:dyDescent="0.25">
      <c r="A446" s="624"/>
      <c r="B446" s="624"/>
      <c r="C446" s="624"/>
      <c r="D446" s="624"/>
      <c r="E446" s="624"/>
      <c r="F446" s="624"/>
      <c r="G446" s="624"/>
      <c r="H446" s="624"/>
      <c r="I446" s="774" t="str">
        <f t="shared" si="25"/>
        <v xml:space="preserve"> </v>
      </c>
      <c r="J446" s="774" t="str">
        <f t="shared" si="26"/>
        <v xml:space="preserve"> </v>
      </c>
      <c r="L446" s="47">
        <v>1</v>
      </c>
      <c r="M446" s="624"/>
      <c r="N446" s="624"/>
      <c r="O446" s="624"/>
      <c r="P446" s="624"/>
      <c r="Q446" s="624"/>
      <c r="R446" s="624"/>
      <c r="S446" s="624"/>
      <c r="T446" s="624"/>
      <c r="U446" s="624"/>
      <c r="V446" s="774" t="str">
        <f t="shared" si="27"/>
        <v xml:space="preserve"> </v>
      </c>
      <c r="W446" s="774" t="str">
        <f t="shared" si="24"/>
        <v xml:space="preserve"> </v>
      </c>
    </row>
    <row r="447" spans="1:23" x14ac:dyDescent="0.25">
      <c r="A447" s="624"/>
      <c r="B447" s="624"/>
      <c r="C447" s="624"/>
      <c r="D447" s="624"/>
      <c r="E447" s="624"/>
      <c r="F447" s="624"/>
      <c r="G447" s="624"/>
      <c r="H447" s="624"/>
      <c r="I447" s="774" t="str">
        <f t="shared" si="25"/>
        <v xml:space="preserve"> </v>
      </c>
      <c r="J447" s="774" t="str">
        <f t="shared" si="26"/>
        <v xml:space="preserve"> </v>
      </c>
      <c r="L447" s="47">
        <v>1</v>
      </c>
      <c r="M447" s="624"/>
      <c r="N447" s="624"/>
      <c r="O447" s="624"/>
      <c r="P447" s="624"/>
      <c r="Q447" s="624"/>
      <c r="R447" s="624"/>
      <c r="S447" s="624"/>
      <c r="T447" s="624"/>
      <c r="U447" s="624"/>
      <c r="V447" s="774" t="str">
        <f t="shared" si="27"/>
        <v xml:space="preserve"> </v>
      </c>
      <c r="W447" s="774" t="str">
        <f t="shared" si="24"/>
        <v xml:space="preserve"> </v>
      </c>
    </row>
    <row r="448" spans="1:23" x14ac:dyDescent="0.25">
      <c r="A448" s="624"/>
      <c r="B448" s="624"/>
      <c r="C448" s="624"/>
      <c r="D448" s="624"/>
      <c r="E448" s="624"/>
      <c r="F448" s="624"/>
      <c r="G448" s="624"/>
      <c r="H448" s="624"/>
      <c r="I448" s="774" t="str">
        <f t="shared" si="25"/>
        <v xml:space="preserve"> </v>
      </c>
      <c r="J448" s="774" t="str">
        <f t="shared" si="26"/>
        <v xml:space="preserve"> </v>
      </c>
      <c r="L448" s="47">
        <v>1</v>
      </c>
      <c r="M448" s="624"/>
      <c r="N448" s="624"/>
      <c r="O448" s="624"/>
      <c r="P448" s="624"/>
      <c r="Q448" s="624"/>
      <c r="R448" s="624"/>
      <c r="S448" s="624"/>
      <c r="T448" s="624"/>
      <c r="U448" s="624"/>
      <c r="V448" s="774" t="str">
        <f t="shared" si="27"/>
        <v xml:space="preserve"> </v>
      </c>
      <c r="W448" s="774" t="str">
        <f t="shared" si="24"/>
        <v xml:space="preserve"> </v>
      </c>
    </row>
    <row r="449" spans="1:23" x14ac:dyDescent="0.25">
      <c r="A449" s="624"/>
      <c r="B449" s="624"/>
      <c r="C449" s="624"/>
      <c r="D449" s="624"/>
      <c r="E449" s="624"/>
      <c r="F449" s="624"/>
      <c r="G449" s="624"/>
      <c r="H449" s="624"/>
      <c r="I449" s="774" t="str">
        <f t="shared" si="25"/>
        <v xml:space="preserve"> </v>
      </c>
      <c r="J449" s="774" t="str">
        <f t="shared" si="26"/>
        <v xml:space="preserve"> </v>
      </c>
      <c r="L449" s="47">
        <v>1</v>
      </c>
      <c r="M449" s="624"/>
      <c r="N449" s="624"/>
      <c r="O449" s="624"/>
      <c r="P449" s="624"/>
      <c r="Q449" s="624"/>
      <c r="R449" s="624"/>
      <c r="S449" s="624"/>
      <c r="T449" s="624"/>
      <c r="U449" s="624"/>
      <c r="V449" s="774" t="str">
        <f t="shared" si="27"/>
        <v xml:space="preserve"> </v>
      </c>
      <c r="W449" s="774" t="str">
        <f t="shared" si="24"/>
        <v xml:space="preserve"> </v>
      </c>
    </row>
    <row r="450" spans="1:23" x14ac:dyDescent="0.25">
      <c r="A450" s="624"/>
      <c r="B450" s="624"/>
      <c r="C450" s="624"/>
      <c r="D450" s="624"/>
      <c r="E450" s="624"/>
      <c r="F450" s="624"/>
      <c r="G450" s="624"/>
      <c r="H450" s="624"/>
      <c r="I450" s="774" t="str">
        <f t="shared" si="25"/>
        <v xml:space="preserve"> </v>
      </c>
      <c r="J450" s="774" t="str">
        <f t="shared" si="26"/>
        <v xml:space="preserve"> </v>
      </c>
      <c r="L450" s="47">
        <v>1</v>
      </c>
      <c r="M450" s="624"/>
      <c r="N450" s="624"/>
      <c r="O450" s="624"/>
      <c r="P450" s="624"/>
      <c r="Q450" s="624"/>
      <c r="R450" s="624"/>
      <c r="S450" s="624"/>
      <c r="T450" s="624"/>
      <c r="U450" s="624"/>
      <c r="V450" s="774" t="str">
        <f t="shared" si="27"/>
        <v xml:space="preserve"> </v>
      </c>
      <c r="W450" s="774" t="str">
        <f t="shared" si="24"/>
        <v xml:space="preserve"> </v>
      </c>
    </row>
    <row r="451" spans="1:23" x14ac:dyDescent="0.25">
      <c r="A451" s="624"/>
      <c r="B451" s="624"/>
      <c r="C451" s="624"/>
      <c r="D451" s="624"/>
      <c r="E451" s="624"/>
      <c r="F451" s="624"/>
      <c r="G451" s="624"/>
      <c r="H451" s="624"/>
      <c r="I451" s="774" t="str">
        <f t="shared" si="25"/>
        <v xml:space="preserve"> </v>
      </c>
      <c r="J451" s="774" t="str">
        <f t="shared" si="26"/>
        <v xml:space="preserve"> </v>
      </c>
      <c r="L451" s="47">
        <v>1</v>
      </c>
      <c r="M451" s="624"/>
      <c r="N451" s="624"/>
      <c r="O451" s="624"/>
      <c r="P451" s="624"/>
      <c r="Q451" s="624"/>
      <c r="R451" s="624"/>
      <c r="S451" s="624"/>
      <c r="T451" s="624"/>
      <c r="U451" s="624"/>
      <c r="V451" s="774" t="str">
        <f t="shared" si="27"/>
        <v xml:space="preserve"> </v>
      </c>
      <c r="W451" s="774" t="str">
        <f t="shared" si="24"/>
        <v xml:space="preserve"> </v>
      </c>
    </row>
    <row r="452" spans="1:23" x14ac:dyDescent="0.25">
      <c r="A452" s="624"/>
      <c r="B452" s="624"/>
      <c r="C452" s="624"/>
      <c r="D452" s="624"/>
      <c r="E452" s="624"/>
      <c r="F452" s="624"/>
      <c r="G452" s="624"/>
      <c r="H452" s="624"/>
      <c r="I452" s="774" t="str">
        <f t="shared" si="25"/>
        <v xml:space="preserve"> </v>
      </c>
      <c r="J452" s="774" t="str">
        <f t="shared" si="26"/>
        <v xml:space="preserve"> </v>
      </c>
      <c r="L452" s="47">
        <v>1</v>
      </c>
      <c r="M452" s="624"/>
      <c r="N452" s="624"/>
      <c r="O452" s="624"/>
      <c r="P452" s="624"/>
      <c r="Q452" s="624"/>
      <c r="R452" s="624"/>
      <c r="S452" s="624"/>
      <c r="T452" s="624"/>
      <c r="U452" s="624"/>
      <c r="V452" s="774" t="str">
        <f t="shared" si="27"/>
        <v xml:space="preserve"> </v>
      </c>
      <c r="W452" s="774" t="str">
        <f t="shared" si="24"/>
        <v xml:space="preserve"> </v>
      </c>
    </row>
    <row r="453" spans="1:23" x14ac:dyDescent="0.25">
      <c r="A453" s="624"/>
      <c r="B453" s="624"/>
      <c r="C453" s="624"/>
      <c r="D453" s="624"/>
      <c r="E453" s="624"/>
      <c r="F453" s="624"/>
      <c r="G453" s="624"/>
      <c r="H453" s="624"/>
      <c r="I453" s="774" t="str">
        <f t="shared" si="25"/>
        <v xml:space="preserve"> </v>
      </c>
      <c r="J453" s="774" t="str">
        <f t="shared" si="26"/>
        <v xml:space="preserve"> </v>
      </c>
      <c r="L453" s="47">
        <v>1</v>
      </c>
      <c r="M453" s="624"/>
      <c r="N453" s="624"/>
      <c r="O453" s="624"/>
      <c r="P453" s="624"/>
      <c r="Q453" s="624"/>
      <c r="R453" s="624"/>
      <c r="S453" s="624"/>
      <c r="T453" s="624"/>
      <c r="U453" s="624"/>
      <c r="V453" s="774" t="str">
        <f t="shared" si="27"/>
        <v xml:space="preserve"> </v>
      </c>
      <c r="W453" s="774" t="str">
        <f t="shared" si="24"/>
        <v xml:space="preserve"> </v>
      </c>
    </row>
    <row r="454" spans="1:23" x14ac:dyDescent="0.25">
      <c r="A454" s="624"/>
      <c r="B454" s="624"/>
      <c r="C454" s="624"/>
      <c r="D454" s="624"/>
      <c r="E454" s="624"/>
      <c r="F454" s="624"/>
      <c r="G454" s="624"/>
      <c r="H454" s="624"/>
      <c r="I454" s="774" t="str">
        <f t="shared" si="25"/>
        <v xml:space="preserve"> </v>
      </c>
      <c r="J454" s="774" t="str">
        <f t="shared" si="26"/>
        <v xml:space="preserve"> </v>
      </c>
      <c r="L454" s="47">
        <v>1</v>
      </c>
      <c r="M454" s="624"/>
      <c r="N454" s="624"/>
      <c r="O454" s="624"/>
      <c r="P454" s="624"/>
      <c r="Q454" s="624"/>
      <c r="R454" s="624"/>
      <c r="S454" s="624"/>
      <c r="T454" s="624"/>
      <c r="U454" s="624"/>
      <c r="V454" s="774" t="str">
        <f t="shared" si="27"/>
        <v xml:space="preserve"> </v>
      </c>
      <c r="W454" s="774" t="str">
        <f t="shared" ref="W454:W517" si="28">IFERROR(V454/N454," ")</f>
        <v xml:space="preserve"> </v>
      </c>
    </row>
    <row r="455" spans="1:23" x14ac:dyDescent="0.25">
      <c r="A455" s="624"/>
      <c r="B455" s="624"/>
      <c r="C455" s="624"/>
      <c r="D455" s="624"/>
      <c r="E455" s="624"/>
      <c r="F455" s="624"/>
      <c r="G455" s="624"/>
      <c r="H455" s="624"/>
      <c r="I455" s="774" t="str">
        <f t="shared" ref="I455:I518" si="29">IF(H455*0.187*10^-3&gt;0,H455*0.187*10^-3," ")</f>
        <v xml:space="preserve"> </v>
      </c>
      <c r="J455" s="774" t="str">
        <f t="shared" ref="J455:J518" si="30">IFERROR(I455/B455," ")</f>
        <v xml:space="preserve"> </v>
      </c>
      <c r="L455" s="47">
        <v>1</v>
      </c>
      <c r="M455" s="624"/>
      <c r="N455" s="624"/>
      <c r="O455" s="624"/>
      <c r="P455" s="624"/>
      <c r="Q455" s="624"/>
      <c r="R455" s="624"/>
      <c r="S455" s="624"/>
      <c r="T455" s="624"/>
      <c r="U455" s="624"/>
      <c r="V455" s="774" t="str">
        <f t="shared" ref="V455:V518" si="31">IF(U455&gt;0,U455*0.187*10^-3," ")</f>
        <v xml:space="preserve"> </v>
      </c>
      <c r="W455" s="774" t="str">
        <f t="shared" si="28"/>
        <v xml:space="preserve"> </v>
      </c>
    </row>
    <row r="456" spans="1:23" x14ac:dyDescent="0.25">
      <c r="A456" s="624"/>
      <c r="B456" s="624"/>
      <c r="C456" s="624"/>
      <c r="D456" s="624"/>
      <c r="E456" s="624"/>
      <c r="F456" s="624"/>
      <c r="G456" s="624"/>
      <c r="H456" s="624"/>
      <c r="I456" s="774" t="str">
        <f t="shared" si="29"/>
        <v xml:space="preserve"> </v>
      </c>
      <c r="J456" s="774" t="str">
        <f t="shared" si="30"/>
        <v xml:space="preserve"> </v>
      </c>
      <c r="L456" s="47">
        <v>1</v>
      </c>
      <c r="M456" s="624"/>
      <c r="N456" s="624"/>
      <c r="O456" s="624"/>
      <c r="P456" s="624"/>
      <c r="Q456" s="624"/>
      <c r="R456" s="624"/>
      <c r="S456" s="624"/>
      <c r="T456" s="624"/>
      <c r="U456" s="624"/>
      <c r="V456" s="774" t="str">
        <f t="shared" si="31"/>
        <v xml:space="preserve"> </v>
      </c>
      <c r="W456" s="774" t="str">
        <f t="shared" si="28"/>
        <v xml:space="preserve"> </v>
      </c>
    </row>
    <row r="457" spans="1:23" x14ac:dyDescent="0.25">
      <c r="A457" s="624"/>
      <c r="B457" s="624"/>
      <c r="C457" s="624"/>
      <c r="D457" s="624"/>
      <c r="E457" s="624"/>
      <c r="F457" s="624"/>
      <c r="G457" s="624"/>
      <c r="H457" s="624"/>
      <c r="I457" s="774" t="str">
        <f t="shared" si="29"/>
        <v xml:space="preserve"> </v>
      </c>
      <c r="J457" s="774" t="str">
        <f t="shared" si="30"/>
        <v xml:space="preserve"> </v>
      </c>
      <c r="L457" s="47">
        <v>1</v>
      </c>
      <c r="M457" s="624"/>
      <c r="N457" s="624"/>
      <c r="O457" s="624"/>
      <c r="P457" s="624"/>
      <c r="Q457" s="624"/>
      <c r="R457" s="624"/>
      <c r="S457" s="624"/>
      <c r="T457" s="624"/>
      <c r="U457" s="624"/>
      <c r="V457" s="774" t="str">
        <f t="shared" si="31"/>
        <v xml:space="preserve"> </v>
      </c>
      <c r="W457" s="774" t="str">
        <f t="shared" si="28"/>
        <v xml:space="preserve"> </v>
      </c>
    </row>
    <row r="458" spans="1:23" x14ac:dyDescent="0.25">
      <c r="A458" s="624"/>
      <c r="B458" s="624"/>
      <c r="C458" s="624"/>
      <c r="D458" s="624"/>
      <c r="E458" s="624"/>
      <c r="F458" s="624"/>
      <c r="G458" s="624"/>
      <c r="H458" s="624"/>
      <c r="I458" s="774" t="str">
        <f t="shared" si="29"/>
        <v xml:space="preserve"> </v>
      </c>
      <c r="J458" s="774" t="str">
        <f t="shared" si="30"/>
        <v xml:space="preserve"> </v>
      </c>
      <c r="L458" s="47">
        <v>1</v>
      </c>
      <c r="M458" s="624"/>
      <c r="N458" s="624"/>
      <c r="O458" s="624"/>
      <c r="P458" s="624"/>
      <c r="Q458" s="624"/>
      <c r="R458" s="624"/>
      <c r="S458" s="624"/>
      <c r="T458" s="624"/>
      <c r="U458" s="624"/>
      <c r="V458" s="774" t="str">
        <f t="shared" si="31"/>
        <v xml:space="preserve"> </v>
      </c>
      <c r="W458" s="774" t="str">
        <f t="shared" si="28"/>
        <v xml:space="preserve"> </v>
      </c>
    </row>
    <row r="459" spans="1:23" x14ac:dyDescent="0.25">
      <c r="A459" s="624"/>
      <c r="B459" s="624"/>
      <c r="C459" s="624"/>
      <c r="D459" s="624"/>
      <c r="E459" s="624"/>
      <c r="F459" s="624"/>
      <c r="G459" s="624"/>
      <c r="H459" s="624"/>
      <c r="I459" s="774" t="str">
        <f t="shared" si="29"/>
        <v xml:space="preserve"> </v>
      </c>
      <c r="J459" s="774" t="str">
        <f t="shared" si="30"/>
        <v xml:space="preserve"> </v>
      </c>
      <c r="L459" s="47">
        <v>1</v>
      </c>
      <c r="M459" s="624"/>
      <c r="N459" s="624"/>
      <c r="O459" s="624"/>
      <c r="P459" s="624"/>
      <c r="Q459" s="624"/>
      <c r="R459" s="624"/>
      <c r="S459" s="624"/>
      <c r="T459" s="624"/>
      <c r="U459" s="624"/>
      <c r="V459" s="774" t="str">
        <f t="shared" si="31"/>
        <v xml:space="preserve"> </v>
      </c>
      <c r="W459" s="774" t="str">
        <f t="shared" si="28"/>
        <v xml:space="preserve"> </v>
      </c>
    </row>
    <row r="460" spans="1:23" x14ac:dyDescent="0.25">
      <c r="A460" s="624"/>
      <c r="B460" s="624"/>
      <c r="C460" s="624"/>
      <c r="D460" s="624"/>
      <c r="E460" s="624"/>
      <c r="F460" s="624"/>
      <c r="G460" s="624"/>
      <c r="H460" s="624"/>
      <c r="I460" s="774" t="str">
        <f t="shared" si="29"/>
        <v xml:space="preserve"> </v>
      </c>
      <c r="J460" s="774" t="str">
        <f t="shared" si="30"/>
        <v xml:space="preserve"> </v>
      </c>
      <c r="L460" s="47">
        <v>1</v>
      </c>
      <c r="M460" s="624"/>
      <c r="N460" s="624"/>
      <c r="O460" s="624"/>
      <c r="P460" s="624"/>
      <c r="Q460" s="624"/>
      <c r="R460" s="624"/>
      <c r="S460" s="624"/>
      <c r="T460" s="624"/>
      <c r="U460" s="624"/>
      <c r="V460" s="774" t="str">
        <f t="shared" si="31"/>
        <v xml:space="preserve"> </v>
      </c>
      <c r="W460" s="774" t="str">
        <f t="shared" si="28"/>
        <v xml:space="preserve"> </v>
      </c>
    </row>
    <row r="461" spans="1:23" x14ac:dyDescent="0.25">
      <c r="A461" s="624"/>
      <c r="B461" s="624"/>
      <c r="C461" s="624"/>
      <c r="D461" s="624"/>
      <c r="E461" s="624"/>
      <c r="F461" s="624"/>
      <c r="G461" s="624"/>
      <c r="H461" s="624"/>
      <c r="I461" s="774" t="str">
        <f t="shared" si="29"/>
        <v xml:space="preserve"> </v>
      </c>
      <c r="J461" s="774" t="str">
        <f t="shared" si="30"/>
        <v xml:space="preserve"> </v>
      </c>
      <c r="L461" s="47">
        <v>1</v>
      </c>
      <c r="M461" s="624"/>
      <c r="N461" s="624"/>
      <c r="O461" s="624"/>
      <c r="P461" s="624"/>
      <c r="Q461" s="624"/>
      <c r="R461" s="624"/>
      <c r="S461" s="624"/>
      <c r="T461" s="624"/>
      <c r="U461" s="624"/>
      <c r="V461" s="774" t="str">
        <f t="shared" si="31"/>
        <v xml:space="preserve"> </v>
      </c>
      <c r="W461" s="774" t="str">
        <f t="shared" si="28"/>
        <v xml:space="preserve"> </v>
      </c>
    </row>
    <row r="462" spans="1:23" x14ac:dyDescent="0.25">
      <c r="A462" s="624"/>
      <c r="B462" s="624"/>
      <c r="C462" s="624"/>
      <c r="D462" s="624"/>
      <c r="E462" s="624"/>
      <c r="F462" s="624"/>
      <c r="G462" s="624"/>
      <c r="H462" s="624"/>
      <c r="I462" s="774" t="str">
        <f t="shared" si="29"/>
        <v xml:space="preserve"> </v>
      </c>
      <c r="J462" s="774" t="str">
        <f t="shared" si="30"/>
        <v xml:space="preserve"> </v>
      </c>
      <c r="L462" s="47">
        <v>1</v>
      </c>
      <c r="M462" s="624"/>
      <c r="N462" s="624"/>
      <c r="O462" s="624"/>
      <c r="P462" s="624"/>
      <c r="Q462" s="624"/>
      <c r="R462" s="624"/>
      <c r="S462" s="624"/>
      <c r="T462" s="624"/>
      <c r="U462" s="624"/>
      <c r="V462" s="774" t="str">
        <f t="shared" si="31"/>
        <v xml:space="preserve"> </v>
      </c>
      <c r="W462" s="774" t="str">
        <f t="shared" si="28"/>
        <v xml:space="preserve"> </v>
      </c>
    </row>
    <row r="463" spans="1:23" x14ac:dyDescent="0.25">
      <c r="A463" s="624"/>
      <c r="B463" s="624"/>
      <c r="C463" s="624"/>
      <c r="D463" s="624"/>
      <c r="E463" s="624"/>
      <c r="F463" s="624"/>
      <c r="G463" s="624"/>
      <c r="H463" s="624"/>
      <c r="I463" s="774" t="str">
        <f t="shared" si="29"/>
        <v xml:space="preserve"> </v>
      </c>
      <c r="J463" s="774" t="str">
        <f t="shared" si="30"/>
        <v xml:space="preserve"> </v>
      </c>
      <c r="L463" s="47">
        <v>1</v>
      </c>
      <c r="M463" s="624"/>
      <c r="N463" s="624"/>
      <c r="O463" s="624"/>
      <c r="P463" s="624"/>
      <c r="Q463" s="624"/>
      <c r="R463" s="624"/>
      <c r="S463" s="624"/>
      <c r="T463" s="624"/>
      <c r="U463" s="624"/>
      <c r="V463" s="774" t="str">
        <f t="shared" si="31"/>
        <v xml:space="preserve"> </v>
      </c>
      <c r="W463" s="774" t="str">
        <f t="shared" si="28"/>
        <v xml:space="preserve"> </v>
      </c>
    </row>
    <row r="464" spans="1:23" x14ac:dyDescent="0.25">
      <c r="A464" s="624"/>
      <c r="B464" s="624"/>
      <c r="C464" s="624"/>
      <c r="D464" s="624"/>
      <c r="E464" s="624"/>
      <c r="F464" s="624"/>
      <c r="G464" s="624"/>
      <c r="H464" s="624"/>
      <c r="I464" s="774" t="str">
        <f t="shared" si="29"/>
        <v xml:space="preserve"> </v>
      </c>
      <c r="J464" s="774" t="str">
        <f t="shared" si="30"/>
        <v xml:space="preserve"> </v>
      </c>
      <c r="L464" s="47">
        <v>1</v>
      </c>
      <c r="M464" s="624"/>
      <c r="N464" s="624"/>
      <c r="O464" s="624"/>
      <c r="P464" s="624"/>
      <c r="Q464" s="624"/>
      <c r="R464" s="624"/>
      <c r="S464" s="624"/>
      <c r="T464" s="624"/>
      <c r="U464" s="624"/>
      <c r="V464" s="774" t="str">
        <f t="shared" si="31"/>
        <v xml:space="preserve"> </v>
      </c>
      <c r="W464" s="774" t="str">
        <f t="shared" si="28"/>
        <v xml:space="preserve"> </v>
      </c>
    </row>
    <row r="465" spans="1:23" x14ac:dyDescent="0.25">
      <c r="A465" s="624"/>
      <c r="B465" s="624"/>
      <c r="C465" s="624"/>
      <c r="D465" s="624"/>
      <c r="E465" s="624"/>
      <c r="F465" s="624"/>
      <c r="G465" s="624"/>
      <c r="H465" s="624"/>
      <c r="I465" s="774" t="str">
        <f t="shared" si="29"/>
        <v xml:space="preserve"> </v>
      </c>
      <c r="J465" s="774" t="str">
        <f t="shared" si="30"/>
        <v xml:space="preserve"> </v>
      </c>
      <c r="L465" s="47">
        <v>1</v>
      </c>
      <c r="M465" s="624"/>
      <c r="N465" s="624"/>
      <c r="O465" s="624"/>
      <c r="P465" s="624"/>
      <c r="Q465" s="624"/>
      <c r="R465" s="624"/>
      <c r="S465" s="624"/>
      <c r="T465" s="624"/>
      <c r="U465" s="624"/>
      <c r="V465" s="774" t="str">
        <f t="shared" si="31"/>
        <v xml:space="preserve"> </v>
      </c>
      <c r="W465" s="774" t="str">
        <f t="shared" si="28"/>
        <v xml:space="preserve"> </v>
      </c>
    </row>
    <row r="466" spans="1:23" x14ac:dyDescent="0.25">
      <c r="A466" s="624"/>
      <c r="B466" s="624"/>
      <c r="C466" s="624"/>
      <c r="D466" s="624"/>
      <c r="E466" s="624"/>
      <c r="F466" s="624"/>
      <c r="G466" s="624"/>
      <c r="H466" s="624"/>
      <c r="I466" s="774" t="str">
        <f t="shared" si="29"/>
        <v xml:space="preserve"> </v>
      </c>
      <c r="J466" s="774" t="str">
        <f t="shared" si="30"/>
        <v xml:space="preserve"> </v>
      </c>
      <c r="L466" s="47">
        <v>1</v>
      </c>
      <c r="M466" s="624"/>
      <c r="N466" s="624"/>
      <c r="O466" s="624"/>
      <c r="P466" s="624"/>
      <c r="Q466" s="624"/>
      <c r="R466" s="624"/>
      <c r="S466" s="624"/>
      <c r="T466" s="624"/>
      <c r="U466" s="624"/>
      <c r="V466" s="774" t="str">
        <f t="shared" si="31"/>
        <v xml:space="preserve"> </v>
      </c>
      <c r="W466" s="774" t="str">
        <f t="shared" si="28"/>
        <v xml:space="preserve"> </v>
      </c>
    </row>
    <row r="467" spans="1:23" x14ac:dyDescent="0.25">
      <c r="A467" s="624"/>
      <c r="B467" s="624"/>
      <c r="C467" s="624"/>
      <c r="D467" s="624"/>
      <c r="E467" s="624"/>
      <c r="F467" s="624"/>
      <c r="G467" s="624"/>
      <c r="H467" s="624"/>
      <c r="I467" s="774" t="str">
        <f t="shared" si="29"/>
        <v xml:space="preserve"> </v>
      </c>
      <c r="J467" s="774" t="str">
        <f t="shared" si="30"/>
        <v xml:space="preserve"> </v>
      </c>
      <c r="L467" s="47">
        <v>1</v>
      </c>
      <c r="M467" s="624"/>
      <c r="N467" s="624"/>
      <c r="O467" s="624"/>
      <c r="P467" s="624"/>
      <c r="Q467" s="624"/>
      <c r="R467" s="624"/>
      <c r="S467" s="624"/>
      <c r="T467" s="624"/>
      <c r="U467" s="624"/>
      <c r="V467" s="774" t="str">
        <f t="shared" si="31"/>
        <v xml:space="preserve"> </v>
      </c>
      <c r="W467" s="774" t="str">
        <f t="shared" si="28"/>
        <v xml:space="preserve"> </v>
      </c>
    </row>
    <row r="468" spans="1:23" x14ac:dyDescent="0.25">
      <c r="A468" s="624"/>
      <c r="B468" s="624"/>
      <c r="C468" s="624"/>
      <c r="D468" s="624"/>
      <c r="E468" s="624"/>
      <c r="F468" s="624"/>
      <c r="G468" s="624"/>
      <c r="H468" s="624"/>
      <c r="I468" s="774" t="str">
        <f t="shared" si="29"/>
        <v xml:space="preserve"> </v>
      </c>
      <c r="J468" s="774" t="str">
        <f t="shared" si="30"/>
        <v xml:space="preserve"> </v>
      </c>
      <c r="L468" s="47">
        <v>1</v>
      </c>
      <c r="M468" s="624"/>
      <c r="N468" s="624"/>
      <c r="O468" s="624"/>
      <c r="P468" s="624"/>
      <c r="Q468" s="624"/>
      <c r="R468" s="624"/>
      <c r="S468" s="624"/>
      <c r="T468" s="624"/>
      <c r="U468" s="624"/>
      <c r="V468" s="774" t="str">
        <f t="shared" si="31"/>
        <v xml:space="preserve"> </v>
      </c>
      <c r="W468" s="774" t="str">
        <f t="shared" si="28"/>
        <v xml:space="preserve"> </v>
      </c>
    </row>
    <row r="469" spans="1:23" x14ac:dyDescent="0.25">
      <c r="A469" s="624"/>
      <c r="B469" s="624"/>
      <c r="C469" s="624"/>
      <c r="D469" s="624"/>
      <c r="E469" s="624"/>
      <c r="F469" s="624"/>
      <c r="G469" s="624"/>
      <c r="H469" s="624"/>
      <c r="I469" s="774" t="str">
        <f t="shared" si="29"/>
        <v xml:space="preserve"> </v>
      </c>
      <c r="J469" s="774" t="str">
        <f t="shared" si="30"/>
        <v xml:space="preserve"> </v>
      </c>
      <c r="L469" s="47">
        <v>1</v>
      </c>
      <c r="M469" s="624"/>
      <c r="N469" s="624"/>
      <c r="O469" s="624"/>
      <c r="P469" s="624"/>
      <c r="Q469" s="624"/>
      <c r="R469" s="624"/>
      <c r="S469" s="624"/>
      <c r="T469" s="624"/>
      <c r="U469" s="624"/>
      <c r="V469" s="774" t="str">
        <f t="shared" si="31"/>
        <v xml:space="preserve"> </v>
      </c>
      <c r="W469" s="774" t="str">
        <f t="shared" si="28"/>
        <v xml:space="preserve"> </v>
      </c>
    </row>
    <row r="470" spans="1:23" x14ac:dyDescent="0.25">
      <c r="A470" s="624"/>
      <c r="B470" s="624"/>
      <c r="C470" s="624"/>
      <c r="D470" s="624"/>
      <c r="E470" s="624"/>
      <c r="F470" s="624"/>
      <c r="G470" s="624"/>
      <c r="H470" s="624"/>
      <c r="I470" s="774" t="str">
        <f t="shared" si="29"/>
        <v xml:space="preserve"> </v>
      </c>
      <c r="J470" s="774" t="str">
        <f t="shared" si="30"/>
        <v xml:space="preserve"> </v>
      </c>
      <c r="L470" s="47">
        <v>1</v>
      </c>
      <c r="M470" s="624"/>
      <c r="N470" s="624"/>
      <c r="O470" s="624"/>
      <c r="P470" s="624"/>
      <c r="Q470" s="624"/>
      <c r="R470" s="624"/>
      <c r="S470" s="624"/>
      <c r="T470" s="624"/>
      <c r="U470" s="624"/>
      <c r="V470" s="774" t="str">
        <f t="shared" si="31"/>
        <v xml:space="preserve"> </v>
      </c>
      <c r="W470" s="774" t="str">
        <f t="shared" si="28"/>
        <v xml:space="preserve"> </v>
      </c>
    </row>
    <row r="471" spans="1:23" x14ac:dyDescent="0.25">
      <c r="A471" s="624"/>
      <c r="B471" s="624"/>
      <c r="C471" s="624"/>
      <c r="D471" s="624"/>
      <c r="E471" s="624"/>
      <c r="F471" s="624"/>
      <c r="G471" s="624"/>
      <c r="H471" s="624"/>
      <c r="I471" s="774" t="str">
        <f t="shared" si="29"/>
        <v xml:space="preserve"> </v>
      </c>
      <c r="J471" s="774" t="str">
        <f t="shared" si="30"/>
        <v xml:space="preserve"> </v>
      </c>
      <c r="L471" s="47">
        <v>1</v>
      </c>
      <c r="M471" s="624"/>
      <c r="N471" s="624"/>
      <c r="O471" s="624"/>
      <c r="P471" s="624"/>
      <c r="Q471" s="624"/>
      <c r="R471" s="624"/>
      <c r="S471" s="624"/>
      <c r="T471" s="624"/>
      <c r="U471" s="624"/>
      <c r="V471" s="774" t="str">
        <f t="shared" si="31"/>
        <v xml:space="preserve"> </v>
      </c>
      <c r="W471" s="774" t="str">
        <f t="shared" si="28"/>
        <v xml:space="preserve"> </v>
      </c>
    </row>
    <row r="472" spans="1:23" x14ac:dyDescent="0.25">
      <c r="A472" s="624"/>
      <c r="B472" s="624"/>
      <c r="C472" s="624"/>
      <c r="D472" s="624"/>
      <c r="E472" s="624"/>
      <c r="F472" s="624"/>
      <c r="G472" s="624"/>
      <c r="H472" s="624"/>
      <c r="I472" s="774" t="str">
        <f t="shared" si="29"/>
        <v xml:space="preserve"> </v>
      </c>
      <c r="J472" s="774" t="str">
        <f t="shared" si="30"/>
        <v xml:space="preserve"> </v>
      </c>
      <c r="L472" s="47">
        <v>1</v>
      </c>
      <c r="M472" s="624"/>
      <c r="N472" s="624"/>
      <c r="O472" s="624"/>
      <c r="P472" s="624"/>
      <c r="Q472" s="624"/>
      <c r="R472" s="624"/>
      <c r="S472" s="624"/>
      <c r="T472" s="624"/>
      <c r="U472" s="624"/>
      <c r="V472" s="774" t="str">
        <f t="shared" si="31"/>
        <v xml:space="preserve"> </v>
      </c>
      <c r="W472" s="774" t="str">
        <f t="shared" si="28"/>
        <v xml:space="preserve"> </v>
      </c>
    </row>
    <row r="473" spans="1:23" x14ac:dyDescent="0.25">
      <c r="A473" s="624"/>
      <c r="B473" s="624"/>
      <c r="C473" s="624"/>
      <c r="D473" s="624"/>
      <c r="E473" s="624"/>
      <c r="F473" s="624"/>
      <c r="G473" s="624"/>
      <c r="H473" s="624"/>
      <c r="I473" s="774" t="str">
        <f t="shared" si="29"/>
        <v xml:space="preserve"> </v>
      </c>
      <c r="J473" s="774" t="str">
        <f t="shared" si="30"/>
        <v xml:space="preserve"> </v>
      </c>
      <c r="L473" s="47">
        <v>1</v>
      </c>
      <c r="M473" s="624"/>
      <c r="N473" s="624"/>
      <c r="O473" s="624"/>
      <c r="P473" s="624"/>
      <c r="Q473" s="624"/>
      <c r="R473" s="624"/>
      <c r="S473" s="624"/>
      <c r="T473" s="624"/>
      <c r="U473" s="624"/>
      <c r="V473" s="774" t="str">
        <f t="shared" si="31"/>
        <v xml:space="preserve"> </v>
      </c>
      <c r="W473" s="774" t="str">
        <f t="shared" si="28"/>
        <v xml:space="preserve"> </v>
      </c>
    </row>
    <row r="474" spans="1:23" x14ac:dyDescent="0.25">
      <c r="A474" s="624"/>
      <c r="B474" s="624"/>
      <c r="C474" s="624"/>
      <c r="D474" s="624"/>
      <c r="E474" s="624"/>
      <c r="F474" s="624"/>
      <c r="G474" s="624"/>
      <c r="H474" s="624"/>
      <c r="I474" s="774" t="str">
        <f t="shared" si="29"/>
        <v xml:space="preserve"> </v>
      </c>
      <c r="J474" s="774" t="str">
        <f t="shared" si="30"/>
        <v xml:space="preserve"> </v>
      </c>
      <c r="L474" s="47">
        <v>1</v>
      </c>
      <c r="M474" s="624"/>
      <c r="N474" s="624"/>
      <c r="O474" s="624"/>
      <c r="P474" s="624"/>
      <c r="Q474" s="624"/>
      <c r="R474" s="624"/>
      <c r="S474" s="624"/>
      <c r="T474" s="624"/>
      <c r="U474" s="624"/>
      <c r="V474" s="774" t="str">
        <f t="shared" si="31"/>
        <v xml:space="preserve"> </v>
      </c>
      <c r="W474" s="774" t="str">
        <f t="shared" si="28"/>
        <v xml:space="preserve"> </v>
      </c>
    </row>
    <row r="475" spans="1:23" x14ac:dyDescent="0.25">
      <c r="A475" s="624"/>
      <c r="B475" s="624"/>
      <c r="C475" s="624"/>
      <c r="D475" s="624"/>
      <c r="E475" s="624"/>
      <c r="F475" s="624"/>
      <c r="G475" s="624"/>
      <c r="H475" s="624"/>
      <c r="I475" s="774" t="str">
        <f t="shared" si="29"/>
        <v xml:space="preserve"> </v>
      </c>
      <c r="J475" s="774" t="str">
        <f t="shared" si="30"/>
        <v xml:space="preserve"> </v>
      </c>
      <c r="L475" s="47">
        <v>1</v>
      </c>
      <c r="M475" s="624"/>
      <c r="N475" s="624"/>
      <c r="O475" s="624"/>
      <c r="P475" s="624"/>
      <c r="Q475" s="624"/>
      <c r="R475" s="624"/>
      <c r="S475" s="624"/>
      <c r="T475" s="624"/>
      <c r="U475" s="624"/>
      <c r="V475" s="774" t="str">
        <f t="shared" si="31"/>
        <v xml:space="preserve"> </v>
      </c>
      <c r="W475" s="774" t="str">
        <f t="shared" si="28"/>
        <v xml:space="preserve"> </v>
      </c>
    </row>
    <row r="476" spans="1:23" x14ac:dyDescent="0.25">
      <c r="A476" s="624"/>
      <c r="B476" s="624"/>
      <c r="C476" s="624"/>
      <c r="D476" s="624"/>
      <c r="E476" s="624"/>
      <c r="F476" s="624"/>
      <c r="G476" s="624"/>
      <c r="H476" s="624"/>
      <c r="I476" s="774" t="str">
        <f t="shared" si="29"/>
        <v xml:space="preserve"> </v>
      </c>
      <c r="J476" s="774" t="str">
        <f t="shared" si="30"/>
        <v xml:space="preserve"> </v>
      </c>
      <c r="L476" s="47">
        <v>1</v>
      </c>
      <c r="M476" s="624"/>
      <c r="N476" s="624"/>
      <c r="O476" s="624"/>
      <c r="P476" s="624"/>
      <c r="Q476" s="624"/>
      <c r="R476" s="624"/>
      <c r="S476" s="624"/>
      <c r="T476" s="624"/>
      <c r="U476" s="624"/>
      <c r="V476" s="774" t="str">
        <f t="shared" si="31"/>
        <v xml:space="preserve"> </v>
      </c>
      <c r="W476" s="774" t="str">
        <f t="shared" si="28"/>
        <v xml:space="preserve"> </v>
      </c>
    </row>
    <row r="477" spans="1:23" x14ac:dyDescent="0.25">
      <c r="A477" s="624"/>
      <c r="B477" s="624"/>
      <c r="C477" s="624"/>
      <c r="D477" s="624"/>
      <c r="E477" s="624"/>
      <c r="F477" s="624"/>
      <c r="G477" s="624"/>
      <c r="H477" s="624"/>
      <c r="I477" s="774" t="str">
        <f t="shared" si="29"/>
        <v xml:space="preserve"> </v>
      </c>
      <c r="J477" s="774" t="str">
        <f t="shared" si="30"/>
        <v xml:space="preserve"> </v>
      </c>
      <c r="L477" s="47">
        <v>1</v>
      </c>
      <c r="M477" s="624"/>
      <c r="N477" s="624"/>
      <c r="O477" s="624"/>
      <c r="P477" s="624"/>
      <c r="Q477" s="624"/>
      <c r="R477" s="624"/>
      <c r="S477" s="624"/>
      <c r="T477" s="624"/>
      <c r="U477" s="624"/>
      <c r="V477" s="774" t="str">
        <f t="shared" si="31"/>
        <v xml:space="preserve"> </v>
      </c>
      <c r="W477" s="774" t="str">
        <f t="shared" si="28"/>
        <v xml:space="preserve"> </v>
      </c>
    </row>
    <row r="478" spans="1:23" x14ac:dyDescent="0.25">
      <c r="A478" s="624"/>
      <c r="B478" s="624"/>
      <c r="C478" s="624"/>
      <c r="D478" s="624"/>
      <c r="E478" s="624"/>
      <c r="F478" s="624"/>
      <c r="G478" s="624"/>
      <c r="H478" s="624"/>
      <c r="I478" s="774" t="str">
        <f t="shared" si="29"/>
        <v xml:space="preserve"> </v>
      </c>
      <c r="J478" s="774" t="str">
        <f t="shared" si="30"/>
        <v xml:space="preserve"> </v>
      </c>
      <c r="L478" s="47">
        <v>1</v>
      </c>
      <c r="M478" s="624"/>
      <c r="N478" s="624"/>
      <c r="O478" s="624"/>
      <c r="P478" s="624"/>
      <c r="Q478" s="624"/>
      <c r="R478" s="624"/>
      <c r="S478" s="624"/>
      <c r="T478" s="624"/>
      <c r="U478" s="624"/>
      <c r="V478" s="774" t="str">
        <f t="shared" si="31"/>
        <v xml:space="preserve"> </v>
      </c>
      <c r="W478" s="774" t="str">
        <f t="shared" si="28"/>
        <v xml:space="preserve"> </v>
      </c>
    </row>
    <row r="479" spans="1:23" x14ac:dyDescent="0.25">
      <c r="A479" s="624"/>
      <c r="B479" s="624"/>
      <c r="C479" s="624"/>
      <c r="D479" s="624"/>
      <c r="E479" s="624"/>
      <c r="F479" s="624"/>
      <c r="G479" s="624"/>
      <c r="H479" s="624"/>
      <c r="I479" s="774" t="str">
        <f t="shared" si="29"/>
        <v xml:space="preserve"> </v>
      </c>
      <c r="J479" s="774" t="str">
        <f t="shared" si="30"/>
        <v xml:space="preserve"> </v>
      </c>
      <c r="L479" s="47">
        <v>1</v>
      </c>
      <c r="M479" s="624"/>
      <c r="N479" s="624"/>
      <c r="O479" s="624"/>
      <c r="P479" s="624"/>
      <c r="Q479" s="624"/>
      <c r="R479" s="624"/>
      <c r="S479" s="624"/>
      <c r="T479" s="624"/>
      <c r="U479" s="624"/>
      <c r="V479" s="774" t="str">
        <f t="shared" si="31"/>
        <v xml:space="preserve"> </v>
      </c>
      <c r="W479" s="774" t="str">
        <f t="shared" si="28"/>
        <v xml:space="preserve"> </v>
      </c>
    </row>
    <row r="480" spans="1:23" x14ac:dyDescent="0.25">
      <c r="A480" s="624"/>
      <c r="B480" s="624"/>
      <c r="C480" s="624"/>
      <c r="D480" s="624"/>
      <c r="E480" s="624"/>
      <c r="F480" s="624"/>
      <c r="G480" s="624"/>
      <c r="H480" s="624"/>
      <c r="I480" s="774" t="str">
        <f t="shared" si="29"/>
        <v xml:space="preserve"> </v>
      </c>
      <c r="J480" s="774" t="str">
        <f t="shared" si="30"/>
        <v xml:space="preserve"> </v>
      </c>
      <c r="L480" s="47">
        <v>1</v>
      </c>
      <c r="M480" s="624"/>
      <c r="N480" s="624"/>
      <c r="O480" s="624"/>
      <c r="P480" s="624"/>
      <c r="Q480" s="624"/>
      <c r="R480" s="624"/>
      <c r="S480" s="624"/>
      <c r="T480" s="624"/>
      <c r="U480" s="624"/>
      <c r="V480" s="774" t="str">
        <f t="shared" si="31"/>
        <v xml:space="preserve"> </v>
      </c>
      <c r="W480" s="774" t="str">
        <f t="shared" si="28"/>
        <v xml:space="preserve"> </v>
      </c>
    </row>
    <row r="481" spans="1:23" x14ac:dyDescent="0.25">
      <c r="A481" s="624"/>
      <c r="B481" s="624"/>
      <c r="C481" s="624"/>
      <c r="D481" s="624"/>
      <c r="E481" s="624"/>
      <c r="F481" s="624"/>
      <c r="G481" s="624"/>
      <c r="H481" s="624"/>
      <c r="I481" s="774" t="str">
        <f t="shared" si="29"/>
        <v xml:space="preserve"> </v>
      </c>
      <c r="J481" s="774" t="str">
        <f t="shared" si="30"/>
        <v xml:space="preserve"> </v>
      </c>
      <c r="L481" s="47">
        <v>1</v>
      </c>
      <c r="M481" s="624"/>
      <c r="N481" s="624"/>
      <c r="O481" s="624"/>
      <c r="P481" s="624"/>
      <c r="Q481" s="624"/>
      <c r="R481" s="624"/>
      <c r="S481" s="624"/>
      <c r="T481" s="624"/>
      <c r="U481" s="624"/>
      <c r="V481" s="774" t="str">
        <f t="shared" si="31"/>
        <v xml:space="preserve"> </v>
      </c>
      <c r="W481" s="774" t="str">
        <f t="shared" si="28"/>
        <v xml:space="preserve"> </v>
      </c>
    </row>
    <row r="482" spans="1:23" x14ac:dyDescent="0.25">
      <c r="A482" s="624"/>
      <c r="B482" s="624"/>
      <c r="C482" s="624"/>
      <c r="D482" s="624"/>
      <c r="E482" s="624"/>
      <c r="F482" s="624"/>
      <c r="G482" s="624"/>
      <c r="H482" s="624"/>
      <c r="I482" s="774" t="str">
        <f t="shared" si="29"/>
        <v xml:space="preserve"> </v>
      </c>
      <c r="J482" s="774" t="str">
        <f t="shared" si="30"/>
        <v xml:space="preserve"> </v>
      </c>
      <c r="L482" s="47">
        <v>1</v>
      </c>
      <c r="M482" s="624"/>
      <c r="N482" s="624"/>
      <c r="O482" s="624"/>
      <c r="P482" s="624"/>
      <c r="Q482" s="624"/>
      <c r="R482" s="624"/>
      <c r="S482" s="624"/>
      <c r="T482" s="624"/>
      <c r="U482" s="624"/>
      <c r="V482" s="774" t="str">
        <f t="shared" si="31"/>
        <v xml:space="preserve"> </v>
      </c>
      <c r="W482" s="774" t="str">
        <f t="shared" si="28"/>
        <v xml:space="preserve"> </v>
      </c>
    </row>
    <row r="483" spans="1:23" x14ac:dyDescent="0.25">
      <c r="A483" s="624"/>
      <c r="B483" s="624"/>
      <c r="C483" s="624"/>
      <c r="D483" s="624"/>
      <c r="E483" s="624"/>
      <c r="F483" s="624"/>
      <c r="G483" s="624"/>
      <c r="H483" s="624"/>
      <c r="I483" s="774" t="str">
        <f t="shared" si="29"/>
        <v xml:space="preserve"> </v>
      </c>
      <c r="J483" s="774" t="str">
        <f t="shared" si="30"/>
        <v xml:space="preserve"> </v>
      </c>
      <c r="L483" s="47">
        <v>1</v>
      </c>
      <c r="M483" s="624"/>
      <c r="N483" s="624"/>
      <c r="O483" s="624"/>
      <c r="P483" s="624"/>
      <c r="Q483" s="624"/>
      <c r="R483" s="624"/>
      <c r="S483" s="624"/>
      <c r="T483" s="624"/>
      <c r="U483" s="624"/>
      <c r="V483" s="774" t="str">
        <f t="shared" si="31"/>
        <v xml:space="preserve"> </v>
      </c>
      <c r="W483" s="774" t="str">
        <f t="shared" si="28"/>
        <v xml:space="preserve"> </v>
      </c>
    </row>
    <row r="484" spans="1:23" x14ac:dyDescent="0.25">
      <c r="A484" s="624"/>
      <c r="B484" s="624"/>
      <c r="C484" s="624"/>
      <c r="D484" s="624"/>
      <c r="E484" s="624"/>
      <c r="F484" s="624"/>
      <c r="G484" s="624"/>
      <c r="H484" s="624"/>
      <c r="I484" s="774" t="str">
        <f t="shared" si="29"/>
        <v xml:space="preserve"> </v>
      </c>
      <c r="J484" s="774" t="str">
        <f t="shared" si="30"/>
        <v xml:space="preserve"> </v>
      </c>
      <c r="L484" s="47">
        <v>1</v>
      </c>
      <c r="M484" s="624"/>
      <c r="N484" s="624"/>
      <c r="O484" s="624"/>
      <c r="P484" s="624"/>
      <c r="Q484" s="624"/>
      <c r="R484" s="624"/>
      <c r="S484" s="624"/>
      <c r="T484" s="624"/>
      <c r="U484" s="624"/>
      <c r="V484" s="774" t="str">
        <f t="shared" si="31"/>
        <v xml:space="preserve"> </v>
      </c>
      <c r="W484" s="774" t="str">
        <f t="shared" si="28"/>
        <v xml:space="preserve"> </v>
      </c>
    </row>
    <row r="485" spans="1:23" x14ac:dyDescent="0.25">
      <c r="A485" s="624"/>
      <c r="B485" s="624"/>
      <c r="C485" s="624"/>
      <c r="D485" s="624"/>
      <c r="E485" s="624"/>
      <c r="F485" s="624"/>
      <c r="G485" s="624"/>
      <c r="H485" s="624"/>
      <c r="I485" s="774" t="str">
        <f t="shared" si="29"/>
        <v xml:space="preserve"> </v>
      </c>
      <c r="J485" s="774" t="str">
        <f t="shared" si="30"/>
        <v xml:space="preserve"> </v>
      </c>
      <c r="L485" s="47">
        <v>1</v>
      </c>
      <c r="M485" s="624"/>
      <c r="N485" s="624"/>
      <c r="O485" s="624"/>
      <c r="P485" s="624"/>
      <c r="Q485" s="624"/>
      <c r="R485" s="624"/>
      <c r="S485" s="624"/>
      <c r="T485" s="624"/>
      <c r="U485" s="624"/>
      <c r="V485" s="774" t="str">
        <f t="shared" si="31"/>
        <v xml:space="preserve"> </v>
      </c>
      <c r="W485" s="774" t="str">
        <f t="shared" si="28"/>
        <v xml:space="preserve"> </v>
      </c>
    </row>
    <row r="486" spans="1:23" x14ac:dyDescent="0.25">
      <c r="A486" s="624"/>
      <c r="B486" s="624"/>
      <c r="C486" s="624"/>
      <c r="D486" s="624"/>
      <c r="E486" s="624"/>
      <c r="F486" s="624"/>
      <c r="G486" s="624"/>
      <c r="H486" s="624"/>
      <c r="I486" s="774" t="str">
        <f t="shared" si="29"/>
        <v xml:space="preserve"> </v>
      </c>
      <c r="J486" s="774" t="str">
        <f t="shared" si="30"/>
        <v xml:space="preserve"> </v>
      </c>
      <c r="L486" s="47">
        <v>1</v>
      </c>
      <c r="M486" s="624"/>
      <c r="N486" s="624"/>
      <c r="O486" s="624"/>
      <c r="P486" s="624"/>
      <c r="Q486" s="624"/>
      <c r="R486" s="624"/>
      <c r="S486" s="624"/>
      <c r="T486" s="624"/>
      <c r="U486" s="624"/>
      <c r="V486" s="774" t="str">
        <f t="shared" si="31"/>
        <v xml:space="preserve"> </v>
      </c>
      <c r="W486" s="774" t="str">
        <f t="shared" si="28"/>
        <v xml:space="preserve"> </v>
      </c>
    </row>
    <row r="487" spans="1:23" x14ac:dyDescent="0.25">
      <c r="A487" s="624"/>
      <c r="B487" s="624"/>
      <c r="C487" s="624"/>
      <c r="D487" s="624"/>
      <c r="E487" s="624"/>
      <c r="F487" s="624"/>
      <c r="G487" s="624"/>
      <c r="H487" s="624"/>
      <c r="I487" s="774" t="str">
        <f t="shared" si="29"/>
        <v xml:space="preserve"> </v>
      </c>
      <c r="J487" s="774" t="str">
        <f t="shared" si="30"/>
        <v xml:space="preserve"> </v>
      </c>
      <c r="L487" s="47">
        <v>1</v>
      </c>
      <c r="M487" s="624"/>
      <c r="N487" s="624"/>
      <c r="O487" s="624"/>
      <c r="P487" s="624"/>
      <c r="Q487" s="624"/>
      <c r="R487" s="624"/>
      <c r="S487" s="624"/>
      <c r="T487" s="624"/>
      <c r="U487" s="624"/>
      <c r="V487" s="774" t="str">
        <f t="shared" si="31"/>
        <v xml:space="preserve"> </v>
      </c>
      <c r="W487" s="774" t="str">
        <f t="shared" si="28"/>
        <v xml:space="preserve"> </v>
      </c>
    </row>
    <row r="488" spans="1:23" x14ac:dyDescent="0.25">
      <c r="A488" s="624"/>
      <c r="B488" s="624"/>
      <c r="C488" s="624"/>
      <c r="D488" s="624"/>
      <c r="E488" s="624"/>
      <c r="F488" s="624"/>
      <c r="G488" s="624"/>
      <c r="H488" s="624"/>
      <c r="I488" s="774" t="str">
        <f t="shared" si="29"/>
        <v xml:space="preserve"> </v>
      </c>
      <c r="J488" s="774" t="str">
        <f t="shared" si="30"/>
        <v xml:space="preserve"> </v>
      </c>
      <c r="L488" s="47">
        <v>1</v>
      </c>
      <c r="M488" s="624"/>
      <c r="N488" s="624"/>
      <c r="O488" s="624"/>
      <c r="P488" s="624"/>
      <c r="Q488" s="624"/>
      <c r="R488" s="624"/>
      <c r="S488" s="624"/>
      <c r="T488" s="624"/>
      <c r="U488" s="624"/>
      <c r="V488" s="774" t="str">
        <f t="shared" si="31"/>
        <v xml:space="preserve"> </v>
      </c>
      <c r="W488" s="774" t="str">
        <f t="shared" si="28"/>
        <v xml:space="preserve"> </v>
      </c>
    </row>
    <row r="489" spans="1:23" x14ac:dyDescent="0.25">
      <c r="A489" s="624"/>
      <c r="B489" s="624"/>
      <c r="C489" s="624"/>
      <c r="D489" s="624"/>
      <c r="E489" s="624"/>
      <c r="F489" s="624"/>
      <c r="G489" s="624"/>
      <c r="H489" s="624"/>
      <c r="I489" s="774" t="str">
        <f t="shared" si="29"/>
        <v xml:space="preserve"> </v>
      </c>
      <c r="J489" s="774" t="str">
        <f t="shared" si="30"/>
        <v xml:space="preserve"> </v>
      </c>
      <c r="L489" s="47">
        <v>1</v>
      </c>
      <c r="M489" s="624"/>
      <c r="N489" s="624"/>
      <c r="O489" s="624"/>
      <c r="P489" s="624"/>
      <c r="Q489" s="624"/>
      <c r="R489" s="624"/>
      <c r="S489" s="624"/>
      <c r="T489" s="624"/>
      <c r="U489" s="624"/>
      <c r="V489" s="774" t="str">
        <f t="shared" si="31"/>
        <v xml:space="preserve"> </v>
      </c>
      <c r="W489" s="774" t="str">
        <f t="shared" si="28"/>
        <v xml:space="preserve"> </v>
      </c>
    </row>
    <row r="490" spans="1:23" x14ac:dyDescent="0.25">
      <c r="A490" s="624"/>
      <c r="B490" s="624"/>
      <c r="C490" s="624"/>
      <c r="D490" s="624"/>
      <c r="E490" s="624"/>
      <c r="F490" s="624"/>
      <c r="G490" s="624"/>
      <c r="H490" s="624"/>
      <c r="I490" s="774" t="str">
        <f t="shared" si="29"/>
        <v xml:space="preserve"> </v>
      </c>
      <c r="J490" s="774" t="str">
        <f t="shared" si="30"/>
        <v xml:space="preserve"> </v>
      </c>
      <c r="L490" s="47">
        <v>1</v>
      </c>
      <c r="M490" s="624"/>
      <c r="N490" s="624"/>
      <c r="O490" s="624"/>
      <c r="P490" s="624"/>
      <c r="Q490" s="624"/>
      <c r="R490" s="624"/>
      <c r="S490" s="624"/>
      <c r="T490" s="624"/>
      <c r="U490" s="624"/>
      <c r="V490" s="774" t="str">
        <f t="shared" si="31"/>
        <v xml:space="preserve"> </v>
      </c>
      <c r="W490" s="774" t="str">
        <f t="shared" si="28"/>
        <v xml:space="preserve"> </v>
      </c>
    </row>
    <row r="491" spans="1:23" x14ac:dyDescent="0.25">
      <c r="A491" s="624"/>
      <c r="B491" s="624"/>
      <c r="C491" s="624"/>
      <c r="D491" s="624"/>
      <c r="E491" s="624"/>
      <c r="F491" s="624"/>
      <c r="G491" s="624"/>
      <c r="H491" s="624"/>
      <c r="I491" s="774" t="str">
        <f t="shared" si="29"/>
        <v xml:space="preserve"> </v>
      </c>
      <c r="J491" s="774" t="str">
        <f t="shared" si="30"/>
        <v xml:space="preserve"> </v>
      </c>
      <c r="L491" s="47">
        <v>1</v>
      </c>
      <c r="M491" s="624"/>
      <c r="N491" s="624"/>
      <c r="O491" s="624"/>
      <c r="P491" s="624"/>
      <c r="Q491" s="624"/>
      <c r="R491" s="624"/>
      <c r="S491" s="624"/>
      <c r="T491" s="624"/>
      <c r="U491" s="624"/>
      <c r="V491" s="774" t="str">
        <f t="shared" si="31"/>
        <v xml:space="preserve"> </v>
      </c>
      <c r="W491" s="774" t="str">
        <f t="shared" si="28"/>
        <v xml:space="preserve"> </v>
      </c>
    </row>
    <row r="492" spans="1:23" x14ac:dyDescent="0.25">
      <c r="A492" s="624"/>
      <c r="B492" s="624"/>
      <c r="C492" s="624"/>
      <c r="D492" s="624"/>
      <c r="E492" s="624"/>
      <c r="F492" s="624"/>
      <c r="G492" s="624"/>
      <c r="H492" s="624"/>
      <c r="I492" s="774" t="str">
        <f t="shared" si="29"/>
        <v xml:space="preserve"> </v>
      </c>
      <c r="J492" s="774" t="str">
        <f t="shared" si="30"/>
        <v xml:space="preserve"> </v>
      </c>
      <c r="L492" s="47">
        <v>1</v>
      </c>
      <c r="M492" s="624"/>
      <c r="N492" s="624"/>
      <c r="O492" s="624"/>
      <c r="P492" s="624"/>
      <c r="Q492" s="624"/>
      <c r="R492" s="624"/>
      <c r="S492" s="624"/>
      <c r="T492" s="624"/>
      <c r="U492" s="624"/>
      <c r="V492" s="774" t="str">
        <f t="shared" si="31"/>
        <v xml:space="preserve"> </v>
      </c>
      <c r="W492" s="774" t="str">
        <f t="shared" si="28"/>
        <v xml:space="preserve"> </v>
      </c>
    </row>
    <row r="493" spans="1:23" x14ac:dyDescent="0.25">
      <c r="A493" s="624"/>
      <c r="B493" s="624"/>
      <c r="C493" s="624"/>
      <c r="D493" s="624"/>
      <c r="E493" s="624"/>
      <c r="F493" s="624"/>
      <c r="G493" s="624"/>
      <c r="H493" s="624"/>
      <c r="I493" s="774" t="str">
        <f t="shared" si="29"/>
        <v xml:space="preserve"> </v>
      </c>
      <c r="J493" s="774" t="str">
        <f t="shared" si="30"/>
        <v xml:space="preserve"> </v>
      </c>
      <c r="L493" s="47">
        <v>1</v>
      </c>
      <c r="M493" s="624"/>
      <c r="N493" s="624"/>
      <c r="O493" s="624"/>
      <c r="P493" s="624"/>
      <c r="Q493" s="624"/>
      <c r="R493" s="624"/>
      <c r="S493" s="624"/>
      <c r="T493" s="624"/>
      <c r="U493" s="624"/>
      <c r="V493" s="774" t="str">
        <f t="shared" si="31"/>
        <v xml:space="preserve"> </v>
      </c>
      <c r="W493" s="774" t="str">
        <f t="shared" si="28"/>
        <v xml:space="preserve"> </v>
      </c>
    </row>
    <row r="494" spans="1:23" x14ac:dyDescent="0.25">
      <c r="A494" s="624"/>
      <c r="B494" s="624"/>
      <c r="C494" s="624"/>
      <c r="D494" s="624"/>
      <c r="E494" s="624"/>
      <c r="F494" s="624"/>
      <c r="G494" s="624"/>
      <c r="H494" s="624"/>
      <c r="I494" s="774" t="str">
        <f t="shared" si="29"/>
        <v xml:space="preserve"> </v>
      </c>
      <c r="J494" s="774" t="str">
        <f t="shared" si="30"/>
        <v xml:space="preserve"> </v>
      </c>
      <c r="L494" s="47">
        <v>1</v>
      </c>
      <c r="M494" s="624"/>
      <c r="N494" s="624"/>
      <c r="O494" s="624"/>
      <c r="P494" s="624"/>
      <c r="Q494" s="624"/>
      <c r="R494" s="624"/>
      <c r="S494" s="624"/>
      <c r="T494" s="624"/>
      <c r="U494" s="624"/>
      <c r="V494" s="774" t="str">
        <f t="shared" si="31"/>
        <v xml:space="preserve"> </v>
      </c>
      <c r="W494" s="774" t="str">
        <f t="shared" si="28"/>
        <v xml:space="preserve"> </v>
      </c>
    </row>
    <row r="495" spans="1:23" x14ac:dyDescent="0.25">
      <c r="A495" s="624"/>
      <c r="B495" s="624"/>
      <c r="C495" s="624"/>
      <c r="D495" s="624"/>
      <c r="E495" s="624"/>
      <c r="F495" s="624"/>
      <c r="G495" s="624"/>
      <c r="H495" s="624"/>
      <c r="I495" s="774" t="str">
        <f t="shared" si="29"/>
        <v xml:space="preserve"> </v>
      </c>
      <c r="J495" s="774" t="str">
        <f t="shared" si="30"/>
        <v xml:space="preserve"> </v>
      </c>
      <c r="L495" s="47">
        <v>1</v>
      </c>
      <c r="M495" s="624"/>
      <c r="N495" s="624"/>
      <c r="O495" s="624"/>
      <c r="P495" s="624"/>
      <c r="Q495" s="624"/>
      <c r="R495" s="624"/>
      <c r="S495" s="624"/>
      <c r="T495" s="624"/>
      <c r="U495" s="624"/>
      <c r="V495" s="774" t="str">
        <f t="shared" si="31"/>
        <v xml:space="preserve"> </v>
      </c>
      <c r="W495" s="774" t="str">
        <f t="shared" si="28"/>
        <v xml:space="preserve"> </v>
      </c>
    </row>
    <row r="496" spans="1:23" x14ac:dyDescent="0.25">
      <c r="A496" s="624"/>
      <c r="B496" s="624"/>
      <c r="C496" s="624"/>
      <c r="D496" s="624"/>
      <c r="E496" s="624"/>
      <c r="F496" s="624"/>
      <c r="G496" s="624"/>
      <c r="H496" s="624"/>
      <c r="I496" s="774" t="str">
        <f t="shared" si="29"/>
        <v xml:space="preserve"> </v>
      </c>
      <c r="J496" s="774" t="str">
        <f t="shared" si="30"/>
        <v xml:space="preserve"> </v>
      </c>
      <c r="L496" s="47">
        <v>1</v>
      </c>
      <c r="M496" s="624"/>
      <c r="N496" s="624"/>
      <c r="O496" s="624"/>
      <c r="P496" s="624"/>
      <c r="Q496" s="624"/>
      <c r="R496" s="624"/>
      <c r="S496" s="624"/>
      <c r="T496" s="624"/>
      <c r="U496" s="624"/>
      <c r="V496" s="774" t="str">
        <f t="shared" si="31"/>
        <v xml:space="preserve"> </v>
      </c>
      <c r="W496" s="774" t="str">
        <f t="shared" si="28"/>
        <v xml:space="preserve"> </v>
      </c>
    </row>
    <row r="497" spans="1:23" x14ac:dyDescent="0.25">
      <c r="A497" s="624"/>
      <c r="B497" s="624"/>
      <c r="C497" s="624"/>
      <c r="D497" s="624"/>
      <c r="E497" s="624"/>
      <c r="F497" s="624"/>
      <c r="G497" s="624"/>
      <c r="H497" s="624"/>
      <c r="I497" s="774" t="str">
        <f t="shared" si="29"/>
        <v xml:space="preserve"> </v>
      </c>
      <c r="J497" s="774" t="str">
        <f t="shared" si="30"/>
        <v xml:space="preserve"> </v>
      </c>
      <c r="L497" s="47">
        <v>1</v>
      </c>
      <c r="M497" s="624"/>
      <c r="N497" s="624"/>
      <c r="O497" s="624"/>
      <c r="P497" s="624"/>
      <c r="Q497" s="624"/>
      <c r="R497" s="624"/>
      <c r="S497" s="624"/>
      <c r="T497" s="624"/>
      <c r="U497" s="624"/>
      <c r="V497" s="774" t="str">
        <f t="shared" si="31"/>
        <v xml:space="preserve"> </v>
      </c>
      <c r="W497" s="774" t="str">
        <f t="shared" si="28"/>
        <v xml:space="preserve"> </v>
      </c>
    </row>
    <row r="498" spans="1:23" x14ac:dyDescent="0.25">
      <c r="A498" s="624"/>
      <c r="B498" s="624"/>
      <c r="C498" s="624"/>
      <c r="D498" s="624"/>
      <c r="E498" s="624"/>
      <c r="F498" s="624"/>
      <c r="G498" s="624"/>
      <c r="H498" s="624"/>
      <c r="I498" s="774" t="str">
        <f t="shared" si="29"/>
        <v xml:space="preserve"> </v>
      </c>
      <c r="J498" s="774" t="str">
        <f t="shared" si="30"/>
        <v xml:space="preserve"> </v>
      </c>
      <c r="L498" s="47">
        <v>1</v>
      </c>
      <c r="M498" s="624"/>
      <c r="N498" s="624"/>
      <c r="O498" s="624"/>
      <c r="P498" s="624"/>
      <c r="Q498" s="624"/>
      <c r="R498" s="624"/>
      <c r="S498" s="624"/>
      <c r="T498" s="624"/>
      <c r="U498" s="624"/>
      <c r="V498" s="774" t="str">
        <f t="shared" si="31"/>
        <v xml:space="preserve"> </v>
      </c>
      <c r="W498" s="774" t="str">
        <f t="shared" si="28"/>
        <v xml:space="preserve"> </v>
      </c>
    </row>
    <row r="499" spans="1:23" x14ac:dyDescent="0.25">
      <c r="A499" s="624"/>
      <c r="B499" s="624"/>
      <c r="C499" s="624"/>
      <c r="D499" s="624"/>
      <c r="E499" s="624"/>
      <c r="F499" s="624"/>
      <c r="G499" s="624"/>
      <c r="H499" s="624"/>
      <c r="I499" s="774" t="str">
        <f t="shared" si="29"/>
        <v xml:space="preserve"> </v>
      </c>
      <c r="J499" s="774" t="str">
        <f t="shared" si="30"/>
        <v xml:space="preserve"> </v>
      </c>
      <c r="L499" s="47">
        <v>1</v>
      </c>
      <c r="M499" s="624"/>
      <c r="N499" s="624"/>
      <c r="O499" s="624"/>
      <c r="P499" s="624"/>
      <c r="Q499" s="624"/>
      <c r="R499" s="624"/>
      <c r="S499" s="624"/>
      <c r="T499" s="624"/>
      <c r="U499" s="624"/>
      <c r="V499" s="774" t="str">
        <f t="shared" si="31"/>
        <v xml:space="preserve"> </v>
      </c>
      <c r="W499" s="774" t="str">
        <f t="shared" si="28"/>
        <v xml:space="preserve"> </v>
      </c>
    </row>
    <row r="500" spans="1:23" x14ac:dyDescent="0.25">
      <c r="A500" s="624"/>
      <c r="B500" s="624"/>
      <c r="C500" s="624"/>
      <c r="D500" s="624"/>
      <c r="E500" s="624"/>
      <c r="F500" s="624"/>
      <c r="G500" s="624"/>
      <c r="H500" s="624"/>
      <c r="I500" s="774" t="str">
        <f t="shared" si="29"/>
        <v xml:space="preserve"> </v>
      </c>
      <c r="J500" s="774" t="str">
        <f t="shared" si="30"/>
        <v xml:space="preserve"> </v>
      </c>
      <c r="L500" s="47">
        <v>1</v>
      </c>
      <c r="M500" s="624"/>
      <c r="N500" s="624"/>
      <c r="O500" s="624"/>
      <c r="P500" s="624"/>
      <c r="Q500" s="624"/>
      <c r="R500" s="624"/>
      <c r="S500" s="624"/>
      <c r="T500" s="624"/>
      <c r="U500" s="624"/>
      <c r="V500" s="774" t="str">
        <f t="shared" si="31"/>
        <v xml:space="preserve"> </v>
      </c>
      <c r="W500" s="774" t="str">
        <f t="shared" si="28"/>
        <v xml:space="preserve"> </v>
      </c>
    </row>
    <row r="501" spans="1:23" x14ac:dyDescent="0.25">
      <c r="A501" s="624"/>
      <c r="B501" s="624"/>
      <c r="C501" s="624"/>
      <c r="D501" s="624"/>
      <c r="E501" s="624"/>
      <c r="F501" s="624"/>
      <c r="G501" s="624"/>
      <c r="H501" s="624"/>
      <c r="I501" s="774" t="str">
        <f t="shared" si="29"/>
        <v xml:space="preserve"> </v>
      </c>
      <c r="J501" s="774" t="str">
        <f t="shared" si="30"/>
        <v xml:space="preserve"> </v>
      </c>
      <c r="L501" s="47">
        <v>1</v>
      </c>
      <c r="M501" s="624"/>
      <c r="N501" s="624"/>
      <c r="O501" s="624"/>
      <c r="P501" s="624"/>
      <c r="Q501" s="624"/>
      <c r="R501" s="624"/>
      <c r="S501" s="624"/>
      <c r="T501" s="624"/>
      <c r="U501" s="624"/>
      <c r="V501" s="774" t="str">
        <f t="shared" si="31"/>
        <v xml:space="preserve"> </v>
      </c>
      <c r="W501" s="774" t="str">
        <f t="shared" si="28"/>
        <v xml:space="preserve"> </v>
      </c>
    </row>
    <row r="502" spans="1:23" x14ac:dyDescent="0.25">
      <c r="A502" s="624"/>
      <c r="B502" s="624"/>
      <c r="C502" s="624"/>
      <c r="D502" s="624"/>
      <c r="E502" s="624"/>
      <c r="F502" s="624"/>
      <c r="G502" s="624"/>
      <c r="H502" s="624"/>
      <c r="I502" s="774" t="str">
        <f t="shared" si="29"/>
        <v xml:space="preserve"> </v>
      </c>
      <c r="J502" s="774" t="str">
        <f t="shared" si="30"/>
        <v xml:space="preserve"> </v>
      </c>
      <c r="L502" s="47">
        <v>1</v>
      </c>
      <c r="M502" s="624"/>
      <c r="N502" s="624"/>
      <c r="O502" s="624"/>
      <c r="P502" s="624"/>
      <c r="Q502" s="624"/>
      <c r="R502" s="624"/>
      <c r="S502" s="624"/>
      <c r="T502" s="624"/>
      <c r="U502" s="624"/>
      <c r="V502" s="774" t="str">
        <f t="shared" si="31"/>
        <v xml:space="preserve"> </v>
      </c>
      <c r="W502" s="774" t="str">
        <f t="shared" si="28"/>
        <v xml:space="preserve"> </v>
      </c>
    </row>
    <row r="503" spans="1:23" x14ac:dyDescent="0.25">
      <c r="A503" s="624"/>
      <c r="B503" s="624"/>
      <c r="C503" s="624"/>
      <c r="D503" s="624"/>
      <c r="E503" s="624"/>
      <c r="F503" s="624"/>
      <c r="G503" s="624"/>
      <c r="H503" s="624"/>
      <c r="I503" s="774" t="str">
        <f t="shared" si="29"/>
        <v xml:space="preserve"> </v>
      </c>
      <c r="J503" s="774" t="str">
        <f t="shared" si="30"/>
        <v xml:space="preserve"> </v>
      </c>
      <c r="L503" s="47">
        <v>1</v>
      </c>
      <c r="M503" s="624"/>
      <c r="N503" s="624"/>
      <c r="O503" s="624"/>
      <c r="P503" s="624"/>
      <c r="Q503" s="624"/>
      <c r="R503" s="624"/>
      <c r="S503" s="624"/>
      <c r="T503" s="624"/>
      <c r="U503" s="624"/>
      <c r="V503" s="774" t="str">
        <f t="shared" si="31"/>
        <v xml:space="preserve"> </v>
      </c>
      <c r="W503" s="774" t="str">
        <f t="shared" si="28"/>
        <v xml:space="preserve"> </v>
      </c>
    </row>
    <row r="504" spans="1:23" x14ac:dyDescent="0.25">
      <c r="A504" s="624"/>
      <c r="B504" s="624"/>
      <c r="C504" s="624"/>
      <c r="D504" s="624"/>
      <c r="E504" s="624"/>
      <c r="F504" s="624"/>
      <c r="G504" s="624"/>
      <c r="H504" s="624"/>
      <c r="I504" s="774" t="str">
        <f t="shared" si="29"/>
        <v xml:space="preserve"> </v>
      </c>
      <c r="J504" s="774" t="str">
        <f t="shared" si="30"/>
        <v xml:space="preserve"> </v>
      </c>
      <c r="L504" s="47">
        <v>1</v>
      </c>
      <c r="M504" s="624"/>
      <c r="N504" s="624"/>
      <c r="O504" s="624"/>
      <c r="P504" s="624"/>
      <c r="Q504" s="624"/>
      <c r="R504" s="624"/>
      <c r="S504" s="624"/>
      <c r="T504" s="624"/>
      <c r="U504" s="624"/>
      <c r="V504" s="774" t="str">
        <f t="shared" si="31"/>
        <v xml:space="preserve"> </v>
      </c>
      <c r="W504" s="774" t="str">
        <f t="shared" si="28"/>
        <v xml:space="preserve"> </v>
      </c>
    </row>
    <row r="505" spans="1:23" x14ac:dyDescent="0.25">
      <c r="A505" s="624"/>
      <c r="B505" s="624"/>
      <c r="C505" s="624"/>
      <c r="D505" s="624"/>
      <c r="E505" s="624"/>
      <c r="F505" s="624"/>
      <c r="G505" s="624"/>
      <c r="H505" s="624"/>
      <c r="I505" s="774" t="str">
        <f t="shared" si="29"/>
        <v xml:space="preserve"> </v>
      </c>
      <c r="J505" s="774" t="str">
        <f t="shared" si="30"/>
        <v xml:space="preserve"> </v>
      </c>
      <c r="L505" s="47">
        <v>1</v>
      </c>
      <c r="M505" s="624"/>
      <c r="N505" s="624"/>
      <c r="O505" s="624"/>
      <c r="P505" s="624"/>
      <c r="Q505" s="624"/>
      <c r="R505" s="624"/>
      <c r="S505" s="624"/>
      <c r="T505" s="624"/>
      <c r="U505" s="624"/>
      <c r="V505" s="774" t="str">
        <f t="shared" si="31"/>
        <v xml:space="preserve"> </v>
      </c>
      <c r="W505" s="774" t="str">
        <f t="shared" si="28"/>
        <v xml:space="preserve"> </v>
      </c>
    </row>
    <row r="506" spans="1:23" x14ac:dyDescent="0.25">
      <c r="A506" s="624"/>
      <c r="B506" s="624"/>
      <c r="C506" s="624"/>
      <c r="D506" s="624"/>
      <c r="E506" s="624"/>
      <c r="F506" s="624"/>
      <c r="G506" s="624"/>
      <c r="H506" s="624"/>
      <c r="I506" s="774" t="str">
        <f t="shared" si="29"/>
        <v xml:space="preserve"> </v>
      </c>
      <c r="J506" s="774" t="str">
        <f t="shared" si="30"/>
        <v xml:space="preserve"> </v>
      </c>
      <c r="L506" s="47">
        <v>1</v>
      </c>
      <c r="M506" s="624"/>
      <c r="N506" s="624"/>
      <c r="O506" s="624"/>
      <c r="P506" s="624"/>
      <c r="Q506" s="624"/>
      <c r="R506" s="624"/>
      <c r="S506" s="624"/>
      <c r="T506" s="624"/>
      <c r="U506" s="624"/>
      <c r="V506" s="774" t="str">
        <f t="shared" si="31"/>
        <v xml:space="preserve"> </v>
      </c>
      <c r="W506" s="774" t="str">
        <f t="shared" si="28"/>
        <v xml:space="preserve"> </v>
      </c>
    </row>
    <row r="507" spans="1:23" x14ac:dyDescent="0.25">
      <c r="A507" s="624"/>
      <c r="B507" s="624"/>
      <c r="C507" s="624"/>
      <c r="D507" s="624"/>
      <c r="E507" s="624"/>
      <c r="F507" s="624"/>
      <c r="G507" s="624"/>
      <c r="H507" s="624"/>
      <c r="I507" s="774" t="str">
        <f t="shared" si="29"/>
        <v xml:space="preserve"> </v>
      </c>
      <c r="J507" s="774" t="str">
        <f t="shared" si="30"/>
        <v xml:space="preserve"> </v>
      </c>
      <c r="L507" s="47">
        <v>1</v>
      </c>
      <c r="M507" s="624"/>
      <c r="N507" s="624"/>
      <c r="O507" s="624"/>
      <c r="P507" s="624"/>
      <c r="Q507" s="624"/>
      <c r="R507" s="624"/>
      <c r="S507" s="624"/>
      <c r="T507" s="624"/>
      <c r="U507" s="624"/>
      <c r="V507" s="774" t="str">
        <f t="shared" si="31"/>
        <v xml:space="preserve"> </v>
      </c>
      <c r="W507" s="774" t="str">
        <f t="shared" si="28"/>
        <v xml:space="preserve"> </v>
      </c>
    </row>
    <row r="508" spans="1:23" x14ac:dyDescent="0.25">
      <c r="A508" s="624"/>
      <c r="B508" s="624"/>
      <c r="C508" s="624"/>
      <c r="D508" s="624"/>
      <c r="E508" s="624"/>
      <c r="F508" s="624"/>
      <c r="G508" s="624"/>
      <c r="H508" s="624"/>
      <c r="I508" s="774" t="str">
        <f t="shared" si="29"/>
        <v xml:space="preserve"> </v>
      </c>
      <c r="J508" s="774" t="str">
        <f t="shared" si="30"/>
        <v xml:space="preserve"> </v>
      </c>
      <c r="L508" s="47">
        <v>1</v>
      </c>
      <c r="M508" s="624"/>
      <c r="N508" s="624"/>
      <c r="O508" s="624"/>
      <c r="P508" s="624"/>
      <c r="Q508" s="624"/>
      <c r="R508" s="624"/>
      <c r="S508" s="624"/>
      <c r="T508" s="624"/>
      <c r="U508" s="624"/>
      <c r="V508" s="774" t="str">
        <f t="shared" si="31"/>
        <v xml:space="preserve"> </v>
      </c>
      <c r="W508" s="774" t="str">
        <f t="shared" si="28"/>
        <v xml:space="preserve"> </v>
      </c>
    </row>
    <row r="509" spans="1:23" x14ac:dyDescent="0.25">
      <c r="A509" s="624"/>
      <c r="B509" s="624"/>
      <c r="C509" s="624"/>
      <c r="D509" s="624"/>
      <c r="E509" s="624"/>
      <c r="F509" s="624"/>
      <c r="G509" s="624"/>
      <c r="H509" s="624"/>
      <c r="I509" s="774" t="str">
        <f t="shared" si="29"/>
        <v xml:space="preserve"> </v>
      </c>
      <c r="J509" s="774" t="str">
        <f t="shared" si="30"/>
        <v xml:space="preserve"> </v>
      </c>
      <c r="L509" s="47">
        <v>1</v>
      </c>
      <c r="M509" s="624"/>
      <c r="N509" s="624"/>
      <c r="O509" s="624"/>
      <c r="P509" s="624"/>
      <c r="Q509" s="624"/>
      <c r="R509" s="624"/>
      <c r="S509" s="624"/>
      <c r="T509" s="624"/>
      <c r="U509" s="624"/>
      <c r="V509" s="774" t="str">
        <f t="shared" si="31"/>
        <v xml:space="preserve"> </v>
      </c>
      <c r="W509" s="774" t="str">
        <f t="shared" si="28"/>
        <v xml:space="preserve"> </v>
      </c>
    </row>
    <row r="510" spans="1:23" x14ac:dyDescent="0.25">
      <c r="A510" s="624"/>
      <c r="B510" s="624"/>
      <c r="C510" s="624"/>
      <c r="D510" s="624"/>
      <c r="E510" s="624"/>
      <c r="F510" s="624"/>
      <c r="G510" s="624"/>
      <c r="H510" s="624"/>
      <c r="I510" s="774" t="str">
        <f t="shared" si="29"/>
        <v xml:space="preserve"> </v>
      </c>
      <c r="J510" s="774" t="str">
        <f t="shared" si="30"/>
        <v xml:space="preserve"> </v>
      </c>
      <c r="L510" s="47">
        <v>1</v>
      </c>
      <c r="M510" s="624"/>
      <c r="N510" s="624"/>
      <c r="O510" s="624"/>
      <c r="P510" s="624"/>
      <c r="Q510" s="624"/>
      <c r="R510" s="624"/>
      <c r="S510" s="624"/>
      <c r="T510" s="624"/>
      <c r="U510" s="624"/>
      <c r="V510" s="774" t="str">
        <f t="shared" si="31"/>
        <v xml:space="preserve"> </v>
      </c>
      <c r="W510" s="774" t="str">
        <f t="shared" si="28"/>
        <v xml:space="preserve"> </v>
      </c>
    </row>
    <row r="511" spans="1:23" x14ac:dyDescent="0.25">
      <c r="A511" s="624"/>
      <c r="B511" s="624"/>
      <c r="C511" s="624"/>
      <c r="D511" s="624"/>
      <c r="E511" s="624"/>
      <c r="F511" s="624"/>
      <c r="G511" s="624"/>
      <c r="H511" s="624"/>
      <c r="I511" s="774" t="str">
        <f t="shared" si="29"/>
        <v xml:space="preserve"> </v>
      </c>
      <c r="J511" s="774" t="str">
        <f t="shared" si="30"/>
        <v xml:space="preserve"> </v>
      </c>
      <c r="L511" s="47">
        <v>1</v>
      </c>
      <c r="M511" s="624"/>
      <c r="N511" s="624"/>
      <c r="O511" s="624"/>
      <c r="P511" s="624"/>
      <c r="Q511" s="624"/>
      <c r="R511" s="624"/>
      <c r="S511" s="624"/>
      <c r="T511" s="624"/>
      <c r="U511" s="624"/>
      <c r="V511" s="774" t="str">
        <f t="shared" si="31"/>
        <v xml:space="preserve"> </v>
      </c>
      <c r="W511" s="774" t="str">
        <f t="shared" si="28"/>
        <v xml:space="preserve"> </v>
      </c>
    </row>
    <row r="512" spans="1:23" x14ac:dyDescent="0.25">
      <c r="A512" s="624"/>
      <c r="B512" s="624"/>
      <c r="C512" s="624"/>
      <c r="D512" s="624"/>
      <c r="E512" s="624"/>
      <c r="F512" s="624"/>
      <c r="G512" s="624"/>
      <c r="H512" s="624"/>
      <c r="I512" s="774" t="str">
        <f t="shared" si="29"/>
        <v xml:space="preserve"> </v>
      </c>
      <c r="J512" s="774" t="str">
        <f t="shared" si="30"/>
        <v xml:space="preserve"> </v>
      </c>
      <c r="L512" s="47">
        <v>1</v>
      </c>
      <c r="M512" s="624"/>
      <c r="N512" s="624"/>
      <c r="O512" s="624"/>
      <c r="P512" s="624"/>
      <c r="Q512" s="624"/>
      <c r="R512" s="624"/>
      <c r="S512" s="624"/>
      <c r="T512" s="624"/>
      <c r="U512" s="624"/>
      <c r="V512" s="774" t="str">
        <f t="shared" si="31"/>
        <v xml:space="preserve"> </v>
      </c>
      <c r="W512" s="774" t="str">
        <f t="shared" si="28"/>
        <v xml:space="preserve"> </v>
      </c>
    </row>
    <row r="513" spans="1:23" x14ac:dyDescent="0.25">
      <c r="A513" s="624"/>
      <c r="B513" s="624"/>
      <c r="C513" s="624"/>
      <c r="D513" s="624"/>
      <c r="E513" s="624"/>
      <c r="F513" s="624"/>
      <c r="G513" s="624"/>
      <c r="H513" s="624"/>
      <c r="I513" s="774" t="str">
        <f t="shared" si="29"/>
        <v xml:space="preserve"> </v>
      </c>
      <c r="J513" s="774" t="str">
        <f t="shared" si="30"/>
        <v xml:space="preserve"> </v>
      </c>
      <c r="L513" s="47">
        <v>1</v>
      </c>
      <c r="M513" s="624"/>
      <c r="N513" s="624"/>
      <c r="O513" s="624"/>
      <c r="P513" s="624"/>
      <c r="Q513" s="624"/>
      <c r="R513" s="624"/>
      <c r="S513" s="624"/>
      <c r="T513" s="624"/>
      <c r="U513" s="624"/>
      <c r="V513" s="774" t="str">
        <f t="shared" si="31"/>
        <v xml:space="preserve"> </v>
      </c>
      <c r="W513" s="774" t="str">
        <f t="shared" si="28"/>
        <v xml:space="preserve"> </v>
      </c>
    </row>
    <row r="514" spans="1:23" x14ac:dyDescent="0.25">
      <c r="A514" s="624"/>
      <c r="B514" s="624"/>
      <c r="C514" s="624"/>
      <c r="D514" s="624"/>
      <c r="E514" s="624"/>
      <c r="F514" s="624"/>
      <c r="G514" s="624"/>
      <c r="H514" s="624"/>
      <c r="I514" s="774" t="str">
        <f t="shared" si="29"/>
        <v xml:space="preserve"> </v>
      </c>
      <c r="J514" s="774" t="str">
        <f t="shared" si="30"/>
        <v xml:space="preserve"> </v>
      </c>
      <c r="L514" s="47">
        <v>1</v>
      </c>
      <c r="M514" s="624"/>
      <c r="N514" s="624"/>
      <c r="O514" s="624"/>
      <c r="P514" s="624"/>
      <c r="Q514" s="624"/>
      <c r="R514" s="624"/>
      <c r="S514" s="624"/>
      <c r="T514" s="624"/>
      <c r="U514" s="624"/>
      <c r="V514" s="774" t="str">
        <f t="shared" si="31"/>
        <v xml:space="preserve"> </v>
      </c>
      <c r="W514" s="774" t="str">
        <f t="shared" si="28"/>
        <v xml:space="preserve"> </v>
      </c>
    </row>
    <row r="515" spans="1:23" x14ac:dyDescent="0.25">
      <c r="A515" s="624"/>
      <c r="B515" s="624"/>
      <c r="C515" s="624"/>
      <c r="D515" s="624"/>
      <c r="E515" s="624"/>
      <c r="F515" s="624"/>
      <c r="G515" s="624"/>
      <c r="H515" s="624"/>
      <c r="I515" s="774" t="str">
        <f t="shared" si="29"/>
        <v xml:space="preserve"> </v>
      </c>
      <c r="J515" s="774" t="str">
        <f t="shared" si="30"/>
        <v xml:space="preserve"> </v>
      </c>
      <c r="L515" s="47">
        <v>1</v>
      </c>
      <c r="M515" s="624"/>
      <c r="N515" s="624"/>
      <c r="O515" s="624"/>
      <c r="P515" s="624"/>
      <c r="Q515" s="624"/>
      <c r="R515" s="624"/>
      <c r="S515" s="624"/>
      <c r="T515" s="624"/>
      <c r="U515" s="624"/>
      <c r="V515" s="774" t="str">
        <f t="shared" si="31"/>
        <v xml:space="preserve"> </v>
      </c>
      <c r="W515" s="774" t="str">
        <f t="shared" si="28"/>
        <v xml:space="preserve"> </v>
      </c>
    </row>
    <row r="516" spans="1:23" x14ac:dyDescent="0.25">
      <c r="A516" s="624"/>
      <c r="B516" s="624"/>
      <c r="C516" s="624"/>
      <c r="D516" s="624"/>
      <c r="E516" s="624"/>
      <c r="F516" s="624"/>
      <c r="G516" s="624"/>
      <c r="H516" s="624"/>
      <c r="I516" s="774" t="str">
        <f t="shared" si="29"/>
        <v xml:space="preserve"> </v>
      </c>
      <c r="J516" s="774" t="str">
        <f t="shared" si="30"/>
        <v xml:space="preserve"> </v>
      </c>
      <c r="L516" s="47">
        <v>1</v>
      </c>
      <c r="M516" s="624"/>
      <c r="N516" s="624"/>
      <c r="O516" s="624"/>
      <c r="P516" s="624"/>
      <c r="Q516" s="624"/>
      <c r="R516" s="624"/>
      <c r="S516" s="624"/>
      <c r="T516" s="624"/>
      <c r="U516" s="624"/>
      <c r="V516" s="774" t="str">
        <f t="shared" si="31"/>
        <v xml:space="preserve"> </v>
      </c>
      <c r="W516" s="774" t="str">
        <f t="shared" si="28"/>
        <v xml:space="preserve"> </v>
      </c>
    </row>
    <row r="517" spans="1:23" x14ac:dyDescent="0.25">
      <c r="A517" s="624"/>
      <c r="B517" s="624"/>
      <c r="C517" s="624"/>
      <c r="D517" s="624"/>
      <c r="E517" s="624"/>
      <c r="F517" s="624"/>
      <c r="G517" s="624"/>
      <c r="H517" s="624"/>
      <c r="I517" s="774" t="str">
        <f t="shared" si="29"/>
        <v xml:space="preserve"> </v>
      </c>
      <c r="J517" s="774" t="str">
        <f t="shared" si="30"/>
        <v xml:space="preserve"> </v>
      </c>
      <c r="L517" s="47">
        <v>1</v>
      </c>
      <c r="M517" s="624"/>
      <c r="N517" s="624"/>
      <c r="O517" s="624"/>
      <c r="P517" s="624"/>
      <c r="Q517" s="624"/>
      <c r="R517" s="624"/>
      <c r="S517" s="624"/>
      <c r="T517" s="624"/>
      <c r="U517" s="624"/>
      <c r="V517" s="774" t="str">
        <f t="shared" si="31"/>
        <v xml:space="preserve"> </v>
      </c>
      <c r="W517" s="774" t="str">
        <f t="shared" si="28"/>
        <v xml:space="preserve"> </v>
      </c>
    </row>
    <row r="518" spans="1:23" x14ac:dyDescent="0.25">
      <c r="A518" s="624"/>
      <c r="B518" s="624"/>
      <c r="C518" s="624"/>
      <c r="D518" s="624"/>
      <c r="E518" s="624"/>
      <c r="F518" s="624"/>
      <c r="G518" s="624"/>
      <c r="H518" s="624"/>
      <c r="I518" s="774" t="str">
        <f t="shared" si="29"/>
        <v xml:space="preserve"> </v>
      </c>
      <c r="J518" s="774" t="str">
        <f t="shared" si="30"/>
        <v xml:space="preserve"> </v>
      </c>
      <c r="L518" s="47">
        <v>1</v>
      </c>
      <c r="M518" s="624"/>
      <c r="N518" s="624"/>
      <c r="O518" s="624"/>
      <c r="P518" s="624"/>
      <c r="Q518" s="624"/>
      <c r="R518" s="624"/>
      <c r="S518" s="624"/>
      <c r="T518" s="624"/>
      <c r="U518" s="624"/>
      <c r="V518" s="774" t="str">
        <f t="shared" si="31"/>
        <v xml:space="preserve"> </v>
      </c>
      <c r="W518" s="774" t="str">
        <f t="shared" ref="W518:W527" si="32">IFERROR(V518/N518," ")</f>
        <v xml:space="preserve"> </v>
      </c>
    </row>
    <row r="519" spans="1:23" x14ac:dyDescent="0.25">
      <c r="A519" s="624"/>
      <c r="B519" s="624"/>
      <c r="C519" s="624"/>
      <c r="D519" s="624"/>
      <c r="E519" s="624"/>
      <c r="F519" s="624"/>
      <c r="G519" s="624"/>
      <c r="H519" s="624"/>
      <c r="I519" s="774" t="str">
        <f t="shared" ref="I519:I527" si="33">IF(H519*0.187*10^-3&gt;0,H519*0.187*10^-3," ")</f>
        <v xml:space="preserve"> </v>
      </c>
      <c r="J519" s="774" t="str">
        <f t="shared" ref="J519:J527" si="34">IFERROR(I519/B519," ")</f>
        <v xml:space="preserve"> </v>
      </c>
      <c r="L519" s="47">
        <v>1</v>
      </c>
      <c r="M519" s="624"/>
      <c r="N519" s="624"/>
      <c r="O519" s="624"/>
      <c r="P519" s="624"/>
      <c r="Q519" s="624"/>
      <c r="R519" s="624"/>
      <c r="S519" s="624"/>
      <c r="T519" s="624"/>
      <c r="U519" s="624"/>
      <c r="V519" s="774" t="str">
        <f t="shared" ref="V519:V527" si="35">IF(U519&gt;0,U519*0.187*10^-3," ")</f>
        <v xml:space="preserve"> </v>
      </c>
      <c r="W519" s="774" t="str">
        <f t="shared" si="32"/>
        <v xml:space="preserve"> </v>
      </c>
    </row>
    <row r="520" spans="1:23" x14ac:dyDescent="0.25">
      <c r="A520" s="624"/>
      <c r="B520" s="624"/>
      <c r="C520" s="624"/>
      <c r="D520" s="624"/>
      <c r="E520" s="624"/>
      <c r="F520" s="624"/>
      <c r="G520" s="624"/>
      <c r="H520" s="624"/>
      <c r="I520" s="774" t="str">
        <f t="shared" si="33"/>
        <v xml:space="preserve"> </v>
      </c>
      <c r="J520" s="774" t="str">
        <f t="shared" si="34"/>
        <v xml:space="preserve"> </v>
      </c>
      <c r="L520" s="47">
        <v>1</v>
      </c>
      <c r="M520" s="624"/>
      <c r="N520" s="624"/>
      <c r="O520" s="624"/>
      <c r="P520" s="624"/>
      <c r="Q520" s="624"/>
      <c r="R520" s="624"/>
      <c r="S520" s="624"/>
      <c r="T520" s="624"/>
      <c r="U520" s="624"/>
      <c r="V520" s="774" t="str">
        <f t="shared" si="35"/>
        <v xml:space="preserve"> </v>
      </c>
      <c r="W520" s="774" t="str">
        <f t="shared" si="32"/>
        <v xml:space="preserve"> </v>
      </c>
    </row>
    <row r="521" spans="1:23" x14ac:dyDescent="0.25">
      <c r="A521" s="624"/>
      <c r="B521" s="624"/>
      <c r="C521" s="624"/>
      <c r="D521" s="624"/>
      <c r="E521" s="624"/>
      <c r="F521" s="624"/>
      <c r="G521" s="624"/>
      <c r="H521" s="624"/>
      <c r="I521" s="774" t="str">
        <f t="shared" si="33"/>
        <v xml:space="preserve"> </v>
      </c>
      <c r="J521" s="774" t="str">
        <f t="shared" si="34"/>
        <v xml:space="preserve"> </v>
      </c>
      <c r="L521" s="47">
        <v>1</v>
      </c>
      <c r="M521" s="624"/>
      <c r="N521" s="624"/>
      <c r="O521" s="624"/>
      <c r="P521" s="624"/>
      <c r="Q521" s="624"/>
      <c r="R521" s="624"/>
      <c r="S521" s="624"/>
      <c r="T521" s="624"/>
      <c r="U521" s="624"/>
      <c r="V521" s="774" t="str">
        <f t="shared" si="35"/>
        <v xml:space="preserve"> </v>
      </c>
      <c r="W521" s="774" t="str">
        <f t="shared" si="32"/>
        <v xml:space="preserve"> </v>
      </c>
    </row>
    <row r="522" spans="1:23" x14ac:dyDescent="0.25">
      <c r="A522" s="624"/>
      <c r="B522" s="624"/>
      <c r="C522" s="624"/>
      <c r="D522" s="624"/>
      <c r="E522" s="624"/>
      <c r="F522" s="624"/>
      <c r="G522" s="624"/>
      <c r="H522" s="624"/>
      <c r="I522" s="774" t="str">
        <f t="shared" si="33"/>
        <v xml:space="preserve"> </v>
      </c>
      <c r="J522" s="774" t="str">
        <f t="shared" si="34"/>
        <v xml:space="preserve"> </v>
      </c>
      <c r="L522" s="47">
        <v>1</v>
      </c>
      <c r="M522" s="624"/>
      <c r="N522" s="624"/>
      <c r="O522" s="624"/>
      <c r="P522" s="624"/>
      <c r="Q522" s="624"/>
      <c r="R522" s="624"/>
      <c r="S522" s="624"/>
      <c r="T522" s="624"/>
      <c r="U522" s="624"/>
      <c r="V522" s="774" t="str">
        <f t="shared" si="35"/>
        <v xml:space="preserve"> </v>
      </c>
      <c r="W522" s="774" t="str">
        <f t="shared" si="32"/>
        <v xml:space="preserve"> </v>
      </c>
    </row>
    <row r="523" spans="1:23" x14ac:dyDescent="0.25">
      <c r="A523" s="624"/>
      <c r="B523" s="624"/>
      <c r="C523" s="624"/>
      <c r="D523" s="624"/>
      <c r="E523" s="624"/>
      <c r="F523" s="624"/>
      <c r="G523" s="624"/>
      <c r="H523" s="624"/>
      <c r="I523" s="774" t="str">
        <f t="shared" si="33"/>
        <v xml:space="preserve"> </v>
      </c>
      <c r="J523" s="774" t="str">
        <f t="shared" si="34"/>
        <v xml:space="preserve"> </v>
      </c>
      <c r="L523" s="47">
        <v>1</v>
      </c>
      <c r="M523" s="624"/>
      <c r="N523" s="624"/>
      <c r="O523" s="624"/>
      <c r="P523" s="624"/>
      <c r="Q523" s="624"/>
      <c r="R523" s="624"/>
      <c r="S523" s="624"/>
      <c r="T523" s="624"/>
      <c r="U523" s="624"/>
      <c r="V523" s="774" t="str">
        <f t="shared" si="35"/>
        <v xml:space="preserve"> </v>
      </c>
      <c r="W523" s="774" t="str">
        <f t="shared" si="32"/>
        <v xml:space="preserve"> </v>
      </c>
    </row>
    <row r="524" spans="1:23" x14ac:dyDescent="0.25">
      <c r="A524" s="624"/>
      <c r="B524" s="624"/>
      <c r="C524" s="624"/>
      <c r="D524" s="624"/>
      <c r="E524" s="624"/>
      <c r="F524" s="624"/>
      <c r="G524" s="624"/>
      <c r="H524" s="624"/>
      <c r="I524" s="774" t="str">
        <f t="shared" si="33"/>
        <v xml:space="preserve"> </v>
      </c>
      <c r="J524" s="774" t="str">
        <f t="shared" si="34"/>
        <v xml:space="preserve"> </v>
      </c>
      <c r="L524" s="47">
        <v>1</v>
      </c>
      <c r="M524" s="624"/>
      <c r="N524" s="624"/>
      <c r="O524" s="624"/>
      <c r="P524" s="624"/>
      <c r="Q524" s="624"/>
      <c r="R524" s="624"/>
      <c r="S524" s="624"/>
      <c r="T524" s="624"/>
      <c r="U524" s="624"/>
      <c r="V524" s="774" t="str">
        <f t="shared" si="35"/>
        <v xml:space="preserve"> </v>
      </c>
      <c r="W524" s="774" t="str">
        <f t="shared" si="32"/>
        <v xml:space="preserve"> </v>
      </c>
    </row>
    <row r="525" spans="1:23" x14ac:dyDescent="0.25">
      <c r="A525" s="624"/>
      <c r="B525" s="624"/>
      <c r="C525" s="624"/>
      <c r="D525" s="624"/>
      <c r="E525" s="624"/>
      <c r="F525" s="624"/>
      <c r="G525" s="624"/>
      <c r="H525" s="624"/>
      <c r="I525" s="774" t="str">
        <f t="shared" si="33"/>
        <v xml:space="preserve"> </v>
      </c>
      <c r="J525" s="774" t="str">
        <f t="shared" si="34"/>
        <v xml:space="preserve"> </v>
      </c>
      <c r="L525" s="47">
        <v>1</v>
      </c>
      <c r="M525" s="624"/>
      <c r="N525" s="624"/>
      <c r="O525" s="624"/>
      <c r="P525" s="624"/>
      <c r="Q525" s="624"/>
      <c r="R525" s="624"/>
      <c r="S525" s="624"/>
      <c r="T525" s="624"/>
      <c r="U525" s="624"/>
      <c r="V525" s="774" t="str">
        <f t="shared" si="35"/>
        <v xml:space="preserve"> </v>
      </c>
      <c r="W525" s="774" t="str">
        <f t="shared" si="32"/>
        <v xml:space="preserve"> </v>
      </c>
    </row>
    <row r="526" spans="1:23" x14ac:dyDescent="0.25">
      <c r="A526" s="624"/>
      <c r="B526" s="624"/>
      <c r="C526" s="624"/>
      <c r="D526" s="624"/>
      <c r="E526" s="624"/>
      <c r="F526" s="624"/>
      <c r="G526" s="624"/>
      <c r="H526" s="624"/>
      <c r="I526" s="774" t="str">
        <f t="shared" si="33"/>
        <v xml:space="preserve"> </v>
      </c>
      <c r="J526" s="774" t="str">
        <f t="shared" si="34"/>
        <v xml:space="preserve"> </v>
      </c>
      <c r="L526" s="47">
        <v>1</v>
      </c>
      <c r="M526" s="624"/>
      <c r="N526" s="624"/>
      <c r="O526" s="624"/>
      <c r="P526" s="624"/>
      <c r="Q526" s="624"/>
      <c r="R526" s="624"/>
      <c r="S526" s="624"/>
      <c r="T526" s="624"/>
      <c r="U526" s="624"/>
      <c r="V526" s="774" t="str">
        <f t="shared" si="35"/>
        <v xml:space="preserve"> </v>
      </c>
      <c r="W526" s="774" t="str">
        <f t="shared" si="32"/>
        <v xml:space="preserve"> </v>
      </c>
    </row>
    <row r="527" spans="1:23" x14ac:dyDescent="0.25">
      <c r="A527" s="624"/>
      <c r="B527" s="624"/>
      <c r="C527" s="624"/>
      <c r="D527" s="624"/>
      <c r="E527" s="624"/>
      <c r="F527" s="624"/>
      <c r="G527" s="624"/>
      <c r="H527" s="624"/>
      <c r="I527" s="774" t="str">
        <f t="shared" si="33"/>
        <v xml:space="preserve"> </v>
      </c>
      <c r="J527" s="774" t="str">
        <f t="shared" si="34"/>
        <v xml:space="preserve"> </v>
      </c>
      <c r="L527" s="47">
        <v>1</v>
      </c>
      <c r="M527" s="624"/>
      <c r="N527" s="624"/>
      <c r="O527" s="624"/>
      <c r="P527" s="624"/>
      <c r="Q527" s="624"/>
      <c r="R527" s="624"/>
      <c r="S527" s="624"/>
      <c r="T527" s="624"/>
      <c r="U527" s="624"/>
      <c r="V527" s="774" t="str">
        <f t="shared" si="35"/>
        <v xml:space="preserve"> </v>
      </c>
      <c r="W527" s="774" t="str">
        <f t="shared" si="32"/>
        <v xml:space="preserve"> </v>
      </c>
    </row>
  </sheetData>
  <mergeCells count="4">
    <mergeCell ref="A3:C3"/>
    <mergeCell ref="D3:I3"/>
    <mergeCell ref="Q3:V3"/>
    <mergeCell ref="M3:P3"/>
  </mergeCells>
  <dataValidations count="2">
    <dataValidation type="list" allowBlank="1" showInputMessage="1" showErrorMessage="1" sqref="O6:P527">
      <formula1>"Sotterranea, Esterna"</formula1>
    </dataValidation>
    <dataValidation type="list" allowBlank="1" showInputMessage="1" showErrorMessage="1" sqref="C6:C527">
      <formula1>"Singola,Doppia,Mista"</formula1>
    </dataValidation>
  </dataValidations>
  <hyperlinks>
    <hyperlink ref="B1" location="Menu!A1" display="Menu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721"/>
  <sheetViews>
    <sheetView zoomScale="70" zoomScaleNormal="70" workbookViewId="0">
      <selection activeCell="A6" sqref="A6"/>
    </sheetView>
  </sheetViews>
  <sheetFormatPr defaultRowHeight="15" x14ac:dyDescent="0.25"/>
  <cols>
    <col min="1" max="1" width="23.85546875" style="38" customWidth="1"/>
    <col min="2" max="2" width="20" style="38" customWidth="1"/>
    <col min="3" max="3" width="18.85546875" style="38" customWidth="1"/>
    <col min="4" max="4" width="18.28515625" style="38" customWidth="1"/>
    <col min="5" max="5" width="23.42578125" style="38" customWidth="1"/>
    <col min="6" max="6" width="20.85546875" style="38" customWidth="1"/>
    <col min="7" max="7" width="22.140625" style="38" customWidth="1"/>
    <col min="8" max="8" width="19" style="38" customWidth="1"/>
    <col min="9" max="9" width="17.28515625" style="38" customWidth="1"/>
    <col min="10" max="10" width="16.28515625" style="38" customWidth="1"/>
    <col min="11" max="11" width="14.85546875" style="38" customWidth="1"/>
    <col min="12" max="12" width="16.140625" style="38" customWidth="1"/>
    <col min="13" max="13" width="15.28515625" style="38" customWidth="1"/>
    <col min="14" max="14" width="17.28515625" style="38" customWidth="1"/>
    <col min="15" max="15" width="15.7109375" style="38" customWidth="1"/>
    <col min="16" max="16" width="14" style="38" customWidth="1"/>
    <col min="17" max="17" width="18.28515625" style="38" customWidth="1"/>
    <col min="18" max="19" width="16.85546875" style="38" customWidth="1"/>
    <col min="20" max="20" width="16.7109375" style="38" customWidth="1"/>
    <col min="21" max="21" width="20" style="38" customWidth="1"/>
    <col min="22" max="22" width="21.85546875" style="38" customWidth="1"/>
    <col min="23" max="23" width="25.85546875" style="38" customWidth="1"/>
    <col min="24" max="24" width="28.5703125" style="38" customWidth="1"/>
    <col min="25" max="25" width="25.28515625" style="38" customWidth="1"/>
    <col min="26" max="26" width="29.28515625" style="38" customWidth="1"/>
    <col min="27" max="27" width="23.42578125" style="38" customWidth="1"/>
    <col min="28" max="29" width="25.28515625" style="38" customWidth="1"/>
    <col min="30" max="31" width="29.42578125" style="38" customWidth="1"/>
    <col min="32" max="32" width="19.85546875" style="38" customWidth="1"/>
    <col min="33" max="33" width="22.7109375" style="38" customWidth="1"/>
    <col min="34" max="34" width="29.5703125" style="38" customWidth="1"/>
    <col min="35" max="35" width="23.7109375" style="38" customWidth="1"/>
    <col min="36" max="36" width="19.140625" style="38" customWidth="1"/>
    <col min="37" max="37" width="15.42578125" style="38" customWidth="1"/>
    <col min="38" max="16384" width="9.140625" style="38"/>
  </cols>
  <sheetData>
    <row r="1" spans="1:37" ht="19.5" thickBot="1" x14ac:dyDescent="0.35">
      <c r="A1" s="645" t="s">
        <v>325</v>
      </c>
      <c r="B1" s="927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829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</row>
    <row r="2" spans="1:37" ht="19.5" thickBot="1" x14ac:dyDescent="0.35">
      <c r="A2" s="928" t="s">
        <v>336</v>
      </c>
      <c r="B2" s="929"/>
      <c r="C2" s="604"/>
      <c r="D2" s="604"/>
      <c r="E2" s="604"/>
      <c r="F2" s="604"/>
      <c r="G2" s="604"/>
      <c r="H2" s="604"/>
      <c r="I2" s="604"/>
      <c r="J2" s="604"/>
      <c r="K2" s="604"/>
      <c r="L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</row>
    <row r="3" spans="1:37" ht="19.5" thickBot="1" x14ac:dyDescent="0.35">
      <c r="A3" s="1356" t="s">
        <v>0</v>
      </c>
      <c r="B3" s="1357"/>
      <c r="C3" s="1357"/>
      <c r="D3" s="1357"/>
      <c r="E3" s="1357"/>
      <c r="F3" s="1357"/>
      <c r="G3" s="1357"/>
      <c r="H3" s="1357"/>
      <c r="I3" s="1357"/>
      <c r="J3" s="1357"/>
      <c r="K3" s="1357"/>
      <c r="L3" s="1357"/>
      <c r="M3" s="1357"/>
      <c r="N3" s="1357"/>
      <c r="O3" s="1357"/>
      <c r="P3" s="1357"/>
      <c r="Q3" s="1357"/>
      <c r="R3" s="1357"/>
      <c r="S3" s="1357"/>
      <c r="T3" s="1358"/>
      <c r="U3" s="1339" t="s">
        <v>1</v>
      </c>
      <c r="V3" s="1340"/>
      <c r="W3" s="1340"/>
      <c r="X3" s="1340"/>
      <c r="Y3" s="1340"/>
      <c r="Z3" s="1340"/>
      <c r="AA3" s="1340"/>
      <c r="AB3" s="1340"/>
      <c r="AC3" s="1340"/>
      <c r="AD3" s="1340"/>
      <c r="AE3" s="1340"/>
      <c r="AF3" s="1340"/>
      <c r="AG3" s="1341"/>
      <c r="AH3" s="1339" t="s">
        <v>2</v>
      </c>
      <c r="AI3" s="1340"/>
      <c r="AJ3" s="1340"/>
      <c r="AK3" s="1341"/>
    </row>
    <row r="4" spans="1:37" ht="81" customHeight="1" thickBot="1" x14ac:dyDescent="0.3">
      <c r="A4" s="831" t="s">
        <v>17</v>
      </c>
      <c r="B4" s="726" t="s">
        <v>326</v>
      </c>
      <c r="C4" s="726" t="s">
        <v>386</v>
      </c>
      <c r="D4" s="727" t="s">
        <v>387</v>
      </c>
      <c r="E4" s="647" t="s">
        <v>557</v>
      </c>
      <c r="F4" s="726" t="s">
        <v>388</v>
      </c>
      <c r="G4" s="726" t="s">
        <v>327</v>
      </c>
      <c r="H4" s="726" t="s">
        <v>328</v>
      </c>
      <c r="I4" s="726" t="s">
        <v>654</v>
      </c>
      <c r="J4" s="728" t="s">
        <v>389</v>
      </c>
      <c r="K4" s="726" t="s">
        <v>329</v>
      </c>
      <c r="L4" s="727" t="s">
        <v>378</v>
      </c>
      <c r="M4" s="648" t="s">
        <v>608</v>
      </c>
      <c r="N4" s="726" t="s">
        <v>275</v>
      </c>
      <c r="O4" s="930" t="s">
        <v>276</v>
      </c>
      <c r="P4" s="647" t="s">
        <v>277</v>
      </c>
      <c r="Q4" s="931" t="s">
        <v>357</v>
      </c>
      <c r="R4" s="648" t="s">
        <v>320</v>
      </c>
      <c r="S4" s="868" t="s">
        <v>330</v>
      </c>
      <c r="T4" s="649" t="s">
        <v>368</v>
      </c>
      <c r="U4" s="681" t="s">
        <v>655</v>
      </c>
      <c r="V4" s="805" t="s">
        <v>279</v>
      </c>
      <c r="W4" s="655" t="s">
        <v>280</v>
      </c>
      <c r="X4" s="655" t="s">
        <v>288</v>
      </c>
      <c r="Y4" s="655" t="s">
        <v>514</v>
      </c>
      <c r="Z4" s="682" t="s">
        <v>281</v>
      </c>
      <c r="AA4" s="807" t="s">
        <v>290</v>
      </c>
      <c r="AB4" s="807" t="s">
        <v>291</v>
      </c>
      <c r="AC4" s="807" t="s">
        <v>518</v>
      </c>
      <c r="AD4" s="682" t="s">
        <v>377</v>
      </c>
      <c r="AE4" s="647" t="s">
        <v>284</v>
      </c>
      <c r="AF4" s="647" t="s">
        <v>285</v>
      </c>
      <c r="AG4" s="932" t="s">
        <v>436</v>
      </c>
      <c r="AH4" s="681" t="s">
        <v>507</v>
      </c>
      <c r="AI4" s="647" t="s">
        <v>508</v>
      </c>
      <c r="AJ4" s="931" t="s">
        <v>331</v>
      </c>
      <c r="AK4" s="933" t="s">
        <v>324</v>
      </c>
    </row>
    <row r="5" spans="1:37" s="623" customFormat="1" ht="18.75" x14ac:dyDescent="0.25">
      <c r="A5" s="923" t="s">
        <v>432</v>
      </c>
      <c r="B5" s="660"/>
      <c r="C5" s="660"/>
      <c r="D5" s="659"/>
      <c r="E5" s="658"/>
      <c r="F5" s="660"/>
      <c r="G5" s="660"/>
      <c r="H5" s="660"/>
      <c r="I5" s="660"/>
      <c r="J5" s="934"/>
      <c r="K5" s="660"/>
      <c r="L5" s="659"/>
      <c r="M5" s="659"/>
      <c r="N5" s="935">
        <f>'Trasporto a Fune LV2'!D5</f>
        <v>0</v>
      </c>
      <c r="O5" s="936">
        <f>'Trasporto a Fune LV2'!E5</f>
        <v>0</v>
      </c>
      <c r="P5" s="936">
        <f>'Trasporto a Fune LV2'!F5</f>
        <v>0</v>
      </c>
      <c r="Q5" s="664"/>
      <c r="R5" s="813">
        <f>'Trasporto a Fune LV2'!I5</f>
        <v>0</v>
      </c>
      <c r="S5" s="937">
        <f>'Trasporto a Fune LV2'!J5</f>
        <v>0</v>
      </c>
      <c r="T5" s="937">
        <f>'Trasporto a Fune LV2'!K5</f>
        <v>0</v>
      </c>
      <c r="U5" s="768">
        <f>'Trasporto a Fune LV2'!A16</f>
        <v>0</v>
      </c>
      <c r="V5" s="768">
        <f>'Trasporto a Fune LV2'!B16</f>
        <v>0</v>
      </c>
      <c r="W5" s="768">
        <f>'Trasporto a Fune LV2'!C16</f>
        <v>0</v>
      </c>
      <c r="X5" s="768">
        <f>'Trasporto a Fune LV2'!D16</f>
        <v>0</v>
      </c>
      <c r="Y5" s="768">
        <f>'Trasporto a Fune LV2'!E16</f>
        <v>0</v>
      </c>
      <c r="Z5" s="768">
        <f>'Trasporto a Fune LV2'!F16</f>
        <v>0</v>
      </c>
      <c r="AA5" s="768">
        <f>'Trasporto a Fune LV2'!G16</f>
        <v>0</v>
      </c>
      <c r="AB5" s="768">
        <f>'Trasporto a Fune LV2'!H16</f>
        <v>0</v>
      </c>
      <c r="AC5" s="768">
        <f>'Trasporto a Fune LV2'!I16</f>
        <v>0</v>
      </c>
      <c r="AD5" s="768">
        <f>'Trasporto a Fune LV2'!J16</f>
        <v>0</v>
      </c>
      <c r="AE5" s="768">
        <f>'Trasporto a Fune LV2'!K16</f>
        <v>0</v>
      </c>
      <c r="AF5" s="768">
        <f>'Trasporto a Fune LV2'!L16</f>
        <v>0</v>
      </c>
      <c r="AG5" s="938" t="str">
        <f>'Trasporto a Fune LV2'!M16</f>
        <v xml:space="preserve"> </v>
      </c>
      <c r="AH5" s="939"/>
      <c r="AI5" s="940"/>
      <c r="AJ5" s="939"/>
      <c r="AK5" s="939"/>
    </row>
    <row r="6" spans="1:37" x14ac:dyDescent="0.25">
      <c r="A6" s="770"/>
      <c r="B6" s="624"/>
      <c r="C6" s="624"/>
      <c r="D6" s="624"/>
      <c r="E6" s="624"/>
      <c r="F6" s="624"/>
      <c r="G6" s="624"/>
      <c r="H6" s="624"/>
      <c r="I6" s="624"/>
      <c r="J6" s="746"/>
      <c r="K6" s="907"/>
      <c r="L6" s="624"/>
      <c r="M6" s="941"/>
      <c r="N6" s="941"/>
      <c r="O6" s="770"/>
      <c r="P6" s="770"/>
      <c r="Q6" s="942"/>
      <c r="R6" s="943" t="str">
        <f>IF(M6*T6&gt;0,M6*T6," ")</f>
        <v xml:space="preserve"> </v>
      </c>
      <c r="S6" s="944"/>
      <c r="T6" s="944"/>
      <c r="U6" s="772"/>
      <c r="V6" s="624"/>
      <c r="W6" s="624"/>
      <c r="X6" s="624"/>
      <c r="Y6" s="624"/>
      <c r="Z6" s="772"/>
      <c r="AA6" s="624"/>
      <c r="AB6" s="624"/>
      <c r="AC6" s="624"/>
      <c r="AD6" s="772"/>
      <c r="AE6" s="772"/>
      <c r="AF6" s="772"/>
      <c r="AG6" s="945" t="str">
        <f>IF(AF6&gt;0,AF6*0.187*10^-3," ")</f>
        <v xml:space="preserve"> </v>
      </c>
      <c r="AH6" s="774" t="str">
        <f t="shared" ref="AH6:AH69" si="0">IFERROR(U6/R6," ")</f>
        <v xml:space="preserve"> </v>
      </c>
      <c r="AI6" s="774" t="str">
        <f>IFERROR(AH6*0.187*10^3," ")</f>
        <v xml:space="preserve"> </v>
      </c>
      <c r="AJ6" s="774" t="str">
        <f t="shared" ref="AJ6:AJ69" si="1">IFERROR(Z6*0.187*10^-3/O6," ")</f>
        <v xml:space="preserve"> </v>
      </c>
      <c r="AK6" s="774" t="str">
        <f t="shared" ref="AK6:AK69" si="2">IFERROR(AD6*0.187*10^-3/P6," ")</f>
        <v xml:space="preserve"> </v>
      </c>
    </row>
    <row r="7" spans="1:37" x14ac:dyDescent="0.25">
      <c r="A7" s="775"/>
      <c r="B7" s="775"/>
      <c r="C7" s="775"/>
      <c r="D7" s="775"/>
      <c r="E7" s="624"/>
      <c r="F7" s="775"/>
      <c r="G7" s="775"/>
      <c r="H7" s="754"/>
      <c r="I7" s="754"/>
      <c r="J7" s="746"/>
      <c r="K7" s="908"/>
      <c r="L7" s="638"/>
      <c r="M7" s="946"/>
      <c r="N7" s="946"/>
      <c r="O7" s="775"/>
      <c r="P7" s="775"/>
      <c r="Q7" s="947"/>
      <c r="R7" s="943" t="str">
        <f t="shared" ref="R7:R70" si="3">IF(M7*T7&gt;0,M7*T7," ")</f>
        <v xml:space="preserve"> </v>
      </c>
      <c r="S7" s="948"/>
      <c r="T7" s="948"/>
      <c r="U7" s="777"/>
      <c r="V7" s="777"/>
      <c r="W7" s="777"/>
      <c r="X7" s="777"/>
      <c r="Y7" s="777"/>
      <c r="Z7" s="777"/>
      <c r="AA7" s="777"/>
      <c r="AB7" s="638"/>
      <c r="AC7" s="638"/>
      <c r="AD7" s="638"/>
      <c r="AE7" s="638"/>
      <c r="AF7" s="638"/>
      <c r="AG7" s="945" t="str">
        <f t="shared" ref="AG7:AG70" si="4">IF(AF7&gt;0,AF7*0.187*10^-3," ")</f>
        <v xml:space="preserve"> </v>
      </c>
      <c r="AH7" s="774" t="str">
        <f t="shared" si="0"/>
        <v xml:space="preserve"> </v>
      </c>
      <c r="AI7" s="774" t="str">
        <f t="shared" ref="AI7:AI70" si="5">IFERROR(AH7*0.187*10^3," ")</f>
        <v xml:space="preserve"> </v>
      </c>
      <c r="AJ7" s="774" t="str">
        <f t="shared" si="1"/>
        <v xml:space="preserve"> </v>
      </c>
      <c r="AK7" s="774" t="str">
        <f t="shared" si="2"/>
        <v xml:space="preserve"> </v>
      </c>
    </row>
    <row r="8" spans="1:37" x14ac:dyDescent="0.25">
      <c r="A8" s="775"/>
      <c r="B8" s="775"/>
      <c r="C8" s="775"/>
      <c r="D8" s="775"/>
      <c r="E8" s="624"/>
      <c r="F8" s="638"/>
      <c r="G8" s="638"/>
      <c r="H8" s="754"/>
      <c r="I8" s="754"/>
      <c r="J8" s="746"/>
      <c r="K8" s="908"/>
      <c r="L8" s="638"/>
      <c r="M8" s="946"/>
      <c r="N8" s="946"/>
      <c r="O8" s="775"/>
      <c r="P8" s="775"/>
      <c r="Q8" s="947"/>
      <c r="R8" s="943" t="str">
        <f t="shared" si="3"/>
        <v xml:space="preserve"> </v>
      </c>
      <c r="S8" s="948"/>
      <c r="T8" s="948"/>
      <c r="U8" s="777"/>
      <c r="V8" s="777"/>
      <c r="W8" s="777"/>
      <c r="X8" s="777"/>
      <c r="Y8" s="777"/>
      <c r="Z8" s="777"/>
      <c r="AA8" s="777"/>
      <c r="AB8" s="638"/>
      <c r="AC8" s="638"/>
      <c r="AD8" s="638"/>
      <c r="AE8" s="638"/>
      <c r="AF8" s="638"/>
      <c r="AG8" s="945" t="str">
        <f t="shared" si="4"/>
        <v xml:space="preserve"> </v>
      </c>
      <c r="AH8" s="774" t="str">
        <f t="shared" si="0"/>
        <v xml:space="preserve"> </v>
      </c>
      <c r="AI8" s="774" t="str">
        <f t="shared" si="5"/>
        <v xml:space="preserve"> </v>
      </c>
      <c r="AJ8" s="774" t="str">
        <f t="shared" si="1"/>
        <v xml:space="preserve"> </v>
      </c>
      <c r="AK8" s="774" t="str">
        <f t="shared" si="2"/>
        <v xml:space="preserve"> </v>
      </c>
    </row>
    <row r="9" spans="1:37" x14ac:dyDescent="0.25">
      <c r="A9" s="775"/>
      <c r="B9" s="775"/>
      <c r="C9" s="775"/>
      <c r="D9" s="775"/>
      <c r="E9" s="624"/>
      <c r="F9" s="775"/>
      <c r="G9" s="775"/>
      <c r="H9" s="754"/>
      <c r="I9" s="754"/>
      <c r="J9" s="746"/>
      <c r="K9" s="908"/>
      <c r="L9" s="638"/>
      <c r="M9" s="946"/>
      <c r="N9" s="946"/>
      <c r="O9" s="775"/>
      <c r="P9" s="775"/>
      <c r="Q9" s="947"/>
      <c r="R9" s="943" t="str">
        <f t="shared" si="3"/>
        <v xml:space="preserve"> </v>
      </c>
      <c r="S9" s="948"/>
      <c r="T9" s="948"/>
      <c r="U9" s="777"/>
      <c r="V9" s="777"/>
      <c r="W9" s="777"/>
      <c r="X9" s="777"/>
      <c r="Y9" s="777"/>
      <c r="Z9" s="777"/>
      <c r="AA9" s="777"/>
      <c r="AB9" s="638"/>
      <c r="AC9" s="638"/>
      <c r="AD9" s="638"/>
      <c r="AE9" s="638"/>
      <c r="AF9" s="638"/>
      <c r="AG9" s="945" t="str">
        <f t="shared" si="4"/>
        <v xml:space="preserve"> </v>
      </c>
      <c r="AH9" s="774" t="str">
        <f t="shared" si="0"/>
        <v xml:space="preserve"> </v>
      </c>
      <c r="AI9" s="774" t="str">
        <f t="shared" si="5"/>
        <v xml:space="preserve"> </v>
      </c>
      <c r="AJ9" s="774" t="str">
        <f t="shared" si="1"/>
        <v xml:space="preserve"> </v>
      </c>
      <c r="AK9" s="774" t="str">
        <f t="shared" si="2"/>
        <v xml:space="preserve"> </v>
      </c>
    </row>
    <row r="10" spans="1:37" x14ac:dyDescent="0.25">
      <c r="A10" s="775"/>
      <c r="B10" s="775"/>
      <c r="C10" s="775"/>
      <c r="D10" s="775"/>
      <c r="E10" s="624"/>
      <c r="F10" s="775"/>
      <c r="G10" s="775"/>
      <c r="H10" s="754"/>
      <c r="I10" s="754"/>
      <c r="J10" s="746"/>
      <c r="K10" s="908"/>
      <c r="L10" s="638"/>
      <c r="M10" s="946"/>
      <c r="N10" s="946"/>
      <c r="O10" s="775"/>
      <c r="P10" s="775"/>
      <c r="Q10" s="947"/>
      <c r="R10" s="943" t="str">
        <f t="shared" si="3"/>
        <v xml:space="preserve"> </v>
      </c>
      <c r="S10" s="948"/>
      <c r="T10" s="948"/>
      <c r="U10" s="777"/>
      <c r="V10" s="777"/>
      <c r="W10" s="777"/>
      <c r="X10" s="777"/>
      <c r="Y10" s="777"/>
      <c r="Z10" s="777"/>
      <c r="AA10" s="777"/>
      <c r="AB10" s="638"/>
      <c r="AC10" s="638"/>
      <c r="AD10" s="638"/>
      <c r="AE10" s="638"/>
      <c r="AF10" s="638"/>
      <c r="AG10" s="945" t="str">
        <f t="shared" si="4"/>
        <v xml:space="preserve"> </v>
      </c>
      <c r="AH10" s="774" t="str">
        <f t="shared" si="0"/>
        <v xml:space="preserve"> </v>
      </c>
      <c r="AI10" s="774" t="str">
        <f t="shared" si="5"/>
        <v xml:space="preserve"> </v>
      </c>
      <c r="AJ10" s="774" t="str">
        <f t="shared" si="1"/>
        <v xml:space="preserve"> </v>
      </c>
      <c r="AK10" s="774" t="str">
        <f t="shared" si="2"/>
        <v xml:space="preserve"> </v>
      </c>
    </row>
    <row r="11" spans="1:37" x14ac:dyDescent="0.25">
      <c r="A11" s="775"/>
      <c r="B11" s="775"/>
      <c r="C11" s="775"/>
      <c r="D11" s="775"/>
      <c r="E11" s="624"/>
      <c r="F11" s="775"/>
      <c r="G11" s="775"/>
      <c r="H11" s="754"/>
      <c r="I11" s="754"/>
      <c r="J11" s="746"/>
      <c r="K11" s="908"/>
      <c r="L11" s="638"/>
      <c r="M11" s="946"/>
      <c r="N11" s="946"/>
      <c r="O11" s="775"/>
      <c r="P11" s="775"/>
      <c r="Q11" s="947"/>
      <c r="R11" s="943" t="str">
        <f t="shared" si="3"/>
        <v xml:space="preserve"> </v>
      </c>
      <c r="S11" s="948"/>
      <c r="T11" s="948"/>
      <c r="U11" s="777"/>
      <c r="V11" s="777"/>
      <c r="W11" s="777"/>
      <c r="X11" s="777"/>
      <c r="Y11" s="777"/>
      <c r="Z11" s="777"/>
      <c r="AA11" s="777"/>
      <c r="AB11" s="638"/>
      <c r="AC11" s="638"/>
      <c r="AD11" s="638"/>
      <c r="AE11" s="638"/>
      <c r="AF11" s="638"/>
      <c r="AG11" s="945" t="str">
        <f t="shared" si="4"/>
        <v xml:space="preserve"> </v>
      </c>
      <c r="AH11" s="774" t="str">
        <f t="shared" si="0"/>
        <v xml:space="preserve"> </v>
      </c>
      <c r="AI11" s="774" t="str">
        <f t="shared" si="5"/>
        <v xml:space="preserve"> </v>
      </c>
      <c r="AJ11" s="774" t="str">
        <f t="shared" si="1"/>
        <v xml:space="preserve"> </v>
      </c>
      <c r="AK11" s="774" t="str">
        <f t="shared" si="2"/>
        <v xml:space="preserve"> </v>
      </c>
    </row>
    <row r="12" spans="1:37" x14ac:dyDescent="0.25">
      <c r="A12" s="775"/>
      <c r="B12" s="775"/>
      <c r="C12" s="775"/>
      <c r="D12" s="775"/>
      <c r="E12" s="624"/>
      <c r="F12" s="775"/>
      <c r="G12" s="775"/>
      <c r="H12" s="754"/>
      <c r="I12" s="754"/>
      <c r="J12" s="746"/>
      <c r="K12" s="908"/>
      <c r="L12" s="638"/>
      <c r="M12" s="946"/>
      <c r="N12" s="946"/>
      <c r="O12" s="775"/>
      <c r="P12" s="775"/>
      <c r="Q12" s="947"/>
      <c r="R12" s="943" t="str">
        <f t="shared" si="3"/>
        <v xml:space="preserve"> </v>
      </c>
      <c r="S12" s="948"/>
      <c r="T12" s="948"/>
      <c r="U12" s="777"/>
      <c r="V12" s="777"/>
      <c r="W12" s="777"/>
      <c r="X12" s="777"/>
      <c r="Y12" s="777"/>
      <c r="Z12" s="777"/>
      <c r="AA12" s="777"/>
      <c r="AB12" s="638"/>
      <c r="AC12" s="638"/>
      <c r="AD12" s="638"/>
      <c r="AE12" s="638"/>
      <c r="AF12" s="638"/>
      <c r="AG12" s="945" t="str">
        <f t="shared" si="4"/>
        <v xml:space="preserve"> </v>
      </c>
      <c r="AH12" s="774" t="str">
        <f t="shared" si="0"/>
        <v xml:space="preserve"> </v>
      </c>
      <c r="AI12" s="774" t="str">
        <f t="shared" si="5"/>
        <v xml:space="preserve"> </v>
      </c>
      <c r="AJ12" s="774" t="str">
        <f t="shared" si="1"/>
        <v xml:space="preserve"> </v>
      </c>
      <c r="AK12" s="774" t="str">
        <f t="shared" si="2"/>
        <v xml:space="preserve"> </v>
      </c>
    </row>
    <row r="13" spans="1:37" x14ac:dyDescent="0.25">
      <c r="A13" s="775"/>
      <c r="B13" s="775"/>
      <c r="C13" s="775"/>
      <c r="D13" s="775"/>
      <c r="E13" s="624"/>
      <c r="F13" s="775"/>
      <c r="G13" s="775"/>
      <c r="H13" s="754"/>
      <c r="I13" s="754"/>
      <c r="J13" s="746"/>
      <c r="K13" s="908"/>
      <c r="L13" s="638"/>
      <c r="M13" s="946"/>
      <c r="N13" s="946"/>
      <c r="O13" s="775"/>
      <c r="P13" s="775"/>
      <c r="Q13" s="947"/>
      <c r="R13" s="943" t="str">
        <f t="shared" si="3"/>
        <v xml:space="preserve"> </v>
      </c>
      <c r="S13" s="948"/>
      <c r="T13" s="948"/>
      <c r="U13" s="777"/>
      <c r="V13" s="777"/>
      <c r="W13" s="777"/>
      <c r="X13" s="777"/>
      <c r="Y13" s="777"/>
      <c r="Z13" s="777"/>
      <c r="AA13" s="777"/>
      <c r="AB13" s="638"/>
      <c r="AC13" s="638"/>
      <c r="AD13" s="638"/>
      <c r="AE13" s="638"/>
      <c r="AF13" s="638"/>
      <c r="AG13" s="945" t="str">
        <f t="shared" si="4"/>
        <v xml:space="preserve"> </v>
      </c>
      <c r="AH13" s="774" t="str">
        <f t="shared" si="0"/>
        <v xml:space="preserve"> </v>
      </c>
      <c r="AI13" s="774" t="str">
        <f t="shared" si="5"/>
        <v xml:space="preserve"> </v>
      </c>
      <c r="AJ13" s="774" t="str">
        <f t="shared" si="1"/>
        <v xml:space="preserve"> </v>
      </c>
      <c r="AK13" s="774" t="str">
        <f t="shared" si="2"/>
        <v xml:space="preserve"> </v>
      </c>
    </row>
    <row r="14" spans="1:37" x14ac:dyDescent="0.25">
      <c r="A14" s="775"/>
      <c r="B14" s="775"/>
      <c r="C14" s="775"/>
      <c r="D14" s="775"/>
      <c r="E14" s="624"/>
      <c r="F14" s="775"/>
      <c r="G14" s="775"/>
      <c r="H14" s="754"/>
      <c r="I14" s="754"/>
      <c r="J14" s="746"/>
      <c r="K14" s="908"/>
      <c r="L14" s="638"/>
      <c r="M14" s="946"/>
      <c r="N14" s="946"/>
      <c r="O14" s="775"/>
      <c r="P14" s="775"/>
      <c r="Q14" s="947"/>
      <c r="R14" s="943" t="str">
        <f t="shared" si="3"/>
        <v xml:space="preserve"> </v>
      </c>
      <c r="S14" s="948"/>
      <c r="T14" s="948"/>
      <c r="U14" s="777"/>
      <c r="V14" s="777"/>
      <c r="W14" s="772"/>
      <c r="X14" s="772"/>
      <c r="Y14" s="772"/>
      <c r="Z14" s="772"/>
      <c r="AA14" s="772"/>
      <c r="AB14" s="624"/>
      <c r="AC14" s="624"/>
      <c r="AD14" s="624"/>
      <c r="AE14" s="624"/>
      <c r="AF14" s="624"/>
      <c r="AG14" s="945" t="str">
        <f t="shared" si="4"/>
        <v xml:space="preserve"> </v>
      </c>
      <c r="AH14" s="774" t="str">
        <f t="shared" si="0"/>
        <v xml:space="preserve"> </v>
      </c>
      <c r="AI14" s="774" t="str">
        <f t="shared" si="5"/>
        <v xml:space="preserve"> </v>
      </c>
      <c r="AJ14" s="774" t="str">
        <f t="shared" si="1"/>
        <v xml:space="preserve"> </v>
      </c>
      <c r="AK14" s="774" t="str">
        <f t="shared" si="2"/>
        <v xml:space="preserve"> </v>
      </c>
    </row>
    <row r="15" spans="1:37" x14ac:dyDescent="0.25">
      <c r="A15" s="775"/>
      <c r="B15" s="775"/>
      <c r="C15" s="775"/>
      <c r="D15" s="775"/>
      <c r="E15" s="624"/>
      <c r="F15" s="775"/>
      <c r="G15" s="775"/>
      <c r="H15" s="754"/>
      <c r="I15" s="754"/>
      <c r="J15" s="746"/>
      <c r="K15" s="908"/>
      <c r="L15" s="638"/>
      <c r="M15" s="946"/>
      <c r="N15" s="946"/>
      <c r="O15" s="775"/>
      <c r="P15" s="775"/>
      <c r="Q15" s="947"/>
      <c r="R15" s="943" t="str">
        <f t="shared" si="3"/>
        <v xml:space="preserve"> </v>
      </c>
      <c r="S15" s="948"/>
      <c r="T15" s="948"/>
      <c r="U15" s="777"/>
      <c r="V15" s="777"/>
      <c r="W15" s="777"/>
      <c r="X15" s="777"/>
      <c r="Y15" s="777"/>
      <c r="Z15" s="777"/>
      <c r="AA15" s="777"/>
      <c r="AB15" s="638"/>
      <c r="AC15" s="638"/>
      <c r="AD15" s="638"/>
      <c r="AE15" s="638"/>
      <c r="AF15" s="638"/>
      <c r="AG15" s="945" t="str">
        <f t="shared" si="4"/>
        <v xml:space="preserve"> </v>
      </c>
      <c r="AH15" s="774" t="str">
        <f t="shared" si="0"/>
        <v xml:space="preserve"> </v>
      </c>
      <c r="AI15" s="774" t="str">
        <f t="shared" si="5"/>
        <v xml:space="preserve"> </v>
      </c>
      <c r="AJ15" s="774" t="str">
        <f t="shared" si="1"/>
        <v xml:space="preserve"> </v>
      </c>
      <c r="AK15" s="774" t="str">
        <f t="shared" si="2"/>
        <v xml:space="preserve"> </v>
      </c>
    </row>
    <row r="16" spans="1:37" x14ac:dyDescent="0.25">
      <c r="A16" s="775"/>
      <c r="B16" s="775"/>
      <c r="C16" s="775"/>
      <c r="D16" s="775"/>
      <c r="E16" s="624"/>
      <c r="F16" s="775"/>
      <c r="G16" s="775"/>
      <c r="H16" s="754"/>
      <c r="I16" s="754"/>
      <c r="J16" s="746"/>
      <c r="K16" s="908"/>
      <c r="L16" s="638"/>
      <c r="M16" s="946"/>
      <c r="N16" s="946"/>
      <c r="O16" s="775"/>
      <c r="P16" s="775"/>
      <c r="Q16" s="947"/>
      <c r="R16" s="943" t="str">
        <f t="shared" si="3"/>
        <v xml:space="preserve"> </v>
      </c>
      <c r="S16" s="948"/>
      <c r="T16" s="948"/>
      <c r="U16" s="777"/>
      <c r="V16" s="777"/>
      <c r="W16" s="777"/>
      <c r="X16" s="777"/>
      <c r="Y16" s="777"/>
      <c r="Z16" s="777"/>
      <c r="AA16" s="777"/>
      <c r="AB16" s="638"/>
      <c r="AC16" s="638"/>
      <c r="AD16" s="638"/>
      <c r="AE16" s="638"/>
      <c r="AF16" s="638"/>
      <c r="AG16" s="945" t="str">
        <f t="shared" si="4"/>
        <v xml:space="preserve"> </v>
      </c>
      <c r="AH16" s="774" t="str">
        <f t="shared" si="0"/>
        <v xml:space="preserve"> </v>
      </c>
      <c r="AI16" s="774" t="str">
        <f t="shared" si="5"/>
        <v xml:space="preserve"> </v>
      </c>
      <c r="AJ16" s="774" t="str">
        <f t="shared" si="1"/>
        <v xml:space="preserve"> </v>
      </c>
      <c r="AK16" s="774" t="str">
        <f t="shared" si="2"/>
        <v xml:space="preserve"> </v>
      </c>
    </row>
    <row r="17" spans="1:37" x14ac:dyDescent="0.25">
      <c r="A17" s="775"/>
      <c r="B17" s="775"/>
      <c r="C17" s="775"/>
      <c r="D17" s="775"/>
      <c r="E17" s="624"/>
      <c r="F17" s="775"/>
      <c r="G17" s="775"/>
      <c r="H17" s="754"/>
      <c r="I17" s="754"/>
      <c r="J17" s="746"/>
      <c r="K17" s="908"/>
      <c r="L17" s="638"/>
      <c r="M17" s="946"/>
      <c r="N17" s="946"/>
      <c r="O17" s="775"/>
      <c r="P17" s="775"/>
      <c r="Q17" s="947"/>
      <c r="R17" s="943" t="str">
        <f t="shared" si="3"/>
        <v xml:space="preserve"> </v>
      </c>
      <c r="S17" s="948"/>
      <c r="T17" s="948"/>
      <c r="U17" s="777"/>
      <c r="V17" s="777"/>
      <c r="W17" s="777"/>
      <c r="X17" s="777"/>
      <c r="Y17" s="777"/>
      <c r="Z17" s="777"/>
      <c r="AA17" s="777"/>
      <c r="AB17" s="638"/>
      <c r="AC17" s="638"/>
      <c r="AD17" s="638"/>
      <c r="AE17" s="638"/>
      <c r="AF17" s="638"/>
      <c r="AG17" s="945" t="str">
        <f t="shared" si="4"/>
        <v xml:space="preserve"> </v>
      </c>
      <c r="AH17" s="774" t="str">
        <f t="shared" si="0"/>
        <v xml:space="preserve"> </v>
      </c>
      <c r="AI17" s="774" t="str">
        <f t="shared" si="5"/>
        <v xml:space="preserve"> </v>
      </c>
      <c r="AJ17" s="774" t="str">
        <f t="shared" si="1"/>
        <v xml:space="preserve"> </v>
      </c>
      <c r="AK17" s="774" t="str">
        <f t="shared" si="2"/>
        <v xml:space="preserve"> </v>
      </c>
    </row>
    <row r="18" spans="1:37" x14ac:dyDescent="0.25">
      <c r="A18" s="775"/>
      <c r="B18" s="775"/>
      <c r="C18" s="775"/>
      <c r="D18" s="775"/>
      <c r="E18" s="624"/>
      <c r="F18" s="775"/>
      <c r="G18" s="775"/>
      <c r="H18" s="754"/>
      <c r="I18" s="754"/>
      <c r="J18" s="746"/>
      <c r="K18" s="908"/>
      <c r="L18" s="638"/>
      <c r="M18" s="946"/>
      <c r="N18" s="946"/>
      <c r="O18" s="775"/>
      <c r="P18" s="775"/>
      <c r="Q18" s="947"/>
      <c r="R18" s="943" t="str">
        <f t="shared" si="3"/>
        <v xml:space="preserve"> </v>
      </c>
      <c r="S18" s="948"/>
      <c r="T18" s="948"/>
      <c r="U18" s="777"/>
      <c r="V18" s="777"/>
      <c r="W18" s="772"/>
      <c r="X18" s="772"/>
      <c r="Y18" s="772"/>
      <c r="Z18" s="772"/>
      <c r="AA18" s="772"/>
      <c r="AB18" s="624"/>
      <c r="AC18" s="624"/>
      <c r="AD18" s="624"/>
      <c r="AE18" s="624"/>
      <c r="AF18" s="624"/>
      <c r="AG18" s="945" t="str">
        <f t="shared" si="4"/>
        <v xml:space="preserve"> </v>
      </c>
      <c r="AH18" s="774" t="str">
        <f t="shared" si="0"/>
        <v xml:space="preserve"> </v>
      </c>
      <c r="AI18" s="774" t="str">
        <f t="shared" si="5"/>
        <v xml:space="preserve"> </v>
      </c>
      <c r="AJ18" s="774" t="str">
        <f t="shared" si="1"/>
        <v xml:space="preserve"> </v>
      </c>
      <c r="AK18" s="774" t="str">
        <f t="shared" si="2"/>
        <v xml:space="preserve"> </v>
      </c>
    </row>
    <row r="19" spans="1:37" x14ac:dyDescent="0.25">
      <c r="A19" s="775"/>
      <c r="B19" s="775"/>
      <c r="C19" s="775"/>
      <c r="D19" s="775"/>
      <c r="E19" s="624"/>
      <c r="F19" s="775"/>
      <c r="G19" s="775"/>
      <c r="H19" s="754"/>
      <c r="I19" s="754"/>
      <c r="J19" s="746"/>
      <c r="K19" s="908"/>
      <c r="L19" s="638"/>
      <c r="M19" s="946"/>
      <c r="N19" s="946"/>
      <c r="O19" s="775"/>
      <c r="P19" s="775"/>
      <c r="Q19" s="947"/>
      <c r="R19" s="943" t="str">
        <f t="shared" si="3"/>
        <v xml:space="preserve"> </v>
      </c>
      <c r="S19" s="948"/>
      <c r="T19" s="948"/>
      <c r="U19" s="777"/>
      <c r="V19" s="777"/>
      <c r="W19" s="777"/>
      <c r="X19" s="777"/>
      <c r="Y19" s="777"/>
      <c r="Z19" s="777"/>
      <c r="AA19" s="777"/>
      <c r="AB19" s="638"/>
      <c r="AC19" s="638"/>
      <c r="AD19" s="638"/>
      <c r="AE19" s="638"/>
      <c r="AF19" s="638"/>
      <c r="AG19" s="945" t="str">
        <f t="shared" si="4"/>
        <v xml:space="preserve"> </v>
      </c>
      <c r="AH19" s="774" t="str">
        <f t="shared" si="0"/>
        <v xml:space="preserve"> </v>
      </c>
      <c r="AI19" s="774" t="str">
        <f t="shared" si="5"/>
        <v xml:space="preserve"> </v>
      </c>
      <c r="AJ19" s="774" t="str">
        <f t="shared" si="1"/>
        <v xml:space="preserve"> </v>
      </c>
      <c r="AK19" s="774" t="str">
        <f t="shared" si="2"/>
        <v xml:space="preserve"> </v>
      </c>
    </row>
    <row r="20" spans="1:37" x14ac:dyDescent="0.25">
      <c r="A20" s="775"/>
      <c r="B20" s="775"/>
      <c r="C20" s="775"/>
      <c r="D20" s="775"/>
      <c r="E20" s="624"/>
      <c r="F20" s="775"/>
      <c r="G20" s="775"/>
      <c r="H20" s="754"/>
      <c r="I20" s="754"/>
      <c r="J20" s="746"/>
      <c r="K20" s="908"/>
      <c r="L20" s="638"/>
      <c r="M20" s="946"/>
      <c r="N20" s="946"/>
      <c r="O20" s="775"/>
      <c r="P20" s="775"/>
      <c r="Q20" s="947"/>
      <c r="R20" s="943" t="str">
        <f t="shared" si="3"/>
        <v xml:space="preserve"> </v>
      </c>
      <c r="S20" s="948"/>
      <c r="T20" s="948"/>
      <c r="U20" s="777"/>
      <c r="V20" s="777"/>
      <c r="W20" s="777"/>
      <c r="X20" s="777"/>
      <c r="Y20" s="777"/>
      <c r="Z20" s="777"/>
      <c r="AA20" s="777"/>
      <c r="AB20" s="638"/>
      <c r="AC20" s="638"/>
      <c r="AD20" s="638"/>
      <c r="AE20" s="638"/>
      <c r="AF20" s="638"/>
      <c r="AG20" s="945" t="str">
        <f t="shared" si="4"/>
        <v xml:space="preserve"> </v>
      </c>
      <c r="AH20" s="774" t="str">
        <f t="shared" si="0"/>
        <v xml:space="preserve"> </v>
      </c>
      <c r="AI20" s="774" t="str">
        <f t="shared" si="5"/>
        <v xml:space="preserve"> </v>
      </c>
      <c r="AJ20" s="774" t="str">
        <f t="shared" si="1"/>
        <v xml:space="preserve"> </v>
      </c>
      <c r="AK20" s="774" t="str">
        <f t="shared" si="2"/>
        <v xml:space="preserve"> </v>
      </c>
    </row>
    <row r="21" spans="1:37" x14ac:dyDescent="0.25">
      <c r="A21" s="775"/>
      <c r="B21" s="775"/>
      <c r="C21" s="775"/>
      <c r="D21" s="775"/>
      <c r="E21" s="624"/>
      <c r="F21" s="775"/>
      <c r="G21" s="775"/>
      <c r="H21" s="754"/>
      <c r="I21" s="754"/>
      <c r="J21" s="746"/>
      <c r="K21" s="908"/>
      <c r="L21" s="638"/>
      <c r="M21" s="946"/>
      <c r="N21" s="946"/>
      <c r="O21" s="775"/>
      <c r="P21" s="775"/>
      <c r="Q21" s="947"/>
      <c r="R21" s="943" t="str">
        <f t="shared" si="3"/>
        <v xml:space="preserve"> </v>
      </c>
      <c r="S21" s="948"/>
      <c r="T21" s="948"/>
      <c r="U21" s="777"/>
      <c r="V21" s="777"/>
      <c r="W21" s="777"/>
      <c r="X21" s="777"/>
      <c r="Y21" s="777"/>
      <c r="Z21" s="777"/>
      <c r="AA21" s="777"/>
      <c r="AB21" s="638"/>
      <c r="AC21" s="638"/>
      <c r="AD21" s="638"/>
      <c r="AE21" s="638"/>
      <c r="AF21" s="638"/>
      <c r="AG21" s="945" t="str">
        <f t="shared" si="4"/>
        <v xml:space="preserve"> </v>
      </c>
      <c r="AH21" s="774" t="str">
        <f t="shared" si="0"/>
        <v xml:space="preserve"> </v>
      </c>
      <c r="AI21" s="774" t="str">
        <f t="shared" si="5"/>
        <v xml:space="preserve"> </v>
      </c>
      <c r="AJ21" s="774" t="str">
        <f t="shared" si="1"/>
        <v xml:space="preserve"> </v>
      </c>
      <c r="AK21" s="774" t="str">
        <f t="shared" si="2"/>
        <v xml:space="preserve"> </v>
      </c>
    </row>
    <row r="22" spans="1:37" x14ac:dyDescent="0.25">
      <c r="A22" s="775"/>
      <c r="B22" s="775"/>
      <c r="C22" s="775"/>
      <c r="D22" s="775"/>
      <c r="E22" s="624"/>
      <c r="F22" s="775"/>
      <c r="G22" s="775"/>
      <c r="H22" s="754"/>
      <c r="I22" s="754"/>
      <c r="J22" s="746"/>
      <c r="K22" s="908"/>
      <c r="L22" s="638"/>
      <c r="M22" s="946"/>
      <c r="N22" s="946"/>
      <c r="O22" s="775"/>
      <c r="P22" s="775"/>
      <c r="Q22" s="947"/>
      <c r="R22" s="943" t="str">
        <f t="shared" si="3"/>
        <v xml:space="preserve"> </v>
      </c>
      <c r="S22" s="948"/>
      <c r="T22" s="948"/>
      <c r="U22" s="777"/>
      <c r="V22" s="777"/>
      <c r="W22" s="772"/>
      <c r="X22" s="772"/>
      <c r="Y22" s="772"/>
      <c r="Z22" s="772"/>
      <c r="AA22" s="772"/>
      <c r="AB22" s="624"/>
      <c r="AC22" s="624"/>
      <c r="AD22" s="624"/>
      <c r="AE22" s="624"/>
      <c r="AF22" s="624"/>
      <c r="AG22" s="945" t="str">
        <f t="shared" si="4"/>
        <v xml:space="preserve"> </v>
      </c>
      <c r="AH22" s="774" t="str">
        <f t="shared" si="0"/>
        <v xml:space="preserve"> </v>
      </c>
      <c r="AI22" s="774" t="str">
        <f t="shared" si="5"/>
        <v xml:space="preserve"> </v>
      </c>
      <c r="AJ22" s="774" t="str">
        <f t="shared" si="1"/>
        <v xml:space="preserve"> </v>
      </c>
      <c r="AK22" s="774" t="str">
        <f t="shared" si="2"/>
        <v xml:space="preserve"> </v>
      </c>
    </row>
    <row r="23" spans="1:37" x14ac:dyDescent="0.25">
      <c r="A23" s="775"/>
      <c r="B23" s="775"/>
      <c r="C23" s="775"/>
      <c r="D23" s="775"/>
      <c r="E23" s="624"/>
      <c r="F23" s="775"/>
      <c r="G23" s="775"/>
      <c r="H23" s="754"/>
      <c r="I23" s="754"/>
      <c r="J23" s="746"/>
      <c r="K23" s="908"/>
      <c r="L23" s="638"/>
      <c r="M23" s="946"/>
      <c r="N23" s="946"/>
      <c r="O23" s="775"/>
      <c r="P23" s="775"/>
      <c r="Q23" s="947"/>
      <c r="R23" s="943" t="str">
        <f t="shared" si="3"/>
        <v xml:space="preserve"> </v>
      </c>
      <c r="S23" s="948"/>
      <c r="T23" s="948"/>
      <c r="U23" s="777"/>
      <c r="V23" s="777"/>
      <c r="W23" s="777"/>
      <c r="X23" s="777"/>
      <c r="Y23" s="777"/>
      <c r="Z23" s="777"/>
      <c r="AA23" s="777"/>
      <c r="AB23" s="638"/>
      <c r="AC23" s="638"/>
      <c r="AD23" s="638"/>
      <c r="AE23" s="638"/>
      <c r="AF23" s="638"/>
      <c r="AG23" s="945" t="str">
        <f t="shared" si="4"/>
        <v xml:space="preserve"> </v>
      </c>
      <c r="AH23" s="774" t="str">
        <f t="shared" si="0"/>
        <v xml:space="preserve"> </v>
      </c>
      <c r="AI23" s="774" t="str">
        <f t="shared" si="5"/>
        <v xml:space="preserve"> </v>
      </c>
      <c r="AJ23" s="774" t="str">
        <f t="shared" si="1"/>
        <v xml:space="preserve"> </v>
      </c>
      <c r="AK23" s="774" t="str">
        <f t="shared" si="2"/>
        <v xml:space="preserve"> </v>
      </c>
    </row>
    <row r="24" spans="1:37" x14ac:dyDescent="0.25">
      <c r="A24" s="775"/>
      <c r="B24" s="775"/>
      <c r="C24" s="775"/>
      <c r="D24" s="775"/>
      <c r="E24" s="624"/>
      <c r="F24" s="775"/>
      <c r="G24" s="775"/>
      <c r="H24" s="754"/>
      <c r="I24" s="754"/>
      <c r="J24" s="746"/>
      <c r="K24" s="908"/>
      <c r="L24" s="638"/>
      <c r="M24" s="946"/>
      <c r="N24" s="946"/>
      <c r="O24" s="775"/>
      <c r="P24" s="775"/>
      <c r="Q24" s="947"/>
      <c r="R24" s="943" t="str">
        <f t="shared" si="3"/>
        <v xml:space="preserve"> </v>
      </c>
      <c r="S24" s="948"/>
      <c r="T24" s="948"/>
      <c r="U24" s="777"/>
      <c r="V24" s="777"/>
      <c r="W24" s="777"/>
      <c r="X24" s="777"/>
      <c r="Y24" s="777"/>
      <c r="Z24" s="777"/>
      <c r="AA24" s="777"/>
      <c r="AB24" s="638"/>
      <c r="AC24" s="638"/>
      <c r="AD24" s="638"/>
      <c r="AE24" s="638"/>
      <c r="AF24" s="638"/>
      <c r="AG24" s="945" t="str">
        <f t="shared" si="4"/>
        <v xml:space="preserve"> </v>
      </c>
      <c r="AH24" s="774" t="str">
        <f t="shared" si="0"/>
        <v xml:space="preserve"> </v>
      </c>
      <c r="AI24" s="774" t="str">
        <f t="shared" si="5"/>
        <v xml:space="preserve"> </v>
      </c>
      <c r="AJ24" s="774" t="str">
        <f t="shared" si="1"/>
        <v xml:space="preserve"> </v>
      </c>
      <c r="AK24" s="774" t="str">
        <f t="shared" si="2"/>
        <v xml:space="preserve"> </v>
      </c>
    </row>
    <row r="25" spans="1:37" x14ac:dyDescent="0.25">
      <c r="A25" s="775"/>
      <c r="B25" s="775"/>
      <c r="C25" s="775"/>
      <c r="D25" s="775"/>
      <c r="E25" s="624"/>
      <c r="F25" s="775"/>
      <c r="G25" s="775"/>
      <c r="H25" s="754"/>
      <c r="I25" s="754"/>
      <c r="J25" s="746"/>
      <c r="K25" s="908"/>
      <c r="L25" s="638"/>
      <c r="M25" s="946"/>
      <c r="N25" s="946"/>
      <c r="O25" s="775"/>
      <c r="P25" s="775"/>
      <c r="Q25" s="947"/>
      <c r="R25" s="943" t="str">
        <f t="shared" si="3"/>
        <v xml:space="preserve"> </v>
      </c>
      <c r="S25" s="948"/>
      <c r="T25" s="948"/>
      <c r="U25" s="777"/>
      <c r="V25" s="777"/>
      <c r="W25" s="777"/>
      <c r="X25" s="777"/>
      <c r="Y25" s="777"/>
      <c r="Z25" s="777"/>
      <c r="AA25" s="777"/>
      <c r="AB25" s="638"/>
      <c r="AC25" s="638"/>
      <c r="AD25" s="638"/>
      <c r="AE25" s="638"/>
      <c r="AF25" s="638"/>
      <c r="AG25" s="945" t="str">
        <f t="shared" si="4"/>
        <v xml:space="preserve"> </v>
      </c>
      <c r="AH25" s="774" t="str">
        <f t="shared" si="0"/>
        <v xml:space="preserve"> </v>
      </c>
      <c r="AI25" s="774" t="str">
        <f t="shared" si="5"/>
        <v xml:space="preserve"> </v>
      </c>
      <c r="AJ25" s="774" t="str">
        <f t="shared" si="1"/>
        <v xml:space="preserve"> </v>
      </c>
      <c r="AK25" s="774" t="str">
        <f t="shared" si="2"/>
        <v xml:space="preserve"> </v>
      </c>
    </row>
    <row r="26" spans="1:37" x14ac:dyDescent="0.25">
      <c r="A26" s="775"/>
      <c r="B26" s="775"/>
      <c r="C26" s="775"/>
      <c r="D26" s="775"/>
      <c r="E26" s="624"/>
      <c r="F26" s="775"/>
      <c r="G26" s="775"/>
      <c r="H26" s="754"/>
      <c r="I26" s="754"/>
      <c r="J26" s="746"/>
      <c r="K26" s="908"/>
      <c r="L26" s="638"/>
      <c r="M26" s="946"/>
      <c r="N26" s="946"/>
      <c r="O26" s="775"/>
      <c r="P26" s="775"/>
      <c r="Q26" s="947"/>
      <c r="R26" s="943" t="str">
        <f t="shared" si="3"/>
        <v xml:space="preserve"> </v>
      </c>
      <c r="S26" s="948"/>
      <c r="T26" s="948"/>
      <c r="U26" s="777"/>
      <c r="V26" s="777"/>
      <c r="W26" s="772"/>
      <c r="X26" s="772"/>
      <c r="Y26" s="772"/>
      <c r="Z26" s="772"/>
      <c r="AA26" s="772"/>
      <c r="AB26" s="624"/>
      <c r="AC26" s="624"/>
      <c r="AD26" s="624"/>
      <c r="AE26" s="624"/>
      <c r="AF26" s="624"/>
      <c r="AG26" s="945" t="str">
        <f t="shared" si="4"/>
        <v xml:space="preserve"> </v>
      </c>
      <c r="AH26" s="774" t="str">
        <f t="shared" si="0"/>
        <v xml:space="preserve"> </v>
      </c>
      <c r="AI26" s="774" t="str">
        <f t="shared" si="5"/>
        <v xml:space="preserve"> </v>
      </c>
      <c r="AJ26" s="774" t="str">
        <f t="shared" si="1"/>
        <v xml:space="preserve"> </v>
      </c>
      <c r="AK26" s="774" t="str">
        <f t="shared" si="2"/>
        <v xml:space="preserve"> </v>
      </c>
    </row>
    <row r="27" spans="1:37" x14ac:dyDescent="0.25">
      <c r="A27" s="775"/>
      <c r="B27" s="775"/>
      <c r="C27" s="775"/>
      <c r="D27" s="775"/>
      <c r="E27" s="624"/>
      <c r="F27" s="775"/>
      <c r="G27" s="775"/>
      <c r="H27" s="754"/>
      <c r="I27" s="754"/>
      <c r="J27" s="746"/>
      <c r="K27" s="908"/>
      <c r="L27" s="638"/>
      <c r="M27" s="946"/>
      <c r="N27" s="946"/>
      <c r="O27" s="775"/>
      <c r="P27" s="775"/>
      <c r="Q27" s="947"/>
      <c r="R27" s="943" t="str">
        <f t="shared" si="3"/>
        <v xml:space="preserve"> </v>
      </c>
      <c r="S27" s="948"/>
      <c r="T27" s="948"/>
      <c r="U27" s="777"/>
      <c r="V27" s="777"/>
      <c r="W27" s="777"/>
      <c r="X27" s="777"/>
      <c r="Y27" s="777"/>
      <c r="Z27" s="777"/>
      <c r="AA27" s="777"/>
      <c r="AB27" s="638"/>
      <c r="AC27" s="638"/>
      <c r="AD27" s="638"/>
      <c r="AE27" s="638"/>
      <c r="AF27" s="638"/>
      <c r="AG27" s="945" t="str">
        <f t="shared" si="4"/>
        <v xml:space="preserve"> </v>
      </c>
      <c r="AH27" s="774" t="str">
        <f t="shared" si="0"/>
        <v xml:space="preserve"> </v>
      </c>
      <c r="AI27" s="774" t="str">
        <f t="shared" si="5"/>
        <v xml:space="preserve"> </v>
      </c>
      <c r="AJ27" s="774" t="str">
        <f t="shared" si="1"/>
        <v xml:space="preserve"> </v>
      </c>
      <c r="AK27" s="774" t="str">
        <f t="shared" si="2"/>
        <v xml:space="preserve"> </v>
      </c>
    </row>
    <row r="28" spans="1:37" x14ac:dyDescent="0.25">
      <c r="A28" s="775"/>
      <c r="B28" s="775"/>
      <c r="C28" s="775"/>
      <c r="D28" s="775"/>
      <c r="E28" s="624"/>
      <c r="F28" s="775"/>
      <c r="G28" s="775"/>
      <c r="H28" s="754"/>
      <c r="I28" s="754"/>
      <c r="J28" s="746"/>
      <c r="K28" s="908"/>
      <c r="L28" s="638"/>
      <c r="M28" s="946"/>
      <c r="N28" s="946"/>
      <c r="O28" s="775"/>
      <c r="P28" s="775"/>
      <c r="Q28" s="947"/>
      <c r="R28" s="943" t="str">
        <f t="shared" si="3"/>
        <v xml:space="preserve"> </v>
      </c>
      <c r="S28" s="948"/>
      <c r="T28" s="948"/>
      <c r="U28" s="777"/>
      <c r="V28" s="777"/>
      <c r="W28" s="777"/>
      <c r="X28" s="777"/>
      <c r="Y28" s="777"/>
      <c r="Z28" s="777"/>
      <c r="AA28" s="777"/>
      <c r="AB28" s="638"/>
      <c r="AC28" s="638"/>
      <c r="AD28" s="638"/>
      <c r="AE28" s="638"/>
      <c r="AF28" s="638"/>
      <c r="AG28" s="945" t="str">
        <f t="shared" si="4"/>
        <v xml:space="preserve"> </v>
      </c>
      <c r="AH28" s="774" t="str">
        <f t="shared" si="0"/>
        <v xml:space="preserve"> </v>
      </c>
      <c r="AI28" s="774" t="str">
        <f t="shared" si="5"/>
        <v xml:space="preserve"> </v>
      </c>
      <c r="AJ28" s="774" t="str">
        <f t="shared" si="1"/>
        <v xml:space="preserve"> </v>
      </c>
      <c r="AK28" s="774" t="str">
        <f t="shared" si="2"/>
        <v xml:space="preserve"> </v>
      </c>
    </row>
    <row r="29" spans="1:37" x14ac:dyDescent="0.25">
      <c r="A29" s="775"/>
      <c r="B29" s="775"/>
      <c r="C29" s="775"/>
      <c r="D29" s="775"/>
      <c r="E29" s="624"/>
      <c r="F29" s="775"/>
      <c r="G29" s="775"/>
      <c r="H29" s="754"/>
      <c r="I29" s="754"/>
      <c r="J29" s="746"/>
      <c r="K29" s="908"/>
      <c r="L29" s="638"/>
      <c r="M29" s="946"/>
      <c r="N29" s="946"/>
      <c r="O29" s="775"/>
      <c r="P29" s="775"/>
      <c r="Q29" s="947"/>
      <c r="R29" s="943" t="str">
        <f t="shared" si="3"/>
        <v xml:space="preserve"> </v>
      </c>
      <c r="S29" s="948"/>
      <c r="T29" s="948"/>
      <c r="U29" s="777"/>
      <c r="V29" s="777"/>
      <c r="W29" s="777"/>
      <c r="X29" s="777"/>
      <c r="Y29" s="777"/>
      <c r="Z29" s="777"/>
      <c r="AA29" s="777"/>
      <c r="AB29" s="638"/>
      <c r="AC29" s="638"/>
      <c r="AD29" s="638"/>
      <c r="AE29" s="638"/>
      <c r="AF29" s="638"/>
      <c r="AG29" s="945" t="str">
        <f t="shared" si="4"/>
        <v xml:space="preserve"> </v>
      </c>
      <c r="AH29" s="774" t="str">
        <f t="shared" si="0"/>
        <v xml:space="preserve"> </v>
      </c>
      <c r="AI29" s="774" t="str">
        <f t="shared" si="5"/>
        <v xml:space="preserve"> </v>
      </c>
      <c r="AJ29" s="774" t="str">
        <f t="shared" si="1"/>
        <v xml:space="preserve"> </v>
      </c>
      <c r="AK29" s="774" t="str">
        <f t="shared" si="2"/>
        <v xml:space="preserve"> </v>
      </c>
    </row>
    <row r="30" spans="1:37" x14ac:dyDescent="0.25">
      <c r="A30" s="775"/>
      <c r="B30" s="775"/>
      <c r="C30" s="775"/>
      <c r="D30" s="775"/>
      <c r="E30" s="624"/>
      <c r="F30" s="775"/>
      <c r="G30" s="775"/>
      <c r="H30" s="754"/>
      <c r="I30" s="754"/>
      <c r="J30" s="746"/>
      <c r="K30" s="908"/>
      <c r="L30" s="638"/>
      <c r="M30" s="946"/>
      <c r="N30" s="946"/>
      <c r="O30" s="775"/>
      <c r="P30" s="775"/>
      <c r="Q30" s="947"/>
      <c r="R30" s="943" t="str">
        <f t="shared" si="3"/>
        <v xml:space="preserve"> </v>
      </c>
      <c r="S30" s="948"/>
      <c r="T30" s="948"/>
      <c r="U30" s="777"/>
      <c r="V30" s="777"/>
      <c r="W30" s="772"/>
      <c r="X30" s="772"/>
      <c r="Y30" s="772"/>
      <c r="Z30" s="772"/>
      <c r="AA30" s="772"/>
      <c r="AB30" s="624"/>
      <c r="AC30" s="624"/>
      <c r="AD30" s="624"/>
      <c r="AE30" s="624"/>
      <c r="AF30" s="624"/>
      <c r="AG30" s="945" t="str">
        <f t="shared" si="4"/>
        <v xml:space="preserve"> </v>
      </c>
      <c r="AH30" s="774" t="str">
        <f t="shared" si="0"/>
        <v xml:space="preserve"> </v>
      </c>
      <c r="AI30" s="774" t="str">
        <f t="shared" si="5"/>
        <v xml:space="preserve"> </v>
      </c>
      <c r="AJ30" s="774" t="str">
        <f t="shared" si="1"/>
        <v xml:space="preserve"> </v>
      </c>
      <c r="AK30" s="774" t="str">
        <f t="shared" si="2"/>
        <v xml:space="preserve"> </v>
      </c>
    </row>
    <row r="31" spans="1:37" x14ac:dyDescent="0.25">
      <c r="A31" s="775"/>
      <c r="B31" s="775"/>
      <c r="C31" s="775"/>
      <c r="D31" s="775"/>
      <c r="E31" s="624"/>
      <c r="F31" s="775"/>
      <c r="G31" s="775"/>
      <c r="H31" s="754"/>
      <c r="I31" s="754"/>
      <c r="J31" s="746"/>
      <c r="K31" s="908"/>
      <c r="L31" s="638"/>
      <c r="M31" s="946"/>
      <c r="N31" s="946"/>
      <c r="O31" s="775"/>
      <c r="P31" s="775"/>
      <c r="Q31" s="947"/>
      <c r="R31" s="943" t="str">
        <f t="shared" si="3"/>
        <v xml:space="preserve"> </v>
      </c>
      <c r="S31" s="948"/>
      <c r="T31" s="948"/>
      <c r="U31" s="777"/>
      <c r="V31" s="777"/>
      <c r="W31" s="777"/>
      <c r="X31" s="777"/>
      <c r="Y31" s="777"/>
      <c r="Z31" s="777"/>
      <c r="AA31" s="777"/>
      <c r="AB31" s="638"/>
      <c r="AC31" s="638"/>
      <c r="AD31" s="638"/>
      <c r="AE31" s="638"/>
      <c r="AF31" s="638"/>
      <c r="AG31" s="945" t="str">
        <f t="shared" si="4"/>
        <v xml:space="preserve"> </v>
      </c>
      <c r="AH31" s="774" t="str">
        <f t="shared" si="0"/>
        <v xml:space="preserve"> </v>
      </c>
      <c r="AI31" s="774" t="str">
        <f t="shared" si="5"/>
        <v xml:space="preserve"> </v>
      </c>
      <c r="AJ31" s="774" t="str">
        <f t="shared" si="1"/>
        <v xml:space="preserve"> </v>
      </c>
      <c r="AK31" s="774" t="str">
        <f t="shared" si="2"/>
        <v xml:space="preserve"> </v>
      </c>
    </row>
    <row r="32" spans="1:37" x14ac:dyDescent="0.25">
      <c r="A32" s="775"/>
      <c r="B32" s="775"/>
      <c r="C32" s="775"/>
      <c r="D32" s="775"/>
      <c r="E32" s="624"/>
      <c r="F32" s="775"/>
      <c r="G32" s="775"/>
      <c r="H32" s="754"/>
      <c r="I32" s="754"/>
      <c r="J32" s="746"/>
      <c r="K32" s="908"/>
      <c r="L32" s="638"/>
      <c r="M32" s="946"/>
      <c r="N32" s="946"/>
      <c r="O32" s="775"/>
      <c r="P32" s="775"/>
      <c r="Q32" s="947"/>
      <c r="R32" s="943" t="str">
        <f t="shared" si="3"/>
        <v xml:space="preserve"> </v>
      </c>
      <c r="S32" s="948"/>
      <c r="T32" s="948"/>
      <c r="U32" s="777"/>
      <c r="V32" s="777"/>
      <c r="W32" s="777"/>
      <c r="X32" s="777"/>
      <c r="Y32" s="777"/>
      <c r="Z32" s="777"/>
      <c r="AA32" s="777"/>
      <c r="AB32" s="638"/>
      <c r="AC32" s="638"/>
      <c r="AD32" s="638"/>
      <c r="AE32" s="638"/>
      <c r="AF32" s="638"/>
      <c r="AG32" s="945" t="str">
        <f t="shared" si="4"/>
        <v xml:space="preserve"> </v>
      </c>
      <c r="AH32" s="774" t="str">
        <f t="shared" si="0"/>
        <v xml:space="preserve"> </v>
      </c>
      <c r="AI32" s="774" t="str">
        <f t="shared" si="5"/>
        <v xml:space="preserve"> </v>
      </c>
      <c r="AJ32" s="774" t="str">
        <f t="shared" si="1"/>
        <v xml:space="preserve"> </v>
      </c>
      <c r="AK32" s="774" t="str">
        <f t="shared" si="2"/>
        <v xml:space="preserve"> </v>
      </c>
    </row>
    <row r="33" spans="1:37" x14ac:dyDescent="0.25">
      <c r="A33" s="775"/>
      <c r="B33" s="775"/>
      <c r="C33" s="775"/>
      <c r="D33" s="775"/>
      <c r="E33" s="624"/>
      <c r="F33" s="775"/>
      <c r="G33" s="775"/>
      <c r="H33" s="754"/>
      <c r="I33" s="754"/>
      <c r="J33" s="746"/>
      <c r="K33" s="908"/>
      <c r="L33" s="638"/>
      <c r="M33" s="946"/>
      <c r="N33" s="946"/>
      <c r="O33" s="775"/>
      <c r="P33" s="775"/>
      <c r="Q33" s="947"/>
      <c r="R33" s="943" t="str">
        <f t="shared" si="3"/>
        <v xml:space="preserve"> </v>
      </c>
      <c r="S33" s="948"/>
      <c r="T33" s="948"/>
      <c r="U33" s="777"/>
      <c r="V33" s="777"/>
      <c r="W33" s="777"/>
      <c r="X33" s="777"/>
      <c r="Y33" s="777"/>
      <c r="Z33" s="777"/>
      <c r="AA33" s="777"/>
      <c r="AB33" s="638"/>
      <c r="AC33" s="638"/>
      <c r="AD33" s="638"/>
      <c r="AE33" s="638"/>
      <c r="AF33" s="638"/>
      <c r="AG33" s="945" t="str">
        <f t="shared" si="4"/>
        <v xml:space="preserve"> </v>
      </c>
      <c r="AH33" s="774" t="str">
        <f t="shared" si="0"/>
        <v xml:space="preserve"> </v>
      </c>
      <c r="AI33" s="774" t="str">
        <f t="shared" si="5"/>
        <v xml:space="preserve"> </v>
      </c>
      <c r="AJ33" s="774" t="str">
        <f t="shared" si="1"/>
        <v xml:space="preserve"> </v>
      </c>
      <c r="AK33" s="774" t="str">
        <f t="shared" si="2"/>
        <v xml:space="preserve"> </v>
      </c>
    </row>
    <row r="34" spans="1:37" x14ac:dyDescent="0.25">
      <c r="A34" s="775"/>
      <c r="B34" s="775"/>
      <c r="C34" s="775"/>
      <c r="D34" s="775"/>
      <c r="E34" s="624"/>
      <c r="F34" s="775"/>
      <c r="G34" s="775"/>
      <c r="H34" s="754"/>
      <c r="I34" s="754"/>
      <c r="J34" s="746"/>
      <c r="K34" s="908"/>
      <c r="L34" s="638"/>
      <c r="M34" s="946"/>
      <c r="N34" s="946"/>
      <c r="O34" s="775"/>
      <c r="P34" s="775"/>
      <c r="Q34" s="947"/>
      <c r="R34" s="943" t="str">
        <f t="shared" si="3"/>
        <v xml:space="preserve"> </v>
      </c>
      <c r="S34" s="948"/>
      <c r="T34" s="948"/>
      <c r="U34" s="777"/>
      <c r="V34" s="777"/>
      <c r="W34" s="772"/>
      <c r="X34" s="772"/>
      <c r="Y34" s="772"/>
      <c r="Z34" s="772"/>
      <c r="AA34" s="772"/>
      <c r="AB34" s="624"/>
      <c r="AC34" s="624"/>
      <c r="AD34" s="624"/>
      <c r="AE34" s="624"/>
      <c r="AF34" s="624"/>
      <c r="AG34" s="945" t="str">
        <f t="shared" si="4"/>
        <v xml:space="preserve"> </v>
      </c>
      <c r="AH34" s="774" t="str">
        <f t="shared" si="0"/>
        <v xml:space="preserve"> </v>
      </c>
      <c r="AI34" s="774" t="str">
        <f t="shared" si="5"/>
        <v xml:space="preserve"> </v>
      </c>
      <c r="AJ34" s="774" t="str">
        <f t="shared" si="1"/>
        <v xml:space="preserve"> </v>
      </c>
      <c r="AK34" s="774" t="str">
        <f t="shared" si="2"/>
        <v xml:space="preserve"> </v>
      </c>
    </row>
    <row r="35" spans="1:37" x14ac:dyDescent="0.25">
      <c r="A35" s="775"/>
      <c r="B35" s="775"/>
      <c r="C35" s="775"/>
      <c r="D35" s="775"/>
      <c r="E35" s="624"/>
      <c r="F35" s="775"/>
      <c r="G35" s="775"/>
      <c r="H35" s="754"/>
      <c r="I35" s="754"/>
      <c r="J35" s="746"/>
      <c r="K35" s="908"/>
      <c r="L35" s="638"/>
      <c r="M35" s="946"/>
      <c r="N35" s="946"/>
      <c r="O35" s="775"/>
      <c r="P35" s="775"/>
      <c r="Q35" s="947"/>
      <c r="R35" s="943" t="str">
        <f t="shared" si="3"/>
        <v xml:space="preserve"> </v>
      </c>
      <c r="S35" s="948"/>
      <c r="T35" s="948"/>
      <c r="U35" s="777"/>
      <c r="V35" s="777"/>
      <c r="W35" s="777"/>
      <c r="X35" s="777"/>
      <c r="Y35" s="777"/>
      <c r="Z35" s="777"/>
      <c r="AA35" s="777"/>
      <c r="AB35" s="638"/>
      <c r="AC35" s="638"/>
      <c r="AD35" s="638"/>
      <c r="AE35" s="638"/>
      <c r="AF35" s="638"/>
      <c r="AG35" s="945" t="str">
        <f t="shared" si="4"/>
        <v xml:space="preserve"> </v>
      </c>
      <c r="AH35" s="774" t="str">
        <f t="shared" si="0"/>
        <v xml:space="preserve"> </v>
      </c>
      <c r="AI35" s="774" t="str">
        <f t="shared" si="5"/>
        <v xml:space="preserve"> </v>
      </c>
      <c r="AJ35" s="774" t="str">
        <f t="shared" si="1"/>
        <v xml:space="preserve"> </v>
      </c>
      <c r="AK35" s="774" t="str">
        <f t="shared" si="2"/>
        <v xml:space="preserve"> </v>
      </c>
    </row>
    <row r="36" spans="1:37" x14ac:dyDescent="0.25">
      <c r="A36" s="775"/>
      <c r="B36" s="775"/>
      <c r="C36" s="775"/>
      <c r="D36" s="775"/>
      <c r="E36" s="624"/>
      <c r="F36" s="775"/>
      <c r="G36" s="775"/>
      <c r="H36" s="754"/>
      <c r="I36" s="754"/>
      <c r="J36" s="746"/>
      <c r="K36" s="908"/>
      <c r="L36" s="638"/>
      <c r="M36" s="946"/>
      <c r="N36" s="946"/>
      <c r="O36" s="775"/>
      <c r="P36" s="775"/>
      <c r="Q36" s="947"/>
      <c r="R36" s="943" t="str">
        <f t="shared" si="3"/>
        <v xml:space="preserve"> </v>
      </c>
      <c r="S36" s="948"/>
      <c r="T36" s="948"/>
      <c r="U36" s="777"/>
      <c r="V36" s="777"/>
      <c r="W36" s="777"/>
      <c r="X36" s="777"/>
      <c r="Y36" s="777"/>
      <c r="Z36" s="777"/>
      <c r="AA36" s="777"/>
      <c r="AB36" s="638"/>
      <c r="AC36" s="638"/>
      <c r="AD36" s="638"/>
      <c r="AE36" s="638"/>
      <c r="AF36" s="638"/>
      <c r="AG36" s="945" t="str">
        <f t="shared" si="4"/>
        <v xml:space="preserve"> </v>
      </c>
      <c r="AH36" s="774" t="str">
        <f t="shared" si="0"/>
        <v xml:space="preserve"> </v>
      </c>
      <c r="AI36" s="774" t="str">
        <f t="shared" si="5"/>
        <v xml:space="preserve"> </v>
      </c>
      <c r="AJ36" s="774" t="str">
        <f t="shared" si="1"/>
        <v xml:space="preserve"> </v>
      </c>
      <c r="AK36" s="774" t="str">
        <f t="shared" si="2"/>
        <v xml:space="preserve"> </v>
      </c>
    </row>
    <row r="37" spans="1:37" x14ac:dyDescent="0.25">
      <c r="A37" s="775"/>
      <c r="B37" s="775"/>
      <c r="C37" s="775"/>
      <c r="D37" s="775"/>
      <c r="E37" s="624"/>
      <c r="F37" s="775"/>
      <c r="G37" s="775"/>
      <c r="H37" s="754"/>
      <c r="I37" s="754"/>
      <c r="J37" s="746"/>
      <c r="K37" s="908"/>
      <c r="L37" s="638"/>
      <c r="M37" s="946"/>
      <c r="N37" s="946"/>
      <c r="O37" s="775"/>
      <c r="P37" s="775"/>
      <c r="Q37" s="947"/>
      <c r="R37" s="943" t="str">
        <f t="shared" si="3"/>
        <v xml:space="preserve"> </v>
      </c>
      <c r="S37" s="948"/>
      <c r="T37" s="948"/>
      <c r="U37" s="777"/>
      <c r="V37" s="777"/>
      <c r="W37" s="777"/>
      <c r="X37" s="777"/>
      <c r="Y37" s="777"/>
      <c r="Z37" s="777"/>
      <c r="AA37" s="777"/>
      <c r="AB37" s="638"/>
      <c r="AC37" s="638"/>
      <c r="AD37" s="638"/>
      <c r="AE37" s="638"/>
      <c r="AF37" s="638"/>
      <c r="AG37" s="945" t="str">
        <f t="shared" si="4"/>
        <v xml:space="preserve"> </v>
      </c>
      <c r="AH37" s="774" t="str">
        <f t="shared" si="0"/>
        <v xml:space="preserve"> </v>
      </c>
      <c r="AI37" s="774" t="str">
        <f t="shared" si="5"/>
        <v xml:space="preserve"> </v>
      </c>
      <c r="AJ37" s="774" t="str">
        <f t="shared" si="1"/>
        <v xml:space="preserve"> </v>
      </c>
      <c r="AK37" s="774" t="str">
        <f t="shared" si="2"/>
        <v xml:space="preserve"> </v>
      </c>
    </row>
    <row r="38" spans="1:37" x14ac:dyDescent="0.25">
      <c r="A38" s="775"/>
      <c r="B38" s="775"/>
      <c r="C38" s="775"/>
      <c r="D38" s="775"/>
      <c r="E38" s="624"/>
      <c r="F38" s="775"/>
      <c r="G38" s="775"/>
      <c r="H38" s="754"/>
      <c r="I38" s="754"/>
      <c r="J38" s="746"/>
      <c r="K38" s="908"/>
      <c r="L38" s="638"/>
      <c r="M38" s="946"/>
      <c r="N38" s="946"/>
      <c r="O38" s="775"/>
      <c r="P38" s="775"/>
      <c r="Q38" s="947"/>
      <c r="R38" s="943" t="str">
        <f t="shared" si="3"/>
        <v xml:space="preserve"> </v>
      </c>
      <c r="S38" s="948"/>
      <c r="T38" s="948"/>
      <c r="U38" s="777"/>
      <c r="V38" s="777"/>
      <c r="W38" s="772"/>
      <c r="X38" s="772"/>
      <c r="Y38" s="772"/>
      <c r="Z38" s="772"/>
      <c r="AA38" s="772"/>
      <c r="AB38" s="624"/>
      <c r="AC38" s="624"/>
      <c r="AD38" s="624"/>
      <c r="AE38" s="624"/>
      <c r="AF38" s="624"/>
      <c r="AG38" s="945" t="str">
        <f t="shared" si="4"/>
        <v xml:space="preserve"> </v>
      </c>
      <c r="AH38" s="774" t="str">
        <f t="shared" si="0"/>
        <v xml:space="preserve"> </v>
      </c>
      <c r="AI38" s="774" t="str">
        <f t="shared" si="5"/>
        <v xml:space="preserve"> </v>
      </c>
      <c r="AJ38" s="774" t="str">
        <f t="shared" si="1"/>
        <v xml:space="preserve"> </v>
      </c>
      <c r="AK38" s="774" t="str">
        <f t="shared" si="2"/>
        <v xml:space="preserve"> </v>
      </c>
    </row>
    <row r="39" spans="1:37" x14ac:dyDescent="0.25">
      <c r="A39" s="775"/>
      <c r="B39" s="775"/>
      <c r="C39" s="775"/>
      <c r="D39" s="775"/>
      <c r="E39" s="624"/>
      <c r="F39" s="775"/>
      <c r="G39" s="775"/>
      <c r="H39" s="754"/>
      <c r="I39" s="754"/>
      <c r="J39" s="746"/>
      <c r="K39" s="908"/>
      <c r="L39" s="638"/>
      <c r="M39" s="946"/>
      <c r="N39" s="946"/>
      <c r="O39" s="775"/>
      <c r="P39" s="775"/>
      <c r="Q39" s="947"/>
      <c r="R39" s="943" t="str">
        <f t="shared" si="3"/>
        <v xml:space="preserve"> </v>
      </c>
      <c r="S39" s="948"/>
      <c r="T39" s="948"/>
      <c r="U39" s="777"/>
      <c r="V39" s="777"/>
      <c r="W39" s="777"/>
      <c r="X39" s="777"/>
      <c r="Y39" s="777"/>
      <c r="Z39" s="777"/>
      <c r="AA39" s="777"/>
      <c r="AB39" s="638"/>
      <c r="AC39" s="638"/>
      <c r="AD39" s="638"/>
      <c r="AE39" s="638"/>
      <c r="AF39" s="638"/>
      <c r="AG39" s="945" t="str">
        <f t="shared" si="4"/>
        <v xml:space="preserve"> </v>
      </c>
      <c r="AH39" s="774" t="str">
        <f t="shared" si="0"/>
        <v xml:space="preserve"> </v>
      </c>
      <c r="AI39" s="774" t="str">
        <f t="shared" si="5"/>
        <v xml:space="preserve"> </v>
      </c>
      <c r="AJ39" s="774" t="str">
        <f t="shared" si="1"/>
        <v xml:space="preserve"> </v>
      </c>
      <c r="AK39" s="774" t="str">
        <f t="shared" si="2"/>
        <v xml:space="preserve"> </v>
      </c>
    </row>
    <row r="40" spans="1:37" x14ac:dyDescent="0.25">
      <c r="A40" s="775"/>
      <c r="B40" s="775"/>
      <c r="C40" s="775"/>
      <c r="D40" s="775"/>
      <c r="E40" s="624"/>
      <c r="F40" s="775"/>
      <c r="G40" s="775"/>
      <c r="H40" s="754"/>
      <c r="I40" s="754"/>
      <c r="J40" s="746"/>
      <c r="K40" s="908"/>
      <c r="L40" s="638"/>
      <c r="M40" s="946"/>
      <c r="N40" s="946"/>
      <c r="O40" s="775"/>
      <c r="P40" s="775"/>
      <c r="Q40" s="947"/>
      <c r="R40" s="943" t="str">
        <f t="shared" si="3"/>
        <v xml:space="preserve"> </v>
      </c>
      <c r="S40" s="948"/>
      <c r="T40" s="948"/>
      <c r="U40" s="777"/>
      <c r="V40" s="777"/>
      <c r="W40" s="777"/>
      <c r="X40" s="777"/>
      <c r="Y40" s="777"/>
      <c r="Z40" s="777"/>
      <c r="AA40" s="777"/>
      <c r="AB40" s="638"/>
      <c r="AC40" s="638"/>
      <c r="AD40" s="638"/>
      <c r="AE40" s="638"/>
      <c r="AF40" s="638"/>
      <c r="AG40" s="945" t="str">
        <f t="shared" si="4"/>
        <v xml:space="preserve"> </v>
      </c>
      <c r="AH40" s="774" t="str">
        <f t="shared" si="0"/>
        <v xml:space="preserve"> </v>
      </c>
      <c r="AI40" s="774" t="str">
        <f t="shared" si="5"/>
        <v xml:space="preserve"> </v>
      </c>
      <c r="AJ40" s="774" t="str">
        <f t="shared" si="1"/>
        <v xml:space="preserve"> </v>
      </c>
      <c r="AK40" s="774" t="str">
        <f t="shared" si="2"/>
        <v xml:space="preserve"> </v>
      </c>
    </row>
    <row r="41" spans="1:37" x14ac:dyDescent="0.25">
      <c r="A41" s="775"/>
      <c r="B41" s="775"/>
      <c r="C41" s="775"/>
      <c r="D41" s="775"/>
      <c r="E41" s="624"/>
      <c r="F41" s="775"/>
      <c r="G41" s="775"/>
      <c r="H41" s="754"/>
      <c r="I41" s="754"/>
      <c r="J41" s="746"/>
      <c r="K41" s="908"/>
      <c r="L41" s="638"/>
      <c r="M41" s="946"/>
      <c r="N41" s="946"/>
      <c r="O41" s="775"/>
      <c r="P41" s="775"/>
      <c r="Q41" s="947"/>
      <c r="R41" s="943" t="str">
        <f t="shared" si="3"/>
        <v xml:space="preserve"> </v>
      </c>
      <c r="S41" s="948"/>
      <c r="T41" s="948"/>
      <c r="U41" s="777"/>
      <c r="V41" s="777"/>
      <c r="W41" s="777"/>
      <c r="X41" s="777"/>
      <c r="Y41" s="777"/>
      <c r="Z41" s="777"/>
      <c r="AA41" s="777"/>
      <c r="AB41" s="638"/>
      <c r="AC41" s="638"/>
      <c r="AD41" s="638"/>
      <c r="AE41" s="638"/>
      <c r="AF41" s="638"/>
      <c r="AG41" s="945" t="str">
        <f t="shared" si="4"/>
        <v xml:space="preserve"> </v>
      </c>
      <c r="AH41" s="774" t="str">
        <f t="shared" si="0"/>
        <v xml:space="preserve"> </v>
      </c>
      <c r="AI41" s="774" t="str">
        <f t="shared" si="5"/>
        <v xml:space="preserve"> </v>
      </c>
      <c r="AJ41" s="774" t="str">
        <f t="shared" si="1"/>
        <v xml:space="preserve"> </v>
      </c>
      <c r="AK41" s="774" t="str">
        <f t="shared" si="2"/>
        <v xml:space="preserve"> </v>
      </c>
    </row>
    <row r="42" spans="1:37" x14ac:dyDescent="0.25">
      <c r="A42" s="775"/>
      <c r="B42" s="775"/>
      <c r="C42" s="775"/>
      <c r="D42" s="775"/>
      <c r="E42" s="624"/>
      <c r="F42" s="775"/>
      <c r="G42" s="775"/>
      <c r="H42" s="754"/>
      <c r="I42" s="754"/>
      <c r="J42" s="746"/>
      <c r="K42" s="908"/>
      <c r="L42" s="638"/>
      <c r="M42" s="946"/>
      <c r="N42" s="946"/>
      <c r="O42" s="775"/>
      <c r="P42" s="775"/>
      <c r="Q42" s="947"/>
      <c r="R42" s="943" t="str">
        <f t="shared" si="3"/>
        <v xml:space="preserve"> </v>
      </c>
      <c r="S42" s="948"/>
      <c r="T42" s="948"/>
      <c r="U42" s="777"/>
      <c r="V42" s="777"/>
      <c r="W42" s="772"/>
      <c r="X42" s="772"/>
      <c r="Y42" s="772"/>
      <c r="Z42" s="772"/>
      <c r="AA42" s="772"/>
      <c r="AB42" s="624"/>
      <c r="AC42" s="624"/>
      <c r="AD42" s="624"/>
      <c r="AE42" s="624"/>
      <c r="AF42" s="624"/>
      <c r="AG42" s="945" t="str">
        <f t="shared" si="4"/>
        <v xml:space="preserve"> </v>
      </c>
      <c r="AH42" s="774" t="str">
        <f t="shared" si="0"/>
        <v xml:space="preserve"> </v>
      </c>
      <c r="AI42" s="774" t="str">
        <f t="shared" si="5"/>
        <v xml:space="preserve"> </v>
      </c>
      <c r="AJ42" s="774" t="str">
        <f t="shared" si="1"/>
        <v xml:space="preserve"> </v>
      </c>
      <c r="AK42" s="774" t="str">
        <f t="shared" si="2"/>
        <v xml:space="preserve"> </v>
      </c>
    </row>
    <row r="43" spans="1:37" x14ac:dyDescent="0.25">
      <c r="A43" s="775"/>
      <c r="B43" s="775"/>
      <c r="C43" s="775"/>
      <c r="D43" s="775"/>
      <c r="E43" s="624"/>
      <c r="F43" s="775"/>
      <c r="G43" s="775"/>
      <c r="H43" s="754"/>
      <c r="I43" s="754"/>
      <c r="J43" s="746"/>
      <c r="K43" s="908"/>
      <c r="L43" s="638"/>
      <c r="M43" s="946"/>
      <c r="N43" s="946"/>
      <c r="O43" s="775"/>
      <c r="P43" s="775"/>
      <c r="Q43" s="947"/>
      <c r="R43" s="943" t="str">
        <f t="shared" si="3"/>
        <v xml:space="preserve"> </v>
      </c>
      <c r="S43" s="948"/>
      <c r="T43" s="948"/>
      <c r="U43" s="777"/>
      <c r="V43" s="777"/>
      <c r="W43" s="777"/>
      <c r="X43" s="777"/>
      <c r="Y43" s="777"/>
      <c r="Z43" s="777"/>
      <c r="AA43" s="777"/>
      <c r="AB43" s="638"/>
      <c r="AC43" s="638"/>
      <c r="AD43" s="638"/>
      <c r="AE43" s="638"/>
      <c r="AF43" s="638"/>
      <c r="AG43" s="945" t="str">
        <f t="shared" si="4"/>
        <v xml:space="preserve"> </v>
      </c>
      <c r="AH43" s="774" t="str">
        <f t="shared" si="0"/>
        <v xml:space="preserve"> </v>
      </c>
      <c r="AI43" s="774" t="str">
        <f t="shared" si="5"/>
        <v xml:space="preserve"> </v>
      </c>
      <c r="AJ43" s="774" t="str">
        <f t="shared" si="1"/>
        <v xml:space="preserve"> </v>
      </c>
      <c r="AK43" s="774" t="str">
        <f t="shared" si="2"/>
        <v xml:space="preserve"> </v>
      </c>
    </row>
    <row r="44" spans="1:37" x14ac:dyDescent="0.25">
      <c r="A44" s="775"/>
      <c r="B44" s="775"/>
      <c r="C44" s="775"/>
      <c r="D44" s="775"/>
      <c r="E44" s="624"/>
      <c r="F44" s="775"/>
      <c r="G44" s="775"/>
      <c r="H44" s="754"/>
      <c r="I44" s="754"/>
      <c r="J44" s="746"/>
      <c r="K44" s="908"/>
      <c r="L44" s="638"/>
      <c r="M44" s="946"/>
      <c r="N44" s="946"/>
      <c r="O44" s="775"/>
      <c r="P44" s="775"/>
      <c r="Q44" s="947"/>
      <c r="R44" s="943" t="str">
        <f t="shared" si="3"/>
        <v xml:space="preserve"> </v>
      </c>
      <c r="S44" s="948"/>
      <c r="T44" s="948"/>
      <c r="U44" s="777"/>
      <c r="V44" s="777"/>
      <c r="W44" s="777"/>
      <c r="X44" s="777"/>
      <c r="Y44" s="777"/>
      <c r="Z44" s="777"/>
      <c r="AA44" s="777"/>
      <c r="AB44" s="638"/>
      <c r="AC44" s="638"/>
      <c r="AD44" s="638"/>
      <c r="AE44" s="638"/>
      <c r="AF44" s="638"/>
      <c r="AG44" s="945" t="str">
        <f t="shared" si="4"/>
        <v xml:space="preserve"> </v>
      </c>
      <c r="AH44" s="774" t="str">
        <f t="shared" si="0"/>
        <v xml:space="preserve"> </v>
      </c>
      <c r="AI44" s="774" t="str">
        <f t="shared" si="5"/>
        <v xml:space="preserve"> </v>
      </c>
      <c r="AJ44" s="774" t="str">
        <f t="shared" si="1"/>
        <v xml:space="preserve"> </v>
      </c>
      <c r="AK44" s="774" t="str">
        <f t="shared" si="2"/>
        <v xml:space="preserve"> </v>
      </c>
    </row>
    <row r="45" spans="1:37" x14ac:dyDescent="0.25">
      <c r="A45" s="775"/>
      <c r="B45" s="775"/>
      <c r="C45" s="775"/>
      <c r="D45" s="775"/>
      <c r="E45" s="624"/>
      <c r="F45" s="775"/>
      <c r="G45" s="775"/>
      <c r="H45" s="754"/>
      <c r="I45" s="754"/>
      <c r="J45" s="746"/>
      <c r="K45" s="908"/>
      <c r="L45" s="638"/>
      <c r="M45" s="946"/>
      <c r="N45" s="946"/>
      <c r="O45" s="775"/>
      <c r="P45" s="775"/>
      <c r="Q45" s="947"/>
      <c r="R45" s="943" t="str">
        <f t="shared" si="3"/>
        <v xml:space="preserve"> </v>
      </c>
      <c r="S45" s="948"/>
      <c r="T45" s="948"/>
      <c r="U45" s="777"/>
      <c r="V45" s="777"/>
      <c r="W45" s="777"/>
      <c r="X45" s="777"/>
      <c r="Y45" s="777"/>
      <c r="Z45" s="777"/>
      <c r="AA45" s="777"/>
      <c r="AB45" s="638"/>
      <c r="AC45" s="638"/>
      <c r="AD45" s="638"/>
      <c r="AE45" s="638"/>
      <c r="AF45" s="638"/>
      <c r="AG45" s="945" t="str">
        <f t="shared" si="4"/>
        <v xml:space="preserve"> </v>
      </c>
      <c r="AH45" s="774" t="str">
        <f t="shared" si="0"/>
        <v xml:space="preserve"> </v>
      </c>
      <c r="AI45" s="774" t="str">
        <f t="shared" si="5"/>
        <v xml:space="preserve"> </v>
      </c>
      <c r="AJ45" s="774" t="str">
        <f t="shared" si="1"/>
        <v xml:space="preserve"> </v>
      </c>
      <c r="AK45" s="774" t="str">
        <f t="shared" si="2"/>
        <v xml:space="preserve"> </v>
      </c>
    </row>
    <row r="46" spans="1:37" x14ac:dyDescent="0.25">
      <c r="A46" s="775"/>
      <c r="B46" s="775"/>
      <c r="C46" s="775"/>
      <c r="D46" s="775"/>
      <c r="E46" s="624"/>
      <c r="F46" s="775"/>
      <c r="G46" s="775"/>
      <c r="H46" s="754"/>
      <c r="I46" s="754"/>
      <c r="J46" s="746"/>
      <c r="K46" s="908"/>
      <c r="L46" s="638"/>
      <c r="M46" s="946"/>
      <c r="N46" s="946"/>
      <c r="O46" s="775"/>
      <c r="P46" s="775"/>
      <c r="Q46" s="947"/>
      <c r="R46" s="943" t="str">
        <f t="shared" si="3"/>
        <v xml:space="preserve"> </v>
      </c>
      <c r="S46" s="948"/>
      <c r="T46" s="948"/>
      <c r="U46" s="777"/>
      <c r="V46" s="777"/>
      <c r="W46" s="772"/>
      <c r="X46" s="772"/>
      <c r="Y46" s="772"/>
      <c r="Z46" s="772"/>
      <c r="AA46" s="772"/>
      <c r="AB46" s="624"/>
      <c r="AC46" s="624"/>
      <c r="AD46" s="624"/>
      <c r="AE46" s="624"/>
      <c r="AF46" s="624"/>
      <c r="AG46" s="945" t="str">
        <f t="shared" si="4"/>
        <v xml:space="preserve"> </v>
      </c>
      <c r="AH46" s="774" t="str">
        <f t="shared" si="0"/>
        <v xml:space="preserve"> </v>
      </c>
      <c r="AI46" s="774" t="str">
        <f t="shared" si="5"/>
        <v xml:space="preserve"> </v>
      </c>
      <c r="AJ46" s="774" t="str">
        <f t="shared" si="1"/>
        <v xml:space="preserve"> </v>
      </c>
      <c r="AK46" s="774" t="str">
        <f t="shared" si="2"/>
        <v xml:space="preserve"> </v>
      </c>
    </row>
    <row r="47" spans="1:37" x14ac:dyDescent="0.25">
      <c r="A47" s="775"/>
      <c r="B47" s="775"/>
      <c r="C47" s="775"/>
      <c r="D47" s="775"/>
      <c r="E47" s="624"/>
      <c r="F47" s="775"/>
      <c r="G47" s="775"/>
      <c r="H47" s="754"/>
      <c r="I47" s="754"/>
      <c r="J47" s="746"/>
      <c r="K47" s="908"/>
      <c r="L47" s="638"/>
      <c r="M47" s="946"/>
      <c r="N47" s="946"/>
      <c r="O47" s="775"/>
      <c r="P47" s="775"/>
      <c r="Q47" s="947"/>
      <c r="R47" s="943" t="str">
        <f t="shared" si="3"/>
        <v xml:space="preserve"> </v>
      </c>
      <c r="S47" s="948"/>
      <c r="T47" s="948"/>
      <c r="U47" s="777"/>
      <c r="V47" s="777"/>
      <c r="W47" s="777"/>
      <c r="X47" s="777"/>
      <c r="Y47" s="777"/>
      <c r="Z47" s="777"/>
      <c r="AA47" s="777"/>
      <c r="AB47" s="638"/>
      <c r="AC47" s="638"/>
      <c r="AD47" s="638"/>
      <c r="AE47" s="638"/>
      <c r="AF47" s="638"/>
      <c r="AG47" s="945" t="str">
        <f t="shared" si="4"/>
        <v xml:space="preserve"> </v>
      </c>
      <c r="AH47" s="774" t="str">
        <f t="shared" si="0"/>
        <v xml:space="preserve"> </v>
      </c>
      <c r="AI47" s="774" t="str">
        <f t="shared" si="5"/>
        <v xml:space="preserve"> </v>
      </c>
      <c r="AJ47" s="774" t="str">
        <f t="shared" si="1"/>
        <v xml:space="preserve"> </v>
      </c>
      <c r="AK47" s="774" t="str">
        <f t="shared" si="2"/>
        <v xml:space="preserve"> </v>
      </c>
    </row>
    <row r="48" spans="1:37" x14ac:dyDescent="0.25">
      <c r="A48" s="775"/>
      <c r="B48" s="775"/>
      <c r="C48" s="775"/>
      <c r="D48" s="775"/>
      <c r="E48" s="624"/>
      <c r="F48" s="775"/>
      <c r="G48" s="775"/>
      <c r="H48" s="754"/>
      <c r="I48" s="754"/>
      <c r="J48" s="746"/>
      <c r="K48" s="908"/>
      <c r="L48" s="638"/>
      <c r="M48" s="946"/>
      <c r="N48" s="946"/>
      <c r="O48" s="775"/>
      <c r="P48" s="775"/>
      <c r="Q48" s="947"/>
      <c r="R48" s="943" t="str">
        <f t="shared" si="3"/>
        <v xml:space="preserve"> </v>
      </c>
      <c r="S48" s="948"/>
      <c r="T48" s="948"/>
      <c r="U48" s="777"/>
      <c r="V48" s="777"/>
      <c r="W48" s="777"/>
      <c r="X48" s="777"/>
      <c r="Y48" s="777"/>
      <c r="Z48" s="777"/>
      <c r="AA48" s="777"/>
      <c r="AB48" s="638"/>
      <c r="AC48" s="638"/>
      <c r="AD48" s="638"/>
      <c r="AE48" s="638"/>
      <c r="AF48" s="638"/>
      <c r="AG48" s="945" t="str">
        <f t="shared" si="4"/>
        <v xml:space="preserve"> </v>
      </c>
      <c r="AH48" s="774" t="str">
        <f t="shared" si="0"/>
        <v xml:space="preserve"> </v>
      </c>
      <c r="AI48" s="774" t="str">
        <f t="shared" si="5"/>
        <v xml:space="preserve"> </v>
      </c>
      <c r="AJ48" s="774" t="str">
        <f t="shared" si="1"/>
        <v xml:space="preserve"> </v>
      </c>
      <c r="AK48" s="774" t="str">
        <f t="shared" si="2"/>
        <v xml:space="preserve"> </v>
      </c>
    </row>
    <row r="49" spans="1:37" x14ac:dyDescent="0.25">
      <c r="A49" s="775"/>
      <c r="B49" s="775"/>
      <c r="C49" s="775"/>
      <c r="D49" s="775"/>
      <c r="E49" s="624"/>
      <c r="F49" s="775"/>
      <c r="G49" s="775"/>
      <c r="H49" s="754"/>
      <c r="I49" s="754"/>
      <c r="J49" s="746"/>
      <c r="K49" s="908"/>
      <c r="L49" s="638"/>
      <c r="M49" s="946"/>
      <c r="N49" s="946"/>
      <c r="O49" s="775"/>
      <c r="P49" s="775"/>
      <c r="Q49" s="947"/>
      <c r="R49" s="943" t="str">
        <f t="shared" si="3"/>
        <v xml:space="preserve"> </v>
      </c>
      <c r="S49" s="948"/>
      <c r="T49" s="948"/>
      <c r="U49" s="777"/>
      <c r="V49" s="777"/>
      <c r="W49" s="777"/>
      <c r="X49" s="777"/>
      <c r="Y49" s="777"/>
      <c r="Z49" s="777"/>
      <c r="AA49" s="777"/>
      <c r="AB49" s="638"/>
      <c r="AC49" s="638"/>
      <c r="AD49" s="638"/>
      <c r="AE49" s="638"/>
      <c r="AF49" s="638"/>
      <c r="AG49" s="945" t="str">
        <f t="shared" si="4"/>
        <v xml:space="preserve"> </v>
      </c>
      <c r="AH49" s="774" t="str">
        <f t="shared" si="0"/>
        <v xml:space="preserve"> </v>
      </c>
      <c r="AI49" s="774" t="str">
        <f t="shared" si="5"/>
        <v xml:space="preserve"> </v>
      </c>
      <c r="AJ49" s="774" t="str">
        <f t="shared" si="1"/>
        <v xml:space="preserve"> </v>
      </c>
      <c r="AK49" s="774" t="str">
        <f t="shared" si="2"/>
        <v xml:space="preserve"> </v>
      </c>
    </row>
    <row r="50" spans="1:37" x14ac:dyDescent="0.25">
      <c r="A50" s="775"/>
      <c r="B50" s="775"/>
      <c r="C50" s="775"/>
      <c r="D50" s="775"/>
      <c r="E50" s="624"/>
      <c r="F50" s="775"/>
      <c r="G50" s="775"/>
      <c r="H50" s="754"/>
      <c r="I50" s="754"/>
      <c r="J50" s="746"/>
      <c r="K50" s="908"/>
      <c r="L50" s="638"/>
      <c r="M50" s="946"/>
      <c r="N50" s="946"/>
      <c r="O50" s="775"/>
      <c r="P50" s="775"/>
      <c r="Q50" s="947"/>
      <c r="R50" s="943" t="str">
        <f t="shared" si="3"/>
        <v xml:space="preserve"> </v>
      </c>
      <c r="S50" s="948"/>
      <c r="T50" s="948"/>
      <c r="U50" s="777"/>
      <c r="V50" s="777"/>
      <c r="W50" s="772"/>
      <c r="X50" s="772"/>
      <c r="Y50" s="772"/>
      <c r="Z50" s="772"/>
      <c r="AA50" s="772"/>
      <c r="AB50" s="624"/>
      <c r="AC50" s="624"/>
      <c r="AD50" s="624"/>
      <c r="AE50" s="624"/>
      <c r="AF50" s="624"/>
      <c r="AG50" s="945" t="str">
        <f t="shared" si="4"/>
        <v xml:space="preserve"> </v>
      </c>
      <c r="AH50" s="774" t="str">
        <f t="shared" si="0"/>
        <v xml:space="preserve"> </v>
      </c>
      <c r="AI50" s="774" t="str">
        <f t="shared" si="5"/>
        <v xml:space="preserve"> </v>
      </c>
      <c r="AJ50" s="774" t="str">
        <f t="shared" si="1"/>
        <v xml:space="preserve"> </v>
      </c>
      <c r="AK50" s="774" t="str">
        <f t="shared" si="2"/>
        <v xml:space="preserve"> </v>
      </c>
    </row>
    <row r="51" spans="1:37" x14ac:dyDescent="0.25">
      <c r="A51" s="775"/>
      <c r="B51" s="775"/>
      <c r="C51" s="775"/>
      <c r="D51" s="775"/>
      <c r="E51" s="624"/>
      <c r="F51" s="775"/>
      <c r="G51" s="775"/>
      <c r="H51" s="754"/>
      <c r="I51" s="754"/>
      <c r="J51" s="746"/>
      <c r="K51" s="908"/>
      <c r="L51" s="638"/>
      <c r="M51" s="946"/>
      <c r="N51" s="946"/>
      <c r="O51" s="775"/>
      <c r="P51" s="775"/>
      <c r="Q51" s="947"/>
      <c r="R51" s="943" t="str">
        <f t="shared" si="3"/>
        <v xml:space="preserve"> </v>
      </c>
      <c r="S51" s="948"/>
      <c r="T51" s="948"/>
      <c r="U51" s="777"/>
      <c r="V51" s="777"/>
      <c r="W51" s="777"/>
      <c r="X51" s="777"/>
      <c r="Y51" s="777"/>
      <c r="Z51" s="777"/>
      <c r="AA51" s="777"/>
      <c r="AB51" s="638"/>
      <c r="AC51" s="638"/>
      <c r="AD51" s="638"/>
      <c r="AE51" s="638"/>
      <c r="AF51" s="638"/>
      <c r="AG51" s="945" t="str">
        <f t="shared" si="4"/>
        <v xml:space="preserve"> </v>
      </c>
      <c r="AH51" s="774" t="str">
        <f t="shared" si="0"/>
        <v xml:space="preserve"> </v>
      </c>
      <c r="AI51" s="774" t="str">
        <f t="shared" si="5"/>
        <v xml:space="preserve"> </v>
      </c>
      <c r="AJ51" s="774" t="str">
        <f t="shared" si="1"/>
        <v xml:space="preserve"> </v>
      </c>
      <c r="AK51" s="774" t="str">
        <f t="shared" si="2"/>
        <v xml:space="preserve"> </v>
      </c>
    </row>
    <row r="52" spans="1:37" x14ac:dyDescent="0.25">
      <c r="A52" s="775"/>
      <c r="B52" s="775"/>
      <c r="C52" s="775"/>
      <c r="D52" s="775"/>
      <c r="E52" s="624"/>
      <c r="F52" s="775"/>
      <c r="G52" s="775"/>
      <c r="H52" s="754"/>
      <c r="I52" s="754"/>
      <c r="J52" s="746"/>
      <c r="K52" s="908"/>
      <c r="L52" s="638"/>
      <c r="M52" s="946"/>
      <c r="N52" s="946"/>
      <c r="O52" s="775"/>
      <c r="P52" s="775"/>
      <c r="Q52" s="947"/>
      <c r="R52" s="943" t="str">
        <f t="shared" si="3"/>
        <v xml:space="preserve"> </v>
      </c>
      <c r="S52" s="948"/>
      <c r="T52" s="948"/>
      <c r="U52" s="777"/>
      <c r="V52" s="777"/>
      <c r="W52" s="777"/>
      <c r="X52" s="777"/>
      <c r="Y52" s="777"/>
      <c r="Z52" s="777"/>
      <c r="AA52" s="777"/>
      <c r="AB52" s="638"/>
      <c r="AC52" s="638"/>
      <c r="AD52" s="638"/>
      <c r="AE52" s="638"/>
      <c r="AF52" s="638"/>
      <c r="AG52" s="945" t="str">
        <f t="shared" si="4"/>
        <v xml:space="preserve"> </v>
      </c>
      <c r="AH52" s="774" t="str">
        <f t="shared" si="0"/>
        <v xml:space="preserve"> </v>
      </c>
      <c r="AI52" s="774" t="str">
        <f t="shared" si="5"/>
        <v xml:space="preserve"> </v>
      </c>
      <c r="AJ52" s="774" t="str">
        <f t="shared" si="1"/>
        <v xml:space="preserve"> </v>
      </c>
      <c r="AK52" s="774" t="str">
        <f t="shared" si="2"/>
        <v xml:space="preserve"> </v>
      </c>
    </row>
    <row r="53" spans="1:37" x14ac:dyDescent="0.25">
      <c r="A53" s="775"/>
      <c r="B53" s="775"/>
      <c r="C53" s="775"/>
      <c r="D53" s="775"/>
      <c r="E53" s="624"/>
      <c r="F53" s="775"/>
      <c r="G53" s="775"/>
      <c r="H53" s="754"/>
      <c r="I53" s="754"/>
      <c r="J53" s="746"/>
      <c r="K53" s="908"/>
      <c r="L53" s="638"/>
      <c r="M53" s="946"/>
      <c r="N53" s="946"/>
      <c r="O53" s="775"/>
      <c r="P53" s="775"/>
      <c r="Q53" s="947"/>
      <c r="R53" s="943" t="str">
        <f t="shared" si="3"/>
        <v xml:space="preserve"> </v>
      </c>
      <c r="S53" s="948"/>
      <c r="T53" s="948"/>
      <c r="U53" s="777"/>
      <c r="V53" s="777"/>
      <c r="W53" s="777"/>
      <c r="X53" s="777"/>
      <c r="Y53" s="777"/>
      <c r="Z53" s="777"/>
      <c r="AA53" s="777"/>
      <c r="AB53" s="638"/>
      <c r="AC53" s="638"/>
      <c r="AD53" s="638"/>
      <c r="AE53" s="638"/>
      <c r="AF53" s="638"/>
      <c r="AG53" s="945" t="str">
        <f t="shared" si="4"/>
        <v xml:space="preserve"> </v>
      </c>
      <c r="AH53" s="774" t="str">
        <f t="shared" si="0"/>
        <v xml:space="preserve"> </v>
      </c>
      <c r="AI53" s="774" t="str">
        <f t="shared" si="5"/>
        <v xml:space="preserve"> </v>
      </c>
      <c r="AJ53" s="774" t="str">
        <f t="shared" si="1"/>
        <v xml:space="preserve"> </v>
      </c>
      <c r="AK53" s="774" t="str">
        <f t="shared" si="2"/>
        <v xml:space="preserve"> </v>
      </c>
    </row>
    <row r="54" spans="1:37" x14ac:dyDescent="0.25">
      <c r="A54" s="775"/>
      <c r="B54" s="775"/>
      <c r="C54" s="775"/>
      <c r="D54" s="775"/>
      <c r="E54" s="624"/>
      <c r="F54" s="775"/>
      <c r="G54" s="775"/>
      <c r="H54" s="754"/>
      <c r="I54" s="754"/>
      <c r="J54" s="746"/>
      <c r="K54" s="908"/>
      <c r="L54" s="638"/>
      <c r="M54" s="946"/>
      <c r="N54" s="946"/>
      <c r="O54" s="775"/>
      <c r="P54" s="775"/>
      <c r="Q54" s="947"/>
      <c r="R54" s="943" t="str">
        <f t="shared" si="3"/>
        <v xml:space="preserve"> </v>
      </c>
      <c r="S54" s="948"/>
      <c r="T54" s="948"/>
      <c r="U54" s="777"/>
      <c r="V54" s="777"/>
      <c r="W54" s="772"/>
      <c r="X54" s="772"/>
      <c r="Y54" s="772"/>
      <c r="Z54" s="772"/>
      <c r="AA54" s="772"/>
      <c r="AB54" s="624"/>
      <c r="AC54" s="624"/>
      <c r="AD54" s="624"/>
      <c r="AE54" s="624"/>
      <c r="AF54" s="624"/>
      <c r="AG54" s="945" t="str">
        <f t="shared" si="4"/>
        <v xml:space="preserve"> </v>
      </c>
      <c r="AH54" s="774" t="str">
        <f t="shared" si="0"/>
        <v xml:space="preserve"> </v>
      </c>
      <c r="AI54" s="774" t="str">
        <f t="shared" si="5"/>
        <v xml:space="preserve"> </v>
      </c>
      <c r="AJ54" s="774" t="str">
        <f t="shared" si="1"/>
        <v xml:space="preserve"> </v>
      </c>
      <c r="AK54" s="774" t="str">
        <f t="shared" si="2"/>
        <v xml:space="preserve"> </v>
      </c>
    </row>
    <row r="55" spans="1:37" x14ac:dyDescent="0.25">
      <c r="A55" s="775"/>
      <c r="B55" s="775"/>
      <c r="C55" s="775"/>
      <c r="D55" s="775"/>
      <c r="E55" s="624"/>
      <c r="F55" s="775"/>
      <c r="G55" s="775"/>
      <c r="H55" s="754"/>
      <c r="I55" s="754"/>
      <c r="J55" s="746"/>
      <c r="K55" s="908"/>
      <c r="L55" s="638"/>
      <c r="M55" s="946"/>
      <c r="N55" s="946"/>
      <c r="O55" s="775"/>
      <c r="P55" s="775"/>
      <c r="Q55" s="947"/>
      <c r="R55" s="943" t="str">
        <f t="shared" si="3"/>
        <v xml:space="preserve"> </v>
      </c>
      <c r="S55" s="948"/>
      <c r="T55" s="948"/>
      <c r="U55" s="777"/>
      <c r="V55" s="777"/>
      <c r="W55" s="777"/>
      <c r="X55" s="777"/>
      <c r="Y55" s="777"/>
      <c r="Z55" s="777"/>
      <c r="AA55" s="777"/>
      <c r="AB55" s="638"/>
      <c r="AC55" s="638"/>
      <c r="AD55" s="638"/>
      <c r="AE55" s="638"/>
      <c r="AF55" s="638"/>
      <c r="AG55" s="945" t="str">
        <f t="shared" si="4"/>
        <v xml:space="preserve"> </v>
      </c>
      <c r="AH55" s="774" t="str">
        <f t="shared" si="0"/>
        <v xml:space="preserve"> </v>
      </c>
      <c r="AI55" s="774" t="str">
        <f t="shared" si="5"/>
        <v xml:space="preserve"> </v>
      </c>
      <c r="AJ55" s="774" t="str">
        <f t="shared" si="1"/>
        <v xml:space="preserve"> </v>
      </c>
      <c r="AK55" s="774" t="str">
        <f t="shared" si="2"/>
        <v xml:space="preserve"> </v>
      </c>
    </row>
    <row r="56" spans="1:37" x14ac:dyDescent="0.25">
      <c r="A56" s="775"/>
      <c r="B56" s="775"/>
      <c r="C56" s="775"/>
      <c r="D56" s="775"/>
      <c r="E56" s="624"/>
      <c r="F56" s="775"/>
      <c r="G56" s="775"/>
      <c r="H56" s="754"/>
      <c r="I56" s="754"/>
      <c r="J56" s="746"/>
      <c r="K56" s="908"/>
      <c r="L56" s="638"/>
      <c r="M56" s="946"/>
      <c r="N56" s="946"/>
      <c r="O56" s="775"/>
      <c r="P56" s="775"/>
      <c r="Q56" s="947"/>
      <c r="R56" s="943" t="str">
        <f t="shared" si="3"/>
        <v xml:space="preserve"> </v>
      </c>
      <c r="S56" s="948"/>
      <c r="T56" s="948"/>
      <c r="U56" s="777"/>
      <c r="V56" s="777"/>
      <c r="W56" s="777"/>
      <c r="X56" s="777"/>
      <c r="Y56" s="777"/>
      <c r="Z56" s="777"/>
      <c r="AA56" s="777"/>
      <c r="AB56" s="638"/>
      <c r="AC56" s="638"/>
      <c r="AD56" s="638"/>
      <c r="AE56" s="638"/>
      <c r="AF56" s="638"/>
      <c r="AG56" s="945" t="str">
        <f t="shared" si="4"/>
        <v xml:space="preserve"> </v>
      </c>
      <c r="AH56" s="774" t="str">
        <f t="shared" si="0"/>
        <v xml:space="preserve"> </v>
      </c>
      <c r="AI56" s="774" t="str">
        <f t="shared" si="5"/>
        <v xml:space="preserve"> </v>
      </c>
      <c r="AJ56" s="774" t="str">
        <f t="shared" si="1"/>
        <v xml:space="preserve"> </v>
      </c>
      <c r="AK56" s="774" t="str">
        <f t="shared" si="2"/>
        <v xml:space="preserve"> </v>
      </c>
    </row>
    <row r="57" spans="1:37" x14ac:dyDescent="0.25">
      <c r="A57" s="775"/>
      <c r="B57" s="775"/>
      <c r="C57" s="775"/>
      <c r="D57" s="775"/>
      <c r="E57" s="624"/>
      <c r="F57" s="775"/>
      <c r="G57" s="775"/>
      <c r="H57" s="754"/>
      <c r="I57" s="754"/>
      <c r="J57" s="746"/>
      <c r="K57" s="908"/>
      <c r="L57" s="638"/>
      <c r="M57" s="946"/>
      <c r="N57" s="946"/>
      <c r="O57" s="775"/>
      <c r="P57" s="775"/>
      <c r="Q57" s="947"/>
      <c r="R57" s="943" t="str">
        <f t="shared" si="3"/>
        <v xml:space="preserve"> </v>
      </c>
      <c r="S57" s="948"/>
      <c r="T57" s="948"/>
      <c r="U57" s="777"/>
      <c r="V57" s="777"/>
      <c r="W57" s="777"/>
      <c r="X57" s="777"/>
      <c r="Y57" s="777"/>
      <c r="Z57" s="777"/>
      <c r="AA57" s="777"/>
      <c r="AB57" s="638"/>
      <c r="AC57" s="638"/>
      <c r="AD57" s="638"/>
      <c r="AE57" s="638"/>
      <c r="AF57" s="638"/>
      <c r="AG57" s="945" t="str">
        <f t="shared" si="4"/>
        <v xml:space="preserve"> </v>
      </c>
      <c r="AH57" s="774" t="str">
        <f t="shared" si="0"/>
        <v xml:space="preserve"> </v>
      </c>
      <c r="AI57" s="774" t="str">
        <f t="shared" si="5"/>
        <v xml:space="preserve"> </v>
      </c>
      <c r="AJ57" s="774" t="str">
        <f t="shared" si="1"/>
        <v xml:space="preserve"> </v>
      </c>
      <c r="AK57" s="774" t="str">
        <f t="shared" si="2"/>
        <v xml:space="preserve"> </v>
      </c>
    </row>
    <row r="58" spans="1:37" x14ac:dyDescent="0.25">
      <c r="A58" s="775"/>
      <c r="B58" s="775"/>
      <c r="C58" s="775"/>
      <c r="D58" s="775"/>
      <c r="E58" s="624"/>
      <c r="F58" s="775"/>
      <c r="G58" s="775"/>
      <c r="H58" s="754"/>
      <c r="I58" s="754"/>
      <c r="J58" s="746"/>
      <c r="K58" s="908"/>
      <c r="L58" s="638"/>
      <c r="M58" s="946"/>
      <c r="N58" s="946"/>
      <c r="O58" s="775"/>
      <c r="P58" s="775"/>
      <c r="Q58" s="947"/>
      <c r="R58" s="943" t="str">
        <f t="shared" si="3"/>
        <v xml:space="preserve"> </v>
      </c>
      <c r="S58" s="948"/>
      <c r="T58" s="948"/>
      <c r="U58" s="777"/>
      <c r="V58" s="777"/>
      <c r="W58" s="772"/>
      <c r="X58" s="772"/>
      <c r="Y58" s="772"/>
      <c r="Z58" s="772"/>
      <c r="AA58" s="772"/>
      <c r="AB58" s="624"/>
      <c r="AC58" s="624"/>
      <c r="AD58" s="624"/>
      <c r="AE58" s="624"/>
      <c r="AF58" s="624"/>
      <c r="AG58" s="945" t="str">
        <f t="shared" si="4"/>
        <v xml:space="preserve"> </v>
      </c>
      <c r="AH58" s="774" t="str">
        <f t="shared" si="0"/>
        <v xml:space="preserve"> </v>
      </c>
      <c r="AI58" s="774" t="str">
        <f t="shared" si="5"/>
        <v xml:space="preserve"> </v>
      </c>
      <c r="AJ58" s="774" t="str">
        <f t="shared" si="1"/>
        <v xml:space="preserve"> </v>
      </c>
      <c r="AK58" s="774" t="str">
        <f t="shared" si="2"/>
        <v xml:space="preserve"> </v>
      </c>
    </row>
    <row r="59" spans="1:37" x14ac:dyDescent="0.25">
      <c r="A59" s="775"/>
      <c r="B59" s="775"/>
      <c r="C59" s="775"/>
      <c r="D59" s="775"/>
      <c r="E59" s="624"/>
      <c r="F59" s="775"/>
      <c r="G59" s="775"/>
      <c r="H59" s="754"/>
      <c r="I59" s="754"/>
      <c r="J59" s="746"/>
      <c r="K59" s="908"/>
      <c r="L59" s="638"/>
      <c r="M59" s="946"/>
      <c r="N59" s="946"/>
      <c r="O59" s="775"/>
      <c r="P59" s="775"/>
      <c r="Q59" s="947"/>
      <c r="R59" s="943" t="str">
        <f t="shared" si="3"/>
        <v xml:space="preserve"> </v>
      </c>
      <c r="S59" s="948"/>
      <c r="T59" s="948"/>
      <c r="U59" s="777"/>
      <c r="V59" s="777"/>
      <c r="W59" s="777"/>
      <c r="X59" s="777"/>
      <c r="Y59" s="777"/>
      <c r="Z59" s="777"/>
      <c r="AA59" s="777"/>
      <c r="AB59" s="638"/>
      <c r="AC59" s="638"/>
      <c r="AD59" s="638"/>
      <c r="AE59" s="638"/>
      <c r="AF59" s="638"/>
      <c r="AG59" s="945" t="str">
        <f t="shared" si="4"/>
        <v xml:space="preserve"> </v>
      </c>
      <c r="AH59" s="774" t="str">
        <f t="shared" si="0"/>
        <v xml:space="preserve"> </v>
      </c>
      <c r="AI59" s="774" t="str">
        <f t="shared" si="5"/>
        <v xml:space="preserve"> </v>
      </c>
      <c r="AJ59" s="774" t="str">
        <f t="shared" si="1"/>
        <v xml:space="preserve"> </v>
      </c>
      <c r="AK59" s="774" t="str">
        <f t="shared" si="2"/>
        <v xml:space="preserve"> </v>
      </c>
    </row>
    <row r="60" spans="1:37" x14ac:dyDescent="0.25">
      <c r="A60" s="775"/>
      <c r="B60" s="775"/>
      <c r="C60" s="775"/>
      <c r="D60" s="775"/>
      <c r="E60" s="624"/>
      <c r="F60" s="775"/>
      <c r="G60" s="775"/>
      <c r="H60" s="754"/>
      <c r="I60" s="754"/>
      <c r="J60" s="746"/>
      <c r="K60" s="908"/>
      <c r="L60" s="638"/>
      <c r="M60" s="946"/>
      <c r="N60" s="946"/>
      <c r="O60" s="775"/>
      <c r="P60" s="775"/>
      <c r="Q60" s="947"/>
      <c r="R60" s="943" t="str">
        <f t="shared" si="3"/>
        <v xml:space="preserve"> </v>
      </c>
      <c r="S60" s="948"/>
      <c r="T60" s="948"/>
      <c r="U60" s="777"/>
      <c r="V60" s="777"/>
      <c r="W60" s="777"/>
      <c r="X60" s="777"/>
      <c r="Y60" s="777"/>
      <c r="Z60" s="777"/>
      <c r="AA60" s="777"/>
      <c r="AB60" s="638"/>
      <c r="AC60" s="638"/>
      <c r="AD60" s="638"/>
      <c r="AE60" s="638"/>
      <c r="AF60" s="638"/>
      <c r="AG60" s="945" t="str">
        <f t="shared" si="4"/>
        <v xml:space="preserve"> </v>
      </c>
      <c r="AH60" s="774" t="str">
        <f t="shared" si="0"/>
        <v xml:space="preserve"> </v>
      </c>
      <c r="AI60" s="774" t="str">
        <f t="shared" si="5"/>
        <v xml:space="preserve"> </v>
      </c>
      <c r="AJ60" s="774" t="str">
        <f t="shared" si="1"/>
        <v xml:space="preserve"> </v>
      </c>
      <c r="AK60" s="774" t="str">
        <f t="shared" si="2"/>
        <v xml:space="preserve"> </v>
      </c>
    </row>
    <row r="61" spans="1:37" x14ac:dyDescent="0.25">
      <c r="A61" s="775"/>
      <c r="B61" s="775"/>
      <c r="C61" s="775"/>
      <c r="D61" s="775"/>
      <c r="E61" s="624"/>
      <c r="F61" s="775"/>
      <c r="G61" s="775"/>
      <c r="H61" s="754"/>
      <c r="I61" s="754"/>
      <c r="J61" s="746"/>
      <c r="K61" s="908"/>
      <c r="L61" s="638"/>
      <c r="M61" s="946"/>
      <c r="N61" s="946"/>
      <c r="O61" s="775"/>
      <c r="P61" s="775"/>
      <c r="Q61" s="947"/>
      <c r="R61" s="943" t="str">
        <f t="shared" si="3"/>
        <v xml:space="preserve"> </v>
      </c>
      <c r="S61" s="948"/>
      <c r="T61" s="948"/>
      <c r="U61" s="777"/>
      <c r="V61" s="777"/>
      <c r="W61" s="777"/>
      <c r="X61" s="777"/>
      <c r="Y61" s="777"/>
      <c r="Z61" s="777"/>
      <c r="AA61" s="777"/>
      <c r="AB61" s="638"/>
      <c r="AC61" s="638"/>
      <c r="AD61" s="638"/>
      <c r="AE61" s="638"/>
      <c r="AF61" s="638"/>
      <c r="AG61" s="945" t="str">
        <f t="shared" si="4"/>
        <v xml:space="preserve"> </v>
      </c>
      <c r="AH61" s="774" t="str">
        <f t="shared" si="0"/>
        <v xml:space="preserve"> </v>
      </c>
      <c r="AI61" s="774" t="str">
        <f t="shared" si="5"/>
        <v xml:space="preserve"> </v>
      </c>
      <c r="AJ61" s="774" t="str">
        <f t="shared" si="1"/>
        <v xml:space="preserve"> </v>
      </c>
      <c r="AK61" s="774" t="str">
        <f t="shared" si="2"/>
        <v xml:space="preserve"> </v>
      </c>
    </row>
    <row r="62" spans="1:37" x14ac:dyDescent="0.25">
      <c r="A62" s="775"/>
      <c r="B62" s="775"/>
      <c r="C62" s="775"/>
      <c r="D62" s="775"/>
      <c r="E62" s="624"/>
      <c r="F62" s="775"/>
      <c r="G62" s="775"/>
      <c r="H62" s="754"/>
      <c r="I62" s="754"/>
      <c r="J62" s="746"/>
      <c r="K62" s="908"/>
      <c r="L62" s="638"/>
      <c r="M62" s="946"/>
      <c r="N62" s="946"/>
      <c r="O62" s="775"/>
      <c r="P62" s="775"/>
      <c r="Q62" s="947"/>
      <c r="R62" s="943" t="str">
        <f t="shared" si="3"/>
        <v xml:space="preserve"> </v>
      </c>
      <c r="S62" s="948"/>
      <c r="T62" s="948"/>
      <c r="U62" s="777"/>
      <c r="V62" s="777"/>
      <c r="W62" s="772"/>
      <c r="X62" s="772"/>
      <c r="Y62" s="772"/>
      <c r="Z62" s="772"/>
      <c r="AA62" s="772"/>
      <c r="AB62" s="624"/>
      <c r="AC62" s="624"/>
      <c r="AD62" s="624"/>
      <c r="AE62" s="624"/>
      <c r="AF62" s="624"/>
      <c r="AG62" s="945" t="str">
        <f t="shared" si="4"/>
        <v xml:space="preserve"> </v>
      </c>
      <c r="AH62" s="774" t="str">
        <f t="shared" si="0"/>
        <v xml:space="preserve"> </v>
      </c>
      <c r="AI62" s="774" t="str">
        <f t="shared" si="5"/>
        <v xml:space="preserve"> </v>
      </c>
      <c r="AJ62" s="774" t="str">
        <f t="shared" si="1"/>
        <v xml:space="preserve"> </v>
      </c>
      <c r="AK62" s="774" t="str">
        <f t="shared" si="2"/>
        <v xml:space="preserve"> </v>
      </c>
    </row>
    <row r="63" spans="1:37" x14ac:dyDescent="0.25">
      <c r="A63" s="775"/>
      <c r="B63" s="775"/>
      <c r="C63" s="775"/>
      <c r="D63" s="775"/>
      <c r="E63" s="624"/>
      <c r="F63" s="775"/>
      <c r="G63" s="775"/>
      <c r="H63" s="754"/>
      <c r="I63" s="754"/>
      <c r="J63" s="746"/>
      <c r="K63" s="908"/>
      <c r="L63" s="638"/>
      <c r="M63" s="946"/>
      <c r="N63" s="946"/>
      <c r="O63" s="775"/>
      <c r="P63" s="775"/>
      <c r="Q63" s="947"/>
      <c r="R63" s="943" t="str">
        <f t="shared" si="3"/>
        <v xml:space="preserve"> </v>
      </c>
      <c r="S63" s="948"/>
      <c r="T63" s="948"/>
      <c r="U63" s="777"/>
      <c r="V63" s="777"/>
      <c r="W63" s="777"/>
      <c r="X63" s="777"/>
      <c r="Y63" s="777"/>
      <c r="Z63" s="777"/>
      <c r="AA63" s="777"/>
      <c r="AB63" s="638"/>
      <c r="AC63" s="638"/>
      <c r="AD63" s="638"/>
      <c r="AE63" s="638"/>
      <c r="AF63" s="638"/>
      <c r="AG63" s="945" t="str">
        <f t="shared" si="4"/>
        <v xml:space="preserve"> </v>
      </c>
      <c r="AH63" s="774" t="str">
        <f t="shared" si="0"/>
        <v xml:space="preserve"> </v>
      </c>
      <c r="AI63" s="774" t="str">
        <f t="shared" si="5"/>
        <v xml:space="preserve"> </v>
      </c>
      <c r="AJ63" s="774" t="str">
        <f t="shared" si="1"/>
        <v xml:space="preserve"> </v>
      </c>
      <c r="AK63" s="774" t="str">
        <f t="shared" si="2"/>
        <v xml:space="preserve"> </v>
      </c>
    </row>
    <row r="64" spans="1:37" x14ac:dyDescent="0.25">
      <c r="A64" s="775"/>
      <c r="B64" s="775"/>
      <c r="C64" s="775"/>
      <c r="D64" s="775"/>
      <c r="E64" s="624"/>
      <c r="F64" s="775"/>
      <c r="G64" s="775"/>
      <c r="H64" s="754"/>
      <c r="I64" s="754"/>
      <c r="J64" s="746"/>
      <c r="K64" s="908"/>
      <c r="L64" s="638"/>
      <c r="M64" s="946"/>
      <c r="N64" s="946"/>
      <c r="O64" s="775"/>
      <c r="P64" s="775"/>
      <c r="Q64" s="947"/>
      <c r="R64" s="943" t="str">
        <f t="shared" si="3"/>
        <v xml:space="preserve"> </v>
      </c>
      <c r="S64" s="948"/>
      <c r="T64" s="948"/>
      <c r="U64" s="777"/>
      <c r="V64" s="777"/>
      <c r="W64" s="777"/>
      <c r="X64" s="777"/>
      <c r="Y64" s="777"/>
      <c r="Z64" s="777"/>
      <c r="AA64" s="777"/>
      <c r="AB64" s="638"/>
      <c r="AC64" s="638"/>
      <c r="AD64" s="638"/>
      <c r="AE64" s="638"/>
      <c r="AF64" s="638"/>
      <c r="AG64" s="945" t="str">
        <f t="shared" si="4"/>
        <v xml:space="preserve"> </v>
      </c>
      <c r="AH64" s="774" t="str">
        <f t="shared" si="0"/>
        <v xml:space="preserve"> </v>
      </c>
      <c r="AI64" s="774" t="str">
        <f t="shared" si="5"/>
        <v xml:space="preserve"> </v>
      </c>
      <c r="AJ64" s="774" t="str">
        <f t="shared" si="1"/>
        <v xml:space="preserve"> </v>
      </c>
      <c r="AK64" s="774" t="str">
        <f t="shared" si="2"/>
        <v xml:space="preserve"> </v>
      </c>
    </row>
    <row r="65" spans="1:37" x14ac:dyDescent="0.25">
      <c r="A65" s="775"/>
      <c r="B65" s="775"/>
      <c r="C65" s="775"/>
      <c r="D65" s="775"/>
      <c r="E65" s="624"/>
      <c r="F65" s="775"/>
      <c r="G65" s="775"/>
      <c r="H65" s="754"/>
      <c r="I65" s="754"/>
      <c r="J65" s="746"/>
      <c r="K65" s="908"/>
      <c r="L65" s="638"/>
      <c r="M65" s="946"/>
      <c r="N65" s="946"/>
      <c r="O65" s="775"/>
      <c r="P65" s="775"/>
      <c r="Q65" s="947"/>
      <c r="R65" s="943" t="str">
        <f t="shared" si="3"/>
        <v xml:space="preserve"> </v>
      </c>
      <c r="S65" s="948"/>
      <c r="T65" s="948"/>
      <c r="U65" s="777"/>
      <c r="V65" s="777"/>
      <c r="W65" s="777"/>
      <c r="X65" s="777"/>
      <c r="Y65" s="777"/>
      <c r="Z65" s="777"/>
      <c r="AA65" s="777"/>
      <c r="AB65" s="638"/>
      <c r="AC65" s="638"/>
      <c r="AD65" s="638"/>
      <c r="AE65" s="638"/>
      <c r="AF65" s="638"/>
      <c r="AG65" s="945" t="str">
        <f t="shared" si="4"/>
        <v xml:space="preserve"> </v>
      </c>
      <c r="AH65" s="774" t="str">
        <f t="shared" si="0"/>
        <v xml:space="preserve"> </v>
      </c>
      <c r="AI65" s="774" t="str">
        <f t="shared" si="5"/>
        <v xml:space="preserve"> </v>
      </c>
      <c r="AJ65" s="774" t="str">
        <f t="shared" si="1"/>
        <v xml:space="preserve"> </v>
      </c>
      <c r="AK65" s="774" t="str">
        <f t="shared" si="2"/>
        <v xml:space="preserve"> </v>
      </c>
    </row>
    <row r="66" spans="1:37" x14ac:dyDescent="0.25">
      <c r="A66" s="775"/>
      <c r="B66" s="775"/>
      <c r="C66" s="775"/>
      <c r="D66" s="775"/>
      <c r="E66" s="624"/>
      <c r="F66" s="775"/>
      <c r="G66" s="775"/>
      <c r="H66" s="754"/>
      <c r="I66" s="754"/>
      <c r="J66" s="746"/>
      <c r="K66" s="908"/>
      <c r="L66" s="638"/>
      <c r="M66" s="946"/>
      <c r="N66" s="946"/>
      <c r="O66" s="775"/>
      <c r="P66" s="775"/>
      <c r="Q66" s="947"/>
      <c r="R66" s="943" t="str">
        <f t="shared" si="3"/>
        <v xml:space="preserve"> </v>
      </c>
      <c r="S66" s="948"/>
      <c r="T66" s="948"/>
      <c r="U66" s="777"/>
      <c r="V66" s="777"/>
      <c r="W66" s="772"/>
      <c r="X66" s="772"/>
      <c r="Y66" s="772"/>
      <c r="Z66" s="772"/>
      <c r="AA66" s="772"/>
      <c r="AB66" s="624"/>
      <c r="AC66" s="624"/>
      <c r="AD66" s="624"/>
      <c r="AE66" s="624"/>
      <c r="AF66" s="624"/>
      <c r="AG66" s="945" t="str">
        <f t="shared" si="4"/>
        <v xml:space="preserve"> </v>
      </c>
      <c r="AH66" s="774" t="str">
        <f t="shared" si="0"/>
        <v xml:space="preserve"> </v>
      </c>
      <c r="AI66" s="774" t="str">
        <f t="shared" si="5"/>
        <v xml:space="preserve"> </v>
      </c>
      <c r="AJ66" s="774" t="str">
        <f t="shared" si="1"/>
        <v xml:space="preserve"> </v>
      </c>
      <c r="AK66" s="774" t="str">
        <f t="shared" si="2"/>
        <v xml:space="preserve"> </v>
      </c>
    </row>
    <row r="67" spans="1:37" x14ac:dyDescent="0.25">
      <c r="A67" s="775"/>
      <c r="B67" s="775"/>
      <c r="C67" s="775"/>
      <c r="D67" s="775"/>
      <c r="E67" s="624"/>
      <c r="F67" s="775"/>
      <c r="G67" s="775"/>
      <c r="H67" s="754"/>
      <c r="I67" s="754"/>
      <c r="J67" s="746"/>
      <c r="K67" s="908"/>
      <c r="L67" s="638"/>
      <c r="M67" s="946"/>
      <c r="N67" s="946"/>
      <c r="O67" s="775"/>
      <c r="P67" s="775"/>
      <c r="Q67" s="947"/>
      <c r="R67" s="943" t="str">
        <f t="shared" si="3"/>
        <v xml:space="preserve"> </v>
      </c>
      <c r="S67" s="948"/>
      <c r="T67" s="948"/>
      <c r="U67" s="777"/>
      <c r="V67" s="777"/>
      <c r="W67" s="777"/>
      <c r="X67" s="777"/>
      <c r="Y67" s="777"/>
      <c r="Z67" s="777"/>
      <c r="AA67" s="777"/>
      <c r="AB67" s="638"/>
      <c r="AC67" s="638"/>
      <c r="AD67" s="638"/>
      <c r="AE67" s="638"/>
      <c r="AF67" s="638"/>
      <c r="AG67" s="945" t="str">
        <f t="shared" si="4"/>
        <v xml:space="preserve"> </v>
      </c>
      <c r="AH67" s="774" t="str">
        <f t="shared" si="0"/>
        <v xml:space="preserve"> </v>
      </c>
      <c r="AI67" s="774" t="str">
        <f t="shared" si="5"/>
        <v xml:space="preserve"> </v>
      </c>
      <c r="AJ67" s="774" t="str">
        <f t="shared" si="1"/>
        <v xml:space="preserve"> </v>
      </c>
      <c r="AK67" s="774" t="str">
        <f t="shared" si="2"/>
        <v xml:space="preserve"> </v>
      </c>
    </row>
    <row r="68" spans="1:37" x14ac:dyDescent="0.25">
      <c r="A68" s="775"/>
      <c r="B68" s="775"/>
      <c r="C68" s="775"/>
      <c r="D68" s="775"/>
      <c r="E68" s="624"/>
      <c r="F68" s="775"/>
      <c r="G68" s="775"/>
      <c r="H68" s="754"/>
      <c r="I68" s="754"/>
      <c r="J68" s="746"/>
      <c r="K68" s="908"/>
      <c r="L68" s="638"/>
      <c r="M68" s="946"/>
      <c r="N68" s="946"/>
      <c r="O68" s="775"/>
      <c r="P68" s="775"/>
      <c r="Q68" s="947"/>
      <c r="R68" s="943" t="str">
        <f t="shared" si="3"/>
        <v xml:space="preserve"> </v>
      </c>
      <c r="S68" s="948"/>
      <c r="T68" s="948"/>
      <c r="U68" s="777"/>
      <c r="V68" s="777"/>
      <c r="W68" s="777"/>
      <c r="X68" s="777"/>
      <c r="Y68" s="777"/>
      <c r="Z68" s="777"/>
      <c r="AA68" s="777"/>
      <c r="AB68" s="638"/>
      <c r="AC68" s="638"/>
      <c r="AD68" s="638"/>
      <c r="AE68" s="638"/>
      <c r="AF68" s="638"/>
      <c r="AG68" s="945" t="str">
        <f t="shared" si="4"/>
        <v xml:space="preserve"> </v>
      </c>
      <c r="AH68" s="774" t="str">
        <f t="shared" si="0"/>
        <v xml:space="preserve"> </v>
      </c>
      <c r="AI68" s="774" t="str">
        <f t="shared" si="5"/>
        <v xml:space="preserve"> </v>
      </c>
      <c r="AJ68" s="774" t="str">
        <f t="shared" si="1"/>
        <v xml:space="preserve"> </v>
      </c>
      <c r="AK68" s="774" t="str">
        <f t="shared" si="2"/>
        <v xml:space="preserve"> </v>
      </c>
    </row>
    <row r="69" spans="1:37" x14ac:dyDescent="0.25">
      <c r="A69" s="775"/>
      <c r="B69" s="775"/>
      <c r="C69" s="775"/>
      <c r="D69" s="775"/>
      <c r="E69" s="624"/>
      <c r="F69" s="775"/>
      <c r="G69" s="775"/>
      <c r="H69" s="754"/>
      <c r="I69" s="754"/>
      <c r="J69" s="746"/>
      <c r="K69" s="908"/>
      <c r="L69" s="638"/>
      <c r="M69" s="946"/>
      <c r="N69" s="946"/>
      <c r="O69" s="775"/>
      <c r="P69" s="775"/>
      <c r="Q69" s="947"/>
      <c r="R69" s="943" t="str">
        <f t="shared" si="3"/>
        <v xml:space="preserve"> </v>
      </c>
      <c r="S69" s="948"/>
      <c r="T69" s="948"/>
      <c r="U69" s="777"/>
      <c r="V69" s="777"/>
      <c r="W69" s="777"/>
      <c r="X69" s="777"/>
      <c r="Y69" s="777"/>
      <c r="Z69" s="777"/>
      <c r="AA69" s="777"/>
      <c r="AB69" s="638"/>
      <c r="AC69" s="638"/>
      <c r="AD69" s="638"/>
      <c r="AE69" s="638"/>
      <c r="AF69" s="638"/>
      <c r="AG69" s="945" t="str">
        <f t="shared" si="4"/>
        <v xml:space="preserve"> </v>
      </c>
      <c r="AH69" s="774" t="str">
        <f t="shared" si="0"/>
        <v xml:space="preserve"> </v>
      </c>
      <c r="AI69" s="774" t="str">
        <f t="shared" si="5"/>
        <v xml:space="preserve"> </v>
      </c>
      <c r="AJ69" s="774" t="str">
        <f t="shared" si="1"/>
        <v xml:space="preserve"> </v>
      </c>
      <c r="AK69" s="774" t="str">
        <f t="shared" si="2"/>
        <v xml:space="preserve"> </v>
      </c>
    </row>
    <row r="70" spans="1:37" x14ac:dyDescent="0.25">
      <c r="A70" s="775"/>
      <c r="B70" s="775"/>
      <c r="C70" s="775"/>
      <c r="D70" s="775"/>
      <c r="E70" s="624"/>
      <c r="F70" s="775"/>
      <c r="G70" s="775"/>
      <c r="H70" s="754"/>
      <c r="I70" s="754"/>
      <c r="J70" s="746"/>
      <c r="K70" s="908"/>
      <c r="L70" s="638"/>
      <c r="M70" s="946"/>
      <c r="N70" s="946"/>
      <c r="O70" s="775"/>
      <c r="P70" s="775"/>
      <c r="Q70" s="947"/>
      <c r="R70" s="943" t="str">
        <f t="shared" si="3"/>
        <v xml:space="preserve"> </v>
      </c>
      <c r="S70" s="948"/>
      <c r="T70" s="948"/>
      <c r="U70" s="777"/>
      <c r="V70" s="777"/>
      <c r="W70" s="772"/>
      <c r="X70" s="772"/>
      <c r="Y70" s="772"/>
      <c r="Z70" s="772"/>
      <c r="AA70" s="772"/>
      <c r="AB70" s="624"/>
      <c r="AC70" s="624"/>
      <c r="AD70" s="624"/>
      <c r="AE70" s="624"/>
      <c r="AF70" s="624"/>
      <c r="AG70" s="945" t="str">
        <f t="shared" si="4"/>
        <v xml:space="preserve"> </v>
      </c>
      <c r="AH70" s="774" t="str">
        <f t="shared" ref="AH70:AH133" si="6">IFERROR(U70/R70," ")</f>
        <v xml:space="preserve"> </v>
      </c>
      <c r="AI70" s="774" t="str">
        <f t="shared" si="5"/>
        <v xml:space="preserve"> </v>
      </c>
      <c r="AJ70" s="774" t="str">
        <f t="shared" ref="AJ70:AJ133" si="7">IFERROR(Z70*0.187*10^-3/O70," ")</f>
        <v xml:space="preserve"> </v>
      </c>
      <c r="AK70" s="774" t="str">
        <f t="shared" ref="AK70:AK133" si="8">IFERROR(AD70*0.187*10^-3/P70," ")</f>
        <v xml:space="preserve"> </v>
      </c>
    </row>
    <row r="71" spans="1:37" x14ac:dyDescent="0.25">
      <c r="A71" s="775"/>
      <c r="B71" s="775"/>
      <c r="C71" s="775"/>
      <c r="D71" s="775"/>
      <c r="E71" s="624"/>
      <c r="F71" s="775"/>
      <c r="G71" s="775"/>
      <c r="H71" s="754"/>
      <c r="I71" s="754"/>
      <c r="J71" s="746"/>
      <c r="K71" s="908"/>
      <c r="L71" s="638"/>
      <c r="M71" s="946"/>
      <c r="N71" s="946"/>
      <c r="O71" s="775"/>
      <c r="P71" s="775"/>
      <c r="Q71" s="947"/>
      <c r="R71" s="943" t="str">
        <f t="shared" ref="R71:R134" si="9">IF(M71*T71&gt;0,M71*T71," ")</f>
        <v xml:space="preserve"> </v>
      </c>
      <c r="S71" s="948"/>
      <c r="T71" s="948"/>
      <c r="U71" s="777"/>
      <c r="V71" s="777"/>
      <c r="W71" s="777"/>
      <c r="X71" s="777"/>
      <c r="Y71" s="777"/>
      <c r="Z71" s="777"/>
      <c r="AA71" s="777"/>
      <c r="AB71" s="638"/>
      <c r="AC71" s="638"/>
      <c r="AD71" s="638"/>
      <c r="AE71" s="638"/>
      <c r="AF71" s="638"/>
      <c r="AG71" s="945" t="str">
        <f t="shared" ref="AG71:AG134" si="10">IF(AF71&gt;0,AF71*0.187*10^-3," ")</f>
        <v xml:space="preserve"> </v>
      </c>
      <c r="AH71" s="774" t="str">
        <f t="shared" si="6"/>
        <v xml:space="preserve"> </v>
      </c>
      <c r="AI71" s="774" t="str">
        <f t="shared" ref="AI71:AI134" si="11">IFERROR(AH71*0.187*10^3," ")</f>
        <v xml:space="preserve"> </v>
      </c>
      <c r="AJ71" s="774" t="str">
        <f t="shared" si="7"/>
        <v xml:space="preserve"> </v>
      </c>
      <c r="AK71" s="774" t="str">
        <f t="shared" si="8"/>
        <v xml:space="preserve"> </v>
      </c>
    </row>
    <row r="72" spans="1:37" x14ac:dyDescent="0.25">
      <c r="A72" s="775"/>
      <c r="B72" s="775"/>
      <c r="C72" s="775"/>
      <c r="D72" s="775"/>
      <c r="E72" s="624"/>
      <c r="F72" s="775"/>
      <c r="G72" s="775"/>
      <c r="H72" s="754"/>
      <c r="I72" s="754"/>
      <c r="J72" s="746"/>
      <c r="K72" s="908"/>
      <c r="L72" s="638"/>
      <c r="M72" s="946"/>
      <c r="N72" s="946"/>
      <c r="O72" s="775"/>
      <c r="P72" s="775"/>
      <c r="Q72" s="947"/>
      <c r="R72" s="943" t="str">
        <f t="shared" si="9"/>
        <v xml:space="preserve"> </v>
      </c>
      <c r="S72" s="948"/>
      <c r="T72" s="948"/>
      <c r="U72" s="777"/>
      <c r="V72" s="777"/>
      <c r="W72" s="777"/>
      <c r="X72" s="777"/>
      <c r="Y72" s="777"/>
      <c r="Z72" s="777"/>
      <c r="AA72" s="777"/>
      <c r="AB72" s="638"/>
      <c r="AC72" s="638"/>
      <c r="AD72" s="638"/>
      <c r="AE72" s="638"/>
      <c r="AF72" s="638"/>
      <c r="AG72" s="945" t="str">
        <f t="shared" si="10"/>
        <v xml:space="preserve"> </v>
      </c>
      <c r="AH72" s="774" t="str">
        <f t="shared" si="6"/>
        <v xml:space="preserve"> </v>
      </c>
      <c r="AI72" s="774" t="str">
        <f t="shared" si="11"/>
        <v xml:space="preserve"> </v>
      </c>
      <c r="AJ72" s="774" t="str">
        <f t="shared" si="7"/>
        <v xml:space="preserve"> </v>
      </c>
      <c r="AK72" s="774" t="str">
        <f t="shared" si="8"/>
        <v xml:space="preserve"> </v>
      </c>
    </row>
    <row r="73" spans="1:37" x14ac:dyDescent="0.25">
      <c r="A73" s="775"/>
      <c r="B73" s="775"/>
      <c r="C73" s="775"/>
      <c r="D73" s="775"/>
      <c r="E73" s="624"/>
      <c r="F73" s="775"/>
      <c r="G73" s="775"/>
      <c r="H73" s="754"/>
      <c r="I73" s="754"/>
      <c r="J73" s="746"/>
      <c r="K73" s="908"/>
      <c r="L73" s="638"/>
      <c r="M73" s="946"/>
      <c r="N73" s="946"/>
      <c r="O73" s="775"/>
      <c r="P73" s="775"/>
      <c r="Q73" s="947"/>
      <c r="R73" s="943" t="str">
        <f t="shared" si="9"/>
        <v xml:space="preserve"> </v>
      </c>
      <c r="S73" s="948"/>
      <c r="T73" s="948"/>
      <c r="U73" s="777"/>
      <c r="V73" s="777"/>
      <c r="W73" s="777"/>
      <c r="X73" s="777"/>
      <c r="Y73" s="777"/>
      <c r="Z73" s="777"/>
      <c r="AA73" s="777"/>
      <c r="AB73" s="638"/>
      <c r="AC73" s="638"/>
      <c r="AD73" s="638"/>
      <c r="AE73" s="638"/>
      <c r="AF73" s="638"/>
      <c r="AG73" s="945" t="str">
        <f t="shared" si="10"/>
        <v xml:space="preserve"> </v>
      </c>
      <c r="AH73" s="774" t="str">
        <f t="shared" si="6"/>
        <v xml:space="preserve"> </v>
      </c>
      <c r="AI73" s="774" t="str">
        <f t="shared" si="11"/>
        <v xml:space="preserve"> </v>
      </c>
      <c r="AJ73" s="774" t="str">
        <f t="shared" si="7"/>
        <v xml:space="preserve"> </v>
      </c>
      <c r="AK73" s="774" t="str">
        <f t="shared" si="8"/>
        <v xml:space="preserve"> </v>
      </c>
    </row>
    <row r="74" spans="1:37" x14ac:dyDescent="0.25">
      <c r="A74" s="775"/>
      <c r="B74" s="775"/>
      <c r="C74" s="775"/>
      <c r="D74" s="775"/>
      <c r="E74" s="624"/>
      <c r="F74" s="775"/>
      <c r="G74" s="775"/>
      <c r="H74" s="754"/>
      <c r="I74" s="754"/>
      <c r="J74" s="746"/>
      <c r="K74" s="908"/>
      <c r="L74" s="638"/>
      <c r="M74" s="946"/>
      <c r="N74" s="946"/>
      <c r="O74" s="775"/>
      <c r="P74" s="775"/>
      <c r="Q74" s="947"/>
      <c r="R74" s="943" t="str">
        <f t="shared" si="9"/>
        <v xml:space="preserve"> </v>
      </c>
      <c r="S74" s="948"/>
      <c r="T74" s="948"/>
      <c r="U74" s="777"/>
      <c r="V74" s="777"/>
      <c r="W74" s="772"/>
      <c r="X74" s="772"/>
      <c r="Y74" s="772"/>
      <c r="Z74" s="772"/>
      <c r="AA74" s="772"/>
      <c r="AB74" s="624"/>
      <c r="AC74" s="624"/>
      <c r="AD74" s="624"/>
      <c r="AE74" s="624"/>
      <c r="AF74" s="624"/>
      <c r="AG74" s="945" t="str">
        <f t="shared" si="10"/>
        <v xml:space="preserve"> </v>
      </c>
      <c r="AH74" s="774" t="str">
        <f t="shared" si="6"/>
        <v xml:space="preserve"> </v>
      </c>
      <c r="AI74" s="774" t="str">
        <f t="shared" si="11"/>
        <v xml:space="preserve"> </v>
      </c>
      <c r="AJ74" s="774" t="str">
        <f t="shared" si="7"/>
        <v xml:space="preserve"> </v>
      </c>
      <c r="AK74" s="774" t="str">
        <f t="shared" si="8"/>
        <v xml:space="preserve"> </v>
      </c>
    </row>
    <row r="75" spans="1:37" x14ac:dyDescent="0.25">
      <c r="A75" s="775"/>
      <c r="B75" s="775"/>
      <c r="C75" s="775"/>
      <c r="D75" s="775"/>
      <c r="E75" s="624"/>
      <c r="F75" s="775"/>
      <c r="G75" s="775"/>
      <c r="H75" s="754"/>
      <c r="I75" s="754"/>
      <c r="J75" s="746"/>
      <c r="K75" s="908"/>
      <c r="L75" s="638"/>
      <c r="M75" s="946"/>
      <c r="N75" s="946"/>
      <c r="O75" s="775"/>
      <c r="P75" s="775"/>
      <c r="Q75" s="947"/>
      <c r="R75" s="943" t="str">
        <f t="shared" si="9"/>
        <v xml:space="preserve"> </v>
      </c>
      <c r="S75" s="948"/>
      <c r="T75" s="948"/>
      <c r="U75" s="777"/>
      <c r="V75" s="777"/>
      <c r="W75" s="777"/>
      <c r="X75" s="777"/>
      <c r="Y75" s="777"/>
      <c r="Z75" s="777"/>
      <c r="AA75" s="777"/>
      <c r="AB75" s="638"/>
      <c r="AC75" s="638"/>
      <c r="AD75" s="638"/>
      <c r="AE75" s="638"/>
      <c r="AF75" s="638"/>
      <c r="AG75" s="945" t="str">
        <f t="shared" si="10"/>
        <v xml:space="preserve"> </v>
      </c>
      <c r="AH75" s="774" t="str">
        <f t="shared" si="6"/>
        <v xml:space="preserve"> </v>
      </c>
      <c r="AI75" s="774" t="str">
        <f t="shared" si="11"/>
        <v xml:space="preserve"> </v>
      </c>
      <c r="AJ75" s="774" t="str">
        <f t="shared" si="7"/>
        <v xml:space="preserve"> </v>
      </c>
      <c r="AK75" s="774" t="str">
        <f t="shared" si="8"/>
        <v xml:space="preserve"> </v>
      </c>
    </row>
    <row r="76" spans="1:37" x14ac:dyDescent="0.25">
      <c r="A76" s="775"/>
      <c r="B76" s="775"/>
      <c r="C76" s="775"/>
      <c r="D76" s="775"/>
      <c r="E76" s="624"/>
      <c r="F76" s="775"/>
      <c r="G76" s="775"/>
      <c r="H76" s="754"/>
      <c r="I76" s="754"/>
      <c r="J76" s="746"/>
      <c r="K76" s="908"/>
      <c r="L76" s="638"/>
      <c r="M76" s="946"/>
      <c r="N76" s="946"/>
      <c r="O76" s="775"/>
      <c r="P76" s="775"/>
      <c r="Q76" s="947"/>
      <c r="R76" s="943" t="str">
        <f t="shared" si="9"/>
        <v xml:space="preserve"> </v>
      </c>
      <c r="S76" s="948"/>
      <c r="T76" s="948"/>
      <c r="U76" s="777"/>
      <c r="V76" s="777"/>
      <c r="W76" s="777"/>
      <c r="X76" s="777"/>
      <c r="Y76" s="777"/>
      <c r="Z76" s="777"/>
      <c r="AA76" s="777"/>
      <c r="AB76" s="638"/>
      <c r="AC76" s="638"/>
      <c r="AD76" s="638"/>
      <c r="AE76" s="638"/>
      <c r="AF76" s="638"/>
      <c r="AG76" s="945" t="str">
        <f t="shared" si="10"/>
        <v xml:space="preserve"> </v>
      </c>
      <c r="AH76" s="774" t="str">
        <f t="shared" si="6"/>
        <v xml:space="preserve"> </v>
      </c>
      <c r="AI76" s="774" t="str">
        <f t="shared" si="11"/>
        <v xml:space="preserve"> </v>
      </c>
      <c r="AJ76" s="774" t="str">
        <f t="shared" si="7"/>
        <v xml:space="preserve"> </v>
      </c>
      <c r="AK76" s="774" t="str">
        <f t="shared" si="8"/>
        <v xml:space="preserve"> </v>
      </c>
    </row>
    <row r="77" spans="1:37" x14ac:dyDescent="0.25">
      <c r="A77" s="775"/>
      <c r="B77" s="775"/>
      <c r="C77" s="775"/>
      <c r="D77" s="775"/>
      <c r="E77" s="624"/>
      <c r="F77" s="775"/>
      <c r="G77" s="775"/>
      <c r="H77" s="754"/>
      <c r="I77" s="754"/>
      <c r="J77" s="746"/>
      <c r="K77" s="908"/>
      <c r="L77" s="638"/>
      <c r="M77" s="946"/>
      <c r="N77" s="946"/>
      <c r="O77" s="775"/>
      <c r="P77" s="775"/>
      <c r="Q77" s="947"/>
      <c r="R77" s="943" t="str">
        <f t="shared" si="9"/>
        <v xml:space="preserve"> </v>
      </c>
      <c r="S77" s="948"/>
      <c r="T77" s="948"/>
      <c r="U77" s="777"/>
      <c r="V77" s="777"/>
      <c r="W77" s="777"/>
      <c r="X77" s="777"/>
      <c r="Y77" s="777"/>
      <c r="Z77" s="777"/>
      <c r="AA77" s="777"/>
      <c r="AB77" s="638"/>
      <c r="AC77" s="638"/>
      <c r="AD77" s="638"/>
      <c r="AE77" s="638"/>
      <c r="AF77" s="638"/>
      <c r="AG77" s="945" t="str">
        <f t="shared" si="10"/>
        <v xml:space="preserve"> </v>
      </c>
      <c r="AH77" s="774" t="str">
        <f t="shared" si="6"/>
        <v xml:space="preserve"> </v>
      </c>
      <c r="AI77" s="774" t="str">
        <f t="shared" si="11"/>
        <v xml:space="preserve"> </v>
      </c>
      <c r="AJ77" s="774" t="str">
        <f t="shared" si="7"/>
        <v xml:space="preserve"> </v>
      </c>
      <c r="AK77" s="774" t="str">
        <f t="shared" si="8"/>
        <v xml:space="preserve"> </v>
      </c>
    </row>
    <row r="78" spans="1:37" x14ac:dyDescent="0.25">
      <c r="A78" s="775"/>
      <c r="B78" s="775"/>
      <c r="C78" s="775"/>
      <c r="D78" s="775"/>
      <c r="E78" s="624"/>
      <c r="F78" s="775"/>
      <c r="G78" s="775"/>
      <c r="H78" s="754"/>
      <c r="I78" s="754"/>
      <c r="J78" s="746"/>
      <c r="K78" s="908"/>
      <c r="L78" s="638"/>
      <c r="M78" s="946"/>
      <c r="N78" s="946"/>
      <c r="O78" s="775"/>
      <c r="P78" s="775"/>
      <c r="Q78" s="947"/>
      <c r="R78" s="943" t="str">
        <f t="shared" si="9"/>
        <v xml:space="preserve"> </v>
      </c>
      <c r="S78" s="948"/>
      <c r="T78" s="948"/>
      <c r="U78" s="777"/>
      <c r="V78" s="777"/>
      <c r="W78" s="772"/>
      <c r="X78" s="772"/>
      <c r="Y78" s="772"/>
      <c r="Z78" s="772"/>
      <c r="AA78" s="772"/>
      <c r="AB78" s="624"/>
      <c r="AC78" s="624"/>
      <c r="AD78" s="624"/>
      <c r="AE78" s="624"/>
      <c r="AF78" s="624"/>
      <c r="AG78" s="945" t="str">
        <f t="shared" si="10"/>
        <v xml:space="preserve"> </v>
      </c>
      <c r="AH78" s="774" t="str">
        <f t="shared" si="6"/>
        <v xml:space="preserve"> </v>
      </c>
      <c r="AI78" s="774" t="str">
        <f t="shared" si="11"/>
        <v xml:space="preserve"> </v>
      </c>
      <c r="AJ78" s="774" t="str">
        <f t="shared" si="7"/>
        <v xml:space="preserve"> </v>
      </c>
      <c r="AK78" s="774" t="str">
        <f t="shared" si="8"/>
        <v xml:space="preserve"> </v>
      </c>
    </row>
    <row r="79" spans="1:37" x14ac:dyDescent="0.25">
      <c r="A79" s="775"/>
      <c r="B79" s="775"/>
      <c r="C79" s="775"/>
      <c r="D79" s="775"/>
      <c r="E79" s="624"/>
      <c r="F79" s="775"/>
      <c r="G79" s="775"/>
      <c r="H79" s="754"/>
      <c r="I79" s="754"/>
      <c r="J79" s="746"/>
      <c r="K79" s="908"/>
      <c r="L79" s="638"/>
      <c r="M79" s="946"/>
      <c r="N79" s="946"/>
      <c r="O79" s="775"/>
      <c r="P79" s="775"/>
      <c r="Q79" s="947"/>
      <c r="R79" s="943" t="str">
        <f t="shared" si="9"/>
        <v xml:space="preserve"> </v>
      </c>
      <c r="S79" s="948"/>
      <c r="T79" s="948"/>
      <c r="U79" s="777"/>
      <c r="V79" s="777"/>
      <c r="W79" s="777"/>
      <c r="X79" s="777"/>
      <c r="Y79" s="777"/>
      <c r="Z79" s="777"/>
      <c r="AA79" s="777"/>
      <c r="AB79" s="638"/>
      <c r="AC79" s="638"/>
      <c r="AD79" s="638"/>
      <c r="AE79" s="638"/>
      <c r="AF79" s="638"/>
      <c r="AG79" s="945" t="str">
        <f t="shared" si="10"/>
        <v xml:space="preserve"> </v>
      </c>
      <c r="AH79" s="774" t="str">
        <f t="shared" si="6"/>
        <v xml:space="preserve"> </v>
      </c>
      <c r="AI79" s="774" t="str">
        <f t="shared" si="11"/>
        <v xml:space="preserve"> </v>
      </c>
      <c r="AJ79" s="774" t="str">
        <f t="shared" si="7"/>
        <v xml:space="preserve"> </v>
      </c>
      <c r="AK79" s="774" t="str">
        <f t="shared" si="8"/>
        <v xml:space="preserve"> </v>
      </c>
    </row>
    <row r="80" spans="1:37" x14ac:dyDescent="0.25">
      <c r="A80" s="775"/>
      <c r="B80" s="775"/>
      <c r="C80" s="775"/>
      <c r="D80" s="775"/>
      <c r="E80" s="624"/>
      <c r="F80" s="775"/>
      <c r="G80" s="775"/>
      <c r="H80" s="754"/>
      <c r="I80" s="754"/>
      <c r="J80" s="746"/>
      <c r="K80" s="908"/>
      <c r="L80" s="638"/>
      <c r="M80" s="946"/>
      <c r="N80" s="946"/>
      <c r="O80" s="775"/>
      <c r="P80" s="775"/>
      <c r="Q80" s="947"/>
      <c r="R80" s="943" t="str">
        <f t="shared" si="9"/>
        <v xml:space="preserve"> </v>
      </c>
      <c r="S80" s="948"/>
      <c r="T80" s="948"/>
      <c r="U80" s="777"/>
      <c r="V80" s="777"/>
      <c r="W80" s="777"/>
      <c r="X80" s="777"/>
      <c r="Y80" s="777"/>
      <c r="Z80" s="777"/>
      <c r="AA80" s="777"/>
      <c r="AB80" s="638"/>
      <c r="AC80" s="638"/>
      <c r="AD80" s="638"/>
      <c r="AE80" s="638"/>
      <c r="AF80" s="638"/>
      <c r="AG80" s="945" t="str">
        <f t="shared" si="10"/>
        <v xml:space="preserve"> </v>
      </c>
      <c r="AH80" s="774" t="str">
        <f t="shared" si="6"/>
        <v xml:space="preserve"> </v>
      </c>
      <c r="AI80" s="774" t="str">
        <f t="shared" si="11"/>
        <v xml:space="preserve"> </v>
      </c>
      <c r="AJ80" s="774" t="str">
        <f t="shared" si="7"/>
        <v xml:space="preserve"> </v>
      </c>
      <c r="AK80" s="774" t="str">
        <f t="shared" si="8"/>
        <v xml:space="preserve"> </v>
      </c>
    </row>
    <row r="81" spans="1:37" x14ac:dyDescent="0.25">
      <c r="A81" s="775"/>
      <c r="B81" s="775"/>
      <c r="C81" s="775"/>
      <c r="D81" s="775"/>
      <c r="E81" s="624"/>
      <c r="F81" s="775"/>
      <c r="G81" s="775"/>
      <c r="H81" s="754"/>
      <c r="I81" s="754"/>
      <c r="J81" s="746"/>
      <c r="K81" s="908"/>
      <c r="L81" s="638"/>
      <c r="M81" s="946"/>
      <c r="N81" s="946"/>
      <c r="O81" s="775"/>
      <c r="P81" s="775"/>
      <c r="Q81" s="947"/>
      <c r="R81" s="943" t="str">
        <f t="shared" si="9"/>
        <v xml:space="preserve"> </v>
      </c>
      <c r="S81" s="948"/>
      <c r="T81" s="948"/>
      <c r="U81" s="777"/>
      <c r="V81" s="777"/>
      <c r="W81" s="777"/>
      <c r="X81" s="777"/>
      <c r="Y81" s="777"/>
      <c r="Z81" s="777"/>
      <c r="AA81" s="777"/>
      <c r="AB81" s="638"/>
      <c r="AC81" s="638"/>
      <c r="AD81" s="638"/>
      <c r="AE81" s="638"/>
      <c r="AF81" s="638"/>
      <c r="AG81" s="945" t="str">
        <f t="shared" si="10"/>
        <v xml:space="preserve"> </v>
      </c>
      <c r="AH81" s="774" t="str">
        <f t="shared" si="6"/>
        <v xml:space="preserve"> </v>
      </c>
      <c r="AI81" s="774" t="str">
        <f t="shared" si="11"/>
        <v xml:space="preserve"> </v>
      </c>
      <c r="AJ81" s="774" t="str">
        <f t="shared" si="7"/>
        <v xml:space="preserve"> </v>
      </c>
      <c r="AK81" s="774" t="str">
        <f t="shared" si="8"/>
        <v xml:space="preserve"> </v>
      </c>
    </row>
    <row r="82" spans="1:37" x14ac:dyDescent="0.25">
      <c r="A82" s="775"/>
      <c r="B82" s="775"/>
      <c r="C82" s="775"/>
      <c r="D82" s="775"/>
      <c r="E82" s="624"/>
      <c r="F82" s="775"/>
      <c r="G82" s="775"/>
      <c r="H82" s="754"/>
      <c r="I82" s="754"/>
      <c r="J82" s="746"/>
      <c r="K82" s="908"/>
      <c r="L82" s="638"/>
      <c r="M82" s="946"/>
      <c r="N82" s="946"/>
      <c r="O82" s="775"/>
      <c r="P82" s="775"/>
      <c r="Q82" s="947"/>
      <c r="R82" s="943" t="str">
        <f t="shared" si="9"/>
        <v xml:space="preserve"> </v>
      </c>
      <c r="S82" s="948"/>
      <c r="T82" s="948"/>
      <c r="U82" s="777"/>
      <c r="V82" s="777"/>
      <c r="W82" s="772"/>
      <c r="X82" s="772"/>
      <c r="Y82" s="772"/>
      <c r="Z82" s="772"/>
      <c r="AA82" s="772"/>
      <c r="AB82" s="624"/>
      <c r="AC82" s="624"/>
      <c r="AD82" s="624"/>
      <c r="AE82" s="624"/>
      <c r="AF82" s="624"/>
      <c r="AG82" s="945" t="str">
        <f t="shared" si="10"/>
        <v xml:space="preserve"> </v>
      </c>
      <c r="AH82" s="774" t="str">
        <f t="shared" si="6"/>
        <v xml:space="preserve"> </v>
      </c>
      <c r="AI82" s="774" t="str">
        <f t="shared" si="11"/>
        <v xml:space="preserve"> </v>
      </c>
      <c r="AJ82" s="774" t="str">
        <f t="shared" si="7"/>
        <v xml:space="preserve"> </v>
      </c>
      <c r="AK82" s="774" t="str">
        <f t="shared" si="8"/>
        <v xml:space="preserve"> </v>
      </c>
    </row>
    <row r="83" spans="1:37" x14ac:dyDescent="0.25">
      <c r="A83" s="775"/>
      <c r="B83" s="775"/>
      <c r="C83" s="775"/>
      <c r="D83" s="775"/>
      <c r="E83" s="624"/>
      <c r="F83" s="775"/>
      <c r="G83" s="775"/>
      <c r="H83" s="754"/>
      <c r="I83" s="754"/>
      <c r="J83" s="746"/>
      <c r="K83" s="908"/>
      <c r="L83" s="638"/>
      <c r="M83" s="946"/>
      <c r="N83" s="946"/>
      <c r="O83" s="775"/>
      <c r="P83" s="775"/>
      <c r="Q83" s="947"/>
      <c r="R83" s="943" t="str">
        <f t="shared" si="9"/>
        <v xml:space="preserve"> </v>
      </c>
      <c r="S83" s="948"/>
      <c r="T83" s="948"/>
      <c r="U83" s="777"/>
      <c r="V83" s="777"/>
      <c r="W83" s="777"/>
      <c r="X83" s="777"/>
      <c r="Y83" s="777"/>
      <c r="Z83" s="777"/>
      <c r="AA83" s="777"/>
      <c r="AB83" s="638"/>
      <c r="AC83" s="638"/>
      <c r="AD83" s="638"/>
      <c r="AE83" s="638"/>
      <c r="AF83" s="638"/>
      <c r="AG83" s="945" t="str">
        <f t="shared" si="10"/>
        <v xml:space="preserve"> </v>
      </c>
      <c r="AH83" s="774" t="str">
        <f t="shared" si="6"/>
        <v xml:space="preserve"> </v>
      </c>
      <c r="AI83" s="774" t="str">
        <f t="shared" si="11"/>
        <v xml:space="preserve"> </v>
      </c>
      <c r="AJ83" s="774" t="str">
        <f t="shared" si="7"/>
        <v xml:space="preserve"> </v>
      </c>
      <c r="AK83" s="774" t="str">
        <f t="shared" si="8"/>
        <v xml:space="preserve"> </v>
      </c>
    </row>
    <row r="84" spans="1:37" x14ac:dyDescent="0.25">
      <c r="A84" s="775"/>
      <c r="B84" s="775"/>
      <c r="C84" s="775"/>
      <c r="D84" s="775"/>
      <c r="E84" s="624"/>
      <c r="F84" s="775"/>
      <c r="G84" s="775"/>
      <c r="H84" s="754"/>
      <c r="I84" s="754"/>
      <c r="J84" s="746"/>
      <c r="K84" s="908"/>
      <c r="L84" s="638"/>
      <c r="M84" s="946"/>
      <c r="N84" s="946"/>
      <c r="O84" s="775"/>
      <c r="P84" s="775"/>
      <c r="Q84" s="947"/>
      <c r="R84" s="943" t="str">
        <f t="shared" si="9"/>
        <v xml:space="preserve"> </v>
      </c>
      <c r="S84" s="948"/>
      <c r="T84" s="948"/>
      <c r="U84" s="777"/>
      <c r="V84" s="777"/>
      <c r="W84" s="777"/>
      <c r="X84" s="777"/>
      <c r="Y84" s="777"/>
      <c r="Z84" s="777"/>
      <c r="AA84" s="777"/>
      <c r="AB84" s="638"/>
      <c r="AC84" s="638"/>
      <c r="AD84" s="638"/>
      <c r="AE84" s="638"/>
      <c r="AF84" s="638"/>
      <c r="AG84" s="945" t="str">
        <f t="shared" si="10"/>
        <v xml:space="preserve"> </v>
      </c>
      <c r="AH84" s="774" t="str">
        <f t="shared" si="6"/>
        <v xml:space="preserve"> </v>
      </c>
      <c r="AI84" s="774" t="str">
        <f t="shared" si="11"/>
        <v xml:space="preserve"> </v>
      </c>
      <c r="AJ84" s="774" t="str">
        <f t="shared" si="7"/>
        <v xml:space="preserve"> </v>
      </c>
      <c r="AK84" s="774" t="str">
        <f t="shared" si="8"/>
        <v xml:space="preserve"> </v>
      </c>
    </row>
    <row r="85" spans="1:37" x14ac:dyDescent="0.25">
      <c r="A85" s="775"/>
      <c r="B85" s="775"/>
      <c r="C85" s="775"/>
      <c r="D85" s="775"/>
      <c r="E85" s="624"/>
      <c r="F85" s="775"/>
      <c r="G85" s="775"/>
      <c r="H85" s="754"/>
      <c r="I85" s="754"/>
      <c r="J85" s="746"/>
      <c r="K85" s="908"/>
      <c r="L85" s="638"/>
      <c r="M85" s="946"/>
      <c r="N85" s="946"/>
      <c r="O85" s="775"/>
      <c r="P85" s="775"/>
      <c r="Q85" s="947"/>
      <c r="R85" s="943" t="str">
        <f t="shared" si="9"/>
        <v xml:space="preserve"> </v>
      </c>
      <c r="S85" s="948"/>
      <c r="T85" s="948"/>
      <c r="U85" s="777"/>
      <c r="V85" s="777"/>
      <c r="W85" s="777"/>
      <c r="X85" s="777"/>
      <c r="Y85" s="777"/>
      <c r="Z85" s="777"/>
      <c r="AA85" s="777"/>
      <c r="AB85" s="638"/>
      <c r="AC85" s="638"/>
      <c r="AD85" s="638"/>
      <c r="AE85" s="638"/>
      <c r="AF85" s="638"/>
      <c r="AG85" s="945" t="str">
        <f t="shared" si="10"/>
        <v xml:space="preserve"> </v>
      </c>
      <c r="AH85" s="774" t="str">
        <f t="shared" si="6"/>
        <v xml:space="preserve"> </v>
      </c>
      <c r="AI85" s="774" t="str">
        <f t="shared" si="11"/>
        <v xml:space="preserve"> </v>
      </c>
      <c r="AJ85" s="774" t="str">
        <f t="shared" si="7"/>
        <v xml:space="preserve"> </v>
      </c>
      <c r="AK85" s="774" t="str">
        <f t="shared" si="8"/>
        <v xml:space="preserve"> </v>
      </c>
    </row>
    <row r="86" spans="1:37" x14ac:dyDescent="0.25">
      <c r="A86" s="775"/>
      <c r="B86" s="775"/>
      <c r="C86" s="775"/>
      <c r="D86" s="775"/>
      <c r="E86" s="624"/>
      <c r="F86" s="775"/>
      <c r="G86" s="775"/>
      <c r="H86" s="754"/>
      <c r="I86" s="754"/>
      <c r="J86" s="746"/>
      <c r="K86" s="908"/>
      <c r="L86" s="638"/>
      <c r="M86" s="946"/>
      <c r="N86" s="946"/>
      <c r="O86" s="775"/>
      <c r="P86" s="775"/>
      <c r="Q86" s="947"/>
      <c r="R86" s="943" t="str">
        <f t="shared" si="9"/>
        <v xml:space="preserve"> </v>
      </c>
      <c r="S86" s="948"/>
      <c r="T86" s="948"/>
      <c r="U86" s="777"/>
      <c r="V86" s="777"/>
      <c r="W86" s="772"/>
      <c r="X86" s="772"/>
      <c r="Y86" s="772"/>
      <c r="Z86" s="772"/>
      <c r="AA86" s="772"/>
      <c r="AB86" s="624"/>
      <c r="AC86" s="624"/>
      <c r="AD86" s="624"/>
      <c r="AE86" s="624"/>
      <c r="AF86" s="624"/>
      <c r="AG86" s="945" t="str">
        <f t="shared" si="10"/>
        <v xml:space="preserve"> </v>
      </c>
      <c r="AH86" s="774" t="str">
        <f t="shared" si="6"/>
        <v xml:space="preserve"> </v>
      </c>
      <c r="AI86" s="774" t="str">
        <f t="shared" si="11"/>
        <v xml:space="preserve"> </v>
      </c>
      <c r="AJ86" s="774" t="str">
        <f t="shared" si="7"/>
        <v xml:space="preserve"> </v>
      </c>
      <c r="AK86" s="774" t="str">
        <f t="shared" si="8"/>
        <v xml:space="preserve"> </v>
      </c>
    </row>
    <row r="87" spans="1:37" x14ac:dyDescent="0.25">
      <c r="A87" s="775"/>
      <c r="B87" s="775"/>
      <c r="C87" s="775"/>
      <c r="D87" s="775"/>
      <c r="E87" s="624"/>
      <c r="F87" s="775"/>
      <c r="G87" s="775"/>
      <c r="H87" s="754"/>
      <c r="I87" s="754"/>
      <c r="J87" s="746"/>
      <c r="K87" s="908"/>
      <c r="L87" s="638"/>
      <c r="M87" s="946"/>
      <c r="N87" s="946"/>
      <c r="O87" s="775"/>
      <c r="P87" s="775"/>
      <c r="Q87" s="947"/>
      <c r="R87" s="943" t="str">
        <f t="shared" si="9"/>
        <v xml:space="preserve"> </v>
      </c>
      <c r="S87" s="948"/>
      <c r="T87" s="948"/>
      <c r="U87" s="777"/>
      <c r="V87" s="777"/>
      <c r="W87" s="777"/>
      <c r="X87" s="777"/>
      <c r="Y87" s="777"/>
      <c r="Z87" s="777"/>
      <c r="AA87" s="777"/>
      <c r="AB87" s="638"/>
      <c r="AC87" s="638"/>
      <c r="AD87" s="638"/>
      <c r="AE87" s="638"/>
      <c r="AF87" s="638"/>
      <c r="AG87" s="945" t="str">
        <f t="shared" si="10"/>
        <v xml:space="preserve"> </v>
      </c>
      <c r="AH87" s="774" t="str">
        <f t="shared" si="6"/>
        <v xml:space="preserve"> </v>
      </c>
      <c r="AI87" s="774" t="str">
        <f t="shared" si="11"/>
        <v xml:space="preserve"> </v>
      </c>
      <c r="AJ87" s="774" t="str">
        <f t="shared" si="7"/>
        <v xml:space="preserve"> </v>
      </c>
      <c r="AK87" s="774" t="str">
        <f t="shared" si="8"/>
        <v xml:space="preserve"> </v>
      </c>
    </row>
    <row r="88" spans="1:37" x14ac:dyDescent="0.25">
      <c r="A88" s="775"/>
      <c r="B88" s="775"/>
      <c r="C88" s="775"/>
      <c r="D88" s="775"/>
      <c r="E88" s="624"/>
      <c r="F88" s="775"/>
      <c r="G88" s="775"/>
      <c r="H88" s="754"/>
      <c r="I88" s="754"/>
      <c r="J88" s="746"/>
      <c r="K88" s="908"/>
      <c r="L88" s="638"/>
      <c r="M88" s="946"/>
      <c r="N88" s="946"/>
      <c r="O88" s="775"/>
      <c r="P88" s="775"/>
      <c r="Q88" s="947"/>
      <c r="R88" s="943" t="str">
        <f t="shared" si="9"/>
        <v xml:space="preserve"> </v>
      </c>
      <c r="S88" s="948"/>
      <c r="T88" s="948"/>
      <c r="U88" s="777"/>
      <c r="V88" s="777"/>
      <c r="W88" s="777"/>
      <c r="X88" s="777"/>
      <c r="Y88" s="777"/>
      <c r="Z88" s="777"/>
      <c r="AA88" s="777"/>
      <c r="AB88" s="638"/>
      <c r="AC88" s="638"/>
      <c r="AD88" s="638"/>
      <c r="AE88" s="638"/>
      <c r="AF88" s="638"/>
      <c r="AG88" s="945" t="str">
        <f t="shared" si="10"/>
        <v xml:space="preserve"> </v>
      </c>
      <c r="AH88" s="774" t="str">
        <f t="shared" si="6"/>
        <v xml:space="preserve"> </v>
      </c>
      <c r="AI88" s="774" t="str">
        <f t="shared" si="11"/>
        <v xml:space="preserve"> </v>
      </c>
      <c r="AJ88" s="774" t="str">
        <f t="shared" si="7"/>
        <v xml:space="preserve"> </v>
      </c>
      <c r="AK88" s="774" t="str">
        <f t="shared" si="8"/>
        <v xml:space="preserve"> </v>
      </c>
    </row>
    <row r="89" spans="1:37" x14ac:dyDescent="0.25">
      <c r="A89" s="775"/>
      <c r="B89" s="775"/>
      <c r="C89" s="775"/>
      <c r="D89" s="775"/>
      <c r="E89" s="624"/>
      <c r="F89" s="775"/>
      <c r="G89" s="775"/>
      <c r="H89" s="754"/>
      <c r="I89" s="754"/>
      <c r="J89" s="746"/>
      <c r="K89" s="908"/>
      <c r="L89" s="638"/>
      <c r="M89" s="946"/>
      <c r="N89" s="946"/>
      <c r="O89" s="775"/>
      <c r="P89" s="775"/>
      <c r="Q89" s="947"/>
      <c r="R89" s="943" t="str">
        <f t="shared" si="9"/>
        <v xml:space="preserve"> </v>
      </c>
      <c r="S89" s="948"/>
      <c r="T89" s="948"/>
      <c r="U89" s="777"/>
      <c r="V89" s="777"/>
      <c r="W89" s="777"/>
      <c r="X89" s="777"/>
      <c r="Y89" s="777"/>
      <c r="Z89" s="777"/>
      <c r="AA89" s="777"/>
      <c r="AB89" s="638"/>
      <c r="AC89" s="638"/>
      <c r="AD89" s="638"/>
      <c r="AE89" s="638"/>
      <c r="AF89" s="638"/>
      <c r="AG89" s="945" t="str">
        <f t="shared" si="10"/>
        <v xml:space="preserve"> </v>
      </c>
      <c r="AH89" s="774" t="str">
        <f t="shared" si="6"/>
        <v xml:space="preserve"> </v>
      </c>
      <c r="AI89" s="774" t="str">
        <f t="shared" si="11"/>
        <v xml:space="preserve"> </v>
      </c>
      <c r="AJ89" s="774" t="str">
        <f t="shared" si="7"/>
        <v xml:space="preserve"> </v>
      </c>
      <c r="AK89" s="774" t="str">
        <f t="shared" si="8"/>
        <v xml:space="preserve"> </v>
      </c>
    </row>
    <row r="90" spans="1:37" x14ac:dyDescent="0.25">
      <c r="A90" s="775"/>
      <c r="B90" s="775"/>
      <c r="C90" s="775"/>
      <c r="D90" s="775"/>
      <c r="E90" s="624"/>
      <c r="F90" s="775"/>
      <c r="G90" s="775"/>
      <c r="H90" s="754"/>
      <c r="I90" s="754"/>
      <c r="J90" s="746"/>
      <c r="K90" s="908"/>
      <c r="L90" s="638"/>
      <c r="M90" s="946"/>
      <c r="N90" s="946"/>
      <c r="O90" s="775"/>
      <c r="P90" s="775"/>
      <c r="Q90" s="947"/>
      <c r="R90" s="943" t="str">
        <f t="shared" si="9"/>
        <v xml:space="preserve"> </v>
      </c>
      <c r="S90" s="948"/>
      <c r="T90" s="948"/>
      <c r="U90" s="777"/>
      <c r="V90" s="777"/>
      <c r="W90" s="772"/>
      <c r="X90" s="772"/>
      <c r="Y90" s="772"/>
      <c r="Z90" s="772"/>
      <c r="AA90" s="772"/>
      <c r="AB90" s="624"/>
      <c r="AC90" s="624"/>
      <c r="AD90" s="624"/>
      <c r="AE90" s="624"/>
      <c r="AF90" s="624"/>
      <c r="AG90" s="945" t="str">
        <f t="shared" si="10"/>
        <v xml:space="preserve"> </v>
      </c>
      <c r="AH90" s="774" t="str">
        <f t="shared" si="6"/>
        <v xml:space="preserve"> </v>
      </c>
      <c r="AI90" s="774" t="str">
        <f t="shared" si="11"/>
        <v xml:space="preserve"> </v>
      </c>
      <c r="AJ90" s="774" t="str">
        <f t="shared" si="7"/>
        <v xml:space="preserve"> </v>
      </c>
      <c r="AK90" s="774" t="str">
        <f t="shared" si="8"/>
        <v xml:space="preserve"> </v>
      </c>
    </row>
    <row r="91" spans="1:37" x14ac:dyDescent="0.25">
      <c r="A91" s="775"/>
      <c r="B91" s="775"/>
      <c r="C91" s="775"/>
      <c r="D91" s="775"/>
      <c r="E91" s="624"/>
      <c r="F91" s="775"/>
      <c r="G91" s="775"/>
      <c r="H91" s="754"/>
      <c r="I91" s="754"/>
      <c r="J91" s="746"/>
      <c r="K91" s="908"/>
      <c r="L91" s="638"/>
      <c r="M91" s="946"/>
      <c r="N91" s="946"/>
      <c r="O91" s="775"/>
      <c r="P91" s="775"/>
      <c r="Q91" s="947"/>
      <c r="R91" s="943" t="str">
        <f t="shared" si="9"/>
        <v xml:space="preserve"> </v>
      </c>
      <c r="S91" s="948"/>
      <c r="T91" s="948"/>
      <c r="U91" s="777"/>
      <c r="V91" s="777"/>
      <c r="W91" s="777"/>
      <c r="X91" s="777"/>
      <c r="Y91" s="777"/>
      <c r="Z91" s="777"/>
      <c r="AA91" s="777"/>
      <c r="AB91" s="638"/>
      <c r="AC91" s="638"/>
      <c r="AD91" s="638"/>
      <c r="AE91" s="638"/>
      <c r="AF91" s="638"/>
      <c r="AG91" s="945" t="str">
        <f t="shared" si="10"/>
        <v xml:space="preserve"> </v>
      </c>
      <c r="AH91" s="774" t="str">
        <f t="shared" si="6"/>
        <v xml:space="preserve"> </v>
      </c>
      <c r="AI91" s="774" t="str">
        <f t="shared" si="11"/>
        <v xml:space="preserve"> </v>
      </c>
      <c r="AJ91" s="774" t="str">
        <f t="shared" si="7"/>
        <v xml:space="preserve"> </v>
      </c>
      <c r="AK91" s="774" t="str">
        <f t="shared" si="8"/>
        <v xml:space="preserve"> </v>
      </c>
    </row>
    <row r="92" spans="1:37" x14ac:dyDescent="0.25">
      <c r="A92" s="775"/>
      <c r="B92" s="775"/>
      <c r="C92" s="775"/>
      <c r="D92" s="775"/>
      <c r="E92" s="624"/>
      <c r="F92" s="775"/>
      <c r="G92" s="775"/>
      <c r="H92" s="754"/>
      <c r="I92" s="754"/>
      <c r="J92" s="746"/>
      <c r="K92" s="908"/>
      <c r="L92" s="638"/>
      <c r="M92" s="946"/>
      <c r="N92" s="946"/>
      <c r="O92" s="775"/>
      <c r="P92" s="775"/>
      <c r="Q92" s="947"/>
      <c r="R92" s="943" t="str">
        <f t="shared" si="9"/>
        <v xml:space="preserve"> </v>
      </c>
      <c r="S92" s="948"/>
      <c r="T92" s="948"/>
      <c r="U92" s="777"/>
      <c r="V92" s="777"/>
      <c r="W92" s="777"/>
      <c r="X92" s="777"/>
      <c r="Y92" s="777"/>
      <c r="Z92" s="777"/>
      <c r="AA92" s="777"/>
      <c r="AB92" s="638"/>
      <c r="AC92" s="638"/>
      <c r="AD92" s="638"/>
      <c r="AE92" s="638"/>
      <c r="AF92" s="638"/>
      <c r="AG92" s="945" t="str">
        <f t="shared" si="10"/>
        <v xml:space="preserve"> </v>
      </c>
      <c r="AH92" s="774" t="str">
        <f t="shared" si="6"/>
        <v xml:space="preserve"> </v>
      </c>
      <c r="AI92" s="774" t="str">
        <f t="shared" si="11"/>
        <v xml:space="preserve"> </v>
      </c>
      <c r="AJ92" s="774" t="str">
        <f t="shared" si="7"/>
        <v xml:space="preserve"> </v>
      </c>
      <c r="AK92" s="774" t="str">
        <f t="shared" si="8"/>
        <v xml:space="preserve"> </v>
      </c>
    </row>
    <row r="93" spans="1:37" x14ac:dyDescent="0.25">
      <c r="A93" s="775"/>
      <c r="B93" s="775"/>
      <c r="C93" s="775"/>
      <c r="D93" s="775"/>
      <c r="E93" s="624"/>
      <c r="F93" s="775"/>
      <c r="G93" s="775"/>
      <c r="H93" s="754"/>
      <c r="I93" s="754"/>
      <c r="J93" s="746"/>
      <c r="K93" s="908"/>
      <c r="L93" s="638"/>
      <c r="M93" s="946"/>
      <c r="N93" s="946"/>
      <c r="O93" s="775"/>
      <c r="P93" s="775"/>
      <c r="Q93" s="947"/>
      <c r="R93" s="943" t="str">
        <f t="shared" si="9"/>
        <v xml:space="preserve"> </v>
      </c>
      <c r="S93" s="948"/>
      <c r="T93" s="948"/>
      <c r="U93" s="777"/>
      <c r="V93" s="777"/>
      <c r="W93" s="777"/>
      <c r="X93" s="777"/>
      <c r="Y93" s="777"/>
      <c r="Z93" s="777"/>
      <c r="AA93" s="777"/>
      <c r="AB93" s="638"/>
      <c r="AC93" s="638"/>
      <c r="AD93" s="638"/>
      <c r="AE93" s="638"/>
      <c r="AF93" s="638"/>
      <c r="AG93" s="945" t="str">
        <f t="shared" si="10"/>
        <v xml:space="preserve"> </v>
      </c>
      <c r="AH93" s="774" t="str">
        <f t="shared" si="6"/>
        <v xml:space="preserve"> </v>
      </c>
      <c r="AI93" s="774" t="str">
        <f t="shared" si="11"/>
        <v xml:space="preserve"> </v>
      </c>
      <c r="AJ93" s="774" t="str">
        <f t="shared" si="7"/>
        <v xml:space="preserve"> </v>
      </c>
      <c r="AK93" s="774" t="str">
        <f t="shared" si="8"/>
        <v xml:space="preserve"> </v>
      </c>
    </row>
    <row r="94" spans="1:37" x14ac:dyDescent="0.25">
      <c r="A94" s="775"/>
      <c r="B94" s="775"/>
      <c r="C94" s="775"/>
      <c r="D94" s="775"/>
      <c r="E94" s="624"/>
      <c r="F94" s="775"/>
      <c r="G94" s="775"/>
      <c r="H94" s="754"/>
      <c r="I94" s="754"/>
      <c r="J94" s="746"/>
      <c r="K94" s="908"/>
      <c r="L94" s="638"/>
      <c r="M94" s="946"/>
      <c r="N94" s="946"/>
      <c r="O94" s="775"/>
      <c r="P94" s="775"/>
      <c r="Q94" s="947"/>
      <c r="R94" s="943" t="str">
        <f t="shared" si="9"/>
        <v xml:space="preserve"> </v>
      </c>
      <c r="S94" s="948"/>
      <c r="T94" s="948"/>
      <c r="U94" s="777"/>
      <c r="V94" s="777"/>
      <c r="W94" s="772"/>
      <c r="X94" s="772"/>
      <c r="Y94" s="772"/>
      <c r="Z94" s="772"/>
      <c r="AA94" s="772"/>
      <c r="AB94" s="624"/>
      <c r="AC94" s="624"/>
      <c r="AD94" s="624"/>
      <c r="AE94" s="624"/>
      <c r="AF94" s="624"/>
      <c r="AG94" s="945" t="str">
        <f t="shared" si="10"/>
        <v xml:space="preserve"> </v>
      </c>
      <c r="AH94" s="774" t="str">
        <f t="shared" si="6"/>
        <v xml:space="preserve"> </v>
      </c>
      <c r="AI94" s="774" t="str">
        <f t="shared" si="11"/>
        <v xml:space="preserve"> </v>
      </c>
      <c r="AJ94" s="774" t="str">
        <f t="shared" si="7"/>
        <v xml:space="preserve"> </v>
      </c>
      <c r="AK94" s="774" t="str">
        <f t="shared" si="8"/>
        <v xml:space="preserve"> </v>
      </c>
    </row>
    <row r="95" spans="1:37" x14ac:dyDescent="0.25">
      <c r="A95" s="775"/>
      <c r="B95" s="775"/>
      <c r="C95" s="775"/>
      <c r="D95" s="775"/>
      <c r="E95" s="624"/>
      <c r="F95" s="775"/>
      <c r="G95" s="775"/>
      <c r="H95" s="754"/>
      <c r="I95" s="754"/>
      <c r="J95" s="746"/>
      <c r="K95" s="908"/>
      <c r="L95" s="638"/>
      <c r="M95" s="946"/>
      <c r="N95" s="946"/>
      <c r="O95" s="775"/>
      <c r="P95" s="775"/>
      <c r="Q95" s="947"/>
      <c r="R95" s="943" t="str">
        <f t="shared" si="9"/>
        <v xml:space="preserve"> </v>
      </c>
      <c r="S95" s="948"/>
      <c r="T95" s="948"/>
      <c r="U95" s="777"/>
      <c r="V95" s="777"/>
      <c r="W95" s="777"/>
      <c r="X95" s="777"/>
      <c r="Y95" s="777"/>
      <c r="Z95" s="777"/>
      <c r="AA95" s="777"/>
      <c r="AB95" s="638"/>
      <c r="AC95" s="638"/>
      <c r="AD95" s="638"/>
      <c r="AE95" s="638"/>
      <c r="AF95" s="638"/>
      <c r="AG95" s="945" t="str">
        <f t="shared" si="10"/>
        <v xml:space="preserve"> </v>
      </c>
      <c r="AH95" s="774" t="str">
        <f t="shared" si="6"/>
        <v xml:space="preserve"> </v>
      </c>
      <c r="AI95" s="774" t="str">
        <f t="shared" si="11"/>
        <v xml:space="preserve"> </v>
      </c>
      <c r="AJ95" s="774" t="str">
        <f t="shared" si="7"/>
        <v xml:space="preserve"> </v>
      </c>
      <c r="AK95" s="774" t="str">
        <f t="shared" si="8"/>
        <v xml:space="preserve"> </v>
      </c>
    </row>
    <row r="96" spans="1:37" x14ac:dyDescent="0.25">
      <c r="A96" s="775"/>
      <c r="B96" s="775"/>
      <c r="C96" s="775"/>
      <c r="D96" s="775"/>
      <c r="E96" s="624"/>
      <c r="F96" s="775"/>
      <c r="G96" s="775"/>
      <c r="H96" s="754"/>
      <c r="I96" s="754"/>
      <c r="J96" s="746"/>
      <c r="K96" s="908"/>
      <c r="L96" s="638"/>
      <c r="M96" s="946"/>
      <c r="N96" s="946"/>
      <c r="O96" s="775"/>
      <c r="P96" s="775"/>
      <c r="Q96" s="947"/>
      <c r="R96" s="943" t="str">
        <f t="shared" si="9"/>
        <v xml:space="preserve"> </v>
      </c>
      <c r="S96" s="948"/>
      <c r="T96" s="948"/>
      <c r="U96" s="777"/>
      <c r="V96" s="777"/>
      <c r="W96" s="777"/>
      <c r="X96" s="777"/>
      <c r="Y96" s="777"/>
      <c r="Z96" s="777"/>
      <c r="AA96" s="777"/>
      <c r="AB96" s="638"/>
      <c r="AC96" s="638"/>
      <c r="AD96" s="638"/>
      <c r="AE96" s="638"/>
      <c r="AF96" s="638"/>
      <c r="AG96" s="945" t="str">
        <f t="shared" si="10"/>
        <v xml:space="preserve"> </v>
      </c>
      <c r="AH96" s="774" t="str">
        <f t="shared" si="6"/>
        <v xml:space="preserve"> </v>
      </c>
      <c r="AI96" s="774" t="str">
        <f t="shared" si="11"/>
        <v xml:space="preserve"> </v>
      </c>
      <c r="AJ96" s="774" t="str">
        <f t="shared" si="7"/>
        <v xml:space="preserve"> </v>
      </c>
      <c r="AK96" s="774" t="str">
        <f t="shared" si="8"/>
        <v xml:space="preserve"> </v>
      </c>
    </row>
    <row r="97" spans="1:37" x14ac:dyDescent="0.25">
      <c r="A97" s="775"/>
      <c r="B97" s="775"/>
      <c r="C97" s="775"/>
      <c r="D97" s="775"/>
      <c r="E97" s="624"/>
      <c r="F97" s="775"/>
      <c r="G97" s="775"/>
      <c r="H97" s="754"/>
      <c r="I97" s="754"/>
      <c r="J97" s="746"/>
      <c r="K97" s="908"/>
      <c r="L97" s="638"/>
      <c r="M97" s="946"/>
      <c r="N97" s="946"/>
      <c r="O97" s="775"/>
      <c r="P97" s="775"/>
      <c r="Q97" s="947"/>
      <c r="R97" s="943" t="str">
        <f t="shared" si="9"/>
        <v xml:space="preserve"> </v>
      </c>
      <c r="S97" s="948"/>
      <c r="T97" s="948"/>
      <c r="U97" s="777"/>
      <c r="V97" s="777"/>
      <c r="W97" s="777"/>
      <c r="X97" s="777"/>
      <c r="Y97" s="777"/>
      <c r="Z97" s="777"/>
      <c r="AA97" s="777"/>
      <c r="AB97" s="638"/>
      <c r="AC97" s="638"/>
      <c r="AD97" s="638"/>
      <c r="AE97" s="638"/>
      <c r="AF97" s="638"/>
      <c r="AG97" s="945" t="str">
        <f t="shared" si="10"/>
        <v xml:space="preserve"> </v>
      </c>
      <c r="AH97" s="774" t="str">
        <f t="shared" si="6"/>
        <v xml:space="preserve"> </v>
      </c>
      <c r="AI97" s="774" t="str">
        <f t="shared" si="11"/>
        <v xml:space="preserve"> </v>
      </c>
      <c r="AJ97" s="774" t="str">
        <f t="shared" si="7"/>
        <v xml:space="preserve"> </v>
      </c>
      <c r="AK97" s="774" t="str">
        <f t="shared" si="8"/>
        <v xml:space="preserve"> </v>
      </c>
    </row>
    <row r="98" spans="1:37" x14ac:dyDescent="0.25">
      <c r="A98" s="775"/>
      <c r="B98" s="775"/>
      <c r="C98" s="775"/>
      <c r="D98" s="775"/>
      <c r="E98" s="624"/>
      <c r="F98" s="775"/>
      <c r="G98" s="775"/>
      <c r="H98" s="754"/>
      <c r="I98" s="754"/>
      <c r="J98" s="746"/>
      <c r="K98" s="908"/>
      <c r="L98" s="638"/>
      <c r="M98" s="946"/>
      <c r="N98" s="946"/>
      <c r="O98" s="775"/>
      <c r="P98" s="775"/>
      <c r="Q98" s="947"/>
      <c r="R98" s="943" t="str">
        <f t="shared" si="9"/>
        <v xml:space="preserve"> </v>
      </c>
      <c r="S98" s="948"/>
      <c r="T98" s="948"/>
      <c r="U98" s="777"/>
      <c r="V98" s="777"/>
      <c r="W98" s="772"/>
      <c r="X98" s="772"/>
      <c r="Y98" s="772"/>
      <c r="Z98" s="772"/>
      <c r="AA98" s="772"/>
      <c r="AB98" s="624"/>
      <c r="AC98" s="624"/>
      <c r="AD98" s="624"/>
      <c r="AE98" s="624"/>
      <c r="AF98" s="624"/>
      <c r="AG98" s="945" t="str">
        <f t="shared" si="10"/>
        <v xml:space="preserve"> </v>
      </c>
      <c r="AH98" s="774" t="str">
        <f t="shared" si="6"/>
        <v xml:space="preserve"> </v>
      </c>
      <c r="AI98" s="774" t="str">
        <f t="shared" si="11"/>
        <v xml:space="preserve"> </v>
      </c>
      <c r="AJ98" s="774" t="str">
        <f t="shared" si="7"/>
        <v xml:space="preserve"> </v>
      </c>
      <c r="AK98" s="774" t="str">
        <f t="shared" si="8"/>
        <v xml:space="preserve"> </v>
      </c>
    </row>
    <row r="99" spans="1:37" x14ac:dyDescent="0.25">
      <c r="A99" s="775"/>
      <c r="B99" s="775"/>
      <c r="C99" s="775"/>
      <c r="D99" s="775"/>
      <c r="E99" s="624"/>
      <c r="F99" s="775"/>
      <c r="G99" s="775"/>
      <c r="H99" s="754"/>
      <c r="I99" s="754"/>
      <c r="J99" s="746"/>
      <c r="K99" s="908"/>
      <c r="L99" s="638"/>
      <c r="M99" s="946"/>
      <c r="N99" s="946"/>
      <c r="O99" s="775"/>
      <c r="P99" s="775"/>
      <c r="Q99" s="947"/>
      <c r="R99" s="943" t="str">
        <f t="shared" si="9"/>
        <v xml:space="preserve"> </v>
      </c>
      <c r="S99" s="948"/>
      <c r="T99" s="948"/>
      <c r="U99" s="777"/>
      <c r="V99" s="777"/>
      <c r="W99" s="777"/>
      <c r="X99" s="777"/>
      <c r="Y99" s="777"/>
      <c r="Z99" s="777"/>
      <c r="AA99" s="777"/>
      <c r="AB99" s="638"/>
      <c r="AC99" s="638"/>
      <c r="AD99" s="638"/>
      <c r="AE99" s="638"/>
      <c r="AF99" s="638"/>
      <c r="AG99" s="945" t="str">
        <f t="shared" si="10"/>
        <v xml:space="preserve"> </v>
      </c>
      <c r="AH99" s="774" t="str">
        <f t="shared" si="6"/>
        <v xml:space="preserve"> </v>
      </c>
      <c r="AI99" s="774" t="str">
        <f t="shared" si="11"/>
        <v xml:space="preserve"> </v>
      </c>
      <c r="AJ99" s="774" t="str">
        <f t="shared" si="7"/>
        <v xml:space="preserve"> </v>
      </c>
      <c r="AK99" s="774" t="str">
        <f t="shared" si="8"/>
        <v xml:space="preserve"> </v>
      </c>
    </row>
    <row r="100" spans="1:37" x14ac:dyDescent="0.25">
      <c r="A100" s="775"/>
      <c r="B100" s="775"/>
      <c r="C100" s="775"/>
      <c r="D100" s="775"/>
      <c r="E100" s="624"/>
      <c r="F100" s="775"/>
      <c r="G100" s="775"/>
      <c r="H100" s="754"/>
      <c r="I100" s="754"/>
      <c r="J100" s="746"/>
      <c r="K100" s="908"/>
      <c r="L100" s="638"/>
      <c r="M100" s="946"/>
      <c r="N100" s="946"/>
      <c r="O100" s="775"/>
      <c r="P100" s="775"/>
      <c r="Q100" s="947"/>
      <c r="R100" s="943" t="str">
        <f t="shared" si="9"/>
        <v xml:space="preserve"> </v>
      </c>
      <c r="S100" s="948"/>
      <c r="T100" s="948"/>
      <c r="U100" s="777"/>
      <c r="V100" s="777"/>
      <c r="W100" s="777"/>
      <c r="X100" s="777"/>
      <c r="Y100" s="777"/>
      <c r="Z100" s="777"/>
      <c r="AA100" s="777"/>
      <c r="AB100" s="638"/>
      <c r="AC100" s="638"/>
      <c r="AD100" s="638"/>
      <c r="AE100" s="638"/>
      <c r="AF100" s="638"/>
      <c r="AG100" s="945" t="str">
        <f t="shared" si="10"/>
        <v xml:space="preserve"> </v>
      </c>
      <c r="AH100" s="774" t="str">
        <f t="shared" si="6"/>
        <v xml:space="preserve"> </v>
      </c>
      <c r="AI100" s="774" t="str">
        <f t="shared" si="11"/>
        <v xml:space="preserve"> </v>
      </c>
      <c r="AJ100" s="774" t="str">
        <f t="shared" si="7"/>
        <v xml:space="preserve"> </v>
      </c>
      <c r="AK100" s="774" t="str">
        <f t="shared" si="8"/>
        <v xml:space="preserve"> </v>
      </c>
    </row>
    <row r="101" spans="1:37" x14ac:dyDescent="0.25">
      <c r="A101" s="775"/>
      <c r="B101" s="775"/>
      <c r="C101" s="775"/>
      <c r="D101" s="775"/>
      <c r="E101" s="624"/>
      <c r="F101" s="775"/>
      <c r="G101" s="775"/>
      <c r="H101" s="754"/>
      <c r="I101" s="754"/>
      <c r="J101" s="746"/>
      <c r="K101" s="908"/>
      <c r="L101" s="638"/>
      <c r="M101" s="946"/>
      <c r="N101" s="946"/>
      <c r="O101" s="775"/>
      <c r="P101" s="775"/>
      <c r="Q101" s="947"/>
      <c r="R101" s="943" t="str">
        <f t="shared" si="9"/>
        <v xml:space="preserve"> </v>
      </c>
      <c r="S101" s="948"/>
      <c r="T101" s="948"/>
      <c r="U101" s="777"/>
      <c r="V101" s="777"/>
      <c r="W101" s="777"/>
      <c r="X101" s="777"/>
      <c r="Y101" s="777"/>
      <c r="Z101" s="777"/>
      <c r="AA101" s="777"/>
      <c r="AB101" s="638"/>
      <c r="AC101" s="638"/>
      <c r="AD101" s="638"/>
      <c r="AE101" s="638"/>
      <c r="AF101" s="638"/>
      <c r="AG101" s="945" t="str">
        <f t="shared" si="10"/>
        <v xml:space="preserve"> </v>
      </c>
      <c r="AH101" s="774" t="str">
        <f t="shared" si="6"/>
        <v xml:space="preserve"> </v>
      </c>
      <c r="AI101" s="774" t="str">
        <f t="shared" si="11"/>
        <v xml:space="preserve"> </v>
      </c>
      <c r="AJ101" s="774" t="str">
        <f t="shared" si="7"/>
        <v xml:space="preserve"> </v>
      </c>
      <c r="AK101" s="774" t="str">
        <f t="shared" si="8"/>
        <v xml:space="preserve"> </v>
      </c>
    </row>
    <row r="102" spans="1:37" x14ac:dyDescent="0.25">
      <c r="A102" s="775"/>
      <c r="B102" s="775"/>
      <c r="C102" s="775"/>
      <c r="D102" s="775"/>
      <c r="E102" s="624"/>
      <c r="F102" s="775"/>
      <c r="G102" s="775"/>
      <c r="H102" s="754"/>
      <c r="I102" s="754"/>
      <c r="J102" s="746"/>
      <c r="K102" s="908"/>
      <c r="L102" s="638"/>
      <c r="M102" s="946"/>
      <c r="N102" s="946"/>
      <c r="O102" s="775"/>
      <c r="P102" s="775"/>
      <c r="Q102" s="947"/>
      <c r="R102" s="943" t="str">
        <f t="shared" si="9"/>
        <v xml:space="preserve"> </v>
      </c>
      <c r="S102" s="948"/>
      <c r="T102" s="948"/>
      <c r="U102" s="777"/>
      <c r="V102" s="777"/>
      <c r="W102" s="772"/>
      <c r="X102" s="772"/>
      <c r="Y102" s="772"/>
      <c r="Z102" s="772"/>
      <c r="AA102" s="772"/>
      <c r="AB102" s="624"/>
      <c r="AC102" s="624"/>
      <c r="AD102" s="624"/>
      <c r="AE102" s="624"/>
      <c r="AF102" s="624"/>
      <c r="AG102" s="945" t="str">
        <f t="shared" si="10"/>
        <v xml:space="preserve"> </v>
      </c>
      <c r="AH102" s="774" t="str">
        <f t="shared" si="6"/>
        <v xml:space="preserve"> </v>
      </c>
      <c r="AI102" s="774" t="str">
        <f t="shared" si="11"/>
        <v xml:space="preserve"> </v>
      </c>
      <c r="AJ102" s="774" t="str">
        <f t="shared" si="7"/>
        <v xml:space="preserve"> </v>
      </c>
      <c r="AK102" s="774" t="str">
        <f t="shared" si="8"/>
        <v xml:space="preserve"> </v>
      </c>
    </row>
    <row r="103" spans="1:37" x14ac:dyDescent="0.25">
      <c r="A103" s="775"/>
      <c r="B103" s="775"/>
      <c r="C103" s="775"/>
      <c r="D103" s="775"/>
      <c r="E103" s="624"/>
      <c r="F103" s="775"/>
      <c r="G103" s="775"/>
      <c r="H103" s="754"/>
      <c r="I103" s="754"/>
      <c r="J103" s="746"/>
      <c r="K103" s="908"/>
      <c r="L103" s="638"/>
      <c r="M103" s="946"/>
      <c r="N103" s="946"/>
      <c r="O103" s="775"/>
      <c r="P103" s="775"/>
      <c r="Q103" s="947"/>
      <c r="R103" s="943" t="str">
        <f t="shared" si="9"/>
        <v xml:space="preserve"> </v>
      </c>
      <c r="S103" s="948"/>
      <c r="T103" s="948"/>
      <c r="U103" s="777"/>
      <c r="V103" s="777"/>
      <c r="W103" s="777"/>
      <c r="X103" s="777"/>
      <c r="Y103" s="777"/>
      <c r="Z103" s="777"/>
      <c r="AA103" s="777"/>
      <c r="AB103" s="638"/>
      <c r="AC103" s="638"/>
      <c r="AD103" s="638"/>
      <c r="AE103" s="638"/>
      <c r="AF103" s="638"/>
      <c r="AG103" s="945" t="str">
        <f t="shared" si="10"/>
        <v xml:space="preserve"> </v>
      </c>
      <c r="AH103" s="774" t="str">
        <f t="shared" si="6"/>
        <v xml:space="preserve"> </v>
      </c>
      <c r="AI103" s="774" t="str">
        <f t="shared" si="11"/>
        <v xml:space="preserve"> </v>
      </c>
      <c r="AJ103" s="774" t="str">
        <f t="shared" si="7"/>
        <v xml:space="preserve"> </v>
      </c>
      <c r="AK103" s="774" t="str">
        <f t="shared" si="8"/>
        <v xml:space="preserve"> </v>
      </c>
    </row>
    <row r="104" spans="1:37" x14ac:dyDescent="0.25">
      <c r="A104" s="775"/>
      <c r="B104" s="775"/>
      <c r="C104" s="775"/>
      <c r="D104" s="775"/>
      <c r="E104" s="624"/>
      <c r="F104" s="775"/>
      <c r="G104" s="775"/>
      <c r="H104" s="754"/>
      <c r="I104" s="754"/>
      <c r="J104" s="746"/>
      <c r="K104" s="908"/>
      <c r="L104" s="638"/>
      <c r="M104" s="946"/>
      <c r="N104" s="946"/>
      <c r="O104" s="775"/>
      <c r="P104" s="775"/>
      <c r="Q104" s="947"/>
      <c r="R104" s="943" t="str">
        <f t="shared" si="9"/>
        <v xml:space="preserve"> </v>
      </c>
      <c r="S104" s="948"/>
      <c r="T104" s="948"/>
      <c r="U104" s="777"/>
      <c r="V104" s="777"/>
      <c r="W104" s="777"/>
      <c r="X104" s="777"/>
      <c r="Y104" s="777"/>
      <c r="Z104" s="777"/>
      <c r="AA104" s="777"/>
      <c r="AB104" s="638"/>
      <c r="AC104" s="638"/>
      <c r="AD104" s="638"/>
      <c r="AE104" s="638"/>
      <c r="AF104" s="638"/>
      <c r="AG104" s="945" t="str">
        <f t="shared" si="10"/>
        <v xml:space="preserve"> </v>
      </c>
      <c r="AH104" s="774" t="str">
        <f t="shared" si="6"/>
        <v xml:space="preserve"> </v>
      </c>
      <c r="AI104" s="774" t="str">
        <f t="shared" si="11"/>
        <v xml:space="preserve"> </v>
      </c>
      <c r="AJ104" s="774" t="str">
        <f t="shared" si="7"/>
        <v xml:space="preserve"> </v>
      </c>
      <c r="AK104" s="774" t="str">
        <f t="shared" si="8"/>
        <v xml:space="preserve"> </v>
      </c>
    </row>
    <row r="105" spans="1:37" x14ac:dyDescent="0.25">
      <c r="A105" s="775"/>
      <c r="B105" s="775"/>
      <c r="C105" s="775"/>
      <c r="D105" s="775"/>
      <c r="E105" s="624"/>
      <c r="F105" s="775"/>
      <c r="G105" s="775"/>
      <c r="H105" s="754"/>
      <c r="I105" s="754"/>
      <c r="J105" s="746"/>
      <c r="K105" s="908"/>
      <c r="L105" s="638"/>
      <c r="M105" s="946"/>
      <c r="N105" s="946"/>
      <c r="O105" s="775"/>
      <c r="P105" s="775"/>
      <c r="Q105" s="947"/>
      <c r="R105" s="943" t="str">
        <f t="shared" si="9"/>
        <v xml:space="preserve"> </v>
      </c>
      <c r="S105" s="948"/>
      <c r="T105" s="948"/>
      <c r="U105" s="777"/>
      <c r="V105" s="777"/>
      <c r="W105" s="777"/>
      <c r="X105" s="777"/>
      <c r="Y105" s="777"/>
      <c r="Z105" s="777"/>
      <c r="AA105" s="777"/>
      <c r="AB105" s="638"/>
      <c r="AC105" s="638"/>
      <c r="AD105" s="638"/>
      <c r="AE105" s="638"/>
      <c r="AF105" s="638"/>
      <c r="AG105" s="945" t="str">
        <f t="shared" si="10"/>
        <v xml:space="preserve"> </v>
      </c>
      <c r="AH105" s="774" t="str">
        <f t="shared" si="6"/>
        <v xml:space="preserve"> </v>
      </c>
      <c r="AI105" s="774" t="str">
        <f t="shared" si="11"/>
        <v xml:space="preserve"> </v>
      </c>
      <c r="AJ105" s="774" t="str">
        <f t="shared" si="7"/>
        <v xml:space="preserve"> </v>
      </c>
      <c r="AK105" s="774" t="str">
        <f t="shared" si="8"/>
        <v xml:space="preserve"> </v>
      </c>
    </row>
    <row r="106" spans="1:37" x14ac:dyDescent="0.25">
      <c r="A106" s="775"/>
      <c r="B106" s="775"/>
      <c r="C106" s="775"/>
      <c r="D106" s="775"/>
      <c r="E106" s="624"/>
      <c r="F106" s="775"/>
      <c r="G106" s="775"/>
      <c r="H106" s="754"/>
      <c r="I106" s="754"/>
      <c r="J106" s="746"/>
      <c r="K106" s="908"/>
      <c r="L106" s="638"/>
      <c r="M106" s="946"/>
      <c r="N106" s="946"/>
      <c r="O106" s="775"/>
      <c r="P106" s="775"/>
      <c r="Q106" s="947"/>
      <c r="R106" s="943" t="str">
        <f t="shared" si="9"/>
        <v xml:space="preserve"> </v>
      </c>
      <c r="S106" s="948"/>
      <c r="T106" s="948"/>
      <c r="U106" s="777"/>
      <c r="V106" s="777"/>
      <c r="W106" s="772"/>
      <c r="X106" s="772"/>
      <c r="Y106" s="772"/>
      <c r="Z106" s="772"/>
      <c r="AA106" s="772"/>
      <c r="AB106" s="624"/>
      <c r="AC106" s="624"/>
      <c r="AD106" s="624"/>
      <c r="AE106" s="624"/>
      <c r="AF106" s="624"/>
      <c r="AG106" s="945" t="str">
        <f t="shared" si="10"/>
        <v xml:space="preserve"> </v>
      </c>
      <c r="AH106" s="774" t="str">
        <f t="shared" si="6"/>
        <v xml:space="preserve"> </v>
      </c>
      <c r="AI106" s="774" t="str">
        <f t="shared" si="11"/>
        <v xml:space="preserve"> </v>
      </c>
      <c r="AJ106" s="774" t="str">
        <f t="shared" si="7"/>
        <v xml:space="preserve"> </v>
      </c>
      <c r="AK106" s="774" t="str">
        <f t="shared" si="8"/>
        <v xml:space="preserve"> </v>
      </c>
    </row>
    <row r="107" spans="1:37" x14ac:dyDescent="0.25">
      <c r="A107" s="775"/>
      <c r="B107" s="775"/>
      <c r="C107" s="775"/>
      <c r="D107" s="775"/>
      <c r="E107" s="624"/>
      <c r="F107" s="775"/>
      <c r="G107" s="775"/>
      <c r="H107" s="754"/>
      <c r="I107" s="754"/>
      <c r="J107" s="746"/>
      <c r="K107" s="908"/>
      <c r="L107" s="638"/>
      <c r="M107" s="946"/>
      <c r="N107" s="946"/>
      <c r="O107" s="775"/>
      <c r="P107" s="775"/>
      <c r="Q107" s="947"/>
      <c r="R107" s="943" t="str">
        <f t="shared" si="9"/>
        <v xml:space="preserve"> </v>
      </c>
      <c r="S107" s="948"/>
      <c r="T107" s="948"/>
      <c r="U107" s="777"/>
      <c r="V107" s="777"/>
      <c r="W107" s="777"/>
      <c r="X107" s="777"/>
      <c r="Y107" s="777"/>
      <c r="Z107" s="777"/>
      <c r="AA107" s="777"/>
      <c r="AB107" s="638"/>
      <c r="AC107" s="638"/>
      <c r="AD107" s="638"/>
      <c r="AE107" s="638"/>
      <c r="AF107" s="638"/>
      <c r="AG107" s="945" t="str">
        <f t="shared" si="10"/>
        <v xml:space="preserve"> </v>
      </c>
      <c r="AH107" s="774" t="str">
        <f t="shared" si="6"/>
        <v xml:space="preserve"> </v>
      </c>
      <c r="AI107" s="774" t="str">
        <f t="shared" si="11"/>
        <v xml:space="preserve"> </v>
      </c>
      <c r="AJ107" s="774" t="str">
        <f t="shared" si="7"/>
        <v xml:space="preserve"> </v>
      </c>
      <c r="AK107" s="774" t="str">
        <f t="shared" si="8"/>
        <v xml:space="preserve"> </v>
      </c>
    </row>
    <row r="108" spans="1:37" x14ac:dyDescent="0.25">
      <c r="A108" s="775"/>
      <c r="B108" s="775"/>
      <c r="C108" s="775"/>
      <c r="D108" s="775"/>
      <c r="E108" s="624"/>
      <c r="F108" s="775"/>
      <c r="G108" s="775"/>
      <c r="H108" s="754"/>
      <c r="I108" s="754"/>
      <c r="J108" s="746"/>
      <c r="K108" s="908"/>
      <c r="L108" s="638"/>
      <c r="M108" s="946"/>
      <c r="N108" s="946"/>
      <c r="O108" s="775"/>
      <c r="P108" s="775"/>
      <c r="Q108" s="947"/>
      <c r="R108" s="943" t="str">
        <f t="shared" si="9"/>
        <v xml:space="preserve"> </v>
      </c>
      <c r="S108" s="948"/>
      <c r="T108" s="948"/>
      <c r="U108" s="777"/>
      <c r="V108" s="777"/>
      <c r="W108" s="777"/>
      <c r="X108" s="777"/>
      <c r="Y108" s="777"/>
      <c r="Z108" s="777"/>
      <c r="AA108" s="777"/>
      <c r="AB108" s="638"/>
      <c r="AC108" s="638"/>
      <c r="AD108" s="638"/>
      <c r="AE108" s="638"/>
      <c r="AF108" s="638"/>
      <c r="AG108" s="945" t="str">
        <f t="shared" si="10"/>
        <v xml:space="preserve"> </v>
      </c>
      <c r="AH108" s="774" t="str">
        <f t="shared" si="6"/>
        <v xml:space="preserve"> </v>
      </c>
      <c r="AI108" s="774" t="str">
        <f t="shared" si="11"/>
        <v xml:space="preserve"> </v>
      </c>
      <c r="AJ108" s="774" t="str">
        <f t="shared" si="7"/>
        <v xml:space="preserve"> </v>
      </c>
      <c r="AK108" s="774" t="str">
        <f t="shared" si="8"/>
        <v xml:space="preserve"> </v>
      </c>
    </row>
    <row r="109" spans="1:37" x14ac:dyDescent="0.25">
      <c r="A109" s="775"/>
      <c r="B109" s="775"/>
      <c r="C109" s="775"/>
      <c r="D109" s="775"/>
      <c r="E109" s="624"/>
      <c r="F109" s="775"/>
      <c r="G109" s="775"/>
      <c r="H109" s="754"/>
      <c r="I109" s="754"/>
      <c r="J109" s="746"/>
      <c r="K109" s="908"/>
      <c r="L109" s="638"/>
      <c r="M109" s="946"/>
      <c r="N109" s="946"/>
      <c r="O109" s="775"/>
      <c r="P109" s="775"/>
      <c r="Q109" s="947"/>
      <c r="R109" s="943" t="str">
        <f t="shared" si="9"/>
        <v xml:space="preserve"> </v>
      </c>
      <c r="S109" s="948"/>
      <c r="T109" s="948"/>
      <c r="U109" s="777"/>
      <c r="V109" s="777"/>
      <c r="W109" s="777"/>
      <c r="X109" s="777"/>
      <c r="Y109" s="777"/>
      <c r="Z109" s="777"/>
      <c r="AA109" s="777"/>
      <c r="AB109" s="638"/>
      <c r="AC109" s="638"/>
      <c r="AD109" s="638"/>
      <c r="AE109" s="638"/>
      <c r="AF109" s="638"/>
      <c r="AG109" s="945" t="str">
        <f t="shared" si="10"/>
        <v xml:space="preserve"> </v>
      </c>
      <c r="AH109" s="774" t="str">
        <f t="shared" si="6"/>
        <v xml:space="preserve"> </v>
      </c>
      <c r="AI109" s="774" t="str">
        <f t="shared" si="11"/>
        <v xml:space="preserve"> </v>
      </c>
      <c r="AJ109" s="774" t="str">
        <f t="shared" si="7"/>
        <v xml:space="preserve"> </v>
      </c>
      <c r="AK109" s="774" t="str">
        <f t="shared" si="8"/>
        <v xml:space="preserve"> </v>
      </c>
    </row>
    <row r="110" spans="1:37" x14ac:dyDescent="0.25">
      <c r="A110" s="775"/>
      <c r="B110" s="775"/>
      <c r="C110" s="775"/>
      <c r="D110" s="775"/>
      <c r="E110" s="624"/>
      <c r="F110" s="775"/>
      <c r="G110" s="775"/>
      <c r="H110" s="754"/>
      <c r="I110" s="754"/>
      <c r="J110" s="746"/>
      <c r="K110" s="908"/>
      <c r="L110" s="638"/>
      <c r="M110" s="946"/>
      <c r="N110" s="946"/>
      <c r="O110" s="775"/>
      <c r="P110" s="775"/>
      <c r="Q110" s="947"/>
      <c r="R110" s="943" t="str">
        <f t="shared" si="9"/>
        <v xml:space="preserve"> </v>
      </c>
      <c r="S110" s="948"/>
      <c r="T110" s="948"/>
      <c r="U110" s="777"/>
      <c r="V110" s="777"/>
      <c r="W110" s="772"/>
      <c r="X110" s="772"/>
      <c r="Y110" s="772"/>
      <c r="Z110" s="772"/>
      <c r="AA110" s="772"/>
      <c r="AB110" s="624"/>
      <c r="AC110" s="624"/>
      <c r="AD110" s="624"/>
      <c r="AE110" s="624"/>
      <c r="AF110" s="624"/>
      <c r="AG110" s="945" t="str">
        <f t="shared" si="10"/>
        <v xml:space="preserve"> </v>
      </c>
      <c r="AH110" s="774" t="str">
        <f t="shared" si="6"/>
        <v xml:space="preserve"> </v>
      </c>
      <c r="AI110" s="774" t="str">
        <f t="shared" si="11"/>
        <v xml:space="preserve"> </v>
      </c>
      <c r="AJ110" s="774" t="str">
        <f t="shared" si="7"/>
        <v xml:space="preserve"> </v>
      </c>
      <c r="AK110" s="774" t="str">
        <f t="shared" si="8"/>
        <v xml:space="preserve"> </v>
      </c>
    </row>
    <row r="111" spans="1:37" x14ac:dyDescent="0.25">
      <c r="A111" s="775"/>
      <c r="B111" s="775"/>
      <c r="C111" s="775"/>
      <c r="D111" s="775"/>
      <c r="E111" s="624"/>
      <c r="F111" s="775"/>
      <c r="G111" s="775"/>
      <c r="H111" s="754"/>
      <c r="I111" s="754"/>
      <c r="J111" s="746"/>
      <c r="K111" s="908"/>
      <c r="L111" s="638"/>
      <c r="M111" s="946"/>
      <c r="N111" s="946"/>
      <c r="O111" s="775"/>
      <c r="P111" s="775"/>
      <c r="Q111" s="947"/>
      <c r="R111" s="943" t="str">
        <f t="shared" si="9"/>
        <v xml:space="preserve"> </v>
      </c>
      <c r="S111" s="948"/>
      <c r="T111" s="948"/>
      <c r="U111" s="777"/>
      <c r="V111" s="777"/>
      <c r="W111" s="777"/>
      <c r="X111" s="777"/>
      <c r="Y111" s="777"/>
      <c r="Z111" s="777"/>
      <c r="AA111" s="777"/>
      <c r="AB111" s="638"/>
      <c r="AC111" s="638"/>
      <c r="AD111" s="638"/>
      <c r="AE111" s="638"/>
      <c r="AF111" s="638"/>
      <c r="AG111" s="945" t="str">
        <f t="shared" si="10"/>
        <v xml:space="preserve"> </v>
      </c>
      <c r="AH111" s="774" t="str">
        <f t="shared" si="6"/>
        <v xml:space="preserve"> </v>
      </c>
      <c r="AI111" s="774" t="str">
        <f t="shared" si="11"/>
        <v xml:space="preserve"> </v>
      </c>
      <c r="AJ111" s="774" t="str">
        <f t="shared" si="7"/>
        <v xml:space="preserve"> </v>
      </c>
      <c r="AK111" s="774" t="str">
        <f t="shared" si="8"/>
        <v xml:space="preserve"> </v>
      </c>
    </row>
    <row r="112" spans="1:37" x14ac:dyDescent="0.25">
      <c r="A112" s="775"/>
      <c r="B112" s="775"/>
      <c r="C112" s="775"/>
      <c r="D112" s="775"/>
      <c r="E112" s="624"/>
      <c r="F112" s="775"/>
      <c r="G112" s="775"/>
      <c r="H112" s="754"/>
      <c r="I112" s="754"/>
      <c r="J112" s="746"/>
      <c r="K112" s="908"/>
      <c r="L112" s="638"/>
      <c r="M112" s="946"/>
      <c r="N112" s="946"/>
      <c r="O112" s="775"/>
      <c r="P112" s="775"/>
      <c r="Q112" s="947"/>
      <c r="R112" s="943" t="str">
        <f t="shared" si="9"/>
        <v xml:space="preserve"> </v>
      </c>
      <c r="S112" s="948"/>
      <c r="T112" s="948"/>
      <c r="U112" s="777"/>
      <c r="V112" s="777"/>
      <c r="W112" s="777"/>
      <c r="X112" s="777"/>
      <c r="Y112" s="777"/>
      <c r="Z112" s="777"/>
      <c r="AA112" s="777"/>
      <c r="AB112" s="638"/>
      <c r="AC112" s="638"/>
      <c r="AD112" s="638"/>
      <c r="AE112" s="638"/>
      <c r="AF112" s="638"/>
      <c r="AG112" s="945" t="str">
        <f t="shared" si="10"/>
        <v xml:space="preserve"> </v>
      </c>
      <c r="AH112" s="774" t="str">
        <f t="shared" si="6"/>
        <v xml:space="preserve"> </v>
      </c>
      <c r="AI112" s="774" t="str">
        <f t="shared" si="11"/>
        <v xml:space="preserve"> </v>
      </c>
      <c r="AJ112" s="774" t="str">
        <f t="shared" si="7"/>
        <v xml:space="preserve"> </v>
      </c>
      <c r="AK112" s="774" t="str">
        <f t="shared" si="8"/>
        <v xml:space="preserve"> </v>
      </c>
    </row>
    <row r="113" spans="1:37" x14ac:dyDescent="0.25">
      <c r="A113" s="775"/>
      <c r="B113" s="775"/>
      <c r="C113" s="775"/>
      <c r="D113" s="775"/>
      <c r="E113" s="624"/>
      <c r="F113" s="775"/>
      <c r="G113" s="775"/>
      <c r="H113" s="754"/>
      <c r="I113" s="754"/>
      <c r="J113" s="746"/>
      <c r="K113" s="908"/>
      <c r="L113" s="638"/>
      <c r="M113" s="946"/>
      <c r="N113" s="946"/>
      <c r="O113" s="775"/>
      <c r="P113" s="775"/>
      <c r="Q113" s="947"/>
      <c r="R113" s="943" t="str">
        <f t="shared" si="9"/>
        <v xml:space="preserve"> </v>
      </c>
      <c r="S113" s="948"/>
      <c r="T113" s="948"/>
      <c r="U113" s="777"/>
      <c r="V113" s="777"/>
      <c r="W113" s="777"/>
      <c r="X113" s="777"/>
      <c r="Y113" s="777"/>
      <c r="Z113" s="777"/>
      <c r="AA113" s="777"/>
      <c r="AB113" s="638"/>
      <c r="AC113" s="638"/>
      <c r="AD113" s="638"/>
      <c r="AE113" s="638"/>
      <c r="AF113" s="638"/>
      <c r="AG113" s="945" t="str">
        <f t="shared" si="10"/>
        <v xml:space="preserve"> </v>
      </c>
      <c r="AH113" s="774" t="str">
        <f t="shared" si="6"/>
        <v xml:space="preserve"> </v>
      </c>
      <c r="AI113" s="774" t="str">
        <f t="shared" si="11"/>
        <v xml:space="preserve"> </v>
      </c>
      <c r="AJ113" s="774" t="str">
        <f t="shared" si="7"/>
        <v xml:space="preserve"> </v>
      </c>
      <c r="AK113" s="774" t="str">
        <f t="shared" si="8"/>
        <v xml:space="preserve"> </v>
      </c>
    </row>
    <row r="114" spans="1:37" x14ac:dyDescent="0.25">
      <c r="A114" s="775"/>
      <c r="B114" s="775"/>
      <c r="C114" s="775"/>
      <c r="D114" s="775"/>
      <c r="E114" s="624"/>
      <c r="F114" s="775"/>
      <c r="G114" s="775"/>
      <c r="H114" s="754"/>
      <c r="I114" s="754"/>
      <c r="J114" s="746"/>
      <c r="K114" s="908"/>
      <c r="L114" s="638"/>
      <c r="M114" s="946"/>
      <c r="N114" s="946"/>
      <c r="O114" s="775"/>
      <c r="P114" s="775"/>
      <c r="Q114" s="947"/>
      <c r="R114" s="943" t="str">
        <f t="shared" si="9"/>
        <v xml:space="preserve"> </v>
      </c>
      <c r="S114" s="948"/>
      <c r="T114" s="948"/>
      <c r="U114" s="777"/>
      <c r="V114" s="777"/>
      <c r="W114" s="772"/>
      <c r="X114" s="772"/>
      <c r="Y114" s="772"/>
      <c r="Z114" s="772"/>
      <c r="AA114" s="772"/>
      <c r="AB114" s="624"/>
      <c r="AC114" s="624"/>
      <c r="AD114" s="624"/>
      <c r="AE114" s="624"/>
      <c r="AF114" s="624"/>
      <c r="AG114" s="945" t="str">
        <f t="shared" si="10"/>
        <v xml:space="preserve"> </v>
      </c>
      <c r="AH114" s="774" t="str">
        <f t="shared" si="6"/>
        <v xml:space="preserve"> </v>
      </c>
      <c r="AI114" s="774" t="str">
        <f t="shared" si="11"/>
        <v xml:space="preserve"> </v>
      </c>
      <c r="AJ114" s="774" t="str">
        <f t="shared" si="7"/>
        <v xml:space="preserve"> </v>
      </c>
      <c r="AK114" s="774" t="str">
        <f t="shared" si="8"/>
        <v xml:space="preserve"> </v>
      </c>
    </row>
    <row r="115" spans="1:37" x14ac:dyDescent="0.25">
      <c r="A115" s="775"/>
      <c r="B115" s="775"/>
      <c r="C115" s="775"/>
      <c r="D115" s="775"/>
      <c r="E115" s="624"/>
      <c r="F115" s="775"/>
      <c r="G115" s="775"/>
      <c r="H115" s="754"/>
      <c r="I115" s="754"/>
      <c r="J115" s="746"/>
      <c r="K115" s="908"/>
      <c r="L115" s="638"/>
      <c r="M115" s="946"/>
      <c r="N115" s="946"/>
      <c r="O115" s="775"/>
      <c r="P115" s="775"/>
      <c r="Q115" s="947"/>
      <c r="R115" s="943" t="str">
        <f t="shared" si="9"/>
        <v xml:space="preserve"> </v>
      </c>
      <c r="S115" s="948"/>
      <c r="T115" s="948"/>
      <c r="U115" s="777"/>
      <c r="V115" s="777"/>
      <c r="W115" s="777"/>
      <c r="X115" s="777"/>
      <c r="Y115" s="777"/>
      <c r="Z115" s="777"/>
      <c r="AA115" s="777"/>
      <c r="AB115" s="638"/>
      <c r="AC115" s="638"/>
      <c r="AD115" s="638"/>
      <c r="AE115" s="638"/>
      <c r="AF115" s="638"/>
      <c r="AG115" s="945" t="str">
        <f t="shared" si="10"/>
        <v xml:space="preserve"> </v>
      </c>
      <c r="AH115" s="774" t="str">
        <f t="shared" si="6"/>
        <v xml:space="preserve"> </v>
      </c>
      <c r="AI115" s="774" t="str">
        <f t="shared" si="11"/>
        <v xml:space="preserve"> </v>
      </c>
      <c r="AJ115" s="774" t="str">
        <f t="shared" si="7"/>
        <v xml:space="preserve"> </v>
      </c>
      <c r="AK115" s="774" t="str">
        <f t="shared" si="8"/>
        <v xml:space="preserve"> </v>
      </c>
    </row>
    <row r="116" spans="1:37" x14ac:dyDescent="0.25">
      <c r="A116" s="775"/>
      <c r="B116" s="775"/>
      <c r="C116" s="775"/>
      <c r="D116" s="775"/>
      <c r="E116" s="624"/>
      <c r="F116" s="775"/>
      <c r="G116" s="775"/>
      <c r="H116" s="754"/>
      <c r="I116" s="754"/>
      <c r="J116" s="746"/>
      <c r="K116" s="908"/>
      <c r="L116" s="638"/>
      <c r="M116" s="946"/>
      <c r="N116" s="946"/>
      <c r="O116" s="775"/>
      <c r="P116" s="775"/>
      <c r="Q116" s="947"/>
      <c r="R116" s="943" t="str">
        <f t="shared" si="9"/>
        <v xml:space="preserve"> </v>
      </c>
      <c r="S116" s="948"/>
      <c r="T116" s="948"/>
      <c r="U116" s="777"/>
      <c r="V116" s="777"/>
      <c r="W116" s="777"/>
      <c r="X116" s="777"/>
      <c r="Y116" s="777"/>
      <c r="Z116" s="777"/>
      <c r="AA116" s="777"/>
      <c r="AB116" s="638"/>
      <c r="AC116" s="638"/>
      <c r="AD116" s="638"/>
      <c r="AE116" s="638"/>
      <c r="AF116" s="638"/>
      <c r="AG116" s="945" t="str">
        <f t="shared" si="10"/>
        <v xml:space="preserve"> </v>
      </c>
      <c r="AH116" s="774" t="str">
        <f t="shared" si="6"/>
        <v xml:space="preserve"> </v>
      </c>
      <c r="AI116" s="774" t="str">
        <f t="shared" si="11"/>
        <v xml:space="preserve"> </v>
      </c>
      <c r="AJ116" s="774" t="str">
        <f t="shared" si="7"/>
        <v xml:space="preserve"> </v>
      </c>
      <c r="AK116" s="774" t="str">
        <f t="shared" si="8"/>
        <v xml:space="preserve"> </v>
      </c>
    </row>
    <row r="117" spans="1:37" x14ac:dyDescent="0.25">
      <c r="A117" s="775"/>
      <c r="B117" s="775"/>
      <c r="C117" s="775"/>
      <c r="D117" s="775"/>
      <c r="E117" s="624"/>
      <c r="F117" s="775"/>
      <c r="G117" s="775"/>
      <c r="H117" s="754"/>
      <c r="I117" s="754"/>
      <c r="J117" s="746"/>
      <c r="K117" s="908"/>
      <c r="L117" s="638"/>
      <c r="M117" s="946"/>
      <c r="N117" s="946"/>
      <c r="O117" s="775"/>
      <c r="P117" s="775"/>
      <c r="Q117" s="947"/>
      <c r="R117" s="943" t="str">
        <f t="shared" si="9"/>
        <v xml:space="preserve"> </v>
      </c>
      <c r="S117" s="948"/>
      <c r="T117" s="948"/>
      <c r="U117" s="777"/>
      <c r="V117" s="777"/>
      <c r="W117" s="777"/>
      <c r="X117" s="777"/>
      <c r="Y117" s="777"/>
      <c r="Z117" s="777"/>
      <c r="AA117" s="777"/>
      <c r="AB117" s="638"/>
      <c r="AC117" s="638"/>
      <c r="AD117" s="638"/>
      <c r="AE117" s="638"/>
      <c r="AF117" s="638"/>
      <c r="AG117" s="945" t="str">
        <f t="shared" si="10"/>
        <v xml:space="preserve"> </v>
      </c>
      <c r="AH117" s="774" t="str">
        <f t="shared" si="6"/>
        <v xml:space="preserve"> </v>
      </c>
      <c r="AI117" s="774" t="str">
        <f t="shared" si="11"/>
        <v xml:space="preserve"> </v>
      </c>
      <c r="AJ117" s="774" t="str">
        <f t="shared" si="7"/>
        <v xml:space="preserve"> </v>
      </c>
      <c r="AK117" s="774" t="str">
        <f t="shared" si="8"/>
        <v xml:space="preserve"> </v>
      </c>
    </row>
    <row r="118" spans="1:37" x14ac:dyDescent="0.25">
      <c r="A118" s="775"/>
      <c r="B118" s="775"/>
      <c r="C118" s="775"/>
      <c r="D118" s="775"/>
      <c r="E118" s="624"/>
      <c r="F118" s="775"/>
      <c r="G118" s="775"/>
      <c r="H118" s="754"/>
      <c r="I118" s="754"/>
      <c r="J118" s="746"/>
      <c r="K118" s="908"/>
      <c r="L118" s="638"/>
      <c r="M118" s="946"/>
      <c r="N118" s="946"/>
      <c r="O118" s="775"/>
      <c r="P118" s="775"/>
      <c r="Q118" s="947"/>
      <c r="R118" s="943" t="str">
        <f t="shared" si="9"/>
        <v xml:space="preserve"> </v>
      </c>
      <c r="S118" s="948"/>
      <c r="T118" s="948"/>
      <c r="U118" s="777"/>
      <c r="V118" s="777"/>
      <c r="W118" s="772"/>
      <c r="X118" s="772"/>
      <c r="Y118" s="772"/>
      <c r="Z118" s="772"/>
      <c r="AA118" s="772"/>
      <c r="AB118" s="624"/>
      <c r="AC118" s="624"/>
      <c r="AD118" s="624"/>
      <c r="AE118" s="624"/>
      <c r="AF118" s="624"/>
      <c r="AG118" s="945" t="str">
        <f t="shared" si="10"/>
        <v xml:space="preserve"> </v>
      </c>
      <c r="AH118" s="774" t="str">
        <f t="shared" si="6"/>
        <v xml:space="preserve"> </v>
      </c>
      <c r="AI118" s="774" t="str">
        <f t="shared" si="11"/>
        <v xml:space="preserve"> </v>
      </c>
      <c r="AJ118" s="774" t="str">
        <f t="shared" si="7"/>
        <v xml:space="preserve"> </v>
      </c>
      <c r="AK118" s="774" t="str">
        <f t="shared" si="8"/>
        <v xml:space="preserve"> </v>
      </c>
    </row>
    <row r="119" spans="1:37" x14ac:dyDescent="0.25">
      <c r="A119" s="775"/>
      <c r="B119" s="775"/>
      <c r="C119" s="775"/>
      <c r="D119" s="775"/>
      <c r="E119" s="624"/>
      <c r="F119" s="775"/>
      <c r="G119" s="775"/>
      <c r="H119" s="754"/>
      <c r="I119" s="754"/>
      <c r="J119" s="746"/>
      <c r="K119" s="908"/>
      <c r="L119" s="638"/>
      <c r="M119" s="946"/>
      <c r="N119" s="946"/>
      <c r="O119" s="775"/>
      <c r="P119" s="775"/>
      <c r="Q119" s="947"/>
      <c r="R119" s="943" t="str">
        <f t="shared" si="9"/>
        <v xml:space="preserve"> </v>
      </c>
      <c r="S119" s="948"/>
      <c r="T119" s="948"/>
      <c r="U119" s="777"/>
      <c r="V119" s="777"/>
      <c r="W119" s="777"/>
      <c r="X119" s="777"/>
      <c r="Y119" s="777"/>
      <c r="Z119" s="777"/>
      <c r="AA119" s="777"/>
      <c r="AB119" s="638"/>
      <c r="AC119" s="638"/>
      <c r="AD119" s="638"/>
      <c r="AE119" s="638"/>
      <c r="AF119" s="638"/>
      <c r="AG119" s="945" t="str">
        <f t="shared" si="10"/>
        <v xml:space="preserve"> </v>
      </c>
      <c r="AH119" s="774" t="str">
        <f t="shared" si="6"/>
        <v xml:space="preserve"> </v>
      </c>
      <c r="AI119" s="774" t="str">
        <f t="shared" si="11"/>
        <v xml:space="preserve"> </v>
      </c>
      <c r="AJ119" s="774" t="str">
        <f t="shared" si="7"/>
        <v xml:space="preserve"> </v>
      </c>
      <c r="AK119" s="774" t="str">
        <f t="shared" si="8"/>
        <v xml:space="preserve"> </v>
      </c>
    </row>
    <row r="120" spans="1:37" x14ac:dyDescent="0.25">
      <c r="A120" s="775"/>
      <c r="B120" s="775"/>
      <c r="C120" s="775"/>
      <c r="D120" s="775"/>
      <c r="E120" s="624"/>
      <c r="F120" s="775"/>
      <c r="G120" s="775"/>
      <c r="H120" s="754"/>
      <c r="I120" s="754"/>
      <c r="J120" s="746"/>
      <c r="K120" s="908"/>
      <c r="L120" s="638"/>
      <c r="M120" s="946"/>
      <c r="N120" s="946"/>
      <c r="O120" s="775"/>
      <c r="P120" s="775"/>
      <c r="Q120" s="947"/>
      <c r="R120" s="943" t="str">
        <f t="shared" si="9"/>
        <v xml:space="preserve"> </v>
      </c>
      <c r="S120" s="948"/>
      <c r="T120" s="948"/>
      <c r="U120" s="777"/>
      <c r="V120" s="777"/>
      <c r="W120" s="777"/>
      <c r="X120" s="777"/>
      <c r="Y120" s="777"/>
      <c r="Z120" s="777"/>
      <c r="AA120" s="777"/>
      <c r="AB120" s="638"/>
      <c r="AC120" s="638"/>
      <c r="AD120" s="638"/>
      <c r="AE120" s="638"/>
      <c r="AF120" s="638"/>
      <c r="AG120" s="945" t="str">
        <f t="shared" si="10"/>
        <v xml:space="preserve"> </v>
      </c>
      <c r="AH120" s="774" t="str">
        <f t="shared" si="6"/>
        <v xml:space="preserve"> </v>
      </c>
      <c r="AI120" s="774" t="str">
        <f t="shared" si="11"/>
        <v xml:space="preserve"> </v>
      </c>
      <c r="AJ120" s="774" t="str">
        <f t="shared" si="7"/>
        <v xml:space="preserve"> </v>
      </c>
      <c r="AK120" s="774" t="str">
        <f t="shared" si="8"/>
        <v xml:space="preserve"> </v>
      </c>
    </row>
    <row r="121" spans="1:37" x14ac:dyDescent="0.25">
      <c r="A121" s="775"/>
      <c r="B121" s="775"/>
      <c r="C121" s="775"/>
      <c r="D121" s="775"/>
      <c r="E121" s="624"/>
      <c r="F121" s="775"/>
      <c r="G121" s="775"/>
      <c r="H121" s="754"/>
      <c r="I121" s="754"/>
      <c r="J121" s="746"/>
      <c r="K121" s="908"/>
      <c r="L121" s="638"/>
      <c r="M121" s="946"/>
      <c r="N121" s="946"/>
      <c r="O121" s="775"/>
      <c r="P121" s="775"/>
      <c r="Q121" s="947"/>
      <c r="R121" s="943" t="str">
        <f t="shared" si="9"/>
        <v xml:space="preserve"> </v>
      </c>
      <c r="S121" s="948"/>
      <c r="T121" s="948"/>
      <c r="U121" s="777"/>
      <c r="V121" s="777"/>
      <c r="W121" s="777"/>
      <c r="X121" s="777"/>
      <c r="Y121" s="777"/>
      <c r="Z121" s="777"/>
      <c r="AA121" s="777"/>
      <c r="AB121" s="638"/>
      <c r="AC121" s="638"/>
      <c r="AD121" s="638"/>
      <c r="AE121" s="638"/>
      <c r="AF121" s="638"/>
      <c r="AG121" s="945" t="str">
        <f t="shared" si="10"/>
        <v xml:space="preserve"> </v>
      </c>
      <c r="AH121" s="774" t="str">
        <f t="shared" si="6"/>
        <v xml:space="preserve"> </v>
      </c>
      <c r="AI121" s="774" t="str">
        <f t="shared" si="11"/>
        <v xml:space="preserve"> </v>
      </c>
      <c r="AJ121" s="774" t="str">
        <f t="shared" si="7"/>
        <v xml:space="preserve"> </v>
      </c>
      <c r="AK121" s="774" t="str">
        <f t="shared" si="8"/>
        <v xml:space="preserve"> </v>
      </c>
    </row>
    <row r="122" spans="1:37" x14ac:dyDescent="0.25">
      <c r="A122" s="775"/>
      <c r="B122" s="775"/>
      <c r="C122" s="775"/>
      <c r="D122" s="775"/>
      <c r="E122" s="624"/>
      <c r="F122" s="775"/>
      <c r="G122" s="775"/>
      <c r="H122" s="754"/>
      <c r="I122" s="754"/>
      <c r="J122" s="746"/>
      <c r="K122" s="908"/>
      <c r="L122" s="638"/>
      <c r="M122" s="946"/>
      <c r="N122" s="946"/>
      <c r="O122" s="775"/>
      <c r="P122" s="775"/>
      <c r="Q122" s="947"/>
      <c r="R122" s="943" t="str">
        <f t="shared" si="9"/>
        <v xml:space="preserve"> </v>
      </c>
      <c r="S122" s="948"/>
      <c r="T122" s="948"/>
      <c r="U122" s="777"/>
      <c r="V122" s="777"/>
      <c r="W122" s="772"/>
      <c r="X122" s="772"/>
      <c r="Y122" s="772"/>
      <c r="Z122" s="772"/>
      <c r="AA122" s="772"/>
      <c r="AB122" s="624"/>
      <c r="AC122" s="624"/>
      <c r="AD122" s="624"/>
      <c r="AE122" s="624"/>
      <c r="AF122" s="624"/>
      <c r="AG122" s="945" t="str">
        <f t="shared" si="10"/>
        <v xml:space="preserve"> </v>
      </c>
      <c r="AH122" s="774" t="str">
        <f t="shared" si="6"/>
        <v xml:space="preserve"> </v>
      </c>
      <c r="AI122" s="774" t="str">
        <f t="shared" si="11"/>
        <v xml:space="preserve"> </v>
      </c>
      <c r="AJ122" s="774" t="str">
        <f t="shared" si="7"/>
        <v xml:space="preserve"> </v>
      </c>
      <c r="AK122" s="774" t="str">
        <f t="shared" si="8"/>
        <v xml:space="preserve"> </v>
      </c>
    </row>
    <row r="123" spans="1:37" x14ac:dyDescent="0.25">
      <c r="A123" s="775"/>
      <c r="B123" s="775"/>
      <c r="C123" s="775"/>
      <c r="D123" s="775"/>
      <c r="E123" s="624"/>
      <c r="F123" s="775"/>
      <c r="G123" s="775"/>
      <c r="H123" s="754"/>
      <c r="I123" s="754"/>
      <c r="J123" s="746"/>
      <c r="K123" s="908"/>
      <c r="L123" s="638"/>
      <c r="M123" s="946"/>
      <c r="N123" s="946"/>
      <c r="O123" s="775"/>
      <c r="P123" s="775"/>
      <c r="Q123" s="947"/>
      <c r="R123" s="943" t="str">
        <f t="shared" si="9"/>
        <v xml:space="preserve"> </v>
      </c>
      <c r="S123" s="948"/>
      <c r="T123" s="948"/>
      <c r="U123" s="777"/>
      <c r="V123" s="777"/>
      <c r="W123" s="777"/>
      <c r="X123" s="777"/>
      <c r="Y123" s="777"/>
      <c r="Z123" s="777"/>
      <c r="AA123" s="777"/>
      <c r="AB123" s="638"/>
      <c r="AC123" s="638"/>
      <c r="AD123" s="638"/>
      <c r="AE123" s="638"/>
      <c r="AF123" s="638"/>
      <c r="AG123" s="945" t="str">
        <f t="shared" si="10"/>
        <v xml:space="preserve"> </v>
      </c>
      <c r="AH123" s="774" t="str">
        <f t="shared" si="6"/>
        <v xml:space="preserve"> </v>
      </c>
      <c r="AI123" s="774" t="str">
        <f t="shared" si="11"/>
        <v xml:space="preserve"> </v>
      </c>
      <c r="AJ123" s="774" t="str">
        <f t="shared" si="7"/>
        <v xml:space="preserve"> </v>
      </c>
      <c r="AK123" s="774" t="str">
        <f t="shared" si="8"/>
        <v xml:space="preserve"> </v>
      </c>
    </row>
    <row r="124" spans="1:37" x14ac:dyDescent="0.25">
      <c r="A124" s="775"/>
      <c r="B124" s="775"/>
      <c r="C124" s="775"/>
      <c r="D124" s="775"/>
      <c r="E124" s="624"/>
      <c r="F124" s="775"/>
      <c r="G124" s="775"/>
      <c r="H124" s="754"/>
      <c r="I124" s="754"/>
      <c r="J124" s="746"/>
      <c r="K124" s="908"/>
      <c r="L124" s="638"/>
      <c r="M124" s="946"/>
      <c r="N124" s="946"/>
      <c r="O124" s="775"/>
      <c r="P124" s="775"/>
      <c r="Q124" s="947"/>
      <c r="R124" s="943" t="str">
        <f t="shared" si="9"/>
        <v xml:space="preserve"> </v>
      </c>
      <c r="S124" s="948"/>
      <c r="T124" s="948"/>
      <c r="U124" s="777"/>
      <c r="V124" s="777"/>
      <c r="W124" s="777"/>
      <c r="X124" s="777"/>
      <c r="Y124" s="777"/>
      <c r="Z124" s="777"/>
      <c r="AA124" s="777"/>
      <c r="AB124" s="638"/>
      <c r="AC124" s="638"/>
      <c r="AD124" s="638"/>
      <c r="AE124" s="638"/>
      <c r="AF124" s="638"/>
      <c r="AG124" s="945" t="str">
        <f t="shared" si="10"/>
        <v xml:space="preserve"> </v>
      </c>
      <c r="AH124" s="774" t="str">
        <f t="shared" si="6"/>
        <v xml:space="preserve"> </v>
      </c>
      <c r="AI124" s="774" t="str">
        <f t="shared" si="11"/>
        <v xml:space="preserve"> </v>
      </c>
      <c r="AJ124" s="774" t="str">
        <f t="shared" si="7"/>
        <v xml:space="preserve"> </v>
      </c>
      <c r="AK124" s="774" t="str">
        <f t="shared" si="8"/>
        <v xml:space="preserve"> </v>
      </c>
    </row>
    <row r="125" spans="1:37" x14ac:dyDescent="0.25">
      <c r="A125" s="775"/>
      <c r="B125" s="775"/>
      <c r="C125" s="775"/>
      <c r="D125" s="775"/>
      <c r="E125" s="624"/>
      <c r="F125" s="775"/>
      <c r="G125" s="775"/>
      <c r="H125" s="754"/>
      <c r="I125" s="754"/>
      <c r="J125" s="746"/>
      <c r="K125" s="908"/>
      <c r="L125" s="638"/>
      <c r="M125" s="946"/>
      <c r="N125" s="946"/>
      <c r="O125" s="775"/>
      <c r="P125" s="775"/>
      <c r="Q125" s="947"/>
      <c r="R125" s="943" t="str">
        <f t="shared" si="9"/>
        <v xml:space="preserve"> </v>
      </c>
      <c r="S125" s="948"/>
      <c r="T125" s="948"/>
      <c r="U125" s="777"/>
      <c r="V125" s="777"/>
      <c r="W125" s="777"/>
      <c r="X125" s="777"/>
      <c r="Y125" s="777"/>
      <c r="Z125" s="777"/>
      <c r="AA125" s="777"/>
      <c r="AB125" s="638"/>
      <c r="AC125" s="638"/>
      <c r="AD125" s="638"/>
      <c r="AE125" s="638"/>
      <c r="AF125" s="638"/>
      <c r="AG125" s="945" t="str">
        <f t="shared" si="10"/>
        <v xml:space="preserve"> </v>
      </c>
      <c r="AH125" s="774" t="str">
        <f t="shared" si="6"/>
        <v xml:space="preserve"> </v>
      </c>
      <c r="AI125" s="774" t="str">
        <f t="shared" si="11"/>
        <v xml:space="preserve"> </v>
      </c>
      <c r="AJ125" s="774" t="str">
        <f t="shared" si="7"/>
        <v xml:space="preserve"> </v>
      </c>
      <c r="AK125" s="774" t="str">
        <f t="shared" si="8"/>
        <v xml:space="preserve"> </v>
      </c>
    </row>
    <row r="126" spans="1:37" x14ac:dyDescent="0.25">
      <c r="A126" s="775"/>
      <c r="B126" s="775"/>
      <c r="C126" s="775"/>
      <c r="D126" s="775"/>
      <c r="E126" s="624"/>
      <c r="F126" s="775"/>
      <c r="G126" s="775"/>
      <c r="H126" s="754"/>
      <c r="I126" s="754"/>
      <c r="J126" s="746"/>
      <c r="K126" s="908"/>
      <c r="L126" s="638"/>
      <c r="M126" s="946"/>
      <c r="N126" s="946"/>
      <c r="O126" s="775"/>
      <c r="P126" s="775"/>
      <c r="Q126" s="947"/>
      <c r="R126" s="943" t="str">
        <f t="shared" si="9"/>
        <v xml:space="preserve"> </v>
      </c>
      <c r="S126" s="948"/>
      <c r="T126" s="948"/>
      <c r="U126" s="777"/>
      <c r="V126" s="777"/>
      <c r="W126" s="772"/>
      <c r="X126" s="772"/>
      <c r="Y126" s="772"/>
      <c r="Z126" s="772"/>
      <c r="AA126" s="772"/>
      <c r="AB126" s="624"/>
      <c r="AC126" s="624"/>
      <c r="AD126" s="624"/>
      <c r="AE126" s="624"/>
      <c r="AF126" s="624"/>
      <c r="AG126" s="945" t="str">
        <f t="shared" si="10"/>
        <v xml:space="preserve"> </v>
      </c>
      <c r="AH126" s="774" t="str">
        <f t="shared" si="6"/>
        <v xml:space="preserve"> </v>
      </c>
      <c r="AI126" s="774" t="str">
        <f t="shared" si="11"/>
        <v xml:space="preserve"> </v>
      </c>
      <c r="AJ126" s="774" t="str">
        <f t="shared" si="7"/>
        <v xml:space="preserve"> </v>
      </c>
      <c r="AK126" s="774" t="str">
        <f t="shared" si="8"/>
        <v xml:space="preserve"> </v>
      </c>
    </row>
    <row r="127" spans="1:37" x14ac:dyDescent="0.25">
      <c r="A127" s="775"/>
      <c r="B127" s="775"/>
      <c r="C127" s="775"/>
      <c r="D127" s="775"/>
      <c r="E127" s="624"/>
      <c r="F127" s="775"/>
      <c r="G127" s="775"/>
      <c r="H127" s="754"/>
      <c r="I127" s="754"/>
      <c r="J127" s="746"/>
      <c r="K127" s="908"/>
      <c r="L127" s="638"/>
      <c r="M127" s="946"/>
      <c r="N127" s="946"/>
      <c r="O127" s="775"/>
      <c r="P127" s="775"/>
      <c r="Q127" s="947"/>
      <c r="R127" s="943" t="str">
        <f t="shared" si="9"/>
        <v xml:space="preserve"> </v>
      </c>
      <c r="S127" s="948"/>
      <c r="T127" s="948"/>
      <c r="U127" s="777"/>
      <c r="V127" s="777"/>
      <c r="W127" s="777"/>
      <c r="X127" s="777"/>
      <c r="Y127" s="777"/>
      <c r="Z127" s="777"/>
      <c r="AA127" s="777"/>
      <c r="AB127" s="638"/>
      <c r="AC127" s="638"/>
      <c r="AD127" s="638"/>
      <c r="AE127" s="638"/>
      <c r="AF127" s="638"/>
      <c r="AG127" s="945" t="str">
        <f t="shared" si="10"/>
        <v xml:space="preserve"> </v>
      </c>
      <c r="AH127" s="774" t="str">
        <f t="shared" si="6"/>
        <v xml:space="preserve"> </v>
      </c>
      <c r="AI127" s="774" t="str">
        <f t="shared" si="11"/>
        <v xml:space="preserve"> </v>
      </c>
      <c r="AJ127" s="774" t="str">
        <f t="shared" si="7"/>
        <v xml:space="preserve"> </v>
      </c>
      <c r="AK127" s="774" t="str">
        <f t="shared" si="8"/>
        <v xml:space="preserve"> </v>
      </c>
    </row>
    <row r="128" spans="1:37" x14ac:dyDescent="0.25">
      <c r="A128" s="775"/>
      <c r="B128" s="775"/>
      <c r="C128" s="775"/>
      <c r="D128" s="775"/>
      <c r="E128" s="624"/>
      <c r="F128" s="775"/>
      <c r="G128" s="775"/>
      <c r="H128" s="754"/>
      <c r="I128" s="754"/>
      <c r="J128" s="746"/>
      <c r="K128" s="908"/>
      <c r="L128" s="638"/>
      <c r="M128" s="946"/>
      <c r="N128" s="946"/>
      <c r="O128" s="775"/>
      <c r="P128" s="775"/>
      <c r="Q128" s="947"/>
      <c r="R128" s="943" t="str">
        <f t="shared" si="9"/>
        <v xml:space="preserve"> </v>
      </c>
      <c r="S128" s="948"/>
      <c r="T128" s="948"/>
      <c r="U128" s="777"/>
      <c r="V128" s="777"/>
      <c r="W128" s="777"/>
      <c r="X128" s="777"/>
      <c r="Y128" s="777"/>
      <c r="Z128" s="777"/>
      <c r="AA128" s="777"/>
      <c r="AB128" s="638"/>
      <c r="AC128" s="638"/>
      <c r="AD128" s="638"/>
      <c r="AE128" s="638"/>
      <c r="AF128" s="638"/>
      <c r="AG128" s="945" t="str">
        <f t="shared" si="10"/>
        <v xml:space="preserve"> </v>
      </c>
      <c r="AH128" s="774" t="str">
        <f t="shared" si="6"/>
        <v xml:space="preserve"> </v>
      </c>
      <c r="AI128" s="774" t="str">
        <f t="shared" si="11"/>
        <v xml:space="preserve"> </v>
      </c>
      <c r="AJ128" s="774" t="str">
        <f t="shared" si="7"/>
        <v xml:space="preserve"> </v>
      </c>
      <c r="AK128" s="774" t="str">
        <f t="shared" si="8"/>
        <v xml:space="preserve"> </v>
      </c>
    </row>
    <row r="129" spans="1:37" x14ac:dyDescent="0.25">
      <c r="A129" s="775"/>
      <c r="B129" s="775"/>
      <c r="C129" s="775"/>
      <c r="D129" s="775"/>
      <c r="E129" s="624"/>
      <c r="F129" s="775"/>
      <c r="G129" s="775"/>
      <c r="H129" s="754"/>
      <c r="I129" s="754"/>
      <c r="J129" s="746"/>
      <c r="K129" s="908"/>
      <c r="L129" s="638"/>
      <c r="M129" s="946"/>
      <c r="N129" s="946"/>
      <c r="O129" s="775"/>
      <c r="P129" s="775"/>
      <c r="Q129" s="947"/>
      <c r="R129" s="943" t="str">
        <f t="shared" si="9"/>
        <v xml:space="preserve"> </v>
      </c>
      <c r="S129" s="948"/>
      <c r="T129" s="948"/>
      <c r="U129" s="777"/>
      <c r="V129" s="777"/>
      <c r="W129" s="777"/>
      <c r="X129" s="777"/>
      <c r="Y129" s="777"/>
      <c r="Z129" s="777"/>
      <c r="AA129" s="777"/>
      <c r="AB129" s="638"/>
      <c r="AC129" s="638"/>
      <c r="AD129" s="638"/>
      <c r="AE129" s="638"/>
      <c r="AF129" s="638"/>
      <c r="AG129" s="945" t="str">
        <f t="shared" si="10"/>
        <v xml:space="preserve"> </v>
      </c>
      <c r="AH129" s="774" t="str">
        <f t="shared" si="6"/>
        <v xml:space="preserve"> </v>
      </c>
      <c r="AI129" s="774" t="str">
        <f t="shared" si="11"/>
        <v xml:space="preserve"> </v>
      </c>
      <c r="AJ129" s="774" t="str">
        <f t="shared" si="7"/>
        <v xml:space="preserve"> </v>
      </c>
      <c r="AK129" s="774" t="str">
        <f t="shared" si="8"/>
        <v xml:space="preserve"> </v>
      </c>
    </row>
    <row r="130" spans="1:37" x14ac:dyDescent="0.25">
      <c r="A130" s="775"/>
      <c r="B130" s="775"/>
      <c r="C130" s="775"/>
      <c r="D130" s="775"/>
      <c r="E130" s="624"/>
      <c r="F130" s="775"/>
      <c r="G130" s="775"/>
      <c r="H130" s="754"/>
      <c r="I130" s="754"/>
      <c r="J130" s="746"/>
      <c r="K130" s="908"/>
      <c r="L130" s="638"/>
      <c r="M130" s="946"/>
      <c r="N130" s="946"/>
      <c r="O130" s="775"/>
      <c r="P130" s="775"/>
      <c r="Q130" s="947"/>
      <c r="R130" s="943" t="str">
        <f t="shared" si="9"/>
        <v xml:space="preserve"> </v>
      </c>
      <c r="S130" s="948"/>
      <c r="T130" s="948"/>
      <c r="U130" s="777"/>
      <c r="V130" s="777"/>
      <c r="W130" s="772"/>
      <c r="X130" s="772"/>
      <c r="Y130" s="772"/>
      <c r="Z130" s="772"/>
      <c r="AA130" s="772"/>
      <c r="AB130" s="624"/>
      <c r="AC130" s="624"/>
      <c r="AD130" s="624"/>
      <c r="AE130" s="624"/>
      <c r="AF130" s="624"/>
      <c r="AG130" s="945" t="str">
        <f t="shared" si="10"/>
        <v xml:space="preserve"> </v>
      </c>
      <c r="AH130" s="774" t="str">
        <f t="shared" si="6"/>
        <v xml:space="preserve"> </v>
      </c>
      <c r="AI130" s="774" t="str">
        <f t="shared" si="11"/>
        <v xml:space="preserve"> </v>
      </c>
      <c r="AJ130" s="774" t="str">
        <f t="shared" si="7"/>
        <v xml:space="preserve"> </v>
      </c>
      <c r="AK130" s="774" t="str">
        <f t="shared" si="8"/>
        <v xml:space="preserve"> </v>
      </c>
    </row>
    <row r="131" spans="1:37" x14ac:dyDescent="0.25">
      <c r="A131" s="775"/>
      <c r="B131" s="775"/>
      <c r="C131" s="775"/>
      <c r="D131" s="775"/>
      <c r="E131" s="624"/>
      <c r="F131" s="775"/>
      <c r="G131" s="775"/>
      <c r="H131" s="754"/>
      <c r="I131" s="754"/>
      <c r="J131" s="746"/>
      <c r="K131" s="908"/>
      <c r="L131" s="638"/>
      <c r="M131" s="946"/>
      <c r="N131" s="946"/>
      <c r="O131" s="775"/>
      <c r="P131" s="775"/>
      <c r="Q131" s="947"/>
      <c r="R131" s="943" t="str">
        <f t="shared" si="9"/>
        <v xml:space="preserve"> </v>
      </c>
      <c r="S131" s="948"/>
      <c r="T131" s="948"/>
      <c r="U131" s="777"/>
      <c r="V131" s="777"/>
      <c r="W131" s="777"/>
      <c r="X131" s="777"/>
      <c r="Y131" s="777"/>
      <c r="Z131" s="777"/>
      <c r="AA131" s="777"/>
      <c r="AB131" s="638"/>
      <c r="AC131" s="638"/>
      <c r="AD131" s="638"/>
      <c r="AE131" s="638"/>
      <c r="AF131" s="638"/>
      <c r="AG131" s="945" t="str">
        <f t="shared" si="10"/>
        <v xml:space="preserve"> </v>
      </c>
      <c r="AH131" s="774" t="str">
        <f t="shared" si="6"/>
        <v xml:space="preserve"> </v>
      </c>
      <c r="AI131" s="774" t="str">
        <f t="shared" si="11"/>
        <v xml:space="preserve"> </v>
      </c>
      <c r="AJ131" s="774" t="str">
        <f t="shared" si="7"/>
        <v xml:space="preserve"> </v>
      </c>
      <c r="AK131" s="774" t="str">
        <f t="shared" si="8"/>
        <v xml:space="preserve"> </v>
      </c>
    </row>
    <row r="132" spans="1:37" x14ac:dyDescent="0.25">
      <c r="A132" s="775"/>
      <c r="B132" s="775"/>
      <c r="C132" s="775"/>
      <c r="D132" s="775"/>
      <c r="E132" s="624"/>
      <c r="F132" s="775"/>
      <c r="G132" s="775"/>
      <c r="H132" s="754"/>
      <c r="I132" s="754"/>
      <c r="J132" s="746"/>
      <c r="K132" s="908"/>
      <c r="L132" s="638"/>
      <c r="M132" s="946"/>
      <c r="N132" s="946"/>
      <c r="O132" s="775"/>
      <c r="P132" s="775"/>
      <c r="Q132" s="947"/>
      <c r="R132" s="943" t="str">
        <f t="shared" si="9"/>
        <v xml:space="preserve"> </v>
      </c>
      <c r="S132" s="948"/>
      <c r="T132" s="948"/>
      <c r="U132" s="777"/>
      <c r="V132" s="777"/>
      <c r="W132" s="777"/>
      <c r="X132" s="777"/>
      <c r="Y132" s="777"/>
      <c r="Z132" s="777"/>
      <c r="AA132" s="777"/>
      <c r="AB132" s="638"/>
      <c r="AC132" s="638"/>
      <c r="AD132" s="638"/>
      <c r="AE132" s="638"/>
      <c r="AF132" s="638"/>
      <c r="AG132" s="945" t="str">
        <f t="shared" si="10"/>
        <v xml:space="preserve"> </v>
      </c>
      <c r="AH132" s="774" t="str">
        <f t="shared" si="6"/>
        <v xml:space="preserve"> </v>
      </c>
      <c r="AI132" s="774" t="str">
        <f t="shared" si="11"/>
        <v xml:space="preserve"> </v>
      </c>
      <c r="AJ132" s="774" t="str">
        <f t="shared" si="7"/>
        <v xml:space="preserve"> </v>
      </c>
      <c r="AK132" s="774" t="str">
        <f t="shared" si="8"/>
        <v xml:space="preserve"> </v>
      </c>
    </row>
    <row r="133" spans="1:37" x14ac:dyDescent="0.25">
      <c r="A133" s="775"/>
      <c r="B133" s="775"/>
      <c r="C133" s="775"/>
      <c r="D133" s="775"/>
      <c r="E133" s="624"/>
      <c r="F133" s="775"/>
      <c r="G133" s="775"/>
      <c r="H133" s="754"/>
      <c r="I133" s="754"/>
      <c r="J133" s="746"/>
      <c r="K133" s="908"/>
      <c r="L133" s="638"/>
      <c r="M133" s="946"/>
      <c r="N133" s="946"/>
      <c r="O133" s="775"/>
      <c r="P133" s="775"/>
      <c r="Q133" s="947"/>
      <c r="R133" s="943" t="str">
        <f t="shared" si="9"/>
        <v xml:space="preserve"> </v>
      </c>
      <c r="S133" s="948"/>
      <c r="T133" s="948"/>
      <c r="U133" s="777"/>
      <c r="V133" s="777"/>
      <c r="W133" s="777"/>
      <c r="X133" s="777"/>
      <c r="Y133" s="777"/>
      <c r="Z133" s="777"/>
      <c r="AA133" s="777"/>
      <c r="AB133" s="638"/>
      <c r="AC133" s="638"/>
      <c r="AD133" s="638"/>
      <c r="AE133" s="638"/>
      <c r="AF133" s="638"/>
      <c r="AG133" s="945" t="str">
        <f t="shared" si="10"/>
        <v xml:space="preserve"> </v>
      </c>
      <c r="AH133" s="774" t="str">
        <f t="shared" si="6"/>
        <v xml:space="preserve"> </v>
      </c>
      <c r="AI133" s="774" t="str">
        <f t="shared" si="11"/>
        <v xml:space="preserve"> </v>
      </c>
      <c r="AJ133" s="774" t="str">
        <f t="shared" si="7"/>
        <v xml:space="preserve"> </v>
      </c>
      <c r="AK133" s="774" t="str">
        <f t="shared" si="8"/>
        <v xml:space="preserve"> </v>
      </c>
    </row>
    <row r="134" spans="1:37" x14ac:dyDescent="0.25">
      <c r="A134" s="775"/>
      <c r="B134" s="775"/>
      <c r="C134" s="775"/>
      <c r="D134" s="775"/>
      <c r="E134" s="624"/>
      <c r="F134" s="775"/>
      <c r="G134" s="775"/>
      <c r="H134" s="754"/>
      <c r="I134" s="754"/>
      <c r="J134" s="746"/>
      <c r="K134" s="908"/>
      <c r="L134" s="638"/>
      <c r="M134" s="946"/>
      <c r="N134" s="946"/>
      <c r="O134" s="775"/>
      <c r="P134" s="775"/>
      <c r="Q134" s="947"/>
      <c r="R134" s="943" t="str">
        <f t="shared" si="9"/>
        <v xml:space="preserve"> </v>
      </c>
      <c r="S134" s="948"/>
      <c r="T134" s="948"/>
      <c r="U134" s="777"/>
      <c r="V134" s="777"/>
      <c r="W134" s="772"/>
      <c r="X134" s="772"/>
      <c r="Y134" s="772"/>
      <c r="Z134" s="772"/>
      <c r="AA134" s="772"/>
      <c r="AB134" s="624"/>
      <c r="AC134" s="624"/>
      <c r="AD134" s="624"/>
      <c r="AE134" s="624"/>
      <c r="AF134" s="624"/>
      <c r="AG134" s="945" t="str">
        <f t="shared" si="10"/>
        <v xml:space="preserve"> </v>
      </c>
      <c r="AH134" s="774" t="str">
        <f t="shared" ref="AH134:AH197" si="12">IFERROR(U134/R134," ")</f>
        <v xml:space="preserve"> </v>
      </c>
      <c r="AI134" s="774" t="str">
        <f t="shared" si="11"/>
        <v xml:space="preserve"> </v>
      </c>
      <c r="AJ134" s="774" t="str">
        <f t="shared" ref="AJ134:AJ197" si="13">IFERROR(Z134*0.187*10^-3/O134," ")</f>
        <v xml:space="preserve"> </v>
      </c>
      <c r="AK134" s="774" t="str">
        <f t="shared" ref="AK134:AK197" si="14">IFERROR(AD134*0.187*10^-3/P134," ")</f>
        <v xml:space="preserve"> </v>
      </c>
    </row>
    <row r="135" spans="1:37" x14ac:dyDescent="0.25">
      <c r="A135" s="775"/>
      <c r="B135" s="775"/>
      <c r="C135" s="775"/>
      <c r="D135" s="775"/>
      <c r="E135" s="624"/>
      <c r="F135" s="775"/>
      <c r="G135" s="775"/>
      <c r="H135" s="754"/>
      <c r="I135" s="754"/>
      <c r="J135" s="746"/>
      <c r="K135" s="908"/>
      <c r="L135" s="638"/>
      <c r="M135" s="946"/>
      <c r="N135" s="946"/>
      <c r="O135" s="775"/>
      <c r="P135" s="775"/>
      <c r="Q135" s="947"/>
      <c r="R135" s="943" t="str">
        <f t="shared" ref="R135:R198" si="15">IF(M135*T135&gt;0,M135*T135," ")</f>
        <v xml:space="preserve"> </v>
      </c>
      <c r="S135" s="948"/>
      <c r="T135" s="948"/>
      <c r="U135" s="777"/>
      <c r="V135" s="777"/>
      <c r="W135" s="777"/>
      <c r="X135" s="777"/>
      <c r="Y135" s="777"/>
      <c r="Z135" s="777"/>
      <c r="AA135" s="777"/>
      <c r="AB135" s="638"/>
      <c r="AC135" s="638"/>
      <c r="AD135" s="638"/>
      <c r="AE135" s="638"/>
      <c r="AF135" s="638"/>
      <c r="AG135" s="945" t="str">
        <f t="shared" ref="AG135:AG198" si="16">IF(AF135&gt;0,AF135*0.187*10^-3," ")</f>
        <v xml:space="preserve"> </v>
      </c>
      <c r="AH135" s="774" t="str">
        <f t="shared" si="12"/>
        <v xml:space="preserve"> </v>
      </c>
      <c r="AI135" s="774" t="str">
        <f t="shared" ref="AI135:AI198" si="17">IFERROR(AH135*0.187*10^3," ")</f>
        <v xml:space="preserve"> </v>
      </c>
      <c r="AJ135" s="774" t="str">
        <f t="shared" si="13"/>
        <v xml:space="preserve"> </v>
      </c>
      <c r="AK135" s="774" t="str">
        <f t="shared" si="14"/>
        <v xml:space="preserve"> </v>
      </c>
    </row>
    <row r="136" spans="1:37" x14ac:dyDescent="0.25">
      <c r="A136" s="775"/>
      <c r="B136" s="775"/>
      <c r="C136" s="775"/>
      <c r="D136" s="775"/>
      <c r="E136" s="624"/>
      <c r="F136" s="775"/>
      <c r="G136" s="775"/>
      <c r="H136" s="754"/>
      <c r="I136" s="754"/>
      <c r="J136" s="746"/>
      <c r="K136" s="908"/>
      <c r="L136" s="638"/>
      <c r="M136" s="946"/>
      <c r="N136" s="946"/>
      <c r="O136" s="775"/>
      <c r="P136" s="775"/>
      <c r="Q136" s="947"/>
      <c r="R136" s="943" t="str">
        <f t="shared" si="15"/>
        <v xml:space="preserve"> </v>
      </c>
      <c r="S136" s="948"/>
      <c r="T136" s="948"/>
      <c r="U136" s="777"/>
      <c r="V136" s="777"/>
      <c r="W136" s="777"/>
      <c r="X136" s="777"/>
      <c r="Y136" s="777"/>
      <c r="Z136" s="777"/>
      <c r="AA136" s="777"/>
      <c r="AB136" s="638"/>
      <c r="AC136" s="638"/>
      <c r="AD136" s="638"/>
      <c r="AE136" s="638"/>
      <c r="AF136" s="638"/>
      <c r="AG136" s="945" t="str">
        <f t="shared" si="16"/>
        <v xml:space="preserve"> </v>
      </c>
      <c r="AH136" s="774" t="str">
        <f t="shared" si="12"/>
        <v xml:space="preserve"> </v>
      </c>
      <c r="AI136" s="774" t="str">
        <f t="shared" si="17"/>
        <v xml:space="preserve"> </v>
      </c>
      <c r="AJ136" s="774" t="str">
        <f t="shared" si="13"/>
        <v xml:space="preserve"> </v>
      </c>
      <c r="AK136" s="774" t="str">
        <f t="shared" si="14"/>
        <v xml:space="preserve"> </v>
      </c>
    </row>
    <row r="137" spans="1:37" x14ac:dyDescent="0.25">
      <c r="A137" s="775"/>
      <c r="B137" s="775"/>
      <c r="C137" s="775"/>
      <c r="D137" s="775"/>
      <c r="E137" s="624"/>
      <c r="F137" s="775"/>
      <c r="G137" s="775"/>
      <c r="H137" s="754"/>
      <c r="I137" s="754"/>
      <c r="J137" s="746"/>
      <c r="K137" s="908"/>
      <c r="L137" s="638"/>
      <c r="M137" s="946"/>
      <c r="N137" s="946"/>
      <c r="O137" s="775"/>
      <c r="P137" s="775"/>
      <c r="Q137" s="947"/>
      <c r="R137" s="943" t="str">
        <f t="shared" si="15"/>
        <v xml:space="preserve"> </v>
      </c>
      <c r="S137" s="948"/>
      <c r="T137" s="948"/>
      <c r="U137" s="777"/>
      <c r="V137" s="777"/>
      <c r="W137" s="777"/>
      <c r="X137" s="777"/>
      <c r="Y137" s="777"/>
      <c r="Z137" s="777"/>
      <c r="AA137" s="777"/>
      <c r="AB137" s="638"/>
      <c r="AC137" s="638"/>
      <c r="AD137" s="638"/>
      <c r="AE137" s="638"/>
      <c r="AF137" s="638"/>
      <c r="AG137" s="945" t="str">
        <f t="shared" si="16"/>
        <v xml:space="preserve"> </v>
      </c>
      <c r="AH137" s="774" t="str">
        <f t="shared" si="12"/>
        <v xml:space="preserve"> </v>
      </c>
      <c r="AI137" s="774" t="str">
        <f t="shared" si="17"/>
        <v xml:space="preserve"> </v>
      </c>
      <c r="AJ137" s="774" t="str">
        <f t="shared" si="13"/>
        <v xml:space="preserve"> </v>
      </c>
      <c r="AK137" s="774" t="str">
        <f t="shared" si="14"/>
        <v xml:space="preserve"> </v>
      </c>
    </row>
    <row r="138" spans="1:37" x14ac:dyDescent="0.25">
      <c r="A138" s="775"/>
      <c r="B138" s="775"/>
      <c r="C138" s="775"/>
      <c r="D138" s="775"/>
      <c r="E138" s="624"/>
      <c r="F138" s="775"/>
      <c r="G138" s="775"/>
      <c r="H138" s="754"/>
      <c r="I138" s="754"/>
      <c r="J138" s="746"/>
      <c r="K138" s="908"/>
      <c r="L138" s="638"/>
      <c r="M138" s="946"/>
      <c r="N138" s="946"/>
      <c r="O138" s="775"/>
      <c r="P138" s="775"/>
      <c r="Q138" s="947"/>
      <c r="R138" s="943" t="str">
        <f t="shared" si="15"/>
        <v xml:space="preserve"> </v>
      </c>
      <c r="S138" s="948"/>
      <c r="T138" s="948"/>
      <c r="U138" s="777"/>
      <c r="V138" s="777"/>
      <c r="W138" s="772"/>
      <c r="X138" s="772"/>
      <c r="Y138" s="772"/>
      <c r="Z138" s="772"/>
      <c r="AA138" s="772"/>
      <c r="AB138" s="624"/>
      <c r="AC138" s="624"/>
      <c r="AD138" s="624"/>
      <c r="AE138" s="624"/>
      <c r="AF138" s="624"/>
      <c r="AG138" s="945" t="str">
        <f t="shared" si="16"/>
        <v xml:space="preserve"> </v>
      </c>
      <c r="AH138" s="774" t="str">
        <f t="shared" si="12"/>
        <v xml:space="preserve"> </v>
      </c>
      <c r="AI138" s="774" t="str">
        <f t="shared" si="17"/>
        <v xml:space="preserve"> </v>
      </c>
      <c r="AJ138" s="774" t="str">
        <f t="shared" si="13"/>
        <v xml:space="preserve"> </v>
      </c>
      <c r="AK138" s="774" t="str">
        <f t="shared" si="14"/>
        <v xml:space="preserve"> </v>
      </c>
    </row>
    <row r="139" spans="1:37" x14ac:dyDescent="0.25">
      <c r="A139" s="775"/>
      <c r="B139" s="775"/>
      <c r="C139" s="775"/>
      <c r="D139" s="775"/>
      <c r="E139" s="624"/>
      <c r="F139" s="775"/>
      <c r="G139" s="775"/>
      <c r="H139" s="754"/>
      <c r="I139" s="754"/>
      <c r="J139" s="746"/>
      <c r="K139" s="908"/>
      <c r="L139" s="638"/>
      <c r="M139" s="946"/>
      <c r="N139" s="946"/>
      <c r="O139" s="775"/>
      <c r="P139" s="775"/>
      <c r="Q139" s="947"/>
      <c r="R139" s="943" t="str">
        <f t="shared" si="15"/>
        <v xml:space="preserve"> </v>
      </c>
      <c r="S139" s="948"/>
      <c r="T139" s="948"/>
      <c r="U139" s="777"/>
      <c r="V139" s="777"/>
      <c r="W139" s="777"/>
      <c r="X139" s="777"/>
      <c r="Y139" s="777"/>
      <c r="Z139" s="777"/>
      <c r="AA139" s="777"/>
      <c r="AB139" s="638"/>
      <c r="AC139" s="638"/>
      <c r="AD139" s="638"/>
      <c r="AE139" s="638"/>
      <c r="AF139" s="638"/>
      <c r="AG139" s="945" t="str">
        <f t="shared" si="16"/>
        <v xml:space="preserve"> </v>
      </c>
      <c r="AH139" s="774" t="str">
        <f t="shared" si="12"/>
        <v xml:space="preserve"> </v>
      </c>
      <c r="AI139" s="774" t="str">
        <f t="shared" si="17"/>
        <v xml:space="preserve"> </v>
      </c>
      <c r="AJ139" s="774" t="str">
        <f t="shared" si="13"/>
        <v xml:space="preserve"> </v>
      </c>
      <c r="AK139" s="774" t="str">
        <f t="shared" si="14"/>
        <v xml:space="preserve"> </v>
      </c>
    </row>
    <row r="140" spans="1:37" x14ac:dyDescent="0.25">
      <c r="A140" s="775"/>
      <c r="B140" s="775"/>
      <c r="C140" s="775"/>
      <c r="D140" s="775"/>
      <c r="E140" s="624"/>
      <c r="F140" s="775"/>
      <c r="G140" s="775"/>
      <c r="H140" s="754"/>
      <c r="I140" s="754"/>
      <c r="J140" s="746"/>
      <c r="K140" s="908"/>
      <c r="L140" s="638"/>
      <c r="M140" s="946"/>
      <c r="N140" s="946"/>
      <c r="O140" s="775"/>
      <c r="P140" s="775"/>
      <c r="Q140" s="947"/>
      <c r="R140" s="943" t="str">
        <f t="shared" si="15"/>
        <v xml:space="preserve"> </v>
      </c>
      <c r="S140" s="948"/>
      <c r="T140" s="948"/>
      <c r="U140" s="777"/>
      <c r="V140" s="777"/>
      <c r="W140" s="777"/>
      <c r="X140" s="777"/>
      <c r="Y140" s="777"/>
      <c r="Z140" s="777"/>
      <c r="AA140" s="777"/>
      <c r="AB140" s="638"/>
      <c r="AC140" s="638"/>
      <c r="AD140" s="638"/>
      <c r="AE140" s="638"/>
      <c r="AF140" s="638"/>
      <c r="AG140" s="945" t="str">
        <f t="shared" si="16"/>
        <v xml:space="preserve"> </v>
      </c>
      <c r="AH140" s="774" t="str">
        <f t="shared" si="12"/>
        <v xml:space="preserve"> </v>
      </c>
      <c r="AI140" s="774" t="str">
        <f t="shared" si="17"/>
        <v xml:space="preserve"> </v>
      </c>
      <c r="AJ140" s="774" t="str">
        <f t="shared" si="13"/>
        <v xml:space="preserve"> </v>
      </c>
      <c r="AK140" s="774" t="str">
        <f t="shared" si="14"/>
        <v xml:space="preserve"> </v>
      </c>
    </row>
    <row r="141" spans="1:37" x14ac:dyDescent="0.25">
      <c r="A141" s="775"/>
      <c r="B141" s="775"/>
      <c r="C141" s="775"/>
      <c r="D141" s="775"/>
      <c r="E141" s="624"/>
      <c r="F141" s="775"/>
      <c r="G141" s="775"/>
      <c r="H141" s="754"/>
      <c r="I141" s="754"/>
      <c r="J141" s="746"/>
      <c r="K141" s="908"/>
      <c r="L141" s="638"/>
      <c r="M141" s="946"/>
      <c r="N141" s="946"/>
      <c r="O141" s="775"/>
      <c r="P141" s="775"/>
      <c r="Q141" s="947"/>
      <c r="R141" s="943" t="str">
        <f t="shared" si="15"/>
        <v xml:space="preserve"> </v>
      </c>
      <c r="S141" s="948"/>
      <c r="T141" s="948"/>
      <c r="U141" s="777"/>
      <c r="V141" s="777"/>
      <c r="W141" s="777"/>
      <c r="X141" s="777"/>
      <c r="Y141" s="777"/>
      <c r="Z141" s="777"/>
      <c r="AA141" s="777"/>
      <c r="AB141" s="638"/>
      <c r="AC141" s="638"/>
      <c r="AD141" s="638"/>
      <c r="AE141" s="638"/>
      <c r="AF141" s="638"/>
      <c r="AG141" s="945" t="str">
        <f t="shared" si="16"/>
        <v xml:space="preserve"> </v>
      </c>
      <c r="AH141" s="774" t="str">
        <f t="shared" si="12"/>
        <v xml:space="preserve"> </v>
      </c>
      <c r="AI141" s="774" t="str">
        <f t="shared" si="17"/>
        <v xml:space="preserve"> </v>
      </c>
      <c r="AJ141" s="774" t="str">
        <f t="shared" si="13"/>
        <v xml:space="preserve"> </v>
      </c>
      <c r="AK141" s="774" t="str">
        <f t="shared" si="14"/>
        <v xml:space="preserve"> </v>
      </c>
    </row>
    <row r="142" spans="1:37" x14ac:dyDescent="0.25">
      <c r="A142" s="775"/>
      <c r="B142" s="775"/>
      <c r="C142" s="775"/>
      <c r="D142" s="775"/>
      <c r="E142" s="624"/>
      <c r="F142" s="775"/>
      <c r="G142" s="775"/>
      <c r="H142" s="754"/>
      <c r="I142" s="754"/>
      <c r="J142" s="746"/>
      <c r="K142" s="908"/>
      <c r="L142" s="638"/>
      <c r="M142" s="946"/>
      <c r="N142" s="946"/>
      <c r="O142" s="775"/>
      <c r="P142" s="775"/>
      <c r="Q142" s="947"/>
      <c r="R142" s="943" t="str">
        <f t="shared" si="15"/>
        <v xml:space="preserve"> </v>
      </c>
      <c r="S142" s="948"/>
      <c r="T142" s="948"/>
      <c r="U142" s="777"/>
      <c r="V142" s="777"/>
      <c r="W142" s="772"/>
      <c r="X142" s="772"/>
      <c r="Y142" s="772"/>
      <c r="Z142" s="772"/>
      <c r="AA142" s="772"/>
      <c r="AB142" s="624"/>
      <c r="AC142" s="624"/>
      <c r="AD142" s="624"/>
      <c r="AE142" s="624"/>
      <c r="AF142" s="624"/>
      <c r="AG142" s="945" t="str">
        <f t="shared" si="16"/>
        <v xml:space="preserve"> </v>
      </c>
      <c r="AH142" s="774" t="str">
        <f t="shared" si="12"/>
        <v xml:space="preserve"> </v>
      </c>
      <c r="AI142" s="774" t="str">
        <f t="shared" si="17"/>
        <v xml:space="preserve"> </v>
      </c>
      <c r="AJ142" s="774" t="str">
        <f t="shared" si="13"/>
        <v xml:space="preserve"> </v>
      </c>
      <c r="AK142" s="774" t="str">
        <f t="shared" si="14"/>
        <v xml:space="preserve"> </v>
      </c>
    </row>
    <row r="143" spans="1:37" x14ac:dyDescent="0.25">
      <c r="A143" s="775"/>
      <c r="B143" s="775"/>
      <c r="C143" s="775"/>
      <c r="D143" s="775"/>
      <c r="E143" s="624"/>
      <c r="F143" s="775"/>
      <c r="G143" s="775"/>
      <c r="H143" s="754"/>
      <c r="I143" s="754"/>
      <c r="J143" s="746"/>
      <c r="K143" s="908"/>
      <c r="L143" s="638"/>
      <c r="M143" s="946"/>
      <c r="N143" s="946"/>
      <c r="O143" s="775"/>
      <c r="P143" s="775"/>
      <c r="Q143" s="947"/>
      <c r="R143" s="943" t="str">
        <f t="shared" si="15"/>
        <v xml:space="preserve"> </v>
      </c>
      <c r="S143" s="948"/>
      <c r="T143" s="948"/>
      <c r="U143" s="777"/>
      <c r="V143" s="777"/>
      <c r="W143" s="777"/>
      <c r="X143" s="777"/>
      <c r="Y143" s="777"/>
      <c r="Z143" s="777"/>
      <c r="AA143" s="777"/>
      <c r="AB143" s="638"/>
      <c r="AC143" s="638"/>
      <c r="AD143" s="638"/>
      <c r="AE143" s="638"/>
      <c r="AF143" s="638"/>
      <c r="AG143" s="945" t="str">
        <f t="shared" si="16"/>
        <v xml:space="preserve"> </v>
      </c>
      <c r="AH143" s="774" t="str">
        <f t="shared" si="12"/>
        <v xml:space="preserve"> </v>
      </c>
      <c r="AI143" s="774" t="str">
        <f t="shared" si="17"/>
        <v xml:space="preserve"> </v>
      </c>
      <c r="AJ143" s="774" t="str">
        <f t="shared" si="13"/>
        <v xml:space="preserve"> </v>
      </c>
      <c r="AK143" s="774" t="str">
        <f t="shared" si="14"/>
        <v xml:space="preserve"> </v>
      </c>
    </row>
    <row r="144" spans="1:37" x14ac:dyDescent="0.25">
      <c r="A144" s="775"/>
      <c r="B144" s="775"/>
      <c r="C144" s="775"/>
      <c r="D144" s="775"/>
      <c r="E144" s="624"/>
      <c r="F144" s="775"/>
      <c r="G144" s="775"/>
      <c r="H144" s="754"/>
      <c r="I144" s="754"/>
      <c r="J144" s="746"/>
      <c r="K144" s="908"/>
      <c r="L144" s="638"/>
      <c r="M144" s="946"/>
      <c r="N144" s="946"/>
      <c r="O144" s="775"/>
      <c r="P144" s="775"/>
      <c r="Q144" s="947"/>
      <c r="R144" s="943" t="str">
        <f t="shared" si="15"/>
        <v xml:space="preserve"> </v>
      </c>
      <c r="S144" s="948"/>
      <c r="T144" s="948"/>
      <c r="U144" s="777"/>
      <c r="V144" s="777"/>
      <c r="W144" s="777"/>
      <c r="X144" s="777"/>
      <c r="Y144" s="777"/>
      <c r="Z144" s="777"/>
      <c r="AA144" s="777"/>
      <c r="AB144" s="638"/>
      <c r="AC144" s="638"/>
      <c r="AD144" s="638"/>
      <c r="AE144" s="638"/>
      <c r="AF144" s="638"/>
      <c r="AG144" s="945" t="str">
        <f t="shared" si="16"/>
        <v xml:space="preserve"> </v>
      </c>
      <c r="AH144" s="774" t="str">
        <f t="shared" si="12"/>
        <v xml:space="preserve"> </v>
      </c>
      <c r="AI144" s="774" t="str">
        <f t="shared" si="17"/>
        <v xml:space="preserve"> </v>
      </c>
      <c r="AJ144" s="774" t="str">
        <f t="shared" si="13"/>
        <v xml:space="preserve"> </v>
      </c>
      <c r="AK144" s="774" t="str">
        <f t="shared" si="14"/>
        <v xml:space="preserve"> </v>
      </c>
    </row>
    <row r="145" spans="1:37" x14ac:dyDescent="0.25">
      <c r="A145" s="775"/>
      <c r="B145" s="775"/>
      <c r="C145" s="775"/>
      <c r="D145" s="775"/>
      <c r="E145" s="624"/>
      <c r="F145" s="775"/>
      <c r="G145" s="775"/>
      <c r="H145" s="754"/>
      <c r="I145" s="754"/>
      <c r="J145" s="746"/>
      <c r="K145" s="908"/>
      <c r="L145" s="638"/>
      <c r="M145" s="946"/>
      <c r="N145" s="946"/>
      <c r="O145" s="775"/>
      <c r="P145" s="775"/>
      <c r="Q145" s="947"/>
      <c r="R145" s="943" t="str">
        <f t="shared" si="15"/>
        <v xml:space="preserve"> </v>
      </c>
      <c r="S145" s="948"/>
      <c r="T145" s="948"/>
      <c r="U145" s="777"/>
      <c r="V145" s="777"/>
      <c r="W145" s="777"/>
      <c r="X145" s="777"/>
      <c r="Y145" s="777"/>
      <c r="Z145" s="777"/>
      <c r="AA145" s="777"/>
      <c r="AB145" s="638"/>
      <c r="AC145" s="638"/>
      <c r="AD145" s="638"/>
      <c r="AE145" s="638"/>
      <c r="AF145" s="638"/>
      <c r="AG145" s="945" t="str">
        <f t="shared" si="16"/>
        <v xml:space="preserve"> </v>
      </c>
      <c r="AH145" s="774" t="str">
        <f t="shared" si="12"/>
        <v xml:space="preserve"> </v>
      </c>
      <c r="AI145" s="774" t="str">
        <f t="shared" si="17"/>
        <v xml:space="preserve"> </v>
      </c>
      <c r="AJ145" s="774" t="str">
        <f t="shared" si="13"/>
        <v xml:space="preserve"> </v>
      </c>
      <c r="AK145" s="774" t="str">
        <f t="shared" si="14"/>
        <v xml:space="preserve"> </v>
      </c>
    </row>
    <row r="146" spans="1:37" x14ac:dyDescent="0.25">
      <c r="A146" s="775"/>
      <c r="B146" s="775"/>
      <c r="C146" s="775"/>
      <c r="D146" s="775"/>
      <c r="E146" s="624"/>
      <c r="F146" s="775"/>
      <c r="G146" s="775"/>
      <c r="H146" s="754"/>
      <c r="I146" s="754"/>
      <c r="J146" s="746"/>
      <c r="K146" s="908"/>
      <c r="L146" s="638"/>
      <c r="M146" s="946"/>
      <c r="N146" s="946"/>
      <c r="O146" s="775"/>
      <c r="P146" s="775"/>
      <c r="Q146" s="947"/>
      <c r="R146" s="943" t="str">
        <f t="shared" si="15"/>
        <v xml:space="preserve"> </v>
      </c>
      <c r="S146" s="948"/>
      <c r="T146" s="948"/>
      <c r="U146" s="777"/>
      <c r="V146" s="777"/>
      <c r="W146" s="772"/>
      <c r="X146" s="772"/>
      <c r="Y146" s="772"/>
      <c r="Z146" s="772"/>
      <c r="AA146" s="772"/>
      <c r="AB146" s="624"/>
      <c r="AC146" s="624"/>
      <c r="AD146" s="624"/>
      <c r="AE146" s="624"/>
      <c r="AF146" s="624"/>
      <c r="AG146" s="945" t="str">
        <f t="shared" si="16"/>
        <v xml:space="preserve"> </v>
      </c>
      <c r="AH146" s="774" t="str">
        <f t="shared" si="12"/>
        <v xml:space="preserve"> </v>
      </c>
      <c r="AI146" s="774" t="str">
        <f t="shared" si="17"/>
        <v xml:space="preserve"> </v>
      </c>
      <c r="AJ146" s="774" t="str">
        <f t="shared" si="13"/>
        <v xml:space="preserve"> </v>
      </c>
      <c r="AK146" s="774" t="str">
        <f t="shared" si="14"/>
        <v xml:space="preserve"> </v>
      </c>
    </row>
    <row r="147" spans="1:37" x14ac:dyDescent="0.25">
      <c r="A147" s="775"/>
      <c r="B147" s="775"/>
      <c r="C147" s="775"/>
      <c r="D147" s="775"/>
      <c r="E147" s="624"/>
      <c r="F147" s="775"/>
      <c r="G147" s="775"/>
      <c r="H147" s="754"/>
      <c r="I147" s="754"/>
      <c r="J147" s="746"/>
      <c r="K147" s="908"/>
      <c r="L147" s="638"/>
      <c r="M147" s="946"/>
      <c r="N147" s="946"/>
      <c r="O147" s="775"/>
      <c r="P147" s="775"/>
      <c r="Q147" s="947"/>
      <c r="R147" s="943" t="str">
        <f t="shared" si="15"/>
        <v xml:space="preserve"> </v>
      </c>
      <c r="S147" s="948"/>
      <c r="T147" s="948"/>
      <c r="U147" s="777"/>
      <c r="V147" s="777"/>
      <c r="W147" s="777"/>
      <c r="X147" s="777"/>
      <c r="Y147" s="777"/>
      <c r="Z147" s="777"/>
      <c r="AA147" s="777"/>
      <c r="AB147" s="638"/>
      <c r="AC147" s="638"/>
      <c r="AD147" s="638"/>
      <c r="AE147" s="638"/>
      <c r="AF147" s="638"/>
      <c r="AG147" s="945" t="str">
        <f t="shared" si="16"/>
        <v xml:space="preserve"> </v>
      </c>
      <c r="AH147" s="774" t="str">
        <f t="shared" si="12"/>
        <v xml:space="preserve"> </v>
      </c>
      <c r="AI147" s="774" t="str">
        <f t="shared" si="17"/>
        <v xml:space="preserve"> </v>
      </c>
      <c r="AJ147" s="774" t="str">
        <f t="shared" si="13"/>
        <v xml:space="preserve"> </v>
      </c>
      <c r="AK147" s="774" t="str">
        <f t="shared" si="14"/>
        <v xml:space="preserve"> </v>
      </c>
    </row>
    <row r="148" spans="1:37" x14ac:dyDescent="0.25">
      <c r="A148" s="775"/>
      <c r="B148" s="775"/>
      <c r="C148" s="775"/>
      <c r="D148" s="775"/>
      <c r="E148" s="624"/>
      <c r="F148" s="775"/>
      <c r="G148" s="775"/>
      <c r="H148" s="754"/>
      <c r="I148" s="754"/>
      <c r="J148" s="746"/>
      <c r="K148" s="908"/>
      <c r="L148" s="638"/>
      <c r="M148" s="946"/>
      <c r="N148" s="946"/>
      <c r="O148" s="775"/>
      <c r="P148" s="775"/>
      <c r="Q148" s="947"/>
      <c r="R148" s="943" t="str">
        <f t="shared" si="15"/>
        <v xml:space="preserve"> </v>
      </c>
      <c r="S148" s="948"/>
      <c r="T148" s="948"/>
      <c r="U148" s="777"/>
      <c r="V148" s="777"/>
      <c r="W148" s="777"/>
      <c r="X148" s="777"/>
      <c r="Y148" s="777"/>
      <c r="Z148" s="777"/>
      <c r="AA148" s="777"/>
      <c r="AB148" s="638"/>
      <c r="AC148" s="638"/>
      <c r="AD148" s="638"/>
      <c r="AE148" s="638"/>
      <c r="AF148" s="638"/>
      <c r="AG148" s="945" t="str">
        <f t="shared" si="16"/>
        <v xml:space="preserve"> </v>
      </c>
      <c r="AH148" s="774" t="str">
        <f t="shared" si="12"/>
        <v xml:space="preserve"> </v>
      </c>
      <c r="AI148" s="774" t="str">
        <f t="shared" si="17"/>
        <v xml:space="preserve"> </v>
      </c>
      <c r="AJ148" s="774" t="str">
        <f t="shared" si="13"/>
        <v xml:space="preserve"> </v>
      </c>
      <c r="AK148" s="774" t="str">
        <f t="shared" si="14"/>
        <v xml:space="preserve"> </v>
      </c>
    </row>
    <row r="149" spans="1:37" x14ac:dyDescent="0.25">
      <c r="A149" s="775"/>
      <c r="B149" s="775"/>
      <c r="C149" s="775"/>
      <c r="D149" s="775"/>
      <c r="E149" s="624"/>
      <c r="F149" s="775"/>
      <c r="G149" s="775"/>
      <c r="H149" s="754"/>
      <c r="I149" s="754"/>
      <c r="J149" s="746"/>
      <c r="K149" s="908"/>
      <c r="L149" s="638"/>
      <c r="M149" s="946"/>
      <c r="N149" s="946"/>
      <c r="O149" s="775"/>
      <c r="P149" s="775"/>
      <c r="Q149" s="947"/>
      <c r="R149" s="943" t="str">
        <f t="shared" si="15"/>
        <v xml:space="preserve"> </v>
      </c>
      <c r="S149" s="948"/>
      <c r="T149" s="948"/>
      <c r="U149" s="777"/>
      <c r="V149" s="777"/>
      <c r="W149" s="777"/>
      <c r="X149" s="777"/>
      <c r="Y149" s="777"/>
      <c r="Z149" s="777"/>
      <c r="AA149" s="777"/>
      <c r="AB149" s="638"/>
      <c r="AC149" s="638"/>
      <c r="AD149" s="638"/>
      <c r="AE149" s="638"/>
      <c r="AF149" s="638"/>
      <c r="AG149" s="945" t="str">
        <f t="shared" si="16"/>
        <v xml:space="preserve"> </v>
      </c>
      <c r="AH149" s="774" t="str">
        <f t="shared" si="12"/>
        <v xml:space="preserve"> </v>
      </c>
      <c r="AI149" s="774" t="str">
        <f t="shared" si="17"/>
        <v xml:space="preserve"> </v>
      </c>
      <c r="AJ149" s="774" t="str">
        <f t="shared" si="13"/>
        <v xml:space="preserve"> </v>
      </c>
      <c r="AK149" s="774" t="str">
        <f t="shared" si="14"/>
        <v xml:space="preserve"> </v>
      </c>
    </row>
    <row r="150" spans="1:37" x14ac:dyDescent="0.25">
      <c r="A150" s="775"/>
      <c r="B150" s="775"/>
      <c r="C150" s="775"/>
      <c r="D150" s="775"/>
      <c r="E150" s="624"/>
      <c r="F150" s="775"/>
      <c r="G150" s="775"/>
      <c r="H150" s="754"/>
      <c r="I150" s="754"/>
      <c r="J150" s="746"/>
      <c r="K150" s="908"/>
      <c r="L150" s="638"/>
      <c r="M150" s="946"/>
      <c r="N150" s="946"/>
      <c r="O150" s="775"/>
      <c r="P150" s="775"/>
      <c r="Q150" s="947"/>
      <c r="R150" s="943" t="str">
        <f t="shared" si="15"/>
        <v xml:space="preserve"> </v>
      </c>
      <c r="S150" s="948"/>
      <c r="T150" s="948"/>
      <c r="U150" s="777"/>
      <c r="V150" s="777"/>
      <c r="W150" s="772"/>
      <c r="X150" s="772"/>
      <c r="Y150" s="772"/>
      <c r="Z150" s="772"/>
      <c r="AA150" s="772"/>
      <c r="AB150" s="624"/>
      <c r="AC150" s="624"/>
      <c r="AD150" s="624"/>
      <c r="AE150" s="624"/>
      <c r="AF150" s="624"/>
      <c r="AG150" s="945" t="str">
        <f t="shared" si="16"/>
        <v xml:space="preserve"> </v>
      </c>
      <c r="AH150" s="774" t="str">
        <f t="shared" si="12"/>
        <v xml:space="preserve"> </v>
      </c>
      <c r="AI150" s="774" t="str">
        <f t="shared" si="17"/>
        <v xml:space="preserve"> </v>
      </c>
      <c r="AJ150" s="774" t="str">
        <f t="shared" si="13"/>
        <v xml:space="preserve"> </v>
      </c>
      <c r="AK150" s="774" t="str">
        <f t="shared" si="14"/>
        <v xml:space="preserve"> </v>
      </c>
    </row>
    <row r="151" spans="1:37" x14ac:dyDescent="0.25">
      <c r="A151" s="775"/>
      <c r="B151" s="775"/>
      <c r="C151" s="775"/>
      <c r="D151" s="775"/>
      <c r="E151" s="624"/>
      <c r="F151" s="775"/>
      <c r="G151" s="775"/>
      <c r="H151" s="754"/>
      <c r="I151" s="754"/>
      <c r="J151" s="746"/>
      <c r="K151" s="908"/>
      <c r="L151" s="638"/>
      <c r="M151" s="946"/>
      <c r="N151" s="946"/>
      <c r="O151" s="775"/>
      <c r="P151" s="775"/>
      <c r="Q151" s="947"/>
      <c r="R151" s="943" t="str">
        <f t="shared" si="15"/>
        <v xml:space="preserve"> </v>
      </c>
      <c r="S151" s="948"/>
      <c r="T151" s="948"/>
      <c r="U151" s="777"/>
      <c r="V151" s="777"/>
      <c r="W151" s="777"/>
      <c r="X151" s="777"/>
      <c r="Y151" s="777"/>
      <c r="Z151" s="777"/>
      <c r="AA151" s="777"/>
      <c r="AB151" s="638"/>
      <c r="AC151" s="638"/>
      <c r="AD151" s="638"/>
      <c r="AE151" s="638"/>
      <c r="AF151" s="638"/>
      <c r="AG151" s="945" t="str">
        <f t="shared" si="16"/>
        <v xml:space="preserve"> </v>
      </c>
      <c r="AH151" s="774" t="str">
        <f t="shared" si="12"/>
        <v xml:space="preserve"> </v>
      </c>
      <c r="AI151" s="774" t="str">
        <f t="shared" si="17"/>
        <v xml:space="preserve"> </v>
      </c>
      <c r="AJ151" s="774" t="str">
        <f t="shared" si="13"/>
        <v xml:space="preserve"> </v>
      </c>
      <c r="AK151" s="774" t="str">
        <f t="shared" si="14"/>
        <v xml:space="preserve"> </v>
      </c>
    </row>
    <row r="152" spans="1:37" x14ac:dyDescent="0.25">
      <c r="A152" s="775"/>
      <c r="B152" s="775"/>
      <c r="C152" s="775"/>
      <c r="D152" s="775"/>
      <c r="E152" s="624"/>
      <c r="F152" s="775"/>
      <c r="G152" s="775"/>
      <c r="H152" s="754"/>
      <c r="I152" s="754"/>
      <c r="J152" s="746"/>
      <c r="K152" s="908"/>
      <c r="L152" s="638"/>
      <c r="M152" s="946"/>
      <c r="N152" s="946"/>
      <c r="O152" s="775"/>
      <c r="P152" s="775"/>
      <c r="Q152" s="947"/>
      <c r="R152" s="943" t="str">
        <f t="shared" si="15"/>
        <v xml:space="preserve"> </v>
      </c>
      <c r="S152" s="948"/>
      <c r="T152" s="948"/>
      <c r="U152" s="777"/>
      <c r="V152" s="777"/>
      <c r="W152" s="777"/>
      <c r="X152" s="777"/>
      <c r="Y152" s="777"/>
      <c r="Z152" s="777"/>
      <c r="AA152" s="777"/>
      <c r="AB152" s="638"/>
      <c r="AC152" s="638"/>
      <c r="AD152" s="638"/>
      <c r="AE152" s="638"/>
      <c r="AF152" s="638"/>
      <c r="AG152" s="945" t="str">
        <f t="shared" si="16"/>
        <v xml:space="preserve"> </v>
      </c>
      <c r="AH152" s="774" t="str">
        <f t="shared" si="12"/>
        <v xml:space="preserve"> </v>
      </c>
      <c r="AI152" s="774" t="str">
        <f t="shared" si="17"/>
        <v xml:space="preserve"> </v>
      </c>
      <c r="AJ152" s="774" t="str">
        <f t="shared" si="13"/>
        <v xml:space="preserve"> </v>
      </c>
      <c r="AK152" s="774" t="str">
        <f t="shared" si="14"/>
        <v xml:space="preserve"> </v>
      </c>
    </row>
    <row r="153" spans="1:37" x14ac:dyDescent="0.25">
      <c r="A153" s="775"/>
      <c r="B153" s="775"/>
      <c r="C153" s="775"/>
      <c r="D153" s="775"/>
      <c r="E153" s="624"/>
      <c r="F153" s="775"/>
      <c r="G153" s="775"/>
      <c r="H153" s="754"/>
      <c r="I153" s="754"/>
      <c r="J153" s="746"/>
      <c r="K153" s="908"/>
      <c r="L153" s="638"/>
      <c r="M153" s="946"/>
      <c r="N153" s="946"/>
      <c r="O153" s="775"/>
      <c r="P153" s="775"/>
      <c r="Q153" s="947"/>
      <c r="R153" s="943" t="str">
        <f t="shared" si="15"/>
        <v xml:space="preserve"> </v>
      </c>
      <c r="S153" s="948"/>
      <c r="T153" s="948"/>
      <c r="U153" s="777"/>
      <c r="V153" s="777"/>
      <c r="W153" s="777"/>
      <c r="X153" s="777"/>
      <c r="Y153" s="777"/>
      <c r="Z153" s="777"/>
      <c r="AA153" s="777"/>
      <c r="AB153" s="638"/>
      <c r="AC153" s="638"/>
      <c r="AD153" s="638"/>
      <c r="AE153" s="638"/>
      <c r="AF153" s="638"/>
      <c r="AG153" s="945" t="str">
        <f t="shared" si="16"/>
        <v xml:space="preserve"> </v>
      </c>
      <c r="AH153" s="774" t="str">
        <f t="shared" si="12"/>
        <v xml:space="preserve"> </v>
      </c>
      <c r="AI153" s="774" t="str">
        <f t="shared" si="17"/>
        <v xml:space="preserve"> </v>
      </c>
      <c r="AJ153" s="774" t="str">
        <f t="shared" si="13"/>
        <v xml:space="preserve"> </v>
      </c>
      <c r="AK153" s="774" t="str">
        <f t="shared" si="14"/>
        <v xml:space="preserve"> </v>
      </c>
    </row>
    <row r="154" spans="1:37" x14ac:dyDescent="0.25">
      <c r="A154" s="775"/>
      <c r="B154" s="775"/>
      <c r="C154" s="775"/>
      <c r="D154" s="775"/>
      <c r="E154" s="624"/>
      <c r="F154" s="775"/>
      <c r="G154" s="775"/>
      <c r="H154" s="754"/>
      <c r="I154" s="754"/>
      <c r="J154" s="746"/>
      <c r="K154" s="908"/>
      <c r="L154" s="638"/>
      <c r="M154" s="946"/>
      <c r="N154" s="946"/>
      <c r="O154" s="775"/>
      <c r="P154" s="775"/>
      <c r="Q154" s="947"/>
      <c r="R154" s="943" t="str">
        <f t="shared" si="15"/>
        <v xml:space="preserve"> </v>
      </c>
      <c r="S154" s="948"/>
      <c r="T154" s="948"/>
      <c r="U154" s="777"/>
      <c r="V154" s="777"/>
      <c r="W154" s="772"/>
      <c r="X154" s="772"/>
      <c r="Y154" s="772"/>
      <c r="Z154" s="772"/>
      <c r="AA154" s="772"/>
      <c r="AB154" s="624"/>
      <c r="AC154" s="624"/>
      <c r="AD154" s="624"/>
      <c r="AE154" s="624"/>
      <c r="AF154" s="624"/>
      <c r="AG154" s="945" t="str">
        <f t="shared" si="16"/>
        <v xml:space="preserve"> </v>
      </c>
      <c r="AH154" s="774" t="str">
        <f t="shared" si="12"/>
        <v xml:space="preserve"> </v>
      </c>
      <c r="AI154" s="774" t="str">
        <f t="shared" si="17"/>
        <v xml:space="preserve"> </v>
      </c>
      <c r="AJ154" s="774" t="str">
        <f t="shared" si="13"/>
        <v xml:space="preserve"> </v>
      </c>
      <c r="AK154" s="774" t="str">
        <f t="shared" si="14"/>
        <v xml:space="preserve"> </v>
      </c>
    </row>
    <row r="155" spans="1:37" x14ac:dyDescent="0.25">
      <c r="A155" s="775"/>
      <c r="B155" s="775"/>
      <c r="C155" s="775"/>
      <c r="D155" s="775"/>
      <c r="E155" s="624"/>
      <c r="F155" s="775"/>
      <c r="G155" s="775"/>
      <c r="H155" s="754"/>
      <c r="I155" s="754"/>
      <c r="J155" s="746"/>
      <c r="K155" s="908"/>
      <c r="L155" s="638"/>
      <c r="M155" s="946"/>
      <c r="N155" s="946"/>
      <c r="O155" s="775"/>
      <c r="P155" s="775"/>
      <c r="Q155" s="947"/>
      <c r="R155" s="943" t="str">
        <f t="shared" si="15"/>
        <v xml:space="preserve"> </v>
      </c>
      <c r="S155" s="948"/>
      <c r="T155" s="948"/>
      <c r="U155" s="777"/>
      <c r="V155" s="777"/>
      <c r="W155" s="777"/>
      <c r="X155" s="777"/>
      <c r="Y155" s="777"/>
      <c r="Z155" s="777"/>
      <c r="AA155" s="777"/>
      <c r="AB155" s="638"/>
      <c r="AC155" s="638"/>
      <c r="AD155" s="638"/>
      <c r="AE155" s="638"/>
      <c r="AF155" s="638"/>
      <c r="AG155" s="945" t="str">
        <f t="shared" si="16"/>
        <v xml:space="preserve"> </v>
      </c>
      <c r="AH155" s="774" t="str">
        <f t="shared" si="12"/>
        <v xml:space="preserve"> </v>
      </c>
      <c r="AI155" s="774" t="str">
        <f t="shared" si="17"/>
        <v xml:space="preserve"> </v>
      </c>
      <c r="AJ155" s="774" t="str">
        <f t="shared" si="13"/>
        <v xml:space="preserve"> </v>
      </c>
      <c r="AK155" s="774" t="str">
        <f t="shared" si="14"/>
        <v xml:space="preserve"> </v>
      </c>
    </row>
    <row r="156" spans="1:37" x14ac:dyDescent="0.25">
      <c r="A156" s="775"/>
      <c r="B156" s="775"/>
      <c r="C156" s="775"/>
      <c r="D156" s="775"/>
      <c r="E156" s="624"/>
      <c r="F156" s="775"/>
      <c r="G156" s="775"/>
      <c r="H156" s="754"/>
      <c r="I156" s="754"/>
      <c r="J156" s="746"/>
      <c r="K156" s="908"/>
      <c r="L156" s="638"/>
      <c r="M156" s="946"/>
      <c r="N156" s="946"/>
      <c r="O156" s="775"/>
      <c r="P156" s="775"/>
      <c r="Q156" s="947"/>
      <c r="R156" s="943" t="str">
        <f t="shared" si="15"/>
        <v xml:space="preserve"> </v>
      </c>
      <c r="S156" s="948"/>
      <c r="T156" s="948"/>
      <c r="U156" s="777"/>
      <c r="V156" s="777"/>
      <c r="W156" s="777"/>
      <c r="X156" s="777"/>
      <c r="Y156" s="777"/>
      <c r="Z156" s="777"/>
      <c r="AA156" s="777"/>
      <c r="AB156" s="638"/>
      <c r="AC156" s="638"/>
      <c r="AD156" s="638"/>
      <c r="AE156" s="638"/>
      <c r="AF156" s="638"/>
      <c r="AG156" s="945" t="str">
        <f t="shared" si="16"/>
        <v xml:space="preserve"> </v>
      </c>
      <c r="AH156" s="774" t="str">
        <f t="shared" si="12"/>
        <v xml:space="preserve"> </v>
      </c>
      <c r="AI156" s="774" t="str">
        <f t="shared" si="17"/>
        <v xml:space="preserve"> </v>
      </c>
      <c r="AJ156" s="774" t="str">
        <f t="shared" si="13"/>
        <v xml:space="preserve"> </v>
      </c>
      <c r="AK156" s="774" t="str">
        <f t="shared" si="14"/>
        <v xml:space="preserve"> </v>
      </c>
    </row>
    <row r="157" spans="1:37" x14ac:dyDescent="0.25">
      <c r="A157" s="775"/>
      <c r="B157" s="775"/>
      <c r="C157" s="775"/>
      <c r="D157" s="775"/>
      <c r="E157" s="624"/>
      <c r="F157" s="775"/>
      <c r="G157" s="775"/>
      <c r="H157" s="754"/>
      <c r="I157" s="754"/>
      <c r="J157" s="746"/>
      <c r="K157" s="908"/>
      <c r="L157" s="638"/>
      <c r="M157" s="946"/>
      <c r="N157" s="946"/>
      <c r="O157" s="775"/>
      <c r="P157" s="775"/>
      <c r="Q157" s="947"/>
      <c r="R157" s="943" t="str">
        <f t="shared" si="15"/>
        <v xml:space="preserve"> </v>
      </c>
      <c r="S157" s="948"/>
      <c r="T157" s="948"/>
      <c r="U157" s="777"/>
      <c r="V157" s="777"/>
      <c r="W157" s="777"/>
      <c r="X157" s="777"/>
      <c r="Y157" s="777"/>
      <c r="Z157" s="777"/>
      <c r="AA157" s="777"/>
      <c r="AB157" s="638"/>
      <c r="AC157" s="638"/>
      <c r="AD157" s="638"/>
      <c r="AE157" s="638"/>
      <c r="AF157" s="638"/>
      <c r="AG157" s="945" t="str">
        <f t="shared" si="16"/>
        <v xml:space="preserve"> </v>
      </c>
      <c r="AH157" s="774" t="str">
        <f t="shared" si="12"/>
        <v xml:space="preserve"> </v>
      </c>
      <c r="AI157" s="774" t="str">
        <f t="shared" si="17"/>
        <v xml:space="preserve"> </v>
      </c>
      <c r="AJ157" s="774" t="str">
        <f t="shared" si="13"/>
        <v xml:space="preserve"> </v>
      </c>
      <c r="AK157" s="774" t="str">
        <f t="shared" si="14"/>
        <v xml:space="preserve"> </v>
      </c>
    </row>
    <row r="158" spans="1:37" x14ac:dyDescent="0.25">
      <c r="A158" s="775"/>
      <c r="B158" s="775"/>
      <c r="C158" s="775"/>
      <c r="D158" s="775"/>
      <c r="E158" s="624"/>
      <c r="F158" s="775"/>
      <c r="G158" s="775"/>
      <c r="H158" s="754"/>
      <c r="I158" s="754"/>
      <c r="J158" s="746"/>
      <c r="K158" s="908"/>
      <c r="L158" s="638"/>
      <c r="M158" s="946"/>
      <c r="N158" s="946"/>
      <c r="O158" s="775"/>
      <c r="P158" s="775"/>
      <c r="Q158" s="947"/>
      <c r="R158" s="943" t="str">
        <f t="shared" si="15"/>
        <v xml:space="preserve"> </v>
      </c>
      <c r="S158" s="948"/>
      <c r="T158" s="948"/>
      <c r="U158" s="777"/>
      <c r="V158" s="777"/>
      <c r="W158" s="772"/>
      <c r="X158" s="772"/>
      <c r="Y158" s="772"/>
      <c r="Z158" s="772"/>
      <c r="AA158" s="772"/>
      <c r="AB158" s="624"/>
      <c r="AC158" s="624"/>
      <c r="AD158" s="624"/>
      <c r="AE158" s="624"/>
      <c r="AF158" s="624"/>
      <c r="AG158" s="945" t="str">
        <f t="shared" si="16"/>
        <v xml:space="preserve"> </v>
      </c>
      <c r="AH158" s="774" t="str">
        <f t="shared" si="12"/>
        <v xml:space="preserve"> </v>
      </c>
      <c r="AI158" s="774" t="str">
        <f t="shared" si="17"/>
        <v xml:space="preserve"> </v>
      </c>
      <c r="AJ158" s="774" t="str">
        <f t="shared" si="13"/>
        <v xml:space="preserve"> </v>
      </c>
      <c r="AK158" s="774" t="str">
        <f t="shared" si="14"/>
        <v xml:space="preserve"> </v>
      </c>
    </row>
    <row r="159" spans="1:37" x14ac:dyDescent="0.25">
      <c r="A159" s="775"/>
      <c r="B159" s="775"/>
      <c r="C159" s="775"/>
      <c r="D159" s="775"/>
      <c r="E159" s="624"/>
      <c r="F159" s="775"/>
      <c r="G159" s="775"/>
      <c r="H159" s="754"/>
      <c r="I159" s="754"/>
      <c r="J159" s="746"/>
      <c r="K159" s="908"/>
      <c r="L159" s="638"/>
      <c r="M159" s="946"/>
      <c r="N159" s="946"/>
      <c r="O159" s="775"/>
      <c r="P159" s="775"/>
      <c r="Q159" s="947"/>
      <c r="R159" s="943" t="str">
        <f t="shared" si="15"/>
        <v xml:space="preserve"> </v>
      </c>
      <c r="S159" s="948"/>
      <c r="T159" s="948"/>
      <c r="U159" s="777"/>
      <c r="V159" s="777"/>
      <c r="W159" s="777"/>
      <c r="X159" s="777"/>
      <c r="Y159" s="777"/>
      <c r="Z159" s="777"/>
      <c r="AA159" s="777"/>
      <c r="AB159" s="638"/>
      <c r="AC159" s="638"/>
      <c r="AD159" s="638"/>
      <c r="AE159" s="638"/>
      <c r="AF159" s="638"/>
      <c r="AG159" s="945" t="str">
        <f t="shared" si="16"/>
        <v xml:space="preserve"> </v>
      </c>
      <c r="AH159" s="774" t="str">
        <f t="shared" si="12"/>
        <v xml:space="preserve"> </v>
      </c>
      <c r="AI159" s="774" t="str">
        <f t="shared" si="17"/>
        <v xml:space="preserve"> </v>
      </c>
      <c r="AJ159" s="774" t="str">
        <f t="shared" si="13"/>
        <v xml:space="preserve"> </v>
      </c>
      <c r="AK159" s="774" t="str">
        <f t="shared" si="14"/>
        <v xml:space="preserve"> </v>
      </c>
    </row>
    <row r="160" spans="1:37" x14ac:dyDescent="0.25">
      <c r="A160" s="775"/>
      <c r="B160" s="775"/>
      <c r="C160" s="775"/>
      <c r="D160" s="775"/>
      <c r="E160" s="624"/>
      <c r="F160" s="775"/>
      <c r="G160" s="775"/>
      <c r="H160" s="754"/>
      <c r="I160" s="754"/>
      <c r="J160" s="746"/>
      <c r="K160" s="908"/>
      <c r="L160" s="638"/>
      <c r="M160" s="946"/>
      <c r="N160" s="946"/>
      <c r="O160" s="775"/>
      <c r="P160" s="775"/>
      <c r="Q160" s="947"/>
      <c r="R160" s="943" t="str">
        <f t="shared" si="15"/>
        <v xml:space="preserve"> </v>
      </c>
      <c r="S160" s="948"/>
      <c r="T160" s="948"/>
      <c r="U160" s="777"/>
      <c r="V160" s="777"/>
      <c r="W160" s="777"/>
      <c r="X160" s="777"/>
      <c r="Y160" s="777"/>
      <c r="Z160" s="777"/>
      <c r="AA160" s="777"/>
      <c r="AB160" s="638"/>
      <c r="AC160" s="638"/>
      <c r="AD160" s="638"/>
      <c r="AE160" s="638"/>
      <c r="AF160" s="638"/>
      <c r="AG160" s="945" t="str">
        <f t="shared" si="16"/>
        <v xml:space="preserve"> </v>
      </c>
      <c r="AH160" s="774" t="str">
        <f t="shared" si="12"/>
        <v xml:space="preserve"> </v>
      </c>
      <c r="AI160" s="774" t="str">
        <f t="shared" si="17"/>
        <v xml:space="preserve"> </v>
      </c>
      <c r="AJ160" s="774" t="str">
        <f t="shared" si="13"/>
        <v xml:space="preserve"> </v>
      </c>
      <c r="AK160" s="774" t="str">
        <f t="shared" si="14"/>
        <v xml:space="preserve"> </v>
      </c>
    </row>
    <row r="161" spans="1:37" x14ac:dyDescent="0.25">
      <c r="A161" s="775"/>
      <c r="B161" s="775"/>
      <c r="C161" s="775"/>
      <c r="D161" s="775"/>
      <c r="E161" s="624"/>
      <c r="F161" s="775"/>
      <c r="G161" s="775"/>
      <c r="H161" s="754"/>
      <c r="I161" s="754"/>
      <c r="J161" s="746"/>
      <c r="K161" s="908"/>
      <c r="L161" s="638"/>
      <c r="M161" s="946"/>
      <c r="N161" s="946"/>
      <c r="O161" s="775"/>
      <c r="P161" s="775"/>
      <c r="Q161" s="947"/>
      <c r="R161" s="943" t="str">
        <f t="shared" si="15"/>
        <v xml:space="preserve"> </v>
      </c>
      <c r="S161" s="948"/>
      <c r="T161" s="948"/>
      <c r="U161" s="777"/>
      <c r="V161" s="777"/>
      <c r="W161" s="777"/>
      <c r="X161" s="777"/>
      <c r="Y161" s="777"/>
      <c r="Z161" s="777"/>
      <c r="AA161" s="777"/>
      <c r="AB161" s="638"/>
      <c r="AC161" s="638"/>
      <c r="AD161" s="638"/>
      <c r="AE161" s="638"/>
      <c r="AF161" s="638"/>
      <c r="AG161" s="945" t="str">
        <f t="shared" si="16"/>
        <v xml:space="preserve"> </v>
      </c>
      <c r="AH161" s="774" t="str">
        <f t="shared" si="12"/>
        <v xml:space="preserve"> </v>
      </c>
      <c r="AI161" s="774" t="str">
        <f t="shared" si="17"/>
        <v xml:space="preserve"> </v>
      </c>
      <c r="AJ161" s="774" t="str">
        <f t="shared" si="13"/>
        <v xml:space="preserve"> </v>
      </c>
      <c r="AK161" s="774" t="str">
        <f t="shared" si="14"/>
        <v xml:space="preserve"> </v>
      </c>
    </row>
    <row r="162" spans="1:37" x14ac:dyDescent="0.25">
      <c r="A162" s="775"/>
      <c r="B162" s="775"/>
      <c r="C162" s="775"/>
      <c r="D162" s="775"/>
      <c r="E162" s="624"/>
      <c r="F162" s="775"/>
      <c r="G162" s="775"/>
      <c r="H162" s="754"/>
      <c r="I162" s="754"/>
      <c r="J162" s="746"/>
      <c r="K162" s="908"/>
      <c r="L162" s="638"/>
      <c r="M162" s="946"/>
      <c r="N162" s="946"/>
      <c r="O162" s="775"/>
      <c r="P162" s="775"/>
      <c r="Q162" s="947"/>
      <c r="R162" s="943" t="str">
        <f t="shared" si="15"/>
        <v xml:space="preserve"> </v>
      </c>
      <c r="S162" s="948"/>
      <c r="T162" s="948"/>
      <c r="U162" s="777"/>
      <c r="V162" s="777"/>
      <c r="W162" s="772"/>
      <c r="X162" s="772"/>
      <c r="Y162" s="772"/>
      <c r="Z162" s="772"/>
      <c r="AA162" s="772"/>
      <c r="AB162" s="624"/>
      <c r="AC162" s="624"/>
      <c r="AD162" s="624"/>
      <c r="AE162" s="624"/>
      <c r="AF162" s="624"/>
      <c r="AG162" s="945" t="str">
        <f t="shared" si="16"/>
        <v xml:space="preserve"> </v>
      </c>
      <c r="AH162" s="774" t="str">
        <f t="shared" si="12"/>
        <v xml:space="preserve"> </v>
      </c>
      <c r="AI162" s="774" t="str">
        <f t="shared" si="17"/>
        <v xml:space="preserve"> </v>
      </c>
      <c r="AJ162" s="774" t="str">
        <f t="shared" si="13"/>
        <v xml:space="preserve"> </v>
      </c>
      <c r="AK162" s="774" t="str">
        <f t="shared" si="14"/>
        <v xml:space="preserve"> </v>
      </c>
    </row>
    <row r="163" spans="1:37" x14ac:dyDescent="0.25">
      <c r="A163" s="775"/>
      <c r="B163" s="775"/>
      <c r="C163" s="775"/>
      <c r="D163" s="775"/>
      <c r="E163" s="624"/>
      <c r="F163" s="775"/>
      <c r="G163" s="775"/>
      <c r="H163" s="754"/>
      <c r="I163" s="754"/>
      <c r="J163" s="746"/>
      <c r="K163" s="908"/>
      <c r="L163" s="638"/>
      <c r="M163" s="946"/>
      <c r="N163" s="946"/>
      <c r="O163" s="775"/>
      <c r="P163" s="775"/>
      <c r="Q163" s="947"/>
      <c r="R163" s="943" t="str">
        <f t="shared" si="15"/>
        <v xml:space="preserve"> </v>
      </c>
      <c r="S163" s="948"/>
      <c r="T163" s="948"/>
      <c r="U163" s="777"/>
      <c r="V163" s="777"/>
      <c r="W163" s="777"/>
      <c r="X163" s="777"/>
      <c r="Y163" s="777"/>
      <c r="Z163" s="777"/>
      <c r="AA163" s="777"/>
      <c r="AB163" s="638"/>
      <c r="AC163" s="638"/>
      <c r="AD163" s="638"/>
      <c r="AE163" s="638"/>
      <c r="AF163" s="638"/>
      <c r="AG163" s="945" t="str">
        <f t="shared" si="16"/>
        <v xml:space="preserve"> </v>
      </c>
      <c r="AH163" s="774" t="str">
        <f t="shared" si="12"/>
        <v xml:space="preserve"> </v>
      </c>
      <c r="AI163" s="774" t="str">
        <f t="shared" si="17"/>
        <v xml:space="preserve"> </v>
      </c>
      <c r="AJ163" s="774" t="str">
        <f t="shared" si="13"/>
        <v xml:space="preserve"> </v>
      </c>
      <c r="AK163" s="774" t="str">
        <f t="shared" si="14"/>
        <v xml:space="preserve"> </v>
      </c>
    </row>
    <row r="164" spans="1:37" x14ac:dyDescent="0.25">
      <c r="A164" s="775"/>
      <c r="B164" s="775"/>
      <c r="C164" s="775"/>
      <c r="D164" s="775"/>
      <c r="E164" s="624"/>
      <c r="F164" s="775"/>
      <c r="G164" s="775"/>
      <c r="H164" s="754"/>
      <c r="I164" s="754"/>
      <c r="J164" s="746"/>
      <c r="K164" s="908"/>
      <c r="L164" s="638"/>
      <c r="M164" s="946"/>
      <c r="N164" s="946"/>
      <c r="O164" s="775"/>
      <c r="P164" s="775"/>
      <c r="Q164" s="947"/>
      <c r="R164" s="943" t="str">
        <f t="shared" si="15"/>
        <v xml:space="preserve"> </v>
      </c>
      <c r="S164" s="948"/>
      <c r="T164" s="948"/>
      <c r="U164" s="777"/>
      <c r="V164" s="777"/>
      <c r="W164" s="777"/>
      <c r="X164" s="777"/>
      <c r="Y164" s="777"/>
      <c r="Z164" s="777"/>
      <c r="AA164" s="777"/>
      <c r="AB164" s="638"/>
      <c r="AC164" s="638"/>
      <c r="AD164" s="638"/>
      <c r="AE164" s="638"/>
      <c r="AF164" s="638"/>
      <c r="AG164" s="945" t="str">
        <f t="shared" si="16"/>
        <v xml:space="preserve"> </v>
      </c>
      <c r="AH164" s="774" t="str">
        <f t="shared" si="12"/>
        <v xml:space="preserve"> </v>
      </c>
      <c r="AI164" s="774" t="str">
        <f t="shared" si="17"/>
        <v xml:space="preserve"> </v>
      </c>
      <c r="AJ164" s="774" t="str">
        <f t="shared" si="13"/>
        <v xml:space="preserve"> </v>
      </c>
      <c r="AK164" s="774" t="str">
        <f t="shared" si="14"/>
        <v xml:space="preserve"> </v>
      </c>
    </row>
    <row r="165" spans="1:37" x14ac:dyDescent="0.25">
      <c r="A165" s="775"/>
      <c r="B165" s="775"/>
      <c r="C165" s="775"/>
      <c r="D165" s="775"/>
      <c r="E165" s="624"/>
      <c r="F165" s="775"/>
      <c r="G165" s="775"/>
      <c r="H165" s="754"/>
      <c r="I165" s="754"/>
      <c r="J165" s="746"/>
      <c r="K165" s="908"/>
      <c r="L165" s="638"/>
      <c r="M165" s="946"/>
      <c r="N165" s="946"/>
      <c r="O165" s="775"/>
      <c r="P165" s="775"/>
      <c r="Q165" s="947"/>
      <c r="R165" s="943" t="str">
        <f t="shared" si="15"/>
        <v xml:space="preserve"> </v>
      </c>
      <c r="S165" s="948"/>
      <c r="T165" s="948"/>
      <c r="U165" s="777"/>
      <c r="V165" s="777"/>
      <c r="W165" s="777"/>
      <c r="X165" s="777"/>
      <c r="Y165" s="777"/>
      <c r="Z165" s="777"/>
      <c r="AA165" s="777"/>
      <c r="AB165" s="638"/>
      <c r="AC165" s="638"/>
      <c r="AD165" s="638"/>
      <c r="AE165" s="638"/>
      <c r="AF165" s="638"/>
      <c r="AG165" s="945" t="str">
        <f t="shared" si="16"/>
        <v xml:space="preserve"> </v>
      </c>
      <c r="AH165" s="774" t="str">
        <f t="shared" si="12"/>
        <v xml:space="preserve"> </v>
      </c>
      <c r="AI165" s="774" t="str">
        <f t="shared" si="17"/>
        <v xml:space="preserve"> </v>
      </c>
      <c r="AJ165" s="774" t="str">
        <f t="shared" si="13"/>
        <v xml:space="preserve"> </v>
      </c>
      <c r="AK165" s="774" t="str">
        <f t="shared" si="14"/>
        <v xml:space="preserve"> </v>
      </c>
    </row>
    <row r="166" spans="1:37" x14ac:dyDescent="0.25">
      <c r="A166" s="775"/>
      <c r="B166" s="775"/>
      <c r="C166" s="775"/>
      <c r="D166" s="775"/>
      <c r="E166" s="624"/>
      <c r="F166" s="775"/>
      <c r="G166" s="775"/>
      <c r="H166" s="754"/>
      <c r="I166" s="754"/>
      <c r="J166" s="746"/>
      <c r="K166" s="908"/>
      <c r="L166" s="638"/>
      <c r="M166" s="946"/>
      <c r="N166" s="946"/>
      <c r="O166" s="775"/>
      <c r="P166" s="775"/>
      <c r="Q166" s="947"/>
      <c r="R166" s="943" t="str">
        <f t="shared" si="15"/>
        <v xml:space="preserve"> </v>
      </c>
      <c r="S166" s="948"/>
      <c r="T166" s="948"/>
      <c r="U166" s="777"/>
      <c r="V166" s="777"/>
      <c r="W166" s="772"/>
      <c r="X166" s="772"/>
      <c r="Y166" s="772"/>
      <c r="Z166" s="772"/>
      <c r="AA166" s="772"/>
      <c r="AB166" s="624"/>
      <c r="AC166" s="624"/>
      <c r="AD166" s="624"/>
      <c r="AE166" s="624"/>
      <c r="AF166" s="624"/>
      <c r="AG166" s="945" t="str">
        <f t="shared" si="16"/>
        <v xml:space="preserve"> </v>
      </c>
      <c r="AH166" s="774" t="str">
        <f t="shared" si="12"/>
        <v xml:space="preserve"> </v>
      </c>
      <c r="AI166" s="774" t="str">
        <f t="shared" si="17"/>
        <v xml:space="preserve"> </v>
      </c>
      <c r="AJ166" s="774" t="str">
        <f t="shared" si="13"/>
        <v xml:space="preserve"> </v>
      </c>
      <c r="AK166" s="774" t="str">
        <f t="shared" si="14"/>
        <v xml:space="preserve"> </v>
      </c>
    </row>
    <row r="167" spans="1:37" x14ac:dyDescent="0.25">
      <c r="A167" s="775"/>
      <c r="B167" s="775"/>
      <c r="C167" s="775"/>
      <c r="D167" s="775"/>
      <c r="E167" s="624"/>
      <c r="F167" s="775"/>
      <c r="G167" s="775"/>
      <c r="H167" s="754"/>
      <c r="I167" s="754"/>
      <c r="J167" s="746"/>
      <c r="K167" s="908"/>
      <c r="L167" s="638"/>
      <c r="M167" s="946"/>
      <c r="N167" s="946"/>
      <c r="O167" s="775"/>
      <c r="P167" s="775"/>
      <c r="Q167" s="947"/>
      <c r="R167" s="943" t="str">
        <f t="shared" si="15"/>
        <v xml:space="preserve"> </v>
      </c>
      <c r="S167" s="948"/>
      <c r="T167" s="948"/>
      <c r="U167" s="777"/>
      <c r="V167" s="777"/>
      <c r="W167" s="777"/>
      <c r="X167" s="777"/>
      <c r="Y167" s="777"/>
      <c r="Z167" s="777"/>
      <c r="AA167" s="777"/>
      <c r="AB167" s="638"/>
      <c r="AC167" s="638"/>
      <c r="AD167" s="638"/>
      <c r="AE167" s="638"/>
      <c r="AF167" s="638"/>
      <c r="AG167" s="945" t="str">
        <f t="shared" si="16"/>
        <v xml:space="preserve"> </v>
      </c>
      <c r="AH167" s="774" t="str">
        <f t="shared" si="12"/>
        <v xml:space="preserve"> </v>
      </c>
      <c r="AI167" s="774" t="str">
        <f t="shared" si="17"/>
        <v xml:space="preserve"> </v>
      </c>
      <c r="AJ167" s="774" t="str">
        <f t="shared" si="13"/>
        <v xml:space="preserve"> </v>
      </c>
      <c r="AK167" s="774" t="str">
        <f t="shared" si="14"/>
        <v xml:space="preserve"> </v>
      </c>
    </row>
    <row r="168" spans="1:37" x14ac:dyDescent="0.25">
      <c r="A168" s="775"/>
      <c r="B168" s="775"/>
      <c r="C168" s="775"/>
      <c r="D168" s="775"/>
      <c r="E168" s="624"/>
      <c r="F168" s="775"/>
      <c r="G168" s="775"/>
      <c r="H168" s="754"/>
      <c r="I168" s="754"/>
      <c r="J168" s="746"/>
      <c r="K168" s="908"/>
      <c r="L168" s="638"/>
      <c r="M168" s="946"/>
      <c r="N168" s="946"/>
      <c r="O168" s="775"/>
      <c r="P168" s="775"/>
      <c r="Q168" s="947"/>
      <c r="R168" s="943" t="str">
        <f t="shared" si="15"/>
        <v xml:space="preserve"> </v>
      </c>
      <c r="S168" s="948"/>
      <c r="T168" s="948"/>
      <c r="U168" s="777"/>
      <c r="V168" s="777"/>
      <c r="W168" s="777"/>
      <c r="X168" s="777"/>
      <c r="Y168" s="777"/>
      <c r="Z168" s="777"/>
      <c r="AA168" s="777"/>
      <c r="AB168" s="638"/>
      <c r="AC168" s="638"/>
      <c r="AD168" s="638"/>
      <c r="AE168" s="638"/>
      <c r="AF168" s="638"/>
      <c r="AG168" s="945" t="str">
        <f t="shared" si="16"/>
        <v xml:space="preserve"> </v>
      </c>
      <c r="AH168" s="774" t="str">
        <f t="shared" si="12"/>
        <v xml:space="preserve"> </v>
      </c>
      <c r="AI168" s="774" t="str">
        <f t="shared" si="17"/>
        <v xml:space="preserve"> </v>
      </c>
      <c r="AJ168" s="774" t="str">
        <f t="shared" si="13"/>
        <v xml:space="preserve"> </v>
      </c>
      <c r="AK168" s="774" t="str">
        <f t="shared" si="14"/>
        <v xml:space="preserve"> </v>
      </c>
    </row>
    <row r="169" spans="1:37" x14ac:dyDescent="0.25">
      <c r="A169" s="775"/>
      <c r="B169" s="775"/>
      <c r="C169" s="775"/>
      <c r="D169" s="775"/>
      <c r="E169" s="624"/>
      <c r="F169" s="775"/>
      <c r="G169" s="775"/>
      <c r="H169" s="754"/>
      <c r="I169" s="754"/>
      <c r="J169" s="746"/>
      <c r="K169" s="908"/>
      <c r="L169" s="638"/>
      <c r="M169" s="946"/>
      <c r="N169" s="946"/>
      <c r="O169" s="775"/>
      <c r="P169" s="775"/>
      <c r="Q169" s="947"/>
      <c r="R169" s="943" t="str">
        <f t="shared" si="15"/>
        <v xml:space="preserve"> </v>
      </c>
      <c r="S169" s="948"/>
      <c r="T169" s="948"/>
      <c r="U169" s="777"/>
      <c r="V169" s="777"/>
      <c r="W169" s="777"/>
      <c r="X169" s="777"/>
      <c r="Y169" s="777"/>
      <c r="Z169" s="777"/>
      <c r="AA169" s="777"/>
      <c r="AB169" s="638"/>
      <c r="AC169" s="638"/>
      <c r="AD169" s="638"/>
      <c r="AE169" s="638"/>
      <c r="AF169" s="638"/>
      <c r="AG169" s="945" t="str">
        <f t="shared" si="16"/>
        <v xml:space="preserve"> </v>
      </c>
      <c r="AH169" s="774" t="str">
        <f t="shared" si="12"/>
        <v xml:space="preserve"> </v>
      </c>
      <c r="AI169" s="774" t="str">
        <f t="shared" si="17"/>
        <v xml:space="preserve"> </v>
      </c>
      <c r="AJ169" s="774" t="str">
        <f t="shared" si="13"/>
        <v xml:space="preserve"> </v>
      </c>
      <c r="AK169" s="774" t="str">
        <f t="shared" si="14"/>
        <v xml:space="preserve"> </v>
      </c>
    </row>
    <row r="170" spans="1:37" x14ac:dyDescent="0.25">
      <c r="A170" s="775"/>
      <c r="B170" s="775"/>
      <c r="C170" s="775"/>
      <c r="D170" s="775"/>
      <c r="E170" s="624"/>
      <c r="F170" s="775"/>
      <c r="G170" s="775"/>
      <c r="H170" s="754"/>
      <c r="I170" s="754"/>
      <c r="J170" s="746"/>
      <c r="K170" s="908"/>
      <c r="L170" s="638"/>
      <c r="M170" s="946"/>
      <c r="N170" s="946"/>
      <c r="O170" s="775"/>
      <c r="P170" s="775"/>
      <c r="Q170" s="947"/>
      <c r="R170" s="943" t="str">
        <f t="shared" si="15"/>
        <v xml:space="preserve"> </v>
      </c>
      <c r="S170" s="948"/>
      <c r="T170" s="948"/>
      <c r="U170" s="777"/>
      <c r="V170" s="777"/>
      <c r="W170" s="772"/>
      <c r="X170" s="772"/>
      <c r="Y170" s="772"/>
      <c r="Z170" s="772"/>
      <c r="AA170" s="772"/>
      <c r="AB170" s="624"/>
      <c r="AC170" s="624"/>
      <c r="AD170" s="624"/>
      <c r="AE170" s="624"/>
      <c r="AF170" s="624"/>
      <c r="AG170" s="945" t="str">
        <f t="shared" si="16"/>
        <v xml:space="preserve"> </v>
      </c>
      <c r="AH170" s="774" t="str">
        <f t="shared" si="12"/>
        <v xml:space="preserve"> </v>
      </c>
      <c r="AI170" s="774" t="str">
        <f t="shared" si="17"/>
        <v xml:space="preserve"> </v>
      </c>
      <c r="AJ170" s="774" t="str">
        <f t="shared" si="13"/>
        <v xml:space="preserve"> </v>
      </c>
      <c r="AK170" s="774" t="str">
        <f t="shared" si="14"/>
        <v xml:space="preserve"> </v>
      </c>
    </row>
    <row r="171" spans="1:37" x14ac:dyDescent="0.25">
      <c r="A171" s="775"/>
      <c r="B171" s="775"/>
      <c r="C171" s="775"/>
      <c r="D171" s="775"/>
      <c r="E171" s="624"/>
      <c r="F171" s="775"/>
      <c r="G171" s="775"/>
      <c r="H171" s="754"/>
      <c r="I171" s="754"/>
      <c r="J171" s="746"/>
      <c r="K171" s="908"/>
      <c r="L171" s="638"/>
      <c r="M171" s="946"/>
      <c r="N171" s="946"/>
      <c r="O171" s="775"/>
      <c r="P171" s="775"/>
      <c r="Q171" s="947"/>
      <c r="R171" s="943" t="str">
        <f t="shared" si="15"/>
        <v xml:space="preserve"> </v>
      </c>
      <c r="S171" s="948"/>
      <c r="T171" s="948"/>
      <c r="U171" s="777"/>
      <c r="V171" s="777"/>
      <c r="W171" s="777"/>
      <c r="X171" s="777"/>
      <c r="Y171" s="777"/>
      <c r="Z171" s="777"/>
      <c r="AA171" s="777"/>
      <c r="AB171" s="638"/>
      <c r="AC171" s="638"/>
      <c r="AD171" s="638"/>
      <c r="AE171" s="638"/>
      <c r="AF171" s="638"/>
      <c r="AG171" s="945" t="str">
        <f t="shared" si="16"/>
        <v xml:space="preserve"> </v>
      </c>
      <c r="AH171" s="774" t="str">
        <f t="shared" si="12"/>
        <v xml:space="preserve"> </v>
      </c>
      <c r="AI171" s="774" t="str">
        <f t="shared" si="17"/>
        <v xml:space="preserve"> </v>
      </c>
      <c r="AJ171" s="774" t="str">
        <f t="shared" si="13"/>
        <v xml:space="preserve"> </v>
      </c>
      <c r="AK171" s="774" t="str">
        <f t="shared" si="14"/>
        <v xml:space="preserve"> </v>
      </c>
    </row>
    <row r="172" spans="1:37" x14ac:dyDescent="0.25">
      <c r="A172" s="775"/>
      <c r="B172" s="775"/>
      <c r="C172" s="775"/>
      <c r="D172" s="775"/>
      <c r="E172" s="624"/>
      <c r="F172" s="775"/>
      <c r="G172" s="775"/>
      <c r="H172" s="754"/>
      <c r="I172" s="754"/>
      <c r="J172" s="746"/>
      <c r="K172" s="908"/>
      <c r="L172" s="638"/>
      <c r="M172" s="946"/>
      <c r="N172" s="946"/>
      <c r="O172" s="775"/>
      <c r="P172" s="775"/>
      <c r="Q172" s="947"/>
      <c r="R172" s="943" t="str">
        <f t="shared" si="15"/>
        <v xml:space="preserve"> </v>
      </c>
      <c r="S172" s="948"/>
      <c r="T172" s="948"/>
      <c r="U172" s="777"/>
      <c r="V172" s="777"/>
      <c r="W172" s="777"/>
      <c r="X172" s="777"/>
      <c r="Y172" s="777"/>
      <c r="Z172" s="777"/>
      <c r="AA172" s="777"/>
      <c r="AB172" s="638"/>
      <c r="AC172" s="638"/>
      <c r="AD172" s="638"/>
      <c r="AE172" s="638"/>
      <c r="AF172" s="638"/>
      <c r="AG172" s="945" t="str">
        <f t="shared" si="16"/>
        <v xml:space="preserve"> </v>
      </c>
      <c r="AH172" s="774" t="str">
        <f t="shared" si="12"/>
        <v xml:space="preserve"> </v>
      </c>
      <c r="AI172" s="774" t="str">
        <f t="shared" si="17"/>
        <v xml:space="preserve"> </v>
      </c>
      <c r="AJ172" s="774" t="str">
        <f t="shared" si="13"/>
        <v xml:space="preserve"> </v>
      </c>
      <c r="AK172" s="774" t="str">
        <f t="shared" si="14"/>
        <v xml:space="preserve"> </v>
      </c>
    </row>
    <row r="173" spans="1:37" x14ac:dyDescent="0.25">
      <c r="A173" s="775"/>
      <c r="B173" s="775"/>
      <c r="C173" s="775"/>
      <c r="D173" s="775"/>
      <c r="E173" s="624"/>
      <c r="F173" s="775"/>
      <c r="G173" s="775"/>
      <c r="H173" s="754"/>
      <c r="I173" s="754"/>
      <c r="J173" s="746"/>
      <c r="K173" s="908"/>
      <c r="L173" s="638"/>
      <c r="M173" s="946"/>
      <c r="N173" s="946"/>
      <c r="O173" s="775"/>
      <c r="P173" s="775"/>
      <c r="Q173" s="947"/>
      <c r="R173" s="943" t="str">
        <f t="shared" si="15"/>
        <v xml:space="preserve"> </v>
      </c>
      <c r="S173" s="948"/>
      <c r="T173" s="948"/>
      <c r="U173" s="777"/>
      <c r="V173" s="777"/>
      <c r="W173" s="777"/>
      <c r="X173" s="777"/>
      <c r="Y173" s="777"/>
      <c r="Z173" s="777"/>
      <c r="AA173" s="777"/>
      <c r="AB173" s="638"/>
      <c r="AC173" s="638"/>
      <c r="AD173" s="638"/>
      <c r="AE173" s="638"/>
      <c r="AF173" s="638"/>
      <c r="AG173" s="945" t="str">
        <f t="shared" si="16"/>
        <v xml:space="preserve"> </v>
      </c>
      <c r="AH173" s="774" t="str">
        <f t="shared" si="12"/>
        <v xml:space="preserve"> </v>
      </c>
      <c r="AI173" s="774" t="str">
        <f t="shared" si="17"/>
        <v xml:space="preserve"> </v>
      </c>
      <c r="AJ173" s="774" t="str">
        <f t="shared" si="13"/>
        <v xml:space="preserve"> </v>
      </c>
      <c r="AK173" s="774" t="str">
        <f t="shared" si="14"/>
        <v xml:space="preserve"> </v>
      </c>
    </row>
    <row r="174" spans="1:37" x14ac:dyDescent="0.25">
      <c r="A174" s="775"/>
      <c r="B174" s="775"/>
      <c r="C174" s="775"/>
      <c r="D174" s="775"/>
      <c r="E174" s="624"/>
      <c r="F174" s="775"/>
      <c r="G174" s="775"/>
      <c r="H174" s="754"/>
      <c r="I174" s="754"/>
      <c r="J174" s="746"/>
      <c r="K174" s="908"/>
      <c r="L174" s="638"/>
      <c r="M174" s="946"/>
      <c r="N174" s="946"/>
      <c r="O174" s="775"/>
      <c r="P174" s="775"/>
      <c r="Q174" s="947"/>
      <c r="R174" s="943" t="str">
        <f t="shared" si="15"/>
        <v xml:space="preserve"> </v>
      </c>
      <c r="S174" s="948"/>
      <c r="T174" s="948"/>
      <c r="U174" s="777"/>
      <c r="V174" s="777"/>
      <c r="W174" s="772"/>
      <c r="X174" s="772"/>
      <c r="Y174" s="772"/>
      <c r="Z174" s="772"/>
      <c r="AA174" s="772"/>
      <c r="AB174" s="624"/>
      <c r="AC174" s="624"/>
      <c r="AD174" s="624"/>
      <c r="AE174" s="624"/>
      <c r="AF174" s="624"/>
      <c r="AG174" s="945" t="str">
        <f t="shared" si="16"/>
        <v xml:space="preserve"> </v>
      </c>
      <c r="AH174" s="774" t="str">
        <f t="shared" si="12"/>
        <v xml:space="preserve"> </v>
      </c>
      <c r="AI174" s="774" t="str">
        <f t="shared" si="17"/>
        <v xml:space="preserve"> </v>
      </c>
      <c r="AJ174" s="774" t="str">
        <f t="shared" si="13"/>
        <v xml:space="preserve"> </v>
      </c>
      <c r="AK174" s="774" t="str">
        <f t="shared" si="14"/>
        <v xml:space="preserve"> </v>
      </c>
    </row>
    <row r="175" spans="1:37" x14ac:dyDescent="0.25">
      <c r="A175" s="775"/>
      <c r="B175" s="775"/>
      <c r="C175" s="775"/>
      <c r="D175" s="775"/>
      <c r="E175" s="624"/>
      <c r="F175" s="775"/>
      <c r="G175" s="775"/>
      <c r="H175" s="754"/>
      <c r="I175" s="754"/>
      <c r="J175" s="746"/>
      <c r="K175" s="908"/>
      <c r="L175" s="638"/>
      <c r="M175" s="946"/>
      <c r="N175" s="946"/>
      <c r="O175" s="775"/>
      <c r="P175" s="775"/>
      <c r="Q175" s="947"/>
      <c r="R175" s="943" t="str">
        <f t="shared" si="15"/>
        <v xml:space="preserve"> </v>
      </c>
      <c r="S175" s="948"/>
      <c r="T175" s="948"/>
      <c r="U175" s="777"/>
      <c r="V175" s="777"/>
      <c r="W175" s="777"/>
      <c r="X175" s="777"/>
      <c r="Y175" s="777"/>
      <c r="Z175" s="777"/>
      <c r="AA175" s="777"/>
      <c r="AB175" s="638"/>
      <c r="AC175" s="638"/>
      <c r="AD175" s="638"/>
      <c r="AE175" s="638"/>
      <c r="AF175" s="638"/>
      <c r="AG175" s="945" t="str">
        <f t="shared" si="16"/>
        <v xml:space="preserve"> </v>
      </c>
      <c r="AH175" s="774" t="str">
        <f t="shared" si="12"/>
        <v xml:space="preserve"> </v>
      </c>
      <c r="AI175" s="774" t="str">
        <f t="shared" si="17"/>
        <v xml:space="preserve"> </v>
      </c>
      <c r="AJ175" s="774" t="str">
        <f t="shared" si="13"/>
        <v xml:space="preserve"> </v>
      </c>
      <c r="AK175" s="774" t="str">
        <f t="shared" si="14"/>
        <v xml:space="preserve"> </v>
      </c>
    </row>
    <row r="176" spans="1:37" x14ac:dyDescent="0.25">
      <c r="A176" s="775"/>
      <c r="B176" s="775"/>
      <c r="C176" s="775"/>
      <c r="D176" s="775"/>
      <c r="E176" s="624"/>
      <c r="F176" s="775"/>
      <c r="G176" s="775"/>
      <c r="H176" s="754"/>
      <c r="I176" s="754"/>
      <c r="J176" s="746"/>
      <c r="K176" s="908"/>
      <c r="L176" s="638"/>
      <c r="M176" s="946"/>
      <c r="N176" s="946"/>
      <c r="O176" s="775"/>
      <c r="P176" s="775"/>
      <c r="Q176" s="947"/>
      <c r="R176" s="943" t="str">
        <f t="shared" si="15"/>
        <v xml:space="preserve"> </v>
      </c>
      <c r="S176" s="948"/>
      <c r="T176" s="948"/>
      <c r="U176" s="777"/>
      <c r="V176" s="777"/>
      <c r="W176" s="777"/>
      <c r="X176" s="777"/>
      <c r="Y176" s="777"/>
      <c r="Z176" s="777"/>
      <c r="AA176" s="777"/>
      <c r="AB176" s="638"/>
      <c r="AC176" s="638"/>
      <c r="AD176" s="638"/>
      <c r="AE176" s="638"/>
      <c r="AF176" s="638"/>
      <c r="AG176" s="945" t="str">
        <f t="shared" si="16"/>
        <v xml:space="preserve"> </v>
      </c>
      <c r="AH176" s="774" t="str">
        <f t="shared" si="12"/>
        <v xml:space="preserve"> </v>
      </c>
      <c r="AI176" s="774" t="str">
        <f t="shared" si="17"/>
        <v xml:space="preserve"> </v>
      </c>
      <c r="AJ176" s="774" t="str">
        <f t="shared" si="13"/>
        <v xml:space="preserve"> </v>
      </c>
      <c r="AK176" s="774" t="str">
        <f t="shared" si="14"/>
        <v xml:space="preserve"> </v>
      </c>
    </row>
    <row r="177" spans="1:37" x14ac:dyDescent="0.25">
      <c r="A177" s="775"/>
      <c r="B177" s="775"/>
      <c r="C177" s="775"/>
      <c r="D177" s="775"/>
      <c r="E177" s="624"/>
      <c r="F177" s="775"/>
      <c r="G177" s="775"/>
      <c r="H177" s="754"/>
      <c r="I177" s="754"/>
      <c r="J177" s="746"/>
      <c r="K177" s="908"/>
      <c r="L177" s="638"/>
      <c r="M177" s="946"/>
      <c r="N177" s="946"/>
      <c r="O177" s="775"/>
      <c r="P177" s="775"/>
      <c r="Q177" s="947"/>
      <c r="R177" s="943" t="str">
        <f t="shared" si="15"/>
        <v xml:space="preserve"> </v>
      </c>
      <c r="S177" s="948"/>
      <c r="T177" s="948"/>
      <c r="U177" s="777"/>
      <c r="V177" s="777"/>
      <c r="W177" s="777"/>
      <c r="X177" s="777"/>
      <c r="Y177" s="777"/>
      <c r="Z177" s="777"/>
      <c r="AA177" s="777"/>
      <c r="AB177" s="638"/>
      <c r="AC177" s="638"/>
      <c r="AD177" s="638"/>
      <c r="AE177" s="638"/>
      <c r="AF177" s="638"/>
      <c r="AG177" s="945" t="str">
        <f t="shared" si="16"/>
        <v xml:space="preserve"> </v>
      </c>
      <c r="AH177" s="774" t="str">
        <f t="shared" si="12"/>
        <v xml:space="preserve"> </v>
      </c>
      <c r="AI177" s="774" t="str">
        <f t="shared" si="17"/>
        <v xml:space="preserve"> </v>
      </c>
      <c r="AJ177" s="774" t="str">
        <f t="shared" si="13"/>
        <v xml:space="preserve"> </v>
      </c>
      <c r="AK177" s="774" t="str">
        <f t="shared" si="14"/>
        <v xml:space="preserve"> </v>
      </c>
    </row>
    <row r="178" spans="1:37" x14ac:dyDescent="0.25">
      <c r="A178" s="775"/>
      <c r="B178" s="775"/>
      <c r="C178" s="775"/>
      <c r="D178" s="775"/>
      <c r="E178" s="624"/>
      <c r="F178" s="775"/>
      <c r="G178" s="775"/>
      <c r="H178" s="754"/>
      <c r="I178" s="754"/>
      <c r="J178" s="746"/>
      <c r="K178" s="908"/>
      <c r="L178" s="638"/>
      <c r="M178" s="946"/>
      <c r="N178" s="946"/>
      <c r="O178" s="775"/>
      <c r="P178" s="775"/>
      <c r="Q178" s="947"/>
      <c r="R178" s="943" t="str">
        <f t="shared" si="15"/>
        <v xml:space="preserve"> </v>
      </c>
      <c r="S178" s="948"/>
      <c r="T178" s="948"/>
      <c r="U178" s="777"/>
      <c r="V178" s="777"/>
      <c r="W178" s="772"/>
      <c r="X178" s="772"/>
      <c r="Y178" s="772"/>
      <c r="Z178" s="772"/>
      <c r="AA178" s="772"/>
      <c r="AB178" s="624"/>
      <c r="AC178" s="624"/>
      <c r="AD178" s="624"/>
      <c r="AE178" s="624"/>
      <c r="AF178" s="624"/>
      <c r="AG178" s="945" t="str">
        <f t="shared" si="16"/>
        <v xml:space="preserve"> </v>
      </c>
      <c r="AH178" s="774" t="str">
        <f t="shared" si="12"/>
        <v xml:space="preserve"> </v>
      </c>
      <c r="AI178" s="774" t="str">
        <f t="shared" si="17"/>
        <v xml:space="preserve"> </v>
      </c>
      <c r="AJ178" s="774" t="str">
        <f t="shared" si="13"/>
        <v xml:space="preserve"> </v>
      </c>
      <c r="AK178" s="774" t="str">
        <f t="shared" si="14"/>
        <v xml:space="preserve"> </v>
      </c>
    </row>
    <row r="179" spans="1:37" x14ac:dyDescent="0.25">
      <c r="A179" s="775"/>
      <c r="B179" s="775"/>
      <c r="C179" s="775"/>
      <c r="D179" s="775"/>
      <c r="E179" s="624"/>
      <c r="F179" s="775"/>
      <c r="G179" s="775"/>
      <c r="H179" s="754"/>
      <c r="I179" s="754"/>
      <c r="J179" s="746"/>
      <c r="K179" s="908"/>
      <c r="L179" s="638"/>
      <c r="M179" s="946"/>
      <c r="N179" s="946"/>
      <c r="O179" s="775"/>
      <c r="P179" s="775"/>
      <c r="Q179" s="947"/>
      <c r="R179" s="943" t="str">
        <f t="shared" si="15"/>
        <v xml:space="preserve"> </v>
      </c>
      <c r="S179" s="948"/>
      <c r="T179" s="948"/>
      <c r="U179" s="777"/>
      <c r="V179" s="777"/>
      <c r="W179" s="777"/>
      <c r="X179" s="777"/>
      <c r="Y179" s="777"/>
      <c r="Z179" s="777"/>
      <c r="AA179" s="777"/>
      <c r="AB179" s="638"/>
      <c r="AC179" s="638"/>
      <c r="AD179" s="638"/>
      <c r="AE179" s="638"/>
      <c r="AF179" s="638"/>
      <c r="AG179" s="945" t="str">
        <f t="shared" si="16"/>
        <v xml:space="preserve"> </v>
      </c>
      <c r="AH179" s="774" t="str">
        <f t="shared" si="12"/>
        <v xml:space="preserve"> </v>
      </c>
      <c r="AI179" s="774" t="str">
        <f t="shared" si="17"/>
        <v xml:space="preserve"> </v>
      </c>
      <c r="AJ179" s="774" t="str">
        <f t="shared" si="13"/>
        <v xml:space="preserve"> </v>
      </c>
      <c r="AK179" s="774" t="str">
        <f t="shared" si="14"/>
        <v xml:space="preserve"> </v>
      </c>
    </row>
    <row r="180" spans="1:37" x14ac:dyDescent="0.25">
      <c r="A180" s="775"/>
      <c r="B180" s="775"/>
      <c r="C180" s="775"/>
      <c r="D180" s="775"/>
      <c r="E180" s="624"/>
      <c r="F180" s="775"/>
      <c r="G180" s="775"/>
      <c r="H180" s="754"/>
      <c r="I180" s="754"/>
      <c r="J180" s="746"/>
      <c r="K180" s="908"/>
      <c r="L180" s="638"/>
      <c r="M180" s="946"/>
      <c r="N180" s="946"/>
      <c r="O180" s="775"/>
      <c r="P180" s="775"/>
      <c r="Q180" s="947"/>
      <c r="R180" s="943" t="str">
        <f t="shared" si="15"/>
        <v xml:space="preserve"> </v>
      </c>
      <c r="S180" s="948"/>
      <c r="T180" s="948"/>
      <c r="U180" s="777"/>
      <c r="V180" s="777"/>
      <c r="W180" s="777"/>
      <c r="X180" s="777"/>
      <c r="Y180" s="777"/>
      <c r="Z180" s="777"/>
      <c r="AA180" s="777"/>
      <c r="AB180" s="638"/>
      <c r="AC180" s="638"/>
      <c r="AD180" s="638"/>
      <c r="AE180" s="638"/>
      <c r="AF180" s="638"/>
      <c r="AG180" s="945" t="str">
        <f t="shared" si="16"/>
        <v xml:space="preserve"> </v>
      </c>
      <c r="AH180" s="774" t="str">
        <f t="shared" si="12"/>
        <v xml:space="preserve"> </v>
      </c>
      <c r="AI180" s="774" t="str">
        <f t="shared" si="17"/>
        <v xml:space="preserve"> </v>
      </c>
      <c r="AJ180" s="774" t="str">
        <f t="shared" si="13"/>
        <v xml:space="preserve"> </v>
      </c>
      <c r="AK180" s="774" t="str">
        <f t="shared" si="14"/>
        <v xml:space="preserve"> </v>
      </c>
    </row>
    <row r="181" spans="1:37" x14ac:dyDescent="0.25">
      <c r="A181" s="775"/>
      <c r="B181" s="775"/>
      <c r="C181" s="775"/>
      <c r="D181" s="775"/>
      <c r="E181" s="624"/>
      <c r="F181" s="775"/>
      <c r="G181" s="775"/>
      <c r="H181" s="754"/>
      <c r="I181" s="754"/>
      <c r="J181" s="746"/>
      <c r="K181" s="908"/>
      <c r="L181" s="638"/>
      <c r="M181" s="946"/>
      <c r="N181" s="946"/>
      <c r="O181" s="775"/>
      <c r="P181" s="775"/>
      <c r="Q181" s="947"/>
      <c r="R181" s="943" t="str">
        <f t="shared" si="15"/>
        <v xml:space="preserve"> </v>
      </c>
      <c r="S181" s="948"/>
      <c r="T181" s="948"/>
      <c r="U181" s="777"/>
      <c r="V181" s="777"/>
      <c r="W181" s="777"/>
      <c r="X181" s="777"/>
      <c r="Y181" s="777"/>
      <c r="Z181" s="777"/>
      <c r="AA181" s="777"/>
      <c r="AB181" s="638"/>
      <c r="AC181" s="638"/>
      <c r="AD181" s="638"/>
      <c r="AE181" s="638"/>
      <c r="AF181" s="638"/>
      <c r="AG181" s="945" t="str">
        <f t="shared" si="16"/>
        <v xml:space="preserve"> </v>
      </c>
      <c r="AH181" s="774" t="str">
        <f t="shared" si="12"/>
        <v xml:space="preserve"> </v>
      </c>
      <c r="AI181" s="774" t="str">
        <f t="shared" si="17"/>
        <v xml:space="preserve"> </v>
      </c>
      <c r="AJ181" s="774" t="str">
        <f t="shared" si="13"/>
        <v xml:space="preserve"> </v>
      </c>
      <c r="AK181" s="774" t="str">
        <f t="shared" si="14"/>
        <v xml:space="preserve"> </v>
      </c>
    </row>
    <row r="182" spans="1:37" x14ac:dyDescent="0.25">
      <c r="A182" s="775"/>
      <c r="B182" s="775"/>
      <c r="C182" s="775"/>
      <c r="D182" s="775"/>
      <c r="E182" s="624"/>
      <c r="F182" s="775"/>
      <c r="G182" s="775"/>
      <c r="H182" s="754"/>
      <c r="I182" s="754"/>
      <c r="J182" s="746"/>
      <c r="K182" s="908"/>
      <c r="L182" s="638"/>
      <c r="M182" s="946"/>
      <c r="N182" s="946"/>
      <c r="O182" s="775"/>
      <c r="P182" s="775"/>
      <c r="Q182" s="947"/>
      <c r="R182" s="943" t="str">
        <f t="shared" si="15"/>
        <v xml:space="preserve"> </v>
      </c>
      <c r="S182" s="948"/>
      <c r="T182" s="948"/>
      <c r="U182" s="777"/>
      <c r="V182" s="777"/>
      <c r="W182" s="772"/>
      <c r="X182" s="772"/>
      <c r="Y182" s="772"/>
      <c r="Z182" s="772"/>
      <c r="AA182" s="772"/>
      <c r="AB182" s="624"/>
      <c r="AC182" s="624"/>
      <c r="AD182" s="624"/>
      <c r="AE182" s="624"/>
      <c r="AF182" s="624"/>
      <c r="AG182" s="945" t="str">
        <f t="shared" si="16"/>
        <v xml:space="preserve"> </v>
      </c>
      <c r="AH182" s="774" t="str">
        <f t="shared" si="12"/>
        <v xml:space="preserve"> </v>
      </c>
      <c r="AI182" s="774" t="str">
        <f t="shared" si="17"/>
        <v xml:space="preserve"> </v>
      </c>
      <c r="AJ182" s="774" t="str">
        <f t="shared" si="13"/>
        <v xml:space="preserve"> </v>
      </c>
      <c r="AK182" s="774" t="str">
        <f t="shared" si="14"/>
        <v xml:space="preserve"> </v>
      </c>
    </row>
    <row r="183" spans="1:37" x14ac:dyDescent="0.25">
      <c r="A183" s="775"/>
      <c r="B183" s="775"/>
      <c r="C183" s="775"/>
      <c r="D183" s="775"/>
      <c r="E183" s="624"/>
      <c r="F183" s="775"/>
      <c r="G183" s="775"/>
      <c r="H183" s="754"/>
      <c r="I183" s="754"/>
      <c r="J183" s="746"/>
      <c r="K183" s="908"/>
      <c r="L183" s="638"/>
      <c r="M183" s="946"/>
      <c r="N183" s="946"/>
      <c r="O183" s="775"/>
      <c r="P183" s="775"/>
      <c r="Q183" s="947"/>
      <c r="R183" s="943" t="str">
        <f t="shared" si="15"/>
        <v xml:space="preserve"> </v>
      </c>
      <c r="S183" s="948"/>
      <c r="T183" s="948"/>
      <c r="U183" s="777"/>
      <c r="V183" s="777"/>
      <c r="W183" s="777"/>
      <c r="X183" s="777"/>
      <c r="Y183" s="777"/>
      <c r="Z183" s="777"/>
      <c r="AA183" s="777"/>
      <c r="AB183" s="638"/>
      <c r="AC183" s="638"/>
      <c r="AD183" s="638"/>
      <c r="AE183" s="638"/>
      <c r="AF183" s="638"/>
      <c r="AG183" s="945" t="str">
        <f t="shared" si="16"/>
        <v xml:space="preserve"> </v>
      </c>
      <c r="AH183" s="774" t="str">
        <f t="shared" si="12"/>
        <v xml:space="preserve"> </v>
      </c>
      <c r="AI183" s="774" t="str">
        <f t="shared" si="17"/>
        <v xml:space="preserve"> </v>
      </c>
      <c r="AJ183" s="774" t="str">
        <f t="shared" si="13"/>
        <v xml:space="preserve"> </v>
      </c>
      <c r="AK183" s="774" t="str">
        <f t="shared" si="14"/>
        <v xml:space="preserve"> </v>
      </c>
    </row>
    <row r="184" spans="1:37" x14ac:dyDescent="0.25">
      <c r="A184" s="775"/>
      <c r="B184" s="775"/>
      <c r="C184" s="775"/>
      <c r="D184" s="775"/>
      <c r="E184" s="624"/>
      <c r="F184" s="775"/>
      <c r="G184" s="775"/>
      <c r="H184" s="754"/>
      <c r="I184" s="754"/>
      <c r="J184" s="746"/>
      <c r="K184" s="908"/>
      <c r="L184" s="638"/>
      <c r="M184" s="946"/>
      <c r="N184" s="946"/>
      <c r="O184" s="775"/>
      <c r="P184" s="775"/>
      <c r="Q184" s="947"/>
      <c r="R184" s="943" t="str">
        <f t="shared" si="15"/>
        <v xml:space="preserve"> </v>
      </c>
      <c r="S184" s="948"/>
      <c r="T184" s="948"/>
      <c r="U184" s="777"/>
      <c r="V184" s="777"/>
      <c r="W184" s="777"/>
      <c r="X184" s="777"/>
      <c r="Y184" s="777"/>
      <c r="Z184" s="777"/>
      <c r="AA184" s="777"/>
      <c r="AB184" s="638"/>
      <c r="AC184" s="638"/>
      <c r="AD184" s="638"/>
      <c r="AE184" s="638"/>
      <c r="AF184" s="638"/>
      <c r="AG184" s="945" t="str">
        <f t="shared" si="16"/>
        <v xml:space="preserve"> </v>
      </c>
      <c r="AH184" s="774" t="str">
        <f t="shared" si="12"/>
        <v xml:space="preserve"> </v>
      </c>
      <c r="AI184" s="774" t="str">
        <f t="shared" si="17"/>
        <v xml:space="preserve"> </v>
      </c>
      <c r="AJ184" s="774" t="str">
        <f t="shared" si="13"/>
        <v xml:space="preserve"> </v>
      </c>
      <c r="AK184" s="774" t="str">
        <f t="shared" si="14"/>
        <v xml:space="preserve"> </v>
      </c>
    </row>
    <row r="185" spans="1:37" x14ac:dyDescent="0.25">
      <c r="A185" s="775"/>
      <c r="B185" s="775"/>
      <c r="C185" s="775"/>
      <c r="D185" s="775"/>
      <c r="E185" s="624"/>
      <c r="F185" s="775"/>
      <c r="G185" s="775"/>
      <c r="H185" s="754"/>
      <c r="I185" s="754"/>
      <c r="J185" s="746"/>
      <c r="K185" s="908"/>
      <c r="L185" s="638"/>
      <c r="M185" s="946"/>
      <c r="N185" s="946"/>
      <c r="O185" s="775"/>
      <c r="P185" s="775"/>
      <c r="Q185" s="947"/>
      <c r="R185" s="943" t="str">
        <f t="shared" si="15"/>
        <v xml:space="preserve"> </v>
      </c>
      <c r="S185" s="948"/>
      <c r="T185" s="948"/>
      <c r="U185" s="777"/>
      <c r="V185" s="777"/>
      <c r="W185" s="777"/>
      <c r="X185" s="777"/>
      <c r="Y185" s="777"/>
      <c r="Z185" s="777"/>
      <c r="AA185" s="777"/>
      <c r="AB185" s="638"/>
      <c r="AC185" s="638"/>
      <c r="AD185" s="638"/>
      <c r="AE185" s="638"/>
      <c r="AF185" s="638"/>
      <c r="AG185" s="945" t="str">
        <f t="shared" si="16"/>
        <v xml:space="preserve"> </v>
      </c>
      <c r="AH185" s="774" t="str">
        <f t="shared" si="12"/>
        <v xml:space="preserve"> </v>
      </c>
      <c r="AI185" s="774" t="str">
        <f t="shared" si="17"/>
        <v xml:space="preserve"> </v>
      </c>
      <c r="AJ185" s="774" t="str">
        <f t="shared" si="13"/>
        <v xml:space="preserve"> </v>
      </c>
      <c r="AK185" s="774" t="str">
        <f t="shared" si="14"/>
        <v xml:space="preserve"> </v>
      </c>
    </row>
    <row r="186" spans="1:37" x14ac:dyDescent="0.25">
      <c r="A186" s="775"/>
      <c r="B186" s="775"/>
      <c r="C186" s="775"/>
      <c r="D186" s="775"/>
      <c r="E186" s="624"/>
      <c r="F186" s="775"/>
      <c r="G186" s="775"/>
      <c r="H186" s="754"/>
      <c r="I186" s="754"/>
      <c r="J186" s="746"/>
      <c r="K186" s="908"/>
      <c r="L186" s="638"/>
      <c r="M186" s="946"/>
      <c r="N186" s="946"/>
      <c r="O186" s="775"/>
      <c r="P186" s="775"/>
      <c r="Q186" s="947"/>
      <c r="R186" s="943" t="str">
        <f t="shared" si="15"/>
        <v xml:space="preserve"> </v>
      </c>
      <c r="S186" s="948"/>
      <c r="T186" s="948"/>
      <c r="U186" s="777"/>
      <c r="V186" s="777"/>
      <c r="W186" s="772"/>
      <c r="X186" s="772"/>
      <c r="Y186" s="772"/>
      <c r="Z186" s="772"/>
      <c r="AA186" s="772"/>
      <c r="AB186" s="624"/>
      <c r="AC186" s="624"/>
      <c r="AD186" s="624"/>
      <c r="AE186" s="624"/>
      <c r="AF186" s="624"/>
      <c r="AG186" s="945" t="str">
        <f t="shared" si="16"/>
        <v xml:space="preserve"> </v>
      </c>
      <c r="AH186" s="774" t="str">
        <f t="shared" si="12"/>
        <v xml:space="preserve"> </v>
      </c>
      <c r="AI186" s="774" t="str">
        <f t="shared" si="17"/>
        <v xml:space="preserve"> </v>
      </c>
      <c r="AJ186" s="774" t="str">
        <f t="shared" si="13"/>
        <v xml:space="preserve"> </v>
      </c>
      <c r="AK186" s="774" t="str">
        <f t="shared" si="14"/>
        <v xml:space="preserve"> </v>
      </c>
    </row>
    <row r="187" spans="1:37" x14ac:dyDescent="0.25">
      <c r="A187" s="775"/>
      <c r="B187" s="775"/>
      <c r="C187" s="775"/>
      <c r="D187" s="775"/>
      <c r="E187" s="624"/>
      <c r="F187" s="775"/>
      <c r="G187" s="775"/>
      <c r="H187" s="754"/>
      <c r="I187" s="754"/>
      <c r="J187" s="746"/>
      <c r="K187" s="908"/>
      <c r="L187" s="638"/>
      <c r="M187" s="946"/>
      <c r="N187" s="946"/>
      <c r="O187" s="775"/>
      <c r="P187" s="775"/>
      <c r="Q187" s="947"/>
      <c r="R187" s="943" t="str">
        <f t="shared" si="15"/>
        <v xml:space="preserve"> </v>
      </c>
      <c r="S187" s="948"/>
      <c r="T187" s="948"/>
      <c r="U187" s="777"/>
      <c r="V187" s="777"/>
      <c r="W187" s="777"/>
      <c r="X187" s="777"/>
      <c r="Y187" s="777"/>
      <c r="Z187" s="777"/>
      <c r="AA187" s="777"/>
      <c r="AB187" s="638"/>
      <c r="AC187" s="638"/>
      <c r="AD187" s="638"/>
      <c r="AE187" s="638"/>
      <c r="AF187" s="638"/>
      <c r="AG187" s="945" t="str">
        <f t="shared" si="16"/>
        <v xml:space="preserve"> </v>
      </c>
      <c r="AH187" s="774" t="str">
        <f t="shared" si="12"/>
        <v xml:space="preserve"> </v>
      </c>
      <c r="AI187" s="774" t="str">
        <f t="shared" si="17"/>
        <v xml:space="preserve"> </v>
      </c>
      <c r="AJ187" s="774" t="str">
        <f t="shared" si="13"/>
        <v xml:space="preserve"> </v>
      </c>
      <c r="AK187" s="774" t="str">
        <f t="shared" si="14"/>
        <v xml:space="preserve"> </v>
      </c>
    </row>
    <row r="188" spans="1:37" x14ac:dyDescent="0.25">
      <c r="A188" s="775"/>
      <c r="B188" s="775"/>
      <c r="C188" s="775"/>
      <c r="D188" s="775"/>
      <c r="E188" s="624"/>
      <c r="F188" s="775"/>
      <c r="G188" s="775"/>
      <c r="H188" s="754"/>
      <c r="I188" s="754"/>
      <c r="J188" s="746"/>
      <c r="K188" s="908"/>
      <c r="L188" s="638"/>
      <c r="M188" s="946"/>
      <c r="N188" s="946"/>
      <c r="O188" s="775"/>
      <c r="P188" s="775"/>
      <c r="Q188" s="947"/>
      <c r="R188" s="943" t="str">
        <f t="shared" si="15"/>
        <v xml:space="preserve"> </v>
      </c>
      <c r="S188" s="948"/>
      <c r="T188" s="948"/>
      <c r="U188" s="777"/>
      <c r="V188" s="777"/>
      <c r="W188" s="777"/>
      <c r="X188" s="777"/>
      <c r="Y188" s="777"/>
      <c r="Z188" s="777"/>
      <c r="AA188" s="777"/>
      <c r="AB188" s="638"/>
      <c r="AC188" s="638"/>
      <c r="AD188" s="638"/>
      <c r="AE188" s="638"/>
      <c r="AF188" s="638"/>
      <c r="AG188" s="945" t="str">
        <f t="shared" si="16"/>
        <v xml:space="preserve"> </v>
      </c>
      <c r="AH188" s="774" t="str">
        <f t="shared" si="12"/>
        <v xml:space="preserve"> </v>
      </c>
      <c r="AI188" s="774" t="str">
        <f t="shared" si="17"/>
        <v xml:space="preserve"> </v>
      </c>
      <c r="AJ188" s="774" t="str">
        <f t="shared" si="13"/>
        <v xml:space="preserve"> </v>
      </c>
      <c r="AK188" s="774" t="str">
        <f t="shared" si="14"/>
        <v xml:space="preserve"> </v>
      </c>
    </row>
    <row r="189" spans="1:37" x14ac:dyDescent="0.25">
      <c r="A189" s="775"/>
      <c r="B189" s="775"/>
      <c r="C189" s="775"/>
      <c r="D189" s="775"/>
      <c r="E189" s="624"/>
      <c r="F189" s="775"/>
      <c r="G189" s="775"/>
      <c r="H189" s="754"/>
      <c r="I189" s="754"/>
      <c r="J189" s="746"/>
      <c r="K189" s="908"/>
      <c r="L189" s="638"/>
      <c r="M189" s="946"/>
      <c r="N189" s="946"/>
      <c r="O189" s="775"/>
      <c r="P189" s="775"/>
      <c r="Q189" s="947"/>
      <c r="R189" s="943" t="str">
        <f t="shared" si="15"/>
        <v xml:space="preserve"> </v>
      </c>
      <c r="S189" s="948"/>
      <c r="T189" s="948"/>
      <c r="U189" s="777"/>
      <c r="V189" s="777"/>
      <c r="W189" s="777"/>
      <c r="X189" s="777"/>
      <c r="Y189" s="777"/>
      <c r="Z189" s="777"/>
      <c r="AA189" s="777"/>
      <c r="AB189" s="638"/>
      <c r="AC189" s="638"/>
      <c r="AD189" s="638"/>
      <c r="AE189" s="638"/>
      <c r="AF189" s="638"/>
      <c r="AG189" s="945" t="str">
        <f t="shared" si="16"/>
        <v xml:space="preserve"> </v>
      </c>
      <c r="AH189" s="774" t="str">
        <f t="shared" si="12"/>
        <v xml:space="preserve"> </v>
      </c>
      <c r="AI189" s="774" t="str">
        <f t="shared" si="17"/>
        <v xml:space="preserve"> </v>
      </c>
      <c r="AJ189" s="774" t="str">
        <f t="shared" si="13"/>
        <v xml:space="preserve"> </v>
      </c>
      <c r="AK189" s="774" t="str">
        <f t="shared" si="14"/>
        <v xml:space="preserve"> </v>
      </c>
    </row>
    <row r="190" spans="1:37" x14ac:dyDescent="0.25">
      <c r="A190" s="775"/>
      <c r="B190" s="775"/>
      <c r="C190" s="775"/>
      <c r="D190" s="775"/>
      <c r="E190" s="624"/>
      <c r="F190" s="775"/>
      <c r="G190" s="775"/>
      <c r="H190" s="754"/>
      <c r="I190" s="754"/>
      <c r="J190" s="746"/>
      <c r="K190" s="908"/>
      <c r="L190" s="638"/>
      <c r="M190" s="946"/>
      <c r="N190" s="946"/>
      <c r="O190" s="775"/>
      <c r="P190" s="775"/>
      <c r="Q190" s="947"/>
      <c r="R190" s="943" t="str">
        <f t="shared" si="15"/>
        <v xml:space="preserve"> </v>
      </c>
      <c r="S190" s="948"/>
      <c r="T190" s="948"/>
      <c r="U190" s="777"/>
      <c r="V190" s="777"/>
      <c r="W190" s="772"/>
      <c r="X190" s="772"/>
      <c r="Y190" s="772"/>
      <c r="Z190" s="772"/>
      <c r="AA190" s="772"/>
      <c r="AB190" s="624"/>
      <c r="AC190" s="624"/>
      <c r="AD190" s="624"/>
      <c r="AE190" s="624"/>
      <c r="AF190" s="624"/>
      <c r="AG190" s="945" t="str">
        <f t="shared" si="16"/>
        <v xml:space="preserve"> </v>
      </c>
      <c r="AH190" s="774" t="str">
        <f t="shared" si="12"/>
        <v xml:space="preserve"> </v>
      </c>
      <c r="AI190" s="774" t="str">
        <f t="shared" si="17"/>
        <v xml:space="preserve"> </v>
      </c>
      <c r="AJ190" s="774" t="str">
        <f t="shared" si="13"/>
        <v xml:space="preserve"> </v>
      </c>
      <c r="AK190" s="774" t="str">
        <f t="shared" si="14"/>
        <v xml:space="preserve"> </v>
      </c>
    </row>
    <row r="191" spans="1:37" x14ac:dyDescent="0.25">
      <c r="A191" s="775"/>
      <c r="B191" s="775"/>
      <c r="C191" s="775"/>
      <c r="D191" s="775"/>
      <c r="E191" s="624"/>
      <c r="F191" s="775"/>
      <c r="G191" s="775"/>
      <c r="H191" s="754"/>
      <c r="I191" s="754"/>
      <c r="J191" s="746"/>
      <c r="K191" s="908"/>
      <c r="L191" s="638"/>
      <c r="M191" s="946"/>
      <c r="N191" s="946"/>
      <c r="O191" s="775"/>
      <c r="P191" s="775"/>
      <c r="Q191" s="947"/>
      <c r="R191" s="943" t="str">
        <f t="shared" si="15"/>
        <v xml:space="preserve"> </v>
      </c>
      <c r="S191" s="948"/>
      <c r="T191" s="948"/>
      <c r="U191" s="777"/>
      <c r="V191" s="777"/>
      <c r="W191" s="777"/>
      <c r="X191" s="777"/>
      <c r="Y191" s="777"/>
      <c r="Z191" s="777"/>
      <c r="AA191" s="777"/>
      <c r="AB191" s="638"/>
      <c r="AC191" s="638"/>
      <c r="AD191" s="638"/>
      <c r="AE191" s="638"/>
      <c r="AF191" s="638"/>
      <c r="AG191" s="945" t="str">
        <f t="shared" si="16"/>
        <v xml:space="preserve"> </v>
      </c>
      <c r="AH191" s="774" t="str">
        <f t="shared" si="12"/>
        <v xml:space="preserve"> </v>
      </c>
      <c r="AI191" s="774" t="str">
        <f t="shared" si="17"/>
        <v xml:space="preserve"> </v>
      </c>
      <c r="AJ191" s="774" t="str">
        <f t="shared" si="13"/>
        <v xml:space="preserve"> </v>
      </c>
      <c r="AK191" s="774" t="str">
        <f t="shared" si="14"/>
        <v xml:space="preserve"> </v>
      </c>
    </row>
    <row r="192" spans="1:37" x14ac:dyDescent="0.25">
      <c r="A192" s="775"/>
      <c r="B192" s="775"/>
      <c r="C192" s="775"/>
      <c r="D192" s="775"/>
      <c r="E192" s="624"/>
      <c r="F192" s="775"/>
      <c r="G192" s="775"/>
      <c r="H192" s="754"/>
      <c r="I192" s="754"/>
      <c r="J192" s="746"/>
      <c r="K192" s="908"/>
      <c r="L192" s="638"/>
      <c r="M192" s="946"/>
      <c r="N192" s="946"/>
      <c r="O192" s="775"/>
      <c r="P192" s="775"/>
      <c r="Q192" s="947"/>
      <c r="R192" s="943" t="str">
        <f t="shared" si="15"/>
        <v xml:space="preserve"> </v>
      </c>
      <c r="S192" s="948"/>
      <c r="T192" s="948"/>
      <c r="U192" s="777"/>
      <c r="V192" s="777"/>
      <c r="W192" s="777"/>
      <c r="X192" s="777"/>
      <c r="Y192" s="777"/>
      <c r="Z192" s="777"/>
      <c r="AA192" s="777"/>
      <c r="AB192" s="638"/>
      <c r="AC192" s="638"/>
      <c r="AD192" s="638"/>
      <c r="AE192" s="638"/>
      <c r="AF192" s="638"/>
      <c r="AG192" s="945" t="str">
        <f t="shared" si="16"/>
        <v xml:space="preserve"> </v>
      </c>
      <c r="AH192" s="774" t="str">
        <f t="shared" si="12"/>
        <v xml:space="preserve"> </v>
      </c>
      <c r="AI192" s="774" t="str">
        <f t="shared" si="17"/>
        <v xml:space="preserve"> </v>
      </c>
      <c r="AJ192" s="774" t="str">
        <f t="shared" si="13"/>
        <v xml:space="preserve"> </v>
      </c>
      <c r="AK192" s="774" t="str">
        <f t="shared" si="14"/>
        <v xml:space="preserve"> </v>
      </c>
    </row>
    <row r="193" spans="1:37" x14ac:dyDescent="0.25">
      <c r="A193" s="775"/>
      <c r="B193" s="775"/>
      <c r="C193" s="775"/>
      <c r="D193" s="775"/>
      <c r="E193" s="624"/>
      <c r="F193" s="775"/>
      <c r="G193" s="775"/>
      <c r="H193" s="754"/>
      <c r="I193" s="754"/>
      <c r="J193" s="746"/>
      <c r="K193" s="908"/>
      <c r="L193" s="638"/>
      <c r="M193" s="946"/>
      <c r="N193" s="946"/>
      <c r="O193" s="775"/>
      <c r="P193" s="775"/>
      <c r="Q193" s="947"/>
      <c r="R193" s="943" t="str">
        <f t="shared" si="15"/>
        <v xml:space="preserve"> </v>
      </c>
      <c r="S193" s="948"/>
      <c r="T193" s="948"/>
      <c r="U193" s="777"/>
      <c r="V193" s="777"/>
      <c r="W193" s="777"/>
      <c r="X193" s="777"/>
      <c r="Y193" s="777"/>
      <c r="Z193" s="777"/>
      <c r="AA193" s="777"/>
      <c r="AB193" s="638"/>
      <c r="AC193" s="638"/>
      <c r="AD193" s="638"/>
      <c r="AE193" s="638"/>
      <c r="AF193" s="638"/>
      <c r="AG193" s="945" t="str">
        <f t="shared" si="16"/>
        <v xml:space="preserve"> </v>
      </c>
      <c r="AH193" s="774" t="str">
        <f t="shared" si="12"/>
        <v xml:space="preserve"> </v>
      </c>
      <c r="AI193" s="774" t="str">
        <f t="shared" si="17"/>
        <v xml:space="preserve"> </v>
      </c>
      <c r="AJ193" s="774" t="str">
        <f t="shared" si="13"/>
        <v xml:space="preserve"> </v>
      </c>
      <c r="AK193" s="774" t="str">
        <f t="shared" si="14"/>
        <v xml:space="preserve"> </v>
      </c>
    </row>
    <row r="194" spans="1:37" x14ac:dyDescent="0.25">
      <c r="A194" s="775"/>
      <c r="B194" s="775"/>
      <c r="C194" s="775"/>
      <c r="D194" s="775"/>
      <c r="E194" s="624"/>
      <c r="F194" s="775"/>
      <c r="G194" s="775"/>
      <c r="H194" s="754"/>
      <c r="I194" s="754"/>
      <c r="J194" s="746"/>
      <c r="K194" s="908"/>
      <c r="L194" s="638"/>
      <c r="M194" s="946"/>
      <c r="N194" s="946"/>
      <c r="O194" s="775"/>
      <c r="P194" s="775"/>
      <c r="Q194" s="947"/>
      <c r="R194" s="943" t="str">
        <f t="shared" si="15"/>
        <v xml:space="preserve"> </v>
      </c>
      <c r="S194" s="948"/>
      <c r="T194" s="948"/>
      <c r="U194" s="777"/>
      <c r="V194" s="777"/>
      <c r="W194" s="772"/>
      <c r="X194" s="772"/>
      <c r="Y194" s="772"/>
      <c r="Z194" s="772"/>
      <c r="AA194" s="772"/>
      <c r="AB194" s="624"/>
      <c r="AC194" s="624"/>
      <c r="AD194" s="624"/>
      <c r="AE194" s="624"/>
      <c r="AF194" s="624"/>
      <c r="AG194" s="945" t="str">
        <f t="shared" si="16"/>
        <v xml:space="preserve"> </v>
      </c>
      <c r="AH194" s="774" t="str">
        <f t="shared" si="12"/>
        <v xml:space="preserve"> </v>
      </c>
      <c r="AI194" s="774" t="str">
        <f t="shared" si="17"/>
        <v xml:space="preserve"> </v>
      </c>
      <c r="AJ194" s="774" t="str">
        <f t="shared" si="13"/>
        <v xml:space="preserve"> </v>
      </c>
      <c r="AK194" s="774" t="str">
        <f t="shared" si="14"/>
        <v xml:space="preserve"> </v>
      </c>
    </row>
    <row r="195" spans="1:37" x14ac:dyDescent="0.25">
      <c r="A195" s="775"/>
      <c r="B195" s="775"/>
      <c r="C195" s="775"/>
      <c r="D195" s="775"/>
      <c r="E195" s="624"/>
      <c r="F195" s="775"/>
      <c r="G195" s="775"/>
      <c r="H195" s="754"/>
      <c r="I195" s="754"/>
      <c r="J195" s="746"/>
      <c r="K195" s="908"/>
      <c r="L195" s="638"/>
      <c r="M195" s="946"/>
      <c r="N195" s="946"/>
      <c r="O195" s="775"/>
      <c r="P195" s="775"/>
      <c r="Q195" s="947"/>
      <c r="R195" s="943" t="str">
        <f t="shared" si="15"/>
        <v xml:space="preserve"> </v>
      </c>
      <c r="S195" s="948"/>
      <c r="T195" s="948"/>
      <c r="U195" s="777"/>
      <c r="V195" s="777"/>
      <c r="W195" s="777"/>
      <c r="X195" s="777"/>
      <c r="Y195" s="777"/>
      <c r="Z195" s="777"/>
      <c r="AA195" s="777"/>
      <c r="AB195" s="638"/>
      <c r="AC195" s="638"/>
      <c r="AD195" s="638"/>
      <c r="AE195" s="638"/>
      <c r="AF195" s="638"/>
      <c r="AG195" s="945" t="str">
        <f t="shared" si="16"/>
        <v xml:space="preserve"> </v>
      </c>
      <c r="AH195" s="774" t="str">
        <f t="shared" si="12"/>
        <v xml:space="preserve"> </v>
      </c>
      <c r="AI195" s="774" t="str">
        <f t="shared" si="17"/>
        <v xml:space="preserve"> </v>
      </c>
      <c r="AJ195" s="774" t="str">
        <f t="shared" si="13"/>
        <v xml:space="preserve"> </v>
      </c>
      <c r="AK195" s="774" t="str">
        <f t="shared" si="14"/>
        <v xml:space="preserve"> </v>
      </c>
    </row>
    <row r="196" spans="1:37" x14ac:dyDescent="0.25">
      <c r="A196" s="775"/>
      <c r="B196" s="775"/>
      <c r="C196" s="775"/>
      <c r="D196" s="775"/>
      <c r="E196" s="624"/>
      <c r="F196" s="775"/>
      <c r="G196" s="775"/>
      <c r="H196" s="754"/>
      <c r="I196" s="754"/>
      <c r="J196" s="746"/>
      <c r="K196" s="908"/>
      <c r="L196" s="638"/>
      <c r="M196" s="946"/>
      <c r="N196" s="946"/>
      <c r="O196" s="775"/>
      <c r="P196" s="775"/>
      <c r="Q196" s="947"/>
      <c r="R196" s="943" t="str">
        <f t="shared" si="15"/>
        <v xml:space="preserve"> </v>
      </c>
      <c r="S196" s="948"/>
      <c r="T196" s="948"/>
      <c r="U196" s="777"/>
      <c r="V196" s="777"/>
      <c r="W196" s="777"/>
      <c r="X196" s="777"/>
      <c r="Y196" s="777"/>
      <c r="Z196" s="777"/>
      <c r="AA196" s="777"/>
      <c r="AB196" s="638"/>
      <c r="AC196" s="638"/>
      <c r="AD196" s="638"/>
      <c r="AE196" s="638"/>
      <c r="AF196" s="638"/>
      <c r="AG196" s="945" t="str">
        <f t="shared" si="16"/>
        <v xml:space="preserve"> </v>
      </c>
      <c r="AH196" s="774" t="str">
        <f t="shared" si="12"/>
        <v xml:space="preserve"> </v>
      </c>
      <c r="AI196" s="774" t="str">
        <f t="shared" si="17"/>
        <v xml:space="preserve"> </v>
      </c>
      <c r="AJ196" s="774" t="str">
        <f t="shared" si="13"/>
        <v xml:space="preserve"> </v>
      </c>
      <c r="AK196" s="774" t="str">
        <f t="shared" si="14"/>
        <v xml:space="preserve"> </v>
      </c>
    </row>
    <row r="197" spans="1:37" x14ac:dyDescent="0.25">
      <c r="A197" s="775"/>
      <c r="B197" s="775"/>
      <c r="C197" s="775"/>
      <c r="D197" s="775"/>
      <c r="E197" s="624"/>
      <c r="F197" s="775"/>
      <c r="G197" s="775"/>
      <c r="H197" s="754"/>
      <c r="I197" s="754"/>
      <c r="J197" s="746"/>
      <c r="K197" s="908"/>
      <c r="L197" s="638"/>
      <c r="M197" s="946"/>
      <c r="N197" s="946"/>
      <c r="O197" s="775"/>
      <c r="P197" s="775"/>
      <c r="Q197" s="947"/>
      <c r="R197" s="943" t="str">
        <f t="shared" si="15"/>
        <v xml:space="preserve"> </v>
      </c>
      <c r="S197" s="948"/>
      <c r="T197" s="948"/>
      <c r="U197" s="777"/>
      <c r="V197" s="777"/>
      <c r="W197" s="777"/>
      <c r="X197" s="777"/>
      <c r="Y197" s="777"/>
      <c r="Z197" s="777"/>
      <c r="AA197" s="777"/>
      <c r="AB197" s="638"/>
      <c r="AC197" s="638"/>
      <c r="AD197" s="638"/>
      <c r="AE197" s="638"/>
      <c r="AF197" s="638"/>
      <c r="AG197" s="945" t="str">
        <f t="shared" si="16"/>
        <v xml:space="preserve"> </v>
      </c>
      <c r="AH197" s="774" t="str">
        <f t="shared" si="12"/>
        <v xml:space="preserve"> </v>
      </c>
      <c r="AI197" s="774" t="str">
        <f t="shared" si="17"/>
        <v xml:space="preserve"> </v>
      </c>
      <c r="AJ197" s="774" t="str">
        <f t="shared" si="13"/>
        <v xml:space="preserve"> </v>
      </c>
      <c r="AK197" s="774" t="str">
        <f t="shared" si="14"/>
        <v xml:space="preserve"> </v>
      </c>
    </row>
    <row r="198" spans="1:37" x14ac:dyDescent="0.25">
      <c r="A198" s="775"/>
      <c r="B198" s="775"/>
      <c r="C198" s="775"/>
      <c r="D198" s="775"/>
      <c r="E198" s="624"/>
      <c r="F198" s="775"/>
      <c r="G198" s="775"/>
      <c r="H198" s="754"/>
      <c r="I198" s="754"/>
      <c r="J198" s="746"/>
      <c r="K198" s="908"/>
      <c r="L198" s="638"/>
      <c r="M198" s="946"/>
      <c r="N198" s="946"/>
      <c r="O198" s="775"/>
      <c r="P198" s="775"/>
      <c r="Q198" s="947"/>
      <c r="R198" s="943" t="str">
        <f t="shared" si="15"/>
        <v xml:space="preserve"> </v>
      </c>
      <c r="S198" s="948"/>
      <c r="T198" s="948"/>
      <c r="U198" s="777"/>
      <c r="V198" s="777"/>
      <c r="W198" s="772"/>
      <c r="X198" s="772"/>
      <c r="Y198" s="772"/>
      <c r="Z198" s="772"/>
      <c r="AA198" s="772"/>
      <c r="AB198" s="624"/>
      <c r="AC198" s="624"/>
      <c r="AD198" s="624"/>
      <c r="AE198" s="624"/>
      <c r="AF198" s="624"/>
      <c r="AG198" s="945" t="str">
        <f t="shared" si="16"/>
        <v xml:space="preserve"> </v>
      </c>
      <c r="AH198" s="774" t="str">
        <f t="shared" ref="AH198:AH261" si="18">IFERROR(U198/R198," ")</f>
        <v xml:space="preserve"> </v>
      </c>
      <c r="AI198" s="774" t="str">
        <f t="shared" si="17"/>
        <v xml:space="preserve"> </v>
      </c>
      <c r="AJ198" s="774" t="str">
        <f t="shared" ref="AJ198:AJ261" si="19">IFERROR(Z198*0.187*10^-3/O198," ")</f>
        <v xml:space="preserve"> </v>
      </c>
      <c r="AK198" s="774" t="str">
        <f t="shared" ref="AK198:AK261" si="20">IFERROR(AD198*0.187*10^-3/P198," ")</f>
        <v xml:space="preserve"> </v>
      </c>
    </row>
    <row r="199" spans="1:37" x14ac:dyDescent="0.25">
      <c r="A199" s="775"/>
      <c r="B199" s="775"/>
      <c r="C199" s="775"/>
      <c r="D199" s="775"/>
      <c r="E199" s="624"/>
      <c r="F199" s="775"/>
      <c r="G199" s="775"/>
      <c r="H199" s="754"/>
      <c r="I199" s="754"/>
      <c r="J199" s="746"/>
      <c r="K199" s="908"/>
      <c r="L199" s="638"/>
      <c r="M199" s="946"/>
      <c r="N199" s="946"/>
      <c r="O199" s="775"/>
      <c r="P199" s="775"/>
      <c r="Q199" s="947"/>
      <c r="R199" s="943" t="str">
        <f t="shared" ref="R199:R262" si="21">IF(M199*T199&gt;0,M199*T199," ")</f>
        <v xml:space="preserve"> </v>
      </c>
      <c r="S199" s="948"/>
      <c r="T199" s="948"/>
      <c r="U199" s="777"/>
      <c r="V199" s="777"/>
      <c r="W199" s="777"/>
      <c r="X199" s="777"/>
      <c r="Y199" s="777"/>
      <c r="Z199" s="777"/>
      <c r="AA199" s="777"/>
      <c r="AB199" s="638"/>
      <c r="AC199" s="638"/>
      <c r="AD199" s="638"/>
      <c r="AE199" s="638"/>
      <c r="AF199" s="638"/>
      <c r="AG199" s="945" t="str">
        <f t="shared" ref="AG199:AG262" si="22">IF(AF199&gt;0,AF199*0.187*10^-3," ")</f>
        <v xml:space="preserve"> </v>
      </c>
      <c r="AH199" s="774" t="str">
        <f t="shared" si="18"/>
        <v xml:space="preserve"> </v>
      </c>
      <c r="AI199" s="774" t="str">
        <f t="shared" ref="AI199:AI262" si="23">IFERROR(AH199*0.187*10^3," ")</f>
        <v xml:space="preserve"> </v>
      </c>
      <c r="AJ199" s="774" t="str">
        <f t="shared" si="19"/>
        <v xml:space="preserve"> </v>
      </c>
      <c r="AK199" s="774" t="str">
        <f t="shared" si="20"/>
        <v xml:space="preserve"> </v>
      </c>
    </row>
    <row r="200" spans="1:37" x14ac:dyDescent="0.25">
      <c r="A200" s="775"/>
      <c r="B200" s="775"/>
      <c r="C200" s="775"/>
      <c r="D200" s="775"/>
      <c r="E200" s="624"/>
      <c r="F200" s="775"/>
      <c r="G200" s="775"/>
      <c r="H200" s="754"/>
      <c r="I200" s="754"/>
      <c r="J200" s="746"/>
      <c r="K200" s="908"/>
      <c r="L200" s="638"/>
      <c r="M200" s="946"/>
      <c r="N200" s="946"/>
      <c r="O200" s="775"/>
      <c r="P200" s="775"/>
      <c r="Q200" s="947"/>
      <c r="R200" s="943" t="str">
        <f t="shared" si="21"/>
        <v xml:space="preserve"> </v>
      </c>
      <c r="S200" s="948"/>
      <c r="T200" s="948"/>
      <c r="U200" s="777"/>
      <c r="V200" s="777"/>
      <c r="W200" s="777"/>
      <c r="X200" s="777"/>
      <c r="Y200" s="777"/>
      <c r="Z200" s="777"/>
      <c r="AA200" s="777"/>
      <c r="AB200" s="638"/>
      <c r="AC200" s="638"/>
      <c r="AD200" s="638"/>
      <c r="AE200" s="638"/>
      <c r="AF200" s="638"/>
      <c r="AG200" s="945" t="str">
        <f t="shared" si="22"/>
        <v xml:space="preserve"> </v>
      </c>
      <c r="AH200" s="774" t="str">
        <f t="shared" si="18"/>
        <v xml:space="preserve"> </v>
      </c>
      <c r="AI200" s="774" t="str">
        <f t="shared" si="23"/>
        <v xml:space="preserve"> </v>
      </c>
      <c r="AJ200" s="774" t="str">
        <f t="shared" si="19"/>
        <v xml:space="preserve"> </v>
      </c>
      <c r="AK200" s="774" t="str">
        <f t="shared" si="20"/>
        <v xml:space="preserve"> </v>
      </c>
    </row>
    <row r="201" spans="1:37" x14ac:dyDescent="0.25">
      <c r="A201" s="775"/>
      <c r="B201" s="775"/>
      <c r="C201" s="775"/>
      <c r="D201" s="775"/>
      <c r="E201" s="624"/>
      <c r="F201" s="775"/>
      <c r="G201" s="775"/>
      <c r="H201" s="754"/>
      <c r="I201" s="754"/>
      <c r="J201" s="746"/>
      <c r="K201" s="908"/>
      <c r="L201" s="638"/>
      <c r="M201" s="946"/>
      <c r="N201" s="946"/>
      <c r="O201" s="775"/>
      <c r="P201" s="775"/>
      <c r="Q201" s="947"/>
      <c r="R201" s="943" t="str">
        <f t="shared" si="21"/>
        <v xml:space="preserve"> </v>
      </c>
      <c r="S201" s="948"/>
      <c r="T201" s="948"/>
      <c r="U201" s="777"/>
      <c r="V201" s="777"/>
      <c r="W201" s="777"/>
      <c r="X201" s="777"/>
      <c r="Y201" s="777"/>
      <c r="Z201" s="777"/>
      <c r="AA201" s="777"/>
      <c r="AB201" s="638"/>
      <c r="AC201" s="638"/>
      <c r="AD201" s="638"/>
      <c r="AE201" s="638"/>
      <c r="AF201" s="638"/>
      <c r="AG201" s="945" t="str">
        <f t="shared" si="22"/>
        <v xml:space="preserve"> </v>
      </c>
      <c r="AH201" s="774" t="str">
        <f t="shared" si="18"/>
        <v xml:space="preserve"> </v>
      </c>
      <c r="AI201" s="774" t="str">
        <f t="shared" si="23"/>
        <v xml:space="preserve"> </v>
      </c>
      <c r="AJ201" s="774" t="str">
        <f t="shared" si="19"/>
        <v xml:space="preserve"> </v>
      </c>
      <c r="AK201" s="774" t="str">
        <f t="shared" si="20"/>
        <v xml:space="preserve"> </v>
      </c>
    </row>
    <row r="202" spans="1:37" x14ac:dyDescent="0.25">
      <c r="A202" s="775"/>
      <c r="B202" s="775"/>
      <c r="C202" s="775"/>
      <c r="D202" s="775"/>
      <c r="E202" s="624"/>
      <c r="F202" s="775"/>
      <c r="G202" s="775"/>
      <c r="H202" s="754"/>
      <c r="I202" s="754"/>
      <c r="J202" s="746"/>
      <c r="K202" s="908"/>
      <c r="L202" s="638"/>
      <c r="M202" s="946"/>
      <c r="N202" s="946"/>
      <c r="O202" s="775"/>
      <c r="P202" s="775"/>
      <c r="Q202" s="947"/>
      <c r="R202" s="943" t="str">
        <f t="shared" si="21"/>
        <v xml:space="preserve"> </v>
      </c>
      <c r="S202" s="948"/>
      <c r="T202" s="948"/>
      <c r="U202" s="777"/>
      <c r="V202" s="777"/>
      <c r="W202" s="772"/>
      <c r="X202" s="772"/>
      <c r="Y202" s="772"/>
      <c r="Z202" s="772"/>
      <c r="AA202" s="772"/>
      <c r="AB202" s="624"/>
      <c r="AC202" s="624"/>
      <c r="AD202" s="624"/>
      <c r="AE202" s="624"/>
      <c r="AF202" s="624"/>
      <c r="AG202" s="945" t="str">
        <f t="shared" si="22"/>
        <v xml:space="preserve"> </v>
      </c>
      <c r="AH202" s="774" t="str">
        <f t="shared" si="18"/>
        <v xml:space="preserve"> </v>
      </c>
      <c r="AI202" s="774" t="str">
        <f t="shared" si="23"/>
        <v xml:space="preserve"> </v>
      </c>
      <c r="AJ202" s="774" t="str">
        <f t="shared" si="19"/>
        <v xml:space="preserve"> </v>
      </c>
      <c r="AK202" s="774" t="str">
        <f t="shared" si="20"/>
        <v xml:space="preserve"> </v>
      </c>
    </row>
    <row r="203" spans="1:37" x14ac:dyDescent="0.25">
      <c r="A203" s="775"/>
      <c r="B203" s="775"/>
      <c r="C203" s="775"/>
      <c r="D203" s="775"/>
      <c r="E203" s="624"/>
      <c r="F203" s="775"/>
      <c r="G203" s="775"/>
      <c r="H203" s="754"/>
      <c r="I203" s="754"/>
      <c r="J203" s="746"/>
      <c r="K203" s="908"/>
      <c r="L203" s="638"/>
      <c r="M203" s="946"/>
      <c r="N203" s="946"/>
      <c r="O203" s="775"/>
      <c r="P203" s="775"/>
      <c r="Q203" s="947"/>
      <c r="R203" s="943" t="str">
        <f t="shared" si="21"/>
        <v xml:space="preserve"> </v>
      </c>
      <c r="S203" s="948"/>
      <c r="T203" s="948"/>
      <c r="U203" s="777"/>
      <c r="V203" s="777"/>
      <c r="W203" s="777"/>
      <c r="X203" s="777"/>
      <c r="Y203" s="777"/>
      <c r="Z203" s="777"/>
      <c r="AA203" s="777"/>
      <c r="AB203" s="638"/>
      <c r="AC203" s="638"/>
      <c r="AD203" s="638"/>
      <c r="AE203" s="638"/>
      <c r="AF203" s="638"/>
      <c r="AG203" s="945" t="str">
        <f t="shared" si="22"/>
        <v xml:space="preserve"> </v>
      </c>
      <c r="AH203" s="774" t="str">
        <f t="shared" si="18"/>
        <v xml:space="preserve"> </v>
      </c>
      <c r="AI203" s="774" t="str">
        <f t="shared" si="23"/>
        <v xml:space="preserve"> </v>
      </c>
      <c r="AJ203" s="774" t="str">
        <f t="shared" si="19"/>
        <v xml:space="preserve"> </v>
      </c>
      <c r="AK203" s="774" t="str">
        <f t="shared" si="20"/>
        <v xml:space="preserve"> </v>
      </c>
    </row>
    <row r="204" spans="1:37" x14ac:dyDescent="0.25">
      <c r="A204" s="775"/>
      <c r="B204" s="775"/>
      <c r="C204" s="775"/>
      <c r="D204" s="775"/>
      <c r="E204" s="624"/>
      <c r="F204" s="775"/>
      <c r="G204" s="775"/>
      <c r="H204" s="754"/>
      <c r="I204" s="754"/>
      <c r="J204" s="746"/>
      <c r="K204" s="908"/>
      <c r="L204" s="638"/>
      <c r="M204" s="946"/>
      <c r="N204" s="946"/>
      <c r="O204" s="775"/>
      <c r="P204" s="775"/>
      <c r="Q204" s="947"/>
      <c r="R204" s="943" t="str">
        <f t="shared" si="21"/>
        <v xml:space="preserve"> </v>
      </c>
      <c r="S204" s="948"/>
      <c r="T204" s="948"/>
      <c r="U204" s="777"/>
      <c r="V204" s="777"/>
      <c r="W204" s="777"/>
      <c r="X204" s="777"/>
      <c r="Y204" s="777"/>
      <c r="Z204" s="777"/>
      <c r="AA204" s="777"/>
      <c r="AB204" s="638"/>
      <c r="AC204" s="638"/>
      <c r="AD204" s="638"/>
      <c r="AE204" s="638"/>
      <c r="AF204" s="638"/>
      <c r="AG204" s="945" t="str">
        <f t="shared" si="22"/>
        <v xml:space="preserve"> </v>
      </c>
      <c r="AH204" s="774" t="str">
        <f t="shared" si="18"/>
        <v xml:space="preserve"> </v>
      </c>
      <c r="AI204" s="774" t="str">
        <f t="shared" si="23"/>
        <v xml:space="preserve"> </v>
      </c>
      <c r="AJ204" s="774" t="str">
        <f t="shared" si="19"/>
        <v xml:space="preserve"> </v>
      </c>
      <c r="AK204" s="774" t="str">
        <f t="shared" si="20"/>
        <v xml:space="preserve"> </v>
      </c>
    </row>
    <row r="205" spans="1:37" x14ac:dyDescent="0.25">
      <c r="A205" s="775"/>
      <c r="B205" s="775"/>
      <c r="C205" s="775"/>
      <c r="D205" s="775"/>
      <c r="E205" s="624"/>
      <c r="F205" s="775"/>
      <c r="G205" s="775"/>
      <c r="H205" s="754"/>
      <c r="I205" s="754"/>
      <c r="J205" s="746"/>
      <c r="K205" s="908"/>
      <c r="L205" s="638"/>
      <c r="M205" s="946"/>
      <c r="N205" s="946"/>
      <c r="O205" s="775"/>
      <c r="P205" s="775"/>
      <c r="Q205" s="947"/>
      <c r="R205" s="943" t="str">
        <f t="shared" si="21"/>
        <v xml:space="preserve"> </v>
      </c>
      <c r="S205" s="948"/>
      <c r="T205" s="948"/>
      <c r="U205" s="777"/>
      <c r="V205" s="777"/>
      <c r="W205" s="777"/>
      <c r="X205" s="777"/>
      <c r="Y205" s="777"/>
      <c r="Z205" s="777"/>
      <c r="AA205" s="777"/>
      <c r="AB205" s="638"/>
      <c r="AC205" s="638"/>
      <c r="AD205" s="638"/>
      <c r="AE205" s="638"/>
      <c r="AF205" s="638"/>
      <c r="AG205" s="945" t="str">
        <f t="shared" si="22"/>
        <v xml:space="preserve"> </v>
      </c>
      <c r="AH205" s="774" t="str">
        <f t="shared" si="18"/>
        <v xml:space="preserve"> </v>
      </c>
      <c r="AI205" s="774" t="str">
        <f t="shared" si="23"/>
        <v xml:space="preserve"> </v>
      </c>
      <c r="AJ205" s="774" t="str">
        <f t="shared" si="19"/>
        <v xml:space="preserve"> </v>
      </c>
      <c r="AK205" s="774" t="str">
        <f t="shared" si="20"/>
        <v xml:space="preserve"> </v>
      </c>
    </row>
    <row r="206" spans="1:37" x14ac:dyDescent="0.25">
      <c r="A206" s="775"/>
      <c r="B206" s="775"/>
      <c r="C206" s="775"/>
      <c r="D206" s="775"/>
      <c r="E206" s="624"/>
      <c r="F206" s="775"/>
      <c r="G206" s="775"/>
      <c r="H206" s="754"/>
      <c r="I206" s="754"/>
      <c r="J206" s="746"/>
      <c r="K206" s="908"/>
      <c r="L206" s="638"/>
      <c r="M206" s="946"/>
      <c r="N206" s="946"/>
      <c r="O206" s="775"/>
      <c r="P206" s="775"/>
      <c r="Q206" s="947"/>
      <c r="R206" s="943" t="str">
        <f t="shared" si="21"/>
        <v xml:space="preserve"> </v>
      </c>
      <c r="S206" s="948"/>
      <c r="T206" s="948"/>
      <c r="U206" s="777"/>
      <c r="V206" s="777"/>
      <c r="W206" s="772"/>
      <c r="X206" s="772"/>
      <c r="Y206" s="772"/>
      <c r="Z206" s="772"/>
      <c r="AA206" s="772"/>
      <c r="AB206" s="624"/>
      <c r="AC206" s="624"/>
      <c r="AD206" s="624"/>
      <c r="AE206" s="624"/>
      <c r="AF206" s="624"/>
      <c r="AG206" s="945" t="str">
        <f t="shared" si="22"/>
        <v xml:space="preserve"> </v>
      </c>
      <c r="AH206" s="774" t="str">
        <f t="shared" si="18"/>
        <v xml:space="preserve"> </v>
      </c>
      <c r="AI206" s="774" t="str">
        <f t="shared" si="23"/>
        <v xml:space="preserve"> </v>
      </c>
      <c r="AJ206" s="774" t="str">
        <f t="shared" si="19"/>
        <v xml:space="preserve"> </v>
      </c>
      <c r="AK206" s="774" t="str">
        <f t="shared" si="20"/>
        <v xml:space="preserve"> </v>
      </c>
    </row>
    <row r="207" spans="1:37" x14ac:dyDescent="0.25">
      <c r="A207" s="775"/>
      <c r="B207" s="775"/>
      <c r="C207" s="775"/>
      <c r="D207" s="775"/>
      <c r="E207" s="624"/>
      <c r="F207" s="775"/>
      <c r="G207" s="775"/>
      <c r="H207" s="754"/>
      <c r="I207" s="754"/>
      <c r="J207" s="746"/>
      <c r="K207" s="908"/>
      <c r="L207" s="638"/>
      <c r="M207" s="946"/>
      <c r="N207" s="946"/>
      <c r="O207" s="775"/>
      <c r="P207" s="775"/>
      <c r="Q207" s="947"/>
      <c r="R207" s="943" t="str">
        <f t="shared" si="21"/>
        <v xml:space="preserve"> </v>
      </c>
      <c r="S207" s="948"/>
      <c r="T207" s="948"/>
      <c r="U207" s="777"/>
      <c r="V207" s="777"/>
      <c r="W207" s="777"/>
      <c r="X207" s="777"/>
      <c r="Y207" s="777"/>
      <c r="Z207" s="777"/>
      <c r="AA207" s="777"/>
      <c r="AB207" s="638"/>
      <c r="AC207" s="638"/>
      <c r="AD207" s="638"/>
      <c r="AE207" s="638"/>
      <c r="AF207" s="638"/>
      <c r="AG207" s="945" t="str">
        <f t="shared" si="22"/>
        <v xml:space="preserve"> </v>
      </c>
      <c r="AH207" s="774" t="str">
        <f t="shared" si="18"/>
        <v xml:space="preserve"> </v>
      </c>
      <c r="AI207" s="774" t="str">
        <f t="shared" si="23"/>
        <v xml:space="preserve"> </v>
      </c>
      <c r="AJ207" s="774" t="str">
        <f t="shared" si="19"/>
        <v xml:space="preserve"> </v>
      </c>
      <c r="AK207" s="774" t="str">
        <f t="shared" si="20"/>
        <v xml:space="preserve"> </v>
      </c>
    </row>
    <row r="208" spans="1:37" x14ac:dyDescent="0.25">
      <c r="A208" s="775"/>
      <c r="B208" s="775"/>
      <c r="C208" s="775"/>
      <c r="D208" s="775"/>
      <c r="E208" s="624"/>
      <c r="F208" s="775"/>
      <c r="G208" s="775"/>
      <c r="H208" s="754"/>
      <c r="I208" s="754"/>
      <c r="J208" s="746"/>
      <c r="K208" s="908"/>
      <c r="L208" s="638"/>
      <c r="M208" s="946"/>
      <c r="N208" s="946"/>
      <c r="O208" s="775"/>
      <c r="P208" s="775"/>
      <c r="Q208" s="947"/>
      <c r="R208" s="943" t="str">
        <f t="shared" si="21"/>
        <v xml:space="preserve"> </v>
      </c>
      <c r="S208" s="948"/>
      <c r="T208" s="948"/>
      <c r="U208" s="777"/>
      <c r="V208" s="777"/>
      <c r="W208" s="777"/>
      <c r="X208" s="777"/>
      <c r="Y208" s="777"/>
      <c r="Z208" s="777"/>
      <c r="AA208" s="777"/>
      <c r="AB208" s="638"/>
      <c r="AC208" s="638"/>
      <c r="AD208" s="638"/>
      <c r="AE208" s="638"/>
      <c r="AF208" s="638"/>
      <c r="AG208" s="945" t="str">
        <f t="shared" si="22"/>
        <v xml:space="preserve"> </v>
      </c>
      <c r="AH208" s="774" t="str">
        <f t="shared" si="18"/>
        <v xml:space="preserve"> </v>
      </c>
      <c r="AI208" s="774" t="str">
        <f t="shared" si="23"/>
        <v xml:space="preserve"> </v>
      </c>
      <c r="AJ208" s="774" t="str">
        <f t="shared" si="19"/>
        <v xml:space="preserve"> </v>
      </c>
      <c r="AK208" s="774" t="str">
        <f t="shared" si="20"/>
        <v xml:space="preserve"> </v>
      </c>
    </row>
    <row r="209" spans="1:37" x14ac:dyDescent="0.25">
      <c r="A209" s="775"/>
      <c r="B209" s="775"/>
      <c r="C209" s="775"/>
      <c r="D209" s="775"/>
      <c r="E209" s="624"/>
      <c r="F209" s="775"/>
      <c r="G209" s="775"/>
      <c r="H209" s="754"/>
      <c r="I209" s="754"/>
      <c r="J209" s="746"/>
      <c r="K209" s="908"/>
      <c r="L209" s="638"/>
      <c r="M209" s="946"/>
      <c r="N209" s="946"/>
      <c r="O209" s="775"/>
      <c r="P209" s="775"/>
      <c r="Q209" s="947"/>
      <c r="R209" s="943" t="str">
        <f t="shared" si="21"/>
        <v xml:space="preserve"> </v>
      </c>
      <c r="S209" s="948"/>
      <c r="T209" s="948"/>
      <c r="U209" s="777"/>
      <c r="V209" s="777"/>
      <c r="W209" s="777"/>
      <c r="X209" s="777"/>
      <c r="Y209" s="777"/>
      <c r="Z209" s="777"/>
      <c r="AA209" s="777"/>
      <c r="AB209" s="638"/>
      <c r="AC209" s="638"/>
      <c r="AD209" s="638"/>
      <c r="AE209" s="638"/>
      <c r="AF209" s="638"/>
      <c r="AG209" s="945" t="str">
        <f t="shared" si="22"/>
        <v xml:space="preserve"> </v>
      </c>
      <c r="AH209" s="774" t="str">
        <f t="shared" si="18"/>
        <v xml:space="preserve"> </v>
      </c>
      <c r="AI209" s="774" t="str">
        <f t="shared" si="23"/>
        <v xml:space="preserve"> </v>
      </c>
      <c r="AJ209" s="774" t="str">
        <f t="shared" si="19"/>
        <v xml:space="preserve"> </v>
      </c>
      <c r="AK209" s="774" t="str">
        <f t="shared" si="20"/>
        <v xml:space="preserve"> </v>
      </c>
    </row>
    <row r="210" spans="1:37" x14ac:dyDescent="0.25">
      <c r="A210" s="775"/>
      <c r="B210" s="775"/>
      <c r="C210" s="775"/>
      <c r="D210" s="775"/>
      <c r="E210" s="624"/>
      <c r="F210" s="775"/>
      <c r="G210" s="775"/>
      <c r="H210" s="754"/>
      <c r="I210" s="754"/>
      <c r="J210" s="746"/>
      <c r="K210" s="908"/>
      <c r="L210" s="638"/>
      <c r="M210" s="946"/>
      <c r="N210" s="946"/>
      <c r="O210" s="775"/>
      <c r="P210" s="775"/>
      <c r="Q210" s="947"/>
      <c r="R210" s="943" t="str">
        <f t="shared" si="21"/>
        <v xml:space="preserve"> </v>
      </c>
      <c r="S210" s="948"/>
      <c r="T210" s="948"/>
      <c r="U210" s="777"/>
      <c r="V210" s="777"/>
      <c r="W210" s="772"/>
      <c r="X210" s="772"/>
      <c r="Y210" s="772"/>
      <c r="Z210" s="772"/>
      <c r="AA210" s="772"/>
      <c r="AB210" s="624"/>
      <c r="AC210" s="624"/>
      <c r="AD210" s="624"/>
      <c r="AE210" s="624"/>
      <c r="AF210" s="624"/>
      <c r="AG210" s="945" t="str">
        <f t="shared" si="22"/>
        <v xml:space="preserve"> </v>
      </c>
      <c r="AH210" s="774" t="str">
        <f t="shared" si="18"/>
        <v xml:space="preserve"> </v>
      </c>
      <c r="AI210" s="774" t="str">
        <f t="shared" si="23"/>
        <v xml:space="preserve"> </v>
      </c>
      <c r="AJ210" s="774" t="str">
        <f t="shared" si="19"/>
        <v xml:space="preserve"> </v>
      </c>
      <c r="AK210" s="774" t="str">
        <f t="shared" si="20"/>
        <v xml:space="preserve"> </v>
      </c>
    </row>
    <row r="211" spans="1:37" x14ac:dyDescent="0.25">
      <c r="A211" s="775"/>
      <c r="B211" s="775"/>
      <c r="C211" s="775"/>
      <c r="D211" s="775"/>
      <c r="E211" s="624"/>
      <c r="F211" s="775"/>
      <c r="G211" s="775"/>
      <c r="H211" s="754"/>
      <c r="I211" s="754"/>
      <c r="J211" s="746"/>
      <c r="K211" s="908"/>
      <c r="L211" s="638"/>
      <c r="M211" s="946"/>
      <c r="N211" s="946"/>
      <c r="O211" s="775"/>
      <c r="P211" s="775"/>
      <c r="Q211" s="947"/>
      <c r="R211" s="943" t="str">
        <f t="shared" si="21"/>
        <v xml:space="preserve"> </v>
      </c>
      <c r="S211" s="948"/>
      <c r="T211" s="948"/>
      <c r="U211" s="777"/>
      <c r="V211" s="777"/>
      <c r="W211" s="777"/>
      <c r="X211" s="777"/>
      <c r="Y211" s="777"/>
      <c r="Z211" s="777"/>
      <c r="AA211" s="777"/>
      <c r="AB211" s="638"/>
      <c r="AC211" s="638"/>
      <c r="AD211" s="638"/>
      <c r="AE211" s="638"/>
      <c r="AF211" s="638"/>
      <c r="AG211" s="945" t="str">
        <f t="shared" si="22"/>
        <v xml:space="preserve"> </v>
      </c>
      <c r="AH211" s="774" t="str">
        <f t="shared" si="18"/>
        <v xml:space="preserve"> </v>
      </c>
      <c r="AI211" s="774" t="str">
        <f t="shared" si="23"/>
        <v xml:space="preserve"> </v>
      </c>
      <c r="AJ211" s="774" t="str">
        <f t="shared" si="19"/>
        <v xml:space="preserve"> </v>
      </c>
      <c r="AK211" s="774" t="str">
        <f t="shared" si="20"/>
        <v xml:space="preserve"> </v>
      </c>
    </row>
    <row r="212" spans="1:37" x14ac:dyDescent="0.25">
      <c r="A212" s="775"/>
      <c r="B212" s="775"/>
      <c r="C212" s="775"/>
      <c r="D212" s="775"/>
      <c r="E212" s="624"/>
      <c r="F212" s="775"/>
      <c r="G212" s="775"/>
      <c r="H212" s="754"/>
      <c r="I212" s="754"/>
      <c r="J212" s="746"/>
      <c r="K212" s="908"/>
      <c r="L212" s="638"/>
      <c r="M212" s="946"/>
      <c r="N212" s="946"/>
      <c r="O212" s="775"/>
      <c r="P212" s="775"/>
      <c r="Q212" s="947"/>
      <c r="R212" s="943" t="str">
        <f t="shared" si="21"/>
        <v xml:space="preserve"> </v>
      </c>
      <c r="S212" s="948"/>
      <c r="T212" s="948"/>
      <c r="U212" s="777"/>
      <c r="V212" s="777"/>
      <c r="W212" s="777"/>
      <c r="X212" s="777"/>
      <c r="Y212" s="777"/>
      <c r="Z212" s="777"/>
      <c r="AA212" s="777"/>
      <c r="AB212" s="638"/>
      <c r="AC212" s="638"/>
      <c r="AD212" s="638"/>
      <c r="AE212" s="638"/>
      <c r="AF212" s="638"/>
      <c r="AG212" s="945" t="str">
        <f t="shared" si="22"/>
        <v xml:space="preserve"> </v>
      </c>
      <c r="AH212" s="774" t="str">
        <f t="shared" si="18"/>
        <v xml:space="preserve"> </v>
      </c>
      <c r="AI212" s="774" t="str">
        <f t="shared" si="23"/>
        <v xml:space="preserve"> </v>
      </c>
      <c r="AJ212" s="774" t="str">
        <f t="shared" si="19"/>
        <v xml:space="preserve"> </v>
      </c>
      <c r="AK212" s="774" t="str">
        <f t="shared" si="20"/>
        <v xml:space="preserve"> </v>
      </c>
    </row>
    <row r="213" spans="1:37" x14ac:dyDescent="0.25">
      <c r="A213" s="775"/>
      <c r="B213" s="775"/>
      <c r="C213" s="775"/>
      <c r="D213" s="775"/>
      <c r="E213" s="624"/>
      <c r="F213" s="775"/>
      <c r="G213" s="775"/>
      <c r="H213" s="754"/>
      <c r="I213" s="754"/>
      <c r="J213" s="746"/>
      <c r="K213" s="908"/>
      <c r="L213" s="638"/>
      <c r="M213" s="946"/>
      <c r="N213" s="946"/>
      <c r="O213" s="775"/>
      <c r="P213" s="775"/>
      <c r="Q213" s="947"/>
      <c r="R213" s="943" t="str">
        <f t="shared" si="21"/>
        <v xml:space="preserve"> </v>
      </c>
      <c r="S213" s="948"/>
      <c r="T213" s="948"/>
      <c r="U213" s="777"/>
      <c r="V213" s="777"/>
      <c r="W213" s="777"/>
      <c r="X213" s="777"/>
      <c r="Y213" s="777"/>
      <c r="Z213" s="777"/>
      <c r="AA213" s="777"/>
      <c r="AB213" s="638"/>
      <c r="AC213" s="638"/>
      <c r="AD213" s="638"/>
      <c r="AE213" s="638"/>
      <c r="AF213" s="638"/>
      <c r="AG213" s="945" t="str">
        <f t="shared" si="22"/>
        <v xml:space="preserve"> </v>
      </c>
      <c r="AH213" s="774" t="str">
        <f t="shared" si="18"/>
        <v xml:space="preserve"> </v>
      </c>
      <c r="AI213" s="774" t="str">
        <f t="shared" si="23"/>
        <v xml:space="preserve"> </v>
      </c>
      <c r="AJ213" s="774" t="str">
        <f t="shared" si="19"/>
        <v xml:space="preserve"> </v>
      </c>
      <c r="AK213" s="774" t="str">
        <f t="shared" si="20"/>
        <v xml:space="preserve"> </v>
      </c>
    </row>
    <row r="214" spans="1:37" x14ac:dyDescent="0.25">
      <c r="A214" s="775"/>
      <c r="B214" s="775"/>
      <c r="C214" s="775"/>
      <c r="D214" s="775"/>
      <c r="E214" s="624"/>
      <c r="F214" s="775"/>
      <c r="G214" s="775"/>
      <c r="H214" s="754"/>
      <c r="I214" s="754"/>
      <c r="J214" s="746"/>
      <c r="K214" s="908"/>
      <c r="L214" s="638"/>
      <c r="M214" s="946"/>
      <c r="N214" s="946"/>
      <c r="O214" s="775"/>
      <c r="P214" s="775"/>
      <c r="Q214" s="947"/>
      <c r="R214" s="943" t="str">
        <f t="shared" si="21"/>
        <v xml:space="preserve"> </v>
      </c>
      <c r="S214" s="948"/>
      <c r="T214" s="948"/>
      <c r="U214" s="777"/>
      <c r="V214" s="777"/>
      <c r="W214" s="772"/>
      <c r="X214" s="772"/>
      <c r="Y214" s="772"/>
      <c r="Z214" s="772"/>
      <c r="AA214" s="772"/>
      <c r="AB214" s="624"/>
      <c r="AC214" s="624"/>
      <c r="AD214" s="624"/>
      <c r="AE214" s="624"/>
      <c r="AF214" s="624"/>
      <c r="AG214" s="945" t="str">
        <f t="shared" si="22"/>
        <v xml:space="preserve"> </v>
      </c>
      <c r="AH214" s="774" t="str">
        <f t="shared" si="18"/>
        <v xml:space="preserve"> </v>
      </c>
      <c r="AI214" s="774" t="str">
        <f t="shared" si="23"/>
        <v xml:space="preserve"> </v>
      </c>
      <c r="AJ214" s="774" t="str">
        <f t="shared" si="19"/>
        <v xml:space="preserve"> </v>
      </c>
      <c r="AK214" s="774" t="str">
        <f t="shared" si="20"/>
        <v xml:space="preserve"> </v>
      </c>
    </row>
    <row r="215" spans="1:37" x14ac:dyDescent="0.25">
      <c r="A215" s="775"/>
      <c r="B215" s="775"/>
      <c r="C215" s="775"/>
      <c r="D215" s="775"/>
      <c r="E215" s="624"/>
      <c r="F215" s="775"/>
      <c r="G215" s="775"/>
      <c r="H215" s="754"/>
      <c r="I215" s="754"/>
      <c r="J215" s="746"/>
      <c r="K215" s="908"/>
      <c r="L215" s="638"/>
      <c r="M215" s="946"/>
      <c r="N215" s="946"/>
      <c r="O215" s="775"/>
      <c r="P215" s="775"/>
      <c r="Q215" s="947"/>
      <c r="R215" s="943" t="str">
        <f t="shared" si="21"/>
        <v xml:space="preserve"> </v>
      </c>
      <c r="S215" s="948"/>
      <c r="T215" s="948"/>
      <c r="U215" s="777"/>
      <c r="V215" s="777"/>
      <c r="W215" s="777"/>
      <c r="X215" s="777"/>
      <c r="Y215" s="777"/>
      <c r="Z215" s="777"/>
      <c r="AA215" s="777"/>
      <c r="AB215" s="638"/>
      <c r="AC215" s="638"/>
      <c r="AD215" s="638"/>
      <c r="AE215" s="638"/>
      <c r="AF215" s="638"/>
      <c r="AG215" s="945" t="str">
        <f t="shared" si="22"/>
        <v xml:space="preserve"> </v>
      </c>
      <c r="AH215" s="774" t="str">
        <f t="shared" si="18"/>
        <v xml:space="preserve"> </v>
      </c>
      <c r="AI215" s="774" t="str">
        <f t="shared" si="23"/>
        <v xml:space="preserve"> </v>
      </c>
      <c r="AJ215" s="774" t="str">
        <f t="shared" si="19"/>
        <v xml:space="preserve"> </v>
      </c>
      <c r="AK215" s="774" t="str">
        <f t="shared" si="20"/>
        <v xml:space="preserve"> </v>
      </c>
    </row>
    <row r="216" spans="1:37" x14ac:dyDescent="0.25">
      <c r="A216" s="775"/>
      <c r="B216" s="775"/>
      <c r="C216" s="775"/>
      <c r="D216" s="775"/>
      <c r="E216" s="624"/>
      <c r="F216" s="775"/>
      <c r="G216" s="775"/>
      <c r="H216" s="754"/>
      <c r="I216" s="754"/>
      <c r="J216" s="746"/>
      <c r="K216" s="908"/>
      <c r="L216" s="638"/>
      <c r="M216" s="946"/>
      <c r="N216" s="946"/>
      <c r="O216" s="775"/>
      <c r="P216" s="775"/>
      <c r="Q216" s="947"/>
      <c r="R216" s="943" t="str">
        <f t="shared" si="21"/>
        <v xml:space="preserve"> </v>
      </c>
      <c r="S216" s="948"/>
      <c r="T216" s="948"/>
      <c r="U216" s="777"/>
      <c r="V216" s="777"/>
      <c r="W216" s="777"/>
      <c r="X216" s="777"/>
      <c r="Y216" s="777"/>
      <c r="Z216" s="777"/>
      <c r="AA216" s="777"/>
      <c r="AB216" s="638"/>
      <c r="AC216" s="638"/>
      <c r="AD216" s="638"/>
      <c r="AE216" s="638"/>
      <c r="AF216" s="638"/>
      <c r="AG216" s="945" t="str">
        <f t="shared" si="22"/>
        <v xml:space="preserve"> </v>
      </c>
      <c r="AH216" s="774" t="str">
        <f t="shared" si="18"/>
        <v xml:space="preserve"> </v>
      </c>
      <c r="AI216" s="774" t="str">
        <f t="shared" si="23"/>
        <v xml:space="preserve"> </v>
      </c>
      <c r="AJ216" s="774" t="str">
        <f t="shared" si="19"/>
        <v xml:space="preserve"> </v>
      </c>
      <c r="AK216" s="774" t="str">
        <f t="shared" si="20"/>
        <v xml:space="preserve"> </v>
      </c>
    </row>
    <row r="217" spans="1:37" x14ac:dyDescent="0.25">
      <c r="A217" s="775"/>
      <c r="B217" s="775"/>
      <c r="C217" s="775"/>
      <c r="D217" s="775"/>
      <c r="E217" s="624"/>
      <c r="F217" s="775"/>
      <c r="G217" s="775"/>
      <c r="H217" s="754"/>
      <c r="I217" s="754"/>
      <c r="J217" s="746"/>
      <c r="K217" s="908"/>
      <c r="L217" s="638"/>
      <c r="M217" s="946"/>
      <c r="N217" s="946"/>
      <c r="O217" s="775"/>
      <c r="P217" s="775"/>
      <c r="Q217" s="947"/>
      <c r="R217" s="943" t="str">
        <f t="shared" si="21"/>
        <v xml:space="preserve"> </v>
      </c>
      <c r="S217" s="948"/>
      <c r="T217" s="948"/>
      <c r="U217" s="777"/>
      <c r="V217" s="777"/>
      <c r="W217" s="777"/>
      <c r="X217" s="777"/>
      <c r="Y217" s="777"/>
      <c r="Z217" s="777"/>
      <c r="AA217" s="777"/>
      <c r="AB217" s="638"/>
      <c r="AC217" s="638"/>
      <c r="AD217" s="638"/>
      <c r="AE217" s="638"/>
      <c r="AF217" s="638"/>
      <c r="AG217" s="945" t="str">
        <f t="shared" si="22"/>
        <v xml:space="preserve"> </v>
      </c>
      <c r="AH217" s="774" t="str">
        <f t="shared" si="18"/>
        <v xml:space="preserve"> </v>
      </c>
      <c r="AI217" s="774" t="str">
        <f t="shared" si="23"/>
        <v xml:space="preserve"> </v>
      </c>
      <c r="AJ217" s="774" t="str">
        <f t="shared" si="19"/>
        <v xml:space="preserve"> </v>
      </c>
      <c r="AK217" s="774" t="str">
        <f t="shared" si="20"/>
        <v xml:space="preserve"> </v>
      </c>
    </row>
    <row r="218" spans="1:37" x14ac:dyDescent="0.25">
      <c r="A218" s="775"/>
      <c r="B218" s="775"/>
      <c r="C218" s="775"/>
      <c r="D218" s="775"/>
      <c r="E218" s="624"/>
      <c r="F218" s="775"/>
      <c r="G218" s="775"/>
      <c r="H218" s="754"/>
      <c r="I218" s="754"/>
      <c r="J218" s="746"/>
      <c r="K218" s="908"/>
      <c r="L218" s="638"/>
      <c r="M218" s="946"/>
      <c r="N218" s="946"/>
      <c r="O218" s="775"/>
      <c r="P218" s="775"/>
      <c r="Q218" s="947"/>
      <c r="R218" s="943" t="str">
        <f t="shared" si="21"/>
        <v xml:space="preserve"> </v>
      </c>
      <c r="S218" s="948"/>
      <c r="T218" s="948"/>
      <c r="U218" s="777"/>
      <c r="V218" s="777"/>
      <c r="W218" s="772"/>
      <c r="X218" s="772"/>
      <c r="Y218" s="772"/>
      <c r="Z218" s="772"/>
      <c r="AA218" s="772"/>
      <c r="AB218" s="624"/>
      <c r="AC218" s="624"/>
      <c r="AD218" s="624"/>
      <c r="AE218" s="624"/>
      <c r="AF218" s="624"/>
      <c r="AG218" s="945" t="str">
        <f t="shared" si="22"/>
        <v xml:space="preserve"> </v>
      </c>
      <c r="AH218" s="774" t="str">
        <f t="shared" si="18"/>
        <v xml:space="preserve"> </v>
      </c>
      <c r="AI218" s="774" t="str">
        <f t="shared" si="23"/>
        <v xml:space="preserve"> </v>
      </c>
      <c r="AJ218" s="774" t="str">
        <f t="shared" si="19"/>
        <v xml:space="preserve"> </v>
      </c>
      <c r="AK218" s="774" t="str">
        <f t="shared" si="20"/>
        <v xml:space="preserve"> </v>
      </c>
    </row>
    <row r="219" spans="1:37" x14ac:dyDescent="0.25">
      <c r="A219" s="775"/>
      <c r="B219" s="775"/>
      <c r="C219" s="775"/>
      <c r="D219" s="775"/>
      <c r="E219" s="624"/>
      <c r="F219" s="775"/>
      <c r="G219" s="775"/>
      <c r="H219" s="754"/>
      <c r="I219" s="754"/>
      <c r="J219" s="746"/>
      <c r="K219" s="908"/>
      <c r="L219" s="638"/>
      <c r="M219" s="946"/>
      <c r="N219" s="946"/>
      <c r="O219" s="775"/>
      <c r="P219" s="775"/>
      <c r="Q219" s="947"/>
      <c r="R219" s="943" t="str">
        <f t="shared" si="21"/>
        <v xml:space="preserve"> </v>
      </c>
      <c r="S219" s="948"/>
      <c r="T219" s="948"/>
      <c r="U219" s="777"/>
      <c r="V219" s="777"/>
      <c r="W219" s="777"/>
      <c r="X219" s="777"/>
      <c r="Y219" s="777"/>
      <c r="Z219" s="777"/>
      <c r="AA219" s="777"/>
      <c r="AB219" s="638"/>
      <c r="AC219" s="638"/>
      <c r="AD219" s="638"/>
      <c r="AE219" s="638"/>
      <c r="AF219" s="638"/>
      <c r="AG219" s="945" t="str">
        <f t="shared" si="22"/>
        <v xml:space="preserve"> </v>
      </c>
      <c r="AH219" s="774" t="str">
        <f t="shared" si="18"/>
        <v xml:space="preserve"> </v>
      </c>
      <c r="AI219" s="774" t="str">
        <f t="shared" si="23"/>
        <v xml:space="preserve"> </v>
      </c>
      <c r="AJ219" s="774" t="str">
        <f t="shared" si="19"/>
        <v xml:space="preserve"> </v>
      </c>
      <c r="AK219" s="774" t="str">
        <f t="shared" si="20"/>
        <v xml:space="preserve"> </v>
      </c>
    </row>
    <row r="220" spans="1:37" x14ac:dyDescent="0.25">
      <c r="A220" s="775"/>
      <c r="B220" s="775"/>
      <c r="C220" s="775"/>
      <c r="D220" s="775"/>
      <c r="E220" s="624"/>
      <c r="F220" s="775"/>
      <c r="G220" s="775"/>
      <c r="H220" s="754"/>
      <c r="I220" s="754"/>
      <c r="J220" s="746"/>
      <c r="K220" s="908"/>
      <c r="L220" s="638"/>
      <c r="M220" s="946"/>
      <c r="N220" s="946"/>
      <c r="O220" s="775"/>
      <c r="P220" s="775"/>
      <c r="Q220" s="947"/>
      <c r="R220" s="943" t="str">
        <f t="shared" si="21"/>
        <v xml:space="preserve"> </v>
      </c>
      <c r="S220" s="948"/>
      <c r="T220" s="948"/>
      <c r="U220" s="777"/>
      <c r="V220" s="777"/>
      <c r="W220" s="777"/>
      <c r="X220" s="777"/>
      <c r="Y220" s="777"/>
      <c r="Z220" s="777"/>
      <c r="AA220" s="777"/>
      <c r="AB220" s="638"/>
      <c r="AC220" s="638"/>
      <c r="AD220" s="638"/>
      <c r="AE220" s="638"/>
      <c r="AF220" s="638"/>
      <c r="AG220" s="945" t="str">
        <f t="shared" si="22"/>
        <v xml:space="preserve"> </v>
      </c>
      <c r="AH220" s="774" t="str">
        <f t="shared" si="18"/>
        <v xml:space="preserve"> </v>
      </c>
      <c r="AI220" s="774" t="str">
        <f t="shared" si="23"/>
        <v xml:space="preserve"> </v>
      </c>
      <c r="AJ220" s="774" t="str">
        <f t="shared" si="19"/>
        <v xml:space="preserve"> </v>
      </c>
      <c r="AK220" s="774" t="str">
        <f t="shared" si="20"/>
        <v xml:space="preserve"> </v>
      </c>
    </row>
    <row r="221" spans="1:37" x14ac:dyDescent="0.25">
      <c r="A221" s="775"/>
      <c r="B221" s="775"/>
      <c r="C221" s="775"/>
      <c r="D221" s="775"/>
      <c r="E221" s="624"/>
      <c r="F221" s="775"/>
      <c r="G221" s="775"/>
      <c r="H221" s="754"/>
      <c r="I221" s="754"/>
      <c r="J221" s="746"/>
      <c r="K221" s="908"/>
      <c r="L221" s="638"/>
      <c r="M221" s="946"/>
      <c r="N221" s="946"/>
      <c r="O221" s="775"/>
      <c r="P221" s="775"/>
      <c r="Q221" s="947"/>
      <c r="R221" s="943" t="str">
        <f t="shared" si="21"/>
        <v xml:space="preserve"> </v>
      </c>
      <c r="S221" s="948"/>
      <c r="T221" s="948"/>
      <c r="U221" s="777"/>
      <c r="V221" s="777"/>
      <c r="W221" s="777"/>
      <c r="X221" s="777"/>
      <c r="Y221" s="777"/>
      <c r="Z221" s="777"/>
      <c r="AA221" s="777"/>
      <c r="AB221" s="638"/>
      <c r="AC221" s="638"/>
      <c r="AD221" s="638"/>
      <c r="AE221" s="638"/>
      <c r="AF221" s="638"/>
      <c r="AG221" s="945" t="str">
        <f t="shared" si="22"/>
        <v xml:space="preserve"> </v>
      </c>
      <c r="AH221" s="774" t="str">
        <f t="shared" si="18"/>
        <v xml:space="preserve"> </v>
      </c>
      <c r="AI221" s="774" t="str">
        <f t="shared" si="23"/>
        <v xml:space="preserve"> </v>
      </c>
      <c r="AJ221" s="774" t="str">
        <f t="shared" si="19"/>
        <v xml:space="preserve"> </v>
      </c>
      <c r="AK221" s="774" t="str">
        <f t="shared" si="20"/>
        <v xml:space="preserve"> </v>
      </c>
    </row>
    <row r="222" spans="1:37" x14ac:dyDescent="0.25">
      <c r="A222" s="775"/>
      <c r="B222" s="775"/>
      <c r="C222" s="775"/>
      <c r="D222" s="775"/>
      <c r="E222" s="624"/>
      <c r="F222" s="775"/>
      <c r="G222" s="775"/>
      <c r="H222" s="754"/>
      <c r="I222" s="754"/>
      <c r="J222" s="746"/>
      <c r="K222" s="908"/>
      <c r="L222" s="638"/>
      <c r="M222" s="946"/>
      <c r="N222" s="946"/>
      <c r="O222" s="775"/>
      <c r="P222" s="775"/>
      <c r="Q222" s="947"/>
      <c r="R222" s="943" t="str">
        <f t="shared" si="21"/>
        <v xml:space="preserve"> </v>
      </c>
      <c r="S222" s="948"/>
      <c r="T222" s="948"/>
      <c r="U222" s="777"/>
      <c r="V222" s="777"/>
      <c r="W222" s="772"/>
      <c r="X222" s="772"/>
      <c r="Y222" s="772"/>
      <c r="Z222" s="772"/>
      <c r="AA222" s="772"/>
      <c r="AB222" s="624"/>
      <c r="AC222" s="624"/>
      <c r="AD222" s="624"/>
      <c r="AE222" s="624"/>
      <c r="AF222" s="624"/>
      <c r="AG222" s="945" t="str">
        <f t="shared" si="22"/>
        <v xml:space="preserve"> </v>
      </c>
      <c r="AH222" s="774" t="str">
        <f t="shared" si="18"/>
        <v xml:space="preserve"> </v>
      </c>
      <c r="AI222" s="774" t="str">
        <f t="shared" si="23"/>
        <v xml:space="preserve"> </v>
      </c>
      <c r="AJ222" s="774" t="str">
        <f t="shared" si="19"/>
        <v xml:space="preserve"> </v>
      </c>
      <c r="AK222" s="774" t="str">
        <f t="shared" si="20"/>
        <v xml:space="preserve"> </v>
      </c>
    </row>
    <row r="223" spans="1:37" x14ac:dyDescent="0.25">
      <c r="A223" s="775"/>
      <c r="B223" s="775"/>
      <c r="C223" s="775"/>
      <c r="D223" s="775"/>
      <c r="E223" s="624"/>
      <c r="F223" s="775"/>
      <c r="G223" s="775"/>
      <c r="H223" s="754"/>
      <c r="I223" s="754"/>
      <c r="J223" s="746"/>
      <c r="K223" s="908"/>
      <c r="L223" s="638"/>
      <c r="M223" s="946"/>
      <c r="N223" s="946"/>
      <c r="O223" s="775"/>
      <c r="P223" s="775"/>
      <c r="Q223" s="947"/>
      <c r="R223" s="943" t="str">
        <f t="shared" si="21"/>
        <v xml:space="preserve"> </v>
      </c>
      <c r="S223" s="948"/>
      <c r="T223" s="948"/>
      <c r="U223" s="777"/>
      <c r="V223" s="777"/>
      <c r="W223" s="777"/>
      <c r="X223" s="777"/>
      <c r="Y223" s="777"/>
      <c r="Z223" s="777"/>
      <c r="AA223" s="777"/>
      <c r="AB223" s="638"/>
      <c r="AC223" s="638"/>
      <c r="AD223" s="638"/>
      <c r="AE223" s="638"/>
      <c r="AF223" s="638"/>
      <c r="AG223" s="945" t="str">
        <f t="shared" si="22"/>
        <v xml:space="preserve"> </v>
      </c>
      <c r="AH223" s="774" t="str">
        <f t="shared" si="18"/>
        <v xml:space="preserve"> </v>
      </c>
      <c r="AI223" s="774" t="str">
        <f t="shared" si="23"/>
        <v xml:space="preserve"> </v>
      </c>
      <c r="AJ223" s="774" t="str">
        <f t="shared" si="19"/>
        <v xml:space="preserve"> </v>
      </c>
      <c r="AK223" s="774" t="str">
        <f t="shared" si="20"/>
        <v xml:space="preserve"> </v>
      </c>
    </row>
    <row r="224" spans="1:37" x14ac:dyDescent="0.25">
      <c r="A224" s="775"/>
      <c r="B224" s="775"/>
      <c r="C224" s="775"/>
      <c r="D224" s="775"/>
      <c r="E224" s="624"/>
      <c r="F224" s="775"/>
      <c r="G224" s="775"/>
      <c r="H224" s="754"/>
      <c r="I224" s="754"/>
      <c r="J224" s="746"/>
      <c r="K224" s="908"/>
      <c r="L224" s="638"/>
      <c r="M224" s="946"/>
      <c r="N224" s="946"/>
      <c r="O224" s="775"/>
      <c r="P224" s="775"/>
      <c r="Q224" s="947"/>
      <c r="R224" s="943" t="str">
        <f t="shared" si="21"/>
        <v xml:space="preserve"> </v>
      </c>
      <c r="S224" s="948"/>
      <c r="T224" s="948"/>
      <c r="U224" s="777"/>
      <c r="V224" s="777"/>
      <c r="W224" s="777"/>
      <c r="X224" s="777"/>
      <c r="Y224" s="777"/>
      <c r="Z224" s="777"/>
      <c r="AA224" s="777"/>
      <c r="AB224" s="638"/>
      <c r="AC224" s="638"/>
      <c r="AD224" s="638"/>
      <c r="AE224" s="638"/>
      <c r="AF224" s="638"/>
      <c r="AG224" s="945" t="str">
        <f t="shared" si="22"/>
        <v xml:space="preserve"> </v>
      </c>
      <c r="AH224" s="774" t="str">
        <f t="shared" si="18"/>
        <v xml:space="preserve"> </v>
      </c>
      <c r="AI224" s="774" t="str">
        <f t="shared" si="23"/>
        <v xml:space="preserve"> </v>
      </c>
      <c r="AJ224" s="774" t="str">
        <f t="shared" si="19"/>
        <v xml:space="preserve"> </v>
      </c>
      <c r="AK224" s="774" t="str">
        <f t="shared" si="20"/>
        <v xml:space="preserve"> </v>
      </c>
    </row>
    <row r="225" spans="1:37" x14ac:dyDescent="0.25">
      <c r="A225" s="775"/>
      <c r="B225" s="775"/>
      <c r="C225" s="775"/>
      <c r="D225" s="775"/>
      <c r="E225" s="624"/>
      <c r="F225" s="775"/>
      <c r="G225" s="775"/>
      <c r="H225" s="754"/>
      <c r="I225" s="754"/>
      <c r="J225" s="746"/>
      <c r="K225" s="908"/>
      <c r="L225" s="638"/>
      <c r="M225" s="946"/>
      <c r="N225" s="946"/>
      <c r="O225" s="775"/>
      <c r="P225" s="775"/>
      <c r="Q225" s="947"/>
      <c r="R225" s="943" t="str">
        <f t="shared" si="21"/>
        <v xml:space="preserve"> </v>
      </c>
      <c r="S225" s="948"/>
      <c r="T225" s="948"/>
      <c r="U225" s="777"/>
      <c r="V225" s="777"/>
      <c r="W225" s="777"/>
      <c r="X225" s="777"/>
      <c r="Y225" s="777"/>
      <c r="Z225" s="777"/>
      <c r="AA225" s="777"/>
      <c r="AB225" s="638"/>
      <c r="AC225" s="638"/>
      <c r="AD225" s="638"/>
      <c r="AE225" s="638"/>
      <c r="AF225" s="638"/>
      <c r="AG225" s="945" t="str">
        <f t="shared" si="22"/>
        <v xml:space="preserve"> </v>
      </c>
      <c r="AH225" s="774" t="str">
        <f t="shared" si="18"/>
        <v xml:space="preserve"> </v>
      </c>
      <c r="AI225" s="774" t="str">
        <f t="shared" si="23"/>
        <v xml:space="preserve"> </v>
      </c>
      <c r="AJ225" s="774" t="str">
        <f t="shared" si="19"/>
        <v xml:space="preserve"> </v>
      </c>
      <c r="AK225" s="774" t="str">
        <f t="shared" si="20"/>
        <v xml:space="preserve"> </v>
      </c>
    </row>
    <row r="226" spans="1:37" x14ac:dyDescent="0.25">
      <c r="A226" s="775"/>
      <c r="B226" s="775"/>
      <c r="C226" s="775"/>
      <c r="D226" s="775"/>
      <c r="E226" s="624"/>
      <c r="F226" s="775"/>
      <c r="G226" s="775"/>
      <c r="H226" s="754"/>
      <c r="I226" s="754"/>
      <c r="J226" s="746"/>
      <c r="K226" s="908"/>
      <c r="L226" s="638"/>
      <c r="M226" s="946"/>
      <c r="N226" s="946"/>
      <c r="O226" s="775"/>
      <c r="P226" s="775"/>
      <c r="Q226" s="947"/>
      <c r="R226" s="943" t="str">
        <f t="shared" si="21"/>
        <v xml:space="preserve"> </v>
      </c>
      <c r="S226" s="948"/>
      <c r="T226" s="948"/>
      <c r="U226" s="777"/>
      <c r="V226" s="777"/>
      <c r="W226" s="772"/>
      <c r="X226" s="772"/>
      <c r="Y226" s="772"/>
      <c r="Z226" s="772"/>
      <c r="AA226" s="772"/>
      <c r="AB226" s="624"/>
      <c r="AC226" s="624"/>
      <c r="AD226" s="624"/>
      <c r="AE226" s="624"/>
      <c r="AF226" s="624"/>
      <c r="AG226" s="945" t="str">
        <f t="shared" si="22"/>
        <v xml:space="preserve"> </v>
      </c>
      <c r="AH226" s="774" t="str">
        <f t="shared" si="18"/>
        <v xml:space="preserve"> </v>
      </c>
      <c r="AI226" s="774" t="str">
        <f t="shared" si="23"/>
        <v xml:space="preserve"> </v>
      </c>
      <c r="AJ226" s="774" t="str">
        <f t="shared" si="19"/>
        <v xml:space="preserve"> </v>
      </c>
      <c r="AK226" s="774" t="str">
        <f t="shared" si="20"/>
        <v xml:space="preserve"> </v>
      </c>
    </row>
    <row r="227" spans="1:37" x14ac:dyDescent="0.25">
      <c r="A227" s="775"/>
      <c r="B227" s="775"/>
      <c r="C227" s="775"/>
      <c r="D227" s="775"/>
      <c r="E227" s="624"/>
      <c r="F227" s="775"/>
      <c r="G227" s="775"/>
      <c r="H227" s="754"/>
      <c r="I227" s="754"/>
      <c r="J227" s="746"/>
      <c r="K227" s="908"/>
      <c r="L227" s="638"/>
      <c r="M227" s="946"/>
      <c r="N227" s="946"/>
      <c r="O227" s="775"/>
      <c r="P227" s="775"/>
      <c r="Q227" s="947"/>
      <c r="R227" s="943" t="str">
        <f t="shared" si="21"/>
        <v xml:space="preserve"> </v>
      </c>
      <c r="S227" s="948"/>
      <c r="T227" s="948"/>
      <c r="U227" s="777"/>
      <c r="V227" s="777"/>
      <c r="W227" s="777"/>
      <c r="X227" s="777"/>
      <c r="Y227" s="777"/>
      <c r="Z227" s="777"/>
      <c r="AA227" s="777"/>
      <c r="AB227" s="638"/>
      <c r="AC227" s="638"/>
      <c r="AD227" s="638"/>
      <c r="AE227" s="638"/>
      <c r="AF227" s="638"/>
      <c r="AG227" s="945" t="str">
        <f t="shared" si="22"/>
        <v xml:space="preserve"> </v>
      </c>
      <c r="AH227" s="774" t="str">
        <f t="shared" si="18"/>
        <v xml:space="preserve"> </v>
      </c>
      <c r="AI227" s="774" t="str">
        <f t="shared" si="23"/>
        <v xml:space="preserve"> </v>
      </c>
      <c r="AJ227" s="774" t="str">
        <f t="shared" si="19"/>
        <v xml:space="preserve"> </v>
      </c>
      <c r="AK227" s="774" t="str">
        <f t="shared" si="20"/>
        <v xml:space="preserve"> </v>
      </c>
    </row>
    <row r="228" spans="1:37" x14ac:dyDescent="0.25">
      <c r="A228" s="775"/>
      <c r="B228" s="775"/>
      <c r="C228" s="775"/>
      <c r="D228" s="775"/>
      <c r="E228" s="624"/>
      <c r="F228" s="775"/>
      <c r="G228" s="775"/>
      <c r="H228" s="754"/>
      <c r="I228" s="754"/>
      <c r="J228" s="746"/>
      <c r="K228" s="908"/>
      <c r="L228" s="638"/>
      <c r="M228" s="946"/>
      <c r="N228" s="946"/>
      <c r="O228" s="775"/>
      <c r="P228" s="775"/>
      <c r="Q228" s="947"/>
      <c r="R228" s="943" t="str">
        <f t="shared" si="21"/>
        <v xml:space="preserve"> </v>
      </c>
      <c r="S228" s="948"/>
      <c r="T228" s="948"/>
      <c r="U228" s="777"/>
      <c r="V228" s="777"/>
      <c r="W228" s="777"/>
      <c r="X228" s="777"/>
      <c r="Y228" s="777"/>
      <c r="Z228" s="777"/>
      <c r="AA228" s="777"/>
      <c r="AB228" s="638"/>
      <c r="AC228" s="638"/>
      <c r="AD228" s="638"/>
      <c r="AE228" s="638"/>
      <c r="AF228" s="638"/>
      <c r="AG228" s="945" t="str">
        <f t="shared" si="22"/>
        <v xml:space="preserve"> </v>
      </c>
      <c r="AH228" s="774" t="str">
        <f t="shared" si="18"/>
        <v xml:space="preserve"> </v>
      </c>
      <c r="AI228" s="774" t="str">
        <f t="shared" si="23"/>
        <v xml:space="preserve"> </v>
      </c>
      <c r="AJ228" s="774" t="str">
        <f t="shared" si="19"/>
        <v xml:space="preserve"> </v>
      </c>
      <c r="AK228" s="774" t="str">
        <f t="shared" si="20"/>
        <v xml:space="preserve"> </v>
      </c>
    </row>
    <row r="229" spans="1:37" x14ac:dyDescent="0.25">
      <c r="A229" s="775"/>
      <c r="B229" s="775"/>
      <c r="C229" s="775"/>
      <c r="D229" s="775"/>
      <c r="E229" s="624"/>
      <c r="F229" s="775"/>
      <c r="G229" s="775"/>
      <c r="H229" s="754"/>
      <c r="I229" s="754"/>
      <c r="J229" s="746"/>
      <c r="K229" s="908"/>
      <c r="L229" s="638"/>
      <c r="M229" s="946"/>
      <c r="N229" s="946"/>
      <c r="O229" s="775"/>
      <c r="P229" s="775"/>
      <c r="Q229" s="947"/>
      <c r="R229" s="943" t="str">
        <f t="shared" si="21"/>
        <v xml:space="preserve"> </v>
      </c>
      <c r="S229" s="948"/>
      <c r="T229" s="948"/>
      <c r="U229" s="777"/>
      <c r="V229" s="777"/>
      <c r="W229" s="777"/>
      <c r="X229" s="777"/>
      <c r="Y229" s="777"/>
      <c r="Z229" s="777"/>
      <c r="AA229" s="777"/>
      <c r="AB229" s="638"/>
      <c r="AC229" s="638"/>
      <c r="AD229" s="638"/>
      <c r="AE229" s="638"/>
      <c r="AF229" s="638"/>
      <c r="AG229" s="945" t="str">
        <f t="shared" si="22"/>
        <v xml:space="preserve"> </v>
      </c>
      <c r="AH229" s="774" t="str">
        <f t="shared" si="18"/>
        <v xml:space="preserve"> </v>
      </c>
      <c r="AI229" s="774" t="str">
        <f t="shared" si="23"/>
        <v xml:space="preserve"> </v>
      </c>
      <c r="AJ229" s="774" t="str">
        <f t="shared" si="19"/>
        <v xml:space="preserve"> </v>
      </c>
      <c r="AK229" s="774" t="str">
        <f t="shared" si="20"/>
        <v xml:space="preserve"> </v>
      </c>
    </row>
    <row r="230" spans="1:37" x14ac:dyDescent="0.25">
      <c r="A230" s="775"/>
      <c r="B230" s="775"/>
      <c r="C230" s="775"/>
      <c r="D230" s="775"/>
      <c r="E230" s="624"/>
      <c r="F230" s="775"/>
      <c r="G230" s="775"/>
      <c r="H230" s="754"/>
      <c r="I230" s="754"/>
      <c r="J230" s="746"/>
      <c r="K230" s="908"/>
      <c r="L230" s="638"/>
      <c r="M230" s="946"/>
      <c r="N230" s="946"/>
      <c r="O230" s="775"/>
      <c r="P230" s="775"/>
      <c r="Q230" s="947"/>
      <c r="R230" s="943" t="str">
        <f t="shared" si="21"/>
        <v xml:space="preserve"> </v>
      </c>
      <c r="S230" s="948"/>
      <c r="T230" s="948"/>
      <c r="U230" s="777"/>
      <c r="V230" s="777"/>
      <c r="W230" s="772"/>
      <c r="X230" s="772"/>
      <c r="Y230" s="772"/>
      <c r="Z230" s="772"/>
      <c r="AA230" s="772"/>
      <c r="AB230" s="624"/>
      <c r="AC230" s="624"/>
      <c r="AD230" s="624"/>
      <c r="AE230" s="624"/>
      <c r="AF230" s="624"/>
      <c r="AG230" s="945" t="str">
        <f t="shared" si="22"/>
        <v xml:space="preserve"> </v>
      </c>
      <c r="AH230" s="774" t="str">
        <f t="shared" si="18"/>
        <v xml:space="preserve"> </v>
      </c>
      <c r="AI230" s="774" t="str">
        <f t="shared" si="23"/>
        <v xml:space="preserve"> </v>
      </c>
      <c r="AJ230" s="774" t="str">
        <f t="shared" si="19"/>
        <v xml:space="preserve"> </v>
      </c>
      <c r="AK230" s="774" t="str">
        <f t="shared" si="20"/>
        <v xml:space="preserve"> </v>
      </c>
    </row>
    <row r="231" spans="1:37" x14ac:dyDescent="0.25">
      <c r="A231" s="775"/>
      <c r="B231" s="775"/>
      <c r="C231" s="775"/>
      <c r="D231" s="775"/>
      <c r="E231" s="624"/>
      <c r="F231" s="775"/>
      <c r="G231" s="775"/>
      <c r="H231" s="754"/>
      <c r="I231" s="754"/>
      <c r="J231" s="746"/>
      <c r="K231" s="908"/>
      <c r="L231" s="638"/>
      <c r="M231" s="946"/>
      <c r="N231" s="946"/>
      <c r="O231" s="775"/>
      <c r="P231" s="775"/>
      <c r="Q231" s="947"/>
      <c r="R231" s="943" t="str">
        <f t="shared" si="21"/>
        <v xml:space="preserve"> </v>
      </c>
      <c r="S231" s="948"/>
      <c r="T231" s="948"/>
      <c r="U231" s="777"/>
      <c r="V231" s="777"/>
      <c r="W231" s="777"/>
      <c r="X231" s="777"/>
      <c r="Y231" s="777"/>
      <c r="Z231" s="777"/>
      <c r="AA231" s="777"/>
      <c r="AB231" s="638"/>
      <c r="AC231" s="638"/>
      <c r="AD231" s="638"/>
      <c r="AE231" s="638"/>
      <c r="AF231" s="638"/>
      <c r="AG231" s="945" t="str">
        <f t="shared" si="22"/>
        <v xml:space="preserve"> </v>
      </c>
      <c r="AH231" s="774" t="str">
        <f t="shared" si="18"/>
        <v xml:space="preserve"> </v>
      </c>
      <c r="AI231" s="774" t="str">
        <f t="shared" si="23"/>
        <v xml:space="preserve"> </v>
      </c>
      <c r="AJ231" s="774" t="str">
        <f t="shared" si="19"/>
        <v xml:space="preserve"> </v>
      </c>
      <c r="AK231" s="774" t="str">
        <f t="shared" si="20"/>
        <v xml:space="preserve"> </v>
      </c>
    </row>
    <row r="232" spans="1:37" x14ac:dyDescent="0.25">
      <c r="A232" s="775"/>
      <c r="B232" s="775"/>
      <c r="C232" s="775"/>
      <c r="D232" s="775"/>
      <c r="E232" s="624"/>
      <c r="F232" s="775"/>
      <c r="G232" s="775"/>
      <c r="H232" s="754"/>
      <c r="I232" s="754"/>
      <c r="J232" s="746"/>
      <c r="K232" s="908"/>
      <c r="L232" s="638"/>
      <c r="M232" s="946"/>
      <c r="N232" s="946"/>
      <c r="O232" s="775"/>
      <c r="P232" s="775"/>
      <c r="Q232" s="947"/>
      <c r="R232" s="943" t="str">
        <f t="shared" si="21"/>
        <v xml:space="preserve"> </v>
      </c>
      <c r="S232" s="948"/>
      <c r="T232" s="948"/>
      <c r="U232" s="777"/>
      <c r="V232" s="777"/>
      <c r="W232" s="777"/>
      <c r="X232" s="777"/>
      <c r="Y232" s="777"/>
      <c r="Z232" s="777"/>
      <c r="AA232" s="777"/>
      <c r="AB232" s="638"/>
      <c r="AC232" s="638"/>
      <c r="AD232" s="638"/>
      <c r="AE232" s="638"/>
      <c r="AF232" s="638"/>
      <c r="AG232" s="945" t="str">
        <f t="shared" si="22"/>
        <v xml:space="preserve"> </v>
      </c>
      <c r="AH232" s="774" t="str">
        <f t="shared" si="18"/>
        <v xml:space="preserve"> </v>
      </c>
      <c r="AI232" s="774" t="str">
        <f t="shared" si="23"/>
        <v xml:space="preserve"> </v>
      </c>
      <c r="AJ232" s="774" t="str">
        <f t="shared" si="19"/>
        <v xml:space="preserve"> </v>
      </c>
      <c r="AK232" s="774" t="str">
        <f t="shared" si="20"/>
        <v xml:space="preserve"> </v>
      </c>
    </row>
    <row r="233" spans="1:37" x14ac:dyDescent="0.25">
      <c r="A233" s="775"/>
      <c r="B233" s="775"/>
      <c r="C233" s="775"/>
      <c r="D233" s="775"/>
      <c r="E233" s="624"/>
      <c r="F233" s="775"/>
      <c r="G233" s="775"/>
      <c r="H233" s="754"/>
      <c r="I233" s="754"/>
      <c r="J233" s="746"/>
      <c r="K233" s="908"/>
      <c r="L233" s="638"/>
      <c r="M233" s="946"/>
      <c r="N233" s="946"/>
      <c r="O233" s="775"/>
      <c r="P233" s="775"/>
      <c r="Q233" s="947"/>
      <c r="R233" s="943" t="str">
        <f t="shared" si="21"/>
        <v xml:space="preserve"> </v>
      </c>
      <c r="S233" s="948"/>
      <c r="T233" s="948"/>
      <c r="U233" s="777"/>
      <c r="V233" s="777"/>
      <c r="W233" s="777"/>
      <c r="X233" s="777"/>
      <c r="Y233" s="777"/>
      <c r="Z233" s="777"/>
      <c r="AA233" s="777"/>
      <c r="AB233" s="638"/>
      <c r="AC233" s="638"/>
      <c r="AD233" s="638"/>
      <c r="AE233" s="638"/>
      <c r="AF233" s="638"/>
      <c r="AG233" s="945" t="str">
        <f t="shared" si="22"/>
        <v xml:space="preserve"> </v>
      </c>
      <c r="AH233" s="774" t="str">
        <f t="shared" si="18"/>
        <v xml:space="preserve"> </v>
      </c>
      <c r="AI233" s="774" t="str">
        <f t="shared" si="23"/>
        <v xml:space="preserve"> </v>
      </c>
      <c r="AJ233" s="774" t="str">
        <f t="shared" si="19"/>
        <v xml:space="preserve"> </v>
      </c>
      <c r="AK233" s="774" t="str">
        <f t="shared" si="20"/>
        <v xml:space="preserve"> </v>
      </c>
    </row>
    <row r="234" spans="1:37" x14ac:dyDescent="0.25">
      <c r="A234" s="775"/>
      <c r="B234" s="775"/>
      <c r="C234" s="775"/>
      <c r="D234" s="775"/>
      <c r="E234" s="624"/>
      <c r="F234" s="775"/>
      <c r="G234" s="775"/>
      <c r="H234" s="754"/>
      <c r="I234" s="754"/>
      <c r="J234" s="746"/>
      <c r="K234" s="908"/>
      <c r="L234" s="638"/>
      <c r="M234" s="946"/>
      <c r="N234" s="946"/>
      <c r="O234" s="775"/>
      <c r="P234" s="775"/>
      <c r="Q234" s="947"/>
      <c r="R234" s="943" t="str">
        <f t="shared" si="21"/>
        <v xml:space="preserve"> </v>
      </c>
      <c r="S234" s="948"/>
      <c r="T234" s="948"/>
      <c r="U234" s="777"/>
      <c r="V234" s="777"/>
      <c r="W234" s="772"/>
      <c r="X234" s="772"/>
      <c r="Y234" s="772"/>
      <c r="Z234" s="772"/>
      <c r="AA234" s="772"/>
      <c r="AB234" s="624"/>
      <c r="AC234" s="624"/>
      <c r="AD234" s="624"/>
      <c r="AE234" s="624"/>
      <c r="AF234" s="624"/>
      <c r="AG234" s="945" t="str">
        <f t="shared" si="22"/>
        <v xml:space="preserve"> </v>
      </c>
      <c r="AH234" s="774" t="str">
        <f t="shared" si="18"/>
        <v xml:space="preserve"> </v>
      </c>
      <c r="AI234" s="774" t="str">
        <f t="shared" si="23"/>
        <v xml:space="preserve"> </v>
      </c>
      <c r="AJ234" s="774" t="str">
        <f t="shared" si="19"/>
        <v xml:space="preserve"> </v>
      </c>
      <c r="AK234" s="774" t="str">
        <f t="shared" si="20"/>
        <v xml:space="preserve"> </v>
      </c>
    </row>
    <row r="235" spans="1:37" x14ac:dyDescent="0.25">
      <c r="A235" s="775"/>
      <c r="B235" s="775"/>
      <c r="C235" s="775"/>
      <c r="D235" s="775"/>
      <c r="E235" s="624"/>
      <c r="F235" s="775"/>
      <c r="G235" s="775"/>
      <c r="H235" s="754"/>
      <c r="I235" s="754"/>
      <c r="J235" s="746"/>
      <c r="K235" s="908"/>
      <c r="L235" s="638"/>
      <c r="M235" s="946"/>
      <c r="N235" s="946"/>
      <c r="O235" s="775"/>
      <c r="P235" s="775"/>
      <c r="Q235" s="947"/>
      <c r="R235" s="943" t="str">
        <f t="shared" si="21"/>
        <v xml:space="preserve"> </v>
      </c>
      <c r="S235" s="948"/>
      <c r="T235" s="948"/>
      <c r="U235" s="777"/>
      <c r="V235" s="777"/>
      <c r="W235" s="777"/>
      <c r="X235" s="777"/>
      <c r="Y235" s="777"/>
      <c r="Z235" s="777"/>
      <c r="AA235" s="777"/>
      <c r="AB235" s="638"/>
      <c r="AC235" s="638"/>
      <c r="AD235" s="638"/>
      <c r="AE235" s="638"/>
      <c r="AF235" s="638"/>
      <c r="AG235" s="945" t="str">
        <f t="shared" si="22"/>
        <v xml:space="preserve"> </v>
      </c>
      <c r="AH235" s="774" t="str">
        <f t="shared" si="18"/>
        <v xml:space="preserve"> </v>
      </c>
      <c r="AI235" s="774" t="str">
        <f t="shared" si="23"/>
        <v xml:space="preserve"> </v>
      </c>
      <c r="AJ235" s="774" t="str">
        <f t="shared" si="19"/>
        <v xml:space="preserve"> </v>
      </c>
      <c r="AK235" s="774" t="str">
        <f t="shared" si="20"/>
        <v xml:space="preserve"> </v>
      </c>
    </row>
    <row r="236" spans="1:37" x14ac:dyDescent="0.25">
      <c r="A236" s="775"/>
      <c r="B236" s="775"/>
      <c r="C236" s="775"/>
      <c r="D236" s="775"/>
      <c r="E236" s="624"/>
      <c r="F236" s="775"/>
      <c r="G236" s="775"/>
      <c r="H236" s="754"/>
      <c r="I236" s="754"/>
      <c r="J236" s="746"/>
      <c r="K236" s="908"/>
      <c r="L236" s="638"/>
      <c r="M236" s="946"/>
      <c r="N236" s="946"/>
      <c r="O236" s="775"/>
      <c r="P236" s="775"/>
      <c r="Q236" s="947"/>
      <c r="R236" s="943" t="str">
        <f t="shared" si="21"/>
        <v xml:space="preserve"> </v>
      </c>
      <c r="S236" s="948"/>
      <c r="T236" s="948"/>
      <c r="U236" s="777"/>
      <c r="V236" s="777"/>
      <c r="W236" s="777"/>
      <c r="X236" s="777"/>
      <c r="Y236" s="777"/>
      <c r="Z236" s="777"/>
      <c r="AA236" s="777"/>
      <c r="AB236" s="638"/>
      <c r="AC236" s="638"/>
      <c r="AD236" s="638"/>
      <c r="AE236" s="638"/>
      <c r="AF236" s="638"/>
      <c r="AG236" s="945" t="str">
        <f t="shared" si="22"/>
        <v xml:space="preserve"> </v>
      </c>
      <c r="AH236" s="774" t="str">
        <f t="shared" si="18"/>
        <v xml:space="preserve"> </v>
      </c>
      <c r="AI236" s="774" t="str">
        <f t="shared" si="23"/>
        <v xml:space="preserve"> </v>
      </c>
      <c r="AJ236" s="774" t="str">
        <f t="shared" si="19"/>
        <v xml:space="preserve"> </v>
      </c>
      <c r="AK236" s="774" t="str">
        <f t="shared" si="20"/>
        <v xml:space="preserve"> </v>
      </c>
    </row>
    <row r="237" spans="1:37" x14ac:dyDescent="0.25">
      <c r="A237" s="775"/>
      <c r="B237" s="775"/>
      <c r="C237" s="775"/>
      <c r="D237" s="775"/>
      <c r="E237" s="624"/>
      <c r="F237" s="775"/>
      <c r="G237" s="775"/>
      <c r="H237" s="754"/>
      <c r="I237" s="754"/>
      <c r="J237" s="746"/>
      <c r="K237" s="908"/>
      <c r="L237" s="638"/>
      <c r="M237" s="946"/>
      <c r="N237" s="946"/>
      <c r="O237" s="775"/>
      <c r="P237" s="775"/>
      <c r="Q237" s="947"/>
      <c r="R237" s="943" t="str">
        <f t="shared" si="21"/>
        <v xml:space="preserve"> </v>
      </c>
      <c r="S237" s="948"/>
      <c r="T237" s="948"/>
      <c r="U237" s="777"/>
      <c r="V237" s="777"/>
      <c r="W237" s="777"/>
      <c r="X237" s="777"/>
      <c r="Y237" s="777"/>
      <c r="Z237" s="777"/>
      <c r="AA237" s="777"/>
      <c r="AB237" s="638"/>
      <c r="AC237" s="638"/>
      <c r="AD237" s="638"/>
      <c r="AE237" s="638"/>
      <c r="AF237" s="638"/>
      <c r="AG237" s="945" t="str">
        <f t="shared" si="22"/>
        <v xml:space="preserve"> </v>
      </c>
      <c r="AH237" s="774" t="str">
        <f t="shared" si="18"/>
        <v xml:space="preserve"> </v>
      </c>
      <c r="AI237" s="774" t="str">
        <f t="shared" si="23"/>
        <v xml:space="preserve"> </v>
      </c>
      <c r="AJ237" s="774" t="str">
        <f t="shared" si="19"/>
        <v xml:space="preserve"> </v>
      </c>
      <c r="AK237" s="774" t="str">
        <f t="shared" si="20"/>
        <v xml:space="preserve"> </v>
      </c>
    </row>
    <row r="238" spans="1:37" x14ac:dyDescent="0.25">
      <c r="A238" s="775"/>
      <c r="B238" s="775"/>
      <c r="C238" s="775"/>
      <c r="D238" s="775"/>
      <c r="E238" s="624"/>
      <c r="F238" s="775"/>
      <c r="G238" s="775"/>
      <c r="H238" s="754"/>
      <c r="I238" s="754"/>
      <c r="J238" s="746"/>
      <c r="K238" s="908"/>
      <c r="L238" s="638"/>
      <c r="M238" s="946"/>
      <c r="N238" s="946"/>
      <c r="O238" s="775"/>
      <c r="P238" s="775"/>
      <c r="Q238" s="947"/>
      <c r="R238" s="943" t="str">
        <f t="shared" si="21"/>
        <v xml:space="preserve"> </v>
      </c>
      <c r="S238" s="948"/>
      <c r="T238" s="948"/>
      <c r="U238" s="777"/>
      <c r="V238" s="777"/>
      <c r="W238" s="772"/>
      <c r="X238" s="772"/>
      <c r="Y238" s="772"/>
      <c r="Z238" s="772"/>
      <c r="AA238" s="772"/>
      <c r="AB238" s="624"/>
      <c r="AC238" s="624"/>
      <c r="AD238" s="624"/>
      <c r="AE238" s="624"/>
      <c r="AF238" s="624"/>
      <c r="AG238" s="945" t="str">
        <f t="shared" si="22"/>
        <v xml:space="preserve"> </v>
      </c>
      <c r="AH238" s="774" t="str">
        <f t="shared" si="18"/>
        <v xml:space="preserve"> </v>
      </c>
      <c r="AI238" s="774" t="str">
        <f t="shared" si="23"/>
        <v xml:space="preserve"> </v>
      </c>
      <c r="AJ238" s="774" t="str">
        <f t="shared" si="19"/>
        <v xml:space="preserve"> </v>
      </c>
      <c r="AK238" s="774" t="str">
        <f t="shared" si="20"/>
        <v xml:space="preserve"> </v>
      </c>
    </row>
    <row r="239" spans="1:37" x14ac:dyDescent="0.25">
      <c r="A239" s="775"/>
      <c r="B239" s="775"/>
      <c r="C239" s="775"/>
      <c r="D239" s="775"/>
      <c r="E239" s="624"/>
      <c r="F239" s="775"/>
      <c r="G239" s="775"/>
      <c r="H239" s="754"/>
      <c r="I239" s="754"/>
      <c r="J239" s="746"/>
      <c r="K239" s="908"/>
      <c r="L239" s="638"/>
      <c r="M239" s="946"/>
      <c r="N239" s="946"/>
      <c r="O239" s="775"/>
      <c r="P239" s="775"/>
      <c r="Q239" s="947"/>
      <c r="R239" s="943" t="str">
        <f t="shared" si="21"/>
        <v xml:space="preserve"> </v>
      </c>
      <c r="S239" s="948"/>
      <c r="T239" s="948"/>
      <c r="U239" s="777"/>
      <c r="V239" s="777"/>
      <c r="W239" s="777"/>
      <c r="X239" s="777"/>
      <c r="Y239" s="777"/>
      <c r="Z239" s="777"/>
      <c r="AA239" s="777"/>
      <c r="AB239" s="638"/>
      <c r="AC239" s="638"/>
      <c r="AD239" s="638"/>
      <c r="AE239" s="638"/>
      <c r="AF239" s="638"/>
      <c r="AG239" s="945" t="str">
        <f t="shared" si="22"/>
        <v xml:space="preserve"> </v>
      </c>
      <c r="AH239" s="774" t="str">
        <f t="shared" si="18"/>
        <v xml:space="preserve"> </v>
      </c>
      <c r="AI239" s="774" t="str">
        <f t="shared" si="23"/>
        <v xml:space="preserve"> </v>
      </c>
      <c r="AJ239" s="774" t="str">
        <f t="shared" si="19"/>
        <v xml:space="preserve"> </v>
      </c>
      <c r="AK239" s="774" t="str">
        <f t="shared" si="20"/>
        <v xml:space="preserve"> </v>
      </c>
    </row>
    <row r="240" spans="1:37" x14ac:dyDescent="0.25">
      <c r="A240" s="775"/>
      <c r="B240" s="775"/>
      <c r="C240" s="775"/>
      <c r="D240" s="775"/>
      <c r="E240" s="624"/>
      <c r="F240" s="775"/>
      <c r="G240" s="775"/>
      <c r="H240" s="754"/>
      <c r="I240" s="754"/>
      <c r="J240" s="746"/>
      <c r="K240" s="908"/>
      <c r="L240" s="638"/>
      <c r="M240" s="946"/>
      <c r="N240" s="946"/>
      <c r="O240" s="775"/>
      <c r="P240" s="775"/>
      <c r="Q240" s="947"/>
      <c r="R240" s="943" t="str">
        <f t="shared" si="21"/>
        <v xml:space="preserve"> </v>
      </c>
      <c r="S240" s="948"/>
      <c r="T240" s="948"/>
      <c r="U240" s="777"/>
      <c r="V240" s="777"/>
      <c r="W240" s="777"/>
      <c r="X240" s="777"/>
      <c r="Y240" s="777"/>
      <c r="Z240" s="777"/>
      <c r="AA240" s="777"/>
      <c r="AB240" s="638"/>
      <c r="AC240" s="638"/>
      <c r="AD240" s="638"/>
      <c r="AE240" s="638"/>
      <c r="AF240" s="638"/>
      <c r="AG240" s="945" t="str">
        <f t="shared" si="22"/>
        <v xml:space="preserve"> </v>
      </c>
      <c r="AH240" s="774" t="str">
        <f t="shared" si="18"/>
        <v xml:space="preserve"> </v>
      </c>
      <c r="AI240" s="774" t="str">
        <f t="shared" si="23"/>
        <v xml:space="preserve"> </v>
      </c>
      <c r="AJ240" s="774" t="str">
        <f t="shared" si="19"/>
        <v xml:space="preserve"> </v>
      </c>
      <c r="AK240" s="774" t="str">
        <f t="shared" si="20"/>
        <v xml:space="preserve"> </v>
      </c>
    </row>
    <row r="241" spans="1:37" x14ac:dyDescent="0.25">
      <c r="A241" s="775"/>
      <c r="B241" s="775"/>
      <c r="C241" s="775"/>
      <c r="D241" s="775"/>
      <c r="E241" s="624"/>
      <c r="F241" s="775"/>
      <c r="G241" s="775"/>
      <c r="H241" s="754"/>
      <c r="I241" s="754"/>
      <c r="J241" s="746"/>
      <c r="K241" s="908"/>
      <c r="L241" s="638"/>
      <c r="M241" s="946"/>
      <c r="N241" s="946"/>
      <c r="O241" s="775"/>
      <c r="P241" s="775"/>
      <c r="Q241" s="947"/>
      <c r="R241" s="943" t="str">
        <f t="shared" si="21"/>
        <v xml:space="preserve"> </v>
      </c>
      <c r="S241" s="948"/>
      <c r="T241" s="948"/>
      <c r="U241" s="777"/>
      <c r="V241" s="777"/>
      <c r="W241" s="777"/>
      <c r="X241" s="777"/>
      <c r="Y241" s="777"/>
      <c r="Z241" s="777"/>
      <c r="AA241" s="777"/>
      <c r="AB241" s="638"/>
      <c r="AC241" s="638"/>
      <c r="AD241" s="638"/>
      <c r="AE241" s="638"/>
      <c r="AF241" s="638"/>
      <c r="AG241" s="945" t="str">
        <f t="shared" si="22"/>
        <v xml:space="preserve"> </v>
      </c>
      <c r="AH241" s="774" t="str">
        <f t="shared" si="18"/>
        <v xml:space="preserve"> </v>
      </c>
      <c r="AI241" s="774" t="str">
        <f t="shared" si="23"/>
        <v xml:space="preserve"> </v>
      </c>
      <c r="AJ241" s="774" t="str">
        <f t="shared" si="19"/>
        <v xml:space="preserve"> </v>
      </c>
      <c r="AK241" s="774" t="str">
        <f t="shared" si="20"/>
        <v xml:space="preserve"> </v>
      </c>
    </row>
    <row r="242" spans="1:37" x14ac:dyDescent="0.25">
      <c r="A242" s="775"/>
      <c r="B242" s="775"/>
      <c r="C242" s="775"/>
      <c r="D242" s="775"/>
      <c r="E242" s="624"/>
      <c r="F242" s="775"/>
      <c r="G242" s="775"/>
      <c r="H242" s="754"/>
      <c r="I242" s="754"/>
      <c r="J242" s="746"/>
      <c r="K242" s="908"/>
      <c r="L242" s="638"/>
      <c r="M242" s="946"/>
      <c r="N242" s="946"/>
      <c r="O242" s="775"/>
      <c r="P242" s="775"/>
      <c r="Q242" s="947"/>
      <c r="R242" s="943" t="str">
        <f t="shared" si="21"/>
        <v xml:space="preserve"> </v>
      </c>
      <c r="S242" s="948"/>
      <c r="T242" s="948"/>
      <c r="U242" s="777"/>
      <c r="V242" s="777"/>
      <c r="W242" s="772"/>
      <c r="X242" s="772"/>
      <c r="Y242" s="772"/>
      <c r="Z242" s="772"/>
      <c r="AA242" s="772"/>
      <c r="AB242" s="624"/>
      <c r="AC242" s="624"/>
      <c r="AD242" s="624"/>
      <c r="AE242" s="624"/>
      <c r="AF242" s="624"/>
      <c r="AG242" s="945" t="str">
        <f t="shared" si="22"/>
        <v xml:space="preserve"> </v>
      </c>
      <c r="AH242" s="774" t="str">
        <f t="shared" si="18"/>
        <v xml:space="preserve"> </v>
      </c>
      <c r="AI242" s="774" t="str">
        <f t="shared" si="23"/>
        <v xml:space="preserve"> </v>
      </c>
      <c r="AJ242" s="774" t="str">
        <f t="shared" si="19"/>
        <v xml:space="preserve"> </v>
      </c>
      <c r="AK242" s="774" t="str">
        <f t="shared" si="20"/>
        <v xml:space="preserve"> </v>
      </c>
    </row>
    <row r="243" spans="1:37" x14ac:dyDescent="0.25">
      <c r="A243" s="775"/>
      <c r="B243" s="775"/>
      <c r="C243" s="775"/>
      <c r="D243" s="775"/>
      <c r="E243" s="624"/>
      <c r="F243" s="775"/>
      <c r="G243" s="775"/>
      <c r="H243" s="754"/>
      <c r="I243" s="754"/>
      <c r="J243" s="746"/>
      <c r="K243" s="908"/>
      <c r="L243" s="638"/>
      <c r="M243" s="946"/>
      <c r="N243" s="946"/>
      <c r="O243" s="775"/>
      <c r="P243" s="775"/>
      <c r="Q243" s="947"/>
      <c r="R243" s="943" t="str">
        <f t="shared" si="21"/>
        <v xml:space="preserve"> </v>
      </c>
      <c r="S243" s="948"/>
      <c r="T243" s="948"/>
      <c r="U243" s="777"/>
      <c r="V243" s="777"/>
      <c r="W243" s="777"/>
      <c r="X243" s="777"/>
      <c r="Y243" s="777"/>
      <c r="Z243" s="777"/>
      <c r="AA243" s="777"/>
      <c r="AB243" s="638"/>
      <c r="AC243" s="638"/>
      <c r="AD243" s="638"/>
      <c r="AE243" s="638"/>
      <c r="AF243" s="638"/>
      <c r="AG243" s="945" t="str">
        <f t="shared" si="22"/>
        <v xml:space="preserve"> </v>
      </c>
      <c r="AH243" s="774" t="str">
        <f t="shared" si="18"/>
        <v xml:space="preserve"> </v>
      </c>
      <c r="AI243" s="774" t="str">
        <f t="shared" si="23"/>
        <v xml:space="preserve"> </v>
      </c>
      <c r="AJ243" s="774" t="str">
        <f t="shared" si="19"/>
        <v xml:space="preserve"> </v>
      </c>
      <c r="AK243" s="774" t="str">
        <f t="shared" si="20"/>
        <v xml:space="preserve"> </v>
      </c>
    </row>
    <row r="244" spans="1:37" x14ac:dyDescent="0.25">
      <c r="A244" s="775"/>
      <c r="B244" s="775"/>
      <c r="C244" s="775"/>
      <c r="D244" s="775"/>
      <c r="E244" s="624"/>
      <c r="F244" s="775"/>
      <c r="G244" s="775"/>
      <c r="H244" s="754"/>
      <c r="I244" s="754"/>
      <c r="J244" s="746"/>
      <c r="K244" s="908"/>
      <c r="L244" s="638"/>
      <c r="M244" s="946"/>
      <c r="N244" s="946"/>
      <c r="O244" s="775"/>
      <c r="P244" s="775"/>
      <c r="Q244" s="947"/>
      <c r="R244" s="943" t="str">
        <f t="shared" si="21"/>
        <v xml:space="preserve"> </v>
      </c>
      <c r="S244" s="948"/>
      <c r="T244" s="948"/>
      <c r="U244" s="777"/>
      <c r="V244" s="777"/>
      <c r="W244" s="777"/>
      <c r="X244" s="777"/>
      <c r="Y244" s="777"/>
      <c r="Z244" s="777"/>
      <c r="AA244" s="777"/>
      <c r="AB244" s="638"/>
      <c r="AC244" s="638"/>
      <c r="AD244" s="638"/>
      <c r="AE244" s="638"/>
      <c r="AF244" s="638"/>
      <c r="AG244" s="945" t="str">
        <f t="shared" si="22"/>
        <v xml:space="preserve"> </v>
      </c>
      <c r="AH244" s="774" t="str">
        <f t="shared" si="18"/>
        <v xml:space="preserve"> </v>
      </c>
      <c r="AI244" s="774" t="str">
        <f t="shared" si="23"/>
        <v xml:space="preserve"> </v>
      </c>
      <c r="AJ244" s="774" t="str">
        <f t="shared" si="19"/>
        <v xml:space="preserve"> </v>
      </c>
      <c r="AK244" s="774" t="str">
        <f t="shared" si="20"/>
        <v xml:space="preserve"> </v>
      </c>
    </row>
    <row r="245" spans="1:37" x14ac:dyDescent="0.25">
      <c r="A245" s="775"/>
      <c r="B245" s="775"/>
      <c r="C245" s="775"/>
      <c r="D245" s="775"/>
      <c r="E245" s="624"/>
      <c r="F245" s="775"/>
      <c r="G245" s="775"/>
      <c r="H245" s="754"/>
      <c r="I245" s="754"/>
      <c r="J245" s="746"/>
      <c r="K245" s="908"/>
      <c r="L245" s="638"/>
      <c r="M245" s="946"/>
      <c r="N245" s="946"/>
      <c r="O245" s="775"/>
      <c r="P245" s="775"/>
      <c r="Q245" s="947"/>
      <c r="R245" s="943" t="str">
        <f t="shared" si="21"/>
        <v xml:space="preserve"> </v>
      </c>
      <c r="S245" s="948"/>
      <c r="T245" s="948"/>
      <c r="U245" s="777"/>
      <c r="V245" s="777"/>
      <c r="W245" s="777"/>
      <c r="X245" s="777"/>
      <c r="Y245" s="777"/>
      <c r="Z245" s="777"/>
      <c r="AA245" s="777"/>
      <c r="AB245" s="638"/>
      <c r="AC245" s="638"/>
      <c r="AD245" s="638"/>
      <c r="AE245" s="638"/>
      <c r="AF245" s="638"/>
      <c r="AG245" s="945" t="str">
        <f t="shared" si="22"/>
        <v xml:space="preserve"> </v>
      </c>
      <c r="AH245" s="774" t="str">
        <f t="shared" si="18"/>
        <v xml:space="preserve"> </v>
      </c>
      <c r="AI245" s="774" t="str">
        <f t="shared" si="23"/>
        <v xml:space="preserve"> </v>
      </c>
      <c r="AJ245" s="774" t="str">
        <f t="shared" si="19"/>
        <v xml:space="preserve"> </v>
      </c>
      <c r="AK245" s="774" t="str">
        <f t="shared" si="20"/>
        <v xml:space="preserve"> </v>
      </c>
    </row>
    <row r="246" spans="1:37" x14ac:dyDescent="0.25">
      <c r="A246" s="775"/>
      <c r="B246" s="775"/>
      <c r="C246" s="775"/>
      <c r="D246" s="775"/>
      <c r="E246" s="624"/>
      <c r="F246" s="775"/>
      <c r="G246" s="775"/>
      <c r="H246" s="754"/>
      <c r="I246" s="754"/>
      <c r="J246" s="746"/>
      <c r="K246" s="908"/>
      <c r="L246" s="638"/>
      <c r="M246" s="946"/>
      <c r="N246" s="946"/>
      <c r="O246" s="775"/>
      <c r="P246" s="775"/>
      <c r="Q246" s="947"/>
      <c r="R246" s="943" t="str">
        <f t="shared" si="21"/>
        <v xml:space="preserve"> </v>
      </c>
      <c r="S246" s="948"/>
      <c r="T246" s="948"/>
      <c r="U246" s="777"/>
      <c r="V246" s="777"/>
      <c r="W246" s="777"/>
      <c r="X246" s="777"/>
      <c r="Y246" s="777"/>
      <c r="Z246" s="777"/>
      <c r="AA246" s="777"/>
      <c r="AB246" s="638"/>
      <c r="AC246" s="638"/>
      <c r="AD246" s="638"/>
      <c r="AE246" s="638"/>
      <c r="AF246" s="638"/>
      <c r="AG246" s="945" t="str">
        <f t="shared" si="22"/>
        <v xml:space="preserve"> </v>
      </c>
      <c r="AH246" s="774" t="str">
        <f t="shared" si="18"/>
        <v xml:space="preserve"> </v>
      </c>
      <c r="AI246" s="774" t="str">
        <f t="shared" si="23"/>
        <v xml:space="preserve"> </v>
      </c>
      <c r="AJ246" s="774" t="str">
        <f t="shared" si="19"/>
        <v xml:space="preserve"> </v>
      </c>
      <c r="AK246" s="774" t="str">
        <f t="shared" si="20"/>
        <v xml:space="preserve"> </v>
      </c>
    </row>
    <row r="247" spans="1:37" x14ac:dyDescent="0.25">
      <c r="A247" s="775"/>
      <c r="B247" s="775"/>
      <c r="C247" s="775"/>
      <c r="D247" s="775"/>
      <c r="E247" s="624"/>
      <c r="F247" s="775"/>
      <c r="G247" s="775"/>
      <c r="H247" s="754"/>
      <c r="I247" s="754"/>
      <c r="J247" s="746"/>
      <c r="K247" s="908"/>
      <c r="L247" s="638"/>
      <c r="M247" s="946"/>
      <c r="N247" s="946"/>
      <c r="O247" s="775"/>
      <c r="P247" s="775"/>
      <c r="Q247" s="947"/>
      <c r="R247" s="943" t="str">
        <f t="shared" si="21"/>
        <v xml:space="preserve"> </v>
      </c>
      <c r="S247" s="948"/>
      <c r="T247" s="948"/>
      <c r="U247" s="777"/>
      <c r="V247" s="777"/>
      <c r="W247" s="777"/>
      <c r="X247" s="777"/>
      <c r="Y247" s="777"/>
      <c r="Z247" s="777"/>
      <c r="AA247" s="777"/>
      <c r="AB247" s="638"/>
      <c r="AC247" s="638"/>
      <c r="AD247" s="638"/>
      <c r="AE247" s="638"/>
      <c r="AF247" s="638"/>
      <c r="AG247" s="945" t="str">
        <f t="shared" si="22"/>
        <v xml:space="preserve"> </v>
      </c>
      <c r="AH247" s="774" t="str">
        <f t="shared" si="18"/>
        <v xml:space="preserve"> </v>
      </c>
      <c r="AI247" s="774" t="str">
        <f t="shared" si="23"/>
        <v xml:space="preserve"> </v>
      </c>
      <c r="AJ247" s="774" t="str">
        <f t="shared" si="19"/>
        <v xml:space="preserve"> </v>
      </c>
      <c r="AK247" s="774" t="str">
        <f t="shared" si="20"/>
        <v xml:space="preserve"> </v>
      </c>
    </row>
    <row r="248" spans="1:37" x14ac:dyDescent="0.25">
      <c r="A248" s="775"/>
      <c r="B248" s="775"/>
      <c r="C248" s="775"/>
      <c r="D248" s="775"/>
      <c r="E248" s="624"/>
      <c r="F248" s="775"/>
      <c r="G248" s="775"/>
      <c r="H248" s="754"/>
      <c r="I248" s="754"/>
      <c r="J248" s="746"/>
      <c r="K248" s="908"/>
      <c r="L248" s="638"/>
      <c r="M248" s="946"/>
      <c r="N248" s="946"/>
      <c r="O248" s="775"/>
      <c r="P248" s="775"/>
      <c r="Q248" s="947"/>
      <c r="R248" s="943" t="str">
        <f t="shared" si="21"/>
        <v xml:space="preserve"> </v>
      </c>
      <c r="S248" s="948"/>
      <c r="T248" s="948"/>
      <c r="U248" s="777"/>
      <c r="V248" s="777"/>
      <c r="W248" s="777"/>
      <c r="X248" s="777"/>
      <c r="Y248" s="777"/>
      <c r="Z248" s="777"/>
      <c r="AA248" s="777"/>
      <c r="AB248" s="638"/>
      <c r="AC248" s="638"/>
      <c r="AD248" s="638"/>
      <c r="AE248" s="638"/>
      <c r="AF248" s="638"/>
      <c r="AG248" s="945" t="str">
        <f t="shared" si="22"/>
        <v xml:space="preserve"> </v>
      </c>
      <c r="AH248" s="774" t="str">
        <f t="shared" si="18"/>
        <v xml:space="preserve"> </v>
      </c>
      <c r="AI248" s="774" t="str">
        <f t="shared" si="23"/>
        <v xml:space="preserve"> </v>
      </c>
      <c r="AJ248" s="774" t="str">
        <f t="shared" si="19"/>
        <v xml:space="preserve"> </v>
      </c>
      <c r="AK248" s="774" t="str">
        <f t="shared" si="20"/>
        <v xml:space="preserve"> </v>
      </c>
    </row>
    <row r="249" spans="1:37" x14ac:dyDescent="0.25">
      <c r="A249" s="775"/>
      <c r="B249" s="775"/>
      <c r="C249" s="775"/>
      <c r="D249" s="775"/>
      <c r="E249" s="624"/>
      <c r="F249" s="775"/>
      <c r="G249" s="775"/>
      <c r="H249" s="754"/>
      <c r="I249" s="754"/>
      <c r="J249" s="746"/>
      <c r="K249" s="908"/>
      <c r="L249" s="638"/>
      <c r="M249" s="946"/>
      <c r="N249" s="946"/>
      <c r="O249" s="775"/>
      <c r="P249" s="775"/>
      <c r="Q249" s="947"/>
      <c r="R249" s="943" t="str">
        <f t="shared" si="21"/>
        <v xml:space="preserve"> </v>
      </c>
      <c r="S249" s="948"/>
      <c r="T249" s="948"/>
      <c r="U249" s="777"/>
      <c r="V249" s="777"/>
      <c r="W249" s="777"/>
      <c r="X249" s="777"/>
      <c r="Y249" s="777"/>
      <c r="Z249" s="777"/>
      <c r="AA249" s="777"/>
      <c r="AB249" s="638"/>
      <c r="AC249" s="638"/>
      <c r="AD249" s="638"/>
      <c r="AE249" s="638"/>
      <c r="AF249" s="638"/>
      <c r="AG249" s="945" t="str">
        <f t="shared" si="22"/>
        <v xml:space="preserve"> </v>
      </c>
      <c r="AH249" s="774" t="str">
        <f t="shared" si="18"/>
        <v xml:space="preserve"> </v>
      </c>
      <c r="AI249" s="774" t="str">
        <f t="shared" si="23"/>
        <v xml:space="preserve"> </v>
      </c>
      <c r="AJ249" s="774" t="str">
        <f t="shared" si="19"/>
        <v xml:space="preserve"> </v>
      </c>
      <c r="AK249" s="774" t="str">
        <f t="shared" si="20"/>
        <v xml:space="preserve"> </v>
      </c>
    </row>
    <row r="250" spans="1:37" x14ac:dyDescent="0.25">
      <c r="A250" s="775"/>
      <c r="B250" s="775"/>
      <c r="C250" s="775"/>
      <c r="D250" s="775"/>
      <c r="E250" s="624"/>
      <c r="F250" s="775"/>
      <c r="G250" s="775"/>
      <c r="H250" s="754"/>
      <c r="I250" s="754"/>
      <c r="J250" s="746"/>
      <c r="K250" s="908"/>
      <c r="L250" s="638"/>
      <c r="M250" s="946"/>
      <c r="N250" s="946"/>
      <c r="O250" s="775"/>
      <c r="P250" s="775"/>
      <c r="Q250" s="947"/>
      <c r="R250" s="943" t="str">
        <f t="shared" si="21"/>
        <v xml:space="preserve"> </v>
      </c>
      <c r="S250" s="948"/>
      <c r="T250" s="948"/>
      <c r="U250" s="777"/>
      <c r="V250" s="777"/>
      <c r="W250" s="777"/>
      <c r="X250" s="777"/>
      <c r="Y250" s="777"/>
      <c r="Z250" s="777"/>
      <c r="AA250" s="777"/>
      <c r="AB250" s="638"/>
      <c r="AC250" s="638"/>
      <c r="AD250" s="638"/>
      <c r="AE250" s="638"/>
      <c r="AF250" s="638"/>
      <c r="AG250" s="945" t="str">
        <f t="shared" si="22"/>
        <v xml:space="preserve"> </v>
      </c>
      <c r="AH250" s="774" t="str">
        <f t="shared" si="18"/>
        <v xml:space="preserve"> </v>
      </c>
      <c r="AI250" s="774" t="str">
        <f t="shared" si="23"/>
        <v xml:space="preserve"> </v>
      </c>
      <c r="AJ250" s="774" t="str">
        <f t="shared" si="19"/>
        <v xml:space="preserve"> </v>
      </c>
      <c r="AK250" s="774" t="str">
        <f t="shared" si="20"/>
        <v xml:space="preserve"> </v>
      </c>
    </row>
    <row r="251" spans="1:37" x14ac:dyDescent="0.25">
      <c r="A251" s="775"/>
      <c r="B251" s="775"/>
      <c r="C251" s="775"/>
      <c r="D251" s="775"/>
      <c r="E251" s="624"/>
      <c r="F251" s="775"/>
      <c r="G251" s="775"/>
      <c r="H251" s="754"/>
      <c r="I251" s="754"/>
      <c r="J251" s="746"/>
      <c r="K251" s="908"/>
      <c r="L251" s="638"/>
      <c r="M251" s="946"/>
      <c r="N251" s="946"/>
      <c r="O251" s="775"/>
      <c r="P251" s="775"/>
      <c r="Q251" s="947"/>
      <c r="R251" s="943" t="str">
        <f t="shared" si="21"/>
        <v xml:space="preserve"> </v>
      </c>
      <c r="S251" s="948"/>
      <c r="T251" s="948"/>
      <c r="U251" s="777"/>
      <c r="V251" s="777"/>
      <c r="W251" s="777"/>
      <c r="X251" s="777"/>
      <c r="Y251" s="777"/>
      <c r="Z251" s="777"/>
      <c r="AA251" s="777"/>
      <c r="AB251" s="638"/>
      <c r="AC251" s="638"/>
      <c r="AD251" s="638"/>
      <c r="AE251" s="638"/>
      <c r="AF251" s="638"/>
      <c r="AG251" s="945" t="str">
        <f t="shared" si="22"/>
        <v xml:space="preserve"> </v>
      </c>
      <c r="AH251" s="774" t="str">
        <f t="shared" si="18"/>
        <v xml:space="preserve"> </v>
      </c>
      <c r="AI251" s="774" t="str">
        <f t="shared" si="23"/>
        <v xml:space="preserve"> </v>
      </c>
      <c r="AJ251" s="774" t="str">
        <f t="shared" si="19"/>
        <v xml:space="preserve"> </v>
      </c>
      <c r="AK251" s="774" t="str">
        <f t="shared" si="20"/>
        <v xml:space="preserve"> </v>
      </c>
    </row>
    <row r="252" spans="1:37" x14ac:dyDescent="0.25">
      <c r="A252" s="775"/>
      <c r="B252" s="775"/>
      <c r="C252" s="775"/>
      <c r="D252" s="775"/>
      <c r="E252" s="624"/>
      <c r="F252" s="775"/>
      <c r="G252" s="775"/>
      <c r="H252" s="754"/>
      <c r="I252" s="754"/>
      <c r="J252" s="746"/>
      <c r="K252" s="908"/>
      <c r="L252" s="638"/>
      <c r="M252" s="946"/>
      <c r="N252" s="946"/>
      <c r="O252" s="775"/>
      <c r="P252" s="775"/>
      <c r="Q252" s="947"/>
      <c r="R252" s="943" t="str">
        <f t="shared" si="21"/>
        <v xml:space="preserve"> </v>
      </c>
      <c r="S252" s="948"/>
      <c r="T252" s="948"/>
      <c r="U252" s="777"/>
      <c r="V252" s="777"/>
      <c r="W252" s="777"/>
      <c r="X252" s="777"/>
      <c r="Y252" s="777"/>
      <c r="Z252" s="777"/>
      <c r="AA252" s="777"/>
      <c r="AB252" s="638"/>
      <c r="AC252" s="638"/>
      <c r="AD252" s="638"/>
      <c r="AE252" s="638"/>
      <c r="AF252" s="638"/>
      <c r="AG252" s="945" t="str">
        <f t="shared" si="22"/>
        <v xml:space="preserve"> </v>
      </c>
      <c r="AH252" s="774" t="str">
        <f t="shared" si="18"/>
        <v xml:space="preserve"> </v>
      </c>
      <c r="AI252" s="774" t="str">
        <f t="shared" si="23"/>
        <v xml:space="preserve"> </v>
      </c>
      <c r="AJ252" s="774" t="str">
        <f t="shared" si="19"/>
        <v xml:space="preserve"> </v>
      </c>
      <c r="AK252" s="774" t="str">
        <f t="shared" si="20"/>
        <v xml:space="preserve"> </v>
      </c>
    </row>
    <row r="253" spans="1:37" x14ac:dyDescent="0.25">
      <c r="A253" s="775"/>
      <c r="B253" s="775"/>
      <c r="C253" s="775"/>
      <c r="D253" s="775"/>
      <c r="E253" s="624"/>
      <c r="F253" s="775"/>
      <c r="G253" s="775"/>
      <c r="H253" s="754"/>
      <c r="I253" s="754"/>
      <c r="J253" s="746"/>
      <c r="K253" s="908"/>
      <c r="L253" s="638"/>
      <c r="M253" s="946"/>
      <c r="N253" s="946"/>
      <c r="O253" s="775"/>
      <c r="P253" s="775"/>
      <c r="Q253" s="947"/>
      <c r="R253" s="943" t="str">
        <f t="shared" si="21"/>
        <v xml:space="preserve"> </v>
      </c>
      <c r="S253" s="948"/>
      <c r="T253" s="948"/>
      <c r="U253" s="777"/>
      <c r="V253" s="777"/>
      <c r="W253" s="777"/>
      <c r="X253" s="777"/>
      <c r="Y253" s="777"/>
      <c r="Z253" s="777"/>
      <c r="AA253" s="777"/>
      <c r="AB253" s="638"/>
      <c r="AC253" s="638"/>
      <c r="AD253" s="638"/>
      <c r="AE253" s="638"/>
      <c r="AF253" s="638"/>
      <c r="AG253" s="945" t="str">
        <f t="shared" si="22"/>
        <v xml:space="preserve"> </v>
      </c>
      <c r="AH253" s="774" t="str">
        <f t="shared" si="18"/>
        <v xml:space="preserve"> </v>
      </c>
      <c r="AI253" s="774" t="str">
        <f t="shared" si="23"/>
        <v xml:space="preserve"> </v>
      </c>
      <c r="AJ253" s="774" t="str">
        <f t="shared" si="19"/>
        <v xml:space="preserve"> </v>
      </c>
      <c r="AK253" s="774" t="str">
        <f t="shared" si="20"/>
        <v xml:space="preserve"> </v>
      </c>
    </row>
    <row r="254" spans="1:37" x14ac:dyDescent="0.25">
      <c r="A254" s="775"/>
      <c r="B254" s="775"/>
      <c r="C254" s="775"/>
      <c r="D254" s="775"/>
      <c r="E254" s="624"/>
      <c r="F254" s="775"/>
      <c r="G254" s="775"/>
      <c r="H254" s="754"/>
      <c r="I254" s="754"/>
      <c r="J254" s="746"/>
      <c r="K254" s="908"/>
      <c r="L254" s="638"/>
      <c r="M254" s="946"/>
      <c r="N254" s="946"/>
      <c r="O254" s="775"/>
      <c r="P254" s="775"/>
      <c r="Q254" s="947"/>
      <c r="R254" s="943" t="str">
        <f t="shared" si="21"/>
        <v xml:space="preserve"> </v>
      </c>
      <c r="S254" s="948"/>
      <c r="T254" s="948"/>
      <c r="U254" s="777"/>
      <c r="V254" s="777"/>
      <c r="W254" s="777"/>
      <c r="X254" s="777"/>
      <c r="Y254" s="777"/>
      <c r="Z254" s="777"/>
      <c r="AA254" s="777"/>
      <c r="AB254" s="638"/>
      <c r="AC254" s="638"/>
      <c r="AD254" s="638"/>
      <c r="AE254" s="638"/>
      <c r="AF254" s="638"/>
      <c r="AG254" s="945" t="str">
        <f t="shared" si="22"/>
        <v xml:space="preserve"> </v>
      </c>
      <c r="AH254" s="774" t="str">
        <f t="shared" si="18"/>
        <v xml:space="preserve"> </v>
      </c>
      <c r="AI254" s="774" t="str">
        <f t="shared" si="23"/>
        <v xml:space="preserve"> </v>
      </c>
      <c r="AJ254" s="774" t="str">
        <f t="shared" si="19"/>
        <v xml:space="preserve"> </v>
      </c>
      <c r="AK254" s="774" t="str">
        <f t="shared" si="20"/>
        <v xml:space="preserve"> </v>
      </c>
    </row>
    <row r="255" spans="1:37" x14ac:dyDescent="0.25">
      <c r="A255" s="775"/>
      <c r="B255" s="775"/>
      <c r="C255" s="775"/>
      <c r="D255" s="775"/>
      <c r="E255" s="624"/>
      <c r="F255" s="775"/>
      <c r="G255" s="775"/>
      <c r="H255" s="754"/>
      <c r="I255" s="754"/>
      <c r="J255" s="746"/>
      <c r="K255" s="908"/>
      <c r="L255" s="638"/>
      <c r="M255" s="946"/>
      <c r="N255" s="946"/>
      <c r="O255" s="775"/>
      <c r="P255" s="775"/>
      <c r="Q255" s="947"/>
      <c r="R255" s="943" t="str">
        <f t="shared" si="21"/>
        <v xml:space="preserve"> </v>
      </c>
      <c r="S255" s="948"/>
      <c r="T255" s="948"/>
      <c r="U255" s="777"/>
      <c r="V255" s="777"/>
      <c r="W255" s="777"/>
      <c r="X255" s="777"/>
      <c r="Y255" s="777"/>
      <c r="Z255" s="777"/>
      <c r="AA255" s="777"/>
      <c r="AB255" s="638"/>
      <c r="AC255" s="638"/>
      <c r="AD255" s="638"/>
      <c r="AE255" s="638"/>
      <c r="AF255" s="638"/>
      <c r="AG255" s="945" t="str">
        <f t="shared" si="22"/>
        <v xml:space="preserve"> </v>
      </c>
      <c r="AH255" s="774" t="str">
        <f t="shared" si="18"/>
        <v xml:space="preserve"> </v>
      </c>
      <c r="AI255" s="774" t="str">
        <f t="shared" si="23"/>
        <v xml:space="preserve"> </v>
      </c>
      <c r="AJ255" s="774" t="str">
        <f t="shared" si="19"/>
        <v xml:space="preserve"> </v>
      </c>
      <c r="AK255" s="774" t="str">
        <f t="shared" si="20"/>
        <v xml:space="preserve"> </v>
      </c>
    </row>
    <row r="256" spans="1:37" x14ac:dyDescent="0.25">
      <c r="A256" s="775"/>
      <c r="B256" s="775"/>
      <c r="C256" s="775"/>
      <c r="D256" s="775"/>
      <c r="E256" s="624"/>
      <c r="F256" s="775"/>
      <c r="G256" s="775"/>
      <c r="H256" s="754"/>
      <c r="I256" s="754"/>
      <c r="J256" s="746"/>
      <c r="K256" s="908"/>
      <c r="L256" s="638"/>
      <c r="M256" s="946"/>
      <c r="N256" s="946"/>
      <c r="O256" s="775"/>
      <c r="P256" s="775"/>
      <c r="Q256" s="947"/>
      <c r="R256" s="943" t="str">
        <f t="shared" si="21"/>
        <v xml:space="preserve"> </v>
      </c>
      <c r="S256" s="948"/>
      <c r="T256" s="948"/>
      <c r="U256" s="777"/>
      <c r="V256" s="777"/>
      <c r="W256" s="777"/>
      <c r="X256" s="777"/>
      <c r="Y256" s="777"/>
      <c r="Z256" s="777"/>
      <c r="AA256" s="777"/>
      <c r="AB256" s="638"/>
      <c r="AC256" s="638"/>
      <c r="AD256" s="638"/>
      <c r="AE256" s="638"/>
      <c r="AF256" s="638"/>
      <c r="AG256" s="945" t="str">
        <f t="shared" si="22"/>
        <v xml:space="preserve"> </v>
      </c>
      <c r="AH256" s="774" t="str">
        <f t="shared" si="18"/>
        <v xml:space="preserve"> </v>
      </c>
      <c r="AI256" s="774" t="str">
        <f t="shared" si="23"/>
        <v xml:space="preserve"> </v>
      </c>
      <c r="AJ256" s="774" t="str">
        <f t="shared" si="19"/>
        <v xml:space="preserve"> </v>
      </c>
      <c r="AK256" s="774" t="str">
        <f t="shared" si="20"/>
        <v xml:space="preserve"> </v>
      </c>
    </row>
    <row r="257" spans="1:37" x14ac:dyDescent="0.25">
      <c r="A257" s="775"/>
      <c r="B257" s="775"/>
      <c r="C257" s="775"/>
      <c r="D257" s="775"/>
      <c r="E257" s="624"/>
      <c r="F257" s="775"/>
      <c r="G257" s="775"/>
      <c r="H257" s="754"/>
      <c r="I257" s="754"/>
      <c r="J257" s="746"/>
      <c r="K257" s="908"/>
      <c r="L257" s="638"/>
      <c r="M257" s="946"/>
      <c r="N257" s="946"/>
      <c r="O257" s="775"/>
      <c r="P257" s="775"/>
      <c r="Q257" s="947"/>
      <c r="R257" s="943" t="str">
        <f t="shared" si="21"/>
        <v xml:space="preserve"> </v>
      </c>
      <c r="S257" s="948"/>
      <c r="T257" s="948"/>
      <c r="U257" s="777"/>
      <c r="V257" s="777"/>
      <c r="W257" s="777"/>
      <c r="X257" s="777"/>
      <c r="Y257" s="777"/>
      <c r="Z257" s="777"/>
      <c r="AA257" s="777"/>
      <c r="AB257" s="638"/>
      <c r="AC257" s="638"/>
      <c r="AD257" s="638"/>
      <c r="AE257" s="638"/>
      <c r="AF257" s="638"/>
      <c r="AG257" s="945" t="str">
        <f t="shared" si="22"/>
        <v xml:space="preserve"> </v>
      </c>
      <c r="AH257" s="774" t="str">
        <f t="shared" si="18"/>
        <v xml:space="preserve"> </v>
      </c>
      <c r="AI257" s="774" t="str">
        <f t="shared" si="23"/>
        <v xml:space="preserve"> </v>
      </c>
      <c r="AJ257" s="774" t="str">
        <f t="shared" si="19"/>
        <v xml:space="preserve"> </v>
      </c>
      <c r="AK257" s="774" t="str">
        <f t="shared" si="20"/>
        <v xml:space="preserve"> </v>
      </c>
    </row>
    <row r="258" spans="1:37" x14ac:dyDescent="0.25">
      <c r="A258" s="775"/>
      <c r="B258" s="775"/>
      <c r="C258" s="775"/>
      <c r="D258" s="775"/>
      <c r="E258" s="624"/>
      <c r="F258" s="775"/>
      <c r="G258" s="775"/>
      <c r="H258" s="754"/>
      <c r="I258" s="754"/>
      <c r="J258" s="746"/>
      <c r="K258" s="908"/>
      <c r="L258" s="638"/>
      <c r="M258" s="946"/>
      <c r="N258" s="946"/>
      <c r="O258" s="775"/>
      <c r="P258" s="775"/>
      <c r="Q258" s="947"/>
      <c r="R258" s="943" t="str">
        <f t="shared" si="21"/>
        <v xml:space="preserve"> </v>
      </c>
      <c r="S258" s="948"/>
      <c r="T258" s="948"/>
      <c r="U258" s="777"/>
      <c r="V258" s="777"/>
      <c r="W258" s="777"/>
      <c r="X258" s="777"/>
      <c r="Y258" s="777"/>
      <c r="Z258" s="777"/>
      <c r="AA258" s="777"/>
      <c r="AB258" s="638"/>
      <c r="AC258" s="638"/>
      <c r="AD258" s="638"/>
      <c r="AE258" s="638"/>
      <c r="AF258" s="638"/>
      <c r="AG258" s="945" t="str">
        <f t="shared" si="22"/>
        <v xml:space="preserve"> </v>
      </c>
      <c r="AH258" s="774" t="str">
        <f t="shared" si="18"/>
        <v xml:space="preserve"> </v>
      </c>
      <c r="AI258" s="774" t="str">
        <f t="shared" si="23"/>
        <v xml:space="preserve"> </v>
      </c>
      <c r="AJ258" s="774" t="str">
        <f t="shared" si="19"/>
        <v xml:space="preserve"> </v>
      </c>
      <c r="AK258" s="774" t="str">
        <f t="shared" si="20"/>
        <v xml:space="preserve"> </v>
      </c>
    </row>
    <row r="259" spans="1:37" x14ac:dyDescent="0.25">
      <c r="A259" s="775"/>
      <c r="B259" s="775"/>
      <c r="C259" s="775"/>
      <c r="D259" s="775"/>
      <c r="E259" s="624"/>
      <c r="F259" s="775"/>
      <c r="G259" s="775"/>
      <c r="H259" s="754"/>
      <c r="I259" s="754"/>
      <c r="J259" s="746"/>
      <c r="K259" s="908"/>
      <c r="L259" s="638"/>
      <c r="M259" s="946"/>
      <c r="N259" s="946"/>
      <c r="O259" s="775"/>
      <c r="P259" s="775"/>
      <c r="Q259" s="947"/>
      <c r="R259" s="943" t="str">
        <f t="shared" si="21"/>
        <v xml:space="preserve"> </v>
      </c>
      <c r="S259" s="948"/>
      <c r="T259" s="948"/>
      <c r="U259" s="777"/>
      <c r="V259" s="777"/>
      <c r="W259" s="777"/>
      <c r="X259" s="777"/>
      <c r="Y259" s="777"/>
      <c r="Z259" s="777"/>
      <c r="AA259" s="777"/>
      <c r="AB259" s="638"/>
      <c r="AC259" s="638"/>
      <c r="AD259" s="638"/>
      <c r="AE259" s="638"/>
      <c r="AF259" s="638"/>
      <c r="AG259" s="945" t="str">
        <f t="shared" si="22"/>
        <v xml:space="preserve"> </v>
      </c>
      <c r="AH259" s="774" t="str">
        <f t="shared" si="18"/>
        <v xml:space="preserve"> </v>
      </c>
      <c r="AI259" s="774" t="str">
        <f t="shared" si="23"/>
        <v xml:space="preserve"> </v>
      </c>
      <c r="AJ259" s="774" t="str">
        <f t="shared" si="19"/>
        <v xml:space="preserve"> </v>
      </c>
      <c r="AK259" s="774" t="str">
        <f t="shared" si="20"/>
        <v xml:space="preserve"> </v>
      </c>
    </row>
    <row r="260" spans="1:37" x14ac:dyDescent="0.25">
      <c r="A260" s="775"/>
      <c r="B260" s="775"/>
      <c r="C260" s="775"/>
      <c r="D260" s="775"/>
      <c r="E260" s="624"/>
      <c r="F260" s="775"/>
      <c r="G260" s="775"/>
      <c r="H260" s="754"/>
      <c r="I260" s="754"/>
      <c r="J260" s="746"/>
      <c r="K260" s="908"/>
      <c r="L260" s="638"/>
      <c r="M260" s="946"/>
      <c r="N260" s="946"/>
      <c r="O260" s="775"/>
      <c r="P260" s="775"/>
      <c r="Q260" s="947"/>
      <c r="R260" s="943" t="str">
        <f t="shared" si="21"/>
        <v xml:space="preserve"> </v>
      </c>
      <c r="S260" s="948"/>
      <c r="T260" s="948"/>
      <c r="U260" s="777"/>
      <c r="V260" s="777"/>
      <c r="W260" s="777"/>
      <c r="X260" s="777"/>
      <c r="Y260" s="777"/>
      <c r="Z260" s="777"/>
      <c r="AA260" s="777"/>
      <c r="AB260" s="638"/>
      <c r="AC260" s="638"/>
      <c r="AD260" s="638"/>
      <c r="AE260" s="638"/>
      <c r="AF260" s="638"/>
      <c r="AG260" s="945" t="str">
        <f t="shared" si="22"/>
        <v xml:space="preserve"> </v>
      </c>
      <c r="AH260" s="774" t="str">
        <f t="shared" si="18"/>
        <v xml:space="preserve"> </v>
      </c>
      <c r="AI260" s="774" t="str">
        <f t="shared" si="23"/>
        <v xml:space="preserve"> </v>
      </c>
      <c r="AJ260" s="774" t="str">
        <f t="shared" si="19"/>
        <v xml:space="preserve"> </v>
      </c>
      <c r="AK260" s="774" t="str">
        <f t="shared" si="20"/>
        <v xml:space="preserve"> </v>
      </c>
    </row>
    <row r="261" spans="1:37" x14ac:dyDescent="0.25">
      <c r="A261" s="775"/>
      <c r="B261" s="775"/>
      <c r="C261" s="775"/>
      <c r="D261" s="775"/>
      <c r="E261" s="624"/>
      <c r="F261" s="775"/>
      <c r="G261" s="775"/>
      <c r="H261" s="754"/>
      <c r="I261" s="754"/>
      <c r="J261" s="746"/>
      <c r="K261" s="908"/>
      <c r="L261" s="638"/>
      <c r="M261" s="946"/>
      <c r="N261" s="946"/>
      <c r="O261" s="775"/>
      <c r="P261" s="775"/>
      <c r="Q261" s="947"/>
      <c r="R261" s="943" t="str">
        <f t="shared" si="21"/>
        <v xml:space="preserve"> </v>
      </c>
      <c r="S261" s="948"/>
      <c r="T261" s="948"/>
      <c r="U261" s="777"/>
      <c r="V261" s="777"/>
      <c r="W261" s="777"/>
      <c r="X261" s="777"/>
      <c r="Y261" s="777"/>
      <c r="Z261" s="777"/>
      <c r="AA261" s="777"/>
      <c r="AB261" s="638"/>
      <c r="AC261" s="638"/>
      <c r="AD261" s="638"/>
      <c r="AE261" s="638"/>
      <c r="AF261" s="638"/>
      <c r="AG261" s="945" t="str">
        <f t="shared" si="22"/>
        <v xml:space="preserve"> </v>
      </c>
      <c r="AH261" s="774" t="str">
        <f t="shared" si="18"/>
        <v xml:space="preserve"> </v>
      </c>
      <c r="AI261" s="774" t="str">
        <f t="shared" si="23"/>
        <v xml:space="preserve"> </v>
      </c>
      <c r="AJ261" s="774" t="str">
        <f t="shared" si="19"/>
        <v xml:space="preserve"> </v>
      </c>
      <c r="AK261" s="774" t="str">
        <f t="shared" si="20"/>
        <v xml:space="preserve"> </v>
      </c>
    </row>
    <row r="262" spans="1:37" x14ac:dyDescent="0.25">
      <c r="A262" s="775"/>
      <c r="B262" s="775"/>
      <c r="C262" s="775"/>
      <c r="D262" s="775"/>
      <c r="E262" s="624"/>
      <c r="F262" s="775"/>
      <c r="G262" s="775"/>
      <c r="H262" s="754"/>
      <c r="I262" s="754"/>
      <c r="J262" s="746"/>
      <c r="K262" s="908"/>
      <c r="L262" s="638"/>
      <c r="M262" s="946"/>
      <c r="N262" s="946"/>
      <c r="O262" s="775"/>
      <c r="P262" s="775"/>
      <c r="Q262" s="947"/>
      <c r="R262" s="943" t="str">
        <f t="shared" si="21"/>
        <v xml:space="preserve"> </v>
      </c>
      <c r="S262" s="948"/>
      <c r="T262" s="948"/>
      <c r="U262" s="777"/>
      <c r="V262" s="777"/>
      <c r="W262" s="777"/>
      <c r="X262" s="777"/>
      <c r="Y262" s="777"/>
      <c r="Z262" s="777"/>
      <c r="AA262" s="777"/>
      <c r="AB262" s="638"/>
      <c r="AC262" s="638"/>
      <c r="AD262" s="638"/>
      <c r="AE262" s="638"/>
      <c r="AF262" s="638"/>
      <c r="AG262" s="945" t="str">
        <f t="shared" si="22"/>
        <v xml:space="preserve"> </v>
      </c>
      <c r="AH262" s="774" t="str">
        <f t="shared" ref="AH262:AH325" si="24">IFERROR(U262/R262," ")</f>
        <v xml:space="preserve"> </v>
      </c>
      <c r="AI262" s="774" t="str">
        <f t="shared" si="23"/>
        <v xml:space="preserve"> </v>
      </c>
      <c r="AJ262" s="774" t="str">
        <f t="shared" ref="AJ262:AJ325" si="25">IFERROR(Z262*0.187*10^-3/O262," ")</f>
        <v xml:space="preserve"> </v>
      </c>
      <c r="AK262" s="774" t="str">
        <f t="shared" ref="AK262:AK325" si="26">IFERROR(AD262*0.187*10^-3/P262," ")</f>
        <v xml:space="preserve"> </v>
      </c>
    </row>
    <row r="263" spans="1:37" x14ac:dyDescent="0.25">
      <c r="A263" s="775"/>
      <c r="B263" s="775"/>
      <c r="C263" s="775"/>
      <c r="D263" s="775"/>
      <c r="E263" s="624"/>
      <c r="F263" s="775"/>
      <c r="G263" s="775"/>
      <c r="H263" s="754"/>
      <c r="I263" s="754"/>
      <c r="J263" s="746"/>
      <c r="K263" s="908"/>
      <c r="L263" s="638"/>
      <c r="M263" s="946"/>
      <c r="N263" s="946"/>
      <c r="O263" s="775"/>
      <c r="P263" s="775"/>
      <c r="Q263" s="947"/>
      <c r="R263" s="943" t="str">
        <f t="shared" ref="R263:R326" si="27">IF(M263*T263&gt;0,M263*T263," ")</f>
        <v xml:space="preserve"> </v>
      </c>
      <c r="S263" s="948"/>
      <c r="T263" s="948"/>
      <c r="U263" s="777"/>
      <c r="V263" s="777"/>
      <c r="W263" s="777"/>
      <c r="X263" s="777"/>
      <c r="Y263" s="777"/>
      <c r="Z263" s="777"/>
      <c r="AA263" s="777"/>
      <c r="AB263" s="638"/>
      <c r="AC263" s="638"/>
      <c r="AD263" s="638"/>
      <c r="AE263" s="638"/>
      <c r="AF263" s="638"/>
      <c r="AG263" s="945" t="str">
        <f t="shared" ref="AG263:AG326" si="28">IF(AF263&gt;0,AF263*0.187*10^-3," ")</f>
        <v xml:space="preserve"> </v>
      </c>
      <c r="AH263" s="774" t="str">
        <f t="shared" si="24"/>
        <v xml:space="preserve"> </v>
      </c>
      <c r="AI263" s="774" t="str">
        <f t="shared" ref="AI263:AI326" si="29">IFERROR(AH263*0.187*10^3," ")</f>
        <v xml:space="preserve"> </v>
      </c>
      <c r="AJ263" s="774" t="str">
        <f t="shared" si="25"/>
        <v xml:space="preserve"> </v>
      </c>
      <c r="AK263" s="774" t="str">
        <f t="shared" si="26"/>
        <v xml:space="preserve"> </v>
      </c>
    </row>
    <row r="264" spans="1:37" x14ac:dyDescent="0.25">
      <c r="A264" s="775"/>
      <c r="B264" s="775"/>
      <c r="C264" s="775"/>
      <c r="D264" s="775"/>
      <c r="E264" s="624"/>
      <c r="F264" s="775"/>
      <c r="G264" s="775"/>
      <c r="H264" s="754"/>
      <c r="I264" s="754"/>
      <c r="J264" s="746"/>
      <c r="K264" s="908"/>
      <c r="L264" s="638"/>
      <c r="M264" s="946"/>
      <c r="N264" s="946"/>
      <c r="O264" s="775"/>
      <c r="P264" s="775"/>
      <c r="Q264" s="947"/>
      <c r="R264" s="943" t="str">
        <f t="shared" si="27"/>
        <v xml:space="preserve"> </v>
      </c>
      <c r="S264" s="948"/>
      <c r="T264" s="948"/>
      <c r="U264" s="777"/>
      <c r="V264" s="777"/>
      <c r="W264" s="777"/>
      <c r="X264" s="777"/>
      <c r="Y264" s="777"/>
      <c r="Z264" s="777"/>
      <c r="AA264" s="777"/>
      <c r="AB264" s="638"/>
      <c r="AC264" s="638"/>
      <c r="AD264" s="638"/>
      <c r="AE264" s="638"/>
      <c r="AF264" s="638"/>
      <c r="AG264" s="945" t="str">
        <f t="shared" si="28"/>
        <v xml:space="preserve"> </v>
      </c>
      <c r="AH264" s="774" t="str">
        <f t="shared" si="24"/>
        <v xml:space="preserve"> </v>
      </c>
      <c r="AI264" s="774" t="str">
        <f t="shared" si="29"/>
        <v xml:space="preserve"> </v>
      </c>
      <c r="AJ264" s="774" t="str">
        <f t="shared" si="25"/>
        <v xml:space="preserve"> </v>
      </c>
      <c r="AK264" s="774" t="str">
        <f t="shared" si="26"/>
        <v xml:space="preserve"> </v>
      </c>
    </row>
    <row r="265" spans="1:37" x14ac:dyDescent="0.25">
      <c r="A265" s="775"/>
      <c r="B265" s="775"/>
      <c r="C265" s="775"/>
      <c r="D265" s="775"/>
      <c r="E265" s="624"/>
      <c r="F265" s="775"/>
      <c r="G265" s="775"/>
      <c r="H265" s="754"/>
      <c r="I265" s="754"/>
      <c r="J265" s="746"/>
      <c r="K265" s="908"/>
      <c r="L265" s="638"/>
      <c r="M265" s="946"/>
      <c r="N265" s="946"/>
      <c r="O265" s="775"/>
      <c r="P265" s="775"/>
      <c r="Q265" s="947"/>
      <c r="R265" s="943" t="str">
        <f t="shared" si="27"/>
        <v xml:space="preserve"> </v>
      </c>
      <c r="S265" s="948"/>
      <c r="T265" s="948"/>
      <c r="U265" s="777"/>
      <c r="V265" s="777"/>
      <c r="W265" s="777"/>
      <c r="X265" s="777"/>
      <c r="Y265" s="777"/>
      <c r="Z265" s="777"/>
      <c r="AA265" s="777"/>
      <c r="AB265" s="638"/>
      <c r="AC265" s="638"/>
      <c r="AD265" s="638"/>
      <c r="AE265" s="638"/>
      <c r="AF265" s="638"/>
      <c r="AG265" s="945" t="str">
        <f t="shared" si="28"/>
        <v xml:space="preserve"> </v>
      </c>
      <c r="AH265" s="774" t="str">
        <f t="shared" si="24"/>
        <v xml:space="preserve"> </v>
      </c>
      <c r="AI265" s="774" t="str">
        <f t="shared" si="29"/>
        <v xml:space="preserve"> </v>
      </c>
      <c r="AJ265" s="774" t="str">
        <f t="shared" si="25"/>
        <v xml:space="preserve"> </v>
      </c>
      <c r="AK265" s="774" t="str">
        <f t="shared" si="26"/>
        <v xml:space="preserve"> </v>
      </c>
    </row>
    <row r="266" spans="1:37" x14ac:dyDescent="0.25">
      <c r="A266" s="775"/>
      <c r="B266" s="775"/>
      <c r="C266" s="775"/>
      <c r="D266" s="775"/>
      <c r="E266" s="624"/>
      <c r="F266" s="775"/>
      <c r="G266" s="775"/>
      <c r="H266" s="754"/>
      <c r="I266" s="754"/>
      <c r="J266" s="746"/>
      <c r="K266" s="908"/>
      <c r="L266" s="638"/>
      <c r="M266" s="946"/>
      <c r="N266" s="946"/>
      <c r="O266" s="775"/>
      <c r="P266" s="775"/>
      <c r="Q266" s="947"/>
      <c r="R266" s="943" t="str">
        <f t="shared" si="27"/>
        <v xml:space="preserve"> </v>
      </c>
      <c r="S266" s="948"/>
      <c r="T266" s="948"/>
      <c r="U266" s="777"/>
      <c r="V266" s="777"/>
      <c r="W266" s="777"/>
      <c r="X266" s="777"/>
      <c r="Y266" s="777"/>
      <c r="Z266" s="777"/>
      <c r="AA266" s="777"/>
      <c r="AB266" s="638"/>
      <c r="AC266" s="638"/>
      <c r="AD266" s="638"/>
      <c r="AE266" s="638"/>
      <c r="AF266" s="638"/>
      <c r="AG266" s="945" t="str">
        <f t="shared" si="28"/>
        <v xml:space="preserve"> </v>
      </c>
      <c r="AH266" s="774" t="str">
        <f t="shared" si="24"/>
        <v xml:space="preserve"> </v>
      </c>
      <c r="AI266" s="774" t="str">
        <f t="shared" si="29"/>
        <v xml:space="preserve"> </v>
      </c>
      <c r="AJ266" s="774" t="str">
        <f t="shared" si="25"/>
        <v xml:space="preserve"> </v>
      </c>
      <c r="AK266" s="774" t="str">
        <f t="shared" si="26"/>
        <v xml:space="preserve"> </v>
      </c>
    </row>
    <row r="267" spans="1:37" x14ac:dyDescent="0.25">
      <c r="A267" s="775"/>
      <c r="B267" s="775"/>
      <c r="C267" s="775"/>
      <c r="D267" s="775"/>
      <c r="E267" s="624"/>
      <c r="F267" s="775"/>
      <c r="G267" s="775"/>
      <c r="H267" s="754"/>
      <c r="I267" s="754"/>
      <c r="J267" s="746"/>
      <c r="K267" s="908"/>
      <c r="L267" s="638"/>
      <c r="M267" s="946"/>
      <c r="N267" s="946"/>
      <c r="O267" s="775"/>
      <c r="P267" s="775"/>
      <c r="Q267" s="947"/>
      <c r="R267" s="943" t="str">
        <f t="shared" si="27"/>
        <v xml:space="preserve"> </v>
      </c>
      <c r="S267" s="948"/>
      <c r="T267" s="948"/>
      <c r="U267" s="777"/>
      <c r="V267" s="777"/>
      <c r="W267" s="777"/>
      <c r="X267" s="777"/>
      <c r="Y267" s="777"/>
      <c r="Z267" s="777"/>
      <c r="AA267" s="777"/>
      <c r="AB267" s="638"/>
      <c r="AC267" s="638"/>
      <c r="AD267" s="638"/>
      <c r="AE267" s="638"/>
      <c r="AF267" s="638"/>
      <c r="AG267" s="945" t="str">
        <f t="shared" si="28"/>
        <v xml:space="preserve"> </v>
      </c>
      <c r="AH267" s="774" t="str">
        <f t="shared" si="24"/>
        <v xml:space="preserve"> </v>
      </c>
      <c r="AI267" s="774" t="str">
        <f t="shared" si="29"/>
        <v xml:space="preserve"> </v>
      </c>
      <c r="AJ267" s="774" t="str">
        <f t="shared" si="25"/>
        <v xml:space="preserve"> </v>
      </c>
      <c r="AK267" s="774" t="str">
        <f t="shared" si="26"/>
        <v xml:space="preserve"> </v>
      </c>
    </row>
    <row r="268" spans="1:37" x14ac:dyDescent="0.25">
      <c r="A268" s="775"/>
      <c r="B268" s="775"/>
      <c r="C268" s="775"/>
      <c r="D268" s="775"/>
      <c r="E268" s="624"/>
      <c r="F268" s="775"/>
      <c r="G268" s="775"/>
      <c r="H268" s="754"/>
      <c r="I268" s="754"/>
      <c r="J268" s="746"/>
      <c r="K268" s="908"/>
      <c r="L268" s="638"/>
      <c r="M268" s="946"/>
      <c r="N268" s="946"/>
      <c r="O268" s="775"/>
      <c r="P268" s="775"/>
      <c r="Q268" s="947"/>
      <c r="R268" s="943" t="str">
        <f t="shared" si="27"/>
        <v xml:space="preserve"> </v>
      </c>
      <c r="S268" s="948"/>
      <c r="T268" s="948"/>
      <c r="U268" s="777"/>
      <c r="V268" s="777"/>
      <c r="W268" s="777"/>
      <c r="X268" s="777"/>
      <c r="Y268" s="777"/>
      <c r="Z268" s="777"/>
      <c r="AA268" s="777"/>
      <c r="AB268" s="638"/>
      <c r="AC268" s="638"/>
      <c r="AD268" s="638"/>
      <c r="AE268" s="638"/>
      <c r="AF268" s="638"/>
      <c r="AG268" s="945" t="str">
        <f t="shared" si="28"/>
        <v xml:space="preserve"> </v>
      </c>
      <c r="AH268" s="774" t="str">
        <f t="shared" si="24"/>
        <v xml:space="preserve"> </v>
      </c>
      <c r="AI268" s="774" t="str">
        <f t="shared" si="29"/>
        <v xml:space="preserve"> </v>
      </c>
      <c r="AJ268" s="774" t="str">
        <f t="shared" si="25"/>
        <v xml:space="preserve"> </v>
      </c>
      <c r="AK268" s="774" t="str">
        <f t="shared" si="26"/>
        <v xml:space="preserve"> </v>
      </c>
    </row>
    <row r="269" spans="1:37" x14ac:dyDescent="0.25">
      <c r="A269" s="775"/>
      <c r="B269" s="775"/>
      <c r="C269" s="775"/>
      <c r="D269" s="775"/>
      <c r="E269" s="624"/>
      <c r="F269" s="775"/>
      <c r="G269" s="775"/>
      <c r="H269" s="754"/>
      <c r="I269" s="754"/>
      <c r="J269" s="746"/>
      <c r="K269" s="908"/>
      <c r="L269" s="638"/>
      <c r="M269" s="946"/>
      <c r="N269" s="946"/>
      <c r="O269" s="775"/>
      <c r="P269" s="775"/>
      <c r="Q269" s="947"/>
      <c r="R269" s="943" t="str">
        <f t="shared" si="27"/>
        <v xml:space="preserve"> </v>
      </c>
      <c r="S269" s="948"/>
      <c r="T269" s="948"/>
      <c r="U269" s="777"/>
      <c r="V269" s="777"/>
      <c r="W269" s="777"/>
      <c r="X269" s="777"/>
      <c r="Y269" s="777"/>
      <c r="Z269" s="777"/>
      <c r="AA269" s="777"/>
      <c r="AB269" s="638"/>
      <c r="AC269" s="638"/>
      <c r="AD269" s="638"/>
      <c r="AE269" s="638"/>
      <c r="AF269" s="638"/>
      <c r="AG269" s="945" t="str">
        <f t="shared" si="28"/>
        <v xml:space="preserve"> </v>
      </c>
      <c r="AH269" s="774" t="str">
        <f t="shared" si="24"/>
        <v xml:space="preserve"> </v>
      </c>
      <c r="AI269" s="774" t="str">
        <f t="shared" si="29"/>
        <v xml:space="preserve"> </v>
      </c>
      <c r="AJ269" s="774" t="str">
        <f t="shared" si="25"/>
        <v xml:space="preserve"> </v>
      </c>
      <c r="AK269" s="774" t="str">
        <f t="shared" si="26"/>
        <v xml:space="preserve"> </v>
      </c>
    </row>
    <row r="270" spans="1:37" x14ac:dyDescent="0.25">
      <c r="A270" s="775"/>
      <c r="B270" s="775"/>
      <c r="C270" s="775"/>
      <c r="D270" s="775"/>
      <c r="E270" s="624"/>
      <c r="F270" s="775"/>
      <c r="G270" s="775"/>
      <c r="H270" s="754"/>
      <c r="I270" s="754"/>
      <c r="J270" s="746"/>
      <c r="K270" s="908"/>
      <c r="L270" s="638"/>
      <c r="M270" s="946"/>
      <c r="N270" s="946"/>
      <c r="O270" s="775"/>
      <c r="P270" s="775"/>
      <c r="Q270" s="947"/>
      <c r="R270" s="943" t="str">
        <f t="shared" si="27"/>
        <v xml:space="preserve"> </v>
      </c>
      <c r="S270" s="948"/>
      <c r="T270" s="948"/>
      <c r="U270" s="777"/>
      <c r="V270" s="777"/>
      <c r="W270" s="777"/>
      <c r="X270" s="777"/>
      <c r="Y270" s="777"/>
      <c r="Z270" s="777"/>
      <c r="AA270" s="777"/>
      <c r="AB270" s="638"/>
      <c r="AC270" s="638"/>
      <c r="AD270" s="638"/>
      <c r="AE270" s="638"/>
      <c r="AF270" s="638"/>
      <c r="AG270" s="945" t="str">
        <f t="shared" si="28"/>
        <v xml:space="preserve"> </v>
      </c>
      <c r="AH270" s="774" t="str">
        <f t="shared" si="24"/>
        <v xml:space="preserve"> </v>
      </c>
      <c r="AI270" s="774" t="str">
        <f t="shared" si="29"/>
        <v xml:space="preserve"> </v>
      </c>
      <c r="AJ270" s="774" t="str">
        <f t="shared" si="25"/>
        <v xml:space="preserve"> </v>
      </c>
      <c r="AK270" s="774" t="str">
        <f t="shared" si="26"/>
        <v xml:space="preserve"> </v>
      </c>
    </row>
    <row r="271" spans="1:37" x14ac:dyDescent="0.25">
      <c r="A271" s="775"/>
      <c r="B271" s="775"/>
      <c r="C271" s="775"/>
      <c r="D271" s="775"/>
      <c r="E271" s="624"/>
      <c r="F271" s="775"/>
      <c r="G271" s="775"/>
      <c r="H271" s="754"/>
      <c r="I271" s="754"/>
      <c r="J271" s="746"/>
      <c r="K271" s="908"/>
      <c r="L271" s="638"/>
      <c r="M271" s="946"/>
      <c r="N271" s="946"/>
      <c r="O271" s="775"/>
      <c r="P271" s="775"/>
      <c r="Q271" s="947"/>
      <c r="R271" s="943" t="str">
        <f t="shared" si="27"/>
        <v xml:space="preserve"> </v>
      </c>
      <c r="S271" s="948"/>
      <c r="T271" s="948"/>
      <c r="U271" s="777"/>
      <c r="V271" s="777"/>
      <c r="W271" s="777"/>
      <c r="X271" s="777"/>
      <c r="Y271" s="777"/>
      <c r="Z271" s="777"/>
      <c r="AA271" s="777"/>
      <c r="AB271" s="638"/>
      <c r="AC271" s="638"/>
      <c r="AD271" s="638"/>
      <c r="AE271" s="638"/>
      <c r="AF271" s="638"/>
      <c r="AG271" s="945" t="str">
        <f t="shared" si="28"/>
        <v xml:space="preserve"> </v>
      </c>
      <c r="AH271" s="774" t="str">
        <f t="shared" si="24"/>
        <v xml:space="preserve"> </v>
      </c>
      <c r="AI271" s="774" t="str">
        <f t="shared" si="29"/>
        <v xml:space="preserve"> </v>
      </c>
      <c r="AJ271" s="774" t="str">
        <f t="shared" si="25"/>
        <v xml:space="preserve"> </v>
      </c>
      <c r="AK271" s="774" t="str">
        <f t="shared" si="26"/>
        <v xml:space="preserve"> </v>
      </c>
    </row>
    <row r="272" spans="1:37" x14ac:dyDescent="0.25">
      <c r="A272" s="775"/>
      <c r="B272" s="775"/>
      <c r="C272" s="775"/>
      <c r="D272" s="775"/>
      <c r="E272" s="624"/>
      <c r="F272" s="775"/>
      <c r="G272" s="775"/>
      <c r="H272" s="754"/>
      <c r="I272" s="754"/>
      <c r="J272" s="746"/>
      <c r="K272" s="908"/>
      <c r="L272" s="638"/>
      <c r="M272" s="946"/>
      <c r="N272" s="946"/>
      <c r="O272" s="775"/>
      <c r="P272" s="775"/>
      <c r="Q272" s="947"/>
      <c r="R272" s="943" t="str">
        <f t="shared" si="27"/>
        <v xml:space="preserve"> </v>
      </c>
      <c r="S272" s="948"/>
      <c r="T272" s="948"/>
      <c r="U272" s="777"/>
      <c r="V272" s="777"/>
      <c r="W272" s="777"/>
      <c r="X272" s="777"/>
      <c r="Y272" s="777"/>
      <c r="Z272" s="777"/>
      <c r="AA272" s="777"/>
      <c r="AB272" s="638"/>
      <c r="AC272" s="638"/>
      <c r="AD272" s="638"/>
      <c r="AE272" s="638"/>
      <c r="AF272" s="638"/>
      <c r="AG272" s="945" t="str">
        <f t="shared" si="28"/>
        <v xml:space="preserve"> </v>
      </c>
      <c r="AH272" s="774" t="str">
        <f t="shared" si="24"/>
        <v xml:space="preserve"> </v>
      </c>
      <c r="AI272" s="774" t="str">
        <f t="shared" si="29"/>
        <v xml:space="preserve"> </v>
      </c>
      <c r="AJ272" s="774" t="str">
        <f t="shared" si="25"/>
        <v xml:space="preserve"> </v>
      </c>
      <c r="AK272" s="774" t="str">
        <f t="shared" si="26"/>
        <v xml:space="preserve"> </v>
      </c>
    </row>
    <row r="273" spans="1:37" x14ac:dyDescent="0.25">
      <c r="A273" s="775"/>
      <c r="B273" s="775"/>
      <c r="C273" s="775"/>
      <c r="D273" s="775"/>
      <c r="E273" s="624"/>
      <c r="F273" s="775"/>
      <c r="G273" s="775"/>
      <c r="H273" s="754"/>
      <c r="I273" s="754"/>
      <c r="J273" s="746"/>
      <c r="K273" s="908"/>
      <c r="L273" s="638"/>
      <c r="M273" s="946"/>
      <c r="N273" s="946"/>
      <c r="O273" s="775"/>
      <c r="P273" s="775"/>
      <c r="Q273" s="947"/>
      <c r="R273" s="943" t="str">
        <f t="shared" si="27"/>
        <v xml:space="preserve"> </v>
      </c>
      <c r="S273" s="948"/>
      <c r="T273" s="948"/>
      <c r="U273" s="777"/>
      <c r="V273" s="777"/>
      <c r="W273" s="777"/>
      <c r="X273" s="777"/>
      <c r="Y273" s="777"/>
      <c r="Z273" s="777"/>
      <c r="AA273" s="777"/>
      <c r="AB273" s="638"/>
      <c r="AC273" s="638"/>
      <c r="AD273" s="638"/>
      <c r="AE273" s="638"/>
      <c r="AF273" s="638"/>
      <c r="AG273" s="945" t="str">
        <f t="shared" si="28"/>
        <v xml:space="preserve"> </v>
      </c>
      <c r="AH273" s="774" t="str">
        <f t="shared" si="24"/>
        <v xml:space="preserve"> </v>
      </c>
      <c r="AI273" s="774" t="str">
        <f t="shared" si="29"/>
        <v xml:space="preserve"> </v>
      </c>
      <c r="AJ273" s="774" t="str">
        <f t="shared" si="25"/>
        <v xml:space="preserve"> </v>
      </c>
      <c r="AK273" s="774" t="str">
        <f t="shared" si="26"/>
        <v xml:space="preserve"> </v>
      </c>
    </row>
    <row r="274" spans="1:37" x14ac:dyDescent="0.25">
      <c r="A274" s="775"/>
      <c r="B274" s="775"/>
      <c r="C274" s="775"/>
      <c r="D274" s="775"/>
      <c r="E274" s="624"/>
      <c r="F274" s="775"/>
      <c r="G274" s="775"/>
      <c r="H274" s="754"/>
      <c r="I274" s="754"/>
      <c r="J274" s="746"/>
      <c r="K274" s="908"/>
      <c r="L274" s="638"/>
      <c r="M274" s="946"/>
      <c r="N274" s="946"/>
      <c r="O274" s="775"/>
      <c r="P274" s="775"/>
      <c r="Q274" s="947"/>
      <c r="R274" s="943" t="str">
        <f t="shared" si="27"/>
        <v xml:space="preserve"> </v>
      </c>
      <c r="S274" s="948"/>
      <c r="T274" s="948"/>
      <c r="U274" s="777"/>
      <c r="V274" s="777"/>
      <c r="W274" s="777"/>
      <c r="X274" s="777"/>
      <c r="Y274" s="777"/>
      <c r="Z274" s="777"/>
      <c r="AA274" s="777"/>
      <c r="AB274" s="638"/>
      <c r="AC274" s="638"/>
      <c r="AD274" s="638"/>
      <c r="AE274" s="638"/>
      <c r="AF274" s="638"/>
      <c r="AG274" s="945" t="str">
        <f t="shared" si="28"/>
        <v xml:space="preserve"> </v>
      </c>
      <c r="AH274" s="774" t="str">
        <f t="shared" si="24"/>
        <v xml:space="preserve"> </v>
      </c>
      <c r="AI274" s="774" t="str">
        <f t="shared" si="29"/>
        <v xml:space="preserve"> </v>
      </c>
      <c r="AJ274" s="774" t="str">
        <f t="shared" si="25"/>
        <v xml:space="preserve"> </v>
      </c>
      <c r="AK274" s="774" t="str">
        <f t="shared" si="26"/>
        <v xml:space="preserve"> </v>
      </c>
    </row>
    <row r="275" spans="1:37" x14ac:dyDescent="0.25">
      <c r="A275" s="775"/>
      <c r="B275" s="775"/>
      <c r="C275" s="775"/>
      <c r="D275" s="775"/>
      <c r="E275" s="624"/>
      <c r="F275" s="775"/>
      <c r="G275" s="775"/>
      <c r="H275" s="754"/>
      <c r="I275" s="754"/>
      <c r="J275" s="746"/>
      <c r="K275" s="908"/>
      <c r="L275" s="638"/>
      <c r="M275" s="946"/>
      <c r="N275" s="946"/>
      <c r="O275" s="775"/>
      <c r="P275" s="775"/>
      <c r="Q275" s="947"/>
      <c r="R275" s="943" t="str">
        <f t="shared" si="27"/>
        <v xml:space="preserve"> </v>
      </c>
      <c r="S275" s="948"/>
      <c r="T275" s="948"/>
      <c r="U275" s="777"/>
      <c r="V275" s="777"/>
      <c r="W275" s="777"/>
      <c r="X275" s="777"/>
      <c r="Y275" s="777"/>
      <c r="Z275" s="777"/>
      <c r="AA275" s="777"/>
      <c r="AB275" s="638"/>
      <c r="AC275" s="638"/>
      <c r="AD275" s="638"/>
      <c r="AE275" s="638"/>
      <c r="AF275" s="638"/>
      <c r="AG275" s="945" t="str">
        <f t="shared" si="28"/>
        <v xml:space="preserve"> </v>
      </c>
      <c r="AH275" s="774" t="str">
        <f t="shared" si="24"/>
        <v xml:space="preserve"> </v>
      </c>
      <c r="AI275" s="774" t="str">
        <f t="shared" si="29"/>
        <v xml:space="preserve"> </v>
      </c>
      <c r="AJ275" s="774" t="str">
        <f t="shared" si="25"/>
        <v xml:space="preserve"> </v>
      </c>
      <c r="AK275" s="774" t="str">
        <f t="shared" si="26"/>
        <v xml:space="preserve"> </v>
      </c>
    </row>
    <row r="276" spans="1:37" x14ac:dyDescent="0.25">
      <c r="A276" s="775"/>
      <c r="B276" s="775"/>
      <c r="C276" s="775"/>
      <c r="D276" s="775"/>
      <c r="E276" s="624"/>
      <c r="F276" s="775"/>
      <c r="G276" s="775"/>
      <c r="H276" s="754"/>
      <c r="I276" s="754"/>
      <c r="J276" s="746"/>
      <c r="K276" s="908"/>
      <c r="L276" s="638"/>
      <c r="M276" s="946"/>
      <c r="N276" s="946"/>
      <c r="O276" s="775"/>
      <c r="P276" s="775"/>
      <c r="Q276" s="947"/>
      <c r="R276" s="943" t="str">
        <f t="shared" si="27"/>
        <v xml:space="preserve"> </v>
      </c>
      <c r="S276" s="948"/>
      <c r="T276" s="948"/>
      <c r="U276" s="777"/>
      <c r="V276" s="777"/>
      <c r="W276" s="777"/>
      <c r="X276" s="777"/>
      <c r="Y276" s="777"/>
      <c r="Z276" s="777"/>
      <c r="AA276" s="777"/>
      <c r="AB276" s="638"/>
      <c r="AC276" s="638"/>
      <c r="AD276" s="638"/>
      <c r="AE276" s="638"/>
      <c r="AF276" s="638"/>
      <c r="AG276" s="945" t="str">
        <f t="shared" si="28"/>
        <v xml:space="preserve"> </v>
      </c>
      <c r="AH276" s="774" t="str">
        <f t="shared" si="24"/>
        <v xml:space="preserve"> </v>
      </c>
      <c r="AI276" s="774" t="str">
        <f t="shared" si="29"/>
        <v xml:space="preserve"> </v>
      </c>
      <c r="AJ276" s="774" t="str">
        <f t="shared" si="25"/>
        <v xml:space="preserve"> </v>
      </c>
      <c r="AK276" s="774" t="str">
        <f t="shared" si="26"/>
        <v xml:space="preserve"> </v>
      </c>
    </row>
    <row r="277" spans="1:37" x14ac:dyDescent="0.25">
      <c r="A277" s="775"/>
      <c r="B277" s="775"/>
      <c r="C277" s="775"/>
      <c r="D277" s="775"/>
      <c r="E277" s="624"/>
      <c r="F277" s="775"/>
      <c r="G277" s="775"/>
      <c r="H277" s="754"/>
      <c r="I277" s="754"/>
      <c r="J277" s="746"/>
      <c r="K277" s="908"/>
      <c r="L277" s="638"/>
      <c r="M277" s="946"/>
      <c r="N277" s="946"/>
      <c r="O277" s="775"/>
      <c r="P277" s="775"/>
      <c r="Q277" s="947"/>
      <c r="R277" s="943" t="str">
        <f t="shared" si="27"/>
        <v xml:space="preserve"> </v>
      </c>
      <c r="S277" s="948"/>
      <c r="T277" s="948"/>
      <c r="U277" s="777"/>
      <c r="V277" s="777"/>
      <c r="W277" s="777"/>
      <c r="X277" s="777"/>
      <c r="Y277" s="777"/>
      <c r="Z277" s="777"/>
      <c r="AA277" s="777"/>
      <c r="AB277" s="638"/>
      <c r="AC277" s="638"/>
      <c r="AD277" s="638"/>
      <c r="AE277" s="638"/>
      <c r="AF277" s="638"/>
      <c r="AG277" s="945" t="str">
        <f t="shared" si="28"/>
        <v xml:space="preserve"> </v>
      </c>
      <c r="AH277" s="774" t="str">
        <f t="shared" si="24"/>
        <v xml:space="preserve"> </v>
      </c>
      <c r="AI277" s="774" t="str">
        <f t="shared" si="29"/>
        <v xml:space="preserve"> </v>
      </c>
      <c r="AJ277" s="774" t="str">
        <f t="shared" si="25"/>
        <v xml:space="preserve"> </v>
      </c>
      <c r="AK277" s="774" t="str">
        <f t="shared" si="26"/>
        <v xml:space="preserve"> </v>
      </c>
    </row>
    <row r="278" spans="1:37" x14ac:dyDescent="0.25">
      <c r="A278" s="775"/>
      <c r="B278" s="775"/>
      <c r="C278" s="775"/>
      <c r="D278" s="775"/>
      <c r="E278" s="624"/>
      <c r="F278" s="775"/>
      <c r="G278" s="775"/>
      <c r="H278" s="754"/>
      <c r="I278" s="754"/>
      <c r="J278" s="746"/>
      <c r="K278" s="908"/>
      <c r="L278" s="638"/>
      <c r="M278" s="946"/>
      <c r="N278" s="946"/>
      <c r="O278" s="775"/>
      <c r="P278" s="775"/>
      <c r="Q278" s="947"/>
      <c r="R278" s="943" t="str">
        <f t="shared" si="27"/>
        <v xml:space="preserve"> </v>
      </c>
      <c r="S278" s="948"/>
      <c r="T278" s="948"/>
      <c r="U278" s="777"/>
      <c r="V278" s="777"/>
      <c r="W278" s="777"/>
      <c r="X278" s="777"/>
      <c r="Y278" s="777"/>
      <c r="Z278" s="777"/>
      <c r="AA278" s="777"/>
      <c r="AB278" s="638"/>
      <c r="AC278" s="638"/>
      <c r="AD278" s="638"/>
      <c r="AE278" s="638"/>
      <c r="AF278" s="638"/>
      <c r="AG278" s="945" t="str">
        <f t="shared" si="28"/>
        <v xml:space="preserve"> </v>
      </c>
      <c r="AH278" s="774" t="str">
        <f t="shared" si="24"/>
        <v xml:space="preserve"> </v>
      </c>
      <c r="AI278" s="774" t="str">
        <f t="shared" si="29"/>
        <v xml:space="preserve"> </v>
      </c>
      <c r="AJ278" s="774" t="str">
        <f t="shared" si="25"/>
        <v xml:space="preserve"> </v>
      </c>
      <c r="AK278" s="774" t="str">
        <f t="shared" si="26"/>
        <v xml:space="preserve"> </v>
      </c>
    </row>
    <row r="279" spans="1:37" x14ac:dyDescent="0.25">
      <c r="A279" s="775"/>
      <c r="B279" s="775"/>
      <c r="C279" s="775"/>
      <c r="D279" s="775"/>
      <c r="E279" s="624"/>
      <c r="F279" s="775"/>
      <c r="G279" s="775"/>
      <c r="H279" s="754"/>
      <c r="I279" s="754"/>
      <c r="J279" s="746"/>
      <c r="K279" s="908"/>
      <c r="L279" s="638"/>
      <c r="M279" s="946"/>
      <c r="N279" s="946"/>
      <c r="O279" s="775"/>
      <c r="P279" s="775"/>
      <c r="Q279" s="947"/>
      <c r="R279" s="943" t="str">
        <f t="shared" si="27"/>
        <v xml:space="preserve"> </v>
      </c>
      <c r="S279" s="948"/>
      <c r="T279" s="948"/>
      <c r="U279" s="777"/>
      <c r="V279" s="777"/>
      <c r="W279" s="777"/>
      <c r="X279" s="777"/>
      <c r="Y279" s="777"/>
      <c r="Z279" s="777"/>
      <c r="AA279" s="777"/>
      <c r="AB279" s="638"/>
      <c r="AC279" s="638"/>
      <c r="AD279" s="638"/>
      <c r="AE279" s="638"/>
      <c r="AF279" s="638"/>
      <c r="AG279" s="945" t="str">
        <f t="shared" si="28"/>
        <v xml:space="preserve"> </v>
      </c>
      <c r="AH279" s="774" t="str">
        <f t="shared" si="24"/>
        <v xml:space="preserve"> </v>
      </c>
      <c r="AI279" s="774" t="str">
        <f t="shared" si="29"/>
        <v xml:space="preserve"> </v>
      </c>
      <c r="AJ279" s="774" t="str">
        <f t="shared" si="25"/>
        <v xml:space="preserve"> </v>
      </c>
      <c r="AK279" s="774" t="str">
        <f t="shared" si="26"/>
        <v xml:space="preserve"> </v>
      </c>
    </row>
    <row r="280" spans="1:37" x14ac:dyDescent="0.25">
      <c r="A280" s="775"/>
      <c r="B280" s="775"/>
      <c r="C280" s="775"/>
      <c r="D280" s="775"/>
      <c r="E280" s="624"/>
      <c r="F280" s="775"/>
      <c r="G280" s="775"/>
      <c r="H280" s="754"/>
      <c r="I280" s="754"/>
      <c r="J280" s="746"/>
      <c r="K280" s="908"/>
      <c r="L280" s="638"/>
      <c r="M280" s="946"/>
      <c r="N280" s="946"/>
      <c r="O280" s="775"/>
      <c r="P280" s="775"/>
      <c r="Q280" s="947"/>
      <c r="R280" s="943" t="str">
        <f t="shared" si="27"/>
        <v xml:space="preserve"> </v>
      </c>
      <c r="S280" s="948"/>
      <c r="T280" s="948"/>
      <c r="U280" s="777"/>
      <c r="V280" s="777"/>
      <c r="W280" s="777"/>
      <c r="X280" s="777"/>
      <c r="Y280" s="777"/>
      <c r="Z280" s="777"/>
      <c r="AA280" s="777"/>
      <c r="AB280" s="638"/>
      <c r="AC280" s="638"/>
      <c r="AD280" s="638"/>
      <c r="AE280" s="638"/>
      <c r="AF280" s="638"/>
      <c r="AG280" s="945" t="str">
        <f t="shared" si="28"/>
        <v xml:space="preserve"> </v>
      </c>
      <c r="AH280" s="774" t="str">
        <f t="shared" si="24"/>
        <v xml:space="preserve"> </v>
      </c>
      <c r="AI280" s="774" t="str">
        <f t="shared" si="29"/>
        <v xml:space="preserve"> </v>
      </c>
      <c r="AJ280" s="774" t="str">
        <f t="shared" si="25"/>
        <v xml:space="preserve"> </v>
      </c>
      <c r="AK280" s="774" t="str">
        <f t="shared" si="26"/>
        <v xml:space="preserve"> </v>
      </c>
    </row>
    <row r="281" spans="1:37" x14ac:dyDescent="0.25">
      <c r="A281" s="775"/>
      <c r="B281" s="775"/>
      <c r="C281" s="775"/>
      <c r="D281" s="775"/>
      <c r="E281" s="624"/>
      <c r="F281" s="775"/>
      <c r="G281" s="775"/>
      <c r="H281" s="754"/>
      <c r="I281" s="754"/>
      <c r="J281" s="746"/>
      <c r="K281" s="908"/>
      <c r="L281" s="638"/>
      <c r="M281" s="946"/>
      <c r="N281" s="946"/>
      <c r="O281" s="775"/>
      <c r="P281" s="775"/>
      <c r="Q281" s="947"/>
      <c r="R281" s="943" t="str">
        <f t="shared" si="27"/>
        <v xml:space="preserve"> </v>
      </c>
      <c r="S281" s="948"/>
      <c r="T281" s="948"/>
      <c r="U281" s="777"/>
      <c r="V281" s="777"/>
      <c r="W281" s="777"/>
      <c r="X281" s="777"/>
      <c r="Y281" s="777"/>
      <c r="Z281" s="777"/>
      <c r="AA281" s="777"/>
      <c r="AB281" s="638"/>
      <c r="AC281" s="638"/>
      <c r="AD281" s="638"/>
      <c r="AE281" s="638"/>
      <c r="AF281" s="638"/>
      <c r="AG281" s="945" t="str">
        <f t="shared" si="28"/>
        <v xml:space="preserve"> </v>
      </c>
      <c r="AH281" s="774" t="str">
        <f t="shared" si="24"/>
        <v xml:space="preserve"> </v>
      </c>
      <c r="AI281" s="774" t="str">
        <f t="shared" si="29"/>
        <v xml:space="preserve"> </v>
      </c>
      <c r="AJ281" s="774" t="str">
        <f t="shared" si="25"/>
        <v xml:space="preserve"> </v>
      </c>
      <c r="AK281" s="774" t="str">
        <f t="shared" si="26"/>
        <v xml:space="preserve"> </v>
      </c>
    </row>
    <row r="282" spans="1:37" x14ac:dyDescent="0.25">
      <c r="A282" s="775"/>
      <c r="B282" s="775"/>
      <c r="C282" s="775"/>
      <c r="D282" s="775"/>
      <c r="E282" s="624"/>
      <c r="F282" s="775"/>
      <c r="G282" s="775"/>
      <c r="H282" s="754"/>
      <c r="I282" s="754"/>
      <c r="J282" s="746"/>
      <c r="K282" s="908"/>
      <c r="L282" s="638"/>
      <c r="M282" s="946"/>
      <c r="N282" s="946"/>
      <c r="O282" s="775"/>
      <c r="P282" s="775"/>
      <c r="Q282" s="947"/>
      <c r="R282" s="943" t="str">
        <f t="shared" si="27"/>
        <v xml:space="preserve"> </v>
      </c>
      <c r="S282" s="948"/>
      <c r="T282" s="948"/>
      <c r="U282" s="777"/>
      <c r="V282" s="777"/>
      <c r="W282" s="777"/>
      <c r="X282" s="777"/>
      <c r="Y282" s="777"/>
      <c r="Z282" s="777"/>
      <c r="AA282" s="777"/>
      <c r="AB282" s="638"/>
      <c r="AC282" s="638"/>
      <c r="AD282" s="638"/>
      <c r="AE282" s="638"/>
      <c r="AF282" s="638"/>
      <c r="AG282" s="945" t="str">
        <f t="shared" si="28"/>
        <v xml:space="preserve"> </v>
      </c>
      <c r="AH282" s="774" t="str">
        <f t="shared" si="24"/>
        <v xml:space="preserve"> </v>
      </c>
      <c r="AI282" s="774" t="str">
        <f t="shared" si="29"/>
        <v xml:space="preserve"> </v>
      </c>
      <c r="AJ282" s="774" t="str">
        <f t="shared" si="25"/>
        <v xml:space="preserve"> </v>
      </c>
      <c r="AK282" s="774" t="str">
        <f t="shared" si="26"/>
        <v xml:space="preserve"> </v>
      </c>
    </row>
    <row r="283" spans="1:37" x14ac:dyDescent="0.25">
      <c r="A283" s="775"/>
      <c r="B283" s="775"/>
      <c r="C283" s="775"/>
      <c r="D283" s="775"/>
      <c r="E283" s="624"/>
      <c r="F283" s="775"/>
      <c r="G283" s="775"/>
      <c r="H283" s="754"/>
      <c r="I283" s="754"/>
      <c r="J283" s="746"/>
      <c r="K283" s="908"/>
      <c r="L283" s="638"/>
      <c r="M283" s="946"/>
      <c r="N283" s="946"/>
      <c r="O283" s="775"/>
      <c r="P283" s="775"/>
      <c r="Q283" s="947"/>
      <c r="R283" s="943" t="str">
        <f t="shared" si="27"/>
        <v xml:space="preserve"> </v>
      </c>
      <c r="S283" s="948"/>
      <c r="T283" s="948"/>
      <c r="U283" s="777"/>
      <c r="V283" s="777"/>
      <c r="W283" s="777"/>
      <c r="X283" s="777"/>
      <c r="Y283" s="777"/>
      <c r="Z283" s="777"/>
      <c r="AA283" s="777"/>
      <c r="AB283" s="638"/>
      <c r="AC283" s="638"/>
      <c r="AD283" s="638"/>
      <c r="AE283" s="638"/>
      <c r="AF283" s="638"/>
      <c r="AG283" s="945" t="str">
        <f t="shared" si="28"/>
        <v xml:space="preserve"> </v>
      </c>
      <c r="AH283" s="774" t="str">
        <f t="shared" si="24"/>
        <v xml:space="preserve"> </v>
      </c>
      <c r="AI283" s="774" t="str">
        <f t="shared" si="29"/>
        <v xml:space="preserve"> </v>
      </c>
      <c r="AJ283" s="774" t="str">
        <f t="shared" si="25"/>
        <v xml:space="preserve"> </v>
      </c>
      <c r="AK283" s="774" t="str">
        <f t="shared" si="26"/>
        <v xml:space="preserve"> </v>
      </c>
    </row>
    <row r="284" spans="1:37" x14ac:dyDescent="0.25">
      <c r="A284" s="775"/>
      <c r="B284" s="775"/>
      <c r="C284" s="775"/>
      <c r="D284" s="775"/>
      <c r="E284" s="624"/>
      <c r="F284" s="775"/>
      <c r="G284" s="775"/>
      <c r="H284" s="754"/>
      <c r="I284" s="754"/>
      <c r="J284" s="746"/>
      <c r="K284" s="908"/>
      <c r="L284" s="638"/>
      <c r="M284" s="946"/>
      <c r="N284" s="946"/>
      <c r="O284" s="775"/>
      <c r="P284" s="775"/>
      <c r="Q284" s="947"/>
      <c r="R284" s="943" t="str">
        <f t="shared" si="27"/>
        <v xml:space="preserve"> </v>
      </c>
      <c r="S284" s="948"/>
      <c r="T284" s="948"/>
      <c r="U284" s="777"/>
      <c r="V284" s="777"/>
      <c r="W284" s="777"/>
      <c r="X284" s="777"/>
      <c r="Y284" s="777"/>
      <c r="Z284" s="777"/>
      <c r="AA284" s="777"/>
      <c r="AB284" s="638"/>
      <c r="AC284" s="638"/>
      <c r="AD284" s="638"/>
      <c r="AE284" s="638"/>
      <c r="AF284" s="638"/>
      <c r="AG284" s="945" t="str">
        <f t="shared" si="28"/>
        <v xml:space="preserve"> </v>
      </c>
      <c r="AH284" s="774" t="str">
        <f t="shared" si="24"/>
        <v xml:space="preserve"> </v>
      </c>
      <c r="AI284" s="774" t="str">
        <f t="shared" si="29"/>
        <v xml:space="preserve"> </v>
      </c>
      <c r="AJ284" s="774" t="str">
        <f t="shared" si="25"/>
        <v xml:space="preserve"> </v>
      </c>
      <c r="AK284" s="774" t="str">
        <f t="shared" si="26"/>
        <v xml:space="preserve"> </v>
      </c>
    </row>
    <row r="285" spans="1:37" x14ac:dyDescent="0.25">
      <c r="A285" s="775"/>
      <c r="B285" s="775"/>
      <c r="C285" s="775"/>
      <c r="D285" s="775"/>
      <c r="E285" s="624"/>
      <c r="F285" s="775"/>
      <c r="G285" s="775"/>
      <c r="H285" s="754"/>
      <c r="I285" s="754"/>
      <c r="J285" s="746"/>
      <c r="K285" s="908"/>
      <c r="L285" s="638"/>
      <c r="M285" s="946"/>
      <c r="N285" s="946"/>
      <c r="O285" s="775"/>
      <c r="P285" s="775"/>
      <c r="Q285" s="947"/>
      <c r="R285" s="943" t="str">
        <f t="shared" si="27"/>
        <v xml:space="preserve"> </v>
      </c>
      <c r="S285" s="948"/>
      <c r="T285" s="948"/>
      <c r="U285" s="777"/>
      <c r="V285" s="777"/>
      <c r="W285" s="777"/>
      <c r="X285" s="777"/>
      <c r="Y285" s="777"/>
      <c r="Z285" s="777"/>
      <c r="AA285" s="777"/>
      <c r="AB285" s="638"/>
      <c r="AC285" s="638"/>
      <c r="AD285" s="638"/>
      <c r="AE285" s="638"/>
      <c r="AF285" s="638"/>
      <c r="AG285" s="945" t="str">
        <f t="shared" si="28"/>
        <v xml:space="preserve"> </v>
      </c>
      <c r="AH285" s="774" t="str">
        <f t="shared" si="24"/>
        <v xml:space="preserve"> </v>
      </c>
      <c r="AI285" s="774" t="str">
        <f t="shared" si="29"/>
        <v xml:space="preserve"> </v>
      </c>
      <c r="AJ285" s="774" t="str">
        <f t="shared" si="25"/>
        <v xml:space="preserve"> </v>
      </c>
      <c r="AK285" s="774" t="str">
        <f t="shared" si="26"/>
        <v xml:space="preserve"> </v>
      </c>
    </row>
    <row r="286" spans="1:37" x14ac:dyDescent="0.25">
      <c r="A286" s="775"/>
      <c r="B286" s="775"/>
      <c r="C286" s="775"/>
      <c r="D286" s="775"/>
      <c r="E286" s="624"/>
      <c r="F286" s="775"/>
      <c r="G286" s="775"/>
      <c r="H286" s="754"/>
      <c r="I286" s="754"/>
      <c r="J286" s="746"/>
      <c r="K286" s="908"/>
      <c r="L286" s="638"/>
      <c r="M286" s="946"/>
      <c r="N286" s="946"/>
      <c r="O286" s="775"/>
      <c r="P286" s="775"/>
      <c r="Q286" s="947"/>
      <c r="R286" s="943" t="str">
        <f t="shared" si="27"/>
        <v xml:space="preserve"> </v>
      </c>
      <c r="S286" s="948"/>
      <c r="T286" s="948"/>
      <c r="U286" s="777"/>
      <c r="V286" s="777"/>
      <c r="W286" s="777"/>
      <c r="X286" s="777"/>
      <c r="Y286" s="777"/>
      <c r="Z286" s="777"/>
      <c r="AA286" s="777"/>
      <c r="AB286" s="638"/>
      <c r="AC286" s="638"/>
      <c r="AD286" s="638"/>
      <c r="AE286" s="638"/>
      <c r="AF286" s="638"/>
      <c r="AG286" s="945" t="str">
        <f t="shared" si="28"/>
        <v xml:space="preserve"> </v>
      </c>
      <c r="AH286" s="774" t="str">
        <f t="shared" si="24"/>
        <v xml:space="preserve"> </v>
      </c>
      <c r="AI286" s="774" t="str">
        <f t="shared" si="29"/>
        <v xml:space="preserve"> </v>
      </c>
      <c r="AJ286" s="774" t="str">
        <f t="shared" si="25"/>
        <v xml:space="preserve"> </v>
      </c>
      <c r="AK286" s="774" t="str">
        <f t="shared" si="26"/>
        <v xml:space="preserve"> </v>
      </c>
    </row>
    <row r="287" spans="1:37" x14ac:dyDescent="0.25">
      <c r="A287" s="775"/>
      <c r="B287" s="775"/>
      <c r="C287" s="775"/>
      <c r="D287" s="775"/>
      <c r="E287" s="624"/>
      <c r="F287" s="775"/>
      <c r="G287" s="775"/>
      <c r="H287" s="754"/>
      <c r="I287" s="754"/>
      <c r="J287" s="746"/>
      <c r="K287" s="908"/>
      <c r="L287" s="638"/>
      <c r="M287" s="946"/>
      <c r="N287" s="946"/>
      <c r="O287" s="775"/>
      <c r="P287" s="775"/>
      <c r="Q287" s="947"/>
      <c r="R287" s="943" t="str">
        <f t="shared" si="27"/>
        <v xml:space="preserve"> </v>
      </c>
      <c r="S287" s="948"/>
      <c r="T287" s="948"/>
      <c r="U287" s="777"/>
      <c r="V287" s="777"/>
      <c r="W287" s="777"/>
      <c r="X287" s="777"/>
      <c r="Y287" s="777"/>
      <c r="Z287" s="777"/>
      <c r="AA287" s="777"/>
      <c r="AB287" s="638"/>
      <c r="AC287" s="638"/>
      <c r="AD287" s="638"/>
      <c r="AE287" s="638"/>
      <c r="AF287" s="638"/>
      <c r="AG287" s="945" t="str">
        <f t="shared" si="28"/>
        <v xml:space="preserve"> </v>
      </c>
      <c r="AH287" s="774" t="str">
        <f t="shared" si="24"/>
        <v xml:space="preserve"> </v>
      </c>
      <c r="AI287" s="774" t="str">
        <f t="shared" si="29"/>
        <v xml:space="preserve"> </v>
      </c>
      <c r="AJ287" s="774" t="str">
        <f t="shared" si="25"/>
        <v xml:space="preserve"> </v>
      </c>
      <c r="AK287" s="774" t="str">
        <f t="shared" si="26"/>
        <v xml:space="preserve"> </v>
      </c>
    </row>
    <row r="288" spans="1:37" x14ac:dyDescent="0.25">
      <c r="A288" s="775"/>
      <c r="B288" s="775"/>
      <c r="C288" s="775"/>
      <c r="D288" s="775"/>
      <c r="E288" s="624"/>
      <c r="F288" s="775"/>
      <c r="G288" s="775"/>
      <c r="H288" s="754"/>
      <c r="I288" s="754"/>
      <c r="J288" s="746"/>
      <c r="K288" s="908"/>
      <c r="L288" s="638"/>
      <c r="M288" s="946"/>
      <c r="N288" s="946"/>
      <c r="O288" s="775"/>
      <c r="P288" s="775"/>
      <c r="Q288" s="947"/>
      <c r="R288" s="943" t="str">
        <f t="shared" si="27"/>
        <v xml:space="preserve"> </v>
      </c>
      <c r="S288" s="948"/>
      <c r="T288" s="948"/>
      <c r="U288" s="777"/>
      <c r="V288" s="777"/>
      <c r="W288" s="777"/>
      <c r="X288" s="777"/>
      <c r="Y288" s="777"/>
      <c r="Z288" s="777"/>
      <c r="AA288" s="777"/>
      <c r="AB288" s="638"/>
      <c r="AC288" s="638"/>
      <c r="AD288" s="638"/>
      <c r="AE288" s="638"/>
      <c r="AF288" s="638"/>
      <c r="AG288" s="945" t="str">
        <f t="shared" si="28"/>
        <v xml:space="preserve"> </v>
      </c>
      <c r="AH288" s="774" t="str">
        <f t="shared" si="24"/>
        <v xml:space="preserve"> </v>
      </c>
      <c r="AI288" s="774" t="str">
        <f t="shared" si="29"/>
        <v xml:space="preserve"> </v>
      </c>
      <c r="AJ288" s="774" t="str">
        <f t="shared" si="25"/>
        <v xml:space="preserve"> </v>
      </c>
      <c r="AK288" s="774" t="str">
        <f t="shared" si="26"/>
        <v xml:space="preserve"> </v>
      </c>
    </row>
    <row r="289" spans="1:37" x14ac:dyDescent="0.25">
      <c r="A289" s="775"/>
      <c r="B289" s="775"/>
      <c r="C289" s="775"/>
      <c r="D289" s="775"/>
      <c r="E289" s="624"/>
      <c r="F289" s="775"/>
      <c r="G289" s="775"/>
      <c r="H289" s="754"/>
      <c r="I289" s="754"/>
      <c r="J289" s="746"/>
      <c r="K289" s="908"/>
      <c r="L289" s="638"/>
      <c r="M289" s="946"/>
      <c r="N289" s="946"/>
      <c r="O289" s="775"/>
      <c r="P289" s="775"/>
      <c r="Q289" s="947"/>
      <c r="R289" s="943" t="str">
        <f t="shared" si="27"/>
        <v xml:space="preserve"> </v>
      </c>
      <c r="S289" s="948"/>
      <c r="T289" s="948"/>
      <c r="U289" s="777"/>
      <c r="V289" s="777"/>
      <c r="W289" s="777"/>
      <c r="X289" s="777"/>
      <c r="Y289" s="777"/>
      <c r="Z289" s="777"/>
      <c r="AA289" s="777"/>
      <c r="AB289" s="638"/>
      <c r="AC289" s="638"/>
      <c r="AD289" s="638"/>
      <c r="AE289" s="638"/>
      <c r="AF289" s="638"/>
      <c r="AG289" s="945" t="str">
        <f t="shared" si="28"/>
        <v xml:space="preserve"> </v>
      </c>
      <c r="AH289" s="774" t="str">
        <f t="shared" si="24"/>
        <v xml:space="preserve"> </v>
      </c>
      <c r="AI289" s="774" t="str">
        <f t="shared" si="29"/>
        <v xml:space="preserve"> </v>
      </c>
      <c r="AJ289" s="774" t="str">
        <f t="shared" si="25"/>
        <v xml:space="preserve"> </v>
      </c>
      <c r="AK289" s="774" t="str">
        <f t="shared" si="26"/>
        <v xml:space="preserve"> </v>
      </c>
    </row>
    <row r="290" spans="1:37" x14ac:dyDescent="0.25">
      <c r="A290" s="775"/>
      <c r="B290" s="775"/>
      <c r="C290" s="775"/>
      <c r="D290" s="775"/>
      <c r="E290" s="624"/>
      <c r="F290" s="775"/>
      <c r="G290" s="775"/>
      <c r="H290" s="754"/>
      <c r="I290" s="754"/>
      <c r="J290" s="746"/>
      <c r="K290" s="908"/>
      <c r="L290" s="638"/>
      <c r="M290" s="946"/>
      <c r="N290" s="946"/>
      <c r="O290" s="775"/>
      <c r="P290" s="775"/>
      <c r="Q290" s="947"/>
      <c r="R290" s="943" t="str">
        <f t="shared" si="27"/>
        <v xml:space="preserve"> </v>
      </c>
      <c r="S290" s="948"/>
      <c r="T290" s="948"/>
      <c r="U290" s="777"/>
      <c r="V290" s="777"/>
      <c r="W290" s="777"/>
      <c r="X290" s="777"/>
      <c r="Y290" s="777"/>
      <c r="Z290" s="777"/>
      <c r="AA290" s="777"/>
      <c r="AB290" s="638"/>
      <c r="AC290" s="638"/>
      <c r="AD290" s="638"/>
      <c r="AE290" s="638"/>
      <c r="AF290" s="638"/>
      <c r="AG290" s="945" t="str">
        <f t="shared" si="28"/>
        <v xml:space="preserve"> </v>
      </c>
      <c r="AH290" s="774" t="str">
        <f t="shared" si="24"/>
        <v xml:space="preserve"> </v>
      </c>
      <c r="AI290" s="774" t="str">
        <f t="shared" si="29"/>
        <v xml:space="preserve"> </v>
      </c>
      <c r="AJ290" s="774" t="str">
        <f t="shared" si="25"/>
        <v xml:space="preserve"> </v>
      </c>
      <c r="AK290" s="774" t="str">
        <f t="shared" si="26"/>
        <v xml:space="preserve"> </v>
      </c>
    </row>
    <row r="291" spans="1:37" x14ac:dyDescent="0.25">
      <c r="A291" s="775"/>
      <c r="B291" s="775"/>
      <c r="C291" s="775"/>
      <c r="D291" s="775"/>
      <c r="E291" s="624"/>
      <c r="F291" s="775"/>
      <c r="G291" s="775"/>
      <c r="H291" s="754"/>
      <c r="I291" s="754"/>
      <c r="J291" s="746"/>
      <c r="K291" s="908"/>
      <c r="L291" s="638"/>
      <c r="M291" s="946"/>
      <c r="N291" s="946"/>
      <c r="O291" s="775"/>
      <c r="P291" s="775"/>
      <c r="Q291" s="947"/>
      <c r="R291" s="943" t="str">
        <f t="shared" si="27"/>
        <v xml:space="preserve"> </v>
      </c>
      <c r="S291" s="948"/>
      <c r="T291" s="948"/>
      <c r="U291" s="777"/>
      <c r="V291" s="777"/>
      <c r="W291" s="777"/>
      <c r="X291" s="777"/>
      <c r="Y291" s="777"/>
      <c r="Z291" s="777"/>
      <c r="AA291" s="777"/>
      <c r="AB291" s="638"/>
      <c r="AC291" s="638"/>
      <c r="AD291" s="638"/>
      <c r="AE291" s="638"/>
      <c r="AF291" s="638"/>
      <c r="AG291" s="945" t="str">
        <f t="shared" si="28"/>
        <v xml:space="preserve"> </v>
      </c>
      <c r="AH291" s="774" t="str">
        <f t="shared" si="24"/>
        <v xml:space="preserve"> </v>
      </c>
      <c r="AI291" s="774" t="str">
        <f t="shared" si="29"/>
        <v xml:space="preserve"> </v>
      </c>
      <c r="AJ291" s="774" t="str">
        <f t="shared" si="25"/>
        <v xml:space="preserve"> </v>
      </c>
      <c r="AK291" s="774" t="str">
        <f t="shared" si="26"/>
        <v xml:space="preserve"> </v>
      </c>
    </row>
    <row r="292" spans="1:37" x14ac:dyDescent="0.25">
      <c r="A292" s="775"/>
      <c r="B292" s="775"/>
      <c r="C292" s="775"/>
      <c r="D292" s="775"/>
      <c r="E292" s="624"/>
      <c r="F292" s="775"/>
      <c r="G292" s="775"/>
      <c r="H292" s="754"/>
      <c r="I292" s="754"/>
      <c r="J292" s="746"/>
      <c r="K292" s="908"/>
      <c r="L292" s="638"/>
      <c r="M292" s="946"/>
      <c r="N292" s="946"/>
      <c r="O292" s="775"/>
      <c r="P292" s="775"/>
      <c r="Q292" s="947"/>
      <c r="R292" s="943" t="str">
        <f t="shared" si="27"/>
        <v xml:space="preserve"> </v>
      </c>
      <c r="S292" s="948"/>
      <c r="T292" s="948"/>
      <c r="U292" s="777"/>
      <c r="V292" s="777"/>
      <c r="W292" s="777"/>
      <c r="X292" s="777"/>
      <c r="Y292" s="777"/>
      <c r="Z292" s="777"/>
      <c r="AA292" s="777"/>
      <c r="AB292" s="638"/>
      <c r="AC292" s="638"/>
      <c r="AD292" s="638"/>
      <c r="AE292" s="638"/>
      <c r="AF292" s="638"/>
      <c r="AG292" s="945" t="str">
        <f t="shared" si="28"/>
        <v xml:space="preserve"> </v>
      </c>
      <c r="AH292" s="774" t="str">
        <f t="shared" si="24"/>
        <v xml:space="preserve"> </v>
      </c>
      <c r="AI292" s="774" t="str">
        <f t="shared" si="29"/>
        <v xml:space="preserve"> </v>
      </c>
      <c r="AJ292" s="774" t="str">
        <f t="shared" si="25"/>
        <v xml:space="preserve"> </v>
      </c>
      <c r="AK292" s="774" t="str">
        <f t="shared" si="26"/>
        <v xml:space="preserve"> </v>
      </c>
    </row>
    <row r="293" spans="1:37" x14ac:dyDescent="0.25">
      <c r="A293" s="775"/>
      <c r="B293" s="775"/>
      <c r="C293" s="775"/>
      <c r="D293" s="775"/>
      <c r="E293" s="624"/>
      <c r="F293" s="775"/>
      <c r="G293" s="775"/>
      <c r="H293" s="754"/>
      <c r="I293" s="754"/>
      <c r="J293" s="746"/>
      <c r="K293" s="908"/>
      <c r="L293" s="638"/>
      <c r="M293" s="946"/>
      <c r="N293" s="946"/>
      <c r="O293" s="775"/>
      <c r="P293" s="775"/>
      <c r="Q293" s="947"/>
      <c r="R293" s="943" t="str">
        <f t="shared" si="27"/>
        <v xml:space="preserve"> </v>
      </c>
      <c r="S293" s="948"/>
      <c r="T293" s="948"/>
      <c r="U293" s="777"/>
      <c r="V293" s="777"/>
      <c r="W293" s="777"/>
      <c r="X293" s="777"/>
      <c r="Y293" s="777"/>
      <c r="Z293" s="777"/>
      <c r="AA293" s="777"/>
      <c r="AB293" s="638"/>
      <c r="AC293" s="638"/>
      <c r="AD293" s="638"/>
      <c r="AE293" s="638"/>
      <c r="AF293" s="638"/>
      <c r="AG293" s="945" t="str">
        <f t="shared" si="28"/>
        <v xml:space="preserve"> </v>
      </c>
      <c r="AH293" s="774" t="str">
        <f t="shared" si="24"/>
        <v xml:space="preserve"> </v>
      </c>
      <c r="AI293" s="774" t="str">
        <f t="shared" si="29"/>
        <v xml:space="preserve"> </v>
      </c>
      <c r="AJ293" s="774" t="str">
        <f t="shared" si="25"/>
        <v xml:space="preserve"> </v>
      </c>
      <c r="AK293" s="774" t="str">
        <f t="shared" si="26"/>
        <v xml:space="preserve"> </v>
      </c>
    </row>
    <row r="294" spans="1:37" x14ac:dyDescent="0.25">
      <c r="A294" s="775"/>
      <c r="B294" s="775"/>
      <c r="C294" s="775"/>
      <c r="D294" s="775"/>
      <c r="E294" s="624"/>
      <c r="F294" s="775"/>
      <c r="G294" s="775"/>
      <c r="H294" s="754"/>
      <c r="I294" s="754"/>
      <c r="J294" s="746"/>
      <c r="K294" s="908"/>
      <c r="L294" s="638"/>
      <c r="M294" s="946"/>
      <c r="N294" s="946"/>
      <c r="O294" s="775"/>
      <c r="P294" s="775"/>
      <c r="Q294" s="947"/>
      <c r="R294" s="943" t="str">
        <f t="shared" si="27"/>
        <v xml:space="preserve"> </v>
      </c>
      <c r="S294" s="948"/>
      <c r="T294" s="948"/>
      <c r="U294" s="777"/>
      <c r="V294" s="777"/>
      <c r="W294" s="777"/>
      <c r="X294" s="777"/>
      <c r="Y294" s="777"/>
      <c r="Z294" s="777"/>
      <c r="AA294" s="777"/>
      <c r="AB294" s="638"/>
      <c r="AC294" s="638"/>
      <c r="AD294" s="638"/>
      <c r="AE294" s="638"/>
      <c r="AF294" s="638"/>
      <c r="AG294" s="945" t="str">
        <f t="shared" si="28"/>
        <v xml:space="preserve"> </v>
      </c>
      <c r="AH294" s="774" t="str">
        <f t="shared" si="24"/>
        <v xml:space="preserve"> </v>
      </c>
      <c r="AI294" s="774" t="str">
        <f t="shared" si="29"/>
        <v xml:space="preserve"> </v>
      </c>
      <c r="AJ294" s="774" t="str">
        <f t="shared" si="25"/>
        <v xml:space="preserve"> </v>
      </c>
      <c r="AK294" s="774" t="str">
        <f t="shared" si="26"/>
        <v xml:space="preserve"> </v>
      </c>
    </row>
    <row r="295" spans="1:37" x14ac:dyDescent="0.25">
      <c r="A295" s="775"/>
      <c r="B295" s="775"/>
      <c r="C295" s="775"/>
      <c r="D295" s="775"/>
      <c r="E295" s="624"/>
      <c r="F295" s="775"/>
      <c r="G295" s="775"/>
      <c r="H295" s="754"/>
      <c r="I295" s="754"/>
      <c r="J295" s="746"/>
      <c r="K295" s="908"/>
      <c r="L295" s="638"/>
      <c r="M295" s="946"/>
      <c r="N295" s="946"/>
      <c r="O295" s="775"/>
      <c r="P295" s="775"/>
      <c r="Q295" s="947"/>
      <c r="R295" s="943" t="str">
        <f t="shared" si="27"/>
        <v xml:space="preserve"> </v>
      </c>
      <c r="S295" s="948"/>
      <c r="T295" s="948"/>
      <c r="U295" s="777"/>
      <c r="V295" s="777"/>
      <c r="W295" s="777"/>
      <c r="X295" s="777"/>
      <c r="Y295" s="777"/>
      <c r="Z295" s="777"/>
      <c r="AA295" s="777"/>
      <c r="AB295" s="638"/>
      <c r="AC295" s="638"/>
      <c r="AD295" s="638"/>
      <c r="AE295" s="638"/>
      <c r="AF295" s="638"/>
      <c r="AG295" s="945" t="str">
        <f t="shared" si="28"/>
        <v xml:space="preserve"> </v>
      </c>
      <c r="AH295" s="774" t="str">
        <f t="shared" si="24"/>
        <v xml:space="preserve"> </v>
      </c>
      <c r="AI295" s="774" t="str">
        <f t="shared" si="29"/>
        <v xml:space="preserve"> </v>
      </c>
      <c r="AJ295" s="774" t="str">
        <f t="shared" si="25"/>
        <v xml:space="preserve"> </v>
      </c>
      <c r="AK295" s="774" t="str">
        <f t="shared" si="26"/>
        <v xml:space="preserve"> </v>
      </c>
    </row>
    <row r="296" spans="1:37" x14ac:dyDescent="0.25">
      <c r="A296" s="775"/>
      <c r="B296" s="775"/>
      <c r="C296" s="775"/>
      <c r="D296" s="775"/>
      <c r="E296" s="624"/>
      <c r="F296" s="775"/>
      <c r="G296" s="775"/>
      <c r="H296" s="754"/>
      <c r="I296" s="754"/>
      <c r="J296" s="746"/>
      <c r="K296" s="908"/>
      <c r="L296" s="638"/>
      <c r="M296" s="946"/>
      <c r="N296" s="946"/>
      <c r="O296" s="775"/>
      <c r="P296" s="775"/>
      <c r="Q296" s="947"/>
      <c r="R296" s="943" t="str">
        <f t="shared" si="27"/>
        <v xml:space="preserve"> </v>
      </c>
      <c r="S296" s="948"/>
      <c r="T296" s="948"/>
      <c r="U296" s="777"/>
      <c r="V296" s="777"/>
      <c r="W296" s="777"/>
      <c r="X296" s="777"/>
      <c r="Y296" s="777"/>
      <c r="Z296" s="777"/>
      <c r="AA296" s="777"/>
      <c r="AB296" s="638"/>
      <c r="AC296" s="638"/>
      <c r="AD296" s="638"/>
      <c r="AE296" s="638"/>
      <c r="AF296" s="638"/>
      <c r="AG296" s="945" t="str">
        <f t="shared" si="28"/>
        <v xml:space="preserve"> </v>
      </c>
      <c r="AH296" s="774" t="str">
        <f t="shared" si="24"/>
        <v xml:space="preserve"> </v>
      </c>
      <c r="AI296" s="774" t="str">
        <f t="shared" si="29"/>
        <v xml:space="preserve"> </v>
      </c>
      <c r="AJ296" s="774" t="str">
        <f t="shared" si="25"/>
        <v xml:space="preserve"> </v>
      </c>
      <c r="AK296" s="774" t="str">
        <f t="shared" si="26"/>
        <v xml:space="preserve"> </v>
      </c>
    </row>
    <row r="297" spans="1:37" x14ac:dyDescent="0.25">
      <c r="A297" s="775"/>
      <c r="B297" s="775"/>
      <c r="C297" s="775"/>
      <c r="D297" s="775"/>
      <c r="E297" s="624"/>
      <c r="F297" s="775"/>
      <c r="G297" s="775"/>
      <c r="H297" s="754"/>
      <c r="I297" s="754"/>
      <c r="J297" s="746"/>
      <c r="K297" s="908"/>
      <c r="L297" s="638"/>
      <c r="M297" s="946"/>
      <c r="N297" s="946"/>
      <c r="O297" s="775"/>
      <c r="P297" s="775"/>
      <c r="Q297" s="947"/>
      <c r="R297" s="943" t="str">
        <f t="shared" si="27"/>
        <v xml:space="preserve"> </v>
      </c>
      <c r="S297" s="948"/>
      <c r="T297" s="948"/>
      <c r="U297" s="777"/>
      <c r="V297" s="777"/>
      <c r="W297" s="777"/>
      <c r="X297" s="777"/>
      <c r="Y297" s="777"/>
      <c r="Z297" s="777"/>
      <c r="AA297" s="777"/>
      <c r="AB297" s="638"/>
      <c r="AC297" s="638"/>
      <c r="AD297" s="638"/>
      <c r="AE297" s="638"/>
      <c r="AF297" s="638"/>
      <c r="AG297" s="945" t="str">
        <f t="shared" si="28"/>
        <v xml:space="preserve"> </v>
      </c>
      <c r="AH297" s="774" t="str">
        <f t="shared" si="24"/>
        <v xml:space="preserve"> </v>
      </c>
      <c r="AI297" s="774" t="str">
        <f t="shared" si="29"/>
        <v xml:space="preserve"> </v>
      </c>
      <c r="AJ297" s="774" t="str">
        <f t="shared" si="25"/>
        <v xml:space="preserve"> </v>
      </c>
      <c r="AK297" s="774" t="str">
        <f t="shared" si="26"/>
        <v xml:space="preserve"> </v>
      </c>
    </row>
    <row r="298" spans="1:37" x14ac:dyDescent="0.25">
      <c r="A298" s="775"/>
      <c r="B298" s="775"/>
      <c r="C298" s="775"/>
      <c r="D298" s="775"/>
      <c r="E298" s="624"/>
      <c r="F298" s="775"/>
      <c r="G298" s="775"/>
      <c r="H298" s="754"/>
      <c r="I298" s="754"/>
      <c r="J298" s="746"/>
      <c r="K298" s="908"/>
      <c r="L298" s="638"/>
      <c r="M298" s="946"/>
      <c r="N298" s="946"/>
      <c r="O298" s="775"/>
      <c r="P298" s="775"/>
      <c r="Q298" s="947"/>
      <c r="R298" s="943" t="str">
        <f t="shared" si="27"/>
        <v xml:space="preserve"> </v>
      </c>
      <c r="S298" s="948"/>
      <c r="T298" s="948"/>
      <c r="U298" s="777"/>
      <c r="V298" s="777"/>
      <c r="W298" s="777"/>
      <c r="X298" s="777"/>
      <c r="Y298" s="777"/>
      <c r="Z298" s="777"/>
      <c r="AA298" s="777"/>
      <c r="AB298" s="638"/>
      <c r="AC298" s="638"/>
      <c r="AD298" s="638"/>
      <c r="AE298" s="638"/>
      <c r="AF298" s="638"/>
      <c r="AG298" s="945" t="str">
        <f t="shared" si="28"/>
        <v xml:space="preserve"> </v>
      </c>
      <c r="AH298" s="774" t="str">
        <f t="shared" si="24"/>
        <v xml:space="preserve"> </v>
      </c>
      <c r="AI298" s="774" t="str">
        <f t="shared" si="29"/>
        <v xml:space="preserve"> </v>
      </c>
      <c r="AJ298" s="774" t="str">
        <f t="shared" si="25"/>
        <v xml:space="preserve"> </v>
      </c>
      <c r="AK298" s="774" t="str">
        <f t="shared" si="26"/>
        <v xml:space="preserve"> </v>
      </c>
    </row>
    <row r="299" spans="1:37" x14ac:dyDescent="0.25">
      <c r="A299" s="775"/>
      <c r="B299" s="775"/>
      <c r="C299" s="775"/>
      <c r="D299" s="775"/>
      <c r="E299" s="624"/>
      <c r="F299" s="775"/>
      <c r="G299" s="775"/>
      <c r="H299" s="754"/>
      <c r="I299" s="754"/>
      <c r="J299" s="746"/>
      <c r="K299" s="908"/>
      <c r="L299" s="638"/>
      <c r="M299" s="946"/>
      <c r="N299" s="946"/>
      <c r="O299" s="775"/>
      <c r="P299" s="775"/>
      <c r="Q299" s="947"/>
      <c r="R299" s="943" t="str">
        <f t="shared" si="27"/>
        <v xml:space="preserve"> </v>
      </c>
      <c r="S299" s="948"/>
      <c r="T299" s="948"/>
      <c r="U299" s="777"/>
      <c r="V299" s="777"/>
      <c r="W299" s="777"/>
      <c r="X299" s="777"/>
      <c r="Y299" s="777"/>
      <c r="Z299" s="777"/>
      <c r="AA299" s="777"/>
      <c r="AB299" s="638"/>
      <c r="AC299" s="638"/>
      <c r="AD299" s="638"/>
      <c r="AE299" s="638"/>
      <c r="AF299" s="638"/>
      <c r="AG299" s="945" t="str">
        <f t="shared" si="28"/>
        <v xml:space="preserve"> </v>
      </c>
      <c r="AH299" s="774" t="str">
        <f t="shared" si="24"/>
        <v xml:space="preserve"> </v>
      </c>
      <c r="AI299" s="774" t="str">
        <f t="shared" si="29"/>
        <v xml:space="preserve"> </v>
      </c>
      <c r="AJ299" s="774" t="str">
        <f t="shared" si="25"/>
        <v xml:space="preserve"> </v>
      </c>
      <c r="AK299" s="774" t="str">
        <f t="shared" si="26"/>
        <v xml:space="preserve"> </v>
      </c>
    </row>
    <row r="300" spans="1:37" x14ac:dyDescent="0.25">
      <c r="A300" s="775"/>
      <c r="B300" s="775"/>
      <c r="C300" s="775"/>
      <c r="D300" s="775"/>
      <c r="E300" s="624"/>
      <c r="F300" s="775"/>
      <c r="G300" s="775"/>
      <c r="H300" s="754"/>
      <c r="I300" s="754"/>
      <c r="J300" s="746"/>
      <c r="K300" s="908"/>
      <c r="L300" s="638"/>
      <c r="M300" s="946"/>
      <c r="N300" s="946"/>
      <c r="O300" s="775"/>
      <c r="P300" s="775"/>
      <c r="Q300" s="947"/>
      <c r="R300" s="943" t="str">
        <f t="shared" si="27"/>
        <v xml:space="preserve"> </v>
      </c>
      <c r="S300" s="948"/>
      <c r="T300" s="948"/>
      <c r="U300" s="777"/>
      <c r="V300" s="777"/>
      <c r="W300" s="777"/>
      <c r="X300" s="777"/>
      <c r="Y300" s="777"/>
      <c r="Z300" s="777"/>
      <c r="AA300" s="777"/>
      <c r="AB300" s="638"/>
      <c r="AC300" s="638"/>
      <c r="AD300" s="638"/>
      <c r="AE300" s="638"/>
      <c r="AF300" s="638"/>
      <c r="AG300" s="945" t="str">
        <f t="shared" si="28"/>
        <v xml:space="preserve"> </v>
      </c>
      <c r="AH300" s="774" t="str">
        <f t="shared" si="24"/>
        <v xml:space="preserve"> </v>
      </c>
      <c r="AI300" s="774" t="str">
        <f t="shared" si="29"/>
        <v xml:space="preserve"> </v>
      </c>
      <c r="AJ300" s="774" t="str">
        <f t="shared" si="25"/>
        <v xml:space="preserve"> </v>
      </c>
      <c r="AK300" s="774" t="str">
        <f t="shared" si="26"/>
        <v xml:space="preserve"> </v>
      </c>
    </row>
    <row r="301" spans="1:37" x14ac:dyDescent="0.25">
      <c r="A301" s="775"/>
      <c r="B301" s="775"/>
      <c r="C301" s="775"/>
      <c r="D301" s="775"/>
      <c r="E301" s="624"/>
      <c r="F301" s="775"/>
      <c r="G301" s="775"/>
      <c r="H301" s="754"/>
      <c r="I301" s="754"/>
      <c r="J301" s="746"/>
      <c r="K301" s="908"/>
      <c r="L301" s="638"/>
      <c r="M301" s="946"/>
      <c r="N301" s="946"/>
      <c r="O301" s="775"/>
      <c r="P301" s="775"/>
      <c r="Q301" s="947"/>
      <c r="R301" s="943" t="str">
        <f t="shared" si="27"/>
        <v xml:space="preserve"> </v>
      </c>
      <c r="S301" s="948"/>
      <c r="T301" s="948"/>
      <c r="U301" s="777"/>
      <c r="V301" s="777"/>
      <c r="W301" s="777"/>
      <c r="X301" s="777"/>
      <c r="Y301" s="777"/>
      <c r="Z301" s="777"/>
      <c r="AA301" s="777"/>
      <c r="AB301" s="638"/>
      <c r="AC301" s="638"/>
      <c r="AD301" s="638"/>
      <c r="AE301" s="638"/>
      <c r="AF301" s="638"/>
      <c r="AG301" s="945" t="str">
        <f t="shared" si="28"/>
        <v xml:space="preserve"> </v>
      </c>
      <c r="AH301" s="774" t="str">
        <f t="shared" si="24"/>
        <v xml:space="preserve"> </v>
      </c>
      <c r="AI301" s="774" t="str">
        <f t="shared" si="29"/>
        <v xml:space="preserve"> </v>
      </c>
      <c r="AJ301" s="774" t="str">
        <f t="shared" si="25"/>
        <v xml:space="preserve"> </v>
      </c>
      <c r="AK301" s="774" t="str">
        <f t="shared" si="26"/>
        <v xml:space="preserve"> </v>
      </c>
    </row>
    <row r="302" spans="1:37" x14ac:dyDescent="0.25">
      <c r="A302" s="775"/>
      <c r="B302" s="775"/>
      <c r="C302" s="775"/>
      <c r="D302" s="775"/>
      <c r="E302" s="624"/>
      <c r="F302" s="775"/>
      <c r="G302" s="775"/>
      <c r="H302" s="754"/>
      <c r="I302" s="754"/>
      <c r="J302" s="746"/>
      <c r="K302" s="908"/>
      <c r="L302" s="638"/>
      <c r="M302" s="946"/>
      <c r="N302" s="946"/>
      <c r="O302" s="775"/>
      <c r="P302" s="775"/>
      <c r="Q302" s="947"/>
      <c r="R302" s="943" t="str">
        <f t="shared" si="27"/>
        <v xml:space="preserve"> </v>
      </c>
      <c r="S302" s="948"/>
      <c r="T302" s="948"/>
      <c r="U302" s="777"/>
      <c r="V302" s="777"/>
      <c r="W302" s="777"/>
      <c r="X302" s="777"/>
      <c r="Y302" s="777"/>
      <c r="Z302" s="777"/>
      <c r="AA302" s="777"/>
      <c r="AB302" s="638"/>
      <c r="AC302" s="638"/>
      <c r="AD302" s="638"/>
      <c r="AE302" s="638"/>
      <c r="AF302" s="638"/>
      <c r="AG302" s="945" t="str">
        <f t="shared" si="28"/>
        <v xml:space="preserve"> </v>
      </c>
      <c r="AH302" s="774" t="str">
        <f t="shared" si="24"/>
        <v xml:space="preserve"> </v>
      </c>
      <c r="AI302" s="774" t="str">
        <f t="shared" si="29"/>
        <v xml:space="preserve"> </v>
      </c>
      <c r="AJ302" s="774" t="str">
        <f t="shared" si="25"/>
        <v xml:space="preserve"> </v>
      </c>
      <c r="AK302" s="774" t="str">
        <f t="shared" si="26"/>
        <v xml:space="preserve"> </v>
      </c>
    </row>
    <row r="303" spans="1:37" x14ac:dyDescent="0.25">
      <c r="A303" s="775"/>
      <c r="B303" s="775"/>
      <c r="C303" s="775"/>
      <c r="D303" s="775"/>
      <c r="E303" s="624"/>
      <c r="F303" s="775"/>
      <c r="G303" s="775"/>
      <c r="H303" s="754"/>
      <c r="I303" s="754"/>
      <c r="J303" s="746"/>
      <c r="K303" s="908"/>
      <c r="L303" s="638"/>
      <c r="M303" s="946"/>
      <c r="N303" s="946"/>
      <c r="O303" s="775"/>
      <c r="P303" s="775"/>
      <c r="Q303" s="947"/>
      <c r="R303" s="943" t="str">
        <f t="shared" si="27"/>
        <v xml:space="preserve"> </v>
      </c>
      <c r="S303" s="948"/>
      <c r="T303" s="948"/>
      <c r="U303" s="777"/>
      <c r="V303" s="777"/>
      <c r="W303" s="777"/>
      <c r="X303" s="777"/>
      <c r="Y303" s="777"/>
      <c r="Z303" s="777"/>
      <c r="AA303" s="777"/>
      <c r="AB303" s="638"/>
      <c r="AC303" s="638"/>
      <c r="AD303" s="638"/>
      <c r="AE303" s="638"/>
      <c r="AF303" s="638"/>
      <c r="AG303" s="945" t="str">
        <f t="shared" si="28"/>
        <v xml:space="preserve"> </v>
      </c>
      <c r="AH303" s="774" t="str">
        <f t="shared" si="24"/>
        <v xml:space="preserve"> </v>
      </c>
      <c r="AI303" s="774" t="str">
        <f t="shared" si="29"/>
        <v xml:space="preserve"> </v>
      </c>
      <c r="AJ303" s="774" t="str">
        <f t="shared" si="25"/>
        <v xml:space="preserve"> </v>
      </c>
      <c r="AK303" s="774" t="str">
        <f t="shared" si="26"/>
        <v xml:space="preserve"> </v>
      </c>
    </row>
    <row r="304" spans="1:37" x14ac:dyDescent="0.25">
      <c r="A304" s="775"/>
      <c r="B304" s="775"/>
      <c r="C304" s="775"/>
      <c r="D304" s="775"/>
      <c r="E304" s="624"/>
      <c r="F304" s="775"/>
      <c r="G304" s="775"/>
      <c r="H304" s="754"/>
      <c r="I304" s="754"/>
      <c r="J304" s="746"/>
      <c r="K304" s="908"/>
      <c r="L304" s="638"/>
      <c r="M304" s="946"/>
      <c r="N304" s="946"/>
      <c r="O304" s="775"/>
      <c r="P304" s="775"/>
      <c r="Q304" s="947"/>
      <c r="R304" s="943" t="str">
        <f t="shared" si="27"/>
        <v xml:space="preserve"> </v>
      </c>
      <c r="S304" s="948"/>
      <c r="T304" s="948"/>
      <c r="U304" s="777"/>
      <c r="V304" s="777"/>
      <c r="W304" s="777"/>
      <c r="X304" s="777"/>
      <c r="Y304" s="777"/>
      <c r="Z304" s="777"/>
      <c r="AA304" s="777"/>
      <c r="AB304" s="638"/>
      <c r="AC304" s="638"/>
      <c r="AD304" s="638"/>
      <c r="AE304" s="638"/>
      <c r="AF304" s="638"/>
      <c r="AG304" s="945" t="str">
        <f t="shared" si="28"/>
        <v xml:space="preserve"> </v>
      </c>
      <c r="AH304" s="774" t="str">
        <f t="shared" si="24"/>
        <v xml:space="preserve"> </v>
      </c>
      <c r="AI304" s="774" t="str">
        <f t="shared" si="29"/>
        <v xml:space="preserve"> </v>
      </c>
      <c r="AJ304" s="774" t="str">
        <f t="shared" si="25"/>
        <v xml:space="preserve"> </v>
      </c>
      <c r="AK304" s="774" t="str">
        <f t="shared" si="26"/>
        <v xml:space="preserve"> </v>
      </c>
    </row>
    <row r="305" spans="1:37" x14ac:dyDescent="0.25">
      <c r="A305" s="775"/>
      <c r="B305" s="775"/>
      <c r="C305" s="775"/>
      <c r="D305" s="775"/>
      <c r="E305" s="624"/>
      <c r="F305" s="775"/>
      <c r="G305" s="775"/>
      <c r="H305" s="754"/>
      <c r="I305" s="754"/>
      <c r="J305" s="746"/>
      <c r="K305" s="908"/>
      <c r="L305" s="638"/>
      <c r="M305" s="946"/>
      <c r="N305" s="946"/>
      <c r="O305" s="775"/>
      <c r="P305" s="775"/>
      <c r="Q305" s="947"/>
      <c r="R305" s="943" t="str">
        <f t="shared" si="27"/>
        <v xml:space="preserve"> </v>
      </c>
      <c r="S305" s="948"/>
      <c r="T305" s="948"/>
      <c r="U305" s="777"/>
      <c r="V305" s="777"/>
      <c r="W305" s="777"/>
      <c r="X305" s="777"/>
      <c r="Y305" s="777"/>
      <c r="Z305" s="777"/>
      <c r="AA305" s="777"/>
      <c r="AB305" s="638"/>
      <c r="AC305" s="638"/>
      <c r="AD305" s="638"/>
      <c r="AE305" s="638"/>
      <c r="AF305" s="638"/>
      <c r="AG305" s="945" t="str">
        <f t="shared" si="28"/>
        <v xml:space="preserve"> </v>
      </c>
      <c r="AH305" s="774" t="str">
        <f t="shared" si="24"/>
        <v xml:space="preserve"> </v>
      </c>
      <c r="AI305" s="774" t="str">
        <f t="shared" si="29"/>
        <v xml:space="preserve"> </v>
      </c>
      <c r="AJ305" s="774" t="str">
        <f t="shared" si="25"/>
        <v xml:space="preserve"> </v>
      </c>
      <c r="AK305" s="774" t="str">
        <f t="shared" si="26"/>
        <v xml:space="preserve"> </v>
      </c>
    </row>
    <row r="306" spans="1:37" x14ac:dyDescent="0.25">
      <c r="A306" s="775"/>
      <c r="B306" s="775"/>
      <c r="C306" s="775"/>
      <c r="D306" s="775"/>
      <c r="E306" s="624"/>
      <c r="F306" s="775"/>
      <c r="G306" s="775"/>
      <c r="H306" s="754"/>
      <c r="I306" s="754"/>
      <c r="J306" s="746"/>
      <c r="K306" s="908"/>
      <c r="L306" s="638"/>
      <c r="M306" s="946"/>
      <c r="N306" s="946"/>
      <c r="O306" s="775"/>
      <c r="P306" s="775"/>
      <c r="Q306" s="947"/>
      <c r="R306" s="943" t="str">
        <f t="shared" si="27"/>
        <v xml:space="preserve"> </v>
      </c>
      <c r="S306" s="948"/>
      <c r="T306" s="948"/>
      <c r="U306" s="777"/>
      <c r="V306" s="777"/>
      <c r="W306" s="777"/>
      <c r="X306" s="777"/>
      <c r="Y306" s="777"/>
      <c r="Z306" s="777"/>
      <c r="AA306" s="777"/>
      <c r="AB306" s="638"/>
      <c r="AC306" s="638"/>
      <c r="AD306" s="638"/>
      <c r="AE306" s="638"/>
      <c r="AF306" s="638"/>
      <c r="AG306" s="945" t="str">
        <f t="shared" si="28"/>
        <v xml:space="preserve"> </v>
      </c>
      <c r="AH306" s="774" t="str">
        <f t="shared" si="24"/>
        <v xml:space="preserve"> </v>
      </c>
      <c r="AI306" s="774" t="str">
        <f t="shared" si="29"/>
        <v xml:space="preserve"> </v>
      </c>
      <c r="AJ306" s="774" t="str">
        <f t="shared" si="25"/>
        <v xml:space="preserve"> </v>
      </c>
      <c r="AK306" s="774" t="str">
        <f t="shared" si="26"/>
        <v xml:space="preserve"> </v>
      </c>
    </row>
    <row r="307" spans="1:37" x14ac:dyDescent="0.25">
      <c r="A307" s="775"/>
      <c r="B307" s="775"/>
      <c r="C307" s="775"/>
      <c r="D307" s="775"/>
      <c r="E307" s="624"/>
      <c r="F307" s="775"/>
      <c r="G307" s="775"/>
      <c r="H307" s="754"/>
      <c r="I307" s="754"/>
      <c r="J307" s="746"/>
      <c r="K307" s="908"/>
      <c r="L307" s="638"/>
      <c r="M307" s="946"/>
      <c r="N307" s="946"/>
      <c r="O307" s="775"/>
      <c r="P307" s="775"/>
      <c r="Q307" s="947"/>
      <c r="R307" s="943" t="str">
        <f t="shared" si="27"/>
        <v xml:space="preserve"> </v>
      </c>
      <c r="S307" s="948"/>
      <c r="T307" s="948"/>
      <c r="U307" s="777"/>
      <c r="V307" s="777"/>
      <c r="W307" s="777"/>
      <c r="X307" s="777"/>
      <c r="Y307" s="777"/>
      <c r="Z307" s="777"/>
      <c r="AA307" s="777"/>
      <c r="AB307" s="638"/>
      <c r="AC307" s="638"/>
      <c r="AD307" s="638"/>
      <c r="AE307" s="638"/>
      <c r="AF307" s="638"/>
      <c r="AG307" s="945" t="str">
        <f t="shared" si="28"/>
        <v xml:space="preserve"> </v>
      </c>
      <c r="AH307" s="774" t="str">
        <f t="shared" si="24"/>
        <v xml:space="preserve"> </v>
      </c>
      <c r="AI307" s="774" t="str">
        <f t="shared" si="29"/>
        <v xml:space="preserve"> </v>
      </c>
      <c r="AJ307" s="774" t="str">
        <f t="shared" si="25"/>
        <v xml:space="preserve"> </v>
      </c>
      <c r="AK307" s="774" t="str">
        <f t="shared" si="26"/>
        <v xml:space="preserve"> </v>
      </c>
    </row>
    <row r="308" spans="1:37" x14ac:dyDescent="0.25">
      <c r="A308" s="775"/>
      <c r="B308" s="775"/>
      <c r="C308" s="775"/>
      <c r="D308" s="775"/>
      <c r="E308" s="624"/>
      <c r="F308" s="775"/>
      <c r="G308" s="775"/>
      <c r="H308" s="754"/>
      <c r="I308" s="754"/>
      <c r="J308" s="746"/>
      <c r="K308" s="908"/>
      <c r="L308" s="638"/>
      <c r="M308" s="946"/>
      <c r="N308" s="946"/>
      <c r="O308" s="775"/>
      <c r="P308" s="775"/>
      <c r="Q308" s="947"/>
      <c r="R308" s="943" t="str">
        <f t="shared" si="27"/>
        <v xml:space="preserve"> </v>
      </c>
      <c r="S308" s="948"/>
      <c r="T308" s="948"/>
      <c r="U308" s="777"/>
      <c r="V308" s="777"/>
      <c r="W308" s="777"/>
      <c r="X308" s="777"/>
      <c r="Y308" s="777"/>
      <c r="Z308" s="777"/>
      <c r="AA308" s="777"/>
      <c r="AB308" s="638"/>
      <c r="AC308" s="638"/>
      <c r="AD308" s="638"/>
      <c r="AE308" s="638"/>
      <c r="AF308" s="638"/>
      <c r="AG308" s="945" t="str">
        <f t="shared" si="28"/>
        <v xml:space="preserve"> </v>
      </c>
      <c r="AH308" s="774" t="str">
        <f t="shared" si="24"/>
        <v xml:space="preserve"> </v>
      </c>
      <c r="AI308" s="774" t="str">
        <f t="shared" si="29"/>
        <v xml:space="preserve"> </v>
      </c>
      <c r="AJ308" s="774" t="str">
        <f t="shared" si="25"/>
        <v xml:space="preserve"> </v>
      </c>
      <c r="AK308" s="774" t="str">
        <f t="shared" si="26"/>
        <v xml:space="preserve"> </v>
      </c>
    </row>
    <row r="309" spans="1:37" x14ac:dyDescent="0.25">
      <c r="A309" s="775"/>
      <c r="B309" s="775"/>
      <c r="C309" s="775"/>
      <c r="D309" s="775"/>
      <c r="E309" s="624"/>
      <c r="F309" s="775"/>
      <c r="G309" s="775"/>
      <c r="H309" s="754"/>
      <c r="I309" s="754"/>
      <c r="J309" s="746"/>
      <c r="K309" s="908"/>
      <c r="L309" s="638"/>
      <c r="M309" s="946"/>
      <c r="N309" s="946"/>
      <c r="O309" s="775"/>
      <c r="P309" s="775"/>
      <c r="Q309" s="947"/>
      <c r="R309" s="943" t="str">
        <f t="shared" si="27"/>
        <v xml:space="preserve"> </v>
      </c>
      <c r="S309" s="948"/>
      <c r="T309" s="948"/>
      <c r="U309" s="777"/>
      <c r="V309" s="777"/>
      <c r="W309" s="777"/>
      <c r="X309" s="777"/>
      <c r="Y309" s="777"/>
      <c r="Z309" s="777"/>
      <c r="AA309" s="777"/>
      <c r="AB309" s="638"/>
      <c r="AC309" s="638"/>
      <c r="AD309" s="638"/>
      <c r="AE309" s="638"/>
      <c r="AF309" s="638"/>
      <c r="AG309" s="945" t="str">
        <f t="shared" si="28"/>
        <v xml:space="preserve"> </v>
      </c>
      <c r="AH309" s="774" t="str">
        <f t="shared" si="24"/>
        <v xml:space="preserve"> </v>
      </c>
      <c r="AI309" s="774" t="str">
        <f t="shared" si="29"/>
        <v xml:space="preserve"> </v>
      </c>
      <c r="AJ309" s="774" t="str">
        <f t="shared" si="25"/>
        <v xml:space="preserve"> </v>
      </c>
      <c r="AK309" s="774" t="str">
        <f t="shared" si="26"/>
        <v xml:space="preserve"> </v>
      </c>
    </row>
    <row r="310" spans="1:37" x14ac:dyDescent="0.25">
      <c r="A310" s="775"/>
      <c r="B310" s="775"/>
      <c r="C310" s="775"/>
      <c r="D310" s="775"/>
      <c r="E310" s="624"/>
      <c r="F310" s="775"/>
      <c r="G310" s="775"/>
      <c r="H310" s="754"/>
      <c r="I310" s="754"/>
      <c r="J310" s="746"/>
      <c r="K310" s="908"/>
      <c r="L310" s="638"/>
      <c r="M310" s="946"/>
      <c r="N310" s="946"/>
      <c r="O310" s="775"/>
      <c r="P310" s="775"/>
      <c r="Q310" s="947"/>
      <c r="R310" s="943" t="str">
        <f t="shared" si="27"/>
        <v xml:space="preserve"> </v>
      </c>
      <c r="S310" s="948"/>
      <c r="T310" s="948"/>
      <c r="U310" s="777"/>
      <c r="V310" s="777"/>
      <c r="W310" s="777"/>
      <c r="X310" s="777"/>
      <c r="Y310" s="777"/>
      <c r="Z310" s="777"/>
      <c r="AA310" s="777"/>
      <c r="AB310" s="638"/>
      <c r="AC310" s="638"/>
      <c r="AD310" s="638"/>
      <c r="AE310" s="638"/>
      <c r="AF310" s="638"/>
      <c r="AG310" s="945" t="str">
        <f t="shared" si="28"/>
        <v xml:space="preserve"> </v>
      </c>
      <c r="AH310" s="774" t="str">
        <f t="shared" si="24"/>
        <v xml:space="preserve"> </v>
      </c>
      <c r="AI310" s="774" t="str">
        <f t="shared" si="29"/>
        <v xml:space="preserve"> </v>
      </c>
      <c r="AJ310" s="774" t="str">
        <f t="shared" si="25"/>
        <v xml:space="preserve"> </v>
      </c>
      <c r="AK310" s="774" t="str">
        <f t="shared" si="26"/>
        <v xml:space="preserve"> </v>
      </c>
    </row>
    <row r="311" spans="1:37" x14ac:dyDescent="0.25">
      <c r="A311" s="775"/>
      <c r="B311" s="775"/>
      <c r="C311" s="775"/>
      <c r="D311" s="775"/>
      <c r="E311" s="624"/>
      <c r="F311" s="775"/>
      <c r="G311" s="775"/>
      <c r="H311" s="754"/>
      <c r="I311" s="754"/>
      <c r="J311" s="746"/>
      <c r="K311" s="908"/>
      <c r="L311" s="638"/>
      <c r="M311" s="946"/>
      <c r="N311" s="946"/>
      <c r="O311" s="775"/>
      <c r="P311" s="775"/>
      <c r="Q311" s="947"/>
      <c r="R311" s="943" t="str">
        <f t="shared" si="27"/>
        <v xml:space="preserve"> </v>
      </c>
      <c r="S311" s="948"/>
      <c r="T311" s="948"/>
      <c r="U311" s="777"/>
      <c r="V311" s="777"/>
      <c r="W311" s="777"/>
      <c r="X311" s="777"/>
      <c r="Y311" s="777"/>
      <c r="Z311" s="777"/>
      <c r="AA311" s="777"/>
      <c r="AB311" s="638"/>
      <c r="AC311" s="638"/>
      <c r="AD311" s="638"/>
      <c r="AE311" s="638"/>
      <c r="AF311" s="638"/>
      <c r="AG311" s="945" t="str">
        <f t="shared" si="28"/>
        <v xml:space="preserve"> </v>
      </c>
      <c r="AH311" s="774" t="str">
        <f t="shared" si="24"/>
        <v xml:space="preserve"> </v>
      </c>
      <c r="AI311" s="774" t="str">
        <f t="shared" si="29"/>
        <v xml:space="preserve"> </v>
      </c>
      <c r="AJ311" s="774" t="str">
        <f t="shared" si="25"/>
        <v xml:space="preserve"> </v>
      </c>
      <c r="AK311" s="774" t="str">
        <f t="shared" si="26"/>
        <v xml:space="preserve"> </v>
      </c>
    </row>
    <row r="312" spans="1:37" x14ac:dyDescent="0.25">
      <c r="A312" s="775"/>
      <c r="B312" s="775"/>
      <c r="C312" s="775"/>
      <c r="D312" s="775"/>
      <c r="E312" s="624"/>
      <c r="F312" s="775"/>
      <c r="G312" s="775"/>
      <c r="H312" s="754"/>
      <c r="I312" s="754"/>
      <c r="J312" s="746"/>
      <c r="K312" s="908"/>
      <c r="L312" s="638"/>
      <c r="M312" s="946"/>
      <c r="N312" s="946"/>
      <c r="O312" s="775"/>
      <c r="P312" s="775"/>
      <c r="Q312" s="947"/>
      <c r="R312" s="943" t="str">
        <f t="shared" si="27"/>
        <v xml:space="preserve"> </v>
      </c>
      <c r="S312" s="948"/>
      <c r="T312" s="948"/>
      <c r="U312" s="777"/>
      <c r="V312" s="777"/>
      <c r="W312" s="777"/>
      <c r="X312" s="777"/>
      <c r="Y312" s="777"/>
      <c r="Z312" s="777"/>
      <c r="AA312" s="777"/>
      <c r="AB312" s="638"/>
      <c r="AC312" s="638"/>
      <c r="AD312" s="638"/>
      <c r="AE312" s="638"/>
      <c r="AF312" s="638"/>
      <c r="AG312" s="945" t="str">
        <f t="shared" si="28"/>
        <v xml:space="preserve"> </v>
      </c>
      <c r="AH312" s="774" t="str">
        <f t="shared" si="24"/>
        <v xml:space="preserve"> </v>
      </c>
      <c r="AI312" s="774" t="str">
        <f t="shared" si="29"/>
        <v xml:space="preserve"> </v>
      </c>
      <c r="AJ312" s="774" t="str">
        <f t="shared" si="25"/>
        <v xml:space="preserve"> </v>
      </c>
      <c r="AK312" s="774" t="str">
        <f t="shared" si="26"/>
        <v xml:space="preserve"> </v>
      </c>
    </row>
    <row r="313" spans="1:37" x14ac:dyDescent="0.25">
      <c r="A313" s="775"/>
      <c r="B313" s="775"/>
      <c r="C313" s="775"/>
      <c r="D313" s="775"/>
      <c r="E313" s="624"/>
      <c r="F313" s="775"/>
      <c r="G313" s="775"/>
      <c r="H313" s="754"/>
      <c r="I313" s="754"/>
      <c r="J313" s="746"/>
      <c r="K313" s="908"/>
      <c r="L313" s="638"/>
      <c r="M313" s="946"/>
      <c r="N313" s="946"/>
      <c r="O313" s="775"/>
      <c r="P313" s="775"/>
      <c r="Q313" s="947"/>
      <c r="R313" s="943" t="str">
        <f t="shared" si="27"/>
        <v xml:space="preserve"> </v>
      </c>
      <c r="S313" s="948"/>
      <c r="T313" s="948"/>
      <c r="U313" s="777"/>
      <c r="V313" s="777"/>
      <c r="W313" s="777"/>
      <c r="X313" s="777"/>
      <c r="Y313" s="777"/>
      <c r="Z313" s="777"/>
      <c r="AA313" s="777"/>
      <c r="AB313" s="638"/>
      <c r="AC313" s="638"/>
      <c r="AD313" s="638"/>
      <c r="AE313" s="638"/>
      <c r="AF313" s="638"/>
      <c r="AG313" s="945" t="str">
        <f t="shared" si="28"/>
        <v xml:space="preserve"> </v>
      </c>
      <c r="AH313" s="774" t="str">
        <f t="shared" si="24"/>
        <v xml:space="preserve"> </v>
      </c>
      <c r="AI313" s="774" t="str">
        <f t="shared" si="29"/>
        <v xml:space="preserve"> </v>
      </c>
      <c r="AJ313" s="774" t="str">
        <f t="shared" si="25"/>
        <v xml:space="preserve"> </v>
      </c>
      <c r="AK313" s="774" t="str">
        <f t="shared" si="26"/>
        <v xml:space="preserve"> </v>
      </c>
    </row>
    <row r="314" spans="1:37" x14ac:dyDescent="0.25">
      <c r="A314" s="775"/>
      <c r="B314" s="775"/>
      <c r="C314" s="775"/>
      <c r="D314" s="775"/>
      <c r="E314" s="624"/>
      <c r="F314" s="775"/>
      <c r="G314" s="775"/>
      <c r="H314" s="754"/>
      <c r="I314" s="754"/>
      <c r="J314" s="746"/>
      <c r="K314" s="908"/>
      <c r="L314" s="638"/>
      <c r="M314" s="946"/>
      <c r="N314" s="946"/>
      <c r="O314" s="775"/>
      <c r="P314" s="775"/>
      <c r="Q314" s="947"/>
      <c r="R314" s="943" t="str">
        <f t="shared" si="27"/>
        <v xml:space="preserve"> </v>
      </c>
      <c r="S314" s="948"/>
      <c r="T314" s="948"/>
      <c r="U314" s="777"/>
      <c r="V314" s="777"/>
      <c r="W314" s="777"/>
      <c r="X314" s="777"/>
      <c r="Y314" s="777"/>
      <c r="Z314" s="777"/>
      <c r="AA314" s="777"/>
      <c r="AB314" s="638"/>
      <c r="AC314" s="638"/>
      <c r="AD314" s="638"/>
      <c r="AE314" s="638"/>
      <c r="AF314" s="638"/>
      <c r="AG314" s="945" t="str">
        <f t="shared" si="28"/>
        <v xml:space="preserve"> </v>
      </c>
      <c r="AH314" s="774" t="str">
        <f t="shared" si="24"/>
        <v xml:space="preserve"> </v>
      </c>
      <c r="AI314" s="774" t="str">
        <f t="shared" si="29"/>
        <v xml:space="preserve"> </v>
      </c>
      <c r="AJ314" s="774" t="str">
        <f t="shared" si="25"/>
        <v xml:space="preserve"> </v>
      </c>
      <c r="AK314" s="774" t="str">
        <f t="shared" si="26"/>
        <v xml:space="preserve"> </v>
      </c>
    </row>
    <row r="315" spans="1:37" x14ac:dyDescent="0.25">
      <c r="A315" s="775"/>
      <c r="B315" s="775"/>
      <c r="C315" s="775"/>
      <c r="D315" s="775"/>
      <c r="E315" s="624"/>
      <c r="F315" s="775"/>
      <c r="G315" s="775"/>
      <c r="H315" s="754"/>
      <c r="I315" s="754"/>
      <c r="J315" s="746"/>
      <c r="K315" s="908"/>
      <c r="L315" s="638"/>
      <c r="M315" s="946"/>
      <c r="N315" s="946"/>
      <c r="O315" s="775"/>
      <c r="P315" s="775"/>
      <c r="Q315" s="947"/>
      <c r="R315" s="943" t="str">
        <f t="shared" si="27"/>
        <v xml:space="preserve"> </v>
      </c>
      <c r="S315" s="948"/>
      <c r="T315" s="948"/>
      <c r="U315" s="777"/>
      <c r="V315" s="777"/>
      <c r="W315" s="777"/>
      <c r="X315" s="777"/>
      <c r="Y315" s="777"/>
      <c r="Z315" s="777"/>
      <c r="AA315" s="777"/>
      <c r="AB315" s="638"/>
      <c r="AC315" s="638"/>
      <c r="AD315" s="638"/>
      <c r="AE315" s="638"/>
      <c r="AF315" s="638"/>
      <c r="AG315" s="945" t="str">
        <f t="shared" si="28"/>
        <v xml:space="preserve"> </v>
      </c>
      <c r="AH315" s="774" t="str">
        <f t="shared" si="24"/>
        <v xml:space="preserve"> </v>
      </c>
      <c r="AI315" s="774" t="str">
        <f t="shared" si="29"/>
        <v xml:space="preserve"> </v>
      </c>
      <c r="AJ315" s="774" t="str">
        <f t="shared" si="25"/>
        <v xml:space="preserve"> </v>
      </c>
      <c r="AK315" s="774" t="str">
        <f t="shared" si="26"/>
        <v xml:space="preserve"> </v>
      </c>
    </row>
    <row r="316" spans="1:37" x14ac:dyDescent="0.25">
      <c r="A316" s="775"/>
      <c r="B316" s="775"/>
      <c r="C316" s="775"/>
      <c r="D316" s="775"/>
      <c r="E316" s="624"/>
      <c r="F316" s="775"/>
      <c r="G316" s="775"/>
      <c r="H316" s="754"/>
      <c r="I316" s="754"/>
      <c r="J316" s="746"/>
      <c r="K316" s="908"/>
      <c r="L316" s="638"/>
      <c r="M316" s="946"/>
      <c r="N316" s="946"/>
      <c r="O316" s="775"/>
      <c r="P316" s="775"/>
      <c r="Q316" s="947"/>
      <c r="R316" s="943" t="str">
        <f t="shared" si="27"/>
        <v xml:space="preserve"> </v>
      </c>
      <c r="S316" s="948"/>
      <c r="T316" s="948"/>
      <c r="U316" s="777"/>
      <c r="V316" s="777"/>
      <c r="W316" s="777"/>
      <c r="X316" s="777"/>
      <c r="Y316" s="777"/>
      <c r="Z316" s="777"/>
      <c r="AA316" s="777"/>
      <c r="AB316" s="638"/>
      <c r="AC316" s="638"/>
      <c r="AD316" s="638"/>
      <c r="AE316" s="638"/>
      <c r="AF316" s="638"/>
      <c r="AG316" s="945" t="str">
        <f t="shared" si="28"/>
        <v xml:space="preserve"> </v>
      </c>
      <c r="AH316" s="774" t="str">
        <f t="shared" si="24"/>
        <v xml:space="preserve"> </v>
      </c>
      <c r="AI316" s="774" t="str">
        <f t="shared" si="29"/>
        <v xml:space="preserve"> </v>
      </c>
      <c r="AJ316" s="774" t="str">
        <f t="shared" si="25"/>
        <v xml:space="preserve"> </v>
      </c>
      <c r="AK316" s="774" t="str">
        <f t="shared" si="26"/>
        <v xml:space="preserve"> </v>
      </c>
    </row>
    <row r="317" spans="1:37" x14ac:dyDescent="0.25">
      <c r="A317" s="775"/>
      <c r="B317" s="775"/>
      <c r="C317" s="775"/>
      <c r="D317" s="775"/>
      <c r="E317" s="624"/>
      <c r="F317" s="775"/>
      <c r="G317" s="775"/>
      <c r="H317" s="754"/>
      <c r="I317" s="754"/>
      <c r="J317" s="746"/>
      <c r="K317" s="908"/>
      <c r="L317" s="638"/>
      <c r="M317" s="946"/>
      <c r="N317" s="946"/>
      <c r="O317" s="775"/>
      <c r="P317" s="775"/>
      <c r="Q317" s="947"/>
      <c r="R317" s="943" t="str">
        <f t="shared" si="27"/>
        <v xml:space="preserve"> </v>
      </c>
      <c r="S317" s="948"/>
      <c r="T317" s="948"/>
      <c r="U317" s="777"/>
      <c r="V317" s="777"/>
      <c r="W317" s="777"/>
      <c r="X317" s="777"/>
      <c r="Y317" s="777"/>
      <c r="Z317" s="777"/>
      <c r="AA317" s="777"/>
      <c r="AB317" s="638"/>
      <c r="AC317" s="638"/>
      <c r="AD317" s="638"/>
      <c r="AE317" s="638"/>
      <c r="AF317" s="638"/>
      <c r="AG317" s="945" t="str">
        <f t="shared" si="28"/>
        <v xml:space="preserve"> </v>
      </c>
      <c r="AH317" s="774" t="str">
        <f t="shared" si="24"/>
        <v xml:space="preserve"> </v>
      </c>
      <c r="AI317" s="774" t="str">
        <f t="shared" si="29"/>
        <v xml:space="preserve"> </v>
      </c>
      <c r="AJ317" s="774" t="str">
        <f t="shared" si="25"/>
        <v xml:space="preserve"> </v>
      </c>
      <c r="AK317" s="774" t="str">
        <f t="shared" si="26"/>
        <v xml:space="preserve"> </v>
      </c>
    </row>
    <row r="318" spans="1:37" x14ac:dyDescent="0.25">
      <c r="A318" s="775"/>
      <c r="B318" s="775"/>
      <c r="C318" s="775"/>
      <c r="D318" s="775"/>
      <c r="E318" s="624"/>
      <c r="F318" s="775"/>
      <c r="G318" s="775"/>
      <c r="H318" s="754"/>
      <c r="I318" s="754"/>
      <c r="J318" s="746"/>
      <c r="K318" s="908"/>
      <c r="L318" s="638"/>
      <c r="M318" s="946"/>
      <c r="N318" s="946"/>
      <c r="O318" s="775"/>
      <c r="P318" s="775"/>
      <c r="Q318" s="947"/>
      <c r="R318" s="943" t="str">
        <f t="shared" si="27"/>
        <v xml:space="preserve"> </v>
      </c>
      <c r="S318" s="948"/>
      <c r="T318" s="948"/>
      <c r="U318" s="777"/>
      <c r="V318" s="777"/>
      <c r="W318" s="777"/>
      <c r="X318" s="777"/>
      <c r="Y318" s="777"/>
      <c r="Z318" s="777"/>
      <c r="AA318" s="777"/>
      <c r="AB318" s="638"/>
      <c r="AC318" s="638"/>
      <c r="AD318" s="638"/>
      <c r="AE318" s="638"/>
      <c r="AF318" s="638"/>
      <c r="AG318" s="945" t="str">
        <f t="shared" si="28"/>
        <v xml:space="preserve"> </v>
      </c>
      <c r="AH318" s="774" t="str">
        <f t="shared" si="24"/>
        <v xml:space="preserve"> </v>
      </c>
      <c r="AI318" s="774" t="str">
        <f t="shared" si="29"/>
        <v xml:space="preserve"> </v>
      </c>
      <c r="AJ318" s="774" t="str">
        <f t="shared" si="25"/>
        <v xml:space="preserve"> </v>
      </c>
      <c r="AK318" s="774" t="str">
        <f t="shared" si="26"/>
        <v xml:space="preserve"> </v>
      </c>
    </row>
    <row r="319" spans="1:37" x14ac:dyDescent="0.25">
      <c r="A319" s="775"/>
      <c r="B319" s="775"/>
      <c r="C319" s="775"/>
      <c r="D319" s="775"/>
      <c r="E319" s="624"/>
      <c r="F319" s="775"/>
      <c r="G319" s="775"/>
      <c r="H319" s="754"/>
      <c r="I319" s="754"/>
      <c r="J319" s="746"/>
      <c r="K319" s="908"/>
      <c r="L319" s="638"/>
      <c r="M319" s="946"/>
      <c r="N319" s="946"/>
      <c r="O319" s="775"/>
      <c r="P319" s="775"/>
      <c r="Q319" s="947"/>
      <c r="R319" s="943" t="str">
        <f t="shared" si="27"/>
        <v xml:space="preserve"> </v>
      </c>
      <c r="S319" s="948"/>
      <c r="T319" s="948"/>
      <c r="U319" s="777"/>
      <c r="V319" s="777"/>
      <c r="W319" s="777"/>
      <c r="X319" s="777"/>
      <c r="Y319" s="777"/>
      <c r="Z319" s="777"/>
      <c r="AA319" s="777"/>
      <c r="AB319" s="638"/>
      <c r="AC319" s="638"/>
      <c r="AD319" s="638"/>
      <c r="AE319" s="638"/>
      <c r="AF319" s="638"/>
      <c r="AG319" s="945" t="str">
        <f t="shared" si="28"/>
        <v xml:space="preserve"> </v>
      </c>
      <c r="AH319" s="774" t="str">
        <f t="shared" si="24"/>
        <v xml:space="preserve"> </v>
      </c>
      <c r="AI319" s="774" t="str">
        <f t="shared" si="29"/>
        <v xml:space="preserve"> </v>
      </c>
      <c r="AJ319" s="774" t="str">
        <f t="shared" si="25"/>
        <v xml:space="preserve"> </v>
      </c>
      <c r="AK319" s="774" t="str">
        <f t="shared" si="26"/>
        <v xml:space="preserve"> </v>
      </c>
    </row>
    <row r="320" spans="1:37" x14ac:dyDescent="0.25">
      <c r="A320" s="775"/>
      <c r="B320" s="775"/>
      <c r="C320" s="775"/>
      <c r="D320" s="775"/>
      <c r="E320" s="624"/>
      <c r="F320" s="775"/>
      <c r="G320" s="775"/>
      <c r="H320" s="754"/>
      <c r="I320" s="754"/>
      <c r="J320" s="746"/>
      <c r="K320" s="908"/>
      <c r="L320" s="638"/>
      <c r="M320" s="946"/>
      <c r="N320" s="946"/>
      <c r="O320" s="775"/>
      <c r="P320" s="775"/>
      <c r="Q320" s="947"/>
      <c r="R320" s="943" t="str">
        <f t="shared" si="27"/>
        <v xml:space="preserve"> </v>
      </c>
      <c r="S320" s="948"/>
      <c r="T320" s="948"/>
      <c r="U320" s="777"/>
      <c r="V320" s="777"/>
      <c r="W320" s="777"/>
      <c r="X320" s="777"/>
      <c r="Y320" s="777"/>
      <c r="Z320" s="777"/>
      <c r="AA320" s="777"/>
      <c r="AB320" s="638"/>
      <c r="AC320" s="638"/>
      <c r="AD320" s="638"/>
      <c r="AE320" s="638"/>
      <c r="AF320" s="638"/>
      <c r="AG320" s="945" t="str">
        <f t="shared" si="28"/>
        <v xml:space="preserve"> </v>
      </c>
      <c r="AH320" s="774" t="str">
        <f t="shared" si="24"/>
        <v xml:space="preserve"> </v>
      </c>
      <c r="AI320" s="774" t="str">
        <f t="shared" si="29"/>
        <v xml:space="preserve"> </v>
      </c>
      <c r="AJ320" s="774" t="str">
        <f t="shared" si="25"/>
        <v xml:space="preserve"> </v>
      </c>
      <c r="AK320" s="774" t="str">
        <f t="shared" si="26"/>
        <v xml:space="preserve"> </v>
      </c>
    </row>
    <row r="321" spans="1:37" x14ac:dyDescent="0.25">
      <c r="A321" s="775"/>
      <c r="B321" s="775"/>
      <c r="C321" s="775"/>
      <c r="D321" s="775"/>
      <c r="E321" s="624"/>
      <c r="F321" s="775"/>
      <c r="G321" s="775"/>
      <c r="H321" s="754"/>
      <c r="I321" s="754"/>
      <c r="J321" s="746"/>
      <c r="K321" s="908"/>
      <c r="L321" s="638"/>
      <c r="M321" s="946"/>
      <c r="N321" s="946"/>
      <c r="O321" s="775"/>
      <c r="P321" s="775"/>
      <c r="Q321" s="947"/>
      <c r="R321" s="943" t="str">
        <f t="shared" si="27"/>
        <v xml:space="preserve"> </v>
      </c>
      <c r="S321" s="948"/>
      <c r="T321" s="948"/>
      <c r="U321" s="777"/>
      <c r="V321" s="777"/>
      <c r="W321" s="777"/>
      <c r="X321" s="777"/>
      <c r="Y321" s="777"/>
      <c r="Z321" s="777"/>
      <c r="AA321" s="777"/>
      <c r="AB321" s="638"/>
      <c r="AC321" s="638"/>
      <c r="AD321" s="638"/>
      <c r="AE321" s="638"/>
      <c r="AF321" s="638"/>
      <c r="AG321" s="945" t="str">
        <f t="shared" si="28"/>
        <v xml:space="preserve"> </v>
      </c>
      <c r="AH321" s="774" t="str">
        <f t="shared" si="24"/>
        <v xml:space="preserve"> </v>
      </c>
      <c r="AI321" s="774" t="str">
        <f t="shared" si="29"/>
        <v xml:space="preserve"> </v>
      </c>
      <c r="AJ321" s="774" t="str">
        <f t="shared" si="25"/>
        <v xml:space="preserve"> </v>
      </c>
      <c r="AK321" s="774" t="str">
        <f t="shared" si="26"/>
        <v xml:space="preserve"> </v>
      </c>
    </row>
    <row r="322" spans="1:37" x14ac:dyDescent="0.25">
      <c r="A322" s="775"/>
      <c r="B322" s="775"/>
      <c r="C322" s="775"/>
      <c r="D322" s="775"/>
      <c r="E322" s="624"/>
      <c r="F322" s="775"/>
      <c r="G322" s="775"/>
      <c r="H322" s="754"/>
      <c r="I322" s="754"/>
      <c r="J322" s="746"/>
      <c r="K322" s="908"/>
      <c r="L322" s="638"/>
      <c r="M322" s="946"/>
      <c r="N322" s="946"/>
      <c r="O322" s="775"/>
      <c r="P322" s="775"/>
      <c r="Q322" s="947"/>
      <c r="R322" s="943" t="str">
        <f t="shared" si="27"/>
        <v xml:space="preserve"> </v>
      </c>
      <c r="S322" s="948"/>
      <c r="T322" s="948"/>
      <c r="U322" s="777"/>
      <c r="V322" s="777"/>
      <c r="W322" s="777"/>
      <c r="X322" s="777"/>
      <c r="Y322" s="777"/>
      <c r="Z322" s="777"/>
      <c r="AA322" s="777"/>
      <c r="AB322" s="638"/>
      <c r="AC322" s="638"/>
      <c r="AD322" s="638"/>
      <c r="AE322" s="638"/>
      <c r="AF322" s="638"/>
      <c r="AG322" s="945" t="str">
        <f t="shared" si="28"/>
        <v xml:space="preserve"> </v>
      </c>
      <c r="AH322" s="774" t="str">
        <f t="shared" si="24"/>
        <v xml:space="preserve"> </v>
      </c>
      <c r="AI322" s="774" t="str">
        <f t="shared" si="29"/>
        <v xml:space="preserve"> </v>
      </c>
      <c r="AJ322" s="774" t="str">
        <f t="shared" si="25"/>
        <v xml:space="preserve"> </v>
      </c>
      <c r="AK322" s="774" t="str">
        <f t="shared" si="26"/>
        <v xml:space="preserve"> </v>
      </c>
    </row>
    <row r="323" spans="1:37" x14ac:dyDescent="0.25">
      <c r="A323" s="775"/>
      <c r="B323" s="775"/>
      <c r="C323" s="775"/>
      <c r="D323" s="775"/>
      <c r="E323" s="624"/>
      <c r="F323" s="775"/>
      <c r="G323" s="775"/>
      <c r="H323" s="754"/>
      <c r="I323" s="754"/>
      <c r="J323" s="746"/>
      <c r="K323" s="908"/>
      <c r="L323" s="638"/>
      <c r="M323" s="946"/>
      <c r="N323" s="946"/>
      <c r="O323" s="775"/>
      <c r="P323" s="775"/>
      <c r="Q323" s="947"/>
      <c r="R323" s="943" t="str">
        <f t="shared" si="27"/>
        <v xml:space="preserve"> </v>
      </c>
      <c r="S323" s="948"/>
      <c r="T323" s="948"/>
      <c r="U323" s="777"/>
      <c r="V323" s="777"/>
      <c r="W323" s="777"/>
      <c r="X323" s="777"/>
      <c r="Y323" s="777"/>
      <c r="Z323" s="777"/>
      <c r="AA323" s="777"/>
      <c r="AB323" s="638"/>
      <c r="AC323" s="638"/>
      <c r="AD323" s="638"/>
      <c r="AE323" s="638"/>
      <c r="AF323" s="638"/>
      <c r="AG323" s="945" t="str">
        <f t="shared" si="28"/>
        <v xml:space="preserve"> </v>
      </c>
      <c r="AH323" s="774" t="str">
        <f t="shared" si="24"/>
        <v xml:space="preserve"> </v>
      </c>
      <c r="AI323" s="774" t="str">
        <f t="shared" si="29"/>
        <v xml:space="preserve"> </v>
      </c>
      <c r="AJ323" s="774" t="str">
        <f t="shared" si="25"/>
        <v xml:space="preserve"> </v>
      </c>
      <c r="AK323" s="774" t="str">
        <f t="shared" si="26"/>
        <v xml:space="preserve"> </v>
      </c>
    </row>
    <row r="324" spans="1:37" x14ac:dyDescent="0.25">
      <c r="A324" s="775"/>
      <c r="B324" s="775"/>
      <c r="C324" s="775"/>
      <c r="D324" s="775"/>
      <c r="E324" s="624"/>
      <c r="F324" s="775"/>
      <c r="G324" s="775"/>
      <c r="H324" s="754"/>
      <c r="I324" s="754"/>
      <c r="J324" s="746"/>
      <c r="K324" s="908"/>
      <c r="L324" s="638"/>
      <c r="M324" s="946"/>
      <c r="N324" s="946"/>
      <c r="O324" s="775"/>
      <c r="P324" s="775"/>
      <c r="Q324" s="947"/>
      <c r="R324" s="943" t="str">
        <f t="shared" si="27"/>
        <v xml:space="preserve"> </v>
      </c>
      <c r="S324" s="948"/>
      <c r="T324" s="948"/>
      <c r="U324" s="777"/>
      <c r="V324" s="777"/>
      <c r="W324" s="777"/>
      <c r="X324" s="777"/>
      <c r="Y324" s="777"/>
      <c r="Z324" s="777"/>
      <c r="AA324" s="777"/>
      <c r="AB324" s="638"/>
      <c r="AC324" s="638"/>
      <c r="AD324" s="638"/>
      <c r="AE324" s="638"/>
      <c r="AF324" s="638"/>
      <c r="AG324" s="945" t="str">
        <f t="shared" si="28"/>
        <v xml:space="preserve"> </v>
      </c>
      <c r="AH324" s="774" t="str">
        <f t="shared" si="24"/>
        <v xml:space="preserve"> </v>
      </c>
      <c r="AI324" s="774" t="str">
        <f t="shared" si="29"/>
        <v xml:space="preserve"> </v>
      </c>
      <c r="AJ324" s="774" t="str">
        <f t="shared" si="25"/>
        <v xml:space="preserve"> </v>
      </c>
      <c r="AK324" s="774" t="str">
        <f t="shared" si="26"/>
        <v xml:space="preserve"> </v>
      </c>
    </row>
    <row r="325" spans="1:37" x14ac:dyDescent="0.25">
      <c r="A325" s="775"/>
      <c r="B325" s="775"/>
      <c r="C325" s="775"/>
      <c r="D325" s="775"/>
      <c r="E325" s="624"/>
      <c r="F325" s="775"/>
      <c r="G325" s="775"/>
      <c r="H325" s="754"/>
      <c r="I325" s="754"/>
      <c r="J325" s="746"/>
      <c r="K325" s="908"/>
      <c r="L325" s="638"/>
      <c r="M325" s="946"/>
      <c r="N325" s="946"/>
      <c r="O325" s="775"/>
      <c r="P325" s="775"/>
      <c r="Q325" s="947"/>
      <c r="R325" s="943" t="str">
        <f t="shared" si="27"/>
        <v xml:space="preserve"> </v>
      </c>
      <c r="S325" s="948"/>
      <c r="T325" s="948"/>
      <c r="U325" s="777"/>
      <c r="V325" s="777"/>
      <c r="W325" s="777"/>
      <c r="X325" s="777"/>
      <c r="Y325" s="777"/>
      <c r="Z325" s="777"/>
      <c r="AA325" s="777"/>
      <c r="AB325" s="638"/>
      <c r="AC325" s="638"/>
      <c r="AD325" s="638"/>
      <c r="AE325" s="638"/>
      <c r="AF325" s="638"/>
      <c r="AG325" s="945" t="str">
        <f t="shared" si="28"/>
        <v xml:space="preserve"> </v>
      </c>
      <c r="AH325" s="774" t="str">
        <f t="shared" si="24"/>
        <v xml:space="preserve"> </v>
      </c>
      <c r="AI325" s="774" t="str">
        <f t="shared" si="29"/>
        <v xml:space="preserve"> </v>
      </c>
      <c r="AJ325" s="774" t="str">
        <f t="shared" si="25"/>
        <v xml:space="preserve"> </v>
      </c>
      <c r="AK325" s="774" t="str">
        <f t="shared" si="26"/>
        <v xml:space="preserve"> </v>
      </c>
    </row>
    <row r="326" spans="1:37" x14ac:dyDescent="0.25">
      <c r="A326" s="775"/>
      <c r="B326" s="775"/>
      <c r="C326" s="775"/>
      <c r="D326" s="775"/>
      <c r="E326" s="624"/>
      <c r="F326" s="775"/>
      <c r="G326" s="775"/>
      <c r="H326" s="754"/>
      <c r="I326" s="754"/>
      <c r="J326" s="746"/>
      <c r="K326" s="908"/>
      <c r="L326" s="638"/>
      <c r="M326" s="946"/>
      <c r="N326" s="946"/>
      <c r="O326" s="775"/>
      <c r="P326" s="775"/>
      <c r="Q326" s="947"/>
      <c r="R326" s="943" t="str">
        <f t="shared" si="27"/>
        <v xml:space="preserve"> </v>
      </c>
      <c r="S326" s="948"/>
      <c r="T326" s="948"/>
      <c r="U326" s="777"/>
      <c r="V326" s="777"/>
      <c r="W326" s="777"/>
      <c r="X326" s="777"/>
      <c r="Y326" s="777"/>
      <c r="Z326" s="777"/>
      <c r="AA326" s="777"/>
      <c r="AB326" s="638"/>
      <c r="AC326" s="638"/>
      <c r="AD326" s="638"/>
      <c r="AE326" s="638"/>
      <c r="AF326" s="638"/>
      <c r="AG326" s="945" t="str">
        <f t="shared" si="28"/>
        <v xml:space="preserve"> </v>
      </c>
      <c r="AH326" s="774" t="str">
        <f t="shared" ref="AH326:AH389" si="30">IFERROR(U326/R326," ")</f>
        <v xml:space="preserve"> </v>
      </c>
      <c r="AI326" s="774" t="str">
        <f t="shared" si="29"/>
        <v xml:space="preserve"> </v>
      </c>
      <c r="AJ326" s="774" t="str">
        <f t="shared" ref="AJ326:AJ389" si="31">IFERROR(Z326*0.187*10^-3/O326," ")</f>
        <v xml:space="preserve"> </v>
      </c>
      <c r="AK326" s="774" t="str">
        <f t="shared" ref="AK326:AK389" si="32">IFERROR(AD326*0.187*10^-3/P326," ")</f>
        <v xml:space="preserve"> </v>
      </c>
    </row>
    <row r="327" spans="1:37" x14ac:dyDescent="0.25">
      <c r="A327" s="775"/>
      <c r="B327" s="775"/>
      <c r="C327" s="775"/>
      <c r="D327" s="775"/>
      <c r="E327" s="624"/>
      <c r="F327" s="775"/>
      <c r="G327" s="775"/>
      <c r="H327" s="754"/>
      <c r="I327" s="754"/>
      <c r="J327" s="746"/>
      <c r="K327" s="908"/>
      <c r="L327" s="638"/>
      <c r="M327" s="946"/>
      <c r="N327" s="946"/>
      <c r="O327" s="775"/>
      <c r="P327" s="775"/>
      <c r="Q327" s="947"/>
      <c r="R327" s="943" t="str">
        <f t="shared" ref="R327:R390" si="33">IF(M327*T327&gt;0,M327*T327," ")</f>
        <v xml:space="preserve"> </v>
      </c>
      <c r="S327" s="948"/>
      <c r="T327" s="948"/>
      <c r="U327" s="777"/>
      <c r="V327" s="777"/>
      <c r="W327" s="777"/>
      <c r="X327" s="777"/>
      <c r="Y327" s="777"/>
      <c r="Z327" s="777"/>
      <c r="AA327" s="777"/>
      <c r="AB327" s="638"/>
      <c r="AC327" s="638"/>
      <c r="AD327" s="638"/>
      <c r="AE327" s="638"/>
      <c r="AF327" s="638"/>
      <c r="AG327" s="945" t="str">
        <f t="shared" ref="AG327:AG390" si="34">IF(AF327&gt;0,AF327*0.187*10^-3," ")</f>
        <v xml:space="preserve"> </v>
      </c>
      <c r="AH327" s="774" t="str">
        <f t="shared" si="30"/>
        <v xml:space="preserve"> </v>
      </c>
      <c r="AI327" s="774" t="str">
        <f t="shared" ref="AI327:AI390" si="35">IFERROR(AH327*0.187*10^3," ")</f>
        <v xml:space="preserve"> </v>
      </c>
      <c r="AJ327" s="774" t="str">
        <f t="shared" si="31"/>
        <v xml:space="preserve"> </v>
      </c>
      <c r="AK327" s="774" t="str">
        <f t="shared" si="32"/>
        <v xml:space="preserve"> </v>
      </c>
    </row>
    <row r="328" spans="1:37" x14ac:dyDescent="0.25">
      <c r="A328" s="775"/>
      <c r="B328" s="775"/>
      <c r="C328" s="775"/>
      <c r="D328" s="775"/>
      <c r="E328" s="624"/>
      <c r="F328" s="775"/>
      <c r="G328" s="775"/>
      <c r="H328" s="754"/>
      <c r="I328" s="754"/>
      <c r="J328" s="746"/>
      <c r="K328" s="908"/>
      <c r="L328" s="638"/>
      <c r="M328" s="946"/>
      <c r="N328" s="946"/>
      <c r="O328" s="775"/>
      <c r="P328" s="775"/>
      <c r="Q328" s="947"/>
      <c r="R328" s="943" t="str">
        <f t="shared" si="33"/>
        <v xml:space="preserve"> </v>
      </c>
      <c r="S328" s="948"/>
      <c r="T328" s="948"/>
      <c r="U328" s="777"/>
      <c r="V328" s="777"/>
      <c r="W328" s="777"/>
      <c r="X328" s="777"/>
      <c r="Y328" s="777"/>
      <c r="Z328" s="777"/>
      <c r="AA328" s="777"/>
      <c r="AB328" s="638"/>
      <c r="AC328" s="638"/>
      <c r="AD328" s="638"/>
      <c r="AE328" s="638"/>
      <c r="AF328" s="638"/>
      <c r="AG328" s="945" t="str">
        <f t="shared" si="34"/>
        <v xml:space="preserve"> </v>
      </c>
      <c r="AH328" s="774" t="str">
        <f t="shared" si="30"/>
        <v xml:space="preserve"> </v>
      </c>
      <c r="AI328" s="774" t="str">
        <f t="shared" si="35"/>
        <v xml:space="preserve"> </v>
      </c>
      <c r="AJ328" s="774" t="str">
        <f t="shared" si="31"/>
        <v xml:space="preserve"> </v>
      </c>
      <c r="AK328" s="774" t="str">
        <f t="shared" si="32"/>
        <v xml:space="preserve"> </v>
      </c>
    </row>
    <row r="329" spans="1:37" x14ac:dyDescent="0.25">
      <c r="A329" s="775"/>
      <c r="B329" s="775"/>
      <c r="C329" s="775"/>
      <c r="D329" s="775"/>
      <c r="E329" s="624"/>
      <c r="F329" s="775"/>
      <c r="G329" s="775"/>
      <c r="H329" s="754"/>
      <c r="I329" s="754"/>
      <c r="J329" s="746"/>
      <c r="K329" s="908"/>
      <c r="L329" s="638"/>
      <c r="M329" s="946"/>
      <c r="N329" s="946"/>
      <c r="O329" s="775"/>
      <c r="P329" s="775"/>
      <c r="Q329" s="947"/>
      <c r="R329" s="943" t="str">
        <f t="shared" si="33"/>
        <v xml:space="preserve"> </v>
      </c>
      <c r="S329" s="948"/>
      <c r="T329" s="948"/>
      <c r="U329" s="777"/>
      <c r="V329" s="777"/>
      <c r="W329" s="777"/>
      <c r="X329" s="777"/>
      <c r="Y329" s="777"/>
      <c r="Z329" s="777"/>
      <c r="AA329" s="777"/>
      <c r="AB329" s="638"/>
      <c r="AC329" s="638"/>
      <c r="AD329" s="638"/>
      <c r="AE329" s="638"/>
      <c r="AF329" s="638"/>
      <c r="AG329" s="945" t="str">
        <f t="shared" si="34"/>
        <v xml:space="preserve"> </v>
      </c>
      <c r="AH329" s="774" t="str">
        <f t="shared" si="30"/>
        <v xml:space="preserve"> </v>
      </c>
      <c r="AI329" s="774" t="str">
        <f t="shared" si="35"/>
        <v xml:space="preserve"> </v>
      </c>
      <c r="AJ329" s="774" t="str">
        <f t="shared" si="31"/>
        <v xml:space="preserve"> </v>
      </c>
      <c r="AK329" s="774" t="str">
        <f t="shared" si="32"/>
        <v xml:space="preserve"> </v>
      </c>
    </row>
    <row r="330" spans="1:37" x14ac:dyDescent="0.25">
      <c r="A330" s="775"/>
      <c r="B330" s="775"/>
      <c r="C330" s="775"/>
      <c r="D330" s="775"/>
      <c r="E330" s="624"/>
      <c r="F330" s="775"/>
      <c r="G330" s="775"/>
      <c r="H330" s="754"/>
      <c r="I330" s="754"/>
      <c r="J330" s="746"/>
      <c r="K330" s="908"/>
      <c r="L330" s="638"/>
      <c r="M330" s="946"/>
      <c r="N330" s="946"/>
      <c r="O330" s="775"/>
      <c r="P330" s="775"/>
      <c r="Q330" s="947"/>
      <c r="R330" s="943" t="str">
        <f t="shared" si="33"/>
        <v xml:space="preserve"> </v>
      </c>
      <c r="S330" s="948"/>
      <c r="T330" s="948"/>
      <c r="U330" s="777"/>
      <c r="V330" s="777"/>
      <c r="W330" s="777"/>
      <c r="X330" s="777"/>
      <c r="Y330" s="777"/>
      <c r="Z330" s="777"/>
      <c r="AA330" s="777"/>
      <c r="AB330" s="638"/>
      <c r="AC330" s="638"/>
      <c r="AD330" s="638"/>
      <c r="AE330" s="638"/>
      <c r="AF330" s="638"/>
      <c r="AG330" s="945" t="str">
        <f t="shared" si="34"/>
        <v xml:space="preserve"> </v>
      </c>
      <c r="AH330" s="774" t="str">
        <f t="shared" si="30"/>
        <v xml:space="preserve"> </v>
      </c>
      <c r="AI330" s="774" t="str">
        <f t="shared" si="35"/>
        <v xml:space="preserve"> </v>
      </c>
      <c r="AJ330" s="774" t="str">
        <f t="shared" si="31"/>
        <v xml:space="preserve"> </v>
      </c>
      <c r="AK330" s="774" t="str">
        <f t="shared" si="32"/>
        <v xml:space="preserve"> </v>
      </c>
    </row>
    <row r="331" spans="1:37" x14ac:dyDescent="0.25">
      <c r="A331" s="775"/>
      <c r="B331" s="775"/>
      <c r="C331" s="775"/>
      <c r="D331" s="775"/>
      <c r="E331" s="624"/>
      <c r="F331" s="775"/>
      <c r="G331" s="775"/>
      <c r="H331" s="754"/>
      <c r="I331" s="754"/>
      <c r="J331" s="746"/>
      <c r="K331" s="908"/>
      <c r="L331" s="638"/>
      <c r="M331" s="946"/>
      <c r="N331" s="946"/>
      <c r="O331" s="775"/>
      <c r="P331" s="775"/>
      <c r="Q331" s="947"/>
      <c r="R331" s="943" t="str">
        <f t="shared" si="33"/>
        <v xml:space="preserve"> </v>
      </c>
      <c r="S331" s="948"/>
      <c r="T331" s="948"/>
      <c r="U331" s="777"/>
      <c r="V331" s="777"/>
      <c r="W331" s="777"/>
      <c r="X331" s="777"/>
      <c r="Y331" s="777"/>
      <c r="Z331" s="777"/>
      <c r="AA331" s="777"/>
      <c r="AB331" s="638"/>
      <c r="AC331" s="638"/>
      <c r="AD331" s="638"/>
      <c r="AE331" s="638"/>
      <c r="AF331" s="638"/>
      <c r="AG331" s="945" t="str">
        <f t="shared" si="34"/>
        <v xml:space="preserve"> </v>
      </c>
      <c r="AH331" s="774" t="str">
        <f t="shared" si="30"/>
        <v xml:space="preserve"> </v>
      </c>
      <c r="AI331" s="774" t="str">
        <f t="shared" si="35"/>
        <v xml:space="preserve"> </v>
      </c>
      <c r="AJ331" s="774" t="str">
        <f t="shared" si="31"/>
        <v xml:space="preserve"> </v>
      </c>
      <c r="AK331" s="774" t="str">
        <f t="shared" si="32"/>
        <v xml:space="preserve"> </v>
      </c>
    </row>
    <row r="332" spans="1:37" x14ac:dyDescent="0.25">
      <c r="A332" s="775"/>
      <c r="B332" s="775"/>
      <c r="C332" s="775"/>
      <c r="D332" s="775"/>
      <c r="E332" s="624"/>
      <c r="F332" s="775"/>
      <c r="G332" s="775"/>
      <c r="H332" s="754"/>
      <c r="I332" s="754"/>
      <c r="J332" s="746"/>
      <c r="K332" s="908"/>
      <c r="L332" s="638"/>
      <c r="M332" s="946"/>
      <c r="N332" s="946"/>
      <c r="O332" s="775"/>
      <c r="P332" s="775"/>
      <c r="Q332" s="947"/>
      <c r="R332" s="943" t="str">
        <f t="shared" si="33"/>
        <v xml:space="preserve"> </v>
      </c>
      <c r="S332" s="948"/>
      <c r="T332" s="948"/>
      <c r="U332" s="777"/>
      <c r="V332" s="777"/>
      <c r="W332" s="777"/>
      <c r="X332" s="777"/>
      <c r="Y332" s="777"/>
      <c r="Z332" s="777"/>
      <c r="AA332" s="777"/>
      <c r="AB332" s="638"/>
      <c r="AC332" s="638"/>
      <c r="AD332" s="638"/>
      <c r="AE332" s="638"/>
      <c r="AF332" s="638"/>
      <c r="AG332" s="945" t="str">
        <f t="shared" si="34"/>
        <v xml:space="preserve"> </v>
      </c>
      <c r="AH332" s="774" t="str">
        <f t="shared" si="30"/>
        <v xml:space="preserve"> </v>
      </c>
      <c r="AI332" s="774" t="str">
        <f t="shared" si="35"/>
        <v xml:space="preserve"> </v>
      </c>
      <c r="AJ332" s="774" t="str">
        <f t="shared" si="31"/>
        <v xml:space="preserve"> </v>
      </c>
      <c r="AK332" s="774" t="str">
        <f t="shared" si="32"/>
        <v xml:space="preserve"> </v>
      </c>
    </row>
    <row r="333" spans="1:37" x14ac:dyDescent="0.25">
      <c r="A333" s="775"/>
      <c r="B333" s="775"/>
      <c r="C333" s="775"/>
      <c r="D333" s="775"/>
      <c r="E333" s="624"/>
      <c r="F333" s="775"/>
      <c r="G333" s="775"/>
      <c r="H333" s="754"/>
      <c r="I333" s="754"/>
      <c r="J333" s="746"/>
      <c r="K333" s="908"/>
      <c r="L333" s="638"/>
      <c r="M333" s="946"/>
      <c r="N333" s="946"/>
      <c r="O333" s="775"/>
      <c r="P333" s="775"/>
      <c r="Q333" s="947"/>
      <c r="R333" s="943" t="str">
        <f t="shared" si="33"/>
        <v xml:space="preserve"> </v>
      </c>
      <c r="S333" s="948"/>
      <c r="T333" s="948"/>
      <c r="U333" s="777"/>
      <c r="V333" s="777"/>
      <c r="W333" s="777"/>
      <c r="X333" s="777"/>
      <c r="Y333" s="777"/>
      <c r="Z333" s="777"/>
      <c r="AA333" s="777"/>
      <c r="AB333" s="638"/>
      <c r="AC333" s="638"/>
      <c r="AD333" s="638"/>
      <c r="AE333" s="638"/>
      <c r="AF333" s="638"/>
      <c r="AG333" s="945" t="str">
        <f t="shared" si="34"/>
        <v xml:space="preserve"> </v>
      </c>
      <c r="AH333" s="774" t="str">
        <f t="shared" si="30"/>
        <v xml:space="preserve"> </v>
      </c>
      <c r="AI333" s="774" t="str">
        <f t="shared" si="35"/>
        <v xml:space="preserve"> </v>
      </c>
      <c r="AJ333" s="774" t="str">
        <f t="shared" si="31"/>
        <v xml:space="preserve"> </v>
      </c>
      <c r="AK333" s="774" t="str">
        <f t="shared" si="32"/>
        <v xml:space="preserve"> </v>
      </c>
    </row>
    <row r="334" spans="1:37" x14ac:dyDescent="0.25">
      <c r="A334" s="775"/>
      <c r="B334" s="775"/>
      <c r="C334" s="775"/>
      <c r="D334" s="775"/>
      <c r="E334" s="624"/>
      <c r="F334" s="775"/>
      <c r="G334" s="775"/>
      <c r="H334" s="754"/>
      <c r="I334" s="754"/>
      <c r="J334" s="746"/>
      <c r="K334" s="908"/>
      <c r="L334" s="638"/>
      <c r="M334" s="946"/>
      <c r="N334" s="946"/>
      <c r="O334" s="775"/>
      <c r="P334" s="775"/>
      <c r="Q334" s="947"/>
      <c r="R334" s="943" t="str">
        <f t="shared" si="33"/>
        <v xml:space="preserve"> </v>
      </c>
      <c r="S334" s="948"/>
      <c r="T334" s="948"/>
      <c r="U334" s="777"/>
      <c r="V334" s="777"/>
      <c r="W334" s="777"/>
      <c r="X334" s="777"/>
      <c r="Y334" s="777"/>
      <c r="Z334" s="777"/>
      <c r="AA334" s="777"/>
      <c r="AB334" s="638"/>
      <c r="AC334" s="638"/>
      <c r="AD334" s="638"/>
      <c r="AE334" s="638"/>
      <c r="AF334" s="638"/>
      <c r="AG334" s="945" t="str">
        <f t="shared" si="34"/>
        <v xml:space="preserve"> </v>
      </c>
      <c r="AH334" s="774" t="str">
        <f t="shared" si="30"/>
        <v xml:space="preserve"> </v>
      </c>
      <c r="AI334" s="774" t="str">
        <f t="shared" si="35"/>
        <v xml:space="preserve"> </v>
      </c>
      <c r="AJ334" s="774" t="str">
        <f t="shared" si="31"/>
        <v xml:space="preserve"> </v>
      </c>
      <c r="AK334" s="774" t="str">
        <f t="shared" si="32"/>
        <v xml:space="preserve"> </v>
      </c>
    </row>
    <row r="335" spans="1:37" x14ac:dyDescent="0.25">
      <c r="A335" s="775"/>
      <c r="B335" s="775"/>
      <c r="C335" s="775"/>
      <c r="D335" s="775"/>
      <c r="E335" s="624"/>
      <c r="F335" s="775"/>
      <c r="G335" s="775"/>
      <c r="H335" s="754"/>
      <c r="I335" s="754"/>
      <c r="J335" s="746"/>
      <c r="K335" s="908"/>
      <c r="L335" s="638"/>
      <c r="M335" s="946"/>
      <c r="N335" s="946"/>
      <c r="O335" s="775"/>
      <c r="P335" s="775"/>
      <c r="Q335" s="947"/>
      <c r="R335" s="943" t="str">
        <f t="shared" si="33"/>
        <v xml:space="preserve"> </v>
      </c>
      <c r="S335" s="948"/>
      <c r="T335" s="948"/>
      <c r="U335" s="777"/>
      <c r="V335" s="777"/>
      <c r="W335" s="777"/>
      <c r="X335" s="777"/>
      <c r="Y335" s="777"/>
      <c r="Z335" s="777"/>
      <c r="AA335" s="777"/>
      <c r="AB335" s="638"/>
      <c r="AC335" s="638"/>
      <c r="AD335" s="638"/>
      <c r="AE335" s="638"/>
      <c r="AF335" s="638"/>
      <c r="AG335" s="945" t="str">
        <f t="shared" si="34"/>
        <v xml:space="preserve"> </v>
      </c>
      <c r="AH335" s="774" t="str">
        <f t="shared" si="30"/>
        <v xml:space="preserve"> </v>
      </c>
      <c r="AI335" s="774" t="str">
        <f t="shared" si="35"/>
        <v xml:space="preserve"> </v>
      </c>
      <c r="AJ335" s="774" t="str">
        <f t="shared" si="31"/>
        <v xml:space="preserve"> </v>
      </c>
      <c r="AK335" s="774" t="str">
        <f t="shared" si="32"/>
        <v xml:space="preserve"> </v>
      </c>
    </row>
    <row r="336" spans="1:37" x14ac:dyDescent="0.25">
      <c r="A336" s="775"/>
      <c r="B336" s="775"/>
      <c r="C336" s="775"/>
      <c r="D336" s="775"/>
      <c r="E336" s="624"/>
      <c r="F336" s="775"/>
      <c r="G336" s="775"/>
      <c r="H336" s="754"/>
      <c r="I336" s="754"/>
      <c r="J336" s="746"/>
      <c r="K336" s="908"/>
      <c r="L336" s="638"/>
      <c r="M336" s="946"/>
      <c r="N336" s="946"/>
      <c r="O336" s="775"/>
      <c r="P336" s="775"/>
      <c r="Q336" s="947"/>
      <c r="R336" s="943" t="str">
        <f t="shared" si="33"/>
        <v xml:space="preserve"> </v>
      </c>
      <c r="S336" s="948"/>
      <c r="T336" s="948"/>
      <c r="U336" s="777"/>
      <c r="V336" s="777"/>
      <c r="W336" s="777"/>
      <c r="X336" s="777"/>
      <c r="Y336" s="777"/>
      <c r="Z336" s="777"/>
      <c r="AA336" s="777"/>
      <c r="AB336" s="638"/>
      <c r="AC336" s="638"/>
      <c r="AD336" s="638"/>
      <c r="AE336" s="638"/>
      <c r="AF336" s="638"/>
      <c r="AG336" s="945" t="str">
        <f t="shared" si="34"/>
        <v xml:space="preserve"> </v>
      </c>
      <c r="AH336" s="774" t="str">
        <f t="shared" si="30"/>
        <v xml:space="preserve"> </v>
      </c>
      <c r="AI336" s="774" t="str">
        <f t="shared" si="35"/>
        <v xml:space="preserve"> </v>
      </c>
      <c r="AJ336" s="774" t="str">
        <f t="shared" si="31"/>
        <v xml:space="preserve"> </v>
      </c>
      <c r="AK336" s="774" t="str">
        <f t="shared" si="32"/>
        <v xml:space="preserve"> </v>
      </c>
    </row>
    <row r="337" spans="1:37" x14ac:dyDescent="0.25">
      <c r="A337" s="775"/>
      <c r="B337" s="775"/>
      <c r="C337" s="775"/>
      <c r="D337" s="775"/>
      <c r="E337" s="624"/>
      <c r="F337" s="775"/>
      <c r="G337" s="775"/>
      <c r="H337" s="754"/>
      <c r="I337" s="754"/>
      <c r="J337" s="746"/>
      <c r="K337" s="908"/>
      <c r="L337" s="638"/>
      <c r="M337" s="946"/>
      <c r="N337" s="946"/>
      <c r="O337" s="775"/>
      <c r="P337" s="775"/>
      <c r="Q337" s="947"/>
      <c r="R337" s="943" t="str">
        <f t="shared" si="33"/>
        <v xml:space="preserve"> </v>
      </c>
      <c r="S337" s="948"/>
      <c r="T337" s="948"/>
      <c r="U337" s="777"/>
      <c r="V337" s="777"/>
      <c r="W337" s="777"/>
      <c r="X337" s="777"/>
      <c r="Y337" s="777"/>
      <c r="Z337" s="777"/>
      <c r="AA337" s="777"/>
      <c r="AB337" s="638"/>
      <c r="AC337" s="638"/>
      <c r="AD337" s="638"/>
      <c r="AE337" s="638"/>
      <c r="AF337" s="638"/>
      <c r="AG337" s="945" t="str">
        <f t="shared" si="34"/>
        <v xml:space="preserve"> </v>
      </c>
      <c r="AH337" s="774" t="str">
        <f t="shared" si="30"/>
        <v xml:space="preserve"> </v>
      </c>
      <c r="AI337" s="774" t="str">
        <f t="shared" si="35"/>
        <v xml:space="preserve"> </v>
      </c>
      <c r="AJ337" s="774" t="str">
        <f t="shared" si="31"/>
        <v xml:space="preserve"> </v>
      </c>
      <c r="AK337" s="774" t="str">
        <f t="shared" si="32"/>
        <v xml:space="preserve"> </v>
      </c>
    </row>
    <row r="338" spans="1:37" x14ac:dyDescent="0.25">
      <c r="A338" s="775"/>
      <c r="B338" s="775"/>
      <c r="C338" s="775"/>
      <c r="D338" s="775"/>
      <c r="E338" s="624"/>
      <c r="F338" s="775"/>
      <c r="G338" s="775"/>
      <c r="H338" s="754"/>
      <c r="I338" s="754"/>
      <c r="J338" s="746"/>
      <c r="K338" s="908"/>
      <c r="L338" s="638"/>
      <c r="M338" s="946"/>
      <c r="N338" s="946"/>
      <c r="O338" s="775"/>
      <c r="P338" s="775"/>
      <c r="Q338" s="947"/>
      <c r="R338" s="943" t="str">
        <f t="shared" si="33"/>
        <v xml:space="preserve"> </v>
      </c>
      <c r="S338" s="948"/>
      <c r="T338" s="948"/>
      <c r="U338" s="777"/>
      <c r="V338" s="777"/>
      <c r="W338" s="777"/>
      <c r="X338" s="777"/>
      <c r="Y338" s="777"/>
      <c r="Z338" s="777"/>
      <c r="AA338" s="777"/>
      <c r="AB338" s="638"/>
      <c r="AC338" s="638"/>
      <c r="AD338" s="638"/>
      <c r="AE338" s="638"/>
      <c r="AF338" s="638"/>
      <c r="AG338" s="945" t="str">
        <f t="shared" si="34"/>
        <v xml:space="preserve"> </v>
      </c>
      <c r="AH338" s="774" t="str">
        <f t="shared" si="30"/>
        <v xml:space="preserve"> </v>
      </c>
      <c r="AI338" s="774" t="str">
        <f t="shared" si="35"/>
        <v xml:space="preserve"> </v>
      </c>
      <c r="AJ338" s="774" t="str">
        <f t="shared" si="31"/>
        <v xml:space="preserve"> </v>
      </c>
      <c r="AK338" s="774" t="str">
        <f t="shared" si="32"/>
        <v xml:space="preserve"> </v>
      </c>
    </row>
    <row r="339" spans="1:37" x14ac:dyDescent="0.25">
      <c r="A339" s="775"/>
      <c r="B339" s="775"/>
      <c r="C339" s="775"/>
      <c r="D339" s="775"/>
      <c r="E339" s="624"/>
      <c r="F339" s="775"/>
      <c r="G339" s="775"/>
      <c r="H339" s="754"/>
      <c r="I339" s="754"/>
      <c r="J339" s="746"/>
      <c r="K339" s="908"/>
      <c r="L339" s="638"/>
      <c r="M339" s="946"/>
      <c r="N339" s="946"/>
      <c r="O339" s="775"/>
      <c r="P339" s="775"/>
      <c r="Q339" s="947"/>
      <c r="R339" s="943" t="str">
        <f t="shared" si="33"/>
        <v xml:space="preserve"> </v>
      </c>
      <c r="S339" s="948"/>
      <c r="T339" s="948"/>
      <c r="U339" s="777"/>
      <c r="V339" s="777"/>
      <c r="W339" s="777"/>
      <c r="X339" s="777"/>
      <c r="Y339" s="777"/>
      <c r="Z339" s="777"/>
      <c r="AA339" s="777"/>
      <c r="AB339" s="638"/>
      <c r="AC339" s="638"/>
      <c r="AD339" s="638"/>
      <c r="AE339" s="638"/>
      <c r="AF339" s="638"/>
      <c r="AG339" s="945" t="str">
        <f t="shared" si="34"/>
        <v xml:space="preserve"> </v>
      </c>
      <c r="AH339" s="774" t="str">
        <f t="shared" si="30"/>
        <v xml:space="preserve"> </v>
      </c>
      <c r="AI339" s="774" t="str">
        <f t="shared" si="35"/>
        <v xml:space="preserve"> </v>
      </c>
      <c r="AJ339" s="774" t="str">
        <f t="shared" si="31"/>
        <v xml:space="preserve"> </v>
      </c>
      <c r="AK339" s="774" t="str">
        <f t="shared" si="32"/>
        <v xml:space="preserve"> </v>
      </c>
    </row>
    <row r="340" spans="1:37" x14ac:dyDescent="0.25">
      <c r="A340" s="775"/>
      <c r="B340" s="775"/>
      <c r="C340" s="775"/>
      <c r="D340" s="775"/>
      <c r="E340" s="624"/>
      <c r="F340" s="775"/>
      <c r="G340" s="775"/>
      <c r="H340" s="754"/>
      <c r="I340" s="754"/>
      <c r="J340" s="746"/>
      <c r="K340" s="908"/>
      <c r="L340" s="638"/>
      <c r="M340" s="946"/>
      <c r="N340" s="946"/>
      <c r="O340" s="775"/>
      <c r="P340" s="775"/>
      <c r="Q340" s="947"/>
      <c r="R340" s="943" t="str">
        <f t="shared" si="33"/>
        <v xml:space="preserve"> </v>
      </c>
      <c r="S340" s="948"/>
      <c r="T340" s="948"/>
      <c r="U340" s="777"/>
      <c r="V340" s="777"/>
      <c r="W340" s="777"/>
      <c r="X340" s="777"/>
      <c r="Y340" s="777"/>
      <c r="Z340" s="777"/>
      <c r="AA340" s="777"/>
      <c r="AB340" s="638"/>
      <c r="AC340" s="638"/>
      <c r="AD340" s="638"/>
      <c r="AE340" s="638"/>
      <c r="AF340" s="638"/>
      <c r="AG340" s="945" t="str">
        <f t="shared" si="34"/>
        <v xml:space="preserve"> </v>
      </c>
      <c r="AH340" s="774" t="str">
        <f t="shared" si="30"/>
        <v xml:space="preserve"> </v>
      </c>
      <c r="AI340" s="774" t="str">
        <f t="shared" si="35"/>
        <v xml:space="preserve"> </v>
      </c>
      <c r="AJ340" s="774" t="str">
        <f t="shared" si="31"/>
        <v xml:space="preserve"> </v>
      </c>
      <c r="AK340" s="774" t="str">
        <f t="shared" si="32"/>
        <v xml:space="preserve"> </v>
      </c>
    </row>
    <row r="341" spans="1:37" x14ac:dyDescent="0.25">
      <c r="A341" s="775"/>
      <c r="B341" s="775"/>
      <c r="C341" s="775"/>
      <c r="D341" s="775"/>
      <c r="E341" s="624"/>
      <c r="F341" s="775"/>
      <c r="G341" s="775"/>
      <c r="H341" s="754"/>
      <c r="I341" s="754"/>
      <c r="J341" s="746"/>
      <c r="K341" s="908"/>
      <c r="L341" s="638"/>
      <c r="M341" s="946"/>
      <c r="N341" s="946"/>
      <c r="O341" s="775"/>
      <c r="P341" s="775"/>
      <c r="Q341" s="947"/>
      <c r="R341" s="943" t="str">
        <f t="shared" si="33"/>
        <v xml:space="preserve"> </v>
      </c>
      <c r="S341" s="948"/>
      <c r="T341" s="948"/>
      <c r="U341" s="777"/>
      <c r="V341" s="777"/>
      <c r="W341" s="777"/>
      <c r="X341" s="777"/>
      <c r="Y341" s="777"/>
      <c r="Z341" s="777"/>
      <c r="AA341" s="777"/>
      <c r="AB341" s="638"/>
      <c r="AC341" s="638"/>
      <c r="AD341" s="638"/>
      <c r="AE341" s="638"/>
      <c r="AF341" s="638"/>
      <c r="AG341" s="945" t="str">
        <f t="shared" si="34"/>
        <v xml:space="preserve"> </v>
      </c>
      <c r="AH341" s="774" t="str">
        <f t="shared" si="30"/>
        <v xml:space="preserve"> </v>
      </c>
      <c r="AI341" s="774" t="str">
        <f t="shared" si="35"/>
        <v xml:space="preserve"> </v>
      </c>
      <c r="AJ341" s="774" t="str">
        <f t="shared" si="31"/>
        <v xml:space="preserve"> </v>
      </c>
      <c r="AK341" s="774" t="str">
        <f t="shared" si="32"/>
        <v xml:space="preserve"> </v>
      </c>
    </row>
    <row r="342" spans="1:37" x14ac:dyDescent="0.25">
      <c r="A342" s="775"/>
      <c r="B342" s="775"/>
      <c r="C342" s="775"/>
      <c r="D342" s="775"/>
      <c r="E342" s="624"/>
      <c r="F342" s="775"/>
      <c r="G342" s="775"/>
      <c r="H342" s="754"/>
      <c r="I342" s="754"/>
      <c r="J342" s="746"/>
      <c r="K342" s="908"/>
      <c r="L342" s="638"/>
      <c r="M342" s="946"/>
      <c r="N342" s="946"/>
      <c r="O342" s="775"/>
      <c r="P342" s="775"/>
      <c r="Q342" s="947"/>
      <c r="R342" s="943" t="str">
        <f t="shared" si="33"/>
        <v xml:space="preserve"> </v>
      </c>
      <c r="S342" s="948"/>
      <c r="T342" s="948"/>
      <c r="U342" s="777"/>
      <c r="V342" s="777"/>
      <c r="W342" s="777"/>
      <c r="X342" s="777"/>
      <c r="Y342" s="777"/>
      <c r="Z342" s="777"/>
      <c r="AA342" s="777"/>
      <c r="AB342" s="638"/>
      <c r="AC342" s="638"/>
      <c r="AD342" s="638"/>
      <c r="AE342" s="638"/>
      <c r="AF342" s="638"/>
      <c r="AG342" s="945" t="str">
        <f t="shared" si="34"/>
        <v xml:space="preserve"> </v>
      </c>
      <c r="AH342" s="774" t="str">
        <f t="shared" si="30"/>
        <v xml:space="preserve"> </v>
      </c>
      <c r="AI342" s="774" t="str">
        <f t="shared" si="35"/>
        <v xml:space="preserve"> </v>
      </c>
      <c r="AJ342" s="774" t="str">
        <f t="shared" si="31"/>
        <v xml:space="preserve"> </v>
      </c>
      <c r="AK342" s="774" t="str">
        <f t="shared" si="32"/>
        <v xml:space="preserve"> </v>
      </c>
    </row>
    <row r="343" spans="1:37" x14ac:dyDescent="0.25">
      <c r="A343" s="775"/>
      <c r="B343" s="775"/>
      <c r="C343" s="775"/>
      <c r="D343" s="775"/>
      <c r="E343" s="624"/>
      <c r="F343" s="775"/>
      <c r="G343" s="775"/>
      <c r="H343" s="754"/>
      <c r="I343" s="754"/>
      <c r="J343" s="746"/>
      <c r="K343" s="908"/>
      <c r="L343" s="638"/>
      <c r="M343" s="946"/>
      <c r="N343" s="946"/>
      <c r="O343" s="775"/>
      <c r="P343" s="775"/>
      <c r="Q343" s="947"/>
      <c r="R343" s="943" t="str">
        <f t="shared" si="33"/>
        <v xml:space="preserve"> </v>
      </c>
      <c r="S343" s="948"/>
      <c r="T343" s="948"/>
      <c r="U343" s="777"/>
      <c r="V343" s="777"/>
      <c r="W343" s="777"/>
      <c r="X343" s="777"/>
      <c r="Y343" s="777"/>
      <c r="Z343" s="777"/>
      <c r="AA343" s="777"/>
      <c r="AB343" s="638"/>
      <c r="AC343" s="638"/>
      <c r="AD343" s="638"/>
      <c r="AE343" s="638"/>
      <c r="AF343" s="638"/>
      <c r="AG343" s="945" t="str">
        <f t="shared" si="34"/>
        <v xml:space="preserve"> </v>
      </c>
      <c r="AH343" s="774" t="str">
        <f t="shared" si="30"/>
        <v xml:space="preserve"> </v>
      </c>
      <c r="AI343" s="774" t="str">
        <f t="shared" si="35"/>
        <v xml:space="preserve"> </v>
      </c>
      <c r="AJ343" s="774" t="str">
        <f t="shared" si="31"/>
        <v xml:space="preserve"> </v>
      </c>
      <c r="AK343" s="774" t="str">
        <f t="shared" si="32"/>
        <v xml:space="preserve"> </v>
      </c>
    </row>
    <row r="344" spans="1:37" x14ac:dyDescent="0.25">
      <c r="A344" s="775"/>
      <c r="B344" s="775"/>
      <c r="C344" s="775"/>
      <c r="D344" s="775"/>
      <c r="E344" s="624"/>
      <c r="F344" s="775"/>
      <c r="G344" s="775"/>
      <c r="H344" s="754"/>
      <c r="I344" s="754"/>
      <c r="J344" s="746"/>
      <c r="K344" s="908"/>
      <c r="L344" s="638"/>
      <c r="M344" s="946"/>
      <c r="N344" s="946"/>
      <c r="O344" s="775"/>
      <c r="P344" s="775"/>
      <c r="Q344" s="947"/>
      <c r="R344" s="943" t="str">
        <f t="shared" si="33"/>
        <v xml:space="preserve"> </v>
      </c>
      <c r="S344" s="948"/>
      <c r="T344" s="948"/>
      <c r="U344" s="777"/>
      <c r="V344" s="777"/>
      <c r="W344" s="777"/>
      <c r="X344" s="777"/>
      <c r="Y344" s="777"/>
      <c r="Z344" s="777"/>
      <c r="AA344" s="777"/>
      <c r="AB344" s="638"/>
      <c r="AC344" s="638"/>
      <c r="AD344" s="638"/>
      <c r="AE344" s="638"/>
      <c r="AF344" s="638"/>
      <c r="AG344" s="945" t="str">
        <f t="shared" si="34"/>
        <v xml:space="preserve"> </v>
      </c>
      <c r="AH344" s="774" t="str">
        <f t="shared" si="30"/>
        <v xml:space="preserve"> </v>
      </c>
      <c r="AI344" s="774" t="str">
        <f t="shared" si="35"/>
        <v xml:space="preserve"> </v>
      </c>
      <c r="AJ344" s="774" t="str">
        <f t="shared" si="31"/>
        <v xml:space="preserve"> </v>
      </c>
      <c r="AK344" s="774" t="str">
        <f t="shared" si="32"/>
        <v xml:space="preserve"> </v>
      </c>
    </row>
    <row r="345" spans="1:37" x14ac:dyDescent="0.25">
      <c r="A345" s="775"/>
      <c r="B345" s="775"/>
      <c r="C345" s="775"/>
      <c r="D345" s="775"/>
      <c r="E345" s="624"/>
      <c r="F345" s="775"/>
      <c r="G345" s="775"/>
      <c r="H345" s="754"/>
      <c r="I345" s="754"/>
      <c r="J345" s="746"/>
      <c r="K345" s="908"/>
      <c r="L345" s="638"/>
      <c r="M345" s="946"/>
      <c r="N345" s="946"/>
      <c r="O345" s="775"/>
      <c r="P345" s="775"/>
      <c r="Q345" s="947"/>
      <c r="R345" s="943" t="str">
        <f t="shared" si="33"/>
        <v xml:space="preserve"> </v>
      </c>
      <c r="S345" s="948"/>
      <c r="T345" s="948"/>
      <c r="U345" s="777"/>
      <c r="V345" s="777"/>
      <c r="W345" s="777"/>
      <c r="X345" s="777"/>
      <c r="Y345" s="777"/>
      <c r="Z345" s="777"/>
      <c r="AA345" s="777"/>
      <c r="AB345" s="638"/>
      <c r="AC345" s="638"/>
      <c r="AD345" s="638"/>
      <c r="AE345" s="638"/>
      <c r="AF345" s="638"/>
      <c r="AG345" s="945" t="str">
        <f t="shared" si="34"/>
        <v xml:space="preserve"> </v>
      </c>
      <c r="AH345" s="774" t="str">
        <f t="shared" si="30"/>
        <v xml:space="preserve"> </v>
      </c>
      <c r="AI345" s="774" t="str">
        <f t="shared" si="35"/>
        <v xml:space="preserve"> </v>
      </c>
      <c r="AJ345" s="774" t="str">
        <f t="shared" si="31"/>
        <v xml:space="preserve"> </v>
      </c>
      <c r="AK345" s="774" t="str">
        <f t="shared" si="32"/>
        <v xml:space="preserve"> </v>
      </c>
    </row>
    <row r="346" spans="1:37" x14ac:dyDescent="0.25">
      <c r="A346" s="775"/>
      <c r="B346" s="775"/>
      <c r="C346" s="775"/>
      <c r="D346" s="775"/>
      <c r="E346" s="624"/>
      <c r="F346" s="775"/>
      <c r="G346" s="775"/>
      <c r="H346" s="754"/>
      <c r="I346" s="754"/>
      <c r="J346" s="746"/>
      <c r="K346" s="908"/>
      <c r="L346" s="638"/>
      <c r="M346" s="946"/>
      <c r="N346" s="946"/>
      <c r="O346" s="775"/>
      <c r="P346" s="775"/>
      <c r="Q346" s="947"/>
      <c r="R346" s="943" t="str">
        <f t="shared" si="33"/>
        <v xml:space="preserve"> </v>
      </c>
      <c r="S346" s="948"/>
      <c r="T346" s="948"/>
      <c r="U346" s="777"/>
      <c r="V346" s="777"/>
      <c r="W346" s="777"/>
      <c r="X346" s="777"/>
      <c r="Y346" s="777"/>
      <c r="Z346" s="777"/>
      <c r="AA346" s="777"/>
      <c r="AB346" s="638"/>
      <c r="AC346" s="638"/>
      <c r="AD346" s="638"/>
      <c r="AE346" s="638"/>
      <c r="AF346" s="638"/>
      <c r="AG346" s="945" t="str">
        <f t="shared" si="34"/>
        <v xml:space="preserve"> </v>
      </c>
      <c r="AH346" s="774" t="str">
        <f t="shared" si="30"/>
        <v xml:space="preserve"> </v>
      </c>
      <c r="AI346" s="774" t="str">
        <f t="shared" si="35"/>
        <v xml:space="preserve"> </v>
      </c>
      <c r="AJ346" s="774" t="str">
        <f t="shared" si="31"/>
        <v xml:space="preserve"> </v>
      </c>
      <c r="AK346" s="774" t="str">
        <f t="shared" si="32"/>
        <v xml:space="preserve"> </v>
      </c>
    </row>
    <row r="347" spans="1:37" x14ac:dyDescent="0.25">
      <c r="A347" s="775"/>
      <c r="B347" s="775"/>
      <c r="C347" s="775"/>
      <c r="D347" s="775"/>
      <c r="E347" s="624"/>
      <c r="F347" s="775"/>
      <c r="G347" s="775"/>
      <c r="H347" s="754"/>
      <c r="I347" s="754"/>
      <c r="J347" s="746"/>
      <c r="K347" s="908"/>
      <c r="L347" s="638"/>
      <c r="M347" s="946"/>
      <c r="N347" s="946"/>
      <c r="O347" s="775"/>
      <c r="P347" s="775"/>
      <c r="Q347" s="947"/>
      <c r="R347" s="943" t="str">
        <f t="shared" si="33"/>
        <v xml:space="preserve"> </v>
      </c>
      <c r="S347" s="948"/>
      <c r="T347" s="948"/>
      <c r="U347" s="777"/>
      <c r="V347" s="777"/>
      <c r="W347" s="777"/>
      <c r="X347" s="777"/>
      <c r="Y347" s="777"/>
      <c r="Z347" s="777"/>
      <c r="AA347" s="777"/>
      <c r="AB347" s="638"/>
      <c r="AC347" s="638"/>
      <c r="AD347" s="638"/>
      <c r="AE347" s="638"/>
      <c r="AF347" s="638"/>
      <c r="AG347" s="945" t="str">
        <f t="shared" si="34"/>
        <v xml:space="preserve"> </v>
      </c>
      <c r="AH347" s="774" t="str">
        <f t="shared" si="30"/>
        <v xml:space="preserve"> </v>
      </c>
      <c r="AI347" s="774" t="str">
        <f t="shared" si="35"/>
        <v xml:space="preserve"> </v>
      </c>
      <c r="AJ347" s="774" t="str">
        <f t="shared" si="31"/>
        <v xml:space="preserve"> </v>
      </c>
      <c r="AK347" s="774" t="str">
        <f t="shared" si="32"/>
        <v xml:space="preserve"> </v>
      </c>
    </row>
    <row r="348" spans="1:37" x14ac:dyDescent="0.25">
      <c r="A348" s="775"/>
      <c r="B348" s="775"/>
      <c r="C348" s="775"/>
      <c r="D348" s="775"/>
      <c r="E348" s="624"/>
      <c r="F348" s="775"/>
      <c r="G348" s="775"/>
      <c r="H348" s="754"/>
      <c r="I348" s="754"/>
      <c r="J348" s="746"/>
      <c r="K348" s="908"/>
      <c r="L348" s="638"/>
      <c r="M348" s="946"/>
      <c r="N348" s="946"/>
      <c r="O348" s="775"/>
      <c r="P348" s="775"/>
      <c r="Q348" s="947"/>
      <c r="R348" s="943" t="str">
        <f t="shared" si="33"/>
        <v xml:space="preserve"> </v>
      </c>
      <c r="S348" s="948"/>
      <c r="T348" s="948"/>
      <c r="U348" s="777"/>
      <c r="V348" s="777"/>
      <c r="W348" s="777"/>
      <c r="X348" s="777"/>
      <c r="Y348" s="777"/>
      <c r="Z348" s="777"/>
      <c r="AA348" s="777"/>
      <c r="AB348" s="638"/>
      <c r="AC348" s="638"/>
      <c r="AD348" s="638"/>
      <c r="AE348" s="638"/>
      <c r="AF348" s="638"/>
      <c r="AG348" s="945" t="str">
        <f t="shared" si="34"/>
        <v xml:space="preserve"> </v>
      </c>
      <c r="AH348" s="774" t="str">
        <f t="shared" si="30"/>
        <v xml:space="preserve"> </v>
      </c>
      <c r="AI348" s="774" t="str">
        <f t="shared" si="35"/>
        <v xml:space="preserve"> </v>
      </c>
      <c r="AJ348" s="774" t="str">
        <f t="shared" si="31"/>
        <v xml:space="preserve"> </v>
      </c>
      <c r="AK348" s="774" t="str">
        <f t="shared" si="32"/>
        <v xml:space="preserve"> </v>
      </c>
    </row>
    <row r="349" spans="1:37" x14ac:dyDescent="0.25">
      <c r="A349" s="775"/>
      <c r="B349" s="775"/>
      <c r="C349" s="775"/>
      <c r="D349" s="775"/>
      <c r="E349" s="624"/>
      <c r="F349" s="775"/>
      <c r="G349" s="775"/>
      <c r="H349" s="754"/>
      <c r="I349" s="754"/>
      <c r="J349" s="746"/>
      <c r="K349" s="908"/>
      <c r="L349" s="638"/>
      <c r="M349" s="946"/>
      <c r="N349" s="946"/>
      <c r="O349" s="775"/>
      <c r="P349" s="775"/>
      <c r="Q349" s="947"/>
      <c r="R349" s="943" t="str">
        <f t="shared" si="33"/>
        <v xml:space="preserve"> </v>
      </c>
      <c r="S349" s="948"/>
      <c r="T349" s="948"/>
      <c r="U349" s="777"/>
      <c r="V349" s="777"/>
      <c r="W349" s="777"/>
      <c r="X349" s="777"/>
      <c r="Y349" s="777"/>
      <c r="Z349" s="777"/>
      <c r="AA349" s="777"/>
      <c r="AB349" s="638"/>
      <c r="AC349" s="638"/>
      <c r="AD349" s="638"/>
      <c r="AE349" s="638"/>
      <c r="AF349" s="638"/>
      <c r="AG349" s="945" t="str">
        <f t="shared" si="34"/>
        <v xml:space="preserve"> </v>
      </c>
      <c r="AH349" s="774" t="str">
        <f t="shared" si="30"/>
        <v xml:space="preserve"> </v>
      </c>
      <c r="AI349" s="774" t="str">
        <f t="shared" si="35"/>
        <v xml:space="preserve"> </v>
      </c>
      <c r="AJ349" s="774" t="str">
        <f t="shared" si="31"/>
        <v xml:space="preserve"> </v>
      </c>
      <c r="AK349" s="774" t="str">
        <f t="shared" si="32"/>
        <v xml:space="preserve"> </v>
      </c>
    </row>
    <row r="350" spans="1:37" x14ac:dyDescent="0.25">
      <c r="A350" s="775"/>
      <c r="B350" s="775"/>
      <c r="C350" s="775"/>
      <c r="D350" s="775"/>
      <c r="E350" s="624"/>
      <c r="F350" s="775"/>
      <c r="G350" s="775"/>
      <c r="H350" s="754"/>
      <c r="I350" s="754"/>
      <c r="J350" s="746"/>
      <c r="K350" s="908"/>
      <c r="L350" s="638"/>
      <c r="M350" s="946"/>
      <c r="N350" s="946"/>
      <c r="O350" s="775"/>
      <c r="P350" s="775"/>
      <c r="Q350" s="947"/>
      <c r="R350" s="943" t="str">
        <f t="shared" si="33"/>
        <v xml:space="preserve"> </v>
      </c>
      <c r="S350" s="948"/>
      <c r="T350" s="948"/>
      <c r="U350" s="777"/>
      <c r="V350" s="777"/>
      <c r="W350" s="777"/>
      <c r="X350" s="777"/>
      <c r="Y350" s="777"/>
      <c r="Z350" s="777"/>
      <c r="AA350" s="777"/>
      <c r="AB350" s="638"/>
      <c r="AC350" s="638"/>
      <c r="AD350" s="638"/>
      <c r="AE350" s="638"/>
      <c r="AF350" s="638"/>
      <c r="AG350" s="945" t="str">
        <f t="shared" si="34"/>
        <v xml:space="preserve"> </v>
      </c>
      <c r="AH350" s="774" t="str">
        <f t="shared" si="30"/>
        <v xml:space="preserve"> </v>
      </c>
      <c r="AI350" s="774" t="str">
        <f t="shared" si="35"/>
        <v xml:space="preserve"> </v>
      </c>
      <c r="AJ350" s="774" t="str">
        <f t="shared" si="31"/>
        <v xml:space="preserve"> </v>
      </c>
      <c r="AK350" s="774" t="str">
        <f t="shared" si="32"/>
        <v xml:space="preserve"> </v>
      </c>
    </row>
    <row r="351" spans="1:37" x14ac:dyDescent="0.25">
      <c r="A351" s="775"/>
      <c r="B351" s="775"/>
      <c r="C351" s="775"/>
      <c r="D351" s="775"/>
      <c r="E351" s="624"/>
      <c r="F351" s="775"/>
      <c r="G351" s="775"/>
      <c r="H351" s="754"/>
      <c r="I351" s="754"/>
      <c r="J351" s="746"/>
      <c r="K351" s="908"/>
      <c r="L351" s="638"/>
      <c r="M351" s="946"/>
      <c r="N351" s="946"/>
      <c r="O351" s="775"/>
      <c r="P351" s="775"/>
      <c r="Q351" s="947"/>
      <c r="R351" s="943" t="str">
        <f t="shared" si="33"/>
        <v xml:space="preserve"> </v>
      </c>
      <c r="S351" s="948"/>
      <c r="T351" s="948"/>
      <c r="U351" s="777"/>
      <c r="V351" s="777"/>
      <c r="W351" s="777"/>
      <c r="X351" s="777"/>
      <c r="Y351" s="777"/>
      <c r="Z351" s="777"/>
      <c r="AA351" s="777"/>
      <c r="AB351" s="638"/>
      <c r="AC351" s="638"/>
      <c r="AD351" s="638"/>
      <c r="AE351" s="638"/>
      <c r="AF351" s="638"/>
      <c r="AG351" s="945" t="str">
        <f t="shared" si="34"/>
        <v xml:space="preserve"> </v>
      </c>
      <c r="AH351" s="774" t="str">
        <f t="shared" si="30"/>
        <v xml:space="preserve"> </v>
      </c>
      <c r="AI351" s="774" t="str">
        <f t="shared" si="35"/>
        <v xml:space="preserve"> </v>
      </c>
      <c r="AJ351" s="774" t="str">
        <f t="shared" si="31"/>
        <v xml:space="preserve"> </v>
      </c>
      <c r="AK351" s="774" t="str">
        <f t="shared" si="32"/>
        <v xml:space="preserve"> </v>
      </c>
    </row>
    <row r="352" spans="1:37" x14ac:dyDescent="0.25">
      <c r="A352" s="775"/>
      <c r="B352" s="775"/>
      <c r="C352" s="775"/>
      <c r="D352" s="775"/>
      <c r="E352" s="624"/>
      <c r="F352" s="775"/>
      <c r="G352" s="775"/>
      <c r="H352" s="754"/>
      <c r="I352" s="754"/>
      <c r="J352" s="746"/>
      <c r="K352" s="908"/>
      <c r="L352" s="638"/>
      <c r="M352" s="946"/>
      <c r="N352" s="946"/>
      <c r="O352" s="775"/>
      <c r="P352" s="775"/>
      <c r="Q352" s="947"/>
      <c r="R352" s="943" t="str">
        <f t="shared" si="33"/>
        <v xml:space="preserve"> </v>
      </c>
      <c r="S352" s="948"/>
      <c r="T352" s="948"/>
      <c r="U352" s="777"/>
      <c r="V352" s="777"/>
      <c r="W352" s="777"/>
      <c r="X352" s="777"/>
      <c r="Y352" s="777"/>
      <c r="Z352" s="777"/>
      <c r="AA352" s="777"/>
      <c r="AB352" s="638"/>
      <c r="AC352" s="638"/>
      <c r="AD352" s="638"/>
      <c r="AE352" s="638"/>
      <c r="AF352" s="638"/>
      <c r="AG352" s="945" t="str">
        <f t="shared" si="34"/>
        <v xml:space="preserve"> </v>
      </c>
      <c r="AH352" s="774" t="str">
        <f t="shared" si="30"/>
        <v xml:space="preserve"> </v>
      </c>
      <c r="AI352" s="774" t="str">
        <f t="shared" si="35"/>
        <v xml:space="preserve"> </v>
      </c>
      <c r="AJ352" s="774" t="str">
        <f t="shared" si="31"/>
        <v xml:space="preserve"> </v>
      </c>
      <c r="AK352" s="774" t="str">
        <f t="shared" si="32"/>
        <v xml:space="preserve"> </v>
      </c>
    </row>
    <row r="353" spans="1:37" x14ac:dyDescent="0.25">
      <c r="A353" s="775"/>
      <c r="B353" s="775"/>
      <c r="C353" s="775"/>
      <c r="D353" s="775"/>
      <c r="E353" s="624"/>
      <c r="F353" s="775"/>
      <c r="G353" s="775"/>
      <c r="H353" s="754"/>
      <c r="I353" s="754"/>
      <c r="J353" s="746"/>
      <c r="K353" s="908"/>
      <c r="L353" s="638"/>
      <c r="M353" s="946"/>
      <c r="N353" s="946"/>
      <c r="O353" s="775"/>
      <c r="P353" s="775"/>
      <c r="Q353" s="947"/>
      <c r="R353" s="943" t="str">
        <f t="shared" si="33"/>
        <v xml:space="preserve"> </v>
      </c>
      <c r="S353" s="948"/>
      <c r="T353" s="948"/>
      <c r="U353" s="777"/>
      <c r="V353" s="777"/>
      <c r="W353" s="777"/>
      <c r="X353" s="777"/>
      <c r="Y353" s="777"/>
      <c r="Z353" s="777"/>
      <c r="AA353" s="777"/>
      <c r="AB353" s="638"/>
      <c r="AC353" s="638"/>
      <c r="AD353" s="638"/>
      <c r="AE353" s="638"/>
      <c r="AF353" s="638"/>
      <c r="AG353" s="945" t="str">
        <f t="shared" si="34"/>
        <v xml:space="preserve"> </v>
      </c>
      <c r="AH353" s="774" t="str">
        <f t="shared" si="30"/>
        <v xml:space="preserve"> </v>
      </c>
      <c r="AI353" s="774" t="str">
        <f t="shared" si="35"/>
        <v xml:space="preserve"> </v>
      </c>
      <c r="AJ353" s="774" t="str">
        <f t="shared" si="31"/>
        <v xml:space="preserve"> </v>
      </c>
      <c r="AK353" s="774" t="str">
        <f t="shared" si="32"/>
        <v xml:space="preserve"> </v>
      </c>
    </row>
    <row r="354" spans="1:37" x14ac:dyDescent="0.25">
      <c r="A354" s="775"/>
      <c r="B354" s="775"/>
      <c r="C354" s="775"/>
      <c r="D354" s="775"/>
      <c r="E354" s="624"/>
      <c r="F354" s="775"/>
      <c r="G354" s="775"/>
      <c r="H354" s="754"/>
      <c r="I354" s="754"/>
      <c r="J354" s="746"/>
      <c r="K354" s="908"/>
      <c r="L354" s="638"/>
      <c r="M354" s="946"/>
      <c r="N354" s="946"/>
      <c r="O354" s="775"/>
      <c r="P354" s="775"/>
      <c r="Q354" s="947"/>
      <c r="R354" s="943" t="str">
        <f t="shared" si="33"/>
        <v xml:space="preserve"> </v>
      </c>
      <c r="S354" s="948"/>
      <c r="T354" s="948"/>
      <c r="U354" s="777"/>
      <c r="V354" s="777"/>
      <c r="W354" s="777"/>
      <c r="X354" s="777"/>
      <c r="Y354" s="777"/>
      <c r="Z354" s="777"/>
      <c r="AA354" s="777"/>
      <c r="AB354" s="638"/>
      <c r="AC354" s="638"/>
      <c r="AD354" s="638"/>
      <c r="AE354" s="638"/>
      <c r="AF354" s="638"/>
      <c r="AG354" s="945" t="str">
        <f t="shared" si="34"/>
        <v xml:space="preserve"> </v>
      </c>
      <c r="AH354" s="774" t="str">
        <f t="shared" si="30"/>
        <v xml:space="preserve"> </v>
      </c>
      <c r="AI354" s="774" t="str">
        <f t="shared" si="35"/>
        <v xml:space="preserve"> </v>
      </c>
      <c r="AJ354" s="774" t="str">
        <f t="shared" si="31"/>
        <v xml:space="preserve"> </v>
      </c>
      <c r="AK354" s="774" t="str">
        <f t="shared" si="32"/>
        <v xml:space="preserve"> </v>
      </c>
    </row>
    <row r="355" spans="1:37" x14ac:dyDescent="0.25">
      <c r="A355" s="775"/>
      <c r="B355" s="775"/>
      <c r="C355" s="775"/>
      <c r="D355" s="775"/>
      <c r="E355" s="624"/>
      <c r="F355" s="775"/>
      <c r="G355" s="775"/>
      <c r="H355" s="754"/>
      <c r="I355" s="754"/>
      <c r="J355" s="746"/>
      <c r="K355" s="908"/>
      <c r="L355" s="638"/>
      <c r="M355" s="946"/>
      <c r="N355" s="946"/>
      <c r="O355" s="775"/>
      <c r="P355" s="775"/>
      <c r="Q355" s="947"/>
      <c r="R355" s="943" t="str">
        <f t="shared" si="33"/>
        <v xml:space="preserve"> </v>
      </c>
      <c r="S355" s="948"/>
      <c r="T355" s="948"/>
      <c r="U355" s="777"/>
      <c r="V355" s="777"/>
      <c r="W355" s="777"/>
      <c r="X355" s="777"/>
      <c r="Y355" s="777"/>
      <c r="Z355" s="777"/>
      <c r="AA355" s="777"/>
      <c r="AB355" s="638"/>
      <c r="AC355" s="638"/>
      <c r="AD355" s="638"/>
      <c r="AE355" s="638"/>
      <c r="AF355" s="638"/>
      <c r="AG355" s="945" t="str">
        <f t="shared" si="34"/>
        <v xml:space="preserve"> </v>
      </c>
      <c r="AH355" s="774" t="str">
        <f t="shared" si="30"/>
        <v xml:space="preserve"> </v>
      </c>
      <c r="AI355" s="774" t="str">
        <f t="shared" si="35"/>
        <v xml:space="preserve"> </v>
      </c>
      <c r="AJ355" s="774" t="str">
        <f t="shared" si="31"/>
        <v xml:space="preserve"> </v>
      </c>
      <c r="AK355" s="774" t="str">
        <f t="shared" si="32"/>
        <v xml:space="preserve"> </v>
      </c>
    </row>
    <row r="356" spans="1:37" x14ac:dyDescent="0.25">
      <c r="A356" s="775"/>
      <c r="B356" s="775"/>
      <c r="C356" s="775"/>
      <c r="D356" s="775"/>
      <c r="E356" s="624"/>
      <c r="F356" s="775"/>
      <c r="G356" s="775"/>
      <c r="H356" s="754"/>
      <c r="I356" s="754"/>
      <c r="J356" s="746"/>
      <c r="K356" s="908"/>
      <c r="L356" s="638"/>
      <c r="M356" s="946"/>
      <c r="N356" s="946"/>
      <c r="O356" s="775"/>
      <c r="P356" s="775"/>
      <c r="Q356" s="947"/>
      <c r="R356" s="943" t="str">
        <f t="shared" si="33"/>
        <v xml:space="preserve"> </v>
      </c>
      <c r="S356" s="948"/>
      <c r="T356" s="948"/>
      <c r="U356" s="777"/>
      <c r="V356" s="777"/>
      <c r="W356" s="777"/>
      <c r="X356" s="777"/>
      <c r="Y356" s="777"/>
      <c r="Z356" s="777"/>
      <c r="AA356" s="777"/>
      <c r="AB356" s="638"/>
      <c r="AC356" s="638"/>
      <c r="AD356" s="638"/>
      <c r="AE356" s="638"/>
      <c r="AF356" s="638"/>
      <c r="AG356" s="945" t="str">
        <f t="shared" si="34"/>
        <v xml:space="preserve"> </v>
      </c>
      <c r="AH356" s="774" t="str">
        <f t="shared" si="30"/>
        <v xml:space="preserve"> </v>
      </c>
      <c r="AI356" s="774" t="str">
        <f t="shared" si="35"/>
        <v xml:space="preserve"> </v>
      </c>
      <c r="AJ356" s="774" t="str">
        <f t="shared" si="31"/>
        <v xml:space="preserve"> </v>
      </c>
      <c r="AK356" s="774" t="str">
        <f t="shared" si="32"/>
        <v xml:space="preserve"> </v>
      </c>
    </row>
    <row r="357" spans="1:37" x14ac:dyDescent="0.25">
      <c r="A357" s="775"/>
      <c r="B357" s="775"/>
      <c r="C357" s="775"/>
      <c r="D357" s="775"/>
      <c r="E357" s="624"/>
      <c r="F357" s="775"/>
      <c r="G357" s="775"/>
      <c r="H357" s="754"/>
      <c r="I357" s="754"/>
      <c r="J357" s="746"/>
      <c r="K357" s="908"/>
      <c r="L357" s="638"/>
      <c r="M357" s="946"/>
      <c r="N357" s="946"/>
      <c r="O357" s="775"/>
      <c r="P357" s="775"/>
      <c r="Q357" s="947"/>
      <c r="R357" s="943" t="str">
        <f t="shared" si="33"/>
        <v xml:space="preserve"> </v>
      </c>
      <c r="S357" s="948"/>
      <c r="T357" s="948"/>
      <c r="U357" s="777"/>
      <c r="V357" s="777"/>
      <c r="W357" s="777"/>
      <c r="X357" s="777"/>
      <c r="Y357" s="777"/>
      <c r="Z357" s="777"/>
      <c r="AA357" s="777"/>
      <c r="AB357" s="638"/>
      <c r="AC357" s="638"/>
      <c r="AD357" s="638"/>
      <c r="AE357" s="638"/>
      <c r="AF357" s="638"/>
      <c r="AG357" s="945" t="str">
        <f t="shared" si="34"/>
        <v xml:space="preserve"> </v>
      </c>
      <c r="AH357" s="774" t="str">
        <f t="shared" si="30"/>
        <v xml:space="preserve"> </v>
      </c>
      <c r="AI357" s="774" t="str">
        <f t="shared" si="35"/>
        <v xml:space="preserve"> </v>
      </c>
      <c r="AJ357" s="774" t="str">
        <f t="shared" si="31"/>
        <v xml:space="preserve"> </v>
      </c>
      <c r="AK357" s="774" t="str">
        <f t="shared" si="32"/>
        <v xml:space="preserve"> </v>
      </c>
    </row>
    <row r="358" spans="1:37" x14ac:dyDescent="0.25">
      <c r="A358" s="775"/>
      <c r="B358" s="775"/>
      <c r="C358" s="775"/>
      <c r="D358" s="775"/>
      <c r="E358" s="624"/>
      <c r="F358" s="775"/>
      <c r="G358" s="775"/>
      <c r="H358" s="754"/>
      <c r="I358" s="754"/>
      <c r="J358" s="746"/>
      <c r="K358" s="908"/>
      <c r="L358" s="638"/>
      <c r="M358" s="946"/>
      <c r="N358" s="946"/>
      <c r="O358" s="775"/>
      <c r="P358" s="775"/>
      <c r="Q358" s="947"/>
      <c r="R358" s="943" t="str">
        <f t="shared" si="33"/>
        <v xml:space="preserve"> </v>
      </c>
      <c r="S358" s="948"/>
      <c r="T358" s="948"/>
      <c r="U358" s="777"/>
      <c r="V358" s="777"/>
      <c r="W358" s="777"/>
      <c r="X358" s="777"/>
      <c r="Y358" s="777"/>
      <c r="Z358" s="777"/>
      <c r="AA358" s="777"/>
      <c r="AB358" s="638"/>
      <c r="AC358" s="638"/>
      <c r="AD358" s="638"/>
      <c r="AE358" s="638"/>
      <c r="AF358" s="638"/>
      <c r="AG358" s="945" t="str">
        <f t="shared" si="34"/>
        <v xml:space="preserve"> </v>
      </c>
      <c r="AH358" s="774" t="str">
        <f t="shared" si="30"/>
        <v xml:space="preserve"> </v>
      </c>
      <c r="AI358" s="774" t="str">
        <f t="shared" si="35"/>
        <v xml:space="preserve"> </v>
      </c>
      <c r="AJ358" s="774" t="str">
        <f t="shared" si="31"/>
        <v xml:space="preserve"> </v>
      </c>
      <c r="AK358" s="774" t="str">
        <f t="shared" si="32"/>
        <v xml:space="preserve"> </v>
      </c>
    </row>
    <row r="359" spans="1:37" x14ac:dyDescent="0.25">
      <c r="A359" s="775"/>
      <c r="B359" s="775"/>
      <c r="C359" s="775"/>
      <c r="D359" s="775"/>
      <c r="E359" s="624"/>
      <c r="F359" s="775"/>
      <c r="G359" s="775"/>
      <c r="H359" s="754"/>
      <c r="I359" s="754"/>
      <c r="J359" s="746"/>
      <c r="K359" s="908"/>
      <c r="L359" s="638"/>
      <c r="M359" s="946"/>
      <c r="N359" s="946"/>
      <c r="O359" s="775"/>
      <c r="P359" s="775"/>
      <c r="Q359" s="947"/>
      <c r="R359" s="943" t="str">
        <f t="shared" si="33"/>
        <v xml:space="preserve"> </v>
      </c>
      <c r="S359" s="948"/>
      <c r="T359" s="948"/>
      <c r="U359" s="777"/>
      <c r="V359" s="777"/>
      <c r="W359" s="777"/>
      <c r="X359" s="777"/>
      <c r="Y359" s="777"/>
      <c r="Z359" s="777"/>
      <c r="AA359" s="777"/>
      <c r="AB359" s="638"/>
      <c r="AC359" s="638"/>
      <c r="AD359" s="638"/>
      <c r="AE359" s="638"/>
      <c r="AF359" s="638"/>
      <c r="AG359" s="945" t="str">
        <f t="shared" si="34"/>
        <v xml:space="preserve"> </v>
      </c>
      <c r="AH359" s="774" t="str">
        <f t="shared" si="30"/>
        <v xml:space="preserve"> </v>
      </c>
      <c r="AI359" s="774" t="str">
        <f t="shared" si="35"/>
        <v xml:space="preserve"> </v>
      </c>
      <c r="AJ359" s="774" t="str">
        <f t="shared" si="31"/>
        <v xml:space="preserve"> </v>
      </c>
      <c r="AK359" s="774" t="str">
        <f t="shared" si="32"/>
        <v xml:space="preserve"> </v>
      </c>
    </row>
    <row r="360" spans="1:37" x14ac:dyDescent="0.25">
      <c r="A360" s="775"/>
      <c r="B360" s="775"/>
      <c r="C360" s="775"/>
      <c r="D360" s="775"/>
      <c r="E360" s="624"/>
      <c r="F360" s="775"/>
      <c r="G360" s="775"/>
      <c r="H360" s="754"/>
      <c r="I360" s="754"/>
      <c r="J360" s="746"/>
      <c r="K360" s="908"/>
      <c r="L360" s="638"/>
      <c r="M360" s="946"/>
      <c r="N360" s="946"/>
      <c r="O360" s="775"/>
      <c r="P360" s="775"/>
      <c r="Q360" s="947"/>
      <c r="R360" s="943" t="str">
        <f t="shared" si="33"/>
        <v xml:space="preserve"> </v>
      </c>
      <c r="S360" s="948"/>
      <c r="T360" s="948"/>
      <c r="U360" s="777"/>
      <c r="V360" s="777"/>
      <c r="W360" s="777"/>
      <c r="X360" s="777"/>
      <c r="Y360" s="777"/>
      <c r="Z360" s="777"/>
      <c r="AA360" s="777"/>
      <c r="AB360" s="638"/>
      <c r="AC360" s="638"/>
      <c r="AD360" s="638"/>
      <c r="AE360" s="638"/>
      <c r="AF360" s="638"/>
      <c r="AG360" s="945" t="str">
        <f t="shared" si="34"/>
        <v xml:space="preserve"> </v>
      </c>
      <c r="AH360" s="774" t="str">
        <f t="shared" si="30"/>
        <v xml:space="preserve"> </v>
      </c>
      <c r="AI360" s="774" t="str">
        <f t="shared" si="35"/>
        <v xml:space="preserve"> </v>
      </c>
      <c r="AJ360" s="774" t="str">
        <f t="shared" si="31"/>
        <v xml:space="preserve"> </v>
      </c>
      <c r="AK360" s="774" t="str">
        <f t="shared" si="32"/>
        <v xml:space="preserve"> </v>
      </c>
    </row>
    <row r="361" spans="1:37" x14ac:dyDescent="0.25">
      <c r="A361" s="775"/>
      <c r="B361" s="775"/>
      <c r="C361" s="775"/>
      <c r="D361" s="775"/>
      <c r="E361" s="624"/>
      <c r="F361" s="775"/>
      <c r="G361" s="775"/>
      <c r="H361" s="754"/>
      <c r="I361" s="754"/>
      <c r="J361" s="746"/>
      <c r="K361" s="908"/>
      <c r="L361" s="638"/>
      <c r="M361" s="946"/>
      <c r="N361" s="946"/>
      <c r="O361" s="775"/>
      <c r="P361" s="775"/>
      <c r="Q361" s="947"/>
      <c r="R361" s="943" t="str">
        <f t="shared" si="33"/>
        <v xml:space="preserve"> </v>
      </c>
      <c r="S361" s="948"/>
      <c r="T361" s="948"/>
      <c r="U361" s="777"/>
      <c r="V361" s="777"/>
      <c r="W361" s="777"/>
      <c r="X361" s="777"/>
      <c r="Y361" s="777"/>
      <c r="Z361" s="777"/>
      <c r="AA361" s="777"/>
      <c r="AB361" s="638"/>
      <c r="AC361" s="638"/>
      <c r="AD361" s="638"/>
      <c r="AE361" s="638"/>
      <c r="AF361" s="638"/>
      <c r="AG361" s="945" t="str">
        <f t="shared" si="34"/>
        <v xml:space="preserve"> </v>
      </c>
      <c r="AH361" s="774" t="str">
        <f t="shared" si="30"/>
        <v xml:space="preserve"> </v>
      </c>
      <c r="AI361" s="774" t="str">
        <f t="shared" si="35"/>
        <v xml:space="preserve"> </v>
      </c>
      <c r="AJ361" s="774" t="str">
        <f t="shared" si="31"/>
        <v xml:space="preserve"> </v>
      </c>
      <c r="AK361" s="774" t="str">
        <f t="shared" si="32"/>
        <v xml:space="preserve"> </v>
      </c>
    </row>
    <row r="362" spans="1:37" x14ac:dyDescent="0.25">
      <c r="A362" s="775"/>
      <c r="B362" s="775"/>
      <c r="C362" s="775"/>
      <c r="D362" s="775"/>
      <c r="E362" s="624"/>
      <c r="F362" s="775"/>
      <c r="G362" s="775"/>
      <c r="H362" s="754"/>
      <c r="I362" s="754"/>
      <c r="J362" s="746"/>
      <c r="K362" s="908"/>
      <c r="L362" s="638"/>
      <c r="M362" s="946"/>
      <c r="N362" s="946"/>
      <c r="O362" s="775"/>
      <c r="P362" s="775"/>
      <c r="Q362" s="947"/>
      <c r="R362" s="943" t="str">
        <f t="shared" si="33"/>
        <v xml:space="preserve"> </v>
      </c>
      <c r="S362" s="948"/>
      <c r="T362" s="948"/>
      <c r="U362" s="777"/>
      <c r="V362" s="777"/>
      <c r="W362" s="777"/>
      <c r="X362" s="777"/>
      <c r="Y362" s="777"/>
      <c r="Z362" s="777"/>
      <c r="AA362" s="777"/>
      <c r="AB362" s="638"/>
      <c r="AC362" s="638"/>
      <c r="AD362" s="638"/>
      <c r="AE362" s="638"/>
      <c r="AF362" s="638"/>
      <c r="AG362" s="945" t="str">
        <f t="shared" si="34"/>
        <v xml:space="preserve"> </v>
      </c>
      <c r="AH362" s="774" t="str">
        <f t="shared" si="30"/>
        <v xml:space="preserve"> </v>
      </c>
      <c r="AI362" s="774" t="str">
        <f t="shared" si="35"/>
        <v xml:space="preserve"> </v>
      </c>
      <c r="AJ362" s="774" t="str">
        <f t="shared" si="31"/>
        <v xml:space="preserve"> </v>
      </c>
      <c r="AK362" s="774" t="str">
        <f t="shared" si="32"/>
        <v xml:space="preserve"> </v>
      </c>
    </row>
    <row r="363" spans="1:37" x14ac:dyDescent="0.25">
      <c r="A363" s="775"/>
      <c r="B363" s="775"/>
      <c r="C363" s="775"/>
      <c r="D363" s="775"/>
      <c r="E363" s="624"/>
      <c r="F363" s="775"/>
      <c r="G363" s="775"/>
      <c r="H363" s="754"/>
      <c r="I363" s="754"/>
      <c r="J363" s="746"/>
      <c r="K363" s="908"/>
      <c r="L363" s="638"/>
      <c r="M363" s="946"/>
      <c r="N363" s="946"/>
      <c r="O363" s="775"/>
      <c r="P363" s="775"/>
      <c r="Q363" s="947"/>
      <c r="R363" s="943" t="str">
        <f t="shared" si="33"/>
        <v xml:space="preserve"> </v>
      </c>
      <c r="S363" s="948"/>
      <c r="T363" s="948"/>
      <c r="U363" s="777"/>
      <c r="V363" s="777"/>
      <c r="W363" s="777"/>
      <c r="X363" s="777"/>
      <c r="Y363" s="777"/>
      <c r="Z363" s="777"/>
      <c r="AA363" s="777"/>
      <c r="AB363" s="638"/>
      <c r="AC363" s="638"/>
      <c r="AD363" s="638"/>
      <c r="AE363" s="638"/>
      <c r="AF363" s="638"/>
      <c r="AG363" s="945" t="str">
        <f t="shared" si="34"/>
        <v xml:space="preserve"> </v>
      </c>
      <c r="AH363" s="774" t="str">
        <f t="shared" si="30"/>
        <v xml:space="preserve"> </v>
      </c>
      <c r="AI363" s="774" t="str">
        <f t="shared" si="35"/>
        <v xml:space="preserve"> </v>
      </c>
      <c r="AJ363" s="774" t="str">
        <f t="shared" si="31"/>
        <v xml:space="preserve"> </v>
      </c>
      <c r="AK363" s="774" t="str">
        <f t="shared" si="32"/>
        <v xml:space="preserve"> </v>
      </c>
    </row>
    <row r="364" spans="1:37" x14ac:dyDescent="0.25">
      <c r="A364" s="775"/>
      <c r="B364" s="775"/>
      <c r="C364" s="775"/>
      <c r="D364" s="775"/>
      <c r="E364" s="624"/>
      <c r="F364" s="775"/>
      <c r="G364" s="775"/>
      <c r="H364" s="754"/>
      <c r="I364" s="754"/>
      <c r="J364" s="746"/>
      <c r="K364" s="908"/>
      <c r="L364" s="638"/>
      <c r="M364" s="946"/>
      <c r="N364" s="946"/>
      <c r="O364" s="775"/>
      <c r="P364" s="775"/>
      <c r="Q364" s="947"/>
      <c r="R364" s="943" t="str">
        <f t="shared" si="33"/>
        <v xml:space="preserve"> </v>
      </c>
      <c r="S364" s="948"/>
      <c r="T364" s="948"/>
      <c r="U364" s="777"/>
      <c r="V364" s="777"/>
      <c r="W364" s="777"/>
      <c r="X364" s="777"/>
      <c r="Y364" s="777"/>
      <c r="Z364" s="777"/>
      <c r="AA364" s="777"/>
      <c r="AB364" s="638"/>
      <c r="AC364" s="638"/>
      <c r="AD364" s="638"/>
      <c r="AE364" s="638"/>
      <c r="AF364" s="638"/>
      <c r="AG364" s="945" t="str">
        <f t="shared" si="34"/>
        <v xml:space="preserve"> </v>
      </c>
      <c r="AH364" s="774" t="str">
        <f t="shared" si="30"/>
        <v xml:space="preserve"> </v>
      </c>
      <c r="AI364" s="774" t="str">
        <f t="shared" si="35"/>
        <v xml:space="preserve"> </v>
      </c>
      <c r="AJ364" s="774" t="str">
        <f t="shared" si="31"/>
        <v xml:space="preserve"> </v>
      </c>
      <c r="AK364" s="774" t="str">
        <f t="shared" si="32"/>
        <v xml:space="preserve"> </v>
      </c>
    </row>
    <row r="365" spans="1:37" x14ac:dyDescent="0.25">
      <c r="A365" s="775"/>
      <c r="B365" s="775"/>
      <c r="C365" s="775"/>
      <c r="D365" s="775"/>
      <c r="E365" s="624"/>
      <c r="F365" s="775"/>
      <c r="G365" s="775"/>
      <c r="H365" s="754"/>
      <c r="I365" s="754"/>
      <c r="J365" s="746"/>
      <c r="K365" s="908"/>
      <c r="L365" s="638"/>
      <c r="M365" s="946"/>
      <c r="N365" s="946"/>
      <c r="O365" s="775"/>
      <c r="P365" s="775"/>
      <c r="Q365" s="947"/>
      <c r="R365" s="943" t="str">
        <f t="shared" si="33"/>
        <v xml:space="preserve"> </v>
      </c>
      <c r="S365" s="948"/>
      <c r="T365" s="948"/>
      <c r="U365" s="777"/>
      <c r="V365" s="777"/>
      <c r="W365" s="777"/>
      <c r="X365" s="777"/>
      <c r="Y365" s="777"/>
      <c r="Z365" s="777"/>
      <c r="AA365" s="777"/>
      <c r="AB365" s="638"/>
      <c r="AC365" s="638"/>
      <c r="AD365" s="638"/>
      <c r="AE365" s="638"/>
      <c r="AF365" s="638"/>
      <c r="AG365" s="945" t="str">
        <f t="shared" si="34"/>
        <v xml:space="preserve"> </v>
      </c>
      <c r="AH365" s="774" t="str">
        <f t="shared" si="30"/>
        <v xml:space="preserve"> </v>
      </c>
      <c r="AI365" s="774" t="str">
        <f t="shared" si="35"/>
        <v xml:space="preserve"> </v>
      </c>
      <c r="AJ365" s="774" t="str">
        <f t="shared" si="31"/>
        <v xml:space="preserve"> </v>
      </c>
      <c r="AK365" s="774" t="str">
        <f t="shared" si="32"/>
        <v xml:space="preserve"> </v>
      </c>
    </row>
    <row r="366" spans="1:37" x14ac:dyDescent="0.25">
      <c r="A366" s="775"/>
      <c r="B366" s="775"/>
      <c r="C366" s="775"/>
      <c r="D366" s="775"/>
      <c r="E366" s="624"/>
      <c r="F366" s="775"/>
      <c r="G366" s="775"/>
      <c r="H366" s="754"/>
      <c r="I366" s="754"/>
      <c r="J366" s="746"/>
      <c r="K366" s="908"/>
      <c r="L366" s="638"/>
      <c r="M366" s="946"/>
      <c r="N366" s="946"/>
      <c r="O366" s="775"/>
      <c r="P366" s="775"/>
      <c r="Q366" s="947"/>
      <c r="R366" s="943" t="str">
        <f t="shared" si="33"/>
        <v xml:space="preserve"> </v>
      </c>
      <c r="S366" s="948"/>
      <c r="T366" s="948"/>
      <c r="U366" s="777"/>
      <c r="V366" s="777"/>
      <c r="W366" s="777"/>
      <c r="X366" s="777"/>
      <c r="Y366" s="777"/>
      <c r="Z366" s="777"/>
      <c r="AA366" s="777"/>
      <c r="AB366" s="638"/>
      <c r="AC366" s="638"/>
      <c r="AD366" s="638"/>
      <c r="AE366" s="638"/>
      <c r="AF366" s="638"/>
      <c r="AG366" s="945" t="str">
        <f t="shared" si="34"/>
        <v xml:space="preserve"> </v>
      </c>
      <c r="AH366" s="774" t="str">
        <f t="shared" si="30"/>
        <v xml:space="preserve"> </v>
      </c>
      <c r="AI366" s="774" t="str">
        <f t="shared" si="35"/>
        <v xml:space="preserve"> </v>
      </c>
      <c r="AJ366" s="774" t="str">
        <f t="shared" si="31"/>
        <v xml:space="preserve"> </v>
      </c>
      <c r="AK366" s="774" t="str">
        <f t="shared" si="32"/>
        <v xml:space="preserve"> </v>
      </c>
    </row>
    <row r="367" spans="1:37" x14ac:dyDescent="0.25">
      <c r="A367" s="775"/>
      <c r="B367" s="775"/>
      <c r="C367" s="775"/>
      <c r="D367" s="775"/>
      <c r="E367" s="624"/>
      <c r="F367" s="775"/>
      <c r="G367" s="775"/>
      <c r="H367" s="754"/>
      <c r="I367" s="754"/>
      <c r="J367" s="746"/>
      <c r="K367" s="908"/>
      <c r="L367" s="638"/>
      <c r="M367" s="946"/>
      <c r="N367" s="946"/>
      <c r="O367" s="775"/>
      <c r="P367" s="775"/>
      <c r="Q367" s="947"/>
      <c r="R367" s="943" t="str">
        <f t="shared" si="33"/>
        <v xml:space="preserve"> </v>
      </c>
      <c r="S367" s="948"/>
      <c r="T367" s="948"/>
      <c r="U367" s="777"/>
      <c r="V367" s="777"/>
      <c r="W367" s="777"/>
      <c r="X367" s="777"/>
      <c r="Y367" s="777"/>
      <c r="Z367" s="777"/>
      <c r="AA367" s="777"/>
      <c r="AB367" s="638"/>
      <c r="AC367" s="638"/>
      <c r="AD367" s="638"/>
      <c r="AE367" s="638"/>
      <c r="AF367" s="638"/>
      <c r="AG367" s="945" t="str">
        <f t="shared" si="34"/>
        <v xml:space="preserve"> </v>
      </c>
      <c r="AH367" s="774" t="str">
        <f t="shared" si="30"/>
        <v xml:space="preserve"> </v>
      </c>
      <c r="AI367" s="774" t="str">
        <f t="shared" si="35"/>
        <v xml:space="preserve"> </v>
      </c>
      <c r="AJ367" s="774" t="str">
        <f t="shared" si="31"/>
        <v xml:space="preserve"> </v>
      </c>
      <c r="AK367" s="774" t="str">
        <f t="shared" si="32"/>
        <v xml:space="preserve"> </v>
      </c>
    </row>
    <row r="368" spans="1:37" x14ac:dyDescent="0.25">
      <c r="A368" s="775"/>
      <c r="B368" s="775"/>
      <c r="C368" s="775"/>
      <c r="D368" s="775"/>
      <c r="E368" s="624"/>
      <c r="F368" s="775"/>
      <c r="G368" s="775"/>
      <c r="H368" s="754"/>
      <c r="I368" s="754"/>
      <c r="J368" s="746"/>
      <c r="K368" s="908"/>
      <c r="L368" s="638"/>
      <c r="M368" s="946"/>
      <c r="N368" s="946"/>
      <c r="O368" s="775"/>
      <c r="P368" s="775"/>
      <c r="Q368" s="947"/>
      <c r="R368" s="943" t="str">
        <f t="shared" si="33"/>
        <v xml:space="preserve"> </v>
      </c>
      <c r="S368" s="948"/>
      <c r="T368" s="948"/>
      <c r="U368" s="777"/>
      <c r="V368" s="777"/>
      <c r="W368" s="777"/>
      <c r="X368" s="777"/>
      <c r="Y368" s="777"/>
      <c r="Z368" s="777"/>
      <c r="AA368" s="777"/>
      <c r="AB368" s="638"/>
      <c r="AC368" s="638"/>
      <c r="AD368" s="638"/>
      <c r="AE368" s="638"/>
      <c r="AF368" s="638"/>
      <c r="AG368" s="945" t="str">
        <f t="shared" si="34"/>
        <v xml:space="preserve"> </v>
      </c>
      <c r="AH368" s="774" t="str">
        <f t="shared" si="30"/>
        <v xml:space="preserve"> </v>
      </c>
      <c r="AI368" s="774" t="str">
        <f t="shared" si="35"/>
        <v xml:space="preserve"> </v>
      </c>
      <c r="AJ368" s="774" t="str">
        <f t="shared" si="31"/>
        <v xml:space="preserve"> </v>
      </c>
      <c r="AK368" s="774" t="str">
        <f t="shared" si="32"/>
        <v xml:space="preserve"> </v>
      </c>
    </row>
    <row r="369" spans="1:37" x14ac:dyDescent="0.25">
      <c r="A369" s="775"/>
      <c r="B369" s="775"/>
      <c r="C369" s="775"/>
      <c r="D369" s="775"/>
      <c r="E369" s="624"/>
      <c r="F369" s="775"/>
      <c r="G369" s="775"/>
      <c r="H369" s="754"/>
      <c r="I369" s="754"/>
      <c r="J369" s="746"/>
      <c r="K369" s="908"/>
      <c r="L369" s="638"/>
      <c r="M369" s="946"/>
      <c r="N369" s="946"/>
      <c r="O369" s="775"/>
      <c r="P369" s="775"/>
      <c r="Q369" s="947"/>
      <c r="R369" s="943" t="str">
        <f t="shared" si="33"/>
        <v xml:space="preserve"> </v>
      </c>
      <c r="S369" s="948"/>
      <c r="T369" s="948"/>
      <c r="U369" s="777"/>
      <c r="V369" s="777"/>
      <c r="W369" s="777"/>
      <c r="X369" s="777"/>
      <c r="Y369" s="777"/>
      <c r="Z369" s="777"/>
      <c r="AA369" s="777"/>
      <c r="AB369" s="638"/>
      <c r="AC369" s="638"/>
      <c r="AD369" s="638"/>
      <c r="AE369" s="638"/>
      <c r="AF369" s="638"/>
      <c r="AG369" s="945" t="str">
        <f t="shared" si="34"/>
        <v xml:space="preserve"> </v>
      </c>
      <c r="AH369" s="774" t="str">
        <f t="shared" si="30"/>
        <v xml:space="preserve"> </v>
      </c>
      <c r="AI369" s="774" t="str">
        <f t="shared" si="35"/>
        <v xml:space="preserve"> </v>
      </c>
      <c r="AJ369" s="774" t="str">
        <f t="shared" si="31"/>
        <v xml:space="preserve"> </v>
      </c>
      <c r="AK369" s="774" t="str">
        <f t="shared" si="32"/>
        <v xml:space="preserve"> </v>
      </c>
    </row>
    <row r="370" spans="1:37" x14ac:dyDescent="0.25">
      <c r="A370" s="775"/>
      <c r="B370" s="775"/>
      <c r="C370" s="775"/>
      <c r="D370" s="775"/>
      <c r="E370" s="624"/>
      <c r="F370" s="775"/>
      <c r="G370" s="775"/>
      <c r="H370" s="754"/>
      <c r="I370" s="754"/>
      <c r="J370" s="746"/>
      <c r="K370" s="908"/>
      <c r="L370" s="638"/>
      <c r="M370" s="946"/>
      <c r="N370" s="946"/>
      <c r="O370" s="775"/>
      <c r="P370" s="775"/>
      <c r="Q370" s="947"/>
      <c r="R370" s="943" t="str">
        <f t="shared" si="33"/>
        <v xml:space="preserve"> </v>
      </c>
      <c r="S370" s="948"/>
      <c r="T370" s="948"/>
      <c r="U370" s="777"/>
      <c r="V370" s="777"/>
      <c r="W370" s="777"/>
      <c r="X370" s="777"/>
      <c r="Y370" s="777"/>
      <c r="Z370" s="777"/>
      <c r="AA370" s="777"/>
      <c r="AB370" s="638"/>
      <c r="AC370" s="638"/>
      <c r="AD370" s="638"/>
      <c r="AE370" s="638"/>
      <c r="AF370" s="638"/>
      <c r="AG370" s="945" t="str">
        <f t="shared" si="34"/>
        <v xml:space="preserve"> </v>
      </c>
      <c r="AH370" s="774" t="str">
        <f t="shared" si="30"/>
        <v xml:space="preserve"> </v>
      </c>
      <c r="AI370" s="774" t="str">
        <f t="shared" si="35"/>
        <v xml:space="preserve"> </v>
      </c>
      <c r="AJ370" s="774" t="str">
        <f t="shared" si="31"/>
        <v xml:space="preserve"> </v>
      </c>
      <c r="AK370" s="774" t="str">
        <f t="shared" si="32"/>
        <v xml:space="preserve"> </v>
      </c>
    </row>
    <row r="371" spans="1:37" x14ac:dyDescent="0.25">
      <c r="A371" s="775"/>
      <c r="B371" s="775"/>
      <c r="C371" s="775"/>
      <c r="D371" s="775"/>
      <c r="E371" s="624"/>
      <c r="F371" s="775"/>
      <c r="G371" s="775"/>
      <c r="H371" s="754"/>
      <c r="I371" s="754"/>
      <c r="J371" s="746"/>
      <c r="K371" s="908"/>
      <c r="L371" s="638"/>
      <c r="M371" s="946"/>
      <c r="N371" s="946"/>
      <c r="O371" s="775"/>
      <c r="P371" s="775"/>
      <c r="Q371" s="947"/>
      <c r="R371" s="943" t="str">
        <f t="shared" si="33"/>
        <v xml:space="preserve"> </v>
      </c>
      <c r="S371" s="948"/>
      <c r="T371" s="948"/>
      <c r="U371" s="777"/>
      <c r="V371" s="777"/>
      <c r="W371" s="777"/>
      <c r="X371" s="777"/>
      <c r="Y371" s="777"/>
      <c r="Z371" s="777"/>
      <c r="AA371" s="777"/>
      <c r="AB371" s="638"/>
      <c r="AC371" s="638"/>
      <c r="AD371" s="638"/>
      <c r="AE371" s="638"/>
      <c r="AF371" s="638"/>
      <c r="AG371" s="945" t="str">
        <f t="shared" si="34"/>
        <v xml:space="preserve"> </v>
      </c>
      <c r="AH371" s="774" t="str">
        <f t="shared" si="30"/>
        <v xml:space="preserve"> </v>
      </c>
      <c r="AI371" s="774" t="str">
        <f t="shared" si="35"/>
        <v xml:space="preserve"> </v>
      </c>
      <c r="AJ371" s="774" t="str">
        <f t="shared" si="31"/>
        <v xml:space="preserve"> </v>
      </c>
      <c r="AK371" s="774" t="str">
        <f t="shared" si="32"/>
        <v xml:space="preserve"> </v>
      </c>
    </row>
    <row r="372" spans="1:37" x14ac:dyDescent="0.25">
      <c r="A372" s="775"/>
      <c r="B372" s="775"/>
      <c r="C372" s="775"/>
      <c r="D372" s="775"/>
      <c r="E372" s="624"/>
      <c r="F372" s="775"/>
      <c r="G372" s="775"/>
      <c r="H372" s="754"/>
      <c r="I372" s="754"/>
      <c r="J372" s="746"/>
      <c r="K372" s="908"/>
      <c r="L372" s="638"/>
      <c r="M372" s="946"/>
      <c r="N372" s="946"/>
      <c r="O372" s="775"/>
      <c r="P372" s="775"/>
      <c r="Q372" s="947"/>
      <c r="R372" s="943" t="str">
        <f t="shared" si="33"/>
        <v xml:space="preserve"> </v>
      </c>
      <c r="S372" s="948"/>
      <c r="T372" s="948"/>
      <c r="U372" s="777"/>
      <c r="V372" s="777"/>
      <c r="W372" s="777"/>
      <c r="X372" s="777"/>
      <c r="Y372" s="777"/>
      <c r="Z372" s="777"/>
      <c r="AA372" s="777"/>
      <c r="AB372" s="638"/>
      <c r="AC372" s="638"/>
      <c r="AD372" s="638"/>
      <c r="AE372" s="638"/>
      <c r="AF372" s="638"/>
      <c r="AG372" s="945" t="str">
        <f t="shared" si="34"/>
        <v xml:space="preserve"> </v>
      </c>
      <c r="AH372" s="774" t="str">
        <f t="shared" si="30"/>
        <v xml:space="preserve"> </v>
      </c>
      <c r="AI372" s="774" t="str">
        <f t="shared" si="35"/>
        <v xml:space="preserve"> </v>
      </c>
      <c r="AJ372" s="774" t="str">
        <f t="shared" si="31"/>
        <v xml:space="preserve"> </v>
      </c>
      <c r="AK372" s="774" t="str">
        <f t="shared" si="32"/>
        <v xml:space="preserve"> </v>
      </c>
    </row>
    <row r="373" spans="1:37" x14ac:dyDescent="0.25">
      <c r="A373" s="775"/>
      <c r="B373" s="775"/>
      <c r="C373" s="775"/>
      <c r="D373" s="775"/>
      <c r="E373" s="624"/>
      <c r="F373" s="775"/>
      <c r="G373" s="775"/>
      <c r="H373" s="754"/>
      <c r="I373" s="754"/>
      <c r="J373" s="746"/>
      <c r="K373" s="908"/>
      <c r="L373" s="638"/>
      <c r="M373" s="946"/>
      <c r="N373" s="946"/>
      <c r="O373" s="775"/>
      <c r="P373" s="775"/>
      <c r="Q373" s="947"/>
      <c r="R373" s="943" t="str">
        <f t="shared" si="33"/>
        <v xml:space="preserve"> </v>
      </c>
      <c r="S373" s="948"/>
      <c r="T373" s="948"/>
      <c r="U373" s="777"/>
      <c r="V373" s="777"/>
      <c r="W373" s="777"/>
      <c r="X373" s="777"/>
      <c r="Y373" s="777"/>
      <c r="Z373" s="777"/>
      <c r="AA373" s="777"/>
      <c r="AB373" s="638"/>
      <c r="AC373" s="638"/>
      <c r="AD373" s="638"/>
      <c r="AE373" s="638"/>
      <c r="AF373" s="638"/>
      <c r="AG373" s="945" t="str">
        <f t="shared" si="34"/>
        <v xml:space="preserve"> </v>
      </c>
      <c r="AH373" s="774" t="str">
        <f t="shared" si="30"/>
        <v xml:space="preserve"> </v>
      </c>
      <c r="AI373" s="774" t="str">
        <f t="shared" si="35"/>
        <v xml:space="preserve"> </v>
      </c>
      <c r="AJ373" s="774" t="str">
        <f t="shared" si="31"/>
        <v xml:space="preserve"> </v>
      </c>
      <c r="AK373" s="774" t="str">
        <f t="shared" si="32"/>
        <v xml:space="preserve"> </v>
      </c>
    </row>
    <row r="374" spans="1:37" x14ac:dyDescent="0.25">
      <c r="A374" s="775"/>
      <c r="B374" s="775"/>
      <c r="C374" s="775"/>
      <c r="D374" s="775"/>
      <c r="E374" s="624"/>
      <c r="F374" s="775"/>
      <c r="G374" s="775"/>
      <c r="H374" s="754"/>
      <c r="I374" s="754"/>
      <c r="J374" s="746"/>
      <c r="K374" s="908"/>
      <c r="L374" s="638"/>
      <c r="M374" s="946"/>
      <c r="N374" s="946"/>
      <c r="O374" s="775"/>
      <c r="P374" s="775"/>
      <c r="Q374" s="947"/>
      <c r="R374" s="943" t="str">
        <f t="shared" si="33"/>
        <v xml:space="preserve"> </v>
      </c>
      <c r="S374" s="948"/>
      <c r="T374" s="948"/>
      <c r="U374" s="777"/>
      <c r="V374" s="777"/>
      <c r="W374" s="777"/>
      <c r="X374" s="777"/>
      <c r="Y374" s="777"/>
      <c r="Z374" s="777"/>
      <c r="AA374" s="777"/>
      <c r="AB374" s="638"/>
      <c r="AC374" s="638"/>
      <c r="AD374" s="638"/>
      <c r="AE374" s="638"/>
      <c r="AF374" s="638"/>
      <c r="AG374" s="945" t="str">
        <f t="shared" si="34"/>
        <v xml:space="preserve"> </v>
      </c>
      <c r="AH374" s="774" t="str">
        <f t="shared" si="30"/>
        <v xml:space="preserve"> </v>
      </c>
      <c r="AI374" s="774" t="str">
        <f t="shared" si="35"/>
        <v xml:space="preserve"> </v>
      </c>
      <c r="AJ374" s="774" t="str">
        <f t="shared" si="31"/>
        <v xml:space="preserve"> </v>
      </c>
      <c r="AK374" s="774" t="str">
        <f t="shared" si="32"/>
        <v xml:space="preserve"> </v>
      </c>
    </row>
    <row r="375" spans="1:37" x14ac:dyDescent="0.25">
      <c r="A375" s="775"/>
      <c r="B375" s="775"/>
      <c r="C375" s="775"/>
      <c r="D375" s="775"/>
      <c r="E375" s="624"/>
      <c r="F375" s="775"/>
      <c r="G375" s="775"/>
      <c r="H375" s="754"/>
      <c r="I375" s="754"/>
      <c r="J375" s="746"/>
      <c r="K375" s="908"/>
      <c r="L375" s="638"/>
      <c r="M375" s="946"/>
      <c r="N375" s="946"/>
      <c r="O375" s="775"/>
      <c r="P375" s="775"/>
      <c r="Q375" s="947"/>
      <c r="R375" s="943" t="str">
        <f t="shared" si="33"/>
        <v xml:space="preserve"> </v>
      </c>
      <c r="S375" s="948"/>
      <c r="T375" s="948"/>
      <c r="U375" s="777"/>
      <c r="V375" s="777"/>
      <c r="W375" s="777"/>
      <c r="X375" s="777"/>
      <c r="Y375" s="777"/>
      <c r="Z375" s="777"/>
      <c r="AA375" s="777"/>
      <c r="AB375" s="638"/>
      <c r="AC375" s="638"/>
      <c r="AD375" s="638"/>
      <c r="AE375" s="638"/>
      <c r="AF375" s="638"/>
      <c r="AG375" s="945" t="str">
        <f t="shared" si="34"/>
        <v xml:space="preserve"> </v>
      </c>
      <c r="AH375" s="774" t="str">
        <f t="shared" si="30"/>
        <v xml:space="preserve"> </v>
      </c>
      <c r="AI375" s="774" t="str">
        <f t="shared" si="35"/>
        <v xml:space="preserve"> </v>
      </c>
      <c r="AJ375" s="774" t="str">
        <f t="shared" si="31"/>
        <v xml:space="preserve"> </v>
      </c>
      <c r="AK375" s="774" t="str">
        <f t="shared" si="32"/>
        <v xml:space="preserve"> </v>
      </c>
    </row>
    <row r="376" spans="1:37" x14ac:dyDescent="0.25">
      <c r="A376" s="775"/>
      <c r="B376" s="775"/>
      <c r="C376" s="775"/>
      <c r="D376" s="775"/>
      <c r="E376" s="624"/>
      <c r="F376" s="775"/>
      <c r="G376" s="775"/>
      <c r="H376" s="754"/>
      <c r="I376" s="754"/>
      <c r="J376" s="746"/>
      <c r="K376" s="908"/>
      <c r="L376" s="638"/>
      <c r="M376" s="946"/>
      <c r="N376" s="946"/>
      <c r="O376" s="775"/>
      <c r="P376" s="775"/>
      <c r="Q376" s="947"/>
      <c r="R376" s="943" t="str">
        <f t="shared" si="33"/>
        <v xml:space="preserve"> </v>
      </c>
      <c r="S376" s="948"/>
      <c r="T376" s="948"/>
      <c r="U376" s="777"/>
      <c r="V376" s="777"/>
      <c r="W376" s="777"/>
      <c r="X376" s="777"/>
      <c r="Y376" s="777"/>
      <c r="Z376" s="777"/>
      <c r="AA376" s="777"/>
      <c r="AB376" s="638"/>
      <c r="AC376" s="638"/>
      <c r="AD376" s="638"/>
      <c r="AE376" s="638"/>
      <c r="AF376" s="638"/>
      <c r="AG376" s="945" t="str">
        <f t="shared" si="34"/>
        <v xml:space="preserve"> </v>
      </c>
      <c r="AH376" s="774" t="str">
        <f t="shared" si="30"/>
        <v xml:space="preserve"> </v>
      </c>
      <c r="AI376" s="774" t="str">
        <f t="shared" si="35"/>
        <v xml:space="preserve"> </v>
      </c>
      <c r="AJ376" s="774" t="str">
        <f t="shared" si="31"/>
        <v xml:space="preserve"> </v>
      </c>
      <c r="AK376" s="774" t="str">
        <f t="shared" si="32"/>
        <v xml:space="preserve"> </v>
      </c>
    </row>
    <row r="377" spans="1:37" x14ac:dyDescent="0.25">
      <c r="A377" s="775"/>
      <c r="B377" s="775"/>
      <c r="C377" s="775"/>
      <c r="D377" s="775"/>
      <c r="E377" s="624"/>
      <c r="F377" s="775"/>
      <c r="G377" s="775"/>
      <c r="H377" s="754"/>
      <c r="I377" s="754"/>
      <c r="J377" s="746"/>
      <c r="K377" s="908"/>
      <c r="L377" s="638"/>
      <c r="M377" s="946"/>
      <c r="N377" s="946"/>
      <c r="O377" s="775"/>
      <c r="P377" s="775"/>
      <c r="Q377" s="947"/>
      <c r="R377" s="943" t="str">
        <f t="shared" si="33"/>
        <v xml:space="preserve"> </v>
      </c>
      <c r="S377" s="948"/>
      <c r="T377" s="948"/>
      <c r="U377" s="777"/>
      <c r="V377" s="777"/>
      <c r="W377" s="777"/>
      <c r="X377" s="777"/>
      <c r="Y377" s="777"/>
      <c r="Z377" s="777"/>
      <c r="AA377" s="777"/>
      <c r="AB377" s="638"/>
      <c r="AC377" s="638"/>
      <c r="AD377" s="638"/>
      <c r="AE377" s="638"/>
      <c r="AF377" s="638"/>
      <c r="AG377" s="945" t="str">
        <f t="shared" si="34"/>
        <v xml:space="preserve"> </v>
      </c>
      <c r="AH377" s="774" t="str">
        <f t="shared" si="30"/>
        <v xml:space="preserve"> </v>
      </c>
      <c r="AI377" s="774" t="str">
        <f t="shared" si="35"/>
        <v xml:space="preserve"> </v>
      </c>
      <c r="AJ377" s="774" t="str">
        <f t="shared" si="31"/>
        <v xml:space="preserve"> </v>
      </c>
      <c r="AK377" s="774" t="str">
        <f t="shared" si="32"/>
        <v xml:space="preserve"> </v>
      </c>
    </row>
    <row r="378" spans="1:37" x14ac:dyDescent="0.25">
      <c r="A378" s="775"/>
      <c r="B378" s="775"/>
      <c r="C378" s="775"/>
      <c r="D378" s="775"/>
      <c r="E378" s="624"/>
      <c r="F378" s="775"/>
      <c r="G378" s="775"/>
      <c r="H378" s="754"/>
      <c r="I378" s="754"/>
      <c r="J378" s="746"/>
      <c r="K378" s="908"/>
      <c r="L378" s="638"/>
      <c r="M378" s="946"/>
      <c r="N378" s="946"/>
      <c r="O378" s="775"/>
      <c r="P378" s="775"/>
      <c r="Q378" s="947"/>
      <c r="R378" s="943" t="str">
        <f t="shared" si="33"/>
        <v xml:space="preserve"> </v>
      </c>
      <c r="S378" s="948"/>
      <c r="T378" s="948"/>
      <c r="U378" s="777"/>
      <c r="V378" s="777"/>
      <c r="W378" s="777"/>
      <c r="X378" s="777"/>
      <c r="Y378" s="777"/>
      <c r="Z378" s="777"/>
      <c r="AA378" s="777"/>
      <c r="AB378" s="638"/>
      <c r="AC378" s="638"/>
      <c r="AD378" s="638"/>
      <c r="AE378" s="638"/>
      <c r="AF378" s="638"/>
      <c r="AG378" s="945" t="str">
        <f t="shared" si="34"/>
        <v xml:space="preserve"> </v>
      </c>
      <c r="AH378" s="774" t="str">
        <f t="shared" si="30"/>
        <v xml:space="preserve"> </v>
      </c>
      <c r="AI378" s="774" t="str">
        <f t="shared" si="35"/>
        <v xml:space="preserve"> </v>
      </c>
      <c r="AJ378" s="774" t="str">
        <f t="shared" si="31"/>
        <v xml:space="preserve"> </v>
      </c>
      <c r="AK378" s="774" t="str">
        <f t="shared" si="32"/>
        <v xml:space="preserve"> </v>
      </c>
    </row>
    <row r="379" spans="1:37" x14ac:dyDescent="0.25">
      <c r="A379" s="775"/>
      <c r="B379" s="775"/>
      <c r="C379" s="775"/>
      <c r="D379" s="775"/>
      <c r="E379" s="624"/>
      <c r="F379" s="775"/>
      <c r="G379" s="775"/>
      <c r="H379" s="754"/>
      <c r="I379" s="754"/>
      <c r="J379" s="746"/>
      <c r="K379" s="908"/>
      <c r="L379" s="638"/>
      <c r="M379" s="946"/>
      <c r="N379" s="946"/>
      <c r="O379" s="775"/>
      <c r="P379" s="775"/>
      <c r="Q379" s="947"/>
      <c r="R379" s="943" t="str">
        <f t="shared" si="33"/>
        <v xml:space="preserve"> </v>
      </c>
      <c r="S379" s="948"/>
      <c r="T379" s="948"/>
      <c r="U379" s="777"/>
      <c r="V379" s="777"/>
      <c r="W379" s="777"/>
      <c r="X379" s="777"/>
      <c r="Y379" s="777"/>
      <c r="Z379" s="777"/>
      <c r="AA379" s="777"/>
      <c r="AB379" s="638"/>
      <c r="AC379" s="638"/>
      <c r="AD379" s="638"/>
      <c r="AE379" s="638"/>
      <c r="AF379" s="638"/>
      <c r="AG379" s="945" t="str">
        <f t="shared" si="34"/>
        <v xml:space="preserve"> </v>
      </c>
      <c r="AH379" s="774" t="str">
        <f t="shared" si="30"/>
        <v xml:space="preserve"> </v>
      </c>
      <c r="AI379" s="774" t="str">
        <f t="shared" si="35"/>
        <v xml:space="preserve"> </v>
      </c>
      <c r="AJ379" s="774" t="str">
        <f t="shared" si="31"/>
        <v xml:space="preserve"> </v>
      </c>
      <c r="AK379" s="774" t="str">
        <f t="shared" si="32"/>
        <v xml:space="preserve"> </v>
      </c>
    </row>
    <row r="380" spans="1:37" x14ac:dyDescent="0.25">
      <c r="A380" s="775"/>
      <c r="B380" s="775"/>
      <c r="C380" s="775"/>
      <c r="D380" s="775"/>
      <c r="E380" s="624"/>
      <c r="F380" s="775"/>
      <c r="G380" s="775"/>
      <c r="H380" s="754"/>
      <c r="I380" s="754"/>
      <c r="J380" s="746"/>
      <c r="K380" s="908"/>
      <c r="L380" s="638"/>
      <c r="M380" s="946"/>
      <c r="N380" s="946"/>
      <c r="O380" s="775"/>
      <c r="P380" s="775"/>
      <c r="Q380" s="947"/>
      <c r="R380" s="943" t="str">
        <f t="shared" si="33"/>
        <v xml:space="preserve"> </v>
      </c>
      <c r="S380" s="948"/>
      <c r="T380" s="948"/>
      <c r="U380" s="777"/>
      <c r="V380" s="777"/>
      <c r="W380" s="777"/>
      <c r="X380" s="777"/>
      <c r="Y380" s="777"/>
      <c r="Z380" s="777"/>
      <c r="AA380" s="777"/>
      <c r="AB380" s="638"/>
      <c r="AC380" s="638"/>
      <c r="AD380" s="638"/>
      <c r="AE380" s="638"/>
      <c r="AF380" s="638"/>
      <c r="AG380" s="945" t="str">
        <f t="shared" si="34"/>
        <v xml:space="preserve"> </v>
      </c>
      <c r="AH380" s="774" t="str">
        <f t="shared" si="30"/>
        <v xml:space="preserve"> </v>
      </c>
      <c r="AI380" s="774" t="str">
        <f t="shared" si="35"/>
        <v xml:space="preserve"> </v>
      </c>
      <c r="AJ380" s="774" t="str">
        <f t="shared" si="31"/>
        <v xml:space="preserve"> </v>
      </c>
      <c r="AK380" s="774" t="str">
        <f t="shared" si="32"/>
        <v xml:space="preserve"> </v>
      </c>
    </row>
    <row r="381" spans="1:37" x14ac:dyDescent="0.25">
      <c r="A381" s="775"/>
      <c r="B381" s="775"/>
      <c r="C381" s="775"/>
      <c r="D381" s="775"/>
      <c r="E381" s="624"/>
      <c r="F381" s="775"/>
      <c r="G381" s="775"/>
      <c r="H381" s="754"/>
      <c r="I381" s="754"/>
      <c r="J381" s="746"/>
      <c r="K381" s="908"/>
      <c r="L381" s="638"/>
      <c r="M381" s="946"/>
      <c r="N381" s="946"/>
      <c r="O381" s="775"/>
      <c r="P381" s="775"/>
      <c r="Q381" s="947"/>
      <c r="R381" s="943" t="str">
        <f t="shared" si="33"/>
        <v xml:space="preserve"> </v>
      </c>
      <c r="S381" s="948"/>
      <c r="T381" s="948"/>
      <c r="U381" s="777"/>
      <c r="V381" s="777"/>
      <c r="W381" s="777"/>
      <c r="X381" s="777"/>
      <c r="Y381" s="777"/>
      <c r="Z381" s="777"/>
      <c r="AA381" s="777"/>
      <c r="AB381" s="638"/>
      <c r="AC381" s="638"/>
      <c r="AD381" s="638"/>
      <c r="AE381" s="638"/>
      <c r="AF381" s="638"/>
      <c r="AG381" s="945" t="str">
        <f t="shared" si="34"/>
        <v xml:space="preserve"> </v>
      </c>
      <c r="AH381" s="774" t="str">
        <f t="shared" si="30"/>
        <v xml:space="preserve"> </v>
      </c>
      <c r="AI381" s="774" t="str">
        <f t="shared" si="35"/>
        <v xml:space="preserve"> </v>
      </c>
      <c r="AJ381" s="774" t="str">
        <f t="shared" si="31"/>
        <v xml:space="preserve"> </v>
      </c>
      <c r="AK381" s="774" t="str">
        <f t="shared" si="32"/>
        <v xml:space="preserve"> </v>
      </c>
    </row>
    <row r="382" spans="1:37" x14ac:dyDescent="0.25">
      <c r="A382" s="775"/>
      <c r="B382" s="775"/>
      <c r="C382" s="775"/>
      <c r="D382" s="775"/>
      <c r="E382" s="624"/>
      <c r="F382" s="775"/>
      <c r="G382" s="775"/>
      <c r="H382" s="754"/>
      <c r="I382" s="754"/>
      <c r="J382" s="746"/>
      <c r="K382" s="908"/>
      <c r="L382" s="638"/>
      <c r="M382" s="946"/>
      <c r="N382" s="946"/>
      <c r="O382" s="775"/>
      <c r="P382" s="775"/>
      <c r="Q382" s="947"/>
      <c r="R382" s="943" t="str">
        <f t="shared" si="33"/>
        <v xml:space="preserve"> </v>
      </c>
      <c r="S382" s="948"/>
      <c r="T382" s="948"/>
      <c r="U382" s="777"/>
      <c r="V382" s="777"/>
      <c r="W382" s="777"/>
      <c r="X382" s="777"/>
      <c r="Y382" s="777"/>
      <c r="Z382" s="777"/>
      <c r="AA382" s="777"/>
      <c r="AB382" s="638"/>
      <c r="AC382" s="638"/>
      <c r="AD382" s="638"/>
      <c r="AE382" s="638"/>
      <c r="AF382" s="638"/>
      <c r="AG382" s="945" t="str">
        <f t="shared" si="34"/>
        <v xml:space="preserve"> </v>
      </c>
      <c r="AH382" s="774" t="str">
        <f t="shared" si="30"/>
        <v xml:space="preserve"> </v>
      </c>
      <c r="AI382" s="774" t="str">
        <f t="shared" si="35"/>
        <v xml:space="preserve"> </v>
      </c>
      <c r="AJ382" s="774" t="str">
        <f t="shared" si="31"/>
        <v xml:space="preserve"> </v>
      </c>
      <c r="AK382" s="774" t="str">
        <f t="shared" si="32"/>
        <v xml:space="preserve"> </v>
      </c>
    </row>
    <row r="383" spans="1:37" x14ac:dyDescent="0.25">
      <c r="A383" s="775"/>
      <c r="B383" s="775"/>
      <c r="C383" s="775"/>
      <c r="D383" s="775"/>
      <c r="E383" s="624"/>
      <c r="F383" s="775"/>
      <c r="G383" s="775"/>
      <c r="H383" s="754"/>
      <c r="I383" s="754"/>
      <c r="J383" s="746"/>
      <c r="K383" s="908"/>
      <c r="L383" s="638"/>
      <c r="M383" s="946"/>
      <c r="N383" s="946"/>
      <c r="O383" s="775"/>
      <c r="P383" s="775"/>
      <c r="Q383" s="947"/>
      <c r="R383" s="943" t="str">
        <f t="shared" si="33"/>
        <v xml:space="preserve"> </v>
      </c>
      <c r="S383" s="948"/>
      <c r="T383" s="948"/>
      <c r="U383" s="777"/>
      <c r="V383" s="777"/>
      <c r="W383" s="777"/>
      <c r="X383" s="777"/>
      <c r="Y383" s="777"/>
      <c r="Z383" s="777"/>
      <c r="AA383" s="777"/>
      <c r="AB383" s="638"/>
      <c r="AC383" s="638"/>
      <c r="AD383" s="638"/>
      <c r="AE383" s="638"/>
      <c r="AF383" s="638"/>
      <c r="AG383" s="945" t="str">
        <f t="shared" si="34"/>
        <v xml:space="preserve"> </v>
      </c>
      <c r="AH383" s="774" t="str">
        <f t="shared" si="30"/>
        <v xml:space="preserve"> </v>
      </c>
      <c r="AI383" s="774" t="str">
        <f t="shared" si="35"/>
        <v xml:space="preserve"> </v>
      </c>
      <c r="AJ383" s="774" t="str">
        <f t="shared" si="31"/>
        <v xml:space="preserve"> </v>
      </c>
      <c r="AK383" s="774" t="str">
        <f t="shared" si="32"/>
        <v xml:space="preserve"> </v>
      </c>
    </row>
    <row r="384" spans="1:37" x14ac:dyDescent="0.25">
      <c r="A384" s="775"/>
      <c r="B384" s="775"/>
      <c r="C384" s="775"/>
      <c r="D384" s="775"/>
      <c r="E384" s="624"/>
      <c r="F384" s="775"/>
      <c r="G384" s="775"/>
      <c r="H384" s="754"/>
      <c r="I384" s="754"/>
      <c r="J384" s="746"/>
      <c r="K384" s="908"/>
      <c r="L384" s="638"/>
      <c r="M384" s="946"/>
      <c r="N384" s="946"/>
      <c r="O384" s="775"/>
      <c r="P384" s="775"/>
      <c r="Q384" s="947"/>
      <c r="R384" s="943" t="str">
        <f t="shared" si="33"/>
        <v xml:space="preserve"> </v>
      </c>
      <c r="S384" s="948"/>
      <c r="T384" s="948"/>
      <c r="U384" s="777"/>
      <c r="V384" s="777"/>
      <c r="W384" s="777"/>
      <c r="X384" s="777"/>
      <c r="Y384" s="777"/>
      <c r="Z384" s="777"/>
      <c r="AA384" s="777"/>
      <c r="AB384" s="638"/>
      <c r="AC384" s="638"/>
      <c r="AD384" s="638"/>
      <c r="AE384" s="638"/>
      <c r="AF384" s="638"/>
      <c r="AG384" s="945" t="str">
        <f t="shared" si="34"/>
        <v xml:space="preserve"> </v>
      </c>
      <c r="AH384" s="774" t="str">
        <f t="shared" si="30"/>
        <v xml:space="preserve"> </v>
      </c>
      <c r="AI384" s="774" t="str">
        <f t="shared" si="35"/>
        <v xml:space="preserve"> </v>
      </c>
      <c r="AJ384" s="774" t="str">
        <f t="shared" si="31"/>
        <v xml:space="preserve"> </v>
      </c>
      <c r="AK384" s="774" t="str">
        <f t="shared" si="32"/>
        <v xml:space="preserve"> </v>
      </c>
    </row>
    <row r="385" spans="1:37" x14ac:dyDescent="0.25">
      <c r="A385" s="775"/>
      <c r="B385" s="775"/>
      <c r="C385" s="775"/>
      <c r="D385" s="775"/>
      <c r="E385" s="624"/>
      <c r="F385" s="775"/>
      <c r="G385" s="775"/>
      <c r="H385" s="754"/>
      <c r="I385" s="754"/>
      <c r="J385" s="746"/>
      <c r="K385" s="908"/>
      <c r="L385" s="638"/>
      <c r="M385" s="946"/>
      <c r="N385" s="946"/>
      <c r="O385" s="775"/>
      <c r="P385" s="775"/>
      <c r="Q385" s="947"/>
      <c r="R385" s="943" t="str">
        <f t="shared" si="33"/>
        <v xml:space="preserve"> </v>
      </c>
      <c r="S385" s="948"/>
      <c r="T385" s="948"/>
      <c r="U385" s="777"/>
      <c r="V385" s="777"/>
      <c r="W385" s="777"/>
      <c r="X385" s="777"/>
      <c r="Y385" s="777"/>
      <c r="Z385" s="777"/>
      <c r="AA385" s="777"/>
      <c r="AB385" s="638"/>
      <c r="AC385" s="638"/>
      <c r="AD385" s="638"/>
      <c r="AE385" s="638"/>
      <c r="AF385" s="638"/>
      <c r="AG385" s="945" t="str">
        <f t="shared" si="34"/>
        <v xml:space="preserve"> </v>
      </c>
      <c r="AH385" s="774" t="str">
        <f t="shared" si="30"/>
        <v xml:space="preserve"> </v>
      </c>
      <c r="AI385" s="774" t="str">
        <f t="shared" si="35"/>
        <v xml:space="preserve"> </v>
      </c>
      <c r="AJ385" s="774" t="str">
        <f t="shared" si="31"/>
        <v xml:space="preserve"> </v>
      </c>
      <c r="AK385" s="774" t="str">
        <f t="shared" si="32"/>
        <v xml:space="preserve"> </v>
      </c>
    </row>
    <row r="386" spans="1:37" x14ac:dyDescent="0.25">
      <c r="A386" s="775"/>
      <c r="B386" s="775"/>
      <c r="C386" s="775"/>
      <c r="D386" s="775"/>
      <c r="E386" s="624"/>
      <c r="F386" s="775"/>
      <c r="G386" s="775"/>
      <c r="H386" s="754"/>
      <c r="I386" s="754"/>
      <c r="J386" s="746"/>
      <c r="K386" s="908"/>
      <c r="L386" s="638"/>
      <c r="M386" s="946"/>
      <c r="N386" s="946"/>
      <c r="O386" s="775"/>
      <c r="P386" s="775"/>
      <c r="Q386" s="947"/>
      <c r="R386" s="943" t="str">
        <f t="shared" si="33"/>
        <v xml:space="preserve"> </v>
      </c>
      <c r="S386" s="948"/>
      <c r="T386" s="948"/>
      <c r="U386" s="777"/>
      <c r="V386" s="777"/>
      <c r="W386" s="777"/>
      <c r="X386" s="777"/>
      <c r="Y386" s="777"/>
      <c r="Z386" s="777"/>
      <c r="AA386" s="777"/>
      <c r="AB386" s="638"/>
      <c r="AC386" s="638"/>
      <c r="AD386" s="638"/>
      <c r="AE386" s="638"/>
      <c r="AF386" s="638"/>
      <c r="AG386" s="945" t="str">
        <f t="shared" si="34"/>
        <v xml:space="preserve"> </v>
      </c>
      <c r="AH386" s="774" t="str">
        <f t="shared" si="30"/>
        <v xml:space="preserve"> </v>
      </c>
      <c r="AI386" s="774" t="str">
        <f t="shared" si="35"/>
        <v xml:space="preserve"> </v>
      </c>
      <c r="AJ386" s="774" t="str">
        <f t="shared" si="31"/>
        <v xml:space="preserve"> </v>
      </c>
      <c r="AK386" s="774" t="str">
        <f t="shared" si="32"/>
        <v xml:space="preserve"> </v>
      </c>
    </row>
    <row r="387" spans="1:37" x14ac:dyDescent="0.25">
      <c r="A387" s="775"/>
      <c r="B387" s="775"/>
      <c r="C387" s="775"/>
      <c r="D387" s="775"/>
      <c r="E387" s="624"/>
      <c r="F387" s="775"/>
      <c r="G387" s="775"/>
      <c r="H387" s="754"/>
      <c r="I387" s="754"/>
      <c r="J387" s="746"/>
      <c r="K387" s="908"/>
      <c r="L387" s="638"/>
      <c r="M387" s="946"/>
      <c r="N387" s="946"/>
      <c r="O387" s="775"/>
      <c r="P387" s="775"/>
      <c r="Q387" s="947"/>
      <c r="R387" s="943" t="str">
        <f t="shared" si="33"/>
        <v xml:space="preserve"> </v>
      </c>
      <c r="S387" s="948"/>
      <c r="T387" s="948"/>
      <c r="U387" s="777"/>
      <c r="V387" s="777"/>
      <c r="W387" s="777"/>
      <c r="X387" s="777"/>
      <c r="Y387" s="777"/>
      <c r="Z387" s="777"/>
      <c r="AA387" s="777"/>
      <c r="AB387" s="638"/>
      <c r="AC387" s="638"/>
      <c r="AD387" s="638"/>
      <c r="AE387" s="638"/>
      <c r="AF387" s="638"/>
      <c r="AG387" s="945" t="str">
        <f t="shared" si="34"/>
        <v xml:space="preserve"> </v>
      </c>
      <c r="AH387" s="774" t="str">
        <f t="shared" si="30"/>
        <v xml:space="preserve"> </v>
      </c>
      <c r="AI387" s="774" t="str">
        <f t="shared" si="35"/>
        <v xml:space="preserve"> </v>
      </c>
      <c r="AJ387" s="774" t="str">
        <f t="shared" si="31"/>
        <v xml:space="preserve"> </v>
      </c>
      <c r="AK387" s="774" t="str">
        <f t="shared" si="32"/>
        <v xml:space="preserve"> </v>
      </c>
    </row>
    <row r="388" spans="1:37" x14ac:dyDescent="0.25">
      <c r="A388" s="775"/>
      <c r="B388" s="775"/>
      <c r="C388" s="775"/>
      <c r="D388" s="775"/>
      <c r="E388" s="624"/>
      <c r="F388" s="775"/>
      <c r="G388" s="775"/>
      <c r="H388" s="754"/>
      <c r="I388" s="754"/>
      <c r="J388" s="746"/>
      <c r="K388" s="908"/>
      <c r="L388" s="638"/>
      <c r="M388" s="946"/>
      <c r="N388" s="946"/>
      <c r="O388" s="775"/>
      <c r="P388" s="775"/>
      <c r="Q388" s="947"/>
      <c r="R388" s="943" t="str">
        <f t="shared" si="33"/>
        <v xml:space="preserve"> </v>
      </c>
      <c r="S388" s="948"/>
      <c r="T388" s="948"/>
      <c r="U388" s="777"/>
      <c r="V388" s="777"/>
      <c r="W388" s="777"/>
      <c r="X388" s="777"/>
      <c r="Y388" s="777"/>
      <c r="Z388" s="777"/>
      <c r="AA388" s="777"/>
      <c r="AB388" s="638"/>
      <c r="AC388" s="638"/>
      <c r="AD388" s="638"/>
      <c r="AE388" s="638"/>
      <c r="AF388" s="638"/>
      <c r="AG388" s="945" t="str">
        <f t="shared" si="34"/>
        <v xml:space="preserve"> </v>
      </c>
      <c r="AH388" s="774" t="str">
        <f t="shared" si="30"/>
        <v xml:space="preserve"> </v>
      </c>
      <c r="AI388" s="774" t="str">
        <f t="shared" si="35"/>
        <v xml:space="preserve"> </v>
      </c>
      <c r="AJ388" s="774" t="str">
        <f t="shared" si="31"/>
        <v xml:space="preserve"> </v>
      </c>
      <c r="AK388" s="774" t="str">
        <f t="shared" si="32"/>
        <v xml:space="preserve"> </v>
      </c>
    </row>
    <row r="389" spans="1:37" x14ac:dyDescent="0.25">
      <c r="A389" s="775"/>
      <c r="B389" s="775"/>
      <c r="C389" s="775"/>
      <c r="D389" s="775"/>
      <c r="E389" s="624"/>
      <c r="F389" s="775"/>
      <c r="G389" s="775"/>
      <c r="H389" s="754"/>
      <c r="I389" s="754"/>
      <c r="J389" s="746"/>
      <c r="K389" s="908"/>
      <c r="L389" s="638"/>
      <c r="M389" s="946"/>
      <c r="N389" s="946"/>
      <c r="O389" s="775"/>
      <c r="P389" s="775"/>
      <c r="Q389" s="947"/>
      <c r="R389" s="943" t="str">
        <f t="shared" si="33"/>
        <v xml:space="preserve"> </v>
      </c>
      <c r="S389" s="948"/>
      <c r="T389" s="948"/>
      <c r="U389" s="777"/>
      <c r="V389" s="777"/>
      <c r="W389" s="777"/>
      <c r="X389" s="777"/>
      <c r="Y389" s="777"/>
      <c r="Z389" s="777"/>
      <c r="AA389" s="777"/>
      <c r="AB389" s="638"/>
      <c r="AC389" s="638"/>
      <c r="AD389" s="638"/>
      <c r="AE389" s="638"/>
      <c r="AF389" s="638"/>
      <c r="AG389" s="945" t="str">
        <f t="shared" si="34"/>
        <v xml:space="preserve"> </v>
      </c>
      <c r="AH389" s="774" t="str">
        <f t="shared" si="30"/>
        <v xml:space="preserve"> </v>
      </c>
      <c r="AI389" s="774" t="str">
        <f t="shared" si="35"/>
        <v xml:space="preserve"> </v>
      </c>
      <c r="AJ389" s="774" t="str">
        <f t="shared" si="31"/>
        <v xml:space="preserve"> </v>
      </c>
      <c r="AK389" s="774" t="str">
        <f t="shared" si="32"/>
        <v xml:space="preserve"> </v>
      </c>
    </row>
    <row r="390" spans="1:37" x14ac:dyDescent="0.25">
      <c r="A390" s="775"/>
      <c r="B390" s="775"/>
      <c r="C390" s="775"/>
      <c r="D390" s="775"/>
      <c r="E390" s="624"/>
      <c r="F390" s="775"/>
      <c r="G390" s="775"/>
      <c r="H390" s="754"/>
      <c r="I390" s="754"/>
      <c r="J390" s="746"/>
      <c r="K390" s="908"/>
      <c r="L390" s="638"/>
      <c r="M390" s="946"/>
      <c r="N390" s="946"/>
      <c r="O390" s="775"/>
      <c r="P390" s="775"/>
      <c r="Q390" s="947"/>
      <c r="R390" s="943" t="str">
        <f t="shared" si="33"/>
        <v xml:space="preserve"> </v>
      </c>
      <c r="S390" s="948"/>
      <c r="T390" s="948"/>
      <c r="U390" s="777"/>
      <c r="V390" s="777"/>
      <c r="W390" s="777"/>
      <c r="X390" s="777"/>
      <c r="Y390" s="777"/>
      <c r="Z390" s="777"/>
      <c r="AA390" s="777"/>
      <c r="AB390" s="638"/>
      <c r="AC390" s="638"/>
      <c r="AD390" s="638"/>
      <c r="AE390" s="638"/>
      <c r="AF390" s="638"/>
      <c r="AG390" s="945" t="str">
        <f t="shared" si="34"/>
        <v xml:space="preserve"> </v>
      </c>
      <c r="AH390" s="774" t="str">
        <f t="shared" ref="AH390:AH453" si="36">IFERROR(U390/R390," ")</f>
        <v xml:space="preserve"> </v>
      </c>
      <c r="AI390" s="774" t="str">
        <f t="shared" si="35"/>
        <v xml:space="preserve"> </v>
      </c>
      <c r="AJ390" s="774" t="str">
        <f t="shared" ref="AJ390:AJ453" si="37">IFERROR(Z390*0.187*10^-3/O390," ")</f>
        <v xml:space="preserve"> </v>
      </c>
      <c r="AK390" s="774" t="str">
        <f t="shared" ref="AK390:AK453" si="38">IFERROR(AD390*0.187*10^-3/P390," ")</f>
        <v xml:space="preserve"> </v>
      </c>
    </row>
    <row r="391" spans="1:37" x14ac:dyDescent="0.25">
      <c r="A391" s="775"/>
      <c r="B391" s="775"/>
      <c r="C391" s="775"/>
      <c r="D391" s="775"/>
      <c r="E391" s="624"/>
      <c r="F391" s="775"/>
      <c r="G391" s="775"/>
      <c r="H391" s="754"/>
      <c r="I391" s="754"/>
      <c r="J391" s="746"/>
      <c r="K391" s="908"/>
      <c r="L391" s="638"/>
      <c r="M391" s="946"/>
      <c r="N391" s="946"/>
      <c r="O391" s="775"/>
      <c r="P391" s="775"/>
      <c r="Q391" s="947"/>
      <c r="R391" s="943" t="str">
        <f t="shared" ref="R391:R454" si="39">IF(M391*T391&gt;0,M391*T391," ")</f>
        <v xml:space="preserve"> </v>
      </c>
      <c r="S391" s="948"/>
      <c r="T391" s="948"/>
      <c r="U391" s="777"/>
      <c r="V391" s="777"/>
      <c r="W391" s="777"/>
      <c r="X391" s="777"/>
      <c r="Y391" s="777"/>
      <c r="Z391" s="777"/>
      <c r="AA391" s="777"/>
      <c r="AB391" s="638"/>
      <c r="AC391" s="638"/>
      <c r="AD391" s="638"/>
      <c r="AE391" s="638"/>
      <c r="AF391" s="638"/>
      <c r="AG391" s="945" t="str">
        <f t="shared" ref="AG391:AG454" si="40">IF(AF391&gt;0,AF391*0.187*10^-3," ")</f>
        <v xml:space="preserve"> </v>
      </c>
      <c r="AH391" s="774" t="str">
        <f t="shared" si="36"/>
        <v xml:space="preserve"> </v>
      </c>
      <c r="AI391" s="774" t="str">
        <f t="shared" ref="AI391:AI454" si="41">IFERROR(AH391*0.187*10^3," ")</f>
        <v xml:space="preserve"> </v>
      </c>
      <c r="AJ391" s="774" t="str">
        <f t="shared" si="37"/>
        <v xml:space="preserve"> </v>
      </c>
      <c r="AK391" s="774" t="str">
        <f t="shared" si="38"/>
        <v xml:space="preserve"> </v>
      </c>
    </row>
    <row r="392" spans="1:37" x14ac:dyDescent="0.25">
      <c r="A392" s="775"/>
      <c r="B392" s="775"/>
      <c r="C392" s="775"/>
      <c r="D392" s="775"/>
      <c r="E392" s="624"/>
      <c r="F392" s="775"/>
      <c r="G392" s="775"/>
      <c r="H392" s="754"/>
      <c r="I392" s="754"/>
      <c r="J392" s="746"/>
      <c r="K392" s="908"/>
      <c r="L392" s="638"/>
      <c r="M392" s="946"/>
      <c r="N392" s="946"/>
      <c r="O392" s="775"/>
      <c r="P392" s="775"/>
      <c r="Q392" s="947"/>
      <c r="R392" s="943" t="str">
        <f t="shared" si="39"/>
        <v xml:space="preserve"> </v>
      </c>
      <c r="S392" s="948"/>
      <c r="T392" s="948"/>
      <c r="U392" s="777"/>
      <c r="V392" s="777"/>
      <c r="W392" s="777"/>
      <c r="X392" s="777"/>
      <c r="Y392" s="777"/>
      <c r="Z392" s="777"/>
      <c r="AA392" s="777"/>
      <c r="AB392" s="638"/>
      <c r="AC392" s="638"/>
      <c r="AD392" s="638"/>
      <c r="AE392" s="638"/>
      <c r="AF392" s="638"/>
      <c r="AG392" s="945" t="str">
        <f t="shared" si="40"/>
        <v xml:space="preserve"> </v>
      </c>
      <c r="AH392" s="774" t="str">
        <f t="shared" si="36"/>
        <v xml:space="preserve"> </v>
      </c>
      <c r="AI392" s="774" t="str">
        <f t="shared" si="41"/>
        <v xml:space="preserve"> </v>
      </c>
      <c r="AJ392" s="774" t="str">
        <f t="shared" si="37"/>
        <v xml:space="preserve"> </v>
      </c>
      <c r="AK392" s="774" t="str">
        <f t="shared" si="38"/>
        <v xml:space="preserve"> </v>
      </c>
    </row>
    <row r="393" spans="1:37" x14ac:dyDescent="0.25">
      <c r="A393" s="775"/>
      <c r="B393" s="775"/>
      <c r="C393" s="775"/>
      <c r="D393" s="775"/>
      <c r="E393" s="624"/>
      <c r="F393" s="775"/>
      <c r="G393" s="775"/>
      <c r="H393" s="754"/>
      <c r="I393" s="754"/>
      <c r="J393" s="746"/>
      <c r="K393" s="908"/>
      <c r="L393" s="638"/>
      <c r="M393" s="946"/>
      <c r="N393" s="946"/>
      <c r="O393" s="775"/>
      <c r="P393" s="775"/>
      <c r="Q393" s="947"/>
      <c r="R393" s="943" t="str">
        <f t="shared" si="39"/>
        <v xml:space="preserve"> </v>
      </c>
      <c r="S393" s="948"/>
      <c r="T393" s="948"/>
      <c r="U393" s="777"/>
      <c r="V393" s="777"/>
      <c r="W393" s="777"/>
      <c r="X393" s="777"/>
      <c r="Y393" s="777"/>
      <c r="Z393" s="777"/>
      <c r="AA393" s="777"/>
      <c r="AB393" s="638"/>
      <c r="AC393" s="638"/>
      <c r="AD393" s="638"/>
      <c r="AE393" s="638"/>
      <c r="AF393" s="638"/>
      <c r="AG393" s="945" t="str">
        <f t="shared" si="40"/>
        <v xml:space="preserve"> </v>
      </c>
      <c r="AH393" s="774" t="str">
        <f t="shared" si="36"/>
        <v xml:space="preserve"> </v>
      </c>
      <c r="AI393" s="774" t="str">
        <f t="shared" si="41"/>
        <v xml:space="preserve"> </v>
      </c>
      <c r="AJ393" s="774" t="str">
        <f t="shared" si="37"/>
        <v xml:space="preserve"> </v>
      </c>
      <c r="AK393" s="774" t="str">
        <f t="shared" si="38"/>
        <v xml:space="preserve"> </v>
      </c>
    </row>
    <row r="394" spans="1:37" x14ac:dyDescent="0.25">
      <c r="A394" s="775"/>
      <c r="B394" s="775"/>
      <c r="C394" s="775"/>
      <c r="D394" s="775"/>
      <c r="E394" s="624"/>
      <c r="F394" s="775"/>
      <c r="G394" s="775"/>
      <c r="H394" s="754"/>
      <c r="I394" s="754"/>
      <c r="J394" s="746"/>
      <c r="K394" s="908"/>
      <c r="L394" s="638"/>
      <c r="M394" s="946"/>
      <c r="N394" s="946"/>
      <c r="O394" s="775"/>
      <c r="P394" s="775"/>
      <c r="Q394" s="947"/>
      <c r="R394" s="943" t="str">
        <f t="shared" si="39"/>
        <v xml:space="preserve"> </v>
      </c>
      <c r="S394" s="948"/>
      <c r="T394" s="948"/>
      <c r="U394" s="777"/>
      <c r="V394" s="777"/>
      <c r="W394" s="777"/>
      <c r="X394" s="777"/>
      <c r="Y394" s="777"/>
      <c r="Z394" s="777"/>
      <c r="AA394" s="777"/>
      <c r="AB394" s="638"/>
      <c r="AC394" s="638"/>
      <c r="AD394" s="638"/>
      <c r="AE394" s="638"/>
      <c r="AF394" s="638"/>
      <c r="AG394" s="945" t="str">
        <f t="shared" si="40"/>
        <v xml:space="preserve"> </v>
      </c>
      <c r="AH394" s="774" t="str">
        <f t="shared" si="36"/>
        <v xml:space="preserve"> </v>
      </c>
      <c r="AI394" s="774" t="str">
        <f t="shared" si="41"/>
        <v xml:space="preserve"> </v>
      </c>
      <c r="AJ394" s="774" t="str">
        <f t="shared" si="37"/>
        <v xml:space="preserve"> </v>
      </c>
      <c r="AK394" s="774" t="str">
        <f t="shared" si="38"/>
        <v xml:space="preserve"> </v>
      </c>
    </row>
    <row r="395" spans="1:37" x14ac:dyDescent="0.25">
      <c r="A395" s="775"/>
      <c r="B395" s="775"/>
      <c r="C395" s="775"/>
      <c r="D395" s="775"/>
      <c r="E395" s="624"/>
      <c r="F395" s="775"/>
      <c r="G395" s="775"/>
      <c r="H395" s="754"/>
      <c r="I395" s="754"/>
      <c r="J395" s="746"/>
      <c r="K395" s="908"/>
      <c r="L395" s="638"/>
      <c r="M395" s="946"/>
      <c r="N395" s="946"/>
      <c r="O395" s="775"/>
      <c r="P395" s="775"/>
      <c r="Q395" s="947"/>
      <c r="R395" s="943" t="str">
        <f t="shared" si="39"/>
        <v xml:space="preserve"> </v>
      </c>
      <c r="S395" s="948"/>
      <c r="T395" s="948"/>
      <c r="U395" s="777"/>
      <c r="V395" s="777"/>
      <c r="W395" s="777"/>
      <c r="X395" s="777"/>
      <c r="Y395" s="777"/>
      <c r="Z395" s="777"/>
      <c r="AA395" s="777"/>
      <c r="AB395" s="638"/>
      <c r="AC395" s="638"/>
      <c r="AD395" s="638"/>
      <c r="AE395" s="638"/>
      <c r="AF395" s="638"/>
      <c r="AG395" s="945" t="str">
        <f t="shared" si="40"/>
        <v xml:space="preserve"> </v>
      </c>
      <c r="AH395" s="774" t="str">
        <f t="shared" si="36"/>
        <v xml:space="preserve"> </v>
      </c>
      <c r="AI395" s="774" t="str">
        <f t="shared" si="41"/>
        <v xml:space="preserve"> </v>
      </c>
      <c r="AJ395" s="774" t="str">
        <f t="shared" si="37"/>
        <v xml:space="preserve"> </v>
      </c>
      <c r="AK395" s="774" t="str">
        <f t="shared" si="38"/>
        <v xml:space="preserve"> </v>
      </c>
    </row>
    <row r="396" spans="1:37" x14ac:dyDescent="0.25">
      <c r="A396" s="775"/>
      <c r="B396" s="775"/>
      <c r="C396" s="775"/>
      <c r="D396" s="775"/>
      <c r="E396" s="624"/>
      <c r="F396" s="775"/>
      <c r="G396" s="775"/>
      <c r="H396" s="754"/>
      <c r="I396" s="754"/>
      <c r="J396" s="746"/>
      <c r="K396" s="908"/>
      <c r="L396" s="638"/>
      <c r="M396" s="946"/>
      <c r="N396" s="946"/>
      <c r="O396" s="775"/>
      <c r="P396" s="775"/>
      <c r="Q396" s="947"/>
      <c r="R396" s="943" t="str">
        <f t="shared" si="39"/>
        <v xml:space="preserve"> </v>
      </c>
      <c r="S396" s="948"/>
      <c r="T396" s="948"/>
      <c r="U396" s="777"/>
      <c r="V396" s="777"/>
      <c r="W396" s="777"/>
      <c r="X396" s="777"/>
      <c r="Y396" s="777"/>
      <c r="Z396" s="777"/>
      <c r="AA396" s="777"/>
      <c r="AB396" s="638"/>
      <c r="AC396" s="638"/>
      <c r="AD396" s="638"/>
      <c r="AE396" s="638"/>
      <c r="AF396" s="638"/>
      <c r="AG396" s="945" t="str">
        <f t="shared" si="40"/>
        <v xml:space="preserve"> </v>
      </c>
      <c r="AH396" s="774" t="str">
        <f t="shared" si="36"/>
        <v xml:space="preserve"> </v>
      </c>
      <c r="AI396" s="774" t="str">
        <f t="shared" si="41"/>
        <v xml:space="preserve"> </v>
      </c>
      <c r="AJ396" s="774" t="str">
        <f t="shared" si="37"/>
        <v xml:space="preserve"> </v>
      </c>
      <c r="AK396" s="774" t="str">
        <f t="shared" si="38"/>
        <v xml:space="preserve"> </v>
      </c>
    </row>
    <row r="397" spans="1:37" x14ac:dyDescent="0.25">
      <c r="A397" s="775"/>
      <c r="B397" s="775"/>
      <c r="C397" s="775"/>
      <c r="D397" s="775"/>
      <c r="E397" s="624"/>
      <c r="F397" s="775"/>
      <c r="G397" s="775"/>
      <c r="H397" s="754"/>
      <c r="I397" s="754"/>
      <c r="J397" s="746"/>
      <c r="K397" s="908"/>
      <c r="L397" s="638"/>
      <c r="M397" s="946"/>
      <c r="N397" s="946"/>
      <c r="O397" s="775"/>
      <c r="P397" s="775"/>
      <c r="Q397" s="947"/>
      <c r="R397" s="943" t="str">
        <f t="shared" si="39"/>
        <v xml:space="preserve"> </v>
      </c>
      <c r="S397" s="948"/>
      <c r="T397" s="948"/>
      <c r="U397" s="777"/>
      <c r="V397" s="777"/>
      <c r="W397" s="777"/>
      <c r="X397" s="777"/>
      <c r="Y397" s="777"/>
      <c r="Z397" s="777"/>
      <c r="AA397" s="777"/>
      <c r="AB397" s="638"/>
      <c r="AC397" s="638"/>
      <c r="AD397" s="638"/>
      <c r="AE397" s="638"/>
      <c r="AF397" s="638"/>
      <c r="AG397" s="945" t="str">
        <f t="shared" si="40"/>
        <v xml:space="preserve"> </v>
      </c>
      <c r="AH397" s="774" t="str">
        <f t="shared" si="36"/>
        <v xml:space="preserve"> </v>
      </c>
      <c r="AI397" s="774" t="str">
        <f t="shared" si="41"/>
        <v xml:space="preserve"> </v>
      </c>
      <c r="AJ397" s="774" t="str">
        <f t="shared" si="37"/>
        <v xml:space="preserve"> </v>
      </c>
      <c r="AK397" s="774" t="str">
        <f t="shared" si="38"/>
        <v xml:space="preserve"> </v>
      </c>
    </row>
    <row r="398" spans="1:37" x14ac:dyDescent="0.25">
      <c r="A398" s="775"/>
      <c r="B398" s="775"/>
      <c r="C398" s="775"/>
      <c r="D398" s="775"/>
      <c r="E398" s="624"/>
      <c r="F398" s="775"/>
      <c r="G398" s="775"/>
      <c r="H398" s="754"/>
      <c r="I398" s="754"/>
      <c r="J398" s="746"/>
      <c r="K398" s="908"/>
      <c r="L398" s="638"/>
      <c r="M398" s="946"/>
      <c r="N398" s="946"/>
      <c r="O398" s="775"/>
      <c r="P398" s="775"/>
      <c r="Q398" s="947"/>
      <c r="R398" s="943" t="str">
        <f t="shared" si="39"/>
        <v xml:space="preserve"> </v>
      </c>
      <c r="S398" s="948"/>
      <c r="T398" s="948"/>
      <c r="U398" s="777"/>
      <c r="V398" s="777"/>
      <c r="W398" s="777"/>
      <c r="X398" s="777"/>
      <c r="Y398" s="777"/>
      <c r="Z398" s="777"/>
      <c r="AA398" s="777"/>
      <c r="AB398" s="638"/>
      <c r="AC398" s="638"/>
      <c r="AD398" s="638"/>
      <c r="AE398" s="638"/>
      <c r="AF398" s="638"/>
      <c r="AG398" s="945" t="str">
        <f t="shared" si="40"/>
        <v xml:space="preserve"> </v>
      </c>
      <c r="AH398" s="774" t="str">
        <f t="shared" si="36"/>
        <v xml:space="preserve"> </v>
      </c>
      <c r="AI398" s="774" t="str">
        <f t="shared" si="41"/>
        <v xml:space="preserve"> </v>
      </c>
      <c r="AJ398" s="774" t="str">
        <f t="shared" si="37"/>
        <v xml:space="preserve"> </v>
      </c>
      <c r="AK398" s="774" t="str">
        <f t="shared" si="38"/>
        <v xml:space="preserve"> </v>
      </c>
    </row>
    <row r="399" spans="1:37" x14ac:dyDescent="0.25">
      <c r="A399" s="775"/>
      <c r="B399" s="775"/>
      <c r="C399" s="775"/>
      <c r="D399" s="775"/>
      <c r="E399" s="624"/>
      <c r="F399" s="775"/>
      <c r="G399" s="775"/>
      <c r="H399" s="754"/>
      <c r="I399" s="754"/>
      <c r="J399" s="746"/>
      <c r="K399" s="908"/>
      <c r="L399" s="638"/>
      <c r="M399" s="946"/>
      <c r="N399" s="946"/>
      <c r="O399" s="775"/>
      <c r="P399" s="775"/>
      <c r="Q399" s="947"/>
      <c r="R399" s="943" t="str">
        <f t="shared" si="39"/>
        <v xml:space="preserve"> </v>
      </c>
      <c r="S399" s="948"/>
      <c r="T399" s="948"/>
      <c r="U399" s="777"/>
      <c r="V399" s="777"/>
      <c r="W399" s="777"/>
      <c r="X399" s="777"/>
      <c r="Y399" s="777"/>
      <c r="Z399" s="777"/>
      <c r="AA399" s="777"/>
      <c r="AB399" s="638"/>
      <c r="AC399" s="638"/>
      <c r="AD399" s="638"/>
      <c r="AE399" s="638"/>
      <c r="AF399" s="638"/>
      <c r="AG399" s="945" t="str">
        <f t="shared" si="40"/>
        <v xml:space="preserve"> </v>
      </c>
      <c r="AH399" s="774" t="str">
        <f t="shared" si="36"/>
        <v xml:space="preserve"> </v>
      </c>
      <c r="AI399" s="774" t="str">
        <f t="shared" si="41"/>
        <v xml:space="preserve"> </v>
      </c>
      <c r="AJ399" s="774" t="str">
        <f t="shared" si="37"/>
        <v xml:space="preserve"> </v>
      </c>
      <c r="AK399" s="774" t="str">
        <f t="shared" si="38"/>
        <v xml:space="preserve"> </v>
      </c>
    </row>
    <row r="400" spans="1:37" x14ac:dyDescent="0.25">
      <c r="A400" s="775"/>
      <c r="B400" s="775"/>
      <c r="C400" s="775"/>
      <c r="D400" s="775"/>
      <c r="E400" s="624"/>
      <c r="F400" s="775"/>
      <c r="G400" s="775"/>
      <c r="H400" s="754"/>
      <c r="I400" s="754"/>
      <c r="J400" s="746"/>
      <c r="K400" s="908"/>
      <c r="L400" s="638"/>
      <c r="M400" s="946"/>
      <c r="N400" s="946"/>
      <c r="O400" s="775"/>
      <c r="P400" s="775"/>
      <c r="Q400" s="947"/>
      <c r="R400" s="943" t="str">
        <f t="shared" si="39"/>
        <v xml:space="preserve"> </v>
      </c>
      <c r="S400" s="948"/>
      <c r="T400" s="948"/>
      <c r="U400" s="777"/>
      <c r="V400" s="777"/>
      <c r="W400" s="777"/>
      <c r="X400" s="777"/>
      <c r="Y400" s="777"/>
      <c r="Z400" s="777"/>
      <c r="AA400" s="777"/>
      <c r="AB400" s="638"/>
      <c r="AC400" s="638"/>
      <c r="AD400" s="638"/>
      <c r="AE400" s="638"/>
      <c r="AF400" s="638"/>
      <c r="AG400" s="945" t="str">
        <f t="shared" si="40"/>
        <v xml:space="preserve"> </v>
      </c>
      <c r="AH400" s="774" t="str">
        <f t="shared" si="36"/>
        <v xml:space="preserve"> </v>
      </c>
      <c r="AI400" s="774" t="str">
        <f t="shared" si="41"/>
        <v xml:space="preserve"> </v>
      </c>
      <c r="AJ400" s="774" t="str">
        <f t="shared" si="37"/>
        <v xml:space="preserve"> </v>
      </c>
      <c r="AK400" s="774" t="str">
        <f t="shared" si="38"/>
        <v xml:space="preserve"> </v>
      </c>
    </row>
    <row r="401" spans="1:37" x14ac:dyDescent="0.25">
      <c r="A401" s="775"/>
      <c r="B401" s="775"/>
      <c r="C401" s="775"/>
      <c r="D401" s="775"/>
      <c r="E401" s="624"/>
      <c r="F401" s="775"/>
      <c r="G401" s="775"/>
      <c r="H401" s="754"/>
      <c r="I401" s="754"/>
      <c r="J401" s="746"/>
      <c r="K401" s="908"/>
      <c r="L401" s="638"/>
      <c r="M401" s="946"/>
      <c r="N401" s="946"/>
      <c r="O401" s="775"/>
      <c r="P401" s="775"/>
      <c r="Q401" s="947"/>
      <c r="R401" s="943" t="str">
        <f t="shared" si="39"/>
        <v xml:space="preserve"> </v>
      </c>
      <c r="S401" s="948"/>
      <c r="T401" s="948"/>
      <c r="U401" s="777"/>
      <c r="V401" s="777"/>
      <c r="W401" s="777"/>
      <c r="X401" s="777"/>
      <c r="Y401" s="777"/>
      <c r="Z401" s="777"/>
      <c r="AA401" s="777"/>
      <c r="AB401" s="638"/>
      <c r="AC401" s="638"/>
      <c r="AD401" s="638"/>
      <c r="AE401" s="638"/>
      <c r="AF401" s="638"/>
      <c r="AG401" s="945" t="str">
        <f t="shared" si="40"/>
        <v xml:space="preserve"> </v>
      </c>
      <c r="AH401" s="774" t="str">
        <f t="shared" si="36"/>
        <v xml:space="preserve"> </v>
      </c>
      <c r="AI401" s="774" t="str">
        <f t="shared" si="41"/>
        <v xml:space="preserve"> </v>
      </c>
      <c r="AJ401" s="774" t="str">
        <f t="shared" si="37"/>
        <v xml:space="preserve"> </v>
      </c>
      <c r="AK401" s="774" t="str">
        <f t="shared" si="38"/>
        <v xml:space="preserve"> </v>
      </c>
    </row>
    <row r="402" spans="1:37" x14ac:dyDescent="0.25">
      <c r="A402" s="775"/>
      <c r="B402" s="775"/>
      <c r="C402" s="775"/>
      <c r="D402" s="775"/>
      <c r="E402" s="624"/>
      <c r="F402" s="775"/>
      <c r="G402" s="775"/>
      <c r="H402" s="754"/>
      <c r="I402" s="754"/>
      <c r="J402" s="746"/>
      <c r="K402" s="908"/>
      <c r="L402" s="638"/>
      <c r="M402" s="946"/>
      <c r="N402" s="946"/>
      <c r="O402" s="775"/>
      <c r="P402" s="775"/>
      <c r="Q402" s="947"/>
      <c r="R402" s="943" t="str">
        <f t="shared" si="39"/>
        <v xml:space="preserve"> </v>
      </c>
      <c r="S402" s="948"/>
      <c r="T402" s="948"/>
      <c r="U402" s="777"/>
      <c r="V402" s="777"/>
      <c r="W402" s="777"/>
      <c r="X402" s="777"/>
      <c r="Y402" s="777"/>
      <c r="Z402" s="777"/>
      <c r="AA402" s="777"/>
      <c r="AB402" s="638"/>
      <c r="AC402" s="638"/>
      <c r="AD402" s="638"/>
      <c r="AE402" s="638"/>
      <c r="AF402" s="638"/>
      <c r="AG402" s="945" t="str">
        <f t="shared" si="40"/>
        <v xml:space="preserve"> </v>
      </c>
      <c r="AH402" s="774" t="str">
        <f t="shared" si="36"/>
        <v xml:space="preserve"> </v>
      </c>
      <c r="AI402" s="774" t="str">
        <f t="shared" si="41"/>
        <v xml:space="preserve"> </v>
      </c>
      <c r="AJ402" s="774" t="str">
        <f t="shared" si="37"/>
        <v xml:space="preserve"> </v>
      </c>
      <c r="AK402" s="774" t="str">
        <f t="shared" si="38"/>
        <v xml:space="preserve"> </v>
      </c>
    </row>
    <row r="403" spans="1:37" x14ac:dyDescent="0.25">
      <c r="A403" s="775"/>
      <c r="B403" s="775"/>
      <c r="C403" s="775"/>
      <c r="D403" s="775"/>
      <c r="E403" s="624"/>
      <c r="F403" s="775"/>
      <c r="G403" s="775"/>
      <c r="H403" s="754"/>
      <c r="I403" s="754"/>
      <c r="J403" s="746"/>
      <c r="K403" s="908"/>
      <c r="L403" s="638"/>
      <c r="M403" s="946"/>
      <c r="N403" s="946"/>
      <c r="O403" s="775"/>
      <c r="P403" s="775"/>
      <c r="Q403" s="947"/>
      <c r="R403" s="943" t="str">
        <f t="shared" si="39"/>
        <v xml:space="preserve"> </v>
      </c>
      <c r="S403" s="948"/>
      <c r="T403" s="948"/>
      <c r="U403" s="777"/>
      <c r="V403" s="777"/>
      <c r="W403" s="777"/>
      <c r="X403" s="777"/>
      <c r="Y403" s="777"/>
      <c r="Z403" s="777"/>
      <c r="AA403" s="777"/>
      <c r="AB403" s="638"/>
      <c r="AC403" s="638"/>
      <c r="AD403" s="638"/>
      <c r="AE403" s="638"/>
      <c r="AF403" s="638"/>
      <c r="AG403" s="945" t="str">
        <f t="shared" si="40"/>
        <v xml:space="preserve"> </v>
      </c>
      <c r="AH403" s="774" t="str">
        <f t="shared" si="36"/>
        <v xml:space="preserve"> </v>
      </c>
      <c r="AI403" s="774" t="str">
        <f t="shared" si="41"/>
        <v xml:space="preserve"> </v>
      </c>
      <c r="AJ403" s="774" t="str">
        <f t="shared" si="37"/>
        <v xml:space="preserve"> </v>
      </c>
      <c r="AK403" s="774" t="str">
        <f t="shared" si="38"/>
        <v xml:space="preserve"> </v>
      </c>
    </row>
    <row r="404" spans="1:37" x14ac:dyDescent="0.25">
      <c r="A404" s="775"/>
      <c r="B404" s="775"/>
      <c r="C404" s="775"/>
      <c r="D404" s="775"/>
      <c r="E404" s="624"/>
      <c r="F404" s="775"/>
      <c r="G404" s="775"/>
      <c r="H404" s="754"/>
      <c r="I404" s="754"/>
      <c r="J404" s="746"/>
      <c r="K404" s="908"/>
      <c r="L404" s="638"/>
      <c r="M404" s="946"/>
      <c r="N404" s="946"/>
      <c r="O404" s="775"/>
      <c r="P404" s="775"/>
      <c r="Q404" s="947"/>
      <c r="R404" s="943" t="str">
        <f t="shared" si="39"/>
        <v xml:space="preserve"> </v>
      </c>
      <c r="S404" s="948"/>
      <c r="T404" s="948"/>
      <c r="U404" s="777"/>
      <c r="V404" s="777"/>
      <c r="W404" s="777"/>
      <c r="X404" s="777"/>
      <c r="Y404" s="777"/>
      <c r="Z404" s="777"/>
      <c r="AA404" s="777"/>
      <c r="AB404" s="638"/>
      <c r="AC404" s="638"/>
      <c r="AD404" s="638"/>
      <c r="AE404" s="638"/>
      <c r="AF404" s="638"/>
      <c r="AG404" s="945" t="str">
        <f t="shared" si="40"/>
        <v xml:space="preserve"> </v>
      </c>
      <c r="AH404" s="774" t="str">
        <f t="shared" si="36"/>
        <v xml:space="preserve"> </v>
      </c>
      <c r="AI404" s="774" t="str">
        <f t="shared" si="41"/>
        <v xml:space="preserve"> </v>
      </c>
      <c r="AJ404" s="774" t="str">
        <f t="shared" si="37"/>
        <v xml:space="preserve"> </v>
      </c>
      <c r="AK404" s="774" t="str">
        <f t="shared" si="38"/>
        <v xml:space="preserve"> </v>
      </c>
    </row>
    <row r="405" spans="1:37" x14ac:dyDescent="0.25">
      <c r="A405" s="775"/>
      <c r="B405" s="775"/>
      <c r="C405" s="775"/>
      <c r="D405" s="775"/>
      <c r="E405" s="624"/>
      <c r="F405" s="775"/>
      <c r="G405" s="775"/>
      <c r="H405" s="754"/>
      <c r="I405" s="754"/>
      <c r="J405" s="746"/>
      <c r="K405" s="908"/>
      <c r="L405" s="638"/>
      <c r="M405" s="946"/>
      <c r="N405" s="946"/>
      <c r="O405" s="775"/>
      <c r="P405" s="775"/>
      <c r="Q405" s="947"/>
      <c r="R405" s="943" t="str">
        <f t="shared" si="39"/>
        <v xml:space="preserve"> </v>
      </c>
      <c r="S405" s="948"/>
      <c r="T405" s="948"/>
      <c r="U405" s="777"/>
      <c r="V405" s="777"/>
      <c r="W405" s="777"/>
      <c r="X405" s="777"/>
      <c r="Y405" s="777"/>
      <c r="Z405" s="777"/>
      <c r="AA405" s="777"/>
      <c r="AB405" s="638"/>
      <c r="AC405" s="638"/>
      <c r="AD405" s="638"/>
      <c r="AE405" s="638"/>
      <c r="AF405" s="638"/>
      <c r="AG405" s="945" t="str">
        <f t="shared" si="40"/>
        <v xml:space="preserve"> </v>
      </c>
      <c r="AH405" s="774" t="str">
        <f t="shared" si="36"/>
        <v xml:space="preserve"> </v>
      </c>
      <c r="AI405" s="774" t="str">
        <f t="shared" si="41"/>
        <v xml:space="preserve"> </v>
      </c>
      <c r="AJ405" s="774" t="str">
        <f t="shared" si="37"/>
        <v xml:space="preserve"> </v>
      </c>
      <c r="AK405" s="774" t="str">
        <f t="shared" si="38"/>
        <v xml:space="preserve"> </v>
      </c>
    </row>
    <row r="406" spans="1:37" x14ac:dyDescent="0.25">
      <c r="A406" s="775"/>
      <c r="B406" s="775"/>
      <c r="C406" s="775"/>
      <c r="D406" s="775"/>
      <c r="E406" s="624"/>
      <c r="F406" s="775"/>
      <c r="G406" s="775"/>
      <c r="H406" s="754"/>
      <c r="I406" s="754"/>
      <c r="J406" s="746"/>
      <c r="K406" s="908"/>
      <c r="L406" s="638"/>
      <c r="M406" s="946"/>
      <c r="N406" s="946"/>
      <c r="O406" s="775"/>
      <c r="P406" s="775"/>
      <c r="Q406" s="947"/>
      <c r="R406" s="943" t="str">
        <f t="shared" si="39"/>
        <v xml:space="preserve"> </v>
      </c>
      <c r="S406" s="948"/>
      <c r="T406" s="948"/>
      <c r="U406" s="777"/>
      <c r="V406" s="777"/>
      <c r="W406" s="777"/>
      <c r="X406" s="777"/>
      <c r="Y406" s="777"/>
      <c r="Z406" s="777"/>
      <c r="AA406" s="777"/>
      <c r="AB406" s="638"/>
      <c r="AC406" s="638"/>
      <c r="AD406" s="638"/>
      <c r="AE406" s="638"/>
      <c r="AF406" s="638"/>
      <c r="AG406" s="945" t="str">
        <f t="shared" si="40"/>
        <v xml:space="preserve"> </v>
      </c>
      <c r="AH406" s="774" t="str">
        <f t="shared" si="36"/>
        <v xml:space="preserve"> </v>
      </c>
      <c r="AI406" s="774" t="str">
        <f t="shared" si="41"/>
        <v xml:space="preserve"> </v>
      </c>
      <c r="AJ406" s="774" t="str">
        <f t="shared" si="37"/>
        <v xml:space="preserve"> </v>
      </c>
      <c r="AK406" s="774" t="str">
        <f t="shared" si="38"/>
        <v xml:space="preserve"> </v>
      </c>
    </row>
    <row r="407" spans="1:37" x14ac:dyDescent="0.25">
      <c r="A407" s="775"/>
      <c r="B407" s="775"/>
      <c r="C407" s="775"/>
      <c r="D407" s="775"/>
      <c r="E407" s="624"/>
      <c r="F407" s="775"/>
      <c r="G407" s="775"/>
      <c r="H407" s="754"/>
      <c r="I407" s="754"/>
      <c r="J407" s="746"/>
      <c r="K407" s="908"/>
      <c r="L407" s="638"/>
      <c r="M407" s="946"/>
      <c r="N407" s="946"/>
      <c r="O407" s="775"/>
      <c r="P407" s="775"/>
      <c r="Q407" s="947"/>
      <c r="R407" s="943" t="str">
        <f t="shared" si="39"/>
        <v xml:space="preserve"> </v>
      </c>
      <c r="S407" s="948"/>
      <c r="T407" s="948"/>
      <c r="U407" s="777"/>
      <c r="V407" s="777"/>
      <c r="W407" s="777"/>
      <c r="X407" s="777"/>
      <c r="Y407" s="777"/>
      <c r="Z407" s="777"/>
      <c r="AA407" s="777"/>
      <c r="AB407" s="638"/>
      <c r="AC407" s="638"/>
      <c r="AD407" s="638"/>
      <c r="AE407" s="638"/>
      <c r="AF407" s="638"/>
      <c r="AG407" s="945" t="str">
        <f t="shared" si="40"/>
        <v xml:space="preserve"> </v>
      </c>
      <c r="AH407" s="774" t="str">
        <f t="shared" si="36"/>
        <v xml:space="preserve"> </v>
      </c>
      <c r="AI407" s="774" t="str">
        <f t="shared" si="41"/>
        <v xml:space="preserve"> </v>
      </c>
      <c r="AJ407" s="774" t="str">
        <f t="shared" si="37"/>
        <v xml:space="preserve"> </v>
      </c>
      <c r="AK407" s="774" t="str">
        <f t="shared" si="38"/>
        <v xml:space="preserve"> </v>
      </c>
    </row>
    <row r="408" spans="1:37" x14ac:dyDescent="0.25">
      <c r="A408" s="775"/>
      <c r="B408" s="775"/>
      <c r="C408" s="775"/>
      <c r="D408" s="775"/>
      <c r="E408" s="624"/>
      <c r="F408" s="775"/>
      <c r="G408" s="775"/>
      <c r="H408" s="754"/>
      <c r="I408" s="754"/>
      <c r="J408" s="746"/>
      <c r="K408" s="908"/>
      <c r="L408" s="638"/>
      <c r="M408" s="946"/>
      <c r="N408" s="946"/>
      <c r="O408" s="775"/>
      <c r="P408" s="775"/>
      <c r="Q408" s="947"/>
      <c r="R408" s="943" t="str">
        <f t="shared" si="39"/>
        <v xml:space="preserve"> </v>
      </c>
      <c r="S408" s="948"/>
      <c r="T408" s="948"/>
      <c r="U408" s="777"/>
      <c r="V408" s="777"/>
      <c r="W408" s="777"/>
      <c r="X408" s="777"/>
      <c r="Y408" s="777"/>
      <c r="Z408" s="777"/>
      <c r="AA408" s="777"/>
      <c r="AB408" s="638"/>
      <c r="AC408" s="638"/>
      <c r="AD408" s="638"/>
      <c r="AE408" s="638"/>
      <c r="AF408" s="638"/>
      <c r="AG408" s="945" t="str">
        <f t="shared" si="40"/>
        <v xml:space="preserve"> </v>
      </c>
      <c r="AH408" s="774" t="str">
        <f t="shared" si="36"/>
        <v xml:space="preserve"> </v>
      </c>
      <c r="AI408" s="774" t="str">
        <f t="shared" si="41"/>
        <v xml:space="preserve"> </v>
      </c>
      <c r="AJ408" s="774" t="str">
        <f t="shared" si="37"/>
        <v xml:space="preserve"> </v>
      </c>
      <c r="AK408" s="774" t="str">
        <f t="shared" si="38"/>
        <v xml:space="preserve"> </v>
      </c>
    </row>
    <row r="409" spans="1:37" x14ac:dyDescent="0.25">
      <c r="A409" s="775"/>
      <c r="B409" s="775"/>
      <c r="C409" s="775"/>
      <c r="D409" s="775"/>
      <c r="E409" s="624"/>
      <c r="F409" s="775"/>
      <c r="G409" s="775"/>
      <c r="H409" s="754"/>
      <c r="I409" s="754"/>
      <c r="J409" s="746"/>
      <c r="K409" s="908"/>
      <c r="L409" s="638"/>
      <c r="M409" s="946"/>
      <c r="N409" s="946"/>
      <c r="O409" s="775"/>
      <c r="P409" s="775"/>
      <c r="Q409" s="947"/>
      <c r="R409" s="943" t="str">
        <f t="shared" si="39"/>
        <v xml:space="preserve"> </v>
      </c>
      <c r="S409" s="948"/>
      <c r="T409" s="948"/>
      <c r="U409" s="777"/>
      <c r="V409" s="777"/>
      <c r="W409" s="777"/>
      <c r="X409" s="777"/>
      <c r="Y409" s="777"/>
      <c r="Z409" s="777"/>
      <c r="AA409" s="777"/>
      <c r="AB409" s="638"/>
      <c r="AC409" s="638"/>
      <c r="AD409" s="638"/>
      <c r="AE409" s="638"/>
      <c r="AF409" s="638"/>
      <c r="AG409" s="945" t="str">
        <f t="shared" si="40"/>
        <v xml:space="preserve"> </v>
      </c>
      <c r="AH409" s="774" t="str">
        <f t="shared" si="36"/>
        <v xml:space="preserve"> </v>
      </c>
      <c r="AI409" s="774" t="str">
        <f t="shared" si="41"/>
        <v xml:space="preserve"> </v>
      </c>
      <c r="AJ409" s="774" t="str">
        <f t="shared" si="37"/>
        <v xml:space="preserve"> </v>
      </c>
      <c r="AK409" s="774" t="str">
        <f t="shared" si="38"/>
        <v xml:space="preserve"> </v>
      </c>
    </row>
    <row r="410" spans="1:37" x14ac:dyDescent="0.25">
      <c r="A410" s="775"/>
      <c r="B410" s="775"/>
      <c r="C410" s="775"/>
      <c r="D410" s="775"/>
      <c r="E410" s="624"/>
      <c r="F410" s="775"/>
      <c r="G410" s="775"/>
      <c r="H410" s="754"/>
      <c r="I410" s="754"/>
      <c r="J410" s="746"/>
      <c r="K410" s="908"/>
      <c r="L410" s="638"/>
      <c r="M410" s="946"/>
      <c r="N410" s="946"/>
      <c r="O410" s="775"/>
      <c r="P410" s="775"/>
      <c r="Q410" s="947"/>
      <c r="R410" s="943" t="str">
        <f t="shared" si="39"/>
        <v xml:space="preserve"> </v>
      </c>
      <c r="S410" s="948"/>
      <c r="T410" s="948"/>
      <c r="U410" s="777"/>
      <c r="V410" s="777"/>
      <c r="W410" s="777"/>
      <c r="X410" s="777"/>
      <c r="Y410" s="777"/>
      <c r="Z410" s="777"/>
      <c r="AA410" s="777"/>
      <c r="AB410" s="638"/>
      <c r="AC410" s="638"/>
      <c r="AD410" s="638"/>
      <c r="AE410" s="638"/>
      <c r="AF410" s="638"/>
      <c r="AG410" s="945" t="str">
        <f t="shared" si="40"/>
        <v xml:space="preserve"> </v>
      </c>
      <c r="AH410" s="774" t="str">
        <f t="shared" si="36"/>
        <v xml:space="preserve"> </v>
      </c>
      <c r="AI410" s="774" t="str">
        <f t="shared" si="41"/>
        <v xml:space="preserve"> </v>
      </c>
      <c r="AJ410" s="774" t="str">
        <f t="shared" si="37"/>
        <v xml:space="preserve"> </v>
      </c>
      <c r="AK410" s="774" t="str">
        <f t="shared" si="38"/>
        <v xml:space="preserve"> </v>
      </c>
    </row>
    <row r="411" spans="1:37" x14ac:dyDescent="0.25">
      <c r="A411" s="775"/>
      <c r="B411" s="775"/>
      <c r="C411" s="775"/>
      <c r="D411" s="775"/>
      <c r="E411" s="624"/>
      <c r="F411" s="775"/>
      <c r="G411" s="775"/>
      <c r="H411" s="754"/>
      <c r="I411" s="754"/>
      <c r="J411" s="746"/>
      <c r="K411" s="908"/>
      <c r="L411" s="638"/>
      <c r="M411" s="946"/>
      <c r="N411" s="946"/>
      <c r="O411" s="775"/>
      <c r="P411" s="775"/>
      <c r="Q411" s="947"/>
      <c r="R411" s="943" t="str">
        <f t="shared" si="39"/>
        <v xml:space="preserve"> </v>
      </c>
      <c r="S411" s="948"/>
      <c r="T411" s="948"/>
      <c r="U411" s="777"/>
      <c r="V411" s="777"/>
      <c r="W411" s="777"/>
      <c r="X411" s="777"/>
      <c r="Y411" s="777"/>
      <c r="Z411" s="777"/>
      <c r="AA411" s="777"/>
      <c r="AB411" s="638"/>
      <c r="AC411" s="638"/>
      <c r="AD411" s="638"/>
      <c r="AE411" s="638"/>
      <c r="AF411" s="638"/>
      <c r="AG411" s="945" t="str">
        <f t="shared" si="40"/>
        <v xml:space="preserve"> </v>
      </c>
      <c r="AH411" s="774" t="str">
        <f t="shared" si="36"/>
        <v xml:space="preserve"> </v>
      </c>
      <c r="AI411" s="774" t="str">
        <f t="shared" si="41"/>
        <v xml:space="preserve"> </v>
      </c>
      <c r="AJ411" s="774" t="str">
        <f t="shared" si="37"/>
        <v xml:space="preserve"> </v>
      </c>
      <c r="AK411" s="774" t="str">
        <f t="shared" si="38"/>
        <v xml:space="preserve"> </v>
      </c>
    </row>
    <row r="412" spans="1:37" x14ac:dyDescent="0.25">
      <c r="A412" s="775"/>
      <c r="B412" s="775"/>
      <c r="C412" s="775"/>
      <c r="D412" s="775"/>
      <c r="E412" s="624"/>
      <c r="F412" s="775"/>
      <c r="G412" s="775"/>
      <c r="H412" s="754"/>
      <c r="I412" s="754"/>
      <c r="J412" s="746"/>
      <c r="K412" s="908"/>
      <c r="L412" s="638"/>
      <c r="M412" s="946"/>
      <c r="N412" s="946"/>
      <c r="O412" s="775"/>
      <c r="P412" s="775"/>
      <c r="Q412" s="947"/>
      <c r="R412" s="943" t="str">
        <f t="shared" si="39"/>
        <v xml:space="preserve"> </v>
      </c>
      <c r="S412" s="948"/>
      <c r="T412" s="948"/>
      <c r="U412" s="777"/>
      <c r="V412" s="777"/>
      <c r="W412" s="777"/>
      <c r="X412" s="777"/>
      <c r="Y412" s="777"/>
      <c r="Z412" s="777"/>
      <c r="AA412" s="777"/>
      <c r="AB412" s="638"/>
      <c r="AC412" s="638"/>
      <c r="AD412" s="638"/>
      <c r="AE412" s="638"/>
      <c r="AF412" s="638"/>
      <c r="AG412" s="945" t="str">
        <f t="shared" si="40"/>
        <v xml:space="preserve"> </v>
      </c>
      <c r="AH412" s="774" t="str">
        <f t="shared" si="36"/>
        <v xml:space="preserve"> </v>
      </c>
      <c r="AI412" s="774" t="str">
        <f t="shared" si="41"/>
        <v xml:space="preserve"> </v>
      </c>
      <c r="AJ412" s="774" t="str">
        <f t="shared" si="37"/>
        <v xml:space="preserve"> </v>
      </c>
      <c r="AK412" s="774" t="str">
        <f t="shared" si="38"/>
        <v xml:space="preserve"> </v>
      </c>
    </row>
    <row r="413" spans="1:37" x14ac:dyDescent="0.25">
      <c r="A413" s="775"/>
      <c r="B413" s="775"/>
      <c r="C413" s="775"/>
      <c r="D413" s="775"/>
      <c r="E413" s="624"/>
      <c r="F413" s="775"/>
      <c r="G413" s="775"/>
      <c r="H413" s="754"/>
      <c r="I413" s="754"/>
      <c r="J413" s="746"/>
      <c r="K413" s="908"/>
      <c r="L413" s="638"/>
      <c r="M413" s="946"/>
      <c r="N413" s="946"/>
      <c r="O413" s="775"/>
      <c r="P413" s="775"/>
      <c r="Q413" s="947"/>
      <c r="R413" s="943" t="str">
        <f t="shared" si="39"/>
        <v xml:space="preserve"> </v>
      </c>
      <c r="S413" s="948"/>
      <c r="T413" s="948"/>
      <c r="U413" s="777"/>
      <c r="V413" s="777"/>
      <c r="W413" s="777"/>
      <c r="X413" s="777"/>
      <c r="Y413" s="777"/>
      <c r="Z413" s="777"/>
      <c r="AA413" s="777"/>
      <c r="AB413" s="638"/>
      <c r="AC413" s="638"/>
      <c r="AD413" s="638"/>
      <c r="AE413" s="638"/>
      <c r="AF413" s="638"/>
      <c r="AG413" s="945" t="str">
        <f t="shared" si="40"/>
        <v xml:space="preserve"> </v>
      </c>
      <c r="AH413" s="774" t="str">
        <f t="shared" si="36"/>
        <v xml:space="preserve"> </v>
      </c>
      <c r="AI413" s="774" t="str">
        <f t="shared" si="41"/>
        <v xml:space="preserve"> </v>
      </c>
      <c r="AJ413" s="774" t="str">
        <f t="shared" si="37"/>
        <v xml:space="preserve"> </v>
      </c>
      <c r="AK413" s="774" t="str">
        <f t="shared" si="38"/>
        <v xml:space="preserve"> </v>
      </c>
    </row>
    <row r="414" spans="1:37" x14ac:dyDescent="0.25">
      <c r="A414" s="775"/>
      <c r="B414" s="775"/>
      <c r="C414" s="775"/>
      <c r="D414" s="775"/>
      <c r="E414" s="624"/>
      <c r="F414" s="775"/>
      <c r="G414" s="775"/>
      <c r="H414" s="754"/>
      <c r="I414" s="754"/>
      <c r="J414" s="746"/>
      <c r="K414" s="908"/>
      <c r="L414" s="638"/>
      <c r="M414" s="946"/>
      <c r="N414" s="946"/>
      <c r="O414" s="775"/>
      <c r="P414" s="775"/>
      <c r="Q414" s="947"/>
      <c r="R414" s="943" t="str">
        <f t="shared" si="39"/>
        <v xml:space="preserve"> </v>
      </c>
      <c r="S414" s="948"/>
      <c r="T414" s="948"/>
      <c r="U414" s="777"/>
      <c r="V414" s="777"/>
      <c r="W414" s="777"/>
      <c r="X414" s="777"/>
      <c r="Y414" s="777"/>
      <c r="Z414" s="777"/>
      <c r="AA414" s="777"/>
      <c r="AB414" s="638"/>
      <c r="AC414" s="638"/>
      <c r="AD414" s="638"/>
      <c r="AE414" s="638"/>
      <c r="AF414" s="638"/>
      <c r="AG414" s="945" t="str">
        <f t="shared" si="40"/>
        <v xml:space="preserve"> </v>
      </c>
      <c r="AH414" s="774" t="str">
        <f t="shared" si="36"/>
        <v xml:space="preserve"> </v>
      </c>
      <c r="AI414" s="774" t="str">
        <f t="shared" si="41"/>
        <v xml:space="preserve"> </v>
      </c>
      <c r="AJ414" s="774" t="str">
        <f t="shared" si="37"/>
        <v xml:space="preserve"> </v>
      </c>
      <c r="AK414" s="774" t="str">
        <f t="shared" si="38"/>
        <v xml:space="preserve"> </v>
      </c>
    </row>
    <row r="415" spans="1:37" x14ac:dyDescent="0.25">
      <c r="A415" s="775"/>
      <c r="B415" s="775"/>
      <c r="C415" s="775"/>
      <c r="D415" s="775"/>
      <c r="E415" s="624"/>
      <c r="F415" s="775"/>
      <c r="G415" s="775"/>
      <c r="H415" s="754"/>
      <c r="I415" s="754"/>
      <c r="J415" s="746"/>
      <c r="K415" s="908"/>
      <c r="L415" s="638"/>
      <c r="M415" s="946"/>
      <c r="N415" s="946"/>
      <c r="O415" s="775"/>
      <c r="P415" s="775"/>
      <c r="Q415" s="947"/>
      <c r="R415" s="943" t="str">
        <f t="shared" si="39"/>
        <v xml:space="preserve"> </v>
      </c>
      <c r="S415" s="948"/>
      <c r="T415" s="948"/>
      <c r="U415" s="777"/>
      <c r="V415" s="777"/>
      <c r="W415" s="777"/>
      <c r="X415" s="777"/>
      <c r="Y415" s="777"/>
      <c r="Z415" s="777"/>
      <c r="AA415" s="777"/>
      <c r="AB415" s="638"/>
      <c r="AC415" s="638"/>
      <c r="AD415" s="638"/>
      <c r="AE415" s="638"/>
      <c r="AF415" s="638"/>
      <c r="AG415" s="945" t="str">
        <f t="shared" si="40"/>
        <v xml:space="preserve"> </v>
      </c>
      <c r="AH415" s="774" t="str">
        <f t="shared" si="36"/>
        <v xml:space="preserve"> </v>
      </c>
      <c r="AI415" s="774" t="str">
        <f t="shared" si="41"/>
        <v xml:space="preserve"> </v>
      </c>
      <c r="AJ415" s="774" t="str">
        <f t="shared" si="37"/>
        <v xml:space="preserve"> </v>
      </c>
      <c r="AK415" s="774" t="str">
        <f t="shared" si="38"/>
        <v xml:space="preserve"> </v>
      </c>
    </row>
    <row r="416" spans="1:37" x14ac:dyDescent="0.25">
      <c r="A416" s="775"/>
      <c r="B416" s="775"/>
      <c r="C416" s="775"/>
      <c r="D416" s="775"/>
      <c r="E416" s="624"/>
      <c r="F416" s="775"/>
      <c r="G416" s="775"/>
      <c r="H416" s="754"/>
      <c r="I416" s="754"/>
      <c r="J416" s="746"/>
      <c r="K416" s="908"/>
      <c r="L416" s="638"/>
      <c r="M416" s="946"/>
      <c r="N416" s="946"/>
      <c r="O416" s="775"/>
      <c r="P416" s="775"/>
      <c r="Q416" s="947"/>
      <c r="R416" s="943" t="str">
        <f t="shared" si="39"/>
        <v xml:space="preserve"> </v>
      </c>
      <c r="S416" s="948"/>
      <c r="T416" s="948"/>
      <c r="U416" s="777"/>
      <c r="V416" s="777"/>
      <c r="W416" s="777"/>
      <c r="X416" s="777"/>
      <c r="Y416" s="777"/>
      <c r="Z416" s="777"/>
      <c r="AA416" s="777"/>
      <c r="AB416" s="638"/>
      <c r="AC416" s="638"/>
      <c r="AD416" s="638"/>
      <c r="AE416" s="638"/>
      <c r="AF416" s="638"/>
      <c r="AG416" s="945" t="str">
        <f t="shared" si="40"/>
        <v xml:space="preserve"> </v>
      </c>
      <c r="AH416" s="774" t="str">
        <f t="shared" si="36"/>
        <v xml:space="preserve"> </v>
      </c>
      <c r="AI416" s="774" t="str">
        <f t="shared" si="41"/>
        <v xml:space="preserve"> </v>
      </c>
      <c r="AJ416" s="774" t="str">
        <f t="shared" si="37"/>
        <v xml:space="preserve"> </v>
      </c>
      <c r="AK416" s="774" t="str">
        <f t="shared" si="38"/>
        <v xml:space="preserve"> </v>
      </c>
    </row>
    <row r="417" spans="1:37" x14ac:dyDescent="0.25">
      <c r="A417" s="775"/>
      <c r="B417" s="775"/>
      <c r="C417" s="775"/>
      <c r="D417" s="775"/>
      <c r="E417" s="624"/>
      <c r="F417" s="775"/>
      <c r="G417" s="775"/>
      <c r="H417" s="754"/>
      <c r="I417" s="754"/>
      <c r="J417" s="746"/>
      <c r="K417" s="908"/>
      <c r="L417" s="638"/>
      <c r="M417" s="946"/>
      <c r="N417" s="946"/>
      <c r="O417" s="775"/>
      <c r="P417" s="775"/>
      <c r="Q417" s="947"/>
      <c r="R417" s="943" t="str">
        <f t="shared" si="39"/>
        <v xml:space="preserve"> </v>
      </c>
      <c r="S417" s="948"/>
      <c r="T417" s="948"/>
      <c r="U417" s="777"/>
      <c r="V417" s="777"/>
      <c r="W417" s="777"/>
      <c r="X417" s="777"/>
      <c r="Y417" s="777"/>
      <c r="Z417" s="777"/>
      <c r="AA417" s="777"/>
      <c r="AB417" s="638"/>
      <c r="AC417" s="638"/>
      <c r="AD417" s="638"/>
      <c r="AE417" s="638"/>
      <c r="AF417" s="638"/>
      <c r="AG417" s="945" t="str">
        <f t="shared" si="40"/>
        <v xml:space="preserve"> </v>
      </c>
      <c r="AH417" s="774" t="str">
        <f t="shared" si="36"/>
        <v xml:space="preserve"> </v>
      </c>
      <c r="AI417" s="774" t="str">
        <f t="shared" si="41"/>
        <v xml:space="preserve"> </v>
      </c>
      <c r="AJ417" s="774" t="str">
        <f t="shared" si="37"/>
        <v xml:space="preserve"> </v>
      </c>
      <c r="AK417" s="774" t="str">
        <f t="shared" si="38"/>
        <v xml:space="preserve"> </v>
      </c>
    </row>
    <row r="418" spans="1:37" x14ac:dyDescent="0.25">
      <c r="A418" s="775"/>
      <c r="B418" s="775"/>
      <c r="C418" s="775"/>
      <c r="D418" s="775"/>
      <c r="E418" s="624"/>
      <c r="F418" s="775"/>
      <c r="G418" s="775"/>
      <c r="H418" s="754"/>
      <c r="I418" s="754"/>
      <c r="J418" s="746"/>
      <c r="K418" s="908"/>
      <c r="L418" s="638"/>
      <c r="M418" s="946"/>
      <c r="N418" s="946"/>
      <c r="O418" s="775"/>
      <c r="P418" s="775"/>
      <c r="Q418" s="947"/>
      <c r="R418" s="943" t="str">
        <f t="shared" si="39"/>
        <v xml:space="preserve"> </v>
      </c>
      <c r="S418" s="948"/>
      <c r="T418" s="948"/>
      <c r="U418" s="777"/>
      <c r="V418" s="777"/>
      <c r="W418" s="777"/>
      <c r="X418" s="777"/>
      <c r="Y418" s="777"/>
      <c r="Z418" s="777"/>
      <c r="AA418" s="777"/>
      <c r="AB418" s="638"/>
      <c r="AC418" s="638"/>
      <c r="AD418" s="638"/>
      <c r="AE418" s="638"/>
      <c r="AF418" s="638"/>
      <c r="AG418" s="945" t="str">
        <f t="shared" si="40"/>
        <v xml:space="preserve"> </v>
      </c>
      <c r="AH418" s="774" t="str">
        <f t="shared" si="36"/>
        <v xml:space="preserve"> </v>
      </c>
      <c r="AI418" s="774" t="str">
        <f t="shared" si="41"/>
        <v xml:space="preserve"> </v>
      </c>
      <c r="AJ418" s="774" t="str">
        <f t="shared" si="37"/>
        <v xml:space="preserve"> </v>
      </c>
      <c r="AK418" s="774" t="str">
        <f t="shared" si="38"/>
        <v xml:space="preserve"> </v>
      </c>
    </row>
    <row r="419" spans="1:37" x14ac:dyDescent="0.25">
      <c r="A419" s="775"/>
      <c r="B419" s="775"/>
      <c r="C419" s="775"/>
      <c r="D419" s="775"/>
      <c r="E419" s="624"/>
      <c r="F419" s="775"/>
      <c r="G419" s="775"/>
      <c r="H419" s="754"/>
      <c r="I419" s="754"/>
      <c r="J419" s="746"/>
      <c r="K419" s="908"/>
      <c r="L419" s="638"/>
      <c r="M419" s="946"/>
      <c r="N419" s="946"/>
      <c r="O419" s="775"/>
      <c r="P419" s="775"/>
      <c r="Q419" s="947"/>
      <c r="R419" s="943" t="str">
        <f t="shared" si="39"/>
        <v xml:space="preserve"> </v>
      </c>
      <c r="S419" s="948"/>
      <c r="T419" s="948"/>
      <c r="U419" s="777"/>
      <c r="V419" s="777"/>
      <c r="W419" s="777"/>
      <c r="X419" s="777"/>
      <c r="Y419" s="777"/>
      <c r="Z419" s="777"/>
      <c r="AA419" s="777"/>
      <c r="AB419" s="638"/>
      <c r="AC419" s="638"/>
      <c r="AD419" s="638"/>
      <c r="AE419" s="638"/>
      <c r="AF419" s="638"/>
      <c r="AG419" s="945" t="str">
        <f t="shared" si="40"/>
        <v xml:space="preserve"> </v>
      </c>
      <c r="AH419" s="774" t="str">
        <f t="shared" si="36"/>
        <v xml:space="preserve"> </v>
      </c>
      <c r="AI419" s="774" t="str">
        <f t="shared" si="41"/>
        <v xml:space="preserve"> </v>
      </c>
      <c r="AJ419" s="774" t="str">
        <f t="shared" si="37"/>
        <v xml:space="preserve"> </v>
      </c>
      <c r="AK419" s="774" t="str">
        <f t="shared" si="38"/>
        <v xml:space="preserve"> </v>
      </c>
    </row>
    <row r="420" spans="1:37" x14ac:dyDescent="0.25">
      <c r="A420" s="775"/>
      <c r="B420" s="775"/>
      <c r="C420" s="775"/>
      <c r="D420" s="775"/>
      <c r="E420" s="624"/>
      <c r="F420" s="775"/>
      <c r="G420" s="775"/>
      <c r="H420" s="754"/>
      <c r="I420" s="754"/>
      <c r="J420" s="746"/>
      <c r="K420" s="908"/>
      <c r="L420" s="638"/>
      <c r="M420" s="946"/>
      <c r="N420" s="946"/>
      <c r="O420" s="775"/>
      <c r="P420" s="775"/>
      <c r="Q420" s="947"/>
      <c r="R420" s="943" t="str">
        <f t="shared" si="39"/>
        <v xml:space="preserve"> </v>
      </c>
      <c r="S420" s="948"/>
      <c r="T420" s="948"/>
      <c r="U420" s="777"/>
      <c r="V420" s="777"/>
      <c r="W420" s="777"/>
      <c r="X420" s="777"/>
      <c r="Y420" s="777"/>
      <c r="Z420" s="777"/>
      <c r="AA420" s="777"/>
      <c r="AB420" s="638"/>
      <c r="AC420" s="638"/>
      <c r="AD420" s="638"/>
      <c r="AE420" s="638"/>
      <c r="AF420" s="638"/>
      <c r="AG420" s="945" t="str">
        <f t="shared" si="40"/>
        <v xml:space="preserve"> </v>
      </c>
      <c r="AH420" s="774" t="str">
        <f t="shared" si="36"/>
        <v xml:space="preserve"> </v>
      </c>
      <c r="AI420" s="774" t="str">
        <f t="shared" si="41"/>
        <v xml:space="preserve"> </v>
      </c>
      <c r="AJ420" s="774" t="str">
        <f t="shared" si="37"/>
        <v xml:space="preserve"> </v>
      </c>
      <c r="AK420" s="774" t="str">
        <f t="shared" si="38"/>
        <v xml:space="preserve"> </v>
      </c>
    </row>
    <row r="421" spans="1:37" x14ac:dyDescent="0.25">
      <c r="A421" s="775"/>
      <c r="B421" s="775"/>
      <c r="C421" s="775"/>
      <c r="D421" s="775"/>
      <c r="E421" s="624"/>
      <c r="F421" s="775"/>
      <c r="G421" s="775"/>
      <c r="H421" s="754"/>
      <c r="I421" s="754"/>
      <c r="J421" s="746"/>
      <c r="K421" s="908"/>
      <c r="L421" s="638"/>
      <c r="M421" s="946"/>
      <c r="N421" s="946"/>
      <c r="O421" s="775"/>
      <c r="P421" s="775"/>
      <c r="Q421" s="947"/>
      <c r="R421" s="943" t="str">
        <f t="shared" si="39"/>
        <v xml:space="preserve"> </v>
      </c>
      <c r="S421" s="948"/>
      <c r="T421" s="948"/>
      <c r="U421" s="777"/>
      <c r="V421" s="777"/>
      <c r="W421" s="777"/>
      <c r="X421" s="777"/>
      <c r="Y421" s="777"/>
      <c r="Z421" s="777"/>
      <c r="AA421" s="777"/>
      <c r="AB421" s="638"/>
      <c r="AC421" s="638"/>
      <c r="AD421" s="638"/>
      <c r="AE421" s="638"/>
      <c r="AF421" s="638"/>
      <c r="AG421" s="945" t="str">
        <f t="shared" si="40"/>
        <v xml:space="preserve"> </v>
      </c>
      <c r="AH421" s="774" t="str">
        <f t="shared" si="36"/>
        <v xml:space="preserve"> </v>
      </c>
      <c r="AI421" s="774" t="str">
        <f t="shared" si="41"/>
        <v xml:space="preserve"> </v>
      </c>
      <c r="AJ421" s="774" t="str">
        <f t="shared" si="37"/>
        <v xml:space="preserve"> </v>
      </c>
      <c r="AK421" s="774" t="str">
        <f t="shared" si="38"/>
        <v xml:space="preserve"> </v>
      </c>
    </row>
    <row r="422" spans="1:37" x14ac:dyDescent="0.25">
      <c r="A422" s="775"/>
      <c r="B422" s="775"/>
      <c r="C422" s="775"/>
      <c r="D422" s="775"/>
      <c r="E422" s="624"/>
      <c r="F422" s="775"/>
      <c r="G422" s="775"/>
      <c r="H422" s="754"/>
      <c r="I422" s="754"/>
      <c r="J422" s="746"/>
      <c r="K422" s="908"/>
      <c r="L422" s="638"/>
      <c r="M422" s="946"/>
      <c r="N422" s="946"/>
      <c r="O422" s="775"/>
      <c r="P422" s="775"/>
      <c r="Q422" s="947"/>
      <c r="R422" s="943" t="str">
        <f t="shared" si="39"/>
        <v xml:space="preserve"> </v>
      </c>
      <c r="S422" s="948"/>
      <c r="T422" s="948"/>
      <c r="U422" s="777"/>
      <c r="V422" s="777"/>
      <c r="W422" s="777"/>
      <c r="X422" s="777"/>
      <c r="Y422" s="777"/>
      <c r="Z422" s="777"/>
      <c r="AA422" s="777"/>
      <c r="AB422" s="638"/>
      <c r="AC422" s="638"/>
      <c r="AD422" s="638"/>
      <c r="AE422" s="638"/>
      <c r="AF422" s="638"/>
      <c r="AG422" s="945" t="str">
        <f t="shared" si="40"/>
        <v xml:space="preserve"> </v>
      </c>
      <c r="AH422" s="774" t="str">
        <f t="shared" si="36"/>
        <v xml:space="preserve"> </v>
      </c>
      <c r="AI422" s="774" t="str">
        <f t="shared" si="41"/>
        <v xml:space="preserve"> </v>
      </c>
      <c r="AJ422" s="774" t="str">
        <f t="shared" si="37"/>
        <v xml:space="preserve"> </v>
      </c>
      <c r="AK422" s="774" t="str">
        <f t="shared" si="38"/>
        <v xml:space="preserve"> </v>
      </c>
    </row>
    <row r="423" spans="1:37" x14ac:dyDescent="0.25">
      <c r="A423" s="775"/>
      <c r="B423" s="775"/>
      <c r="C423" s="775"/>
      <c r="D423" s="775"/>
      <c r="E423" s="624"/>
      <c r="F423" s="775"/>
      <c r="G423" s="775"/>
      <c r="H423" s="754"/>
      <c r="I423" s="754"/>
      <c r="J423" s="746"/>
      <c r="K423" s="908"/>
      <c r="L423" s="638"/>
      <c r="M423" s="946"/>
      <c r="N423" s="946"/>
      <c r="O423" s="775"/>
      <c r="P423" s="775"/>
      <c r="Q423" s="947"/>
      <c r="R423" s="943" t="str">
        <f t="shared" si="39"/>
        <v xml:space="preserve"> </v>
      </c>
      <c r="S423" s="948"/>
      <c r="T423" s="948"/>
      <c r="U423" s="777"/>
      <c r="V423" s="777"/>
      <c r="W423" s="777"/>
      <c r="X423" s="777"/>
      <c r="Y423" s="777"/>
      <c r="Z423" s="777"/>
      <c r="AA423" s="777"/>
      <c r="AB423" s="638"/>
      <c r="AC423" s="638"/>
      <c r="AD423" s="638"/>
      <c r="AE423" s="638"/>
      <c r="AF423" s="638"/>
      <c r="AG423" s="945" t="str">
        <f t="shared" si="40"/>
        <v xml:space="preserve"> </v>
      </c>
      <c r="AH423" s="774" t="str">
        <f t="shared" si="36"/>
        <v xml:space="preserve"> </v>
      </c>
      <c r="AI423" s="774" t="str">
        <f t="shared" si="41"/>
        <v xml:space="preserve"> </v>
      </c>
      <c r="AJ423" s="774" t="str">
        <f t="shared" si="37"/>
        <v xml:space="preserve"> </v>
      </c>
      <c r="AK423" s="774" t="str">
        <f t="shared" si="38"/>
        <v xml:space="preserve"> </v>
      </c>
    </row>
    <row r="424" spans="1:37" x14ac:dyDescent="0.25">
      <c r="A424" s="775"/>
      <c r="B424" s="775"/>
      <c r="C424" s="775"/>
      <c r="D424" s="775"/>
      <c r="E424" s="624"/>
      <c r="F424" s="775"/>
      <c r="G424" s="775"/>
      <c r="H424" s="754"/>
      <c r="I424" s="754"/>
      <c r="J424" s="746"/>
      <c r="K424" s="908"/>
      <c r="L424" s="638"/>
      <c r="M424" s="946"/>
      <c r="N424" s="946"/>
      <c r="O424" s="775"/>
      <c r="P424" s="775"/>
      <c r="Q424" s="947"/>
      <c r="R424" s="943" t="str">
        <f t="shared" si="39"/>
        <v xml:space="preserve"> </v>
      </c>
      <c r="S424" s="948"/>
      <c r="T424" s="948"/>
      <c r="U424" s="777"/>
      <c r="V424" s="777"/>
      <c r="W424" s="777"/>
      <c r="X424" s="777"/>
      <c r="Y424" s="777"/>
      <c r="Z424" s="777"/>
      <c r="AA424" s="777"/>
      <c r="AB424" s="638"/>
      <c r="AC424" s="638"/>
      <c r="AD424" s="638"/>
      <c r="AE424" s="638"/>
      <c r="AF424" s="638"/>
      <c r="AG424" s="945" t="str">
        <f t="shared" si="40"/>
        <v xml:space="preserve"> </v>
      </c>
      <c r="AH424" s="774" t="str">
        <f t="shared" si="36"/>
        <v xml:space="preserve"> </v>
      </c>
      <c r="AI424" s="774" t="str">
        <f t="shared" si="41"/>
        <v xml:space="preserve"> </v>
      </c>
      <c r="AJ424" s="774" t="str">
        <f t="shared" si="37"/>
        <v xml:space="preserve"> </v>
      </c>
      <c r="AK424" s="774" t="str">
        <f t="shared" si="38"/>
        <v xml:space="preserve"> </v>
      </c>
    </row>
    <row r="425" spans="1:37" x14ac:dyDescent="0.25">
      <c r="A425" s="775"/>
      <c r="B425" s="775"/>
      <c r="C425" s="775"/>
      <c r="D425" s="775"/>
      <c r="E425" s="624"/>
      <c r="F425" s="775"/>
      <c r="G425" s="775"/>
      <c r="H425" s="754"/>
      <c r="I425" s="754"/>
      <c r="J425" s="746"/>
      <c r="K425" s="908"/>
      <c r="L425" s="638"/>
      <c r="M425" s="946"/>
      <c r="N425" s="946"/>
      <c r="O425" s="775"/>
      <c r="P425" s="775"/>
      <c r="Q425" s="947"/>
      <c r="R425" s="943" t="str">
        <f t="shared" si="39"/>
        <v xml:space="preserve"> </v>
      </c>
      <c r="S425" s="948"/>
      <c r="T425" s="948"/>
      <c r="U425" s="777"/>
      <c r="V425" s="777"/>
      <c r="W425" s="777"/>
      <c r="X425" s="777"/>
      <c r="Y425" s="777"/>
      <c r="Z425" s="777"/>
      <c r="AA425" s="777"/>
      <c r="AB425" s="638"/>
      <c r="AC425" s="638"/>
      <c r="AD425" s="638"/>
      <c r="AE425" s="638"/>
      <c r="AF425" s="638"/>
      <c r="AG425" s="945" t="str">
        <f t="shared" si="40"/>
        <v xml:space="preserve"> </v>
      </c>
      <c r="AH425" s="774" t="str">
        <f t="shared" si="36"/>
        <v xml:space="preserve"> </v>
      </c>
      <c r="AI425" s="774" t="str">
        <f t="shared" si="41"/>
        <v xml:space="preserve"> </v>
      </c>
      <c r="AJ425" s="774" t="str">
        <f t="shared" si="37"/>
        <v xml:space="preserve"> </v>
      </c>
      <c r="AK425" s="774" t="str">
        <f t="shared" si="38"/>
        <v xml:space="preserve"> </v>
      </c>
    </row>
    <row r="426" spans="1:37" x14ac:dyDescent="0.25">
      <c r="A426" s="775"/>
      <c r="B426" s="775"/>
      <c r="C426" s="775"/>
      <c r="D426" s="775"/>
      <c r="E426" s="624"/>
      <c r="F426" s="775"/>
      <c r="G426" s="775"/>
      <c r="H426" s="754"/>
      <c r="I426" s="754"/>
      <c r="J426" s="746"/>
      <c r="K426" s="908"/>
      <c r="L426" s="638"/>
      <c r="M426" s="946"/>
      <c r="N426" s="946"/>
      <c r="O426" s="775"/>
      <c r="P426" s="775"/>
      <c r="Q426" s="947"/>
      <c r="R426" s="943" t="str">
        <f t="shared" si="39"/>
        <v xml:space="preserve"> </v>
      </c>
      <c r="S426" s="948"/>
      <c r="T426" s="948"/>
      <c r="U426" s="777"/>
      <c r="V426" s="777"/>
      <c r="W426" s="777"/>
      <c r="X426" s="777"/>
      <c r="Y426" s="777"/>
      <c r="Z426" s="777"/>
      <c r="AA426" s="777"/>
      <c r="AB426" s="638"/>
      <c r="AC426" s="638"/>
      <c r="AD426" s="638"/>
      <c r="AE426" s="638"/>
      <c r="AF426" s="638"/>
      <c r="AG426" s="945" t="str">
        <f t="shared" si="40"/>
        <v xml:space="preserve"> </v>
      </c>
      <c r="AH426" s="774" t="str">
        <f t="shared" si="36"/>
        <v xml:space="preserve"> </v>
      </c>
      <c r="AI426" s="774" t="str">
        <f t="shared" si="41"/>
        <v xml:space="preserve"> </v>
      </c>
      <c r="AJ426" s="774" t="str">
        <f t="shared" si="37"/>
        <v xml:space="preserve"> </v>
      </c>
      <c r="AK426" s="774" t="str">
        <f t="shared" si="38"/>
        <v xml:space="preserve"> </v>
      </c>
    </row>
    <row r="427" spans="1:37" x14ac:dyDescent="0.25">
      <c r="A427" s="775"/>
      <c r="B427" s="775"/>
      <c r="C427" s="775"/>
      <c r="D427" s="775"/>
      <c r="E427" s="624"/>
      <c r="F427" s="775"/>
      <c r="G427" s="775"/>
      <c r="H427" s="754"/>
      <c r="I427" s="754"/>
      <c r="J427" s="746"/>
      <c r="K427" s="908"/>
      <c r="L427" s="638"/>
      <c r="M427" s="946"/>
      <c r="N427" s="946"/>
      <c r="O427" s="775"/>
      <c r="P427" s="775"/>
      <c r="Q427" s="947"/>
      <c r="R427" s="943" t="str">
        <f t="shared" si="39"/>
        <v xml:space="preserve"> </v>
      </c>
      <c r="S427" s="948"/>
      <c r="T427" s="948"/>
      <c r="U427" s="777"/>
      <c r="V427" s="777"/>
      <c r="W427" s="777"/>
      <c r="X427" s="777"/>
      <c r="Y427" s="777"/>
      <c r="Z427" s="777"/>
      <c r="AA427" s="777"/>
      <c r="AB427" s="638"/>
      <c r="AC427" s="638"/>
      <c r="AD427" s="638"/>
      <c r="AE427" s="638"/>
      <c r="AF427" s="638"/>
      <c r="AG427" s="945" t="str">
        <f t="shared" si="40"/>
        <v xml:space="preserve"> </v>
      </c>
      <c r="AH427" s="774" t="str">
        <f t="shared" si="36"/>
        <v xml:space="preserve"> </v>
      </c>
      <c r="AI427" s="774" t="str">
        <f t="shared" si="41"/>
        <v xml:space="preserve"> </v>
      </c>
      <c r="AJ427" s="774" t="str">
        <f t="shared" si="37"/>
        <v xml:space="preserve"> </v>
      </c>
      <c r="AK427" s="774" t="str">
        <f t="shared" si="38"/>
        <v xml:space="preserve"> </v>
      </c>
    </row>
    <row r="428" spans="1:37" x14ac:dyDescent="0.25">
      <c r="A428" s="775"/>
      <c r="B428" s="775"/>
      <c r="C428" s="775"/>
      <c r="D428" s="775"/>
      <c r="E428" s="624"/>
      <c r="F428" s="775"/>
      <c r="G428" s="775"/>
      <c r="H428" s="754"/>
      <c r="I428" s="754"/>
      <c r="J428" s="746"/>
      <c r="K428" s="908"/>
      <c r="L428" s="638"/>
      <c r="M428" s="946"/>
      <c r="N428" s="946"/>
      <c r="O428" s="775"/>
      <c r="P428" s="775"/>
      <c r="Q428" s="947"/>
      <c r="R428" s="943" t="str">
        <f t="shared" si="39"/>
        <v xml:space="preserve"> </v>
      </c>
      <c r="S428" s="948"/>
      <c r="T428" s="948"/>
      <c r="U428" s="777"/>
      <c r="V428" s="777"/>
      <c r="W428" s="777"/>
      <c r="X428" s="777"/>
      <c r="Y428" s="777"/>
      <c r="Z428" s="777"/>
      <c r="AA428" s="777"/>
      <c r="AB428" s="638"/>
      <c r="AC428" s="638"/>
      <c r="AD428" s="638"/>
      <c r="AE428" s="638"/>
      <c r="AF428" s="638"/>
      <c r="AG428" s="945" t="str">
        <f t="shared" si="40"/>
        <v xml:space="preserve"> </v>
      </c>
      <c r="AH428" s="774" t="str">
        <f t="shared" si="36"/>
        <v xml:space="preserve"> </v>
      </c>
      <c r="AI428" s="774" t="str">
        <f t="shared" si="41"/>
        <v xml:space="preserve"> </v>
      </c>
      <c r="AJ428" s="774" t="str">
        <f t="shared" si="37"/>
        <v xml:space="preserve"> </v>
      </c>
      <c r="AK428" s="774" t="str">
        <f t="shared" si="38"/>
        <v xml:space="preserve"> </v>
      </c>
    </row>
    <row r="429" spans="1:37" x14ac:dyDescent="0.25">
      <c r="A429" s="775"/>
      <c r="B429" s="775"/>
      <c r="C429" s="775"/>
      <c r="D429" s="775"/>
      <c r="E429" s="624"/>
      <c r="F429" s="775"/>
      <c r="G429" s="775"/>
      <c r="H429" s="754"/>
      <c r="I429" s="754"/>
      <c r="J429" s="746"/>
      <c r="K429" s="908"/>
      <c r="L429" s="638"/>
      <c r="M429" s="946"/>
      <c r="N429" s="946"/>
      <c r="O429" s="775"/>
      <c r="P429" s="775"/>
      <c r="Q429" s="947"/>
      <c r="R429" s="943" t="str">
        <f t="shared" si="39"/>
        <v xml:space="preserve"> </v>
      </c>
      <c r="S429" s="948"/>
      <c r="T429" s="948"/>
      <c r="U429" s="777"/>
      <c r="V429" s="777"/>
      <c r="W429" s="777"/>
      <c r="X429" s="777"/>
      <c r="Y429" s="777"/>
      <c r="Z429" s="777"/>
      <c r="AA429" s="777"/>
      <c r="AB429" s="638"/>
      <c r="AC429" s="638"/>
      <c r="AD429" s="638"/>
      <c r="AE429" s="638"/>
      <c r="AF429" s="638"/>
      <c r="AG429" s="945" t="str">
        <f t="shared" si="40"/>
        <v xml:space="preserve"> </v>
      </c>
      <c r="AH429" s="774" t="str">
        <f t="shared" si="36"/>
        <v xml:space="preserve"> </v>
      </c>
      <c r="AI429" s="774" t="str">
        <f t="shared" si="41"/>
        <v xml:space="preserve"> </v>
      </c>
      <c r="AJ429" s="774" t="str">
        <f t="shared" si="37"/>
        <v xml:space="preserve"> </v>
      </c>
      <c r="AK429" s="774" t="str">
        <f t="shared" si="38"/>
        <v xml:space="preserve"> </v>
      </c>
    </row>
    <row r="430" spans="1:37" x14ac:dyDescent="0.25">
      <c r="A430" s="775"/>
      <c r="B430" s="775"/>
      <c r="C430" s="775"/>
      <c r="D430" s="775"/>
      <c r="E430" s="624"/>
      <c r="F430" s="775"/>
      <c r="G430" s="775"/>
      <c r="H430" s="754"/>
      <c r="I430" s="754"/>
      <c r="J430" s="746"/>
      <c r="K430" s="908"/>
      <c r="L430" s="638"/>
      <c r="M430" s="946"/>
      <c r="N430" s="946"/>
      <c r="O430" s="775"/>
      <c r="P430" s="775"/>
      <c r="Q430" s="947"/>
      <c r="R430" s="943" t="str">
        <f t="shared" si="39"/>
        <v xml:space="preserve"> </v>
      </c>
      <c r="S430" s="948"/>
      <c r="T430" s="948"/>
      <c r="U430" s="777"/>
      <c r="V430" s="777"/>
      <c r="W430" s="777"/>
      <c r="X430" s="777"/>
      <c r="Y430" s="777"/>
      <c r="Z430" s="777"/>
      <c r="AA430" s="777"/>
      <c r="AB430" s="638"/>
      <c r="AC430" s="638"/>
      <c r="AD430" s="638"/>
      <c r="AE430" s="638"/>
      <c r="AF430" s="638"/>
      <c r="AG430" s="945" t="str">
        <f t="shared" si="40"/>
        <v xml:space="preserve"> </v>
      </c>
      <c r="AH430" s="774" t="str">
        <f t="shared" si="36"/>
        <v xml:space="preserve"> </v>
      </c>
      <c r="AI430" s="774" t="str">
        <f t="shared" si="41"/>
        <v xml:space="preserve"> </v>
      </c>
      <c r="AJ430" s="774" t="str">
        <f t="shared" si="37"/>
        <v xml:space="preserve"> </v>
      </c>
      <c r="AK430" s="774" t="str">
        <f t="shared" si="38"/>
        <v xml:space="preserve"> </v>
      </c>
    </row>
    <row r="431" spans="1:37" x14ac:dyDescent="0.25">
      <c r="A431" s="775"/>
      <c r="B431" s="775"/>
      <c r="C431" s="775"/>
      <c r="D431" s="775"/>
      <c r="E431" s="624"/>
      <c r="F431" s="775"/>
      <c r="G431" s="775"/>
      <c r="H431" s="754"/>
      <c r="I431" s="754"/>
      <c r="J431" s="746"/>
      <c r="K431" s="908"/>
      <c r="L431" s="638"/>
      <c r="M431" s="946"/>
      <c r="N431" s="946"/>
      <c r="O431" s="775"/>
      <c r="P431" s="775"/>
      <c r="Q431" s="947"/>
      <c r="R431" s="943" t="str">
        <f t="shared" si="39"/>
        <v xml:space="preserve"> </v>
      </c>
      <c r="S431" s="948"/>
      <c r="T431" s="948"/>
      <c r="U431" s="777"/>
      <c r="V431" s="777"/>
      <c r="W431" s="777"/>
      <c r="X431" s="777"/>
      <c r="Y431" s="777"/>
      <c r="Z431" s="777"/>
      <c r="AA431" s="777"/>
      <c r="AB431" s="638"/>
      <c r="AC431" s="638"/>
      <c r="AD431" s="638"/>
      <c r="AE431" s="638"/>
      <c r="AF431" s="638"/>
      <c r="AG431" s="945" t="str">
        <f t="shared" si="40"/>
        <v xml:space="preserve"> </v>
      </c>
      <c r="AH431" s="774" t="str">
        <f t="shared" si="36"/>
        <v xml:space="preserve"> </v>
      </c>
      <c r="AI431" s="774" t="str">
        <f t="shared" si="41"/>
        <v xml:space="preserve"> </v>
      </c>
      <c r="AJ431" s="774" t="str">
        <f t="shared" si="37"/>
        <v xml:space="preserve"> </v>
      </c>
      <c r="AK431" s="774" t="str">
        <f t="shared" si="38"/>
        <v xml:space="preserve"> </v>
      </c>
    </row>
    <row r="432" spans="1:37" x14ac:dyDescent="0.25">
      <c r="A432" s="775"/>
      <c r="B432" s="775"/>
      <c r="C432" s="775"/>
      <c r="D432" s="775"/>
      <c r="E432" s="624"/>
      <c r="F432" s="775"/>
      <c r="G432" s="775"/>
      <c r="H432" s="754"/>
      <c r="I432" s="754"/>
      <c r="J432" s="746"/>
      <c r="K432" s="908"/>
      <c r="L432" s="638"/>
      <c r="M432" s="946"/>
      <c r="N432" s="946"/>
      <c r="O432" s="775"/>
      <c r="P432" s="775"/>
      <c r="Q432" s="947"/>
      <c r="R432" s="943" t="str">
        <f t="shared" si="39"/>
        <v xml:space="preserve"> </v>
      </c>
      <c r="S432" s="948"/>
      <c r="T432" s="948"/>
      <c r="U432" s="777"/>
      <c r="V432" s="777"/>
      <c r="W432" s="777"/>
      <c r="X432" s="777"/>
      <c r="Y432" s="777"/>
      <c r="Z432" s="777"/>
      <c r="AA432" s="777"/>
      <c r="AB432" s="638"/>
      <c r="AC432" s="638"/>
      <c r="AD432" s="638"/>
      <c r="AE432" s="638"/>
      <c r="AF432" s="638"/>
      <c r="AG432" s="945" t="str">
        <f t="shared" si="40"/>
        <v xml:space="preserve"> </v>
      </c>
      <c r="AH432" s="774" t="str">
        <f t="shared" si="36"/>
        <v xml:space="preserve"> </v>
      </c>
      <c r="AI432" s="774" t="str">
        <f t="shared" si="41"/>
        <v xml:space="preserve"> </v>
      </c>
      <c r="AJ432" s="774" t="str">
        <f t="shared" si="37"/>
        <v xml:space="preserve"> </v>
      </c>
      <c r="AK432" s="774" t="str">
        <f t="shared" si="38"/>
        <v xml:space="preserve"> </v>
      </c>
    </row>
    <row r="433" spans="1:37" x14ac:dyDescent="0.25">
      <c r="A433" s="775"/>
      <c r="B433" s="775"/>
      <c r="C433" s="775"/>
      <c r="D433" s="775"/>
      <c r="E433" s="624"/>
      <c r="F433" s="775"/>
      <c r="G433" s="775"/>
      <c r="H433" s="754"/>
      <c r="I433" s="754"/>
      <c r="J433" s="746"/>
      <c r="K433" s="908"/>
      <c r="L433" s="638"/>
      <c r="M433" s="946"/>
      <c r="N433" s="946"/>
      <c r="O433" s="775"/>
      <c r="P433" s="775"/>
      <c r="Q433" s="947"/>
      <c r="R433" s="943" t="str">
        <f t="shared" si="39"/>
        <v xml:space="preserve"> </v>
      </c>
      <c r="S433" s="948"/>
      <c r="T433" s="948"/>
      <c r="U433" s="777"/>
      <c r="V433" s="777"/>
      <c r="W433" s="777"/>
      <c r="X433" s="777"/>
      <c r="Y433" s="777"/>
      <c r="Z433" s="777"/>
      <c r="AA433" s="777"/>
      <c r="AB433" s="638"/>
      <c r="AC433" s="638"/>
      <c r="AD433" s="638"/>
      <c r="AE433" s="638"/>
      <c r="AF433" s="638"/>
      <c r="AG433" s="945" t="str">
        <f t="shared" si="40"/>
        <v xml:space="preserve"> </v>
      </c>
      <c r="AH433" s="774" t="str">
        <f t="shared" si="36"/>
        <v xml:space="preserve"> </v>
      </c>
      <c r="AI433" s="774" t="str">
        <f t="shared" si="41"/>
        <v xml:space="preserve"> </v>
      </c>
      <c r="AJ433" s="774" t="str">
        <f t="shared" si="37"/>
        <v xml:space="preserve"> </v>
      </c>
      <c r="AK433" s="774" t="str">
        <f t="shared" si="38"/>
        <v xml:space="preserve"> </v>
      </c>
    </row>
    <row r="434" spans="1:37" x14ac:dyDescent="0.25">
      <c r="A434" s="775"/>
      <c r="B434" s="775"/>
      <c r="C434" s="775"/>
      <c r="D434" s="775"/>
      <c r="E434" s="624"/>
      <c r="F434" s="775"/>
      <c r="G434" s="775"/>
      <c r="H434" s="754"/>
      <c r="I434" s="754"/>
      <c r="J434" s="746"/>
      <c r="K434" s="908"/>
      <c r="L434" s="638"/>
      <c r="M434" s="946"/>
      <c r="N434" s="946"/>
      <c r="O434" s="775"/>
      <c r="P434" s="775"/>
      <c r="Q434" s="947"/>
      <c r="R434" s="943" t="str">
        <f t="shared" si="39"/>
        <v xml:space="preserve"> </v>
      </c>
      <c r="S434" s="948"/>
      <c r="T434" s="948"/>
      <c r="U434" s="777"/>
      <c r="V434" s="777"/>
      <c r="W434" s="777"/>
      <c r="X434" s="777"/>
      <c r="Y434" s="777"/>
      <c r="Z434" s="777"/>
      <c r="AA434" s="777"/>
      <c r="AB434" s="638"/>
      <c r="AC434" s="638"/>
      <c r="AD434" s="638"/>
      <c r="AE434" s="638"/>
      <c r="AF434" s="638"/>
      <c r="AG434" s="945" t="str">
        <f t="shared" si="40"/>
        <v xml:space="preserve"> </v>
      </c>
      <c r="AH434" s="774" t="str">
        <f t="shared" si="36"/>
        <v xml:space="preserve"> </v>
      </c>
      <c r="AI434" s="774" t="str">
        <f t="shared" si="41"/>
        <v xml:space="preserve"> </v>
      </c>
      <c r="AJ434" s="774" t="str">
        <f t="shared" si="37"/>
        <v xml:space="preserve"> </v>
      </c>
      <c r="AK434" s="774" t="str">
        <f t="shared" si="38"/>
        <v xml:space="preserve"> </v>
      </c>
    </row>
    <row r="435" spans="1:37" x14ac:dyDescent="0.25">
      <c r="A435" s="775"/>
      <c r="B435" s="775"/>
      <c r="C435" s="775"/>
      <c r="D435" s="775"/>
      <c r="E435" s="624"/>
      <c r="F435" s="775"/>
      <c r="G435" s="775"/>
      <c r="H435" s="754"/>
      <c r="I435" s="754"/>
      <c r="J435" s="746"/>
      <c r="K435" s="908"/>
      <c r="L435" s="638"/>
      <c r="M435" s="946"/>
      <c r="N435" s="946"/>
      <c r="O435" s="775"/>
      <c r="P435" s="775"/>
      <c r="Q435" s="947"/>
      <c r="R435" s="943" t="str">
        <f t="shared" si="39"/>
        <v xml:space="preserve"> </v>
      </c>
      <c r="S435" s="948"/>
      <c r="T435" s="948"/>
      <c r="U435" s="777"/>
      <c r="V435" s="777"/>
      <c r="W435" s="777"/>
      <c r="X435" s="777"/>
      <c r="Y435" s="777"/>
      <c r="Z435" s="777"/>
      <c r="AA435" s="777"/>
      <c r="AB435" s="638"/>
      <c r="AC435" s="638"/>
      <c r="AD435" s="638"/>
      <c r="AE435" s="638"/>
      <c r="AF435" s="638"/>
      <c r="AG435" s="945" t="str">
        <f t="shared" si="40"/>
        <v xml:space="preserve"> </v>
      </c>
      <c r="AH435" s="774" t="str">
        <f t="shared" si="36"/>
        <v xml:space="preserve"> </v>
      </c>
      <c r="AI435" s="774" t="str">
        <f t="shared" si="41"/>
        <v xml:space="preserve"> </v>
      </c>
      <c r="AJ435" s="774" t="str">
        <f t="shared" si="37"/>
        <v xml:space="preserve"> </v>
      </c>
      <c r="AK435" s="774" t="str">
        <f t="shared" si="38"/>
        <v xml:space="preserve"> </v>
      </c>
    </row>
    <row r="436" spans="1:37" x14ac:dyDescent="0.25">
      <c r="A436" s="775"/>
      <c r="B436" s="775"/>
      <c r="C436" s="775"/>
      <c r="D436" s="775"/>
      <c r="E436" s="624"/>
      <c r="F436" s="775"/>
      <c r="G436" s="775"/>
      <c r="H436" s="754"/>
      <c r="I436" s="754"/>
      <c r="J436" s="746"/>
      <c r="K436" s="908"/>
      <c r="L436" s="638"/>
      <c r="M436" s="946"/>
      <c r="N436" s="946"/>
      <c r="O436" s="775"/>
      <c r="P436" s="775"/>
      <c r="Q436" s="947"/>
      <c r="R436" s="943" t="str">
        <f t="shared" si="39"/>
        <v xml:space="preserve"> </v>
      </c>
      <c r="S436" s="948"/>
      <c r="T436" s="948"/>
      <c r="U436" s="777"/>
      <c r="V436" s="777"/>
      <c r="W436" s="777"/>
      <c r="X436" s="777"/>
      <c r="Y436" s="777"/>
      <c r="Z436" s="777"/>
      <c r="AA436" s="777"/>
      <c r="AB436" s="638"/>
      <c r="AC436" s="638"/>
      <c r="AD436" s="638"/>
      <c r="AE436" s="638"/>
      <c r="AF436" s="638"/>
      <c r="AG436" s="945" t="str">
        <f t="shared" si="40"/>
        <v xml:space="preserve"> </v>
      </c>
      <c r="AH436" s="774" t="str">
        <f t="shared" si="36"/>
        <v xml:space="preserve"> </v>
      </c>
      <c r="AI436" s="774" t="str">
        <f t="shared" si="41"/>
        <v xml:space="preserve"> </v>
      </c>
      <c r="AJ436" s="774" t="str">
        <f t="shared" si="37"/>
        <v xml:space="preserve"> </v>
      </c>
      <c r="AK436" s="774" t="str">
        <f t="shared" si="38"/>
        <v xml:space="preserve"> </v>
      </c>
    </row>
    <row r="437" spans="1:37" x14ac:dyDescent="0.25">
      <c r="A437" s="775"/>
      <c r="B437" s="775"/>
      <c r="C437" s="775"/>
      <c r="D437" s="775"/>
      <c r="E437" s="624"/>
      <c r="F437" s="775"/>
      <c r="G437" s="775"/>
      <c r="H437" s="754"/>
      <c r="I437" s="754"/>
      <c r="J437" s="746"/>
      <c r="K437" s="908"/>
      <c r="L437" s="638"/>
      <c r="M437" s="946"/>
      <c r="N437" s="946"/>
      <c r="O437" s="775"/>
      <c r="P437" s="775"/>
      <c r="Q437" s="947"/>
      <c r="R437" s="943" t="str">
        <f t="shared" si="39"/>
        <v xml:space="preserve"> </v>
      </c>
      <c r="S437" s="948"/>
      <c r="T437" s="948"/>
      <c r="U437" s="777"/>
      <c r="V437" s="777"/>
      <c r="W437" s="777"/>
      <c r="X437" s="777"/>
      <c r="Y437" s="777"/>
      <c r="Z437" s="777"/>
      <c r="AA437" s="777"/>
      <c r="AB437" s="638"/>
      <c r="AC437" s="638"/>
      <c r="AD437" s="638"/>
      <c r="AE437" s="638"/>
      <c r="AF437" s="638"/>
      <c r="AG437" s="945" t="str">
        <f t="shared" si="40"/>
        <v xml:space="preserve"> </v>
      </c>
      <c r="AH437" s="774" t="str">
        <f t="shared" si="36"/>
        <v xml:space="preserve"> </v>
      </c>
      <c r="AI437" s="774" t="str">
        <f t="shared" si="41"/>
        <v xml:space="preserve"> </v>
      </c>
      <c r="AJ437" s="774" t="str">
        <f t="shared" si="37"/>
        <v xml:space="preserve"> </v>
      </c>
      <c r="AK437" s="774" t="str">
        <f t="shared" si="38"/>
        <v xml:space="preserve"> </v>
      </c>
    </row>
    <row r="438" spans="1:37" x14ac:dyDescent="0.25">
      <c r="A438" s="775"/>
      <c r="B438" s="775"/>
      <c r="C438" s="775"/>
      <c r="D438" s="775"/>
      <c r="E438" s="624"/>
      <c r="F438" s="775"/>
      <c r="G438" s="775"/>
      <c r="H438" s="754"/>
      <c r="I438" s="754"/>
      <c r="J438" s="746"/>
      <c r="K438" s="908"/>
      <c r="L438" s="638"/>
      <c r="M438" s="946"/>
      <c r="N438" s="946"/>
      <c r="O438" s="775"/>
      <c r="P438" s="775"/>
      <c r="Q438" s="947"/>
      <c r="R438" s="943" t="str">
        <f t="shared" si="39"/>
        <v xml:space="preserve"> </v>
      </c>
      <c r="S438" s="948"/>
      <c r="T438" s="948"/>
      <c r="U438" s="777"/>
      <c r="V438" s="777"/>
      <c r="W438" s="777"/>
      <c r="X438" s="777"/>
      <c r="Y438" s="777"/>
      <c r="Z438" s="777"/>
      <c r="AA438" s="777"/>
      <c r="AB438" s="638"/>
      <c r="AC438" s="638"/>
      <c r="AD438" s="638"/>
      <c r="AE438" s="638"/>
      <c r="AF438" s="638"/>
      <c r="AG438" s="945" t="str">
        <f t="shared" si="40"/>
        <v xml:space="preserve"> </v>
      </c>
      <c r="AH438" s="774" t="str">
        <f t="shared" si="36"/>
        <v xml:space="preserve"> </v>
      </c>
      <c r="AI438" s="774" t="str">
        <f t="shared" si="41"/>
        <v xml:space="preserve"> </v>
      </c>
      <c r="AJ438" s="774" t="str">
        <f t="shared" si="37"/>
        <v xml:space="preserve"> </v>
      </c>
      <c r="AK438" s="774" t="str">
        <f t="shared" si="38"/>
        <v xml:space="preserve"> </v>
      </c>
    </row>
    <row r="439" spans="1:37" x14ac:dyDescent="0.25">
      <c r="A439" s="775"/>
      <c r="B439" s="775"/>
      <c r="C439" s="775"/>
      <c r="D439" s="775"/>
      <c r="E439" s="624"/>
      <c r="F439" s="775"/>
      <c r="G439" s="775"/>
      <c r="H439" s="754"/>
      <c r="I439" s="754"/>
      <c r="J439" s="746"/>
      <c r="K439" s="908"/>
      <c r="L439" s="638"/>
      <c r="M439" s="946"/>
      <c r="N439" s="946"/>
      <c r="O439" s="775"/>
      <c r="P439" s="775"/>
      <c r="Q439" s="947"/>
      <c r="R439" s="943" t="str">
        <f t="shared" si="39"/>
        <v xml:space="preserve"> </v>
      </c>
      <c r="S439" s="948"/>
      <c r="T439" s="948"/>
      <c r="U439" s="777"/>
      <c r="V439" s="777"/>
      <c r="W439" s="777"/>
      <c r="X439" s="777"/>
      <c r="Y439" s="777"/>
      <c r="Z439" s="777"/>
      <c r="AA439" s="777"/>
      <c r="AB439" s="638"/>
      <c r="AC439" s="638"/>
      <c r="AD439" s="638"/>
      <c r="AE439" s="638"/>
      <c r="AF439" s="638"/>
      <c r="AG439" s="945" t="str">
        <f t="shared" si="40"/>
        <v xml:space="preserve"> </v>
      </c>
      <c r="AH439" s="774" t="str">
        <f t="shared" si="36"/>
        <v xml:space="preserve"> </v>
      </c>
      <c r="AI439" s="774" t="str">
        <f t="shared" si="41"/>
        <v xml:space="preserve"> </v>
      </c>
      <c r="AJ439" s="774" t="str">
        <f t="shared" si="37"/>
        <v xml:space="preserve"> </v>
      </c>
      <c r="AK439" s="774" t="str">
        <f t="shared" si="38"/>
        <v xml:space="preserve"> </v>
      </c>
    </row>
    <row r="440" spans="1:37" x14ac:dyDescent="0.25">
      <c r="A440" s="775"/>
      <c r="B440" s="775"/>
      <c r="C440" s="775"/>
      <c r="D440" s="775"/>
      <c r="E440" s="624"/>
      <c r="F440" s="775"/>
      <c r="G440" s="775"/>
      <c r="H440" s="754"/>
      <c r="I440" s="754"/>
      <c r="J440" s="746"/>
      <c r="K440" s="908"/>
      <c r="L440" s="638"/>
      <c r="M440" s="946"/>
      <c r="N440" s="946"/>
      <c r="O440" s="775"/>
      <c r="P440" s="775"/>
      <c r="Q440" s="947"/>
      <c r="R440" s="943" t="str">
        <f t="shared" si="39"/>
        <v xml:space="preserve"> </v>
      </c>
      <c r="S440" s="948"/>
      <c r="T440" s="948"/>
      <c r="U440" s="777"/>
      <c r="V440" s="777"/>
      <c r="W440" s="777"/>
      <c r="X440" s="777"/>
      <c r="Y440" s="777"/>
      <c r="Z440" s="777"/>
      <c r="AA440" s="777"/>
      <c r="AB440" s="638"/>
      <c r="AC440" s="638"/>
      <c r="AD440" s="638"/>
      <c r="AE440" s="638"/>
      <c r="AF440" s="638"/>
      <c r="AG440" s="945" t="str">
        <f t="shared" si="40"/>
        <v xml:space="preserve"> </v>
      </c>
      <c r="AH440" s="774" t="str">
        <f t="shared" si="36"/>
        <v xml:space="preserve"> </v>
      </c>
      <c r="AI440" s="774" t="str">
        <f t="shared" si="41"/>
        <v xml:space="preserve"> </v>
      </c>
      <c r="AJ440" s="774" t="str">
        <f t="shared" si="37"/>
        <v xml:space="preserve"> </v>
      </c>
      <c r="AK440" s="774" t="str">
        <f t="shared" si="38"/>
        <v xml:space="preserve"> </v>
      </c>
    </row>
    <row r="441" spans="1:37" x14ac:dyDescent="0.25">
      <c r="A441" s="775"/>
      <c r="B441" s="775"/>
      <c r="C441" s="775"/>
      <c r="D441" s="775"/>
      <c r="E441" s="624"/>
      <c r="F441" s="775"/>
      <c r="G441" s="775"/>
      <c r="H441" s="754"/>
      <c r="I441" s="754"/>
      <c r="J441" s="746"/>
      <c r="K441" s="908"/>
      <c r="L441" s="638"/>
      <c r="M441" s="946"/>
      <c r="N441" s="946"/>
      <c r="O441" s="775"/>
      <c r="P441" s="775"/>
      <c r="Q441" s="947"/>
      <c r="R441" s="943" t="str">
        <f t="shared" si="39"/>
        <v xml:space="preserve"> </v>
      </c>
      <c r="S441" s="948"/>
      <c r="T441" s="948"/>
      <c r="U441" s="777"/>
      <c r="V441" s="777"/>
      <c r="W441" s="777"/>
      <c r="X441" s="777"/>
      <c r="Y441" s="777"/>
      <c r="Z441" s="777"/>
      <c r="AA441" s="777"/>
      <c r="AB441" s="638"/>
      <c r="AC441" s="638"/>
      <c r="AD441" s="638"/>
      <c r="AE441" s="638"/>
      <c r="AF441" s="638"/>
      <c r="AG441" s="945" t="str">
        <f t="shared" si="40"/>
        <v xml:space="preserve"> </v>
      </c>
      <c r="AH441" s="774" t="str">
        <f t="shared" si="36"/>
        <v xml:space="preserve"> </v>
      </c>
      <c r="AI441" s="774" t="str">
        <f t="shared" si="41"/>
        <v xml:space="preserve"> </v>
      </c>
      <c r="AJ441" s="774" t="str">
        <f t="shared" si="37"/>
        <v xml:space="preserve"> </v>
      </c>
      <c r="AK441" s="774" t="str">
        <f t="shared" si="38"/>
        <v xml:space="preserve"> </v>
      </c>
    </row>
    <row r="442" spans="1:37" x14ac:dyDescent="0.25">
      <c r="A442" s="775"/>
      <c r="B442" s="775"/>
      <c r="C442" s="775"/>
      <c r="D442" s="775"/>
      <c r="E442" s="624"/>
      <c r="F442" s="775"/>
      <c r="G442" s="775"/>
      <c r="H442" s="754"/>
      <c r="I442" s="754"/>
      <c r="J442" s="746"/>
      <c r="K442" s="908"/>
      <c r="L442" s="638"/>
      <c r="M442" s="946"/>
      <c r="N442" s="946"/>
      <c r="O442" s="775"/>
      <c r="P442" s="775"/>
      <c r="Q442" s="947"/>
      <c r="R442" s="943" t="str">
        <f t="shared" si="39"/>
        <v xml:space="preserve"> </v>
      </c>
      <c r="S442" s="948"/>
      <c r="T442" s="948"/>
      <c r="U442" s="777"/>
      <c r="V442" s="777"/>
      <c r="W442" s="777"/>
      <c r="X442" s="777"/>
      <c r="Y442" s="777"/>
      <c r="Z442" s="777"/>
      <c r="AA442" s="777"/>
      <c r="AB442" s="638"/>
      <c r="AC442" s="638"/>
      <c r="AD442" s="638"/>
      <c r="AE442" s="638"/>
      <c r="AF442" s="638"/>
      <c r="AG442" s="945" t="str">
        <f t="shared" si="40"/>
        <v xml:space="preserve"> </v>
      </c>
      <c r="AH442" s="774" t="str">
        <f t="shared" si="36"/>
        <v xml:space="preserve"> </v>
      </c>
      <c r="AI442" s="774" t="str">
        <f t="shared" si="41"/>
        <v xml:space="preserve"> </v>
      </c>
      <c r="AJ442" s="774" t="str">
        <f t="shared" si="37"/>
        <v xml:space="preserve"> </v>
      </c>
      <c r="AK442" s="774" t="str">
        <f t="shared" si="38"/>
        <v xml:space="preserve"> </v>
      </c>
    </row>
    <row r="443" spans="1:37" x14ac:dyDescent="0.25">
      <c r="A443" s="775"/>
      <c r="B443" s="775"/>
      <c r="C443" s="775"/>
      <c r="D443" s="775"/>
      <c r="E443" s="624"/>
      <c r="F443" s="775"/>
      <c r="G443" s="775"/>
      <c r="H443" s="754"/>
      <c r="I443" s="754"/>
      <c r="J443" s="746"/>
      <c r="K443" s="908"/>
      <c r="L443" s="638"/>
      <c r="M443" s="946"/>
      <c r="N443" s="946"/>
      <c r="O443" s="775"/>
      <c r="P443" s="775"/>
      <c r="Q443" s="947"/>
      <c r="R443" s="943" t="str">
        <f t="shared" si="39"/>
        <v xml:space="preserve"> </v>
      </c>
      <c r="S443" s="948"/>
      <c r="T443" s="948"/>
      <c r="U443" s="777"/>
      <c r="V443" s="777"/>
      <c r="W443" s="777"/>
      <c r="X443" s="777"/>
      <c r="Y443" s="777"/>
      <c r="Z443" s="777"/>
      <c r="AA443" s="777"/>
      <c r="AB443" s="638"/>
      <c r="AC443" s="638"/>
      <c r="AD443" s="638"/>
      <c r="AE443" s="638"/>
      <c r="AF443" s="638"/>
      <c r="AG443" s="945" t="str">
        <f t="shared" si="40"/>
        <v xml:space="preserve"> </v>
      </c>
      <c r="AH443" s="774" t="str">
        <f t="shared" si="36"/>
        <v xml:space="preserve"> </v>
      </c>
      <c r="AI443" s="774" t="str">
        <f t="shared" si="41"/>
        <v xml:space="preserve"> </v>
      </c>
      <c r="AJ443" s="774" t="str">
        <f t="shared" si="37"/>
        <v xml:space="preserve"> </v>
      </c>
      <c r="AK443" s="774" t="str">
        <f t="shared" si="38"/>
        <v xml:space="preserve"> </v>
      </c>
    </row>
    <row r="444" spans="1:37" x14ac:dyDescent="0.25">
      <c r="A444" s="775"/>
      <c r="B444" s="775"/>
      <c r="C444" s="775"/>
      <c r="D444" s="775"/>
      <c r="E444" s="624"/>
      <c r="F444" s="775"/>
      <c r="G444" s="775"/>
      <c r="H444" s="754"/>
      <c r="I444" s="754"/>
      <c r="J444" s="746"/>
      <c r="K444" s="908"/>
      <c r="L444" s="638"/>
      <c r="M444" s="946"/>
      <c r="N444" s="946"/>
      <c r="O444" s="775"/>
      <c r="P444" s="775"/>
      <c r="Q444" s="947"/>
      <c r="R444" s="943" t="str">
        <f t="shared" si="39"/>
        <v xml:space="preserve"> </v>
      </c>
      <c r="S444" s="948"/>
      <c r="T444" s="948"/>
      <c r="U444" s="777"/>
      <c r="V444" s="777"/>
      <c r="W444" s="777"/>
      <c r="X444" s="777"/>
      <c r="Y444" s="777"/>
      <c r="Z444" s="777"/>
      <c r="AA444" s="777"/>
      <c r="AB444" s="638"/>
      <c r="AC444" s="638"/>
      <c r="AD444" s="638"/>
      <c r="AE444" s="638"/>
      <c r="AF444" s="638"/>
      <c r="AG444" s="945" t="str">
        <f t="shared" si="40"/>
        <v xml:space="preserve"> </v>
      </c>
      <c r="AH444" s="774" t="str">
        <f t="shared" si="36"/>
        <v xml:space="preserve"> </v>
      </c>
      <c r="AI444" s="774" t="str">
        <f t="shared" si="41"/>
        <v xml:space="preserve"> </v>
      </c>
      <c r="AJ444" s="774" t="str">
        <f t="shared" si="37"/>
        <v xml:space="preserve"> </v>
      </c>
      <c r="AK444" s="774" t="str">
        <f t="shared" si="38"/>
        <v xml:space="preserve"> </v>
      </c>
    </row>
    <row r="445" spans="1:37" x14ac:dyDescent="0.25">
      <c r="A445" s="775"/>
      <c r="B445" s="775"/>
      <c r="C445" s="775"/>
      <c r="D445" s="775"/>
      <c r="E445" s="624"/>
      <c r="F445" s="775"/>
      <c r="G445" s="775"/>
      <c r="H445" s="754"/>
      <c r="I445" s="754"/>
      <c r="J445" s="746"/>
      <c r="K445" s="908"/>
      <c r="L445" s="638"/>
      <c r="M445" s="946"/>
      <c r="N445" s="946"/>
      <c r="O445" s="775"/>
      <c r="P445" s="775"/>
      <c r="Q445" s="947"/>
      <c r="R445" s="943" t="str">
        <f t="shared" si="39"/>
        <v xml:space="preserve"> </v>
      </c>
      <c r="S445" s="948"/>
      <c r="T445" s="948"/>
      <c r="U445" s="777"/>
      <c r="V445" s="777"/>
      <c r="W445" s="777"/>
      <c r="X445" s="777"/>
      <c r="Y445" s="777"/>
      <c r="Z445" s="777"/>
      <c r="AA445" s="777"/>
      <c r="AB445" s="638"/>
      <c r="AC445" s="638"/>
      <c r="AD445" s="638"/>
      <c r="AE445" s="638"/>
      <c r="AF445" s="638"/>
      <c r="AG445" s="945" t="str">
        <f t="shared" si="40"/>
        <v xml:space="preserve"> </v>
      </c>
      <c r="AH445" s="774" t="str">
        <f t="shared" si="36"/>
        <v xml:space="preserve"> </v>
      </c>
      <c r="AI445" s="774" t="str">
        <f t="shared" si="41"/>
        <v xml:space="preserve"> </v>
      </c>
      <c r="AJ445" s="774" t="str">
        <f t="shared" si="37"/>
        <v xml:space="preserve"> </v>
      </c>
      <c r="AK445" s="774" t="str">
        <f t="shared" si="38"/>
        <v xml:space="preserve"> </v>
      </c>
    </row>
    <row r="446" spans="1:37" x14ac:dyDescent="0.25">
      <c r="A446" s="775"/>
      <c r="B446" s="775"/>
      <c r="C446" s="775"/>
      <c r="D446" s="775"/>
      <c r="E446" s="624"/>
      <c r="F446" s="775"/>
      <c r="G446" s="775"/>
      <c r="H446" s="754"/>
      <c r="I446" s="754"/>
      <c r="J446" s="746"/>
      <c r="K446" s="908"/>
      <c r="L446" s="638"/>
      <c r="M446" s="946"/>
      <c r="N446" s="946"/>
      <c r="O446" s="775"/>
      <c r="P446" s="775"/>
      <c r="Q446" s="947"/>
      <c r="R446" s="943" t="str">
        <f t="shared" si="39"/>
        <v xml:space="preserve"> </v>
      </c>
      <c r="S446" s="948"/>
      <c r="T446" s="948"/>
      <c r="U446" s="777"/>
      <c r="V446" s="777"/>
      <c r="W446" s="777"/>
      <c r="X446" s="777"/>
      <c r="Y446" s="777"/>
      <c r="Z446" s="777"/>
      <c r="AA446" s="777"/>
      <c r="AB446" s="638"/>
      <c r="AC446" s="638"/>
      <c r="AD446" s="638"/>
      <c r="AE446" s="638"/>
      <c r="AF446" s="638"/>
      <c r="AG446" s="945" t="str">
        <f t="shared" si="40"/>
        <v xml:space="preserve"> </v>
      </c>
      <c r="AH446" s="774" t="str">
        <f t="shared" si="36"/>
        <v xml:space="preserve"> </v>
      </c>
      <c r="AI446" s="774" t="str">
        <f t="shared" si="41"/>
        <v xml:space="preserve"> </v>
      </c>
      <c r="AJ446" s="774" t="str">
        <f t="shared" si="37"/>
        <v xml:space="preserve"> </v>
      </c>
      <c r="AK446" s="774" t="str">
        <f t="shared" si="38"/>
        <v xml:space="preserve"> </v>
      </c>
    </row>
    <row r="447" spans="1:37" x14ac:dyDescent="0.25">
      <c r="A447" s="775"/>
      <c r="B447" s="775"/>
      <c r="C447" s="775"/>
      <c r="D447" s="775"/>
      <c r="E447" s="624"/>
      <c r="F447" s="775"/>
      <c r="G447" s="775"/>
      <c r="H447" s="754"/>
      <c r="I447" s="754"/>
      <c r="J447" s="746"/>
      <c r="K447" s="908"/>
      <c r="L447" s="638"/>
      <c r="M447" s="946"/>
      <c r="N447" s="946"/>
      <c r="O447" s="775"/>
      <c r="P447" s="775"/>
      <c r="Q447" s="947"/>
      <c r="R447" s="943" t="str">
        <f t="shared" si="39"/>
        <v xml:space="preserve"> </v>
      </c>
      <c r="S447" s="948"/>
      <c r="T447" s="948"/>
      <c r="U447" s="777"/>
      <c r="V447" s="777"/>
      <c r="W447" s="777"/>
      <c r="X447" s="777"/>
      <c r="Y447" s="777"/>
      <c r="Z447" s="777"/>
      <c r="AA447" s="777"/>
      <c r="AB447" s="638"/>
      <c r="AC447" s="638"/>
      <c r="AD447" s="638"/>
      <c r="AE447" s="638"/>
      <c r="AF447" s="638"/>
      <c r="AG447" s="945" t="str">
        <f t="shared" si="40"/>
        <v xml:space="preserve"> </v>
      </c>
      <c r="AH447" s="774" t="str">
        <f t="shared" si="36"/>
        <v xml:space="preserve"> </v>
      </c>
      <c r="AI447" s="774" t="str">
        <f t="shared" si="41"/>
        <v xml:space="preserve"> </v>
      </c>
      <c r="AJ447" s="774" t="str">
        <f t="shared" si="37"/>
        <v xml:space="preserve"> </v>
      </c>
      <c r="AK447" s="774" t="str">
        <f t="shared" si="38"/>
        <v xml:space="preserve"> </v>
      </c>
    </row>
    <row r="448" spans="1:37" x14ac:dyDescent="0.25">
      <c r="A448" s="775"/>
      <c r="B448" s="775"/>
      <c r="C448" s="775"/>
      <c r="D448" s="775"/>
      <c r="E448" s="624"/>
      <c r="F448" s="775"/>
      <c r="G448" s="775"/>
      <c r="H448" s="754"/>
      <c r="I448" s="754"/>
      <c r="J448" s="746"/>
      <c r="K448" s="908"/>
      <c r="L448" s="638"/>
      <c r="M448" s="946"/>
      <c r="N448" s="946"/>
      <c r="O448" s="775"/>
      <c r="P448" s="775"/>
      <c r="Q448" s="947"/>
      <c r="R448" s="943" t="str">
        <f t="shared" si="39"/>
        <v xml:space="preserve"> </v>
      </c>
      <c r="S448" s="948"/>
      <c r="T448" s="948"/>
      <c r="U448" s="777"/>
      <c r="V448" s="777"/>
      <c r="W448" s="777"/>
      <c r="X448" s="777"/>
      <c r="Y448" s="777"/>
      <c r="Z448" s="777"/>
      <c r="AA448" s="777"/>
      <c r="AB448" s="638"/>
      <c r="AC448" s="638"/>
      <c r="AD448" s="638"/>
      <c r="AE448" s="638"/>
      <c r="AF448" s="638"/>
      <c r="AG448" s="945" t="str">
        <f t="shared" si="40"/>
        <v xml:space="preserve"> </v>
      </c>
      <c r="AH448" s="774" t="str">
        <f t="shared" si="36"/>
        <v xml:space="preserve"> </v>
      </c>
      <c r="AI448" s="774" t="str">
        <f t="shared" si="41"/>
        <v xml:space="preserve"> </v>
      </c>
      <c r="AJ448" s="774" t="str">
        <f t="shared" si="37"/>
        <v xml:space="preserve"> </v>
      </c>
      <c r="AK448" s="774" t="str">
        <f t="shared" si="38"/>
        <v xml:space="preserve"> </v>
      </c>
    </row>
    <row r="449" spans="1:37" x14ac:dyDescent="0.25">
      <c r="A449" s="775"/>
      <c r="B449" s="775"/>
      <c r="C449" s="775"/>
      <c r="D449" s="775"/>
      <c r="E449" s="624"/>
      <c r="F449" s="775"/>
      <c r="G449" s="775"/>
      <c r="H449" s="754"/>
      <c r="I449" s="754"/>
      <c r="J449" s="746"/>
      <c r="K449" s="908"/>
      <c r="L449" s="638"/>
      <c r="M449" s="946"/>
      <c r="N449" s="946"/>
      <c r="O449" s="775"/>
      <c r="P449" s="775"/>
      <c r="Q449" s="947"/>
      <c r="R449" s="943" t="str">
        <f t="shared" si="39"/>
        <v xml:space="preserve"> </v>
      </c>
      <c r="S449" s="948"/>
      <c r="T449" s="948"/>
      <c r="U449" s="777"/>
      <c r="V449" s="777"/>
      <c r="W449" s="777"/>
      <c r="X449" s="777"/>
      <c r="Y449" s="777"/>
      <c r="Z449" s="777"/>
      <c r="AA449" s="777"/>
      <c r="AB449" s="638"/>
      <c r="AC449" s="638"/>
      <c r="AD449" s="638"/>
      <c r="AE449" s="638"/>
      <c r="AF449" s="638"/>
      <c r="AG449" s="945" t="str">
        <f t="shared" si="40"/>
        <v xml:space="preserve"> </v>
      </c>
      <c r="AH449" s="774" t="str">
        <f t="shared" si="36"/>
        <v xml:space="preserve"> </v>
      </c>
      <c r="AI449" s="774" t="str">
        <f t="shared" si="41"/>
        <v xml:space="preserve"> </v>
      </c>
      <c r="AJ449" s="774" t="str">
        <f t="shared" si="37"/>
        <v xml:space="preserve"> </v>
      </c>
      <c r="AK449" s="774" t="str">
        <f t="shared" si="38"/>
        <v xml:space="preserve"> </v>
      </c>
    </row>
    <row r="450" spans="1:37" x14ac:dyDescent="0.25">
      <c r="A450" s="775"/>
      <c r="B450" s="775"/>
      <c r="C450" s="775"/>
      <c r="D450" s="775"/>
      <c r="E450" s="624"/>
      <c r="F450" s="775"/>
      <c r="G450" s="775"/>
      <c r="H450" s="754"/>
      <c r="I450" s="754"/>
      <c r="J450" s="746"/>
      <c r="K450" s="908"/>
      <c r="L450" s="638"/>
      <c r="M450" s="946"/>
      <c r="N450" s="946"/>
      <c r="O450" s="775"/>
      <c r="P450" s="775"/>
      <c r="Q450" s="947"/>
      <c r="R450" s="943" t="str">
        <f t="shared" si="39"/>
        <v xml:space="preserve"> </v>
      </c>
      <c r="S450" s="948"/>
      <c r="T450" s="948"/>
      <c r="U450" s="777"/>
      <c r="V450" s="777"/>
      <c r="W450" s="777"/>
      <c r="X450" s="777"/>
      <c r="Y450" s="777"/>
      <c r="Z450" s="777"/>
      <c r="AA450" s="777"/>
      <c r="AB450" s="638"/>
      <c r="AC450" s="638"/>
      <c r="AD450" s="638"/>
      <c r="AE450" s="638"/>
      <c r="AF450" s="638"/>
      <c r="AG450" s="945" t="str">
        <f t="shared" si="40"/>
        <v xml:space="preserve"> </v>
      </c>
      <c r="AH450" s="774" t="str">
        <f t="shared" si="36"/>
        <v xml:space="preserve"> </v>
      </c>
      <c r="AI450" s="774" t="str">
        <f t="shared" si="41"/>
        <v xml:space="preserve"> </v>
      </c>
      <c r="AJ450" s="774" t="str">
        <f t="shared" si="37"/>
        <v xml:space="preserve"> </v>
      </c>
      <c r="AK450" s="774" t="str">
        <f t="shared" si="38"/>
        <v xml:space="preserve"> </v>
      </c>
    </row>
    <row r="451" spans="1:37" x14ac:dyDescent="0.25">
      <c r="A451" s="775"/>
      <c r="B451" s="775"/>
      <c r="C451" s="775"/>
      <c r="D451" s="775"/>
      <c r="E451" s="624"/>
      <c r="F451" s="775"/>
      <c r="G451" s="775"/>
      <c r="H451" s="754"/>
      <c r="I451" s="754"/>
      <c r="J451" s="746"/>
      <c r="K451" s="908"/>
      <c r="L451" s="638"/>
      <c r="M451" s="946"/>
      <c r="N451" s="946"/>
      <c r="O451" s="775"/>
      <c r="P451" s="775"/>
      <c r="Q451" s="947"/>
      <c r="R451" s="943" t="str">
        <f t="shared" si="39"/>
        <v xml:space="preserve"> </v>
      </c>
      <c r="S451" s="948"/>
      <c r="T451" s="948"/>
      <c r="U451" s="777"/>
      <c r="V451" s="777"/>
      <c r="W451" s="777"/>
      <c r="X451" s="777"/>
      <c r="Y451" s="777"/>
      <c r="Z451" s="777"/>
      <c r="AA451" s="777"/>
      <c r="AB451" s="638"/>
      <c r="AC451" s="638"/>
      <c r="AD451" s="638"/>
      <c r="AE451" s="638"/>
      <c r="AF451" s="638"/>
      <c r="AG451" s="945" t="str">
        <f t="shared" si="40"/>
        <v xml:space="preserve"> </v>
      </c>
      <c r="AH451" s="774" t="str">
        <f t="shared" si="36"/>
        <v xml:space="preserve"> </v>
      </c>
      <c r="AI451" s="774" t="str">
        <f t="shared" si="41"/>
        <v xml:space="preserve"> </v>
      </c>
      <c r="AJ451" s="774" t="str">
        <f t="shared" si="37"/>
        <v xml:space="preserve"> </v>
      </c>
      <c r="AK451" s="774" t="str">
        <f t="shared" si="38"/>
        <v xml:space="preserve"> </v>
      </c>
    </row>
    <row r="452" spans="1:37" x14ac:dyDescent="0.25">
      <c r="A452" s="775"/>
      <c r="B452" s="775"/>
      <c r="C452" s="775"/>
      <c r="D452" s="775"/>
      <c r="E452" s="624"/>
      <c r="F452" s="775"/>
      <c r="G452" s="775"/>
      <c r="H452" s="754"/>
      <c r="I452" s="754"/>
      <c r="J452" s="746"/>
      <c r="K452" s="908"/>
      <c r="L452" s="638"/>
      <c r="M452" s="946"/>
      <c r="N452" s="946"/>
      <c r="O452" s="775"/>
      <c r="P452" s="775"/>
      <c r="Q452" s="947"/>
      <c r="R452" s="943" t="str">
        <f t="shared" si="39"/>
        <v xml:space="preserve"> </v>
      </c>
      <c r="S452" s="948"/>
      <c r="T452" s="948"/>
      <c r="U452" s="777"/>
      <c r="V452" s="777"/>
      <c r="W452" s="777"/>
      <c r="X452" s="777"/>
      <c r="Y452" s="777"/>
      <c r="Z452" s="777"/>
      <c r="AA452" s="777"/>
      <c r="AB452" s="638"/>
      <c r="AC452" s="638"/>
      <c r="AD452" s="638"/>
      <c r="AE452" s="638"/>
      <c r="AF452" s="638"/>
      <c r="AG452" s="945" t="str">
        <f t="shared" si="40"/>
        <v xml:space="preserve"> </v>
      </c>
      <c r="AH452" s="774" t="str">
        <f t="shared" si="36"/>
        <v xml:space="preserve"> </v>
      </c>
      <c r="AI452" s="774" t="str">
        <f t="shared" si="41"/>
        <v xml:space="preserve"> </v>
      </c>
      <c r="AJ452" s="774" t="str">
        <f t="shared" si="37"/>
        <v xml:space="preserve"> </v>
      </c>
      <c r="AK452" s="774" t="str">
        <f t="shared" si="38"/>
        <v xml:space="preserve"> </v>
      </c>
    </row>
    <row r="453" spans="1:37" x14ac:dyDescent="0.25">
      <c r="A453" s="775"/>
      <c r="B453" s="775"/>
      <c r="C453" s="775"/>
      <c r="D453" s="775"/>
      <c r="E453" s="624"/>
      <c r="F453" s="775"/>
      <c r="G453" s="775"/>
      <c r="H453" s="754"/>
      <c r="I453" s="754"/>
      <c r="J453" s="746"/>
      <c r="K453" s="908"/>
      <c r="L453" s="638"/>
      <c r="M453" s="946"/>
      <c r="N453" s="946"/>
      <c r="O453" s="775"/>
      <c r="P453" s="775"/>
      <c r="Q453" s="947"/>
      <c r="R453" s="943" t="str">
        <f t="shared" si="39"/>
        <v xml:space="preserve"> </v>
      </c>
      <c r="S453" s="948"/>
      <c r="T453" s="948"/>
      <c r="U453" s="777"/>
      <c r="V453" s="777"/>
      <c r="W453" s="777"/>
      <c r="X453" s="777"/>
      <c r="Y453" s="777"/>
      <c r="Z453" s="777"/>
      <c r="AA453" s="777"/>
      <c r="AB453" s="638"/>
      <c r="AC453" s="638"/>
      <c r="AD453" s="638"/>
      <c r="AE453" s="638"/>
      <c r="AF453" s="638"/>
      <c r="AG453" s="945" t="str">
        <f t="shared" si="40"/>
        <v xml:space="preserve"> </v>
      </c>
      <c r="AH453" s="774" t="str">
        <f t="shared" si="36"/>
        <v xml:space="preserve"> </v>
      </c>
      <c r="AI453" s="774" t="str">
        <f t="shared" si="41"/>
        <v xml:space="preserve"> </v>
      </c>
      <c r="AJ453" s="774" t="str">
        <f t="shared" si="37"/>
        <v xml:space="preserve"> </v>
      </c>
      <c r="AK453" s="774" t="str">
        <f t="shared" si="38"/>
        <v xml:space="preserve"> </v>
      </c>
    </row>
    <row r="454" spans="1:37" x14ac:dyDescent="0.25">
      <c r="A454" s="775"/>
      <c r="B454" s="775"/>
      <c r="C454" s="775"/>
      <c r="D454" s="775"/>
      <c r="E454" s="624"/>
      <c r="F454" s="775"/>
      <c r="G454" s="775"/>
      <c r="H454" s="754"/>
      <c r="I454" s="754"/>
      <c r="J454" s="746"/>
      <c r="K454" s="908"/>
      <c r="L454" s="638"/>
      <c r="M454" s="946"/>
      <c r="N454" s="946"/>
      <c r="O454" s="775"/>
      <c r="P454" s="775"/>
      <c r="Q454" s="947"/>
      <c r="R454" s="943" t="str">
        <f t="shared" si="39"/>
        <v xml:space="preserve"> </v>
      </c>
      <c r="S454" s="948"/>
      <c r="T454" s="948"/>
      <c r="U454" s="777"/>
      <c r="V454" s="777"/>
      <c r="W454" s="777"/>
      <c r="X454" s="777"/>
      <c r="Y454" s="777"/>
      <c r="Z454" s="777"/>
      <c r="AA454" s="777"/>
      <c r="AB454" s="638"/>
      <c r="AC454" s="638"/>
      <c r="AD454" s="638"/>
      <c r="AE454" s="638"/>
      <c r="AF454" s="638"/>
      <c r="AG454" s="945" t="str">
        <f t="shared" si="40"/>
        <v xml:space="preserve"> </v>
      </c>
      <c r="AH454" s="774" t="str">
        <f t="shared" ref="AH454:AH517" si="42">IFERROR(U454/R454," ")</f>
        <v xml:space="preserve"> </v>
      </c>
      <c r="AI454" s="774" t="str">
        <f t="shared" si="41"/>
        <v xml:space="preserve"> </v>
      </c>
      <c r="AJ454" s="774" t="str">
        <f t="shared" ref="AJ454:AJ517" si="43">IFERROR(Z454*0.187*10^-3/O454," ")</f>
        <v xml:space="preserve"> </v>
      </c>
      <c r="AK454" s="774" t="str">
        <f t="shared" ref="AK454:AK517" si="44">IFERROR(AD454*0.187*10^-3/P454," ")</f>
        <v xml:space="preserve"> </v>
      </c>
    </row>
    <row r="455" spans="1:37" x14ac:dyDescent="0.25">
      <c r="A455" s="775"/>
      <c r="B455" s="775"/>
      <c r="C455" s="775"/>
      <c r="D455" s="775"/>
      <c r="E455" s="624"/>
      <c r="F455" s="775"/>
      <c r="G455" s="775"/>
      <c r="H455" s="754"/>
      <c r="I455" s="754"/>
      <c r="J455" s="746"/>
      <c r="K455" s="908"/>
      <c r="L455" s="638"/>
      <c r="M455" s="946"/>
      <c r="N455" s="946"/>
      <c r="O455" s="775"/>
      <c r="P455" s="775"/>
      <c r="Q455" s="947"/>
      <c r="R455" s="943" t="str">
        <f t="shared" ref="R455:R518" si="45">IF(M455*T455&gt;0,M455*T455," ")</f>
        <v xml:space="preserve"> </v>
      </c>
      <c r="S455" s="948"/>
      <c r="T455" s="948"/>
      <c r="U455" s="777"/>
      <c r="V455" s="777"/>
      <c r="W455" s="777"/>
      <c r="X455" s="777"/>
      <c r="Y455" s="777"/>
      <c r="Z455" s="777"/>
      <c r="AA455" s="777"/>
      <c r="AB455" s="638"/>
      <c r="AC455" s="638"/>
      <c r="AD455" s="638"/>
      <c r="AE455" s="638"/>
      <c r="AF455" s="638"/>
      <c r="AG455" s="945" t="str">
        <f t="shared" ref="AG455:AG518" si="46">IF(AF455&gt;0,AF455*0.187*10^-3," ")</f>
        <v xml:space="preserve"> </v>
      </c>
      <c r="AH455" s="774" t="str">
        <f t="shared" si="42"/>
        <v xml:space="preserve"> </v>
      </c>
      <c r="AI455" s="774" t="str">
        <f t="shared" ref="AI455:AI518" si="47">IFERROR(AH455*0.187*10^3," ")</f>
        <v xml:space="preserve"> </v>
      </c>
      <c r="AJ455" s="774" t="str">
        <f t="shared" si="43"/>
        <v xml:space="preserve"> </v>
      </c>
      <c r="AK455" s="774" t="str">
        <f t="shared" si="44"/>
        <v xml:space="preserve"> </v>
      </c>
    </row>
    <row r="456" spans="1:37" x14ac:dyDescent="0.25">
      <c r="A456" s="775"/>
      <c r="B456" s="775"/>
      <c r="C456" s="775"/>
      <c r="D456" s="775"/>
      <c r="E456" s="624"/>
      <c r="F456" s="775"/>
      <c r="G456" s="775"/>
      <c r="H456" s="754"/>
      <c r="I456" s="754"/>
      <c r="J456" s="746"/>
      <c r="K456" s="908"/>
      <c r="L456" s="638"/>
      <c r="M456" s="946"/>
      <c r="N456" s="946"/>
      <c r="O456" s="775"/>
      <c r="P456" s="775"/>
      <c r="Q456" s="947"/>
      <c r="R456" s="943" t="str">
        <f t="shared" si="45"/>
        <v xml:space="preserve"> </v>
      </c>
      <c r="S456" s="948"/>
      <c r="T456" s="948"/>
      <c r="U456" s="777"/>
      <c r="V456" s="777"/>
      <c r="W456" s="777"/>
      <c r="X456" s="777"/>
      <c r="Y456" s="777"/>
      <c r="Z456" s="777"/>
      <c r="AA456" s="777"/>
      <c r="AB456" s="638"/>
      <c r="AC456" s="638"/>
      <c r="AD456" s="638"/>
      <c r="AE456" s="638"/>
      <c r="AF456" s="638"/>
      <c r="AG456" s="945" t="str">
        <f t="shared" si="46"/>
        <v xml:space="preserve"> </v>
      </c>
      <c r="AH456" s="774" t="str">
        <f t="shared" si="42"/>
        <v xml:space="preserve"> </v>
      </c>
      <c r="AI456" s="774" t="str">
        <f t="shared" si="47"/>
        <v xml:space="preserve"> </v>
      </c>
      <c r="AJ456" s="774" t="str">
        <f t="shared" si="43"/>
        <v xml:space="preserve"> </v>
      </c>
      <c r="AK456" s="774" t="str">
        <f t="shared" si="44"/>
        <v xml:space="preserve"> </v>
      </c>
    </row>
    <row r="457" spans="1:37" x14ac:dyDescent="0.25">
      <c r="A457" s="775"/>
      <c r="B457" s="775"/>
      <c r="C457" s="775"/>
      <c r="D457" s="775"/>
      <c r="E457" s="624"/>
      <c r="F457" s="775"/>
      <c r="G457" s="775"/>
      <c r="H457" s="754"/>
      <c r="I457" s="754"/>
      <c r="J457" s="746"/>
      <c r="K457" s="908"/>
      <c r="L457" s="638"/>
      <c r="M457" s="946"/>
      <c r="N457" s="946"/>
      <c r="O457" s="775"/>
      <c r="P457" s="775"/>
      <c r="Q457" s="947"/>
      <c r="R457" s="943" t="str">
        <f t="shared" si="45"/>
        <v xml:space="preserve"> </v>
      </c>
      <c r="S457" s="948"/>
      <c r="T457" s="948"/>
      <c r="U457" s="777"/>
      <c r="V457" s="777"/>
      <c r="W457" s="777"/>
      <c r="X457" s="777"/>
      <c r="Y457" s="777"/>
      <c r="Z457" s="777"/>
      <c r="AA457" s="777"/>
      <c r="AB457" s="638"/>
      <c r="AC457" s="638"/>
      <c r="AD457" s="638"/>
      <c r="AE457" s="638"/>
      <c r="AF457" s="638"/>
      <c r="AG457" s="945" t="str">
        <f t="shared" si="46"/>
        <v xml:space="preserve"> </v>
      </c>
      <c r="AH457" s="774" t="str">
        <f t="shared" si="42"/>
        <v xml:space="preserve"> </v>
      </c>
      <c r="AI457" s="774" t="str">
        <f t="shared" si="47"/>
        <v xml:space="preserve"> </v>
      </c>
      <c r="AJ457" s="774" t="str">
        <f t="shared" si="43"/>
        <v xml:space="preserve"> </v>
      </c>
      <c r="AK457" s="774" t="str">
        <f t="shared" si="44"/>
        <v xml:space="preserve"> </v>
      </c>
    </row>
    <row r="458" spans="1:37" x14ac:dyDescent="0.25">
      <c r="A458" s="775"/>
      <c r="B458" s="775"/>
      <c r="C458" s="775"/>
      <c r="D458" s="775"/>
      <c r="E458" s="624"/>
      <c r="F458" s="775"/>
      <c r="G458" s="775"/>
      <c r="H458" s="754"/>
      <c r="I458" s="754"/>
      <c r="J458" s="746"/>
      <c r="K458" s="908"/>
      <c r="L458" s="638"/>
      <c r="M458" s="946"/>
      <c r="N458" s="946"/>
      <c r="O458" s="775"/>
      <c r="P458" s="775"/>
      <c r="Q458" s="947"/>
      <c r="R458" s="943" t="str">
        <f t="shared" si="45"/>
        <v xml:space="preserve"> </v>
      </c>
      <c r="S458" s="948"/>
      <c r="T458" s="948"/>
      <c r="U458" s="777"/>
      <c r="V458" s="777"/>
      <c r="W458" s="777"/>
      <c r="X458" s="777"/>
      <c r="Y458" s="777"/>
      <c r="Z458" s="777"/>
      <c r="AA458" s="777"/>
      <c r="AB458" s="638"/>
      <c r="AC458" s="638"/>
      <c r="AD458" s="638"/>
      <c r="AE458" s="638"/>
      <c r="AF458" s="638"/>
      <c r="AG458" s="945" t="str">
        <f t="shared" si="46"/>
        <v xml:space="preserve"> </v>
      </c>
      <c r="AH458" s="774" t="str">
        <f t="shared" si="42"/>
        <v xml:space="preserve"> </v>
      </c>
      <c r="AI458" s="774" t="str">
        <f t="shared" si="47"/>
        <v xml:space="preserve"> </v>
      </c>
      <c r="AJ458" s="774" t="str">
        <f t="shared" si="43"/>
        <v xml:space="preserve"> </v>
      </c>
      <c r="AK458" s="774" t="str">
        <f t="shared" si="44"/>
        <v xml:space="preserve"> </v>
      </c>
    </row>
    <row r="459" spans="1:37" x14ac:dyDescent="0.25">
      <c r="A459" s="775"/>
      <c r="B459" s="775"/>
      <c r="C459" s="775"/>
      <c r="D459" s="775"/>
      <c r="E459" s="624"/>
      <c r="F459" s="775"/>
      <c r="G459" s="775"/>
      <c r="H459" s="754"/>
      <c r="I459" s="754"/>
      <c r="J459" s="746"/>
      <c r="K459" s="908"/>
      <c r="L459" s="638"/>
      <c r="M459" s="946"/>
      <c r="N459" s="946"/>
      <c r="O459" s="775"/>
      <c r="P459" s="775"/>
      <c r="Q459" s="947"/>
      <c r="R459" s="943" t="str">
        <f t="shared" si="45"/>
        <v xml:space="preserve"> </v>
      </c>
      <c r="S459" s="948"/>
      <c r="T459" s="948"/>
      <c r="U459" s="777"/>
      <c r="V459" s="777"/>
      <c r="W459" s="777"/>
      <c r="X459" s="777"/>
      <c r="Y459" s="777"/>
      <c r="Z459" s="777"/>
      <c r="AA459" s="777"/>
      <c r="AB459" s="638"/>
      <c r="AC459" s="638"/>
      <c r="AD459" s="638"/>
      <c r="AE459" s="638"/>
      <c r="AF459" s="638"/>
      <c r="AG459" s="945" t="str">
        <f t="shared" si="46"/>
        <v xml:space="preserve"> </v>
      </c>
      <c r="AH459" s="774" t="str">
        <f t="shared" si="42"/>
        <v xml:space="preserve"> </v>
      </c>
      <c r="AI459" s="774" t="str">
        <f t="shared" si="47"/>
        <v xml:space="preserve"> </v>
      </c>
      <c r="AJ459" s="774" t="str">
        <f t="shared" si="43"/>
        <v xml:space="preserve"> </v>
      </c>
      <c r="AK459" s="774" t="str">
        <f t="shared" si="44"/>
        <v xml:space="preserve"> </v>
      </c>
    </row>
    <row r="460" spans="1:37" x14ac:dyDescent="0.25">
      <c r="A460" s="775"/>
      <c r="B460" s="775"/>
      <c r="C460" s="775"/>
      <c r="D460" s="775"/>
      <c r="E460" s="624"/>
      <c r="F460" s="775"/>
      <c r="G460" s="775"/>
      <c r="H460" s="754"/>
      <c r="I460" s="754"/>
      <c r="J460" s="746"/>
      <c r="K460" s="908"/>
      <c r="L460" s="638"/>
      <c r="M460" s="946"/>
      <c r="N460" s="946"/>
      <c r="O460" s="775"/>
      <c r="P460" s="775"/>
      <c r="Q460" s="947"/>
      <c r="R460" s="943" t="str">
        <f t="shared" si="45"/>
        <v xml:space="preserve"> </v>
      </c>
      <c r="S460" s="948"/>
      <c r="T460" s="948"/>
      <c r="U460" s="777"/>
      <c r="V460" s="777"/>
      <c r="W460" s="777"/>
      <c r="X460" s="777"/>
      <c r="Y460" s="777"/>
      <c r="Z460" s="777"/>
      <c r="AA460" s="777"/>
      <c r="AB460" s="638"/>
      <c r="AC460" s="638"/>
      <c r="AD460" s="638"/>
      <c r="AE460" s="638"/>
      <c r="AF460" s="638"/>
      <c r="AG460" s="945" t="str">
        <f t="shared" si="46"/>
        <v xml:space="preserve"> </v>
      </c>
      <c r="AH460" s="774" t="str">
        <f t="shared" si="42"/>
        <v xml:space="preserve"> </v>
      </c>
      <c r="AI460" s="774" t="str">
        <f t="shared" si="47"/>
        <v xml:space="preserve"> </v>
      </c>
      <c r="AJ460" s="774" t="str">
        <f t="shared" si="43"/>
        <v xml:space="preserve"> </v>
      </c>
      <c r="AK460" s="774" t="str">
        <f t="shared" si="44"/>
        <v xml:space="preserve"> </v>
      </c>
    </row>
    <row r="461" spans="1:37" x14ac:dyDescent="0.25">
      <c r="A461" s="775"/>
      <c r="B461" s="775"/>
      <c r="C461" s="775"/>
      <c r="D461" s="775"/>
      <c r="E461" s="624"/>
      <c r="F461" s="775"/>
      <c r="G461" s="775"/>
      <c r="H461" s="754"/>
      <c r="I461" s="754"/>
      <c r="J461" s="746"/>
      <c r="K461" s="908"/>
      <c r="L461" s="638"/>
      <c r="M461" s="946"/>
      <c r="N461" s="946"/>
      <c r="O461" s="775"/>
      <c r="P461" s="775"/>
      <c r="Q461" s="947"/>
      <c r="R461" s="943" t="str">
        <f t="shared" si="45"/>
        <v xml:space="preserve"> </v>
      </c>
      <c r="S461" s="948"/>
      <c r="T461" s="948"/>
      <c r="U461" s="777"/>
      <c r="V461" s="777"/>
      <c r="W461" s="777"/>
      <c r="X461" s="777"/>
      <c r="Y461" s="777"/>
      <c r="Z461" s="777"/>
      <c r="AA461" s="777"/>
      <c r="AB461" s="638"/>
      <c r="AC461" s="638"/>
      <c r="AD461" s="638"/>
      <c r="AE461" s="638"/>
      <c r="AF461" s="638"/>
      <c r="AG461" s="945" t="str">
        <f t="shared" si="46"/>
        <v xml:space="preserve"> </v>
      </c>
      <c r="AH461" s="774" t="str">
        <f t="shared" si="42"/>
        <v xml:space="preserve"> </v>
      </c>
      <c r="AI461" s="774" t="str">
        <f t="shared" si="47"/>
        <v xml:space="preserve"> </v>
      </c>
      <c r="AJ461" s="774" t="str">
        <f t="shared" si="43"/>
        <v xml:space="preserve"> </v>
      </c>
      <c r="AK461" s="774" t="str">
        <f t="shared" si="44"/>
        <v xml:space="preserve"> </v>
      </c>
    </row>
    <row r="462" spans="1:37" x14ac:dyDescent="0.25">
      <c r="A462" s="775"/>
      <c r="B462" s="775"/>
      <c r="C462" s="775"/>
      <c r="D462" s="775"/>
      <c r="E462" s="624"/>
      <c r="F462" s="775"/>
      <c r="G462" s="775"/>
      <c r="H462" s="754"/>
      <c r="I462" s="754"/>
      <c r="J462" s="746"/>
      <c r="K462" s="908"/>
      <c r="L462" s="638"/>
      <c r="M462" s="946"/>
      <c r="N462" s="946"/>
      <c r="O462" s="775"/>
      <c r="P462" s="775"/>
      <c r="Q462" s="947"/>
      <c r="R462" s="943" t="str">
        <f t="shared" si="45"/>
        <v xml:space="preserve"> </v>
      </c>
      <c r="S462" s="948"/>
      <c r="T462" s="948"/>
      <c r="U462" s="777"/>
      <c r="V462" s="777"/>
      <c r="W462" s="777"/>
      <c r="X462" s="777"/>
      <c r="Y462" s="777"/>
      <c r="Z462" s="777"/>
      <c r="AA462" s="777"/>
      <c r="AB462" s="638"/>
      <c r="AC462" s="638"/>
      <c r="AD462" s="638"/>
      <c r="AE462" s="638"/>
      <c r="AF462" s="638"/>
      <c r="AG462" s="945" t="str">
        <f t="shared" si="46"/>
        <v xml:space="preserve"> </v>
      </c>
      <c r="AH462" s="774" t="str">
        <f t="shared" si="42"/>
        <v xml:space="preserve"> </v>
      </c>
      <c r="AI462" s="774" t="str">
        <f t="shared" si="47"/>
        <v xml:space="preserve"> </v>
      </c>
      <c r="AJ462" s="774" t="str">
        <f t="shared" si="43"/>
        <v xml:space="preserve"> </v>
      </c>
      <c r="AK462" s="774" t="str">
        <f t="shared" si="44"/>
        <v xml:space="preserve"> </v>
      </c>
    </row>
    <row r="463" spans="1:37" x14ac:dyDescent="0.25">
      <c r="A463" s="775"/>
      <c r="B463" s="775"/>
      <c r="C463" s="775"/>
      <c r="D463" s="775"/>
      <c r="E463" s="624"/>
      <c r="F463" s="775"/>
      <c r="G463" s="775"/>
      <c r="H463" s="754"/>
      <c r="I463" s="754"/>
      <c r="J463" s="746"/>
      <c r="K463" s="908"/>
      <c r="L463" s="638"/>
      <c r="M463" s="946"/>
      <c r="N463" s="946"/>
      <c r="O463" s="775"/>
      <c r="P463" s="775"/>
      <c r="Q463" s="947"/>
      <c r="R463" s="943" t="str">
        <f t="shared" si="45"/>
        <v xml:space="preserve"> </v>
      </c>
      <c r="S463" s="948"/>
      <c r="T463" s="948"/>
      <c r="U463" s="777"/>
      <c r="V463" s="777"/>
      <c r="W463" s="777"/>
      <c r="X463" s="777"/>
      <c r="Y463" s="777"/>
      <c r="Z463" s="777"/>
      <c r="AA463" s="777"/>
      <c r="AB463" s="638"/>
      <c r="AC463" s="638"/>
      <c r="AD463" s="638"/>
      <c r="AE463" s="638"/>
      <c r="AF463" s="638"/>
      <c r="AG463" s="945" t="str">
        <f t="shared" si="46"/>
        <v xml:space="preserve"> </v>
      </c>
      <c r="AH463" s="774" t="str">
        <f t="shared" si="42"/>
        <v xml:space="preserve"> </v>
      </c>
      <c r="AI463" s="774" t="str">
        <f t="shared" si="47"/>
        <v xml:space="preserve"> </v>
      </c>
      <c r="AJ463" s="774" t="str">
        <f t="shared" si="43"/>
        <v xml:space="preserve"> </v>
      </c>
      <c r="AK463" s="774" t="str">
        <f t="shared" si="44"/>
        <v xml:space="preserve"> </v>
      </c>
    </row>
    <row r="464" spans="1:37" x14ac:dyDescent="0.25">
      <c r="A464" s="775"/>
      <c r="B464" s="775"/>
      <c r="C464" s="775"/>
      <c r="D464" s="775"/>
      <c r="E464" s="624"/>
      <c r="F464" s="775"/>
      <c r="G464" s="775"/>
      <c r="H464" s="754"/>
      <c r="I464" s="754"/>
      <c r="J464" s="746"/>
      <c r="K464" s="908"/>
      <c r="L464" s="638"/>
      <c r="M464" s="946"/>
      <c r="N464" s="946"/>
      <c r="O464" s="775"/>
      <c r="P464" s="775"/>
      <c r="Q464" s="947"/>
      <c r="R464" s="943" t="str">
        <f t="shared" si="45"/>
        <v xml:space="preserve"> </v>
      </c>
      <c r="S464" s="948"/>
      <c r="T464" s="948"/>
      <c r="U464" s="777"/>
      <c r="V464" s="777"/>
      <c r="W464" s="777"/>
      <c r="X464" s="777"/>
      <c r="Y464" s="777"/>
      <c r="Z464" s="777"/>
      <c r="AA464" s="777"/>
      <c r="AB464" s="638"/>
      <c r="AC464" s="638"/>
      <c r="AD464" s="638"/>
      <c r="AE464" s="638"/>
      <c r="AF464" s="638"/>
      <c r="AG464" s="945" t="str">
        <f t="shared" si="46"/>
        <v xml:space="preserve"> </v>
      </c>
      <c r="AH464" s="774" t="str">
        <f t="shared" si="42"/>
        <v xml:space="preserve"> </v>
      </c>
      <c r="AI464" s="774" t="str">
        <f t="shared" si="47"/>
        <v xml:space="preserve"> </v>
      </c>
      <c r="AJ464" s="774" t="str">
        <f t="shared" si="43"/>
        <v xml:space="preserve"> </v>
      </c>
      <c r="AK464" s="774" t="str">
        <f t="shared" si="44"/>
        <v xml:space="preserve"> </v>
      </c>
    </row>
    <row r="465" spans="1:37" x14ac:dyDescent="0.25">
      <c r="A465" s="775"/>
      <c r="B465" s="775"/>
      <c r="C465" s="775"/>
      <c r="D465" s="775"/>
      <c r="E465" s="624"/>
      <c r="F465" s="775"/>
      <c r="G465" s="775"/>
      <c r="H465" s="754"/>
      <c r="I465" s="754"/>
      <c r="J465" s="746"/>
      <c r="K465" s="908"/>
      <c r="L465" s="638"/>
      <c r="M465" s="946"/>
      <c r="N465" s="946"/>
      <c r="O465" s="775"/>
      <c r="P465" s="775"/>
      <c r="Q465" s="947"/>
      <c r="R465" s="943" t="str">
        <f t="shared" si="45"/>
        <v xml:space="preserve"> </v>
      </c>
      <c r="S465" s="948"/>
      <c r="T465" s="948"/>
      <c r="U465" s="777"/>
      <c r="V465" s="777"/>
      <c r="W465" s="777"/>
      <c r="X465" s="777"/>
      <c r="Y465" s="777"/>
      <c r="Z465" s="777"/>
      <c r="AA465" s="777"/>
      <c r="AB465" s="638"/>
      <c r="AC465" s="638"/>
      <c r="AD465" s="638"/>
      <c r="AE465" s="638"/>
      <c r="AF465" s="638"/>
      <c r="AG465" s="945" t="str">
        <f t="shared" si="46"/>
        <v xml:space="preserve"> </v>
      </c>
      <c r="AH465" s="774" t="str">
        <f t="shared" si="42"/>
        <v xml:space="preserve"> </v>
      </c>
      <c r="AI465" s="774" t="str">
        <f t="shared" si="47"/>
        <v xml:space="preserve"> </v>
      </c>
      <c r="AJ465" s="774" t="str">
        <f t="shared" si="43"/>
        <v xml:space="preserve"> </v>
      </c>
      <c r="AK465" s="774" t="str">
        <f t="shared" si="44"/>
        <v xml:space="preserve"> </v>
      </c>
    </row>
    <row r="466" spans="1:37" x14ac:dyDescent="0.25">
      <c r="A466" s="775"/>
      <c r="B466" s="775"/>
      <c r="C466" s="775"/>
      <c r="D466" s="775"/>
      <c r="E466" s="624"/>
      <c r="F466" s="775"/>
      <c r="G466" s="775"/>
      <c r="H466" s="754"/>
      <c r="I466" s="754"/>
      <c r="J466" s="746"/>
      <c r="K466" s="908"/>
      <c r="L466" s="638"/>
      <c r="M466" s="946"/>
      <c r="N466" s="946"/>
      <c r="O466" s="775"/>
      <c r="P466" s="775"/>
      <c r="Q466" s="947"/>
      <c r="R466" s="943" t="str">
        <f t="shared" si="45"/>
        <v xml:space="preserve"> </v>
      </c>
      <c r="S466" s="948"/>
      <c r="T466" s="948"/>
      <c r="U466" s="777"/>
      <c r="V466" s="777"/>
      <c r="W466" s="777"/>
      <c r="X466" s="777"/>
      <c r="Y466" s="777"/>
      <c r="Z466" s="777"/>
      <c r="AA466" s="777"/>
      <c r="AB466" s="638"/>
      <c r="AC466" s="638"/>
      <c r="AD466" s="638"/>
      <c r="AE466" s="638"/>
      <c r="AF466" s="638"/>
      <c r="AG466" s="945" t="str">
        <f t="shared" si="46"/>
        <v xml:space="preserve"> </v>
      </c>
      <c r="AH466" s="774" t="str">
        <f t="shared" si="42"/>
        <v xml:space="preserve"> </v>
      </c>
      <c r="AI466" s="774" t="str">
        <f t="shared" si="47"/>
        <v xml:space="preserve"> </v>
      </c>
      <c r="AJ466" s="774" t="str">
        <f t="shared" si="43"/>
        <v xml:space="preserve"> </v>
      </c>
      <c r="AK466" s="774" t="str">
        <f t="shared" si="44"/>
        <v xml:space="preserve"> </v>
      </c>
    </row>
    <row r="467" spans="1:37" x14ac:dyDescent="0.25">
      <c r="A467" s="775"/>
      <c r="B467" s="775"/>
      <c r="C467" s="775"/>
      <c r="D467" s="775"/>
      <c r="E467" s="624"/>
      <c r="F467" s="775"/>
      <c r="G467" s="775"/>
      <c r="H467" s="754"/>
      <c r="I467" s="754"/>
      <c r="J467" s="746"/>
      <c r="K467" s="908"/>
      <c r="L467" s="638"/>
      <c r="M467" s="946"/>
      <c r="N467" s="946"/>
      <c r="O467" s="775"/>
      <c r="P467" s="775"/>
      <c r="Q467" s="947"/>
      <c r="R467" s="943" t="str">
        <f t="shared" si="45"/>
        <v xml:space="preserve"> </v>
      </c>
      <c r="S467" s="948"/>
      <c r="T467" s="948"/>
      <c r="U467" s="777"/>
      <c r="V467" s="777"/>
      <c r="W467" s="777"/>
      <c r="X467" s="777"/>
      <c r="Y467" s="777"/>
      <c r="Z467" s="777"/>
      <c r="AA467" s="777"/>
      <c r="AB467" s="638"/>
      <c r="AC467" s="638"/>
      <c r="AD467" s="638"/>
      <c r="AE467" s="638"/>
      <c r="AF467" s="638"/>
      <c r="AG467" s="945" t="str">
        <f t="shared" si="46"/>
        <v xml:space="preserve"> </v>
      </c>
      <c r="AH467" s="774" t="str">
        <f t="shared" si="42"/>
        <v xml:space="preserve"> </v>
      </c>
      <c r="AI467" s="774" t="str">
        <f t="shared" si="47"/>
        <v xml:space="preserve"> </v>
      </c>
      <c r="AJ467" s="774" t="str">
        <f t="shared" si="43"/>
        <v xml:space="preserve"> </v>
      </c>
      <c r="AK467" s="774" t="str">
        <f t="shared" si="44"/>
        <v xml:space="preserve"> </v>
      </c>
    </row>
    <row r="468" spans="1:37" x14ac:dyDescent="0.25">
      <c r="A468" s="775"/>
      <c r="B468" s="775"/>
      <c r="C468" s="775"/>
      <c r="D468" s="775"/>
      <c r="E468" s="624"/>
      <c r="F468" s="775"/>
      <c r="G468" s="775"/>
      <c r="H468" s="754"/>
      <c r="I468" s="754"/>
      <c r="J468" s="746"/>
      <c r="K468" s="908"/>
      <c r="L468" s="638"/>
      <c r="M468" s="946"/>
      <c r="N468" s="946"/>
      <c r="O468" s="775"/>
      <c r="P468" s="775"/>
      <c r="Q468" s="947"/>
      <c r="R468" s="943" t="str">
        <f t="shared" si="45"/>
        <v xml:space="preserve"> </v>
      </c>
      <c r="S468" s="948"/>
      <c r="T468" s="948"/>
      <c r="U468" s="777"/>
      <c r="V468" s="777"/>
      <c r="W468" s="777"/>
      <c r="X468" s="777"/>
      <c r="Y468" s="777"/>
      <c r="Z468" s="777"/>
      <c r="AA468" s="777"/>
      <c r="AB468" s="638"/>
      <c r="AC468" s="638"/>
      <c r="AD468" s="638"/>
      <c r="AE468" s="638"/>
      <c r="AF468" s="638"/>
      <c r="AG468" s="945" t="str">
        <f t="shared" si="46"/>
        <v xml:space="preserve"> </v>
      </c>
      <c r="AH468" s="774" t="str">
        <f t="shared" si="42"/>
        <v xml:space="preserve"> </v>
      </c>
      <c r="AI468" s="774" t="str">
        <f t="shared" si="47"/>
        <v xml:space="preserve"> </v>
      </c>
      <c r="AJ468" s="774" t="str">
        <f t="shared" si="43"/>
        <v xml:space="preserve"> </v>
      </c>
      <c r="AK468" s="774" t="str">
        <f t="shared" si="44"/>
        <v xml:space="preserve"> </v>
      </c>
    </row>
    <row r="469" spans="1:37" x14ac:dyDescent="0.25">
      <c r="A469" s="775"/>
      <c r="B469" s="775"/>
      <c r="C469" s="775"/>
      <c r="D469" s="775"/>
      <c r="E469" s="624"/>
      <c r="F469" s="775"/>
      <c r="G469" s="775"/>
      <c r="H469" s="754"/>
      <c r="I469" s="754"/>
      <c r="J469" s="746"/>
      <c r="K469" s="908"/>
      <c r="L469" s="638"/>
      <c r="M469" s="946"/>
      <c r="N469" s="946"/>
      <c r="O469" s="775"/>
      <c r="P469" s="775"/>
      <c r="Q469" s="947"/>
      <c r="R469" s="943" t="str">
        <f t="shared" si="45"/>
        <v xml:space="preserve"> </v>
      </c>
      <c r="S469" s="948"/>
      <c r="T469" s="948"/>
      <c r="U469" s="777"/>
      <c r="V469" s="777"/>
      <c r="W469" s="777"/>
      <c r="X469" s="777"/>
      <c r="Y469" s="777"/>
      <c r="Z469" s="777"/>
      <c r="AA469" s="777"/>
      <c r="AB469" s="638"/>
      <c r="AC469" s="638"/>
      <c r="AD469" s="638"/>
      <c r="AE469" s="638"/>
      <c r="AF469" s="638"/>
      <c r="AG469" s="945" t="str">
        <f t="shared" si="46"/>
        <v xml:space="preserve"> </v>
      </c>
      <c r="AH469" s="774" t="str">
        <f t="shared" si="42"/>
        <v xml:space="preserve"> </v>
      </c>
      <c r="AI469" s="774" t="str">
        <f t="shared" si="47"/>
        <v xml:space="preserve"> </v>
      </c>
      <c r="AJ469" s="774" t="str">
        <f t="shared" si="43"/>
        <v xml:space="preserve"> </v>
      </c>
      <c r="AK469" s="774" t="str">
        <f t="shared" si="44"/>
        <v xml:space="preserve"> </v>
      </c>
    </row>
    <row r="470" spans="1:37" x14ac:dyDescent="0.25">
      <c r="A470" s="775"/>
      <c r="B470" s="775"/>
      <c r="C470" s="775"/>
      <c r="D470" s="775"/>
      <c r="E470" s="624"/>
      <c r="F470" s="775"/>
      <c r="G470" s="775"/>
      <c r="H470" s="754"/>
      <c r="I470" s="754"/>
      <c r="J470" s="746"/>
      <c r="K470" s="908"/>
      <c r="L470" s="638"/>
      <c r="M470" s="946"/>
      <c r="N470" s="946"/>
      <c r="O470" s="775"/>
      <c r="P470" s="775"/>
      <c r="Q470" s="947"/>
      <c r="R470" s="943" t="str">
        <f t="shared" si="45"/>
        <v xml:space="preserve"> </v>
      </c>
      <c r="S470" s="948"/>
      <c r="T470" s="948"/>
      <c r="U470" s="777"/>
      <c r="V470" s="777"/>
      <c r="W470" s="777"/>
      <c r="X470" s="777"/>
      <c r="Y470" s="777"/>
      <c r="Z470" s="777"/>
      <c r="AA470" s="777"/>
      <c r="AB470" s="638"/>
      <c r="AC470" s="638"/>
      <c r="AD470" s="638"/>
      <c r="AE470" s="638"/>
      <c r="AF470" s="638"/>
      <c r="AG470" s="945" t="str">
        <f t="shared" si="46"/>
        <v xml:space="preserve"> </v>
      </c>
      <c r="AH470" s="774" t="str">
        <f t="shared" si="42"/>
        <v xml:space="preserve"> </v>
      </c>
      <c r="AI470" s="774" t="str">
        <f t="shared" si="47"/>
        <v xml:space="preserve"> </v>
      </c>
      <c r="AJ470" s="774" t="str">
        <f t="shared" si="43"/>
        <v xml:space="preserve"> </v>
      </c>
      <c r="AK470" s="774" t="str">
        <f t="shared" si="44"/>
        <v xml:space="preserve"> </v>
      </c>
    </row>
    <row r="471" spans="1:37" x14ac:dyDescent="0.25">
      <c r="A471" s="775"/>
      <c r="B471" s="775"/>
      <c r="C471" s="775"/>
      <c r="D471" s="775"/>
      <c r="E471" s="624"/>
      <c r="F471" s="775"/>
      <c r="G471" s="775"/>
      <c r="H471" s="754"/>
      <c r="I471" s="754"/>
      <c r="J471" s="746"/>
      <c r="K471" s="908"/>
      <c r="L471" s="638"/>
      <c r="M471" s="946"/>
      <c r="N471" s="946"/>
      <c r="O471" s="775"/>
      <c r="P471" s="775"/>
      <c r="Q471" s="947"/>
      <c r="R471" s="943" t="str">
        <f t="shared" si="45"/>
        <v xml:space="preserve"> </v>
      </c>
      <c r="S471" s="948"/>
      <c r="T471" s="948"/>
      <c r="U471" s="777"/>
      <c r="V471" s="777"/>
      <c r="W471" s="777"/>
      <c r="X471" s="777"/>
      <c r="Y471" s="777"/>
      <c r="Z471" s="777"/>
      <c r="AA471" s="777"/>
      <c r="AB471" s="638"/>
      <c r="AC471" s="638"/>
      <c r="AD471" s="638"/>
      <c r="AE471" s="638"/>
      <c r="AF471" s="638"/>
      <c r="AG471" s="945" t="str">
        <f t="shared" si="46"/>
        <v xml:space="preserve"> </v>
      </c>
      <c r="AH471" s="774" t="str">
        <f t="shared" si="42"/>
        <v xml:space="preserve"> </v>
      </c>
      <c r="AI471" s="774" t="str">
        <f t="shared" si="47"/>
        <v xml:space="preserve"> </v>
      </c>
      <c r="AJ471" s="774" t="str">
        <f t="shared" si="43"/>
        <v xml:space="preserve"> </v>
      </c>
      <c r="AK471" s="774" t="str">
        <f t="shared" si="44"/>
        <v xml:space="preserve"> </v>
      </c>
    </row>
    <row r="472" spans="1:37" x14ac:dyDescent="0.25">
      <c r="A472" s="775"/>
      <c r="B472" s="775"/>
      <c r="C472" s="775"/>
      <c r="D472" s="775"/>
      <c r="E472" s="624"/>
      <c r="F472" s="775"/>
      <c r="G472" s="775"/>
      <c r="H472" s="754"/>
      <c r="I472" s="754"/>
      <c r="J472" s="746"/>
      <c r="K472" s="908"/>
      <c r="L472" s="638"/>
      <c r="M472" s="946"/>
      <c r="N472" s="946"/>
      <c r="O472" s="775"/>
      <c r="P472" s="775"/>
      <c r="Q472" s="947"/>
      <c r="R472" s="943" t="str">
        <f t="shared" si="45"/>
        <v xml:space="preserve"> </v>
      </c>
      <c r="S472" s="948"/>
      <c r="T472" s="948"/>
      <c r="U472" s="777"/>
      <c r="V472" s="777"/>
      <c r="W472" s="777"/>
      <c r="X472" s="777"/>
      <c r="Y472" s="777"/>
      <c r="Z472" s="777"/>
      <c r="AA472" s="777"/>
      <c r="AB472" s="638"/>
      <c r="AC472" s="638"/>
      <c r="AD472" s="638"/>
      <c r="AE472" s="638"/>
      <c r="AF472" s="638"/>
      <c r="AG472" s="945" t="str">
        <f t="shared" si="46"/>
        <v xml:space="preserve"> </v>
      </c>
      <c r="AH472" s="774" t="str">
        <f t="shared" si="42"/>
        <v xml:space="preserve"> </v>
      </c>
      <c r="AI472" s="774" t="str">
        <f t="shared" si="47"/>
        <v xml:space="preserve"> </v>
      </c>
      <c r="AJ472" s="774" t="str">
        <f t="shared" si="43"/>
        <v xml:space="preserve"> </v>
      </c>
      <c r="AK472" s="774" t="str">
        <f t="shared" si="44"/>
        <v xml:space="preserve"> </v>
      </c>
    </row>
    <row r="473" spans="1:37" x14ac:dyDescent="0.25">
      <c r="A473" s="775"/>
      <c r="B473" s="775"/>
      <c r="C473" s="775"/>
      <c r="D473" s="775"/>
      <c r="E473" s="624"/>
      <c r="F473" s="775"/>
      <c r="G473" s="775"/>
      <c r="H473" s="754"/>
      <c r="I473" s="754"/>
      <c r="J473" s="746"/>
      <c r="K473" s="908"/>
      <c r="L473" s="638"/>
      <c r="M473" s="946"/>
      <c r="N473" s="946"/>
      <c r="O473" s="775"/>
      <c r="P473" s="775"/>
      <c r="Q473" s="947"/>
      <c r="R473" s="943" t="str">
        <f t="shared" si="45"/>
        <v xml:space="preserve"> </v>
      </c>
      <c r="S473" s="948"/>
      <c r="T473" s="948"/>
      <c r="U473" s="777"/>
      <c r="V473" s="777"/>
      <c r="W473" s="777"/>
      <c r="X473" s="777"/>
      <c r="Y473" s="777"/>
      <c r="Z473" s="777"/>
      <c r="AA473" s="777"/>
      <c r="AB473" s="638"/>
      <c r="AC473" s="638"/>
      <c r="AD473" s="638"/>
      <c r="AE473" s="638"/>
      <c r="AF473" s="638"/>
      <c r="AG473" s="945" t="str">
        <f t="shared" si="46"/>
        <v xml:space="preserve"> </v>
      </c>
      <c r="AH473" s="774" t="str">
        <f t="shared" si="42"/>
        <v xml:space="preserve"> </v>
      </c>
      <c r="AI473" s="774" t="str">
        <f t="shared" si="47"/>
        <v xml:space="preserve"> </v>
      </c>
      <c r="AJ473" s="774" t="str">
        <f t="shared" si="43"/>
        <v xml:space="preserve"> </v>
      </c>
      <c r="AK473" s="774" t="str">
        <f t="shared" si="44"/>
        <v xml:space="preserve"> </v>
      </c>
    </row>
    <row r="474" spans="1:37" x14ac:dyDescent="0.25">
      <c r="A474" s="775"/>
      <c r="B474" s="775"/>
      <c r="C474" s="775"/>
      <c r="D474" s="775"/>
      <c r="E474" s="624"/>
      <c r="F474" s="775"/>
      <c r="G474" s="775"/>
      <c r="H474" s="754"/>
      <c r="I474" s="754"/>
      <c r="J474" s="746"/>
      <c r="K474" s="908"/>
      <c r="L474" s="638"/>
      <c r="M474" s="946"/>
      <c r="N474" s="946"/>
      <c r="O474" s="775"/>
      <c r="P474" s="775"/>
      <c r="Q474" s="947"/>
      <c r="R474" s="943" t="str">
        <f t="shared" si="45"/>
        <v xml:space="preserve"> </v>
      </c>
      <c r="S474" s="948"/>
      <c r="T474" s="948"/>
      <c r="U474" s="777"/>
      <c r="V474" s="777"/>
      <c r="W474" s="777"/>
      <c r="X474" s="777"/>
      <c r="Y474" s="777"/>
      <c r="Z474" s="777"/>
      <c r="AA474" s="777"/>
      <c r="AB474" s="638"/>
      <c r="AC474" s="638"/>
      <c r="AD474" s="638"/>
      <c r="AE474" s="638"/>
      <c r="AF474" s="638"/>
      <c r="AG474" s="945" t="str">
        <f t="shared" si="46"/>
        <v xml:space="preserve"> </v>
      </c>
      <c r="AH474" s="774" t="str">
        <f t="shared" si="42"/>
        <v xml:space="preserve"> </v>
      </c>
      <c r="AI474" s="774" t="str">
        <f t="shared" si="47"/>
        <v xml:space="preserve"> </v>
      </c>
      <c r="AJ474" s="774" t="str">
        <f t="shared" si="43"/>
        <v xml:space="preserve"> </v>
      </c>
      <c r="AK474" s="774" t="str">
        <f t="shared" si="44"/>
        <v xml:space="preserve"> </v>
      </c>
    </row>
    <row r="475" spans="1:37" x14ac:dyDescent="0.25">
      <c r="A475" s="775"/>
      <c r="B475" s="775"/>
      <c r="C475" s="775"/>
      <c r="D475" s="775"/>
      <c r="E475" s="624"/>
      <c r="F475" s="775"/>
      <c r="G475" s="775"/>
      <c r="H475" s="754"/>
      <c r="I475" s="754"/>
      <c r="J475" s="746"/>
      <c r="K475" s="908"/>
      <c r="L475" s="638"/>
      <c r="M475" s="946"/>
      <c r="N475" s="946"/>
      <c r="O475" s="775"/>
      <c r="P475" s="775"/>
      <c r="Q475" s="947"/>
      <c r="R475" s="943" t="str">
        <f t="shared" si="45"/>
        <v xml:space="preserve"> </v>
      </c>
      <c r="S475" s="948"/>
      <c r="T475" s="948"/>
      <c r="U475" s="777"/>
      <c r="V475" s="777"/>
      <c r="W475" s="777"/>
      <c r="X475" s="777"/>
      <c r="Y475" s="777"/>
      <c r="Z475" s="777"/>
      <c r="AA475" s="777"/>
      <c r="AB475" s="638"/>
      <c r="AC475" s="638"/>
      <c r="AD475" s="638"/>
      <c r="AE475" s="638"/>
      <c r="AF475" s="638"/>
      <c r="AG475" s="945" t="str">
        <f t="shared" si="46"/>
        <v xml:space="preserve"> </v>
      </c>
      <c r="AH475" s="774" t="str">
        <f t="shared" si="42"/>
        <v xml:space="preserve"> </v>
      </c>
      <c r="AI475" s="774" t="str">
        <f t="shared" si="47"/>
        <v xml:space="preserve"> </v>
      </c>
      <c r="AJ475" s="774" t="str">
        <f t="shared" si="43"/>
        <v xml:space="preserve"> </v>
      </c>
      <c r="AK475" s="774" t="str">
        <f t="shared" si="44"/>
        <v xml:space="preserve"> </v>
      </c>
    </row>
    <row r="476" spans="1:37" x14ac:dyDescent="0.25">
      <c r="A476" s="775"/>
      <c r="B476" s="775"/>
      <c r="C476" s="775"/>
      <c r="D476" s="775"/>
      <c r="E476" s="624"/>
      <c r="F476" s="775"/>
      <c r="G476" s="775"/>
      <c r="H476" s="754"/>
      <c r="I476" s="754"/>
      <c r="J476" s="746"/>
      <c r="K476" s="908"/>
      <c r="L476" s="638"/>
      <c r="M476" s="946"/>
      <c r="N476" s="946"/>
      <c r="O476" s="775"/>
      <c r="P476" s="775"/>
      <c r="Q476" s="947"/>
      <c r="R476" s="943" t="str">
        <f t="shared" si="45"/>
        <v xml:space="preserve"> </v>
      </c>
      <c r="S476" s="948"/>
      <c r="T476" s="948"/>
      <c r="U476" s="777"/>
      <c r="V476" s="777"/>
      <c r="W476" s="777"/>
      <c r="X476" s="777"/>
      <c r="Y476" s="777"/>
      <c r="Z476" s="777"/>
      <c r="AA476" s="777"/>
      <c r="AB476" s="638"/>
      <c r="AC476" s="638"/>
      <c r="AD476" s="638"/>
      <c r="AE476" s="638"/>
      <c r="AF476" s="638"/>
      <c r="AG476" s="945" t="str">
        <f t="shared" si="46"/>
        <v xml:space="preserve"> </v>
      </c>
      <c r="AH476" s="774" t="str">
        <f t="shared" si="42"/>
        <v xml:space="preserve"> </v>
      </c>
      <c r="AI476" s="774" t="str">
        <f t="shared" si="47"/>
        <v xml:space="preserve"> </v>
      </c>
      <c r="AJ476" s="774" t="str">
        <f t="shared" si="43"/>
        <v xml:space="preserve"> </v>
      </c>
      <c r="AK476" s="774" t="str">
        <f t="shared" si="44"/>
        <v xml:space="preserve"> </v>
      </c>
    </row>
    <row r="477" spans="1:37" x14ac:dyDescent="0.25">
      <c r="A477" s="775"/>
      <c r="B477" s="775"/>
      <c r="C477" s="775"/>
      <c r="D477" s="775"/>
      <c r="E477" s="624"/>
      <c r="F477" s="775"/>
      <c r="G477" s="775"/>
      <c r="H477" s="754"/>
      <c r="I477" s="754"/>
      <c r="J477" s="746"/>
      <c r="K477" s="908"/>
      <c r="L477" s="638"/>
      <c r="M477" s="946"/>
      <c r="N477" s="946"/>
      <c r="O477" s="775"/>
      <c r="P477" s="775"/>
      <c r="Q477" s="947"/>
      <c r="R477" s="943" t="str">
        <f t="shared" si="45"/>
        <v xml:space="preserve"> </v>
      </c>
      <c r="S477" s="948"/>
      <c r="T477" s="948"/>
      <c r="U477" s="777"/>
      <c r="V477" s="777"/>
      <c r="W477" s="777"/>
      <c r="X477" s="777"/>
      <c r="Y477" s="777"/>
      <c r="Z477" s="777"/>
      <c r="AA477" s="777"/>
      <c r="AB477" s="638"/>
      <c r="AC477" s="638"/>
      <c r="AD477" s="638"/>
      <c r="AE477" s="638"/>
      <c r="AF477" s="638"/>
      <c r="AG477" s="945" t="str">
        <f t="shared" si="46"/>
        <v xml:space="preserve"> </v>
      </c>
      <c r="AH477" s="774" t="str">
        <f t="shared" si="42"/>
        <v xml:space="preserve"> </v>
      </c>
      <c r="AI477" s="774" t="str">
        <f t="shared" si="47"/>
        <v xml:space="preserve"> </v>
      </c>
      <c r="AJ477" s="774" t="str">
        <f t="shared" si="43"/>
        <v xml:space="preserve"> </v>
      </c>
      <c r="AK477" s="774" t="str">
        <f t="shared" si="44"/>
        <v xml:space="preserve"> </v>
      </c>
    </row>
    <row r="478" spans="1:37" x14ac:dyDescent="0.25">
      <c r="A478" s="775"/>
      <c r="B478" s="775"/>
      <c r="C478" s="775"/>
      <c r="D478" s="775"/>
      <c r="E478" s="624"/>
      <c r="F478" s="775"/>
      <c r="G478" s="775"/>
      <c r="H478" s="754"/>
      <c r="I478" s="754"/>
      <c r="J478" s="746"/>
      <c r="K478" s="908"/>
      <c r="L478" s="638"/>
      <c r="M478" s="946"/>
      <c r="N478" s="946"/>
      <c r="O478" s="775"/>
      <c r="P478" s="775"/>
      <c r="Q478" s="947"/>
      <c r="R478" s="943" t="str">
        <f t="shared" si="45"/>
        <v xml:space="preserve"> </v>
      </c>
      <c r="S478" s="948"/>
      <c r="T478" s="948"/>
      <c r="U478" s="777"/>
      <c r="V478" s="777"/>
      <c r="W478" s="777"/>
      <c r="X478" s="777"/>
      <c r="Y478" s="777"/>
      <c r="Z478" s="777"/>
      <c r="AA478" s="777"/>
      <c r="AB478" s="638"/>
      <c r="AC478" s="638"/>
      <c r="AD478" s="638"/>
      <c r="AE478" s="638"/>
      <c r="AF478" s="638"/>
      <c r="AG478" s="945" t="str">
        <f t="shared" si="46"/>
        <v xml:space="preserve"> </v>
      </c>
      <c r="AH478" s="774" t="str">
        <f t="shared" si="42"/>
        <v xml:space="preserve"> </v>
      </c>
      <c r="AI478" s="774" t="str">
        <f t="shared" si="47"/>
        <v xml:space="preserve"> </v>
      </c>
      <c r="AJ478" s="774" t="str">
        <f t="shared" si="43"/>
        <v xml:space="preserve"> </v>
      </c>
      <c r="AK478" s="774" t="str">
        <f t="shared" si="44"/>
        <v xml:space="preserve"> </v>
      </c>
    </row>
    <row r="479" spans="1:37" x14ac:dyDescent="0.25">
      <c r="A479" s="775"/>
      <c r="B479" s="775"/>
      <c r="C479" s="775"/>
      <c r="D479" s="775"/>
      <c r="E479" s="624"/>
      <c r="F479" s="775"/>
      <c r="G479" s="775"/>
      <c r="H479" s="754"/>
      <c r="I479" s="754"/>
      <c r="J479" s="746"/>
      <c r="K479" s="908"/>
      <c r="L479" s="638"/>
      <c r="M479" s="946"/>
      <c r="N479" s="946"/>
      <c r="O479" s="775"/>
      <c r="P479" s="775"/>
      <c r="Q479" s="947"/>
      <c r="R479" s="943" t="str">
        <f t="shared" si="45"/>
        <v xml:space="preserve"> </v>
      </c>
      <c r="S479" s="948"/>
      <c r="T479" s="948"/>
      <c r="U479" s="777"/>
      <c r="V479" s="777"/>
      <c r="W479" s="777"/>
      <c r="X479" s="777"/>
      <c r="Y479" s="777"/>
      <c r="Z479" s="777"/>
      <c r="AA479" s="777"/>
      <c r="AB479" s="638"/>
      <c r="AC479" s="638"/>
      <c r="AD479" s="638"/>
      <c r="AE479" s="638"/>
      <c r="AF479" s="638"/>
      <c r="AG479" s="945" t="str">
        <f t="shared" si="46"/>
        <v xml:space="preserve"> </v>
      </c>
      <c r="AH479" s="774" t="str">
        <f t="shared" si="42"/>
        <v xml:space="preserve"> </v>
      </c>
      <c r="AI479" s="774" t="str">
        <f t="shared" si="47"/>
        <v xml:space="preserve"> </v>
      </c>
      <c r="AJ479" s="774" t="str">
        <f t="shared" si="43"/>
        <v xml:space="preserve"> </v>
      </c>
      <c r="AK479" s="774" t="str">
        <f t="shared" si="44"/>
        <v xml:space="preserve"> </v>
      </c>
    </row>
    <row r="480" spans="1:37" x14ac:dyDescent="0.25">
      <c r="A480" s="775"/>
      <c r="B480" s="775"/>
      <c r="C480" s="775"/>
      <c r="D480" s="775"/>
      <c r="E480" s="624"/>
      <c r="F480" s="775"/>
      <c r="G480" s="775"/>
      <c r="H480" s="754"/>
      <c r="I480" s="754"/>
      <c r="J480" s="746"/>
      <c r="K480" s="908"/>
      <c r="L480" s="638"/>
      <c r="M480" s="946"/>
      <c r="N480" s="946"/>
      <c r="O480" s="775"/>
      <c r="P480" s="775"/>
      <c r="Q480" s="947"/>
      <c r="R480" s="943" t="str">
        <f t="shared" si="45"/>
        <v xml:space="preserve"> </v>
      </c>
      <c r="S480" s="948"/>
      <c r="T480" s="948"/>
      <c r="U480" s="777"/>
      <c r="V480" s="777"/>
      <c r="W480" s="777"/>
      <c r="X480" s="777"/>
      <c r="Y480" s="777"/>
      <c r="Z480" s="777"/>
      <c r="AA480" s="777"/>
      <c r="AB480" s="638"/>
      <c r="AC480" s="638"/>
      <c r="AD480" s="638"/>
      <c r="AE480" s="638"/>
      <c r="AF480" s="638"/>
      <c r="AG480" s="945" t="str">
        <f t="shared" si="46"/>
        <v xml:space="preserve"> </v>
      </c>
      <c r="AH480" s="774" t="str">
        <f t="shared" si="42"/>
        <v xml:space="preserve"> </v>
      </c>
      <c r="AI480" s="774" t="str">
        <f t="shared" si="47"/>
        <v xml:space="preserve"> </v>
      </c>
      <c r="AJ480" s="774" t="str">
        <f t="shared" si="43"/>
        <v xml:space="preserve"> </v>
      </c>
      <c r="AK480" s="774" t="str">
        <f t="shared" si="44"/>
        <v xml:space="preserve"> </v>
      </c>
    </row>
    <row r="481" spans="1:37" x14ac:dyDescent="0.25">
      <c r="A481" s="775"/>
      <c r="B481" s="775"/>
      <c r="C481" s="775"/>
      <c r="D481" s="775"/>
      <c r="E481" s="624"/>
      <c r="F481" s="775"/>
      <c r="G481" s="775"/>
      <c r="H481" s="754"/>
      <c r="I481" s="754"/>
      <c r="J481" s="746"/>
      <c r="K481" s="908"/>
      <c r="L481" s="638"/>
      <c r="M481" s="946"/>
      <c r="N481" s="946"/>
      <c r="O481" s="775"/>
      <c r="P481" s="775"/>
      <c r="Q481" s="947"/>
      <c r="R481" s="943" t="str">
        <f t="shared" si="45"/>
        <v xml:space="preserve"> </v>
      </c>
      <c r="S481" s="948"/>
      <c r="T481" s="948"/>
      <c r="U481" s="777"/>
      <c r="V481" s="777"/>
      <c r="W481" s="777"/>
      <c r="X481" s="777"/>
      <c r="Y481" s="777"/>
      <c r="Z481" s="777"/>
      <c r="AA481" s="777"/>
      <c r="AB481" s="638"/>
      <c r="AC481" s="638"/>
      <c r="AD481" s="638"/>
      <c r="AE481" s="638"/>
      <c r="AF481" s="638"/>
      <c r="AG481" s="945" t="str">
        <f t="shared" si="46"/>
        <v xml:space="preserve"> </v>
      </c>
      <c r="AH481" s="774" t="str">
        <f t="shared" si="42"/>
        <v xml:space="preserve"> </v>
      </c>
      <c r="AI481" s="774" t="str">
        <f t="shared" si="47"/>
        <v xml:space="preserve"> </v>
      </c>
      <c r="AJ481" s="774" t="str">
        <f t="shared" si="43"/>
        <v xml:space="preserve"> </v>
      </c>
      <c r="AK481" s="774" t="str">
        <f t="shared" si="44"/>
        <v xml:space="preserve"> </v>
      </c>
    </row>
    <row r="482" spans="1:37" x14ac:dyDescent="0.25">
      <c r="A482" s="775"/>
      <c r="B482" s="775"/>
      <c r="C482" s="775"/>
      <c r="D482" s="775"/>
      <c r="E482" s="624"/>
      <c r="F482" s="775"/>
      <c r="G482" s="775"/>
      <c r="H482" s="754"/>
      <c r="I482" s="754"/>
      <c r="J482" s="746"/>
      <c r="K482" s="908"/>
      <c r="L482" s="638"/>
      <c r="M482" s="946"/>
      <c r="N482" s="946"/>
      <c r="O482" s="775"/>
      <c r="P482" s="775"/>
      <c r="Q482" s="947"/>
      <c r="R482" s="943" t="str">
        <f t="shared" si="45"/>
        <v xml:space="preserve"> </v>
      </c>
      <c r="S482" s="948"/>
      <c r="T482" s="948"/>
      <c r="U482" s="777"/>
      <c r="V482" s="777"/>
      <c r="W482" s="777"/>
      <c r="X482" s="777"/>
      <c r="Y482" s="777"/>
      <c r="Z482" s="777"/>
      <c r="AA482" s="777"/>
      <c r="AB482" s="638"/>
      <c r="AC482" s="638"/>
      <c r="AD482" s="638"/>
      <c r="AE482" s="638"/>
      <c r="AF482" s="638"/>
      <c r="AG482" s="945" t="str">
        <f t="shared" si="46"/>
        <v xml:space="preserve"> </v>
      </c>
      <c r="AH482" s="774" t="str">
        <f t="shared" si="42"/>
        <v xml:space="preserve"> </v>
      </c>
      <c r="AI482" s="774" t="str">
        <f t="shared" si="47"/>
        <v xml:space="preserve"> </v>
      </c>
      <c r="AJ482" s="774" t="str">
        <f t="shared" si="43"/>
        <v xml:space="preserve"> </v>
      </c>
      <c r="AK482" s="774" t="str">
        <f t="shared" si="44"/>
        <v xml:space="preserve"> </v>
      </c>
    </row>
    <row r="483" spans="1:37" x14ac:dyDescent="0.25">
      <c r="A483" s="775"/>
      <c r="B483" s="775"/>
      <c r="C483" s="775"/>
      <c r="D483" s="775"/>
      <c r="E483" s="624"/>
      <c r="F483" s="775"/>
      <c r="G483" s="775"/>
      <c r="H483" s="754"/>
      <c r="I483" s="754"/>
      <c r="J483" s="746"/>
      <c r="K483" s="908"/>
      <c r="L483" s="638"/>
      <c r="M483" s="946"/>
      <c r="N483" s="946"/>
      <c r="O483" s="775"/>
      <c r="P483" s="775"/>
      <c r="Q483" s="947"/>
      <c r="R483" s="943" t="str">
        <f t="shared" si="45"/>
        <v xml:space="preserve"> </v>
      </c>
      <c r="S483" s="948"/>
      <c r="T483" s="948"/>
      <c r="U483" s="777"/>
      <c r="V483" s="777"/>
      <c r="W483" s="777"/>
      <c r="X483" s="777"/>
      <c r="Y483" s="777"/>
      <c r="Z483" s="777"/>
      <c r="AA483" s="777"/>
      <c r="AB483" s="638"/>
      <c r="AC483" s="638"/>
      <c r="AD483" s="638"/>
      <c r="AE483" s="638"/>
      <c r="AF483" s="638"/>
      <c r="AG483" s="945" t="str">
        <f t="shared" si="46"/>
        <v xml:space="preserve"> </v>
      </c>
      <c r="AH483" s="774" t="str">
        <f t="shared" si="42"/>
        <v xml:space="preserve"> </v>
      </c>
      <c r="AI483" s="774" t="str">
        <f t="shared" si="47"/>
        <v xml:space="preserve"> </v>
      </c>
      <c r="AJ483" s="774" t="str">
        <f t="shared" si="43"/>
        <v xml:space="preserve"> </v>
      </c>
      <c r="AK483" s="774" t="str">
        <f t="shared" si="44"/>
        <v xml:space="preserve"> </v>
      </c>
    </row>
    <row r="484" spans="1:37" x14ac:dyDescent="0.25">
      <c r="A484" s="775"/>
      <c r="B484" s="775"/>
      <c r="C484" s="775"/>
      <c r="D484" s="775"/>
      <c r="E484" s="624"/>
      <c r="F484" s="775"/>
      <c r="G484" s="775"/>
      <c r="H484" s="754"/>
      <c r="I484" s="754"/>
      <c r="J484" s="746"/>
      <c r="K484" s="908"/>
      <c r="L484" s="638"/>
      <c r="M484" s="946"/>
      <c r="N484" s="946"/>
      <c r="O484" s="775"/>
      <c r="P484" s="775"/>
      <c r="Q484" s="947"/>
      <c r="R484" s="943" t="str">
        <f t="shared" si="45"/>
        <v xml:space="preserve"> </v>
      </c>
      <c r="S484" s="948"/>
      <c r="T484" s="948"/>
      <c r="U484" s="777"/>
      <c r="V484" s="777"/>
      <c r="W484" s="777"/>
      <c r="X484" s="777"/>
      <c r="Y484" s="777"/>
      <c r="Z484" s="777"/>
      <c r="AA484" s="777"/>
      <c r="AB484" s="638"/>
      <c r="AC484" s="638"/>
      <c r="AD484" s="638"/>
      <c r="AE484" s="638"/>
      <c r="AF484" s="638"/>
      <c r="AG484" s="945" t="str">
        <f t="shared" si="46"/>
        <v xml:space="preserve"> </v>
      </c>
      <c r="AH484" s="774" t="str">
        <f t="shared" si="42"/>
        <v xml:space="preserve"> </v>
      </c>
      <c r="AI484" s="774" t="str">
        <f t="shared" si="47"/>
        <v xml:space="preserve"> </v>
      </c>
      <c r="AJ484" s="774" t="str">
        <f t="shared" si="43"/>
        <v xml:space="preserve"> </v>
      </c>
      <c r="AK484" s="774" t="str">
        <f t="shared" si="44"/>
        <v xml:space="preserve"> </v>
      </c>
    </row>
    <row r="485" spans="1:37" x14ac:dyDescent="0.25">
      <c r="A485" s="775"/>
      <c r="B485" s="775"/>
      <c r="C485" s="775"/>
      <c r="D485" s="775"/>
      <c r="E485" s="624"/>
      <c r="F485" s="775"/>
      <c r="G485" s="775"/>
      <c r="H485" s="754"/>
      <c r="I485" s="754"/>
      <c r="J485" s="746"/>
      <c r="K485" s="908"/>
      <c r="L485" s="638"/>
      <c r="M485" s="946"/>
      <c r="N485" s="946"/>
      <c r="O485" s="775"/>
      <c r="P485" s="775"/>
      <c r="Q485" s="947"/>
      <c r="R485" s="943" t="str">
        <f t="shared" si="45"/>
        <v xml:space="preserve"> </v>
      </c>
      <c r="S485" s="948"/>
      <c r="T485" s="948"/>
      <c r="U485" s="777"/>
      <c r="V485" s="777"/>
      <c r="W485" s="777"/>
      <c r="X485" s="777"/>
      <c r="Y485" s="777"/>
      <c r="Z485" s="777"/>
      <c r="AA485" s="777"/>
      <c r="AB485" s="638"/>
      <c r="AC485" s="638"/>
      <c r="AD485" s="638"/>
      <c r="AE485" s="638"/>
      <c r="AF485" s="638"/>
      <c r="AG485" s="945" t="str">
        <f t="shared" si="46"/>
        <v xml:space="preserve"> </v>
      </c>
      <c r="AH485" s="774" t="str">
        <f t="shared" si="42"/>
        <v xml:space="preserve"> </v>
      </c>
      <c r="AI485" s="774" t="str">
        <f t="shared" si="47"/>
        <v xml:space="preserve"> </v>
      </c>
      <c r="AJ485" s="774" t="str">
        <f t="shared" si="43"/>
        <v xml:space="preserve"> </v>
      </c>
      <c r="AK485" s="774" t="str">
        <f t="shared" si="44"/>
        <v xml:space="preserve"> </v>
      </c>
    </row>
    <row r="486" spans="1:37" x14ac:dyDescent="0.25">
      <c r="A486" s="775"/>
      <c r="B486" s="775"/>
      <c r="C486" s="775"/>
      <c r="D486" s="775"/>
      <c r="E486" s="624"/>
      <c r="F486" s="775"/>
      <c r="G486" s="775"/>
      <c r="H486" s="754"/>
      <c r="I486" s="754"/>
      <c r="J486" s="746"/>
      <c r="K486" s="908"/>
      <c r="L486" s="638"/>
      <c r="M486" s="946"/>
      <c r="N486" s="946"/>
      <c r="O486" s="775"/>
      <c r="P486" s="775"/>
      <c r="Q486" s="947"/>
      <c r="R486" s="943" t="str">
        <f t="shared" si="45"/>
        <v xml:space="preserve"> </v>
      </c>
      <c r="S486" s="948"/>
      <c r="T486" s="948"/>
      <c r="U486" s="777"/>
      <c r="V486" s="777"/>
      <c r="W486" s="777"/>
      <c r="X486" s="777"/>
      <c r="Y486" s="777"/>
      <c r="Z486" s="777"/>
      <c r="AA486" s="777"/>
      <c r="AB486" s="638"/>
      <c r="AC486" s="638"/>
      <c r="AD486" s="638"/>
      <c r="AE486" s="638"/>
      <c r="AF486" s="638"/>
      <c r="AG486" s="945" t="str">
        <f t="shared" si="46"/>
        <v xml:space="preserve"> </v>
      </c>
      <c r="AH486" s="774" t="str">
        <f t="shared" si="42"/>
        <v xml:space="preserve"> </v>
      </c>
      <c r="AI486" s="774" t="str">
        <f t="shared" si="47"/>
        <v xml:space="preserve"> </v>
      </c>
      <c r="AJ486" s="774" t="str">
        <f t="shared" si="43"/>
        <v xml:space="preserve"> </v>
      </c>
      <c r="AK486" s="774" t="str">
        <f t="shared" si="44"/>
        <v xml:space="preserve"> </v>
      </c>
    </row>
    <row r="487" spans="1:37" x14ac:dyDescent="0.25">
      <c r="A487" s="775"/>
      <c r="B487" s="775"/>
      <c r="C487" s="775"/>
      <c r="D487" s="775"/>
      <c r="E487" s="624"/>
      <c r="F487" s="775"/>
      <c r="G487" s="775"/>
      <c r="H487" s="754"/>
      <c r="I487" s="754"/>
      <c r="J487" s="746"/>
      <c r="K487" s="908"/>
      <c r="L487" s="638"/>
      <c r="M487" s="946"/>
      <c r="N487" s="946"/>
      <c r="O487" s="775"/>
      <c r="P487" s="775"/>
      <c r="Q487" s="947"/>
      <c r="R487" s="943" t="str">
        <f t="shared" si="45"/>
        <v xml:space="preserve"> </v>
      </c>
      <c r="S487" s="948"/>
      <c r="T487" s="948"/>
      <c r="U487" s="777"/>
      <c r="V487" s="777"/>
      <c r="W487" s="777"/>
      <c r="X487" s="777"/>
      <c r="Y487" s="777"/>
      <c r="Z487" s="777"/>
      <c r="AA487" s="777"/>
      <c r="AB487" s="638"/>
      <c r="AC487" s="638"/>
      <c r="AD487" s="638"/>
      <c r="AE487" s="638"/>
      <c r="AF487" s="638"/>
      <c r="AG487" s="945" t="str">
        <f t="shared" si="46"/>
        <v xml:space="preserve"> </v>
      </c>
      <c r="AH487" s="774" t="str">
        <f t="shared" si="42"/>
        <v xml:space="preserve"> </v>
      </c>
      <c r="AI487" s="774" t="str">
        <f t="shared" si="47"/>
        <v xml:space="preserve"> </v>
      </c>
      <c r="AJ487" s="774" t="str">
        <f t="shared" si="43"/>
        <v xml:space="preserve"> </v>
      </c>
      <c r="AK487" s="774" t="str">
        <f t="shared" si="44"/>
        <v xml:space="preserve"> </v>
      </c>
    </row>
    <row r="488" spans="1:37" x14ac:dyDescent="0.25">
      <c r="A488" s="775"/>
      <c r="B488" s="775"/>
      <c r="C488" s="775"/>
      <c r="D488" s="775"/>
      <c r="E488" s="624"/>
      <c r="F488" s="775"/>
      <c r="G488" s="775"/>
      <c r="H488" s="754"/>
      <c r="I488" s="754"/>
      <c r="J488" s="746"/>
      <c r="K488" s="908"/>
      <c r="L488" s="638"/>
      <c r="M488" s="946"/>
      <c r="N488" s="946"/>
      <c r="O488" s="775"/>
      <c r="P488" s="775"/>
      <c r="Q488" s="947"/>
      <c r="R488" s="943" t="str">
        <f t="shared" si="45"/>
        <v xml:space="preserve"> </v>
      </c>
      <c r="S488" s="948"/>
      <c r="T488" s="948"/>
      <c r="U488" s="777"/>
      <c r="V488" s="777"/>
      <c r="W488" s="777"/>
      <c r="X488" s="777"/>
      <c r="Y488" s="777"/>
      <c r="Z488" s="777"/>
      <c r="AA488" s="777"/>
      <c r="AB488" s="638"/>
      <c r="AC488" s="638"/>
      <c r="AD488" s="638"/>
      <c r="AE488" s="638"/>
      <c r="AF488" s="638"/>
      <c r="AG488" s="945" t="str">
        <f t="shared" si="46"/>
        <v xml:space="preserve"> </v>
      </c>
      <c r="AH488" s="774" t="str">
        <f t="shared" si="42"/>
        <v xml:space="preserve"> </v>
      </c>
      <c r="AI488" s="774" t="str">
        <f t="shared" si="47"/>
        <v xml:space="preserve"> </v>
      </c>
      <c r="AJ488" s="774" t="str">
        <f t="shared" si="43"/>
        <v xml:space="preserve"> </v>
      </c>
      <c r="AK488" s="774" t="str">
        <f t="shared" si="44"/>
        <v xml:space="preserve"> </v>
      </c>
    </row>
    <row r="489" spans="1:37" x14ac:dyDescent="0.25">
      <c r="A489" s="775"/>
      <c r="B489" s="775"/>
      <c r="C489" s="775"/>
      <c r="D489" s="775"/>
      <c r="E489" s="624"/>
      <c r="F489" s="775"/>
      <c r="G489" s="775"/>
      <c r="H489" s="754"/>
      <c r="I489" s="754"/>
      <c r="J489" s="746"/>
      <c r="K489" s="908"/>
      <c r="L489" s="638"/>
      <c r="M489" s="946"/>
      <c r="N489" s="946"/>
      <c r="O489" s="775"/>
      <c r="P489" s="775"/>
      <c r="Q489" s="947"/>
      <c r="R489" s="943" t="str">
        <f t="shared" si="45"/>
        <v xml:space="preserve"> </v>
      </c>
      <c r="S489" s="948"/>
      <c r="T489" s="948"/>
      <c r="U489" s="777"/>
      <c r="V489" s="777"/>
      <c r="W489" s="777"/>
      <c r="X489" s="777"/>
      <c r="Y489" s="777"/>
      <c r="Z489" s="777"/>
      <c r="AA489" s="777"/>
      <c r="AB489" s="638"/>
      <c r="AC489" s="638"/>
      <c r="AD489" s="638"/>
      <c r="AE489" s="638"/>
      <c r="AF489" s="638"/>
      <c r="AG489" s="945" t="str">
        <f t="shared" si="46"/>
        <v xml:space="preserve"> </v>
      </c>
      <c r="AH489" s="774" t="str">
        <f t="shared" si="42"/>
        <v xml:space="preserve"> </v>
      </c>
      <c r="AI489" s="774" t="str">
        <f t="shared" si="47"/>
        <v xml:space="preserve"> </v>
      </c>
      <c r="AJ489" s="774" t="str">
        <f t="shared" si="43"/>
        <v xml:space="preserve"> </v>
      </c>
      <c r="AK489" s="774" t="str">
        <f t="shared" si="44"/>
        <v xml:space="preserve"> </v>
      </c>
    </row>
    <row r="490" spans="1:37" x14ac:dyDescent="0.25">
      <c r="A490" s="775"/>
      <c r="B490" s="775"/>
      <c r="C490" s="775"/>
      <c r="D490" s="775"/>
      <c r="E490" s="624"/>
      <c r="F490" s="775"/>
      <c r="G490" s="775"/>
      <c r="H490" s="754"/>
      <c r="I490" s="754"/>
      <c r="J490" s="746"/>
      <c r="K490" s="908"/>
      <c r="L490" s="638"/>
      <c r="M490" s="946"/>
      <c r="N490" s="946"/>
      <c r="O490" s="775"/>
      <c r="P490" s="775"/>
      <c r="Q490" s="947"/>
      <c r="R490" s="943" t="str">
        <f t="shared" si="45"/>
        <v xml:space="preserve"> </v>
      </c>
      <c r="S490" s="948"/>
      <c r="T490" s="948"/>
      <c r="U490" s="777"/>
      <c r="V490" s="777"/>
      <c r="W490" s="777"/>
      <c r="X490" s="777"/>
      <c r="Y490" s="777"/>
      <c r="Z490" s="777"/>
      <c r="AA490" s="777"/>
      <c r="AB490" s="638"/>
      <c r="AC490" s="638"/>
      <c r="AD490" s="638"/>
      <c r="AE490" s="638"/>
      <c r="AF490" s="638"/>
      <c r="AG490" s="945" t="str">
        <f t="shared" si="46"/>
        <v xml:space="preserve"> </v>
      </c>
      <c r="AH490" s="774" t="str">
        <f t="shared" si="42"/>
        <v xml:space="preserve"> </v>
      </c>
      <c r="AI490" s="774" t="str">
        <f t="shared" si="47"/>
        <v xml:space="preserve"> </v>
      </c>
      <c r="AJ490" s="774" t="str">
        <f t="shared" si="43"/>
        <v xml:space="preserve"> </v>
      </c>
      <c r="AK490" s="774" t="str">
        <f t="shared" si="44"/>
        <v xml:space="preserve"> </v>
      </c>
    </row>
    <row r="491" spans="1:37" x14ac:dyDescent="0.25">
      <c r="A491" s="775"/>
      <c r="B491" s="775"/>
      <c r="C491" s="775"/>
      <c r="D491" s="775"/>
      <c r="E491" s="624"/>
      <c r="F491" s="775"/>
      <c r="G491" s="775"/>
      <c r="H491" s="754"/>
      <c r="I491" s="754"/>
      <c r="J491" s="746"/>
      <c r="K491" s="908"/>
      <c r="L491" s="638"/>
      <c r="M491" s="946"/>
      <c r="N491" s="946"/>
      <c r="O491" s="775"/>
      <c r="P491" s="775"/>
      <c r="Q491" s="947"/>
      <c r="R491" s="943" t="str">
        <f t="shared" si="45"/>
        <v xml:space="preserve"> </v>
      </c>
      <c r="S491" s="948"/>
      <c r="T491" s="948"/>
      <c r="U491" s="777"/>
      <c r="V491" s="777"/>
      <c r="W491" s="777"/>
      <c r="X491" s="777"/>
      <c r="Y491" s="777"/>
      <c r="Z491" s="777"/>
      <c r="AA491" s="777"/>
      <c r="AB491" s="638"/>
      <c r="AC491" s="638"/>
      <c r="AD491" s="638"/>
      <c r="AE491" s="638"/>
      <c r="AF491" s="638"/>
      <c r="AG491" s="945" t="str">
        <f t="shared" si="46"/>
        <v xml:space="preserve"> </v>
      </c>
      <c r="AH491" s="774" t="str">
        <f t="shared" si="42"/>
        <v xml:space="preserve"> </v>
      </c>
      <c r="AI491" s="774" t="str">
        <f t="shared" si="47"/>
        <v xml:space="preserve"> </v>
      </c>
      <c r="AJ491" s="774" t="str">
        <f t="shared" si="43"/>
        <v xml:space="preserve"> </v>
      </c>
      <c r="AK491" s="774" t="str">
        <f t="shared" si="44"/>
        <v xml:space="preserve"> </v>
      </c>
    </row>
    <row r="492" spans="1:37" x14ac:dyDescent="0.25">
      <c r="A492" s="775"/>
      <c r="B492" s="775"/>
      <c r="C492" s="775"/>
      <c r="D492" s="775"/>
      <c r="E492" s="624"/>
      <c r="F492" s="775"/>
      <c r="G492" s="775"/>
      <c r="H492" s="754"/>
      <c r="I492" s="754"/>
      <c r="J492" s="746"/>
      <c r="K492" s="908"/>
      <c r="L492" s="638"/>
      <c r="M492" s="946"/>
      <c r="N492" s="946"/>
      <c r="O492" s="775"/>
      <c r="P492" s="775"/>
      <c r="Q492" s="947"/>
      <c r="R492" s="943" t="str">
        <f t="shared" si="45"/>
        <v xml:space="preserve"> </v>
      </c>
      <c r="S492" s="948"/>
      <c r="T492" s="948"/>
      <c r="U492" s="777"/>
      <c r="V492" s="777"/>
      <c r="W492" s="777"/>
      <c r="X492" s="777"/>
      <c r="Y492" s="777"/>
      <c r="Z492" s="777"/>
      <c r="AA492" s="777"/>
      <c r="AB492" s="638"/>
      <c r="AC492" s="638"/>
      <c r="AD492" s="638"/>
      <c r="AE492" s="638"/>
      <c r="AF492" s="638"/>
      <c r="AG492" s="945" t="str">
        <f t="shared" si="46"/>
        <v xml:space="preserve"> </v>
      </c>
      <c r="AH492" s="774" t="str">
        <f t="shared" si="42"/>
        <v xml:space="preserve"> </v>
      </c>
      <c r="AI492" s="774" t="str">
        <f t="shared" si="47"/>
        <v xml:space="preserve"> </v>
      </c>
      <c r="AJ492" s="774" t="str">
        <f t="shared" si="43"/>
        <v xml:space="preserve"> </v>
      </c>
      <c r="AK492" s="774" t="str">
        <f t="shared" si="44"/>
        <v xml:space="preserve"> </v>
      </c>
    </row>
    <row r="493" spans="1:37" x14ac:dyDescent="0.25">
      <c r="A493" s="775"/>
      <c r="B493" s="775"/>
      <c r="C493" s="775"/>
      <c r="D493" s="775"/>
      <c r="E493" s="624"/>
      <c r="F493" s="775"/>
      <c r="G493" s="775"/>
      <c r="H493" s="754"/>
      <c r="I493" s="754"/>
      <c r="J493" s="746"/>
      <c r="K493" s="908"/>
      <c r="L493" s="638"/>
      <c r="M493" s="946"/>
      <c r="N493" s="946"/>
      <c r="O493" s="775"/>
      <c r="P493" s="775"/>
      <c r="Q493" s="947"/>
      <c r="R493" s="943" t="str">
        <f t="shared" si="45"/>
        <v xml:space="preserve"> </v>
      </c>
      <c r="S493" s="948"/>
      <c r="T493" s="948"/>
      <c r="U493" s="777"/>
      <c r="V493" s="777"/>
      <c r="W493" s="777"/>
      <c r="X493" s="777"/>
      <c r="Y493" s="777"/>
      <c r="Z493" s="777"/>
      <c r="AA493" s="777"/>
      <c r="AB493" s="638"/>
      <c r="AC493" s="638"/>
      <c r="AD493" s="638"/>
      <c r="AE493" s="638"/>
      <c r="AF493" s="638"/>
      <c r="AG493" s="945" t="str">
        <f t="shared" si="46"/>
        <v xml:space="preserve"> </v>
      </c>
      <c r="AH493" s="774" t="str">
        <f t="shared" si="42"/>
        <v xml:space="preserve"> </v>
      </c>
      <c r="AI493" s="774" t="str">
        <f t="shared" si="47"/>
        <v xml:space="preserve"> </v>
      </c>
      <c r="AJ493" s="774" t="str">
        <f t="shared" si="43"/>
        <v xml:space="preserve"> </v>
      </c>
      <c r="AK493" s="774" t="str">
        <f t="shared" si="44"/>
        <v xml:space="preserve"> </v>
      </c>
    </row>
    <row r="494" spans="1:37" x14ac:dyDescent="0.25">
      <c r="A494" s="775"/>
      <c r="B494" s="775"/>
      <c r="C494" s="775"/>
      <c r="D494" s="775"/>
      <c r="E494" s="624"/>
      <c r="F494" s="775"/>
      <c r="G494" s="775"/>
      <c r="H494" s="754"/>
      <c r="I494" s="754"/>
      <c r="J494" s="746"/>
      <c r="K494" s="908"/>
      <c r="L494" s="638"/>
      <c r="M494" s="946"/>
      <c r="N494" s="946"/>
      <c r="O494" s="775"/>
      <c r="P494" s="775"/>
      <c r="Q494" s="947"/>
      <c r="R494" s="943" t="str">
        <f t="shared" si="45"/>
        <v xml:space="preserve"> </v>
      </c>
      <c r="S494" s="948"/>
      <c r="T494" s="948"/>
      <c r="U494" s="777"/>
      <c r="V494" s="777"/>
      <c r="W494" s="777"/>
      <c r="X494" s="777"/>
      <c r="Y494" s="777"/>
      <c r="Z494" s="777"/>
      <c r="AA494" s="777"/>
      <c r="AB494" s="638"/>
      <c r="AC494" s="638"/>
      <c r="AD494" s="638"/>
      <c r="AE494" s="638"/>
      <c r="AF494" s="638"/>
      <c r="AG494" s="945" t="str">
        <f t="shared" si="46"/>
        <v xml:space="preserve"> </v>
      </c>
      <c r="AH494" s="774" t="str">
        <f t="shared" si="42"/>
        <v xml:space="preserve"> </v>
      </c>
      <c r="AI494" s="774" t="str">
        <f t="shared" si="47"/>
        <v xml:space="preserve"> </v>
      </c>
      <c r="AJ494" s="774" t="str">
        <f t="shared" si="43"/>
        <v xml:space="preserve"> </v>
      </c>
      <c r="AK494" s="774" t="str">
        <f t="shared" si="44"/>
        <v xml:space="preserve"> </v>
      </c>
    </row>
    <row r="495" spans="1:37" x14ac:dyDescent="0.25">
      <c r="A495" s="775"/>
      <c r="B495" s="775"/>
      <c r="C495" s="775"/>
      <c r="D495" s="775"/>
      <c r="E495" s="624"/>
      <c r="F495" s="775"/>
      <c r="G495" s="775"/>
      <c r="H495" s="754"/>
      <c r="I495" s="754"/>
      <c r="J495" s="746"/>
      <c r="K495" s="908"/>
      <c r="L495" s="638"/>
      <c r="M495" s="946"/>
      <c r="N495" s="946"/>
      <c r="O495" s="775"/>
      <c r="P495" s="775"/>
      <c r="Q495" s="947"/>
      <c r="R495" s="943" t="str">
        <f t="shared" si="45"/>
        <v xml:space="preserve"> </v>
      </c>
      <c r="S495" s="948"/>
      <c r="T495" s="948"/>
      <c r="U495" s="777"/>
      <c r="V495" s="777"/>
      <c r="W495" s="777"/>
      <c r="X495" s="777"/>
      <c r="Y495" s="777"/>
      <c r="Z495" s="777"/>
      <c r="AA495" s="777"/>
      <c r="AB495" s="638"/>
      <c r="AC495" s="638"/>
      <c r="AD495" s="638"/>
      <c r="AE495" s="638"/>
      <c r="AF495" s="638"/>
      <c r="AG495" s="945" t="str">
        <f t="shared" si="46"/>
        <v xml:space="preserve"> </v>
      </c>
      <c r="AH495" s="774" t="str">
        <f t="shared" si="42"/>
        <v xml:space="preserve"> </v>
      </c>
      <c r="AI495" s="774" t="str">
        <f t="shared" si="47"/>
        <v xml:space="preserve"> </v>
      </c>
      <c r="AJ495" s="774" t="str">
        <f t="shared" si="43"/>
        <v xml:space="preserve"> </v>
      </c>
      <c r="AK495" s="774" t="str">
        <f t="shared" si="44"/>
        <v xml:space="preserve"> </v>
      </c>
    </row>
    <row r="496" spans="1:37" x14ac:dyDescent="0.25">
      <c r="A496" s="775"/>
      <c r="B496" s="775"/>
      <c r="C496" s="775"/>
      <c r="D496" s="775"/>
      <c r="E496" s="624"/>
      <c r="F496" s="775"/>
      <c r="G496" s="775"/>
      <c r="H496" s="754"/>
      <c r="I496" s="754"/>
      <c r="J496" s="746"/>
      <c r="K496" s="908"/>
      <c r="L496" s="638"/>
      <c r="M496" s="946"/>
      <c r="N496" s="946"/>
      <c r="O496" s="775"/>
      <c r="P496" s="775"/>
      <c r="Q496" s="947"/>
      <c r="R496" s="943" t="str">
        <f t="shared" si="45"/>
        <v xml:space="preserve"> </v>
      </c>
      <c r="S496" s="948"/>
      <c r="T496" s="948"/>
      <c r="U496" s="777"/>
      <c r="V496" s="777"/>
      <c r="W496" s="777"/>
      <c r="X496" s="777"/>
      <c r="Y496" s="777"/>
      <c r="Z496" s="777"/>
      <c r="AA496" s="777"/>
      <c r="AB496" s="638"/>
      <c r="AC496" s="638"/>
      <c r="AD496" s="638"/>
      <c r="AE496" s="638"/>
      <c r="AF496" s="638"/>
      <c r="AG496" s="945" t="str">
        <f t="shared" si="46"/>
        <v xml:space="preserve"> </v>
      </c>
      <c r="AH496" s="774" t="str">
        <f t="shared" si="42"/>
        <v xml:space="preserve"> </v>
      </c>
      <c r="AI496" s="774" t="str">
        <f t="shared" si="47"/>
        <v xml:space="preserve"> </v>
      </c>
      <c r="AJ496" s="774" t="str">
        <f t="shared" si="43"/>
        <v xml:space="preserve"> </v>
      </c>
      <c r="AK496" s="774" t="str">
        <f t="shared" si="44"/>
        <v xml:space="preserve"> </v>
      </c>
    </row>
    <row r="497" spans="1:37" x14ac:dyDescent="0.25">
      <c r="A497" s="775"/>
      <c r="B497" s="775"/>
      <c r="C497" s="775"/>
      <c r="D497" s="775"/>
      <c r="E497" s="624"/>
      <c r="F497" s="775"/>
      <c r="G497" s="775"/>
      <c r="H497" s="754"/>
      <c r="I497" s="754"/>
      <c r="J497" s="746"/>
      <c r="K497" s="908"/>
      <c r="L497" s="638"/>
      <c r="M497" s="946"/>
      <c r="N497" s="946"/>
      <c r="O497" s="775"/>
      <c r="P497" s="775"/>
      <c r="Q497" s="947"/>
      <c r="R497" s="943" t="str">
        <f t="shared" si="45"/>
        <v xml:space="preserve"> </v>
      </c>
      <c r="S497" s="948"/>
      <c r="T497" s="948"/>
      <c r="U497" s="777"/>
      <c r="V497" s="777"/>
      <c r="W497" s="777"/>
      <c r="X497" s="777"/>
      <c r="Y497" s="777"/>
      <c r="Z497" s="777"/>
      <c r="AA497" s="777"/>
      <c r="AB497" s="638"/>
      <c r="AC497" s="638"/>
      <c r="AD497" s="638"/>
      <c r="AE497" s="638"/>
      <c r="AF497" s="638"/>
      <c r="AG497" s="945" t="str">
        <f t="shared" si="46"/>
        <v xml:space="preserve"> </v>
      </c>
      <c r="AH497" s="774" t="str">
        <f t="shared" si="42"/>
        <v xml:space="preserve"> </v>
      </c>
      <c r="AI497" s="774" t="str">
        <f t="shared" si="47"/>
        <v xml:space="preserve"> </v>
      </c>
      <c r="AJ497" s="774" t="str">
        <f t="shared" si="43"/>
        <v xml:space="preserve"> </v>
      </c>
      <c r="AK497" s="774" t="str">
        <f t="shared" si="44"/>
        <v xml:space="preserve"> </v>
      </c>
    </row>
    <row r="498" spans="1:37" x14ac:dyDescent="0.25">
      <c r="A498" s="775"/>
      <c r="B498" s="775"/>
      <c r="C498" s="775"/>
      <c r="D498" s="775"/>
      <c r="E498" s="624"/>
      <c r="F498" s="775"/>
      <c r="G498" s="775"/>
      <c r="H498" s="754"/>
      <c r="I498" s="754"/>
      <c r="J498" s="746"/>
      <c r="K498" s="908"/>
      <c r="L498" s="638"/>
      <c r="M498" s="946"/>
      <c r="N498" s="946"/>
      <c r="O498" s="775"/>
      <c r="P498" s="775"/>
      <c r="Q498" s="947"/>
      <c r="R498" s="943" t="str">
        <f t="shared" si="45"/>
        <v xml:space="preserve"> </v>
      </c>
      <c r="S498" s="948"/>
      <c r="T498" s="948"/>
      <c r="U498" s="777"/>
      <c r="V498" s="777"/>
      <c r="W498" s="777"/>
      <c r="X498" s="777"/>
      <c r="Y498" s="777"/>
      <c r="Z498" s="777"/>
      <c r="AA498" s="777"/>
      <c r="AB498" s="638"/>
      <c r="AC498" s="638"/>
      <c r="AD498" s="638"/>
      <c r="AE498" s="638"/>
      <c r="AF498" s="638"/>
      <c r="AG498" s="945" t="str">
        <f t="shared" si="46"/>
        <v xml:space="preserve"> </v>
      </c>
      <c r="AH498" s="774" t="str">
        <f t="shared" si="42"/>
        <v xml:space="preserve"> </v>
      </c>
      <c r="AI498" s="774" t="str">
        <f t="shared" si="47"/>
        <v xml:space="preserve"> </v>
      </c>
      <c r="AJ498" s="774" t="str">
        <f t="shared" si="43"/>
        <v xml:space="preserve"> </v>
      </c>
      <c r="AK498" s="774" t="str">
        <f t="shared" si="44"/>
        <v xml:space="preserve"> </v>
      </c>
    </row>
    <row r="499" spans="1:37" x14ac:dyDescent="0.25">
      <c r="A499" s="775"/>
      <c r="B499" s="775"/>
      <c r="C499" s="775"/>
      <c r="D499" s="775"/>
      <c r="E499" s="624"/>
      <c r="F499" s="775"/>
      <c r="G499" s="775"/>
      <c r="H499" s="754"/>
      <c r="I499" s="754"/>
      <c r="J499" s="746"/>
      <c r="K499" s="908"/>
      <c r="L499" s="638"/>
      <c r="M499" s="946"/>
      <c r="N499" s="946"/>
      <c r="O499" s="775"/>
      <c r="P499" s="775"/>
      <c r="Q499" s="947"/>
      <c r="R499" s="943" t="str">
        <f t="shared" si="45"/>
        <v xml:space="preserve"> </v>
      </c>
      <c r="S499" s="948"/>
      <c r="T499" s="948"/>
      <c r="U499" s="777"/>
      <c r="V499" s="777"/>
      <c r="W499" s="777"/>
      <c r="X499" s="777"/>
      <c r="Y499" s="777"/>
      <c r="Z499" s="777"/>
      <c r="AA499" s="777"/>
      <c r="AB499" s="638"/>
      <c r="AC499" s="638"/>
      <c r="AD499" s="638"/>
      <c r="AE499" s="638"/>
      <c r="AF499" s="638"/>
      <c r="AG499" s="945" t="str">
        <f t="shared" si="46"/>
        <v xml:space="preserve"> </v>
      </c>
      <c r="AH499" s="774" t="str">
        <f t="shared" si="42"/>
        <v xml:space="preserve"> </v>
      </c>
      <c r="AI499" s="774" t="str">
        <f t="shared" si="47"/>
        <v xml:space="preserve"> </v>
      </c>
      <c r="AJ499" s="774" t="str">
        <f t="shared" si="43"/>
        <v xml:space="preserve"> </v>
      </c>
      <c r="AK499" s="774" t="str">
        <f t="shared" si="44"/>
        <v xml:space="preserve"> </v>
      </c>
    </row>
    <row r="500" spans="1:37" x14ac:dyDescent="0.25">
      <c r="A500" s="775"/>
      <c r="B500" s="775"/>
      <c r="C500" s="775"/>
      <c r="D500" s="775"/>
      <c r="E500" s="624"/>
      <c r="F500" s="775"/>
      <c r="G500" s="775"/>
      <c r="H500" s="754"/>
      <c r="I500" s="754"/>
      <c r="J500" s="746"/>
      <c r="K500" s="908"/>
      <c r="L500" s="638"/>
      <c r="M500" s="946"/>
      <c r="N500" s="946"/>
      <c r="O500" s="775"/>
      <c r="P500" s="775"/>
      <c r="Q500" s="947"/>
      <c r="R500" s="943" t="str">
        <f t="shared" si="45"/>
        <v xml:space="preserve"> </v>
      </c>
      <c r="S500" s="948"/>
      <c r="T500" s="948"/>
      <c r="U500" s="777"/>
      <c r="V500" s="777"/>
      <c r="W500" s="777"/>
      <c r="X500" s="777"/>
      <c r="Y500" s="777"/>
      <c r="Z500" s="777"/>
      <c r="AA500" s="777"/>
      <c r="AB500" s="638"/>
      <c r="AC500" s="638"/>
      <c r="AD500" s="638"/>
      <c r="AE500" s="638"/>
      <c r="AF500" s="638"/>
      <c r="AG500" s="945" t="str">
        <f t="shared" si="46"/>
        <v xml:space="preserve"> </v>
      </c>
      <c r="AH500" s="774" t="str">
        <f t="shared" si="42"/>
        <v xml:space="preserve"> </v>
      </c>
      <c r="AI500" s="774" t="str">
        <f t="shared" si="47"/>
        <v xml:space="preserve"> </v>
      </c>
      <c r="AJ500" s="774" t="str">
        <f t="shared" si="43"/>
        <v xml:space="preserve"> </v>
      </c>
      <c r="AK500" s="774" t="str">
        <f t="shared" si="44"/>
        <v xml:space="preserve"> </v>
      </c>
    </row>
    <row r="501" spans="1:37" x14ac:dyDescent="0.25">
      <c r="A501" s="775"/>
      <c r="B501" s="775"/>
      <c r="C501" s="775"/>
      <c r="D501" s="775"/>
      <c r="E501" s="624"/>
      <c r="F501" s="775"/>
      <c r="G501" s="775"/>
      <c r="H501" s="754"/>
      <c r="I501" s="754"/>
      <c r="J501" s="746"/>
      <c r="K501" s="908"/>
      <c r="L501" s="638"/>
      <c r="M501" s="946"/>
      <c r="N501" s="946"/>
      <c r="O501" s="775"/>
      <c r="P501" s="775"/>
      <c r="Q501" s="947"/>
      <c r="R501" s="943" t="str">
        <f t="shared" si="45"/>
        <v xml:space="preserve"> </v>
      </c>
      <c r="S501" s="948"/>
      <c r="T501" s="948"/>
      <c r="U501" s="777"/>
      <c r="V501" s="777"/>
      <c r="W501" s="777"/>
      <c r="X501" s="777"/>
      <c r="Y501" s="777"/>
      <c r="Z501" s="777"/>
      <c r="AA501" s="777"/>
      <c r="AB501" s="638"/>
      <c r="AC501" s="638"/>
      <c r="AD501" s="638"/>
      <c r="AE501" s="638"/>
      <c r="AF501" s="638"/>
      <c r="AG501" s="945" t="str">
        <f t="shared" si="46"/>
        <v xml:space="preserve"> </v>
      </c>
      <c r="AH501" s="774" t="str">
        <f t="shared" si="42"/>
        <v xml:space="preserve"> </v>
      </c>
      <c r="AI501" s="774" t="str">
        <f t="shared" si="47"/>
        <v xml:space="preserve"> </v>
      </c>
      <c r="AJ501" s="774" t="str">
        <f t="shared" si="43"/>
        <v xml:space="preserve"> </v>
      </c>
      <c r="AK501" s="774" t="str">
        <f t="shared" si="44"/>
        <v xml:space="preserve"> </v>
      </c>
    </row>
    <row r="502" spans="1:37" x14ac:dyDescent="0.25">
      <c r="A502" s="775"/>
      <c r="B502" s="775"/>
      <c r="C502" s="775"/>
      <c r="D502" s="775"/>
      <c r="E502" s="624"/>
      <c r="F502" s="775"/>
      <c r="G502" s="775"/>
      <c r="H502" s="754"/>
      <c r="I502" s="754"/>
      <c r="J502" s="746"/>
      <c r="K502" s="908"/>
      <c r="L502" s="638"/>
      <c r="M502" s="946"/>
      <c r="N502" s="946"/>
      <c r="O502" s="775"/>
      <c r="P502" s="775"/>
      <c r="Q502" s="947"/>
      <c r="R502" s="943" t="str">
        <f t="shared" si="45"/>
        <v xml:space="preserve"> </v>
      </c>
      <c r="S502" s="948"/>
      <c r="T502" s="948"/>
      <c r="U502" s="777"/>
      <c r="V502" s="777"/>
      <c r="W502" s="777"/>
      <c r="X502" s="777"/>
      <c r="Y502" s="777"/>
      <c r="Z502" s="777"/>
      <c r="AA502" s="777"/>
      <c r="AB502" s="638"/>
      <c r="AC502" s="638"/>
      <c r="AD502" s="638"/>
      <c r="AE502" s="638"/>
      <c r="AF502" s="638"/>
      <c r="AG502" s="945" t="str">
        <f t="shared" si="46"/>
        <v xml:space="preserve"> </v>
      </c>
      <c r="AH502" s="774" t="str">
        <f t="shared" si="42"/>
        <v xml:space="preserve"> </v>
      </c>
      <c r="AI502" s="774" t="str">
        <f t="shared" si="47"/>
        <v xml:space="preserve"> </v>
      </c>
      <c r="AJ502" s="774" t="str">
        <f t="shared" si="43"/>
        <v xml:space="preserve"> </v>
      </c>
      <c r="AK502" s="774" t="str">
        <f t="shared" si="44"/>
        <v xml:space="preserve"> </v>
      </c>
    </row>
    <row r="503" spans="1:37" x14ac:dyDescent="0.25">
      <c r="A503" s="775"/>
      <c r="B503" s="775"/>
      <c r="C503" s="775"/>
      <c r="D503" s="775"/>
      <c r="E503" s="624"/>
      <c r="F503" s="775"/>
      <c r="G503" s="775"/>
      <c r="H503" s="754"/>
      <c r="I503" s="754"/>
      <c r="J503" s="746"/>
      <c r="K503" s="908"/>
      <c r="L503" s="638"/>
      <c r="M503" s="946"/>
      <c r="N503" s="946"/>
      <c r="O503" s="775"/>
      <c r="P503" s="775"/>
      <c r="Q503" s="947"/>
      <c r="R503" s="943" t="str">
        <f t="shared" si="45"/>
        <v xml:space="preserve"> </v>
      </c>
      <c r="S503" s="948"/>
      <c r="T503" s="948"/>
      <c r="U503" s="777"/>
      <c r="V503" s="777"/>
      <c r="W503" s="777"/>
      <c r="X503" s="777"/>
      <c r="Y503" s="777"/>
      <c r="Z503" s="777"/>
      <c r="AA503" s="777"/>
      <c r="AB503" s="638"/>
      <c r="AC503" s="638"/>
      <c r="AD503" s="638"/>
      <c r="AE503" s="638"/>
      <c r="AF503" s="638"/>
      <c r="AG503" s="945" t="str">
        <f t="shared" si="46"/>
        <v xml:space="preserve"> </v>
      </c>
      <c r="AH503" s="774" t="str">
        <f t="shared" si="42"/>
        <v xml:space="preserve"> </v>
      </c>
      <c r="AI503" s="774" t="str">
        <f t="shared" si="47"/>
        <v xml:space="preserve"> </v>
      </c>
      <c r="AJ503" s="774" t="str">
        <f t="shared" si="43"/>
        <v xml:space="preserve"> </v>
      </c>
      <c r="AK503" s="774" t="str">
        <f t="shared" si="44"/>
        <v xml:space="preserve"> </v>
      </c>
    </row>
    <row r="504" spans="1:37" x14ac:dyDescent="0.25">
      <c r="A504" s="775"/>
      <c r="B504" s="775"/>
      <c r="C504" s="775"/>
      <c r="D504" s="775"/>
      <c r="E504" s="624"/>
      <c r="F504" s="775"/>
      <c r="G504" s="775"/>
      <c r="H504" s="754"/>
      <c r="I504" s="754"/>
      <c r="J504" s="746"/>
      <c r="K504" s="908"/>
      <c r="L504" s="638"/>
      <c r="M504" s="946"/>
      <c r="N504" s="946"/>
      <c r="O504" s="775"/>
      <c r="P504" s="775"/>
      <c r="Q504" s="947"/>
      <c r="R504" s="943" t="str">
        <f t="shared" si="45"/>
        <v xml:space="preserve"> </v>
      </c>
      <c r="S504" s="948"/>
      <c r="T504" s="948"/>
      <c r="U504" s="777"/>
      <c r="V504" s="777"/>
      <c r="W504" s="777"/>
      <c r="X504" s="777"/>
      <c r="Y504" s="777"/>
      <c r="Z504" s="777"/>
      <c r="AA504" s="777"/>
      <c r="AB504" s="638"/>
      <c r="AC504" s="638"/>
      <c r="AD504" s="638"/>
      <c r="AE504" s="638"/>
      <c r="AF504" s="638"/>
      <c r="AG504" s="945" t="str">
        <f t="shared" si="46"/>
        <v xml:space="preserve"> </v>
      </c>
      <c r="AH504" s="774" t="str">
        <f t="shared" si="42"/>
        <v xml:space="preserve"> </v>
      </c>
      <c r="AI504" s="774" t="str">
        <f t="shared" si="47"/>
        <v xml:space="preserve"> </v>
      </c>
      <c r="AJ504" s="774" t="str">
        <f t="shared" si="43"/>
        <v xml:space="preserve"> </v>
      </c>
      <c r="AK504" s="774" t="str">
        <f t="shared" si="44"/>
        <v xml:space="preserve"> </v>
      </c>
    </row>
    <row r="505" spans="1:37" x14ac:dyDescent="0.25">
      <c r="A505" s="775"/>
      <c r="B505" s="775"/>
      <c r="C505" s="775"/>
      <c r="D505" s="775"/>
      <c r="E505" s="624"/>
      <c r="F505" s="775"/>
      <c r="G505" s="775"/>
      <c r="H505" s="754"/>
      <c r="I505" s="754"/>
      <c r="J505" s="746"/>
      <c r="K505" s="908"/>
      <c r="L505" s="638"/>
      <c r="M505" s="946"/>
      <c r="N505" s="946"/>
      <c r="O505" s="775"/>
      <c r="P505" s="775"/>
      <c r="Q505" s="947"/>
      <c r="R505" s="943" t="str">
        <f t="shared" si="45"/>
        <v xml:space="preserve"> </v>
      </c>
      <c r="S505" s="948"/>
      <c r="T505" s="948"/>
      <c r="U505" s="777"/>
      <c r="V505" s="777"/>
      <c r="W505" s="777"/>
      <c r="X505" s="777"/>
      <c r="Y505" s="777"/>
      <c r="Z505" s="777"/>
      <c r="AA505" s="777"/>
      <c r="AB505" s="638"/>
      <c r="AC505" s="638"/>
      <c r="AD505" s="638"/>
      <c r="AE505" s="638"/>
      <c r="AF505" s="638"/>
      <c r="AG505" s="945" t="str">
        <f t="shared" si="46"/>
        <v xml:space="preserve"> </v>
      </c>
      <c r="AH505" s="774" t="str">
        <f t="shared" si="42"/>
        <v xml:space="preserve"> </v>
      </c>
      <c r="AI505" s="774" t="str">
        <f t="shared" si="47"/>
        <v xml:space="preserve"> </v>
      </c>
      <c r="AJ505" s="774" t="str">
        <f t="shared" si="43"/>
        <v xml:space="preserve"> </v>
      </c>
      <c r="AK505" s="774" t="str">
        <f t="shared" si="44"/>
        <v xml:space="preserve"> </v>
      </c>
    </row>
    <row r="506" spans="1:37" x14ac:dyDescent="0.25">
      <c r="A506" s="775"/>
      <c r="B506" s="775"/>
      <c r="C506" s="775"/>
      <c r="D506" s="775"/>
      <c r="E506" s="624"/>
      <c r="F506" s="775"/>
      <c r="G506" s="775"/>
      <c r="H506" s="754"/>
      <c r="I506" s="754"/>
      <c r="J506" s="746"/>
      <c r="K506" s="908"/>
      <c r="L506" s="638"/>
      <c r="M506" s="946"/>
      <c r="N506" s="946"/>
      <c r="O506" s="775"/>
      <c r="P506" s="775"/>
      <c r="Q506" s="947"/>
      <c r="R506" s="943" t="str">
        <f t="shared" si="45"/>
        <v xml:space="preserve"> </v>
      </c>
      <c r="S506" s="948"/>
      <c r="T506" s="948"/>
      <c r="U506" s="777"/>
      <c r="V506" s="777"/>
      <c r="W506" s="777"/>
      <c r="X506" s="777"/>
      <c r="Y506" s="777"/>
      <c r="Z506" s="777"/>
      <c r="AA506" s="777"/>
      <c r="AB506" s="638"/>
      <c r="AC506" s="638"/>
      <c r="AD506" s="638"/>
      <c r="AE506" s="638"/>
      <c r="AF506" s="638"/>
      <c r="AG506" s="945" t="str">
        <f t="shared" si="46"/>
        <v xml:space="preserve"> </v>
      </c>
      <c r="AH506" s="774" t="str">
        <f t="shared" si="42"/>
        <v xml:space="preserve"> </v>
      </c>
      <c r="AI506" s="774" t="str">
        <f t="shared" si="47"/>
        <v xml:space="preserve"> </v>
      </c>
      <c r="AJ506" s="774" t="str">
        <f t="shared" si="43"/>
        <v xml:space="preserve"> </v>
      </c>
      <c r="AK506" s="774" t="str">
        <f t="shared" si="44"/>
        <v xml:space="preserve"> </v>
      </c>
    </row>
    <row r="507" spans="1:37" x14ac:dyDescent="0.25">
      <c r="A507" s="775"/>
      <c r="B507" s="775"/>
      <c r="C507" s="775"/>
      <c r="D507" s="775"/>
      <c r="E507" s="624"/>
      <c r="F507" s="775"/>
      <c r="G507" s="775"/>
      <c r="H507" s="754"/>
      <c r="I507" s="754"/>
      <c r="J507" s="746"/>
      <c r="K507" s="908"/>
      <c r="L507" s="638"/>
      <c r="M507" s="946"/>
      <c r="N507" s="946"/>
      <c r="O507" s="775"/>
      <c r="P507" s="775"/>
      <c r="Q507" s="947"/>
      <c r="R507" s="943" t="str">
        <f t="shared" si="45"/>
        <v xml:space="preserve"> </v>
      </c>
      <c r="S507" s="948"/>
      <c r="T507" s="948"/>
      <c r="U507" s="777"/>
      <c r="V507" s="777"/>
      <c r="W507" s="777"/>
      <c r="X507" s="777"/>
      <c r="Y507" s="777"/>
      <c r="Z507" s="777"/>
      <c r="AA507" s="777"/>
      <c r="AB507" s="638"/>
      <c r="AC507" s="638"/>
      <c r="AD507" s="638"/>
      <c r="AE507" s="638"/>
      <c r="AF507" s="638"/>
      <c r="AG507" s="945" t="str">
        <f t="shared" si="46"/>
        <v xml:space="preserve"> </v>
      </c>
      <c r="AH507" s="774" t="str">
        <f t="shared" si="42"/>
        <v xml:space="preserve"> </v>
      </c>
      <c r="AI507" s="774" t="str">
        <f t="shared" si="47"/>
        <v xml:space="preserve"> </v>
      </c>
      <c r="AJ507" s="774" t="str">
        <f t="shared" si="43"/>
        <v xml:space="preserve"> </v>
      </c>
      <c r="AK507" s="774" t="str">
        <f t="shared" si="44"/>
        <v xml:space="preserve"> </v>
      </c>
    </row>
    <row r="508" spans="1:37" x14ac:dyDescent="0.25">
      <c r="A508" s="775"/>
      <c r="B508" s="775"/>
      <c r="C508" s="775"/>
      <c r="D508" s="775"/>
      <c r="E508" s="624"/>
      <c r="F508" s="775"/>
      <c r="G508" s="775"/>
      <c r="H508" s="754"/>
      <c r="I508" s="754"/>
      <c r="J508" s="746"/>
      <c r="K508" s="908"/>
      <c r="L508" s="638"/>
      <c r="M508" s="946"/>
      <c r="N508" s="946"/>
      <c r="O508" s="775"/>
      <c r="P508" s="775"/>
      <c r="Q508" s="947"/>
      <c r="R508" s="943" t="str">
        <f t="shared" si="45"/>
        <v xml:space="preserve"> </v>
      </c>
      <c r="S508" s="948"/>
      <c r="T508" s="948"/>
      <c r="U508" s="777"/>
      <c r="V508" s="777"/>
      <c r="W508" s="777"/>
      <c r="X508" s="777"/>
      <c r="Y508" s="777"/>
      <c r="Z508" s="777"/>
      <c r="AA508" s="777"/>
      <c r="AB508" s="638"/>
      <c r="AC508" s="638"/>
      <c r="AD508" s="638"/>
      <c r="AE508" s="638"/>
      <c r="AF508" s="638"/>
      <c r="AG508" s="945" t="str">
        <f t="shared" si="46"/>
        <v xml:space="preserve"> </v>
      </c>
      <c r="AH508" s="774" t="str">
        <f t="shared" si="42"/>
        <v xml:space="preserve"> </v>
      </c>
      <c r="AI508" s="774" t="str">
        <f t="shared" si="47"/>
        <v xml:space="preserve"> </v>
      </c>
      <c r="AJ508" s="774" t="str">
        <f t="shared" si="43"/>
        <v xml:space="preserve"> </v>
      </c>
      <c r="AK508" s="774" t="str">
        <f t="shared" si="44"/>
        <v xml:space="preserve"> </v>
      </c>
    </row>
    <row r="509" spans="1:37" x14ac:dyDescent="0.25">
      <c r="A509" s="775"/>
      <c r="B509" s="775"/>
      <c r="C509" s="775"/>
      <c r="D509" s="775"/>
      <c r="E509" s="624"/>
      <c r="F509" s="775"/>
      <c r="G509" s="775"/>
      <c r="H509" s="754"/>
      <c r="I509" s="754"/>
      <c r="J509" s="746"/>
      <c r="K509" s="908"/>
      <c r="L509" s="638"/>
      <c r="M509" s="946"/>
      <c r="N509" s="946"/>
      <c r="O509" s="775"/>
      <c r="P509" s="775"/>
      <c r="Q509" s="947"/>
      <c r="R509" s="943" t="str">
        <f t="shared" si="45"/>
        <v xml:space="preserve"> </v>
      </c>
      <c r="S509" s="948"/>
      <c r="T509" s="948"/>
      <c r="U509" s="777"/>
      <c r="V509" s="777"/>
      <c r="W509" s="777"/>
      <c r="X509" s="777"/>
      <c r="Y509" s="777"/>
      <c r="Z509" s="777"/>
      <c r="AA509" s="777"/>
      <c r="AB509" s="638"/>
      <c r="AC509" s="638"/>
      <c r="AD509" s="638"/>
      <c r="AE509" s="638"/>
      <c r="AF509" s="638"/>
      <c r="AG509" s="945" t="str">
        <f t="shared" si="46"/>
        <v xml:space="preserve"> </v>
      </c>
      <c r="AH509" s="774" t="str">
        <f t="shared" si="42"/>
        <v xml:space="preserve"> </v>
      </c>
      <c r="AI509" s="774" t="str">
        <f t="shared" si="47"/>
        <v xml:space="preserve"> </v>
      </c>
      <c r="AJ509" s="774" t="str">
        <f t="shared" si="43"/>
        <v xml:space="preserve"> </v>
      </c>
      <c r="AK509" s="774" t="str">
        <f t="shared" si="44"/>
        <v xml:space="preserve"> </v>
      </c>
    </row>
    <row r="510" spans="1:37" x14ac:dyDescent="0.25">
      <c r="A510" s="775"/>
      <c r="B510" s="775"/>
      <c r="C510" s="775"/>
      <c r="D510" s="775"/>
      <c r="E510" s="624"/>
      <c r="F510" s="775"/>
      <c r="G510" s="775"/>
      <c r="H510" s="754"/>
      <c r="I510" s="754"/>
      <c r="J510" s="746"/>
      <c r="K510" s="908"/>
      <c r="L510" s="638"/>
      <c r="M510" s="946"/>
      <c r="N510" s="946"/>
      <c r="O510" s="775"/>
      <c r="P510" s="775"/>
      <c r="Q510" s="947"/>
      <c r="R510" s="943" t="str">
        <f t="shared" si="45"/>
        <v xml:space="preserve"> </v>
      </c>
      <c r="S510" s="948"/>
      <c r="T510" s="948"/>
      <c r="U510" s="777"/>
      <c r="V510" s="777"/>
      <c r="W510" s="777"/>
      <c r="X510" s="777"/>
      <c r="Y510" s="777"/>
      <c r="Z510" s="777"/>
      <c r="AA510" s="777"/>
      <c r="AB510" s="638"/>
      <c r="AC510" s="638"/>
      <c r="AD510" s="638"/>
      <c r="AE510" s="638"/>
      <c r="AF510" s="638"/>
      <c r="AG510" s="945" t="str">
        <f t="shared" si="46"/>
        <v xml:space="preserve"> </v>
      </c>
      <c r="AH510" s="774" t="str">
        <f t="shared" si="42"/>
        <v xml:space="preserve"> </v>
      </c>
      <c r="AI510" s="774" t="str">
        <f t="shared" si="47"/>
        <v xml:space="preserve"> </v>
      </c>
      <c r="AJ510" s="774" t="str">
        <f t="shared" si="43"/>
        <v xml:space="preserve"> </v>
      </c>
      <c r="AK510" s="774" t="str">
        <f t="shared" si="44"/>
        <v xml:space="preserve"> </v>
      </c>
    </row>
    <row r="511" spans="1:37" x14ac:dyDescent="0.25">
      <c r="A511" s="775"/>
      <c r="B511" s="775"/>
      <c r="C511" s="775"/>
      <c r="D511" s="775"/>
      <c r="E511" s="624"/>
      <c r="F511" s="775"/>
      <c r="G511" s="775"/>
      <c r="H511" s="754"/>
      <c r="I511" s="754"/>
      <c r="J511" s="746"/>
      <c r="K511" s="908"/>
      <c r="L511" s="638"/>
      <c r="M511" s="946"/>
      <c r="N511" s="946"/>
      <c r="O511" s="775"/>
      <c r="P511" s="775"/>
      <c r="Q511" s="947"/>
      <c r="R511" s="943" t="str">
        <f t="shared" si="45"/>
        <v xml:space="preserve"> </v>
      </c>
      <c r="S511" s="948"/>
      <c r="T511" s="948"/>
      <c r="U511" s="777"/>
      <c r="V511" s="777"/>
      <c r="W511" s="777"/>
      <c r="X511" s="777"/>
      <c r="Y511" s="777"/>
      <c r="Z511" s="777"/>
      <c r="AA511" s="777"/>
      <c r="AB511" s="638"/>
      <c r="AC511" s="638"/>
      <c r="AD511" s="638"/>
      <c r="AE511" s="638"/>
      <c r="AF511" s="638"/>
      <c r="AG511" s="945" t="str">
        <f t="shared" si="46"/>
        <v xml:space="preserve"> </v>
      </c>
      <c r="AH511" s="774" t="str">
        <f t="shared" si="42"/>
        <v xml:space="preserve"> </v>
      </c>
      <c r="AI511" s="774" t="str">
        <f t="shared" si="47"/>
        <v xml:space="preserve"> </v>
      </c>
      <c r="AJ511" s="774" t="str">
        <f t="shared" si="43"/>
        <v xml:space="preserve"> </v>
      </c>
      <c r="AK511" s="774" t="str">
        <f t="shared" si="44"/>
        <v xml:space="preserve"> </v>
      </c>
    </row>
    <row r="512" spans="1:37" x14ac:dyDescent="0.25">
      <c r="A512" s="775"/>
      <c r="B512" s="775"/>
      <c r="C512" s="775"/>
      <c r="D512" s="775"/>
      <c r="E512" s="624"/>
      <c r="F512" s="775"/>
      <c r="G512" s="775"/>
      <c r="H512" s="754"/>
      <c r="I512" s="754"/>
      <c r="J512" s="746"/>
      <c r="K512" s="908"/>
      <c r="L512" s="638"/>
      <c r="M512" s="946"/>
      <c r="N512" s="946"/>
      <c r="O512" s="775"/>
      <c r="P512" s="775"/>
      <c r="Q512" s="947"/>
      <c r="R512" s="943" t="str">
        <f t="shared" si="45"/>
        <v xml:space="preserve"> </v>
      </c>
      <c r="S512" s="948"/>
      <c r="T512" s="948"/>
      <c r="U512" s="777"/>
      <c r="V512" s="777"/>
      <c r="W512" s="777"/>
      <c r="X512" s="777"/>
      <c r="Y512" s="777"/>
      <c r="Z512" s="777"/>
      <c r="AA512" s="777"/>
      <c r="AB512" s="638"/>
      <c r="AC512" s="638"/>
      <c r="AD512" s="638"/>
      <c r="AE512" s="638"/>
      <c r="AF512" s="638"/>
      <c r="AG512" s="945" t="str">
        <f t="shared" si="46"/>
        <v xml:space="preserve"> </v>
      </c>
      <c r="AH512" s="774" t="str">
        <f t="shared" si="42"/>
        <v xml:space="preserve"> </v>
      </c>
      <c r="AI512" s="774" t="str">
        <f t="shared" si="47"/>
        <v xml:space="preserve"> </v>
      </c>
      <c r="AJ512" s="774" t="str">
        <f t="shared" si="43"/>
        <v xml:space="preserve"> </v>
      </c>
      <c r="AK512" s="774" t="str">
        <f t="shared" si="44"/>
        <v xml:space="preserve"> </v>
      </c>
    </row>
    <row r="513" spans="1:37" x14ac:dyDescent="0.25">
      <c r="A513" s="775"/>
      <c r="B513" s="775"/>
      <c r="C513" s="775"/>
      <c r="D513" s="775"/>
      <c r="E513" s="624"/>
      <c r="F513" s="775"/>
      <c r="G513" s="775"/>
      <c r="H513" s="754"/>
      <c r="I513" s="754"/>
      <c r="J513" s="746"/>
      <c r="K513" s="908"/>
      <c r="L513" s="638"/>
      <c r="M513" s="946"/>
      <c r="N513" s="946"/>
      <c r="O513" s="775"/>
      <c r="P513" s="775"/>
      <c r="Q513" s="947"/>
      <c r="R513" s="943" t="str">
        <f t="shared" si="45"/>
        <v xml:space="preserve"> </v>
      </c>
      <c r="S513" s="948"/>
      <c r="T513" s="948"/>
      <c r="U513" s="777"/>
      <c r="V513" s="777"/>
      <c r="W513" s="777"/>
      <c r="X513" s="777"/>
      <c r="Y513" s="777"/>
      <c r="Z513" s="777"/>
      <c r="AA513" s="777"/>
      <c r="AB513" s="638"/>
      <c r="AC513" s="638"/>
      <c r="AD513" s="638"/>
      <c r="AE513" s="638"/>
      <c r="AF513" s="638"/>
      <c r="AG513" s="945" t="str">
        <f t="shared" si="46"/>
        <v xml:space="preserve"> </v>
      </c>
      <c r="AH513" s="774" t="str">
        <f t="shared" si="42"/>
        <v xml:space="preserve"> </v>
      </c>
      <c r="AI513" s="774" t="str">
        <f t="shared" si="47"/>
        <v xml:space="preserve"> </v>
      </c>
      <c r="AJ513" s="774" t="str">
        <f t="shared" si="43"/>
        <v xml:space="preserve"> </v>
      </c>
      <c r="AK513" s="774" t="str">
        <f t="shared" si="44"/>
        <v xml:space="preserve"> </v>
      </c>
    </row>
    <row r="514" spans="1:37" x14ac:dyDescent="0.25">
      <c r="A514" s="775"/>
      <c r="B514" s="775"/>
      <c r="C514" s="775"/>
      <c r="D514" s="775"/>
      <c r="E514" s="624"/>
      <c r="F514" s="775"/>
      <c r="G514" s="775"/>
      <c r="H514" s="754"/>
      <c r="I514" s="754"/>
      <c r="J514" s="746"/>
      <c r="K514" s="908"/>
      <c r="L514" s="638"/>
      <c r="M514" s="946"/>
      <c r="N514" s="946"/>
      <c r="O514" s="775"/>
      <c r="P514" s="775"/>
      <c r="Q514" s="947"/>
      <c r="R514" s="943" t="str">
        <f t="shared" si="45"/>
        <v xml:space="preserve"> </v>
      </c>
      <c r="S514" s="948"/>
      <c r="T514" s="948"/>
      <c r="U514" s="777"/>
      <c r="V514" s="777"/>
      <c r="W514" s="777"/>
      <c r="X514" s="777"/>
      <c r="Y514" s="777"/>
      <c r="Z514" s="777"/>
      <c r="AA514" s="777"/>
      <c r="AB514" s="638"/>
      <c r="AC514" s="638"/>
      <c r="AD514" s="638"/>
      <c r="AE514" s="638"/>
      <c r="AF514" s="638"/>
      <c r="AG514" s="945" t="str">
        <f t="shared" si="46"/>
        <v xml:space="preserve"> </v>
      </c>
      <c r="AH514" s="774" t="str">
        <f t="shared" si="42"/>
        <v xml:space="preserve"> </v>
      </c>
      <c r="AI514" s="774" t="str">
        <f t="shared" si="47"/>
        <v xml:space="preserve"> </v>
      </c>
      <c r="AJ514" s="774" t="str">
        <f t="shared" si="43"/>
        <v xml:space="preserve"> </v>
      </c>
      <c r="AK514" s="774" t="str">
        <f t="shared" si="44"/>
        <v xml:space="preserve"> </v>
      </c>
    </row>
    <row r="515" spans="1:37" x14ac:dyDescent="0.25">
      <c r="A515" s="775"/>
      <c r="B515" s="775"/>
      <c r="C515" s="775"/>
      <c r="D515" s="775"/>
      <c r="E515" s="624"/>
      <c r="F515" s="775"/>
      <c r="G515" s="775"/>
      <c r="H515" s="754"/>
      <c r="I515" s="754"/>
      <c r="J515" s="746"/>
      <c r="K515" s="908"/>
      <c r="L515" s="638"/>
      <c r="M515" s="946"/>
      <c r="N515" s="946"/>
      <c r="O515" s="775"/>
      <c r="P515" s="775"/>
      <c r="Q515" s="947"/>
      <c r="R515" s="943" t="str">
        <f t="shared" si="45"/>
        <v xml:space="preserve"> </v>
      </c>
      <c r="S515" s="948"/>
      <c r="T515" s="948"/>
      <c r="U515" s="777"/>
      <c r="V515" s="777"/>
      <c r="W515" s="777"/>
      <c r="X515" s="777"/>
      <c r="Y515" s="777"/>
      <c r="Z515" s="777"/>
      <c r="AA515" s="777"/>
      <c r="AB515" s="638"/>
      <c r="AC515" s="638"/>
      <c r="AD515" s="638"/>
      <c r="AE515" s="638"/>
      <c r="AF515" s="638"/>
      <c r="AG515" s="945" t="str">
        <f t="shared" si="46"/>
        <v xml:space="preserve"> </v>
      </c>
      <c r="AH515" s="774" t="str">
        <f t="shared" si="42"/>
        <v xml:space="preserve"> </v>
      </c>
      <c r="AI515" s="774" t="str">
        <f t="shared" si="47"/>
        <v xml:space="preserve"> </v>
      </c>
      <c r="AJ515" s="774" t="str">
        <f t="shared" si="43"/>
        <v xml:space="preserve"> </v>
      </c>
      <c r="AK515" s="774" t="str">
        <f t="shared" si="44"/>
        <v xml:space="preserve"> </v>
      </c>
    </row>
    <row r="516" spans="1:37" x14ac:dyDescent="0.25">
      <c r="A516" s="775"/>
      <c r="B516" s="775"/>
      <c r="C516" s="775"/>
      <c r="D516" s="775"/>
      <c r="E516" s="624"/>
      <c r="F516" s="775"/>
      <c r="G516" s="775"/>
      <c r="H516" s="754"/>
      <c r="I516" s="754"/>
      <c r="J516" s="746"/>
      <c r="K516" s="908"/>
      <c r="L516" s="638"/>
      <c r="M516" s="946"/>
      <c r="N516" s="946"/>
      <c r="O516" s="775"/>
      <c r="P516" s="775"/>
      <c r="Q516" s="947"/>
      <c r="R516" s="943" t="str">
        <f t="shared" si="45"/>
        <v xml:space="preserve"> </v>
      </c>
      <c r="S516" s="948"/>
      <c r="T516" s="948"/>
      <c r="U516" s="777"/>
      <c r="V516" s="777"/>
      <c r="W516" s="777"/>
      <c r="X516" s="777"/>
      <c r="Y516" s="777"/>
      <c r="Z516" s="777"/>
      <c r="AA516" s="777"/>
      <c r="AB516" s="638"/>
      <c r="AC516" s="638"/>
      <c r="AD516" s="638"/>
      <c r="AE516" s="638"/>
      <c r="AF516" s="638"/>
      <c r="AG516" s="945" t="str">
        <f t="shared" si="46"/>
        <v xml:space="preserve"> </v>
      </c>
      <c r="AH516" s="774" t="str">
        <f t="shared" si="42"/>
        <v xml:space="preserve"> </v>
      </c>
      <c r="AI516" s="774" t="str">
        <f t="shared" si="47"/>
        <v xml:space="preserve"> </v>
      </c>
      <c r="AJ516" s="774" t="str">
        <f t="shared" si="43"/>
        <v xml:space="preserve"> </v>
      </c>
      <c r="AK516" s="774" t="str">
        <f t="shared" si="44"/>
        <v xml:space="preserve"> </v>
      </c>
    </row>
    <row r="517" spans="1:37" x14ac:dyDescent="0.25">
      <c r="A517" s="775"/>
      <c r="B517" s="775"/>
      <c r="C517" s="775"/>
      <c r="D517" s="775"/>
      <c r="E517" s="624"/>
      <c r="F517" s="775"/>
      <c r="G517" s="775"/>
      <c r="H517" s="754"/>
      <c r="I517" s="754"/>
      <c r="J517" s="746"/>
      <c r="K517" s="908"/>
      <c r="L517" s="638"/>
      <c r="M517" s="946"/>
      <c r="N517" s="946"/>
      <c r="O517" s="775"/>
      <c r="P517" s="775"/>
      <c r="Q517" s="947"/>
      <c r="R517" s="943" t="str">
        <f t="shared" si="45"/>
        <v xml:space="preserve"> </v>
      </c>
      <c r="S517" s="948"/>
      <c r="T517" s="948"/>
      <c r="U517" s="777"/>
      <c r="V517" s="777"/>
      <c r="W517" s="777"/>
      <c r="X517" s="777"/>
      <c r="Y517" s="777"/>
      <c r="Z517" s="777"/>
      <c r="AA517" s="777"/>
      <c r="AB517" s="638"/>
      <c r="AC517" s="638"/>
      <c r="AD517" s="638"/>
      <c r="AE517" s="638"/>
      <c r="AF517" s="638"/>
      <c r="AG517" s="945" t="str">
        <f t="shared" si="46"/>
        <v xml:space="preserve"> </v>
      </c>
      <c r="AH517" s="774" t="str">
        <f t="shared" si="42"/>
        <v xml:space="preserve"> </v>
      </c>
      <c r="AI517" s="774" t="str">
        <f t="shared" si="47"/>
        <v xml:space="preserve"> </v>
      </c>
      <c r="AJ517" s="774" t="str">
        <f t="shared" si="43"/>
        <v xml:space="preserve"> </v>
      </c>
      <c r="AK517" s="774" t="str">
        <f t="shared" si="44"/>
        <v xml:space="preserve"> </v>
      </c>
    </row>
    <row r="518" spans="1:37" x14ac:dyDescent="0.25">
      <c r="A518" s="775"/>
      <c r="B518" s="775"/>
      <c r="C518" s="775"/>
      <c r="D518" s="775"/>
      <c r="E518" s="624"/>
      <c r="F518" s="775"/>
      <c r="G518" s="775"/>
      <c r="H518" s="754"/>
      <c r="I518" s="754"/>
      <c r="J518" s="746"/>
      <c r="K518" s="908"/>
      <c r="L518" s="638"/>
      <c r="M518" s="946"/>
      <c r="N518" s="946"/>
      <c r="O518" s="775"/>
      <c r="P518" s="775"/>
      <c r="Q518" s="947"/>
      <c r="R518" s="943" t="str">
        <f t="shared" si="45"/>
        <v xml:space="preserve"> </v>
      </c>
      <c r="S518" s="948"/>
      <c r="T518" s="948"/>
      <c r="U518" s="777"/>
      <c r="V518" s="777"/>
      <c r="W518" s="777"/>
      <c r="X518" s="777"/>
      <c r="Y518" s="777"/>
      <c r="Z518" s="777"/>
      <c r="AA518" s="777"/>
      <c r="AB518" s="638"/>
      <c r="AC518" s="638"/>
      <c r="AD518" s="638"/>
      <c r="AE518" s="638"/>
      <c r="AF518" s="638"/>
      <c r="AG518" s="945" t="str">
        <f t="shared" si="46"/>
        <v xml:space="preserve"> </v>
      </c>
      <c r="AH518" s="774" t="str">
        <f t="shared" ref="AH518:AH581" si="48">IFERROR(U518/R518," ")</f>
        <v xml:space="preserve"> </v>
      </c>
      <c r="AI518" s="774" t="str">
        <f t="shared" si="47"/>
        <v xml:space="preserve"> </v>
      </c>
      <c r="AJ518" s="774" t="str">
        <f t="shared" ref="AJ518:AJ581" si="49">IFERROR(Z518*0.187*10^-3/O518," ")</f>
        <v xml:space="preserve"> </v>
      </c>
      <c r="AK518" s="774" t="str">
        <f t="shared" ref="AK518:AK581" si="50">IFERROR(AD518*0.187*10^-3/P518," ")</f>
        <v xml:space="preserve"> </v>
      </c>
    </row>
    <row r="519" spans="1:37" x14ac:dyDescent="0.25">
      <c r="A519" s="775"/>
      <c r="B519" s="775"/>
      <c r="C519" s="775"/>
      <c r="D519" s="775"/>
      <c r="E519" s="624"/>
      <c r="F519" s="775"/>
      <c r="G519" s="775"/>
      <c r="H519" s="754"/>
      <c r="I519" s="754"/>
      <c r="J519" s="746"/>
      <c r="K519" s="908"/>
      <c r="L519" s="638"/>
      <c r="M519" s="946"/>
      <c r="N519" s="946"/>
      <c r="O519" s="775"/>
      <c r="P519" s="775"/>
      <c r="Q519" s="947"/>
      <c r="R519" s="943" t="str">
        <f t="shared" ref="R519:R582" si="51">IF(M519*T519&gt;0,M519*T519," ")</f>
        <v xml:space="preserve"> </v>
      </c>
      <c r="S519" s="948"/>
      <c r="T519" s="948"/>
      <c r="U519" s="777"/>
      <c r="V519" s="777"/>
      <c r="W519" s="777"/>
      <c r="X519" s="777"/>
      <c r="Y519" s="777"/>
      <c r="Z519" s="777"/>
      <c r="AA519" s="777"/>
      <c r="AB519" s="638"/>
      <c r="AC519" s="638"/>
      <c r="AD519" s="638"/>
      <c r="AE519" s="638"/>
      <c r="AF519" s="638"/>
      <c r="AG519" s="945" t="str">
        <f t="shared" ref="AG519:AG582" si="52">IF(AF519&gt;0,AF519*0.187*10^-3," ")</f>
        <v xml:space="preserve"> </v>
      </c>
      <c r="AH519" s="774" t="str">
        <f t="shared" si="48"/>
        <v xml:space="preserve"> </v>
      </c>
      <c r="AI519" s="774" t="str">
        <f t="shared" ref="AI519:AI582" si="53">IFERROR(AH519*0.187*10^3," ")</f>
        <v xml:space="preserve"> </v>
      </c>
      <c r="AJ519" s="774" t="str">
        <f t="shared" si="49"/>
        <v xml:space="preserve"> </v>
      </c>
      <c r="AK519" s="774" t="str">
        <f t="shared" si="50"/>
        <v xml:space="preserve"> </v>
      </c>
    </row>
    <row r="520" spans="1:37" x14ac:dyDescent="0.25">
      <c r="A520" s="775"/>
      <c r="B520" s="775"/>
      <c r="C520" s="775"/>
      <c r="D520" s="775"/>
      <c r="E520" s="624"/>
      <c r="F520" s="775"/>
      <c r="G520" s="775"/>
      <c r="H520" s="754"/>
      <c r="I520" s="754"/>
      <c r="J520" s="746"/>
      <c r="K520" s="908"/>
      <c r="L520" s="638"/>
      <c r="M520" s="946"/>
      <c r="N520" s="946"/>
      <c r="O520" s="775"/>
      <c r="P520" s="775"/>
      <c r="Q520" s="947"/>
      <c r="R520" s="943" t="str">
        <f t="shared" si="51"/>
        <v xml:space="preserve"> </v>
      </c>
      <c r="S520" s="948"/>
      <c r="T520" s="948"/>
      <c r="U520" s="777"/>
      <c r="V520" s="777"/>
      <c r="W520" s="777"/>
      <c r="X520" s="777"/>
      <c r="Y520" s="777"/>
      <c r="Z520" s="777"/>
      <c r="AA520" s="777"/>
      <c r="AB520" s="638"/>
      <c r="AC520" s="638"/>
      <c r="AD520" s="638"/>
      <c r="AE520" s="638"/>
      <c r="AF520" s="638"/>
      <c r="AG520" s="945" t="str">
        <f t="shared" si="52"/>
        <v xml:space="preserve"> </v>
      </c>
      <c r="AH520" s="774" t="str">
        <f t="shared" si="48"/>
        <v xml:space="preserve"> </v>
      </c>
      <c r="AI520" s="774" t="str">
        <f t="shared" si="53"/>
        <v xml:space="preserve"> </v>
      </c>
      <c r="AJ520" s="774" t="str">
        <f t="shared" si="49"/>
        <v xml:space="preserve"> </v>
      </c>
      <c r="AK520" s="774" t="str">
        <f t="shared" si="50"/>
        <v xml:space="preserve"> </v>
      </c>
    </row>
    <row r="521" spans="1:37" x14ac:dyDescent="0.25">
      <c r="A521" s="775"/>
      <c r="B521" s="775"/>
      <c r="C521" s="775"/>
      <c r="D521" s="775"/>
      <c r="E521" s="624"/>
      <c r="F521" s="775"/>
      <c r="G521" s="775"/>
      <c r="H521" s="754"/>
      <c r="I521" s="754"/>
      <c r="J521" s="746"/>
      <c r="K521" s="908"/>
      <c r="L521" s="638"/>
      <c r="M521" s="946"/>
      <c r="N521" s="946"/>
      <c r="O521" s="775"/>
      <c r="P521" s="775"/>
      <c r="Q521" s="947"/>
      <c r="R521" s="943" t="str">
        <f t="shared" si="51"/>
        <v xml:space="preserve"> </v>
      </c>
      <c r="S521" s="948"/>
      <c r="T521" s="948"/>
      <c r="U521" s="777"/>
      <c r="V521" s="777"/>
      <c r="W521" s="777"/>
      <c r="X521" s="777"/>
      <c r="Y521" s="777"/>
      <c r="Z521" s="777"/>
      <c r="AA521" s="777"/>
      <c r="AB521" s="638"/>
      <c r="AC521" s="638"/>
      <c r="AD521" s="638"/>
      <c r="AE521" s="638"/>
      <c r="AF521" s="638"/>
      <c r="AG521" s="945" t="str">
        <f t="shared" si="52"/>
        <v xml:space="preserve"> </v>
      </c>
      <c r="AH521" s="774" t="str">
        <f t="shared" si="48"/>
        <v xml:space="preserve"> </v>
      </c>
      <c r="AI521" s="774" t="str">
        <f t="shared" si="53"/>
        <v xml:space="preserve"> </v>
      </c>
      <c r="AJ521" s="774" t="str">
        <f t="shared" si="49"/>
        <v xml:space="preserve"> </v>
      </c>
      <c r="AK521" s="774" t="str">
        <f t="shared" si="50"/>
        <v xml:space="preserve"> </v>
      </c>
    </row>
    <row r="522" spans="1:37" x14ac:dyDescent="0.25">
      <c r="A522" s="775"/>
      <c r="B522" s="775"/>
      <c r="C522" s="775"/>
      <c r="D522" s="775"/>
      <c r="E522" s="624"/>
      <c r="F522" s="775"/>
      <c r="G522" s="775"/>
      <c r="H522" s="754"/>
      <c r="I522" s="754"/>
      <c r="J522" s="746"/>
      <c r="K522" s="908"/>
      <c r="L522" s="638"/>
      <c r="M522" s="946"/>
      <c r="N522" s="946"/>
      <c r="O522" s="775"/>
      <c r="P522" s="775"/>
      <c r="Q522" s="947"/>
      <c r="R522" s="943" t="str">
        <f t="shared" si="51"/>
        <v xml:space="preserve"> </v>
      </c>
      <c r="S522" s="948"/>
      <c r="T522" s="948"/>
      <c r="U522" s="777"/>
      <c r="V522" s="777"/>
      <c r="W522" s="777"/>
      <c r="X522" s="777"/>
      <c r="Y522" s="777"/>
      <c r="Z522" s="777"/>
      <c r="AA522" s="777"/>
      <c r="AB522" s="638"/>
      <c r="AC522" s="638"/>
      <c r="AD522" s="638"/>
      <c r="AE522" s="638"/>
      <c r="AF522" s="638"/>
      <c r="AG522" s="945" t="str">
        <f t="shared" si="52"/>
        <v xml:space="preserve"> </v>
      </c>
      <c r="AH522" s="774" t="str">
        <f t="shared" si="48"/>
        <v xml:space="preserve"> </v>
      </c>
      <c r="AI522" s="774" t="str">
        <f t="shared" si="53"/>
        <v xml:space="preserve"> </v>
      </c>
      <c r="AJ522" s="774" t="str">
        <f t="shared" si="49"/>
        <v xml:space="preserve"> </v>
      </c>
      <c r="AK522" s="774" t="str">
        <f t="shared" si="50"/>
        <v xml:space="preserve"> </v>
      </c>
    </row>
    <row r="523" spans="1:37" x14ac:dyDescent="0.25">
      <c r="A523" s="775"/>
      <c r="B523" s="775"/>
      <c r="C523" s="775"/>
      <c r="D523" s="775"/>
      <c r="E523" s="624"/>
      <c r="F523" s="775"/>
      <c r="G523" s="775"/>
      <c r="H523" s="754"/>
      <c r="I523" s="754"/>
      <c r="J523" s="746"/>
      <c r="K523" s="908"/>
      <c r="L523" s="638"/>
      <c r="M523" s="946"/>
      <c r="N523" s="946"/>
      <c r="O523" s="775"/>
      <c r="P523" s="775"/>
      <c r="Q523" s="947"/>
      <c r="R523" s="943" t="str">
        <f t="shared" si="51"/>
        <v xml:space="preserve"> </v>
      </c>
      <c r="S523" s="948"/>
      <c r="T523" s="948"/>
      <c r="U523" s="777"/>
      <c r="V523" s="777"/>
      <c r="W523" s="777"/>
      <c r="X523" s="777"/>
      <c r="Y523" s="777"/>
      <c r="Z523" s="777"/>
      <c r="AA523" s="777"/>
      <c r="AB523" s="638"/>
      <c r="AC523" s="638"/>
      <c r="AD523" s="638"/>
      <c r="AE523" s="638"/>
      <c r="AF523" s="638"/>
      <c r="AG523" s="945" t="str">
        <f t="shared" si="52"/>
        <v xml:space="preserve"> </v>
      </c>
      <c r="AH523" s="774" t="str">
        <f t="shared" si="48"/>
        <v xml:space="preserve"> </v>
      </c>
      <c r="AI523" s="774" t="str">
        <f t="shared" si="53"/>
        <v xml:space="preserve"> </v>
      </c>
      <c r="AJ523" s="774" t="str">
        <f t="shared" si="49"/>
        <v xml:space="preserve"> </v>
      </c>
      <c r="AK523" s="774" t="str">
        <f t="shared" si="50"/>
        <v xml:space="preserve"> </v>
      </c>
    </row>
    <row r="524" spans="1:37" x14ac:dyDescent="0.25">
      <c r="A524" s="775"/>
      <c r="B524" s="775"/>
      <c r="C524" s="775"/>
      <c r="D524" s="775"/>
      <c r="E524" s="624"/>
      <c r="F524" s="775"/>
      <c r="G524" s="775"/>
      <c r="H524" s="754"/>
      <c r="I524" s="754"/>
      <c r="J524" s="746"/>
      <c r="K524" s="908"/>
      <c r="L524" s="638"/>
      <c r="M524" s="946"/>
      <c r="N524" s="946"/>
      <c r="O524" s="775"/>
      <c r="P524" s="775"/>
      <c r="Q524" s="947"/>
      <c r="R524" s="943" t="str">
        <f t="shared" si="51"/>
        <v xml:space="preserve"> </v>
      </c>
      <c r="S524" s="948"/>
      <c r="T524" s="948"/>
      <c r="U524" s="777"/>
      <c r="V524" s="777"/>
      <c r="W524" s="777"/>
      <c r="X524" s="777"/>
      <c r="Y524" s="777"/>
      <c r="Z524" s="777"/>
      <c r="AA524" s="777"/>
      <c r="AB524" s="638"/>
      <c r="AC524" s="638"/>
      <c r="AD524" s="638"/>
      <c r="AE524" s="638"/>
      <c r="AF524" s="638"/>
      <c r="AG524" s="945" t="str">
        <f t="shared" si="52"/>
        <v xml:space="preserve"> </v>
      </c>
      <c r="AH524" s="774" t="str">
        <f t="shared" si="48"/>
        <v xml:space="preserve"> </v>
      </c>
      <c r="AI524" s="774" t="str">
        <f t="shared" si="53"/>
        <v xml:space="preserve"> </v>
      </c>
      <c r="AJ524" s="774" t="str">
        <f t="shared" si="49"/>
        <v xml:space="preserve"> </v>
      </c>
      <c r="AK524" s="774" t="str">
        <f t="shared" si="50"/>
        <v xml:space="preserve"> </v>
      </c>
    </row>
    <row r="525" spans="1:37" x14ac:dyDescent="0.25">
      <c r="A525" s="775"/>
      <c r="B525" s="775"/>
      <c r="C525" s="775"/>
      <c r="D525" s="775"/>
      <c r="E525" s="624"/>
      <c r="F525" s="775"/>
      <c r="G525" s="775"/>
      <c r="H525" s="754"/>
      <c r="I525" s="754"/>
      <c r="J525" s="746"/>
      <c r="K525" s="908"/>
      <c r="L525" s="638"/>
      <c r="M525" s="946"/>
      <c r="N525" s="946"/>
      <c r="O525" s="775"/>
      <c r="P525" s="775"/>
      <c r="Q525" s="947"/>
      <c r="R525" s="943" t="str">
        <f t="shared" si="51"/>
        <v xml:space="preserve"> </v>
      </c>
      <c r="S525" s="948"/>
      <c r="T525" s="948"/>
      <c r="U525" s="777"/>
      <c r="V525" s="777"/>
      <c r="W525" s="777"/>
      <c r="X525" s="777"/>
      <c r="Y525" s="777"/>
      <c r="Z525" s="777"/>
      <c r="AA525" s="777"/>
      <c r="AB525" s="638"/>
      <c r="AC525" s="638"/>
      <c r="AD525" s="638"/>
      <c r="AE525" s="638"/>
      <c r="AF525" s="638"/>
      <c r="AG525" s="945" t="str">
        <f t="shared" si="52"/>
        <v xml:space="preserve"> </v>
      </c>
      <c r="AH525" s="774" t="str">
        <f t="shared" si="48"/>
        <v xml:space="preserve"> </v>
      </c>
      <c r="AI525" s="774" t="str">
        <f t="shared" si="53"/>
        <v xml:space="preserve"> </v>
      </c>
      <c r="AJ525" s="774" t="str">
        <f t="shared" si="49"/>
        <v xml:space="preserve"> </v>
      </c>
      <c r="AK525" s="774" t="str">
        <f t="shared" si="50"/>
        <v xml:space="preserve"> </v>
      </c>
    </row>
    <row r="526" spans="1:37" x14ac:dyDescent="0.25">
      <c r="A526" s="775"/>
      <c r="B526" s="775"/>
      <c r="C526" s="775"/>
      <c r="D526" s="775"/>
      <c r="E526" s="624"/>
      <c r="F526" s="775"/>
      <c r="G526" s="775"/>
      <c r="H526" s="754"/>
      <c r="I526" s="754"/>
      <c r="J526" s="746"/>
      <c r="K526" s="908"/>
      <c r="L526" s="638"/>
      <c r="M526" s="946"/>
      <c r="N526" s="946"/>
      <c r="O526" s="775"/>
      <c r="P526" s="775"/>
      <c r="Q526" s="947"/>
      <c r="R526" s="943" t="str">
        <f t="shared" si="51"/>
        <v xml:space="preserve"> </v>
      </c>
      <c r="S526" s="948"/>
      <c r="T526" s="948"/>
      <c r="U526" s="777"/>
      <c r="V526" s="777"/>
      <c r="W526" s="777"/>
      <c r="X526" s="777"/>
      <c r="Y526" s="777"/>
      <c r="Z526" s="777"/>
      <c r="AA526" s="777"/>
      <c r="AB526" s="638"/>
      <c r="AC526" s="638"/>
      <c r="AD526" s="638"/>
      <c r="AE526" s="638"/>
      <c r="AF526" s="638"/>
      <c r="AG526" s="945" t="str">
        <f t="shared" si="52"/>
        <v xml:space="preserve"> </v>
      </c>
      <c r="AH526" s="774" t="str">
        <f t="shared" si="48"/>
        <v xml:space="preserve"> </v>
      </c>
      <c r="AI526" s="774" t="str">
        <f t="shared" si="53"/>
        <v xml:space="preserve"> </v>
      </c>
      <c r="AJ526" s="774" t="str">
        <f t="shared" si="49"/>
        <v xml:space="preserve"> </v>
      </c>
      <c r="AK526" s="774" t="str">
        <f t="shared" si="50"/>
        <v xml:space="preserve"> </v>
      </c>
    </row>
    <row r="527" spans="1:37" x14ac:dyDescent="0.25">
      <c r="A527" s="775"/>
      <c r="B527" s="775"/>
      <c r="C527" s="775"/>
      <c r="D527" s="775"/>
      <c r="E527" s="624"/>
      <c r="F527" s="775"/>
      <c r="G527" s="775"/>
      <c r="H527" s="754"/>
      <c r="I527" s="754"/>
      <c r="J527" s="746"/>
      <c r="K527" s="908"/>
      <c r="L527" s="638"/>
      <c r="M527" s="946"/>
      <c r="N527" s="946"/>
      <c r="O527" s="775"/>
      <c r="P527" s="775"/>
      <c r="Q527" s="947"/>
      <c r="R527" s="943" t="str">
        <f t="shared" si="51"/>
        <v xml:space="preserve"> </v>
      </c>
      <c r="S527" s="948"/>
      <c r="T527" s="948"/>
      <c r="U527" s="777"/>
      <c r="V527" s="777"/>
      <c r="W527" s="777"/>
      <c r="X527" s="777"/>
      <c r="Y527" s="777"/>
      <c r="Z527" s="777"/>
      <c r="AA527" s="777"/>
      <c r="AB527" s="638"/>
      <c r="AC527" s="638"/>
      <c r="AD527" s="638"/>
      <c r="AE527" s="638"/>
      <c r="AF527" s="638"/>
      <c r="AG527" s="945" t="str">
        <f t="shared" si="52"/>
        <v xml:space="preserve"> </v>
      </c>
      <c r="AH527" s="774" t="str">
        <f t="shared" si="48"/>
        <v xml:space="preserve"> </v>
      </c>
      <c r="AI527" s="774" t="str">
        <f t="shared" si="53"/>
        <v xml:space="preserve"> </v>
      </c>
      <c r="AJ527" s="774" t="str">
        <f t="shared" si="49"/>
        <v xml:space="preserve"> </v>
      </c>
      <c r="AK527" s="774" t="str">
        <f t="shared" si="50"/>
        <v xml:space="preserve"> </v>
      </c>
    </row>
    <row r="528" spans="1:37" x14ac:dyDescent="0.25">
      <c r="A528" s="775"/>
      <c r="B528" s="775"/>
      <c r="C528" s="775"/>
      <c r="D528" s="775"/>
      <c r="E528" s="624"/>
      <c r="F528" s="775"/>
      <c r="G528" s="775"/>
      <c r="H528" s="754"/>
      <c r="I528" s="754"/>
      <c r="J528" s="746"/>
      <c r="K528" s="908"/>
      <c r="L528" s="638"/>
      <c r="M528" s="946"/>
      <c r="N528" s="946"/>
      <c r="O528" s="775"/>
      <c r="P528" s="775"/>
      <c r="Q528" s="947"/>
      <c r="R528" s="943" t="str">
        <f t="shared" si="51"/>
        <v xml:space="preserve"> </v>
      </c>
      <c r="S528" s="948"/>
      <c r="T528" s="948"/>
      <c r="U528" s="777"/>
      <c r="V528" s="777"/>
      <c r="W528" s="777"/>
      <c r="X528" s="777"/>
      <c r="Y528" s="777"/>
      <c r="Z528" s="777"/>
      <c r="AA528" s="777"/>
      <c r="AB528" s="638"/>
      <c r="AC528" s="638"/>
      <c r="AD528" s="638"/>
      <c r="AE528" s="638"/>
      <c r="AF528" s="638"/>
      <c r="AG528" s="945" t="str">
        <f t="shared" si="52"/>
        <v xml:space="preserve"> </v>
      </c>
      <c r="AH528" s="774" t="str">
        <f t="shared" si="48"/>
        <v xml:space="preserve"> </v>
      </c>
      <c r="AI528" s="774" t="str">
        <f t="shared" si="53"/>
        <v xml:space="preserve"> </v>
      </c>
      <c r="AJ528" s="774" t="str">
        <f t="shared" si="49"/>
        <v xml:space="preserve"> </v>
      </c>
      <c r="AK528" s="774" t="str">
        <f t="shared" si="50"/>
        <v xml:space="preserve"> </v>
      </c>
    </row>
    <row r="529" spans="1:37" x14ac:dyDescent="0.25">
      <c r="A529" s="775"/>
      <c r="B529" s="775"/>
      <c r="C529" s="775"/>
      <c r="D529" s="775"/>
      <c r="E529" s="624"/>
      <c r="F529" s="775"/>
      <c r="G529" s="775"/>
      <c r="H529" s="754"/>
      <c r="I529" s="754"/>
      <c r="J529" s="746"/>
      <c r="K529" s="908"/>
      <c r="L529" s="638"/>
      <c r="M529" s="946"/>
      <c r="N529" s="946"/>
      <c r="O529" s="775"/>
      <c r="P529" s="775"/>
      <c r="Q529" s="947"/>
      <c r="R529" s="943" t="str">
        <f t="shared" si="51"/>
        <v xml:space="preserve"> </v>
      </c>
      <c r="S529" s="948"/>
      <c r="T529" s="948"/>
      <c r="U529" s="777"/>
      <c r="V529" s="777"/>
      <c r="W529" s="777"/>
      <c r="X529" s="777"/>
      <c r="Y529" s="777"/>
      <c r="Z529" s="777"/>
      <c r="AA529" s="777"/>
      <c r="AB529" s="638"/>
      <c r="AC529" s="638"/>
      <c r="AD529" s="638"/>
      <c r="AE529" s="638"/>
      <c r="AF529" s="638"/>
      <c r="AG529" s="945" t="str">
        <f t="shared" si="52"/>
        <v xml:space="preserve"> </v>
      </c>
      <c r="AH529" s="774" t="str">
        <f t="shared" si="48"/>
        <v xml:space="preserve"> </v>
      </c>
      <c r="AI529" s="774" t="str">
        <f t="shared" si="53"/>
        <v xml:space="preserve"> </v>
      </c>
      <c r="AJ529" s="774" t="str">
        <f t="shared" si="49"/>
        <v xml:space="preserve"> </v>
      </c>
      <c r="AK529" s="774" t="str">
        <f t="shared" si="50"/>
        <v xml:space="preserve"> </v>
      </c>
    </row>
    <row r="530" spans="1:37" x14ac:dyDescent="0.25">
      <c r="A530" s="775"/>
      <c r="B530" s="775"/>
      <c r="C530" s="775"/>
      <c r="D530" s="775"/>
      <c r="E530" s="624"/>
      <c r="F530" s="775"/>
      <c r="G530" s="775"/>
      <c r="H530" s="754"/>
      <c r="I530" s="754"/>
      <c r="J530" s="746"/>
      <c r="K530" s="908"/>
      <c r="L530" s="638"/>
      <c r="M530" s="946"/>
      <c r="N530" s="946"/>
      <c r="O530" s="775"/>
      <c r="P530" s="775"/>
      <c r="Q530" s="947"/>
      <c r="R530" s="943" t="str">
        <f t="shared" si="51"/>
        <v xml:space="preserve"> </v>
      </c>
      <c r="S530" s="948"/>
      <c r="T530" s="948"/>
      <c r="U530" s="777"/>
      <c r="V530" s="777"/>
      <c r="W530" s="777"/>
      <c r="X530" s="777"/>
      <c r="Y530" s="777"/>
      <c r="Z530" s="777"/>
      <c r="AA530" s="777"/>
      <c r="AB530" s="638"/>
      <c r="AC530" s="638"/>
      <c r="AD530" s="638"/>
      <c r="AE530" s="638"/>
      <c r="AF530" s="638"/>
      <c r="AG530" s="945" t="str">
        <f t="shared" si="52"/>
        <v xml:space="preserve"> </v>
      </c>
      <c r="AH530" s="774" t="str">
        <f t="shared" si="48"/>
        <v xml:space="preserve"> </v>
      </c>
      <c r="AI530" s="774" t="str">
        <f t="shared" si="53"/>
        <v xml:space="preserve"> </v>
      </c>
      <c r="AJ530" s="774" t="str">
        <f t="shared" si="49"/>
        <v xml:space="preserve"> </v>
      </c>
      <c r="AK530" s="774" t="str">
        <f t="shared" si="50"/>
        <v xml:space="preserve"> </v>
      </c>
    </row>
    <row r="531" spans="1:37" x14ac:dyDescent="0.25">
      <c r="A531" s="775"/>
      <c r="B531" s="775"/>
      <c r="C531" s="775"/>
      <c r="D531" s="775"/>
      <c r="E531" s="624"/>
      <c r="F531" s="775"/>
      <c r="G531" s="775"/>
      <c r="H531" s="754"/>
      <c r="I531" s="754"/>
      <c r="J531" s="746"/>
      <c r="K531" s="908"/>
      <c r="L531" s="638"/>
      <c r="M531" s="946"/>
      <c r="N531" s="946"/>
      <c r="O531" s="775"/>
      <c r="P531" s="775"/>
      <c r="Q531" s="947"/>
      <c r="R531" s="943" t="str">
        <f t="shared" si="51"/>
        <v xml:space="preserve"> </v>
      </c>
      <c r="S531" s="948"/>
      <c r="T531" s="948"/>
      <c r="U531" s="777"/>
      <c r="V531" s="777"/>
      <c r="W531" s="777"/>
      <c r="X531" s="777"/>
      <c r="Y531" s="777"/>
      <c r="Z531" s="777"/>
      <c r="AA531" s="777"/>
      <c r="AB531" s="638"/>
      <c r="AC531" s="638"/>
      <c r="AD531" s="638"/>
      <c r="AE531" s="638"/>
      <c r="AF531" s="638"/>
      <c r="AG531" s="945" t="str">
        <f t="shared" si="52"/>
        <v xml:space="preserve"> </v>
      </c>
      <c r="AH531" s="774" t="str">
        <f t="shared" si="48"/>
        <v xml:space="preserve"> </v>
      </c>
      <c r="AI531" s="774" t="str">
        <f t="shared" si="53"/>
        <v xml:space="preserve"> </v>
      </c>
      <c r="AJ531" s="774" t="str">
        <f t="shared" si="49"/>
        <v xml:space="preserve"> </v>
      </c>
      <c r="AK531" s="774" t="str">
        <f t="shared" si="50"/>
        <v xml:space="preserve"> </v>
      </c>
    </row>
    <row r="532" spans="1:37" x14ac:dyDescent="0.25">
      <c r="A532" s="775"/>
      <c r="B532" s="775"/>
      <c r="C532" s="775"/>
      <c r="D532" s="775"/>
      <c r="E532" s="624"/>
      <c r="F532" s="775"/>
      <c r="G532" s="775"/>
      <c r="H532" s="754"/>
      <c r="I532" s="754"/>
      <c r="J532" s="746"/>
      <c r="K532" s="908"/>
      <c r="L532" s="638"/>
      <c r="M532" s="946"/>
      <c r="N532" s="946"/>
      <c r="O532" s="775"/>
      <c r="P532" s="775"/>
      <c r="Q532" s="947"/>
      <c r="R532" s="943" t="str">
        <f t="shared" si="51"/>
        <v xml:space="preserve"> </v>
      </c>
      <c r="S532" s="948"/>
      <c r="T532" s="948"/>
      <c r="U532" s="777"/>
      <c r="V532" s="777"/>
      <c r="W532" s="777"/>
      <c r="X532" s="777"/>
      <c r="Y532" s="777"/>
      <c r="Z532" s="777"/>
      <c r="AA532" s="777"/>
      <c r="AB532" s="638"/>
      <c r="AC532" s="638"/>
      <c r="AD532" s="638"/>
      <c r="AE532" s="638"/>
      <c r="AF532" s="638"/>
      <c r="AG532" s="945" t="str">
        <f t="shared" si="52"/>
        <v xml:space="preserve"> </v>
      </c>
      <c r="AH532" s="774" t="str">
        <f t="shared" si="48"/>
        <v xml:space="preserve"> </v>
      </c>
      <c r="AI532" s="774" t="str">
        <f t="shared" si="53"/>
        <v xml:space="preserve"> </v>
      </c>
      <c r="AJ532" s="774" t="str">
        <f t="shared" si="49"/>
        <v xml:space="preserve"> </v>
      </c>
      <c r="AK532" s="774" t="str">
        <f t="shared" si="50"/>
        <v xml:space="preserve"> </v>
      </c>
    </row>
    <row r="533" spans="1:37" x14ac:dyDescent="0.25">
      <c r="A533" s="775"/>
      <c r="B533" s="775"/>
      <c r="C533" s="775"/>
      <c r="D533" s="775"/>
      <c r="E533" s="624"/>
      <c r="F533" s="775"/>
      <c r="G533" s="775"/>
      <c r="H533" s="754"/>
      <c r="I533" s="754"/>
      <c r="J533" s="746"/>
      <c r="K533" s="908"/>
      <c r="L533" s="638"/>
      <c r="M533" s="946"/>
      <c r="N533" s="946"/>
      <c r="O533" s="775"/>
      <c r="P533" s="775"/>
      <c r="Q533" s="947"/>
      <c r="R533" s="943" t="str">
        <f t="shared" si="51"/>
        <v xml:space="preserve"> </v>
      </c>
      <c r="S533" s="948"/>
      <c r="T533" s="948"/>
      <c r="U533" s="777"/>
      <c r="V533" s="777"/>
      <c r="W533" s="777"/>
      <c r="X533" s="777"/>
      <c r="Y533" s="777"/>
      <c r="Z533" s="777"/>
      <c r="AA533" s="777"/>
      <c r="AB533" s="638"/>
      <c r="AC533" s="638"/>
      <c r="AD533" s="638"/>
      <c r="AE533" s="638"/>
      <c r="AF533" s="638"/>
      <c r="AG533" s="945" t="str">
        <f t="shared" si="52"/>
        <v xml:space="preserve"> </v>
      </c>
      <c r="AH533" s="774" t="str">
        <f t="shared" si="48"/>
        <v xml:space="preserve"> </v>
      </c>
      <c r="AI533" s="774" t="str">
        <f t="shared" si="53"/>
        <v xml:space="preserve"> </v>
      </c>
      <c r="AJ533" s="774" t="str">
        <f t="shared" si="49"/>
        <v xml:space="preserve"> </v>
      </c>
      <c r="AK533" s="774" t="str">
        <f t="shared" si="50"/>
        <v xml:space="preserve"> </v>
      </c>
    </row>
    <row r="534" spans="1:37" x14ac:dyDescent="0.25">
      <c r="A534" s="775"/>
      <c r="B534" s="775"/>
      <c r="C534" s="775"/>
      <c r="D534" s="775"/>
      <c r="E534" s="624"/>
      <c r="F534" s="775"/>
      <c r="G534" s="775"/>
      <c r="H534" s="754"/>
      <c r="I534" s="754"/>
      <c r="J534" s="746"/>
      <c r="K534" s="908"/>
      <c r="L534" s="638"/>
      <c r="M534" s="946"/>
      <c r="N534" s="946"/>
      <c r="O534" s="775"/>
      <c r="P534" s="775"/>
      <c r="Q534" s="947"/>
      <c r="R534" s="943" t="str">
        <f t="shared" si="51"/>
        <v xml:space="preserve"> </v>
      </c>
      <c r="S534" s="948"/>
      <c r="T534" s="948"/>
      <c r="U534" s="777"/>
      <c r="V534" s="777"/>
      <c r="W534" s="777"/>
      <c r="X534" s="777"/>
      <c r="Y534" s="777"/>
      <c r="Z534" s="777"/>
      <c r="AA534" s="777"/>
      <c r="AB534" s="638"/>
      <c r="AC534" s="638"/>
      <c r="AD534" s="638"/>
      <c r="AE534" s="638"/>
      <c r="AF534" s="638"/>
      <c r="AG534" s="945" t="str">
        <f t="shared" si="52"/>
        <v xml:space="preserve"> </v>
      </c>
      <c r="AH534" s="774" t="str">
        <f t="shared" si="48"/>
        <v xml:space="preserve"> </v>
      </c>
      <c r="AI534" s="774" t="str">
        <f t="shared" si="53"/>
        <v xml:space="preserve"> </v>
      </c>
      <c r="AJ534" s="774" t="str">
        <f t="shared" si="49"/>
        <v xml:space="preserve"> </v>
      </c>
      <c r="AK534" s="774" t="str">
        <f t="shared" si="50"/>
        <v xml:space="preserve"> </v>
      </c>
    </row>
    <row r="535" spans="1:37" x14ac:dyDescent="0.25">
      <c r="A535" s="775"/>
      <c r="B535" s="775"/>
      <c r="C535" s="775"/>
      <c r="D535" s="775"/>
      <c r="E535" s="624"/>
      <c r="F535" s="775"/>
      <c r="G535" s="775"/>
      <c r="H535" s="754"/>
      <c r="I535" s="754"/>
      <c r="J535" s="746"/>
      <c r="K535" s="908"/>
      <c r="L535" s="638"/>
      <c r="M535" s="946"/>
      <c r="N535" s="946"/>
      <c r="O535" s="775"/>
      <c r="P535" s="775"/>
      <c r="Q535" s="947"/>
      <c r="R535" s="943" t="str">
        <f t="shared" si="51"/>
        <v xml:space="preserve"> </v>
      </c>
      <c r="S535" s="948"/>
      <c r="T535" s="948"/>
      <c r="U535" s="777"/>
      <c r="V535" s="777"/>
      <c r="W535" s="777"/>
      <c r="X535" s="777"/>
      <c r="Y535" s="777"/>
      <c r="Z535" s="777"/>
      <c r="AA535" s="777"/>
      <c r="AB535" s="638"/>
      <c r="AC535" s="638"/>
      <c r="AD535" s="638"/>
      <c r="AE535" s="638"/>
      <c r="AF535" s="638"/>
      <c r="AG535" s="945" t="str">
        <f t="shared" si="52"/>
        <v xml:space="preserve"> </v>
      </c>
      <c r="AH535" s="774" t="str">
        <f t="shared" si="48"/>
        <v xml:space="preserve"> </v>
      </c>
      <c r="AI535" s="774" t="str">
        <f t="shared" si="53"/>
        <v xml:space="preserve"> </v>
      </c>
      <c r="AJ535" s="774" t="str">
        <f t="shared" si="49"/>
        <v xml:space="preserve"> </v>
      </c>
      <c r="AK535" s="774" t="str">
        <f t="shared" si="50"/>
        <v xml:space="preserve"> </v>
      </c>
    </row>
    <row r="536" spans="1:37" x14ac:dyDescent="0.25">
      <c r="A536" s="775"/>
      <c r="B536" s="775"/>
      <c r="C536" s="775"/>
      <c r="D536" s="775"/>
      <c r="E536" s="624"/>
      <c r="F536" s="775"/>
      <c r="G536" s="775"/>
      <c r="H536" s="754"/>
      <c r="I536" s="754"/>
      <c r="J536" s="746"/>
      <c r="K536" s="908"/>
      <c r="L536" s="638"/>
      <c r="M536" s="946"/>
      <c r="N536" s="946"/>
      <c r="O536" s="775"/>
      <c r="P536" s="775"/>
      <c r="Q536" s="947"/>
      <c r="R536" s="943" t="str">
        <f t="shared" si="51"/>
        <v xml:space="preserve"> </v>
      </c>
      <c r="S536" s="948"/>
      <c r="T536" s="948"/>
      <c r="U536" s="777"/>
      <c r="V536" s="777"/>
      <c r="W536" s="777"/>
      <c r="X536" s="777"/>
      <c r="Y536" s="777"/>
      <c r="Z536" s="777"/>
      <c r="AA536" s="777"/>
      <c r="AB536" s="638"/>
      <c r="AC536" s="638"/>
      <c r="AD536" s="638"/>
      <c r="AE536" s="638"/>
      <c r="AF536" s="638"/>
      <c r="AG536" s="945" t="str">
        <f t="shared" si="52"/>
        <v xml:space="preserve"> </v>
      </c>
      <c r="AH536" s="774" t="str">
        <f t="shared" si="48"/>
        <v xml:space="preserve"> </v>
      </c>
      <c r="AI536" s="774" t="str">
        <f t="shared" si="53"/>
        <v xml:space="preserve"> </v>
      </c>
      <c r="AJ536" s="774" t="str">
        <f t="shared" si="49"/>
        <v xml:space="preserve"> </v>
      </c>
      <c r="AK536" s="774" t="str">
        <f t="shared" si="50"/>
        <v xml:space="preserve"> </v>
      </c>
    </row>
    <row r="537" spans="1:37" x14ac:dyDescent="0.25">
      <c r="A537" s="775"/>
      <c r="B537" s="775"/>
      <c r="C537" s="775"/>
      <c r="D537" s="775"/>
      <c r="E537" s="624"/>
      <c r="F537" s="775"/>
      <c r="G537" s="775"/>
      <c r="H537" s="754"/>
      <c r="I537" s="754"/>
      <c r="J537" s="746"/>
      <c r="K537" s="908"/>
      <c r="L537" s="638"/>
      <c r="M537" s="946"/>
      <c r="N537" s="946"/>
      <c r="O537" s="775"/>
      <c r="P537" s="775"/>
      <c r="Q537" s="947"/>
      <c r="R537" s="943" t="str">
        <f t="shared" si="51"/>
        <v xml:space="preserve"> </v>
      </c>
      <c r="S537" s="948"/>
      <c r="T537" s="948"/>
      <c r="U537" s="777"/>
      <c r="V537" s="777"/>
      <c r="W537" s="777"/>
      <c r="X537" s="777"/>
      <c r="Y537" s="777"/>
      <c r="Z537" s="777"/>
      <c r="AA537" s="777"/>
      <c r="AB537" s="638"/>
      <c r="AC537" s="638"/>
      <c r="AD537" s="638"/>
      <c r="AE537" s="638"/>
      <c r="AF537" s="638"/>
      <c r="AG537" s="945" t="str">
        <f t="shared" si="52"/>
        <v xml:space="preserve"> </v>
      </c>
      <c r="AH537" s="774" t="str">
        <f t="shared" si="48"/>
        <v xml:space="preserve"> </v>
      </c>
      <c r="AI537" s="774" t="str">
        <f t="shared" si="53"/>
        <v xml:space="preserve"> </v>
      </c>
      <c r="AJ537" s="774" t="str">
        <f t="shared" si="49"/>
        <v xml:space="preserve"> </v>
      </c>
      <c r="AK537" s="774" t="str">
        <f t="shared" si="50"/>
        <v xml:space="preserve"> </v>
      </c>
    </row>
    <row r="538" spans="1:37" x14ac:dyDescent="0.25">
      <c r="A538" s="775"/>
      <c r="B538" s="775"/>
      <c r="C538" s="775"/>
      <c r="D538" s="775"/>
      <c r="E538" s="624"/>
      <c r="F538" s="775"/>
      <c r="G538" s="775"/>
      <c r="H538" s="754"/>
      <c r="I538" s="754"/>
      <c r="J538" s="746"/>
      <c r="K538" s="908"/>
      <c r="L538" s="638"/>
      <c r="M538" s="946"/>
      <c r="N538" s="946"/>
      <c r="O538" s="775"/>
      <c r="P538" s="775"/>
      <c r="Q538" s="947"/>
      <c r="R538" s="943" t="str">
        <f t="shared" si="51"/>
        <v xml:space="preserve"> </v>
      </c>
      <c r="S538" s="948"/>
      <c r="T538" s="948"/>
      <c r="U538" s="777"/>
      <c r="V538" s="777"/>
      <c r="W538" s="777"/>
      <c r="X538" s="777"/>
      <c r="Y538" s="777"/>
      <c r="Z538" s="777"/>
      <c r="AA538" s="777"/>
      <c r="AB538" s="638"/>
      <c r="AC538" s="638"/>
      <c r="AD538" s="638"/>
      <c r="AE538" s="638"/>
      <c r="AF538" s="638"/>
      <c r="AG538" s="945" t="str">
        <f t="shared" si="52"/>
        <v xml:space="preserve"> </v>
      </c>
      <c r="AH538" s="774" t="str">
        <f t="shared" si="48"/>
        <v xml:space="preserve"> </v>
      </c>
      <c r="AI538" s="774" t="str">
        <f t="shared" si="53"/>
        <v xml:space="preserve"> </v>
      </c>
      <c r="AJ538" s="774" t="str">
        <f t="shared" si="49"/>
        <v xml:space="preserve"> </v>
      </c>
      <c r="AK538" s="774" t="str">
        <f t="shared" si="50"/>
        <v xml:space="preserve"> </v>
      </c>
    </row>
    <row r="539" spans="1:37" x14ac:dyDescent="0.25">
      <c r="A539" s="775"/>
      <c r="B539" s="775"/>
      <c r="C539" s="775"/>
      <c r="D539" s="775"/>
      <c r="E539" s="624"/>
      <c r="F539" s="775"/>
      <c r="G539" s="775"/>
      <c r="H539" s="754"/>
      <c r="I539" s="754"/>
      <c r="J539" s="746"/>
      <c r="K539" s="908"/>
      <c r="L539" s="638"/>
      <c r="M539" s="946"/>
      <c r="N539" s="946"/>
      <c r="O539" s="775"/>
      <c r="P539" s="775"/>
      <c r="Q539" s="947"/>
      <c r="R539" s="943" t="str">
        <f t="shared" si="51"/>
        <v xml:space="preserve"> </v>
      </c>
      <c r="S539" s="948"/>
      <c r="T539" s="948"/>
      <c r="U539" s="777"/>
      <c r="V539" s="777"/>
      <c r="W539" s="777"/>
      <c r="X539" s="777"/>
      <c r="Y539" s="777"/>
      <c r="Z539" s="777"/>
      <c r="AA539" s="777"/>
      <c r="AB539" s="638"/>
      <c r="AC539" s="638"/>
      <c r="AD539" s="638"/>
      <c r="AE539" s="638"/>
      <c r="AF539" s="638"/>
      <c r="AG539" s="945" t="str">
        <f t="shared" si="52"/>
        <v xml:space="preserve"> </v>
      </c>
      <c r="AH539" s="774" t="str">
        <f t="shared" si="48"/>
        <v xml:space="preserve"> </v>
      </c>
      <c r="AI539" s="774" t="str">
        <f t="shared" si="53"/>
        <v xml:space="preserve"> </v>
      </c>
      <c r="AJ539" s="774" t="str">
        <f t="shared" si="49"/>
        <v xml:space="preserve"> </v>
      </c>
      <c r="AK539" s="774" t="str">
        <f t="shared" si="50"/>
        <v xml:space="preserve"> </v>
      </c>
    </row>
    <row r="540" spans="1:37" x14ac:dyDescent="0.25">
      <c r="A540" s="775"/>
      <c r="B540" s="775"/>
      <c r="C540" s="775"/>
      <c r="D540" s="775"/>
      <c r="E540" s="624"/>
      <c r="F540" s="775"/>
      <c r="G540" s="775"/>
      <c r="H540" s="754"/>
      <c r="I540" s="754"/>
      <c r="J540" s="746"/>
      <c r="K540" s="908"/>
      <c r="L540" s="638"/>
      <c r="M540" s="946"/>
      <c r="N540" s="946"/>
      <c r="O540" s="775"/>
      <c r="P540" s="775"/>
      <c r="Q540" s="947"/>
      <c r="R540" s="943" t="str">
        <f t="shared" si="51"/>
        <v xml:space="preserve"> </v>
      </c>
      <c r="S540" s="948"/>
      <c r="T540" s="948"/>
      <c r="U540" s="777"/>
      <c r="V540" s="777"/>
      <c r="W540" s="777"/>
      <c r="X540" s="777"/>
      <c r="Y540" s="777"/>
      <c r="Z540" s="777"/>
      <c r="AA540" s="777"/>
      <c r="AB540" s="638"/>
      <c r="AC540" s="638"/>
      <c r="AD540" s="638"/>
      <c r="AE540" s="638"/>
      <c r="AF540" s="638"/>
      <c r="AG540" s="945" t="str">
        <f t="shared" si="52"/>
        <v xml:space="preserve"> </v>
      </c>
      <c r="AH540" s="774" t="str">
        <f t="shared" si="48"/>
        <v xml:space="preserve"> </v>
      </c>
      <c r="AI540" s="774" t="str">
        <f t="shared" si="53"/>
        <v xml:space="preserve"> </v>
      </c>
      <c r="AJ540" s="774" t="str">
        <f t="shared" si="49"/>
        <v xml:space="preserve"> </v>
      </c>
      <c r="AK540" s="774" t="str">
        <f t="shared" si="50"/>
        <v xml:space="preserve"> </v>
      </c>
    </row>
    <row r="541" spans="1:37" x14ac:dyDescent="0.25">
      <c r="A541" s="775"/>
      <c r="B541" s="775"/>
      <c r="C541" s="775"/>
      <c r="D541" s="775"/>
      <c r="E541" s="624"/>
      <c r="F541" s="775"/>
      <c r="G541" s="775"/>
      <c r="H541" s="754"/>
      <c r="I541" s="754"/>
      <c r="J541" s="746"/>
      <c r="K541" s="908"/>
      <c r="L541" s="638"/>
      <c r="M541" s="946"/>
      <c r="N541" s="946"/>
      <c r="O541" s="775"/>
      <c r="P541" s="775"/>
      <c r="Q541" s="947"/>
      <c r="R541" s="943" t="str">
        <f t="shared" si="51"/>
        <v xml:space="preserve"> </v>
      </c>
      <c r="S541" s="948"/>
      <c r="T541" s="948"/>
      <c r="U541" s="777"/>
      <c r="V541" s="777"/>
      <c r="W541" s="777"/>
      <c r="X541" s="777"/>
      <c r="Y541" s="777"/>
      <c r="Z541" s="777"/>
      <c r="AA541" s="777"/>
      <c r="AB541" s="638"/>
      <c r="AC541" s="638"/>
      <c r="AD541" s="638"/>
      <c r="AE541" s="638"/>
      <c r="AF541" s="638"/>
      <c r="AG541" s="945" t="str">
        <f t="shared" si="52"/>
        <v xml:space="preserve"> </v>
      </c>
      <c r="AH541" s="774" t="str">
        <f t="shared" si="48"/>
        <v xml:space="preserve"> </v>
      </c>
      <c r="AI541" s="774" t="str">
        <f t="shared" si="53"/>
        <v xml:space="preserve"> </v>
      </c>
      <c r="AJ541" s="774" t="str">
        <f t="shared" si="49"/>
        <v xml:space="preserve"> </v>
      </c>
      <c r="AK541" s="774" t="str">
        <f t="shared" si="50"/>
        <v xml:space="preserve"> </v>
      </c>
    </row>
    <row r="542" spans="1:37" x14ac:dyDescent="0.25">
      <c r="A542" s="775"/>
      <c r="B542" s="775"/>
      <c r="C542" s="775"/>
      <c r="D542" s="775"/>
      <c r="E542" s="624"/>
      <c r="F542" s="775"/>
      <c r="G542" s="775"/>
      <c r="H542" s="754"/>
      <c r="I542" s="754"/>
      <c r="J542" s="746"/>
      <c r="K542" s="908"/>
      <c r="L542" s="638"/>
      <c r="M542" s="946"/>
      <c r="N542" s="946"/>
      <c r="O542" s="775"/>
      <c r="P542" s="775"/>
      <c r="Q542" s="947"/>
      <c r="R542" s="943" t="str">
        <f t="shared" si="51"/>
        <v xml:space="preserve"> </v>
      </c>
      <c r="S542" s="948"/>
      <c r="T542" s="948"/>
      <c r="U542" s="777"/>
      <c r="V542" s="777"/>
      <c r="W542" s="777"/>
      <c r="X542" s="777"/>
      <c r="Y542" s="777"/>
      <c r="Z542" s="777"/>
      <c r="AA542" s="777"/>
      <c r="AB542" s="638"/>
      <c r="AC542" s="638"/>
      <c r="AD542" s="638"/>
      <c r="AE542" s="638"/>
      <c r="AF542" s="638"/>
      <c r="AG542" s="945" t="str">
        <f t="shared" si="52"/>
        <v xml:space="preserve"> </v>
      </c>
      <c r="AH542" s="774" t="str">
        <f t="shared" si="48"/>
        <v xml:space="preserve"> </v>
      </c>
      <c r="AI542" s="774" t="str">
        <f t="shared" si="53"/>
        <v xml:space="preserve"> </v>
      </c>
      <c r="AJ542" s="774" t="str">
        <f t="shared" si="49"/>
        <v xml:space="preserve"> </v>
      </c>
      <c r="AK542" s="774" t="str">
        <f t="shared" si="50"/>
        <v xml:space="preserve"> </v>
      </c>
    </row>
    <row r="543" spans="1:37" x14ac:dyDescent="0.25">
      <c r="A543" s="775"/>
      <c r="B543" s="775"/>
      <c r="C543" s="775"/>
      <c r="D543" s="775"/>
      <c r="E543" s="624"/>
      <c r="F543" s="775"/>
      <c r="G543" s="775"/>
      <c r="H543" s="754"/>
      <c r="I543" s="754"/>
      <c r="J543" s="746"/>
      <c r="K543" s="908"/>
      <c r="L543" s="638"/>
      <c r="M543" s="946"/>
      <c r="N543" s="946"/>
      <c r="O543" s="775"/>
      <c r="P543" s="775"/>
      <c r="Q543" s="947"/>
      <c r="R543" s="943" t="str">
        <f t="shared" si="51"/>
        <v xml:space="preserve"> </v>
      </c>
      <c r="S543" s="948"/>
      <c r="T543" s="948"/>
      <c r="U543" s="777"/>
      <c r="V543" s="777"/>
      <c r="W543" s="777"/>
      <c r="X543" s="777"/>
      <c r="Y543" s="777"/>
      <c r="Z543" s="777"/>
      <c r="AA543" s="777"/>
      <c r="AB543" s="638"/>
      <c r="AC543" s="638"/>
      <c r="AD543" s="638"/>
      <c r="AE543" s="638"/>
      <c r="AF543" s="638"/>
      <c r="AG543" s="945" t="str">
        <f t="shared" si="52"/>
        <v xml:space="preserve"> </v>
      </c>
      <c r="AH543" s="774" t="str">
        <f t="shared" si="48"/>
        <v xml:space="preserve"> </v>
      </c>
      <c r="AI543" s="774" t="str">
        <f t="shared" si="53"/>
        <v xml:space="preserve"> </v>
      </c>
      <c r="AJ543" s="774" t="str">
        <f t="shared" si="49"/>
        <v xml:space="preserve"> </v>
      </c>
      <c r="AK543" s="774" t="str">
        <f t="shared" si="50"/>
        <v xml:space="preserve"> </v>
      </c>
    </row>
    <row r="544" spans="1:37" x14ac:dyDescent="0.25">
      <c r="A544" s="775"/>
      <c r="B544" s="775"/>
      <c r="C544" s="775"/>
      <c r="D544" s="775"/>
      <c r="E544" s="624"/>
      <c r="F544" s="775"/>
      <c r="G544" s="775"/>
      <c r="H544" s="754"/>
      <c r="I544" s="754"/>
      <c r="J544" s="746"/>
      <c r="K544" s="908"/>
      <c r="L544" s="638"/>
      <c r="M544" s="946"/>
      <c r="N544" s="946"/>
      <c r="O544" s="775"/>
      <c r="P544" s="775"/>
      <c r="Q544" s="947"/>
      <c r="R544" s="943" t="str">
        <f t="shared" si="51"/>
        <v xml:space="preserve"> </v>
      </c>
      <c r="S544" s="948"/>
      <c r="T544" s="948"/>
      <c r="U544" s="777"/>
      <c r="V544" s="777"/>
      <c r="W544" s="777"/>
      <c r="X544" s="777"/>
      <c r="Y544" s="777"/>
      <c r="Z544" s="777"/>
      <c r="AA544" s="777"/>
      <c r="AB544" s="638"/>
      <c r="AC544" s="638"/>
      <c r="AD544" s="638"/>
      <c r="AE544" s="638"/>
      <c r="AF544" s="638"/>
      <c r="AG544" s="945" t="str">
        <f t="shared" si="52"/>
        <v xml:space="preserve"> </v>
      </c>
      <c r="AH544" s="774" t="str">
        <f t="shared" si="48"/>
        <v xml:space="preserve"> </v>
      </c>
      <c r="AI544" s="774" t="str">
        <f t="shared" si="53"/>
        <v xml:space="preserve"> </v>
      </c>
      <c r="AJ544" s="774" t="str">
        <f t="shared" si="49"/>
        <v xml:space="preserve"> </v>
      </c>
      <c r="AK544" s="774" t="str">
        <f t="shared" si="50"/>
        <v xml:space="preserve"> </v>
      </c>
    </row>
    <row r="545" spans="1:37" x14ac:dyDescent="0.25">
      <c r="A545" s="775"/>
      <c r="B545" s="775"/>
      <c r="C545" s="775"/>
      <c r="D545" s="775"/>
      <c r="E545" s="624"/>
      <c r="F545" s="775"/>
      <c r="G545" s="775"/>
      <c r="H545" s="754"/>
      <c r="I545" s="754"/>
      <c r="J545" s="746"/>
      <c r="K545" s="908"/>
      <c r="L545" s="638"/>
      <c r="M545" s="946"/>
      <c r="N545" s="946"/>
      <c r="O545" s="775"/>
      <c r="P545" s="775"/>
      <c r="Q545" s="947"/>
      <c r="R545" s="943" t="str">
        <f t="shared" si="51"/>
        <v xml:space="preserve"> </v>
      </c>
      <c r="S545" s="948"/>
      <c r="T545" s="948"/>
      <c r="U545" s="777"/>
      <c r="V545" s="777"/>
      <c r="W545" s="777"/>
      <c r="X545" s="777"/>
      <c r="Y545" s="777"/>
      <c r="Z545" s="777"/>
      <c r="AA545" s="777"/>
      <c r="AB545" s="638"/>
      <c r="AC545" s="638"/>
      <c r="AD545" s="638"/>
      <c r="AE545" s="638"/>
      <c r="AF545" s="638"/>
      <c r="AG545" s="945" t="str">
        <f t="shared" si="52"/>
        <v xml:space="preserve"> </v>
      </c>
      <c r="AH545" s="774" t="str">
        <f t="shared" si="48"/>
        <v xml:space="preserve"> </v>
      </c>
      <c r="AI545" s="774" t="str">
        <f t="shared" si="53"/>
        <v xml:space="preserve"> </v>
      </c>
      <c r="AJ545" s="774" t="str">
        <f t="shared" si="49"/>
        <v xml:space="preserve"> </v>
      </c>
      <c r="AK545" s="774" t="str">
        <f t="shared" si="50"/>
        <v xml:space="preserve"> </v>
      </c>
    </row>
    <row r="546" spans="1:37" x14ac:dyDescent="0.25">
      <c r="A546" s="775"/>
      <c r="B546" s="775"/>
      <c r="C546" s="775"/>
      <c r="D546" s="775"/>
      <c r="E546" s="624"/>
      <c r="F546" s="775"/>
      <c r="G546" s="775"/>
      <c r="H546" s="754"/>
      <c r="I546" s="754"/>
      <c r="J546" s="746"/>
      <c r="K546" s="908"/>
      <c r="L546" s="638"/>
      <c r="M546" s="946"/>
      <c r="N546" s="946"/>
      <c r="O546" s="775"/>
      <c r="P546" s="775"/>
      <c r="Q546" s="947"/>
      <c r="R546" s="943" t="str">
        <f t="shared" si="51"/>
        <v xml:space="preserve"> </v>
      </c>
      <c r="S546" s="948"/>
      <c r="T546" s="948"/>
      <c r="U546" s="777"/>
      <c r="V546" s="777"/>
      <c r="W546" s="777"/>
      <c r="X546" s="777"/>
      <c r="Y546" s="777"/>
      <c r="Z546" s="777"/>
      <c r="AA546" s="777"/>
      <c r="AB546" s="638"/>
      <c r="AC546" s="638"/>
      <c r="AD546" s="638"/>
      <c r="AE546" s="638"/>
      <c r="AF546" s="638"/>
      <c r="AG546" s="945" t="str">
        <f t="shared" si="52"/>
        <v xml:space="preserve"> </v>
      </c>
      <c r="AH546" s="774" t="str">
        <f t="shared" si="48"/>
        <v xml:space="preserve"> </v>
      </c>
      <c r="AI546" s="774" t="str">
        <f t="shared" si="53"/>
        <v xml:space="preserve"> </v>
      </c>
      <c r="AJ546" s="774" t="str">
        <f t="shared" si="49"/>
        <v xml:space="preserve"> </v>
      </c>
      <c r="AK546" s="774" t="str">
        <f t="shared" si="50"/>
        <v xml:space="preserve"> </v>
      </c>
    </row>
    <row r="547" spans="1:37" x14ac:dyDescent="0.25">
      <c r="A547" s="775"/>
      <c r="B547" s="775"/>
      <c r="C547" s="775"/>
      <c r="D547" s="775"/>
      <c r="E547" s="624"/>
      <c r="F547" s="775"/>
      <c r="G547" s="775"/>
      <c r="H547" s="754"/>
      <c r="I547" s="754"/>
      <c r="J547" s="746"/>
      <c r="K547" s="908"/>
      <c r="L547" s="638"/>
      <c r="M547" s="946"/>
      <c r="N547" s="946"/>
      <c r="O547" s="775"/>
      <c r="P547" s="775"/>
      <c r="Q547" s="947"/>
      <c r="R547" s="943" t="str">
        <f t="shared" si="51"/>
        <v xml:space="preserve"> </v>
      </c>
      <c r="S547" s="948"/>
      <c r="T547" s="948"/>
      <c r="U547" s="777"/>
      <c r="V547" s="777"/>
      <c r="W547" s="777"/>
      <c r="X547" s="777"/>
      <c r="Y547" s="777"/>
      <c r="Z547" s="777"/>
      <c r="AA547" s="777"/>
      <c r="AB547" s="638"/>
      <c r="AC547" s="638"/>
      <c r="AD547" s="638"/>
      <c r="AE547" s="638"/>
      <c r="AF547" s="638"/>
      <c r="AG547" s="945" t="str">
        <f t="shared" si="52"/>
        <v xml:space="preserve"> </v>
      </c>
      <c r="AH547" s="774" t="str">
        <f t="shared" si="48"/>
        <v xml:space="preserve"> </v>
      </c>
      <c r="AI547" s="774" t="str">
        <f t="shared" si="53"/>
        <v xml:space="preserve"> </v>
      </c>
      <c r="AJ547" s="774" t="str">
        <f t="shared" si="49"/>
        <v xml:space="preserve"> </v>
      </c>
      <c r="AK547" s="774" t="str">
        <f t="shared" si="50"/>
        <v xml:space="preserve"> </v>
      </c>
    </row>
    <row r="548" spans="1:37" x14ac:dyDescent="0.25">
      <c r="A548" s="775"/>
      <c r="B548" s="775"/>
      <c r="C548" s="775"/>
      <c r="D548" s="775"/>
      <c r="E548" s="624"/>
      <c r="F548" s="775"/>
      <c r="G548" s="775"/>
      <c r="H548" s="754"/>
      <c r="I548" s="754"/>
      <c r="J548" s="746"/>
      <c r="K548" s="908"/>
      <c r="L548" s="638"/>
      <c r="M548" s="946"/>
      <c r="N548" s="946"/>
      <c r="O548" s="775"/>
      <c r="P548" s="775"/>
      <c r="Q548" s="947"/>
      <c r="R548" s="943" t="str">
        <f t="shared" si="51"/>
        <v xml:space="preserve"> </v>
      </c>
      <c r="S548" s="948"/>
      <c r="T548" s="948"/>
      <c r="U548" s="777"/>
      <c r="V548" s="777"/>
      <c r="W548" s="777"/>
      <c r="X548" s="777"/>
      <c r="Y548" s="777"/>
      <c r="Z548" s="777"/>
      <c r="AA548" s="777"/>
      <c r="AB548" s="638"/>
      <c r="AC548" s="638"/>
      <c r="AD548" s="638"/>
      <c r="AE548" s="638"/>
      <c r="AF548" s="638"/>
      <c r="AG548" s="945" t="str">
        <f t="shared" si="52"/>
        <v xml:space="preserve"> </v>
      </c>
      <c r="AH548" s="774" t="str">
        <f t="shared" si="48"/>
        <v xml:space="preserve"> </v>
      </c>
      <c r="AI548" s="774" t="str">
        <f t="shared" si="53"/>
        <v xml:space="preserve"> </v>
      </c>
      <c r="AJ548" s="774" t="str">
        <f t="shared" si="49"/>
        <v xml:space="preserve"> </v>
      </c>
      <c r="AK548" s="774" t="str">
        <f t="shared" si="50"/>
        <v xml:space="preserve"> </v>
      </c>
    </row>
    <row r="549" spans="1:37" x14ac:dyDescent="0.25">
      <c r="A549" s="775"/>
      <c r="B549" s="775"/>
      <c r="C549" s="775"/>
      <c r="D549" s="775"/>
      <c r="E549" s="624"/>
      <c r="F549" s="775"/>
      <c r="G549" s="775"/>
      <c r="H549" s="754"/>
      <c r="I549" s="754"/>
      <c r="J549" s="746"/>
      <c r="K549" s="908"/>
      <c r="L549" s="638"/>
      <c r="M549" s="946"/>
      <c r="N549" s="946"/>
      <c r="O549" s="775"/>
      <c r="P549" s="775"/>
      <c r="Q549" s="947"/>
      <c r="R549" s="943" t="str">
        <f t="shared" si="51"/>
        <v xml:space="preserve"> </v>
      </c>
      <c r="S549" s="948"/>
      <c r="T549" s="948"/>
      <c r="U549" s="777"/>
      <c r="V549" s="777"/>
      <c r="W549" s="777"/>
      <c r="X549" s="777"/>
      <c r="Y549" s="777"/>
      <c r="Z549" s="777"/>
      <c r="AA549" s="777"/>
      <c r="AB549" s="638"/>
      <c r="AC549" s="638"/>
      <c r="AD549" s="638"/>
      <c r="AE549" s="638"/>
      <c r="AF549" s="638"/>
      <c r="AG549" s="945" t="str">
        <f t="shared" si="52"/>
        <v xml:space="preserve"> </v>
      </c>
      <c r="AH549" s="774" t="str">
        <f t="shared" si="48"/>
        <v xml:space="preserve"> </v>
      </c>
      <c r="AI549" s="774" t="str">
        <f t="shared" si="53"/>
        <v xml:space="preserve"> </v>
      </c>
      <c r="AJ549" s="774" t="str">
        <f t="shared" si="49"/>
        <v xml:space="preserve"> </v>
      </c>
      <c r="AK549" s="774" t="str">
        <f t="shared" si="50"/>
        <v xml:space="preserve"> </v>
      </c>
    </row>
    <row r="550" spans="1:37" x14ac:dyDescent="0.25">
      <c r="A550" s="775"/>
      <c r="B550" s="775"/>
      <c r="C550" s="775"/>
      <c r="D550" s="775"/>
      <c r="E550" s="624"/>
      <c r="F550" s="775"/>
      <c r="G550" s="775"/>
      <c r="H550" s="754"/>
      <c r="I550" s="754"/>
      <c r="J550" s="746"/>
      <c r="K550" s="908"/>
      <c r="L550" s="638"/>
      <c r="M550" s="946"/>
      <c r="N550" s="946"/>
      <c r="O550" s="775"/>
      <c r="P550" s="775"/>
      <c r="Q550" s="947"/>
      <c r="R550" s="943" t="str">
        <f t="shared" si="51"/>
        <v xml:space="preserve"> </v>
      </c>
      <c r="S550" s="948"/>
      <c r="T550" s="948"/>
      <c r="U550" s="777"/>
      <c r="V550" s="777"/>
      <c r="W550" s="777"/>
      <c r="X550" s="777"/>
      <c r="Y550" s="777"/>
      <c r="Z550" s="777"/>
      <c r="AA550" s="777"/>
      <c r="AB550" s="638"/>
      <c r="AC550" s="638"/>
      <c r="AD550" s="638"/>
      <c r="AE550" s="638"/>
      <c r="AF550" s="638"/>
      <c r="AG550" s="945" t="str">
        <f t="shared" si="52"/>
        <v xml:space="preserve"> </v>
      </c>
      <c r="AH550" s="774" t="str">
        <f t="shared" si="48"/>
        <v xml:space="preserve"> </v>
      </c>
      <c r="AI550" s="774" t="str">
        <f t="shared" si="53"/>
        <v xml:space="preserve"> </v>
      </c>
      <c r="AJ550" s="774" t="str">
        <f t="shared" si="49"/>
        <v xml:space="preserve"> </v>
      </c>
      <c r="AK550" s="774" t="str">
        <f t="shared" si="50"/>
        <v xml:space="preserve"> </v>
      </c>
    </row>
    <row r="551" spans="1:37" x14ac:dyDescent="0.25">
      <c r="A551" s="775"/>
      <c r="B551" s="775"/>
      <c r="C551" s="775"/>
      <c r="D551" s="775"/>
      <c r="E551" s="624"/>
      <c r="F551" s="775"/>
      <c r="G551" s="775"/>
      <c r="H551" s="754"/>
      <c r="I551" s="754"/>
      <c r="J551" s="746"/>
      <c r="K551" s="908"/>
      <c r="L551" s="638"/>
      <c r="M551" s="946"/>
      <c r="N551" s="946"/>
      <c r="O551" s="775"/>
      <c r="P551" s="775"/>
      <c r="Q551" s="947"/>
      <c r="R551" s="943" t="str">
        <f t="shared" si="51"/>
        <v xml:space="preserve"> </v>
      </c>
      <c r="S551" s="948"/>
      <c r="T551" s="948"/>
      <c r="U551" s="777"/>
      <c r="V551" s="777"/>
      <c r="W551" s="777"/>
      <c r="X551" s="777"/>
      <c r="Y551" s="777"/>
      <c r="Z551" s="777"/>
      <c r="AA551" s="777"/>
      <c r="AB551" s="638"/>
      <c r="AC551" s="638"/>
      <c r="AD551" s="638"/>
      <c r="AE551" s="638"/>
      <c r="AF551" s="638"/>
      <c r="AG551" s="945" t="str">
        <f t="shared" si="52"/>
        <v xml:space="preserve"> </v>
      </c>
      <c r="AH551" s="774" t="str">
        <f t="shared" si="48"/>
        <v xml:space="preserve"> </v>
      </c>
      <c r="AI551" s="774" t="str">
        <f t="shared" si="53"/>
        <v xml:space="preserve"> </v>
      </c>
      <c r="AJ551" s="774" t="str">
        <f t="shared" si="49"/>
        <v xml:space="preserve"> </v>
      </c>
      <c r="AK551" s="774" t="str">
        <f t="shared" si="50"/>
        <v xml:space="preserve"> </v>
      </c>
    </row>
    <row r="552" spans="1:37" x14ac:dyDescent="0.25">
      <c r="A552" s="775"/>
      <c r="B552" s="775"/>
      <c r="C552" s="775"/>
      <c r="D552" s="775"/>
      <c r="E552" s="624"/>
      <c r="F552" s="775"/>
      <c r="G552" s="775"/>
      <c r="H552" s="754"/>
      <c r="I552" s="754"/>
      <c r="J552" s="746"/>
      <c r="K552" s="908"/>
      <c r="L552" s="638"/>
      <c r="M552" s="946"/>
      <c r="N552" s="946"/>
      <c r="O552" s="775"/>
      <c r="P552" s="775"/>
      <c r="Q552" s="947"/>
      <c r="R552" s="943" t="str">
        <f t="shared" si="51"/>
        <v xml:space="preserve"> </v>
      </c>
      <c r="S552" s="948"/>
      <c r="T552" s="948"/>
      <c r="U552" s="777"/>
      <c r="V552" s="777"/>
      <c r="W552" s="777"/>
      <c r="X552" s="777"/>
      <c r="Y552" s="777"/>
      <c r="Z552" s="777"/>
      <c r="AA552" s="777"/>
      <c r="AB552" s="638"/>
      <c r="AC552" s="638"/>
      <c r="AD552" s="638"/>
      <c r="AE552" s="638"/>
      <c r="AF552" s="638"/>
      <c r="AG552" s="945" t="str">
        <f t="shared" si="52"/>
        <v xml:space="preserve"> </v>
      </c>
      <c r="AH552" s="774" t="str">
        <f t="shared" si="48"/>
        <v xml:space="preserve"> </v>
      </c>
      <c r="AI552" s="774" t="str">
        <f t="shared" si="53"/>
        <v xml:space="preserve"> </v>
      </c>
      <c r="AJ552" s="774" t="str">
        <f t="shared" si="49"/>
        <v xml:space="preserve"> </v>
      </c>
      <c r="AK552" s="774" t="str">
        <f t="shared" si="50"/>
        <v xml:space="preserve"> </v>
      </c>
    </row>
    <row r="553" spans="1:37" x14ac:dyDescent="0.25">
      <c r="A553" s="775"/>
      <c r="B553" s="775"/>
      <c r="C553" s="775"/>
      <c r="D553" s="775"/>
      <c r="E553" s="624"/>
      <c r="F553" s="775"/>
      <c r="G553" s="775"/>
      <c r="H553" s="754"/>
      <c r="I553" s="754"/>
      <c r="J553" s="746"/>
      <c r="K553" s="908"/>
      <c r="L553" s="638"/>
      <c r="M553" s="946"/>
      <c r="N553" s="946"/>
      <c r="O553" s="775"/>
      <c r="P553" s="775"/>
      <c r="Q553" s="947"/>
      <c r="R553" s="943" t="str">
        <f t="shared" si="51"/>
        <v xml:space="preserve"> </v>
      </c>
      <c r="S553" s="948"/>
      <c r="T553" s="948"/>
      <c r="U553" s="777"/>
      <c r="V553" s="777"/>
      <c r="W553" s="777"/>
      <c r="X553" s="777"/>
      <c r="Y553" s="777"/>
      <c r="Z553" s="777"/>
      <c r="AA553" s="777"/>
      <c r="AB553" s="638"/>
      <c r="AC553" s="638"/>
      <c r="AD553" s="638"/>
      <c r="AE553" s="638"/>
      <c r="AF553" s="638"/>
      <c r="AG553" s="945" t="str">
        <f t="shared" si="52"/>
        <v xml:space="preserve"> </v>
      </c>
      <c r="AH553" s="774" t="str">
        <f t="shared" si="48"/>
        <v xml:space="preserve"> </v>
      </c>
      <c r="AI553" s="774" t="str">
        <f t="shared" si="53"/>
        <v xml:space="preserve"> </v>
      </c>
      <c r="AJ553" s="774" t="str">
        <f t="shared" si="49"/>
        <v xml:space="preserve"> </v>
      </c>
      <c r="AK553" s="774" t="str">
        <f t="shared" si="50"/>
        <v xml:space="preserve"> </v>
      </c>
    </row>
    <row r="554" spans="1:37" x14ac:dyDescent="0.25">
      <c r="A554" s="775"/>
      <c r="B554" s="775"/>
      <c r="C554" s="775"/>
      <c r="D554" s="775"/>
      <c r="E554" s="624"/>
      <c r="F554" s="775"/>
      <c r="G554" s="775"/>
      <c r="H554" s="754"/>
      <c r="I554" s="754"/>
      <c r="J554" s="746"/>
      <c r="K554" s="908"/>
      <c r="L554" s="638"/>
      <c r="M554" s="946"/>
      <c r="N554" s="946"/>
      <c r="O554" s="775"/>
      <c r="P554" s="775"/>
      <c r="Q554" s="947"/>
      <c r="R554" s="943" t="str">
        <f t="shared" si="51"/>
        <v xml:space="preserve"> </v>
      </c>
      <c r="S554" s="948"/>
      <c r="T554" s="948"/>
      <c r="U554" s="777"/>
      <c r="V554" s="777"/>
      <c r="W554" s="777"/>
      <c r="X554" s="777"/>
      <c r="Y554" s="777"/>
      <c r="Z554" s="777"/>
      <c r="AA554" s="777"/>
      <c r="AB554" s="638"/>
      <c r="AC554" s="638"/>
      <c r="AD554" s="638"/>
      <c r="AE554" s="638"/>
      <c r="AF554" s="638"/>
      <c r="AG554" s="945" t="str">
        <f t="shared" si="52"/>
        <v xml:space="preserve"> </v>
      </c>
      <c r="AH554" s="774" t="str">
        <f t="shared" si="48"/>
        <v xml:space="preserve"> </v>
      </c>
      <c r="AI554" s="774" t="str">
        <f t="shared" si="53"/>
        <v xml:space="preserve"> </v>
      </c>
      <c r="AJ554" s="774" t="str">
        <f t="shared" si="49"/>
        <v xml:space="preserve"> </v>
      </c>
      <c r="AK554" s="774" t="str">
        <f t="shared" si="50"/>
        <v xml:space="preserve"> </v>
      </c>
    </row>
    <row r="555" spans="1:37" x14ac:dyDescent="0.25">
      <c r="A555" s="775"/>
      <c r="B555" s="775"/>
      <c r="C555" s="775"/>
      <c r="D555" s="775"/>
      <c r="E555" s="624"/>
      <c r="F555" s="775"/>
      <c r="G555" s="775"/>
      <c r="H555" s="754"/>
      <c r="I555" s="754"/>
      <c r="J555" s="746"/>
      <c r="K555" s="908"/>
      <c r="L555" s="638"/>
      <c r="M555" s="946"/>
      <c r="N555" s="946"/>
      <c r="O555" s="775"/>
      <c r="P555" s="775"/>
      <c r="Q555" s="947"/>
      <c r="R555" s="943" t="str">
        <f t="shared" si="51"/>
        <v xml:space="preserve"> </v>
      </c>
      <c r="S555" s="948"/>
      <c r="T555" s="948"/>
      <c r="U555" s="777"/>
      <c r="V555" s="777"/>
      <c r="W555" s="777"/>
      <c r="X555" s="777"/>
      <c r="Y555" s="777"/>
      <c r="Z555" s="777"/>
      <c r="AA555" s="777"/>
      <c r="AB555" s="638"/>
      <c r="AC555" s="638"/>
      <c r="AD555" s="638"/>
      <c r="AE555" s="638"/>
      <c r="AF555" s="638"/>
      <c r="AG555" s="945" t="str">
        <f t="shared" si="52"/>
        <v xml:space="preserve"> </v>
      </c>
      <c r="AH555" s="774" t="str">
        <f t="shared" si="48"/>
        <v xml:space="preserve"> </v>
      </c>
      <c r="AI555" s="774" t="str">
        <f t="shared" si="53"/>
        <v xml:space="preserve"> </v>
      </c>
      <c r="AJ555" s="774" t="str">
        <f t="shared" si="49"/>
        <v xml:space="preserve"> </v>
      </c>
      <c r="AK555" s="774" t="str">
        <f t="shared" si="50"/>
        <v xml:space="preserve"> </v>
      </c>
    </row>
    <row r="556" spans="1:37" x14ac:dyDescent="0.25">
      <c r="A556" s="775"/>
      <c r="B556" s="775"/>
      <c r="C556" s="775"/>
      <c r="D556" s="775"/>
      <c r="E556" s="624"/>
      <c r="F556" s="775"/>
      <c r="G556" s="775"/>
      <c r="H556" s="754"/>
      <c r="I556" s="754"/>
      <c r="J556" s="746"/>
      <c r="K556" s="908"/>
      <c r="L556" s="638"/>
      <c r="M556" s="946"/>
      <c r="N556" s="946"/>
      <c r="O556" s="775"/>
      <c r="P556" s="775"/>
      <c r="Q556" s="947"/>
      <c r="R556" s="943" t="str">
        <f t="shared" si="51"/>
        <v xml:space="preserve"> </v>
      </c>
      <c r="S556" s="948"/>
      <c r="T556" s="948"/>
      <c r="U556" s="777"/>
      <c r="V556" s="777"/>
      <c r="W556" s="777"/>
      <c r="X556" s="777"/>
      <c r="Y556" s="777"/>
      <c r="Z556" s="777"/>
      <c r="AA556" s="777"/>
      <c r="AB556" s="638"/>
      <c r="AC556" s="638"/>
      <c r="AD556" s="638"/>
      <c r="AE556" s="638"/>
      <c r="AF556" s="638"/>
      <c r="AG556" s="945" t="str">
        <f t="shared" si="52"/>
        <v xml:space="preserve"> </v>
      </c>
      <c r="AH556" s="774" t="str">
        <f t="shared" si="48"/>
        <v xml:space="preserve"> </v>
      </c>
      <c r="AI556" s="774" t="str">
        <f t="shared" si="53"/>
        <v xml:space="preserve"> </v>
      </c>
      <c r="AJ556" s="774" t="str">
        <f t="shared" si="49"/>
        <v xml:space="preserve"> </v>
      </c>
      <c r="AK556" s="774" t="str">
        <f t="shared" si="50"/>
        <v xml:space="preserve"> </v>
      </c>
    </row>
    <row r="557" spans="1:37" x14ac:dyDescent="0.25">
      <c r="A557" s="775"/>
      <c r="B557" s="775"/>
      <c r="C557" s="775"/>
      <c r="D557" s="775"/>
      <c r="E557" s="624"/>
      <c r="F557" s="775"/>
      <c r="G557" s="775"/>
      <c r="H557" s="754"/>
      <c r="I557" s="754"/>
      <c r="J557" s="746"/>
      <c r="K557" s="908"/>
      <c r="L557" s="638"/>
      <c r="M557" s="946"/>
      <c r="N557" s="946"/>
      <c r="O557" s="775"/>
      <c r="P557" s="775"/>
      <c r="Q557" s="947"/>
      <c r="R557" s="943" t="str">
        <f t="shared" si="51"/>
        <v xml:space="preserve"> </v>
      </c>
      <c r="S557" s="948"/>
      <c r="T557" s="948"/>
      <c r="U557" s="777"/>
      <c r="V557" s="777"/>
      <c r="W557" s="777"/>
      <c r="X557" s="777"/>
      <c r="Y557" s="777"/>
      <c r="Z557" s="777"/>
      <c r="AA557" s="777"/>
      <c r="AB557" s="638"/>
      <c r="AC557" s="638"/>
      <c r="AD557" s="638"/>
      <c r="AE557" s="638"/>
      <c r="AF557" s="638"/>
      <c r="AG557" s="945" t="str">
        <f t="shared" si="52"/>
        <v xml:space="preserve"> </v>
      </c>
      <c r="AH557" s="774" t="str">
        <f t="shared" si="48"/>
        <v xml:space="preserve"> </v>
      </c>
      <c r="AI557" s="774" t="str">
        <f t="shared" si="53"/>
        <v xml:space="preserve"> </v>
      </c>
      <c r="AJ557" s="774" t="str">
        <f t="shared" si="49"/>
        <v xml:space="preserve"> </v>
      </c>
      <c r="AK557" s="774" t="str">
        <f t="shared" si="50"/>
        <v xml:space="preserve"> </v>
      </c>
    </row>
    <row r="558" spans="1:37" x14ac:dyDescent="0.25">
      <c r="A558" s="775"/>
      <c r="B558" s="775"/>
      <c r="C558" s="775"/>
      <c r="D558" s="775"/>
      <c r="E558" s="624"/>
      <c r="F558" s="775"/>
      <c r="G558" s="775"/>
      <c r="H558" s="754"/>
      <c r="I558" s="754"/>
      <c r="J558" s="746"/>
      <c r="K558" s="908"/>
      <c r="L558" s="638"/>
      <c r="M558" s="946"/>
      <c r="N558" s="946"/>
      <c r="O558" s="775"/>
      <c r="P558" s="775"/>
      <c r="Q558" s="947"/>
      <c r="R558" s="943" t="str">
        <f t="shared" si="51"/>
        <v xml:space="preserve"> </v>
      </c>
      <c r="S558" s="948"/>
      <c r="T558" s="948"/>
      <c r="U558" s="777"/>
      <c r="V558" s="777"/>
      <c r="W558" s="777"/>
      <c r="X558" s="777"/>
      <c r="Y558" s="777"/>
      <c r="Z558" s="777"/>
      <c r="AA558" s="777"/>
      <c r="AB558" s="638"/>
      <c r="AC558" s="638"/>
      <c r="AD558" s="638"/>
      <c r="AE558" s="638"/>
      <c r="AF558" s="638"/>
      <c r="AG558" s="945" t="str">
        <f t="shared" si="52"/>
        <v xml:space="preserve"> </v>
      </c>
      <c r="AH558" s="774" t="str">
        <f t="shared" si="48"/>
        <v xml:space="preserve"> </v>
      </c>
      <c r="AI558" s="774" t="str">
        <f t="shared" si="53"/>
        <v xml:space="preserve"> </v>
      </c>
      <c r="AJ558" s="774" t="str">
        <f t="shared" si="49"/>
        <v xml:space="preserve"> </v>
      </c>
      <c r="AK558" s="774" t="str">
        <f t="shared" si="50"/>
        <v xml:space="preserve"> </v>
      </c>
    </row>
    <row r="559" spans="1:37" x14ac:dyDescent="0.25">
      <c r="A559" s="775"/>
      <c r="B559" s="775"/>
      <c r="C559" s="775"/>
      <c r="D559" s="775"/>
      <c r="E559" s="624"/>
      <c r="F559" s="775"/>
      <c r="G559" s="775"/>
      <c r="H559" s="754"/>
      <c r="I559" s="754"/>
      <c r="J559" s="746"/>
      <c r="K559" s="908"/>
      <c r="L559" s="638"/>
      <c r="M559" s="946"/>
      <c r="N559" s="946"/>
      <c r="O559" s="775"/>
      <c r="P559" s="775"/>
      <c r="Q559" s="947"/>
      <c r="R559" s="943" t="str">
        <f t="shared" si="51"/>
        <v xml:space="preserve"> </v>
      </c>
      <c r="S559" s="948"/>
      <c r="T559" s="948"/>
      <c r="U559" s="777"/>
      <c r="V559" s="777"/>
      <c r="W559" s="777"/>
      <c r="X559" s="777"/>
      <c r="Y559" s="777"/>
      <c r="Z559" s="777"/>
      <c r="AA559" s="777"/>
      <c r="AB559" s="638"/>
      <c r="AC559" s="638"/>
      <c r="AD559" s="638"/>
      <c r="AE559" s="638"/>
      <c r="AF559" s="638"/>
      <c r="AG559" s="945" t="str">
        <f t="shared" si="52"/>
        <v xml:space="preserve"> </v>
      </c>
      <c r="AH559" s="774" t="str">
        <f t="shared" si="48"/>
        <v xml:space="preserve"> </v>
      </c>
      <c r="AI559" s="774" t="str">
        <f t="shared" si="53"/>
        <v xml:space="preserve"> </v>
      </c>
      <c r="AJ559" s="774" t="str">
        <f t="shared" si="49"/>
        <v xml:space="preserve"> </v>
      </c>
      <c r="AK559" s="774" t="str">
        <f t="shared" si="50"/>
        <v xml:space="preserve"> </v>
      </c>
    </row>
    <row r="560" spans="1:37" x14ac:dyDescent="0.25">
      <c r="A560" s="775"/>
      <c r="B560" s="775"/>
      <c r="C560" s="775"/>
      <c r="D560" s="775"/>
      <c r="E560" s="624"/>
      <c r="F560" s="775"/>
      <c r="G560" s="775"/>
      <c r="H560" s="754"/>
      <c r="I560" s="754"/>
      <c r="J560" s="746"/>
      <c r="K560" s="908"/>
      <c r="L560" s="638"/>
      <c r="M560" s="946"/>
      <c r="N560" s="946"/>
      <c r="O560" s="775"/>
      <c r="P560" s="775"/>
      <c r="Q560" s="947"/>
      <c r="R560" s="943" t="str">
        <f t="shared" si="51"/>
        <v xml:space="preserve"> </v>
      </c>
      <c r="S560" s="948"/>
      <c r="T560" s="948"/>
      <c r="U560" s="777"/>
      <c r="V560" s="777"/>
      <c r="W560" s="777"/>
      <c r="X560" s="777"/>
      <c r="Y560" s="777"/>
      <c r="Z560" s="777"/>
      <c r="AA560" s="777"/>
      <c r="AB560" s="638"/>
      <c r="AC560" s="638"/>
      <c r="AD560" s="638"/>
      <c r="AE560" s="638"/>
      <c r="AF560" s="638"/>
      <c r="AG560" s="945" t="str">
        <f t="shared" si="52"/>
        <v xml:space="preserve"> </v>
      </c>
      <c r="AH560" s="774" t="str">
        <f t="shared" si="48"/>
        <v xml:space="preserve"> </v>
      </c>
      <c r="AI560" s="774" t="str">
        <f t="shared" si="53"/>
        <v xml:space="preserve"> </v>
      </c>
      <c r="AJ560" s="774" t="str">
        <f t="shared" si="49"/>
        <v xml:space="preserve"> </v>
      </c>
      <c r="AK560" s="774" t="str">
        <f t="shared" si="50"/>
        <v xml:space="preserve"> </v>
      </c>
    </row>
    <row r="561" spans="1:37" x14ac:dyDescent="0.25">
      <c r="A561" s="775"/>
      <c r="B561" s="775"/>
      <c r="C561" s="775"/>
      <c r="D561" s="775"/>
      <c r="E561" s="624"/>
      <c r="F561" s="775"/>
      <c r="G561" s="775"/>
      <c r="H561" s="754"/>
      <c r="I561" s="754"/>
      <c r="J561" s="746"/>
      <c r="K561" s="908"/>
      <c r="L561" s="638"/>
      <c r="M561" s="946"/>
      <c r="N561" s="946"/>
      <c r="O561" s="775"/>
      <c r="P561" s="775"/>
      <c r="Q561" s="947"/>
      <c r="R561" s="943" t="str">
        <f t="shared" si="51"/>
        <v xml:space="preserve"> </v>
      </c>
      <c r="S561" s="948"/>
      <c r="T561" s="948"/>
      <c r="U561" s="777"/>
      <c r="V561" s="777"/>
      <c r="W561" s="777"/>
      <c r="X561" s="777"/>
      <c r="Y561" s="777"/>
      <c r="Z561" s="777"/>
      <c r="AA561" s="777"/>
      <c r="AB561" s="638"/>
      <c r="AC561" s="638"/>
      <c r="AD561" s="638"/>
      <c r="AE561" s="638"/>
      <c r="AF561" s="638"/>
      <c r="AG561" s="945" t="str">
        <f t="shared" si="52"/>
        <v xml:space="preserve"> </v>
      </c>
      <c r="AH561" s="774" t="str">
        <f t="shared" si="48"/>
        <v xml:space="preserve"> </v>
      </c>
      <c r="AI561" s="774" t="str">
        <f t="shared" si="53"/>
        <v xml:space="preserve"> </v>
      </c>
      <c r="AJ561" s="774" t="str">
        <f t="shared" si="49"/>
        <v xml:space="preserve"> </v>
      </c>
      <c r="AK561" s="774" t="str">
        <f t="shared" si="50"/>
        <v xml:space="preserve"> </v>
      </c>
    </row>
    <row r="562" spans="1:37" x14ac:dyDescent="0.25">
      <c r="A562" s="775"/>
      <c r="B562" s="775"/>
      <c r="C562" s="775"/>
      <c r="D562" s="775"/>
      <c r="E562" s="624"/>
      <c r="F562" s="775"/>
      <c r="G562" s="775"/>
      <c r="H562" s="754"/>
      <c r="I562" s="754"/>
      <c r="J562" s="746"/>
      <c r="K562" s="908"/>
      <c r="L562" s="638"/>
      <c r="M562" s="946"/>
      <c r="N562" s="946"/>
      <c r="O562" s="775"/>
      <c r="P562" s="775"/>
      <c r="Q562" s="947"/>
      <c r="R562" s="943" t="str">
        <f t="shared" si="51"/>
        <v xml:space="preserve"> </v>
      </c>
      <c r="S562" s="948"/>
      <c r="T562" s="948"/>
      <c r="U562" s="777"/>
      <c r="V562" s="777"/>
      <c r="W562" s="777"/>
      <c r="X562" s="777"/>
      <c r="Y562" s="777"/>
      <c r="Z562" s="777"/>
      <c r="AA562" s="777"/>
      <c r="AB562" s="638"/>
      <c r="AC562" s="638"/>
      <c r="AD562" s="638"/>
      <c r="AE562" s="638"/>
      <c r="AF562" s="638"/>
      <c r="AG562" s="945" t="str">
        <f t="shared" si="52"/>
        <v xml:space="preserve"> </v>
      </c>
      <c r="AH562" s="774" t="str">
        <f t="shared" si="48"/>
        <v xml:space="preserve"> </v>
      </c>
      <c r="AI562" s="774" t="str">
        <f t="shared" si="53"/>
        <v xml:space="preserve"> </v>
      </c>
      <c r="AJ562" s="774" t="str">
        <f t="shared" si="49"/>
        <v xml:space="preserve"> </v>
      </c>
      <c r="AK562" s="774" t="str">
        <f t="shared" si="50"/>
        <v xml:space="preserve"> </v>
      </c>
    </row>
    <row r="563" spans="1:37" x14ac:dyDescent="0.25">
      <c r="A563" s="775"/>
      <c r="B563" s="775"/>
      <c r="C563" s="775"/>
      <c r="D563" s="775"/>
      <c r="E563" s="624"/>
      <c r="F563" s="775"/>
      <c r="G563" s="775"/>
      <c r="H563" s="754"/>
      <c r="I563" s="754"/>
      <c r="J563" s="746"/>
      <c r="K563" s="908"/>
      <c r="L563" s="638"/>
      <c r="M563" s="946"/>
      <c r="N563" s="946"/>
      <c r="O563" s="775"/>
      <c r="P563" s="775"/>
      <c r="Q563" s="947"/>
      <c r="R563" s="943" t="str">
        <f t="shared" si="51"/>
        <v xml:space="preserve"> </v>
      </c>
      <c r="S563" s="948"/>
      <c r="T563" s="948"/>
      <c r="U563" s="777"/>
      <c r="V563" s="777"/>
      <c r="W563" s="777"/>
      <c r="X563" s="777"/>
      <c r="Y563" s="777"/>
      <c r="Z563" s="777"/>
      <c r="AA563" s="777"/>
      <c r="AB563" s="638"/>
      <c r="AC563" s="638"/>
      <c r="AD563" s="638"/>
      <c r="AE563" s="638"/>
      <c r="AF563" s="638"/>
      <c r="AG563" s="945" t="str">
        <f t="shared" si="52"/>
        <v xml:space="preserve"> </v>
      </c>
      <c r="AH563" s="774" t="str">
        <f t="shared" si="48"/>
        <v xml:space="preserve"> </v>
      </c>
      <c r="AI563" s="774" t="str">
        <f t="shared" si="53"/>
        <v xml:space="preserve"> </v>
      </c>
      <c r="AJ563" s="774" t="str">
        <f t="shared" si="49"/>
        <v xml:space="preserve"> </v>
      </c>
      <c r="AK563" s="774" t="str">
        <f t="shared" si="50"/>
        <v xml:space="preserve"> </v>
      </c>
    </row>
    <row r="564" spans="1:37" x14ac:dyDescent="0.25">
      <c r="A564" s="775"/>
      <c r="B564" s="775"/>
      <c r="C564" s="775"/>
      <c r="D564" s="775"/>
      <c r="E564" s="624"/>
      <c r="F564" s="775"/>
      <c r="G564" s="775"/>
      <c r="H564" s="754"/>
      <c r="I564" s="754"/>
      <c r="J564" s="746"/>
      <c r="K564" s="908"/>
      <c r="L564" s="638"/>
      <c r="M564" s="946"/>
      <c r="N564" s="946"/>
      <c r="O564" s="775"/>
      <c r="P564" s="775"/>
      <c r="Q564" s="947"/>
      <c r="R564" s="943" t="str">
        <f t="shared" si="51"/>
        <v xml:space="preserve"> </v>
      </c>
      <c r="S564" s="948"/>
      <c r="T564" s="948"/>
      <c r="U564" s="777"/>
      <c r="V564" s="777"/>
      <c r="W564" s="777"/>
      <c r="X564" s="777"/>
      <c r="Y564" s="777"/>
      <c r="Z564" s="777"/>
      <c r="AA564" s="777"/>
      <c r="AB564" s="638"/>
      <c r="AC564" s="638"/>
      <c r="AD564" s="638"/>
      <c r="AE564" s="638"/>
      <c r="AF564" s="638"/>
      <c r="AG564" s="945" t="str">
        <f t="shared" si="52"/>
        <v xml:space="preserve"> </v>
      </c>
      <c r="AH564" s="774" t="str">
        <f t="shared" si="48"/>
        <v xml:space="preserve"> </v>
      </c>
      <c r="AI564" s="774" t="str">
        <f t="shared" si="53"/>
        <v xml:space="preserve"> </v>
      </c>
      <c r="AJ564" s="774" t="str">
        <f t="shared" si="49"/>
        <v xml:space="preserve"> </v>
      </c>
      <c r="AK564" s="774" t="str">
        <f t="shared" si="50"/>
        <v xml:space="preserve"> </v>
      </c>
    </row>
    <row r="565" spans="1:37" x14ac:dyDescent="0.25">
      <c r="A565" s="775"/>
      <c r="B565" s="775"/>
      <c r="C565" s="775"/>
      <c r="D565" s="775"/>
      <c r="E565" s="624"/>
      <c r="F565" s="775"/>
      <c r="G565" s="775"/>
      <c r="H565" s="754"/>
      <c r="I565" s="754"/>
      <c r="J565" s="746"/>
      <c r="K565" s="908"/>
      <c r="L565" s="638"/>
      <c r="M565" s="946"/>
      <c r="N565" s="946"/>
      <c r="O565" s="775"/>
      <c r="P565" s="775"/>
      <c r="Q565" s="947"/>
      <c r="R565" s="943" t="str">
        <f t="shared" si="51"/>
        <v xml:space="preserve"> </v>
      </c>
      <c r="S565" s="948"/>
      <c r="T565" s="948"/>
      <c r="U565" s="777"/>
      <c r="V565" s="777"/>
      <c r="W565" s="777"/>
      <c r="X565" s="777"/>
      <c r="Y565" s="777"/>
      <c r="Z565" s="777"/>
      <c r="AA565" s="777"/>
      <c r="AB565" s="638"/>
      <c r="AC565" s="638"/>
      <c r="AD565" s="638"/>
      <c r="AE565" s="638"/>
      <c r="AF565" s="638"/>
      <c r="AG565" s="945" t="str">
        <f t="shared" si="52"/>
        <v xml:space="preserve"> </v>
      </c>
      <c r="AH565" s="774" t="str">
        <f t="shared" si="48"/>
        <v xml:space="preserve"> </v>
      </c>
      <c r="AI565" s="774" t="str">
        <f t="shared" si="53"/>
        <v xml:space="preserve"> </v>
      </c>
      <c r="AJ565" s="774" t="str">
        <f t="shared" si="49"/>
        <v xml:space="preserve"> </v>
      </c>
      <c r="AK565" s="774" t="str">
        <f t="shared" si="50"/>
        <v xml:space="preserve"> </v>
      </c>
    </row>
    <row r="566" spans="1:37" x14ac:dyDescent="0.25">
      <c r="A566" s="775"/>
      <c r="B566" s="775"/>
      <c r="C566" s="775"/>
      <c r="D566" s="775"/>
      <c r="E566" s="624"/>
      <c r="F566" s="775"/>
      <c r="G566" s="775"/>
      <c r="H566" s="754"/>
      <c r="I566" s="754"/>
      <c r="J566" s="746"/>
      <c r="K566" s="908"/>
      <c r="L566" s="638"/>
      <c r="M566" s="946"/>
      <c r="N566" s="946"/>
      <c r="O566" s="775"/>
      <c r="P566" s="775"/>
      <c r="Q566" s="947"/>
      <c r="R566" s="943" t="str">
        <f t="shared" si="51"/>
        <v xml:space="preserve"> </v>
      </c>
      <c r="S566" s="948"/>
      <c r="T566" s="948"/>
      <c r="U566" s="777"/>
      <c r="V566" s="777"/>
      <c r="W566" s="777"/>
      <c r="X566" s="777"/>
      <c r="Y566" s="777"/>
      <c r="Z566" s="777"/>
      <c r="AA566" s="777"/>
      <c r="AB566" s="638"/>
      <c r="AC566" s="638"/>
      <c r="AD566" s="638"/>
      <c r="AE566" s="638"/>
      <c r="AF566" s="638"/>
      <c r="AG566" s="945" t="str">
        <f t="shared" si="52"/>
        <v xml:space="preserve"> </v>
      </c>
      <c r="AH566" s="774" t="str">
        <f t="shared" si="48"/>
        <v xml:space="preserve"> </v>
      </c>
      <c r="AI566" s="774" t="str">
        <f t="shared" si="53"/>
        <v xml:space="preserve"> </v>
      </c>
      <c r="AJ566" s="774" t="str">
        <f t="shared" si="49"/>
        <v xml:space="preserve"> </v>
      </c>
      <c r="AK566" s="774" t="str">
        <f t="shared" si="50"/>
        <v xml:space="preserve"> </v>
      </c>
    </row>
    <row r="567" spans="1:37" x14ac:dyDescent="0.25">
      <c r="A567" s="775"/>
      <c r="B567" s="775"/>
      <c r="C567" s="775"/>
      <c r="D567" s="775"/>
      <c r="E567" s="624"/>
      <c r="F567" s="775"/>
      <c r="G567" s="775"/>
      <c r="H567" s="754"/>
      <c r="I567" s="754"/>
      <c r="J567" s="746"/>
      <c r="K567" s="908"/>
      <c r="L567" s="638"/>
      <c r="M567" s="946"/>
      <c r="N567" s="946"/>
      <c r="O567" s="775"/>
      <c r="P567" s="775"/>
      <c r="Q567" s="947"/>
      <c r="R567" s="943" t="str">
        <f t="shared" si="51"/>
        <v xml:space="preserve"> </v>
      </c>
      <c r="S567" s="948"/>
      <c r="T567" s="948"/>
      <c r="U567" s="777"/>
      <c r="V567" s="777"/>
      <c r="W567" s="777"/>
      <c r="X567" s="777"/>
      <c r="Y567" s="777"/>
      <c r="Z567" s="777"/>
      <c r="AA567" s="777"/>
      <c r="AB567" s="638"/>
      <c r="AC567" s="638"/>
      <c r="AD567" s="638"/>
      <c r="AE567" s="638"/>
      <c r="AF567" s="638"/>
      <c r="AG567" s="945" t="str">
        <f t="shared" si="52"/>
        <v xml:space="preserve"> </v>
      </c>
      <c r="AH567" s="774" t="str">
        <f t="shared" si="48"/>
        <v xml:space="preserve"> </v>
      </c>
      <c r="AI567" s="774" t="str">
        <f t="shared" si="53"/>
        <v xml:space="preserve"> </v>
      </c>
      <c r="AJ567" s="774" t="str">
        <f t="shared" si="49"/>
        <v xml:space="preserve"> </v>
      </c>
      <c r="AK567" s="774" t="str">
        <f t="shared" si="50"/>
        <v xml:space="preserve"> </v>
      </c>
    </row>
    <row r="568" spans="1:37" x14ac:dyDescent="0.25">
      <c r="A568" s="775"/>
      <c r="B568" s="775"/>
      <c r="C568" s="775"/>
      <c r="D568" s="775"/>
      <c r="E568" s="624"/>
      <c r="F568" s="775"/>
      <c r="G568" s="775"/>
      <c r="H568" s="754"/>
      <c r="I568" s="754"/>
      <c r="J568" s="746"/>
      <c r="K568" s="908"/>
      <c r="L568" s="638"/>
      <c r="M568" s="946"/>
      <c r="N568" s="946"/>
      <c r="O568" s="775"/>
      <c r="P568" s="775"/>
      <c r="Q568" s="947"/>
      <c r="R568" s="943" t="str">
        <f t="shared" si="51"/>
        <v xml:space="preserve"> </v>
      </c>
      <c r="S568" s="948"/>
      <c r="T568" s="948"/>
      <c r="U568" s="777"/>
      <c r="V568" s="777"/>
      <c r="W568" s="777"/>
      <c r="X568" s="777"/>
      <c r="Y568" s="777"/>
      <c r="Z568" s="777"/>
      <c r="AA568" s="777"/>
      <c r="AB568" s="638"/>
      <c r="AC568" s="638"/>
      <c r="AD568" s="638"/>
      <c r="AE568" s="638"/>
      <c r="AF568" s="638"/>
      <c r="AG568" s="945" t="str">
        <f t="shared" si="52"/>
        <v xml:space="preserve"> </v>
      </c>
      <c r="AH568" s="774" t="str">
        <f t="shared" si="48"/>
        <v xml:space="preserve"> </v>
      </c>
      <c r="AI568" s="774" t="str">
        <f t="shared" si="53"/>
        <v xml:space="preserve"> </v>
      </c>
      <c r="AJ568" s="774" t="str">
        <f t="shared" si="49"/>
        <v xml:space="preserve"> </v>
      </c>
      <c r="AK568" s="774" t="str">
        <f t="shared" si="50"/>
        <v xml:space="preserve"> </v>
      </c>
    </row>
    <row r="569" spans="1:37" x14ac:dyDescent="0.25">
      <c r="A569" s="775"/>
      <c r="B569" s="775"/>
      <c r="C569" s="775"/>
      <c r="D569" s="775"/>
      <c r="E569" s="624"/>
      <c r="F569" s="775"/>
      <c r="G569" s="775"/>
      <c r="H569" s="754"/>
      <c r="I569" s="754"/>
      <c r="J569" s="746"/>
      <c r="K569" s="908"/>
      <c r="L569" s="638"/>
      <c r="M569" s="946"/>
      <c r="N569" s="946"/>
      <c r="O569" s="775"/>
      <c r="P569" s="775"/>
      <c r="Q569" s="947"/>
      <c r="R569" s="943" t="str">
        <f t="shared" si="51"/>
        <v xml:space="preserve"> </v>
      </c>
      <c r="S569" s="948"/>
      <c r="T569" s="948"/>
      <c r="U569" s="777"/>
      <c r="V569" s="777"/>
      <c r="W569" s="777"/>
      <c r="X569" s="777"/>
      <c r="Y569" s="777"/>
      <c r="Z569" s="777"/>
      <c r="AA569" s="777"/>
      <c r="AB569" s="638"/>
      <c r="AC569" s="638"/>
      <c r="AD569" s="638"/>
      <c r="AE569" s="638"/>
      <c r="AF569" s="638"/>
      <c r="AG569" s="945" t="str">
        <f t="shared" si="52"/>
        <v xml:space="preserve"> </v>
      </c>
      <c r="AH569" s="774" t="str">
        <f t="shared" si="48"/>
        <v xml:space="preserve"> </v>
      </c>
      <c r="AI569" s="774" t="str">
        <f t="shared" si="53"/>
        <v xml:space="preserve"> </v>
      </c>
      <c r="AJ569" s="774" t="str">
        <f t="shared" si="49"/>
        <v xml:space="preserve"> </v>
      </c>
      <c r="AK569" s="774" t="str">
        <f t="shared" si="50"/>
        <v xml:space="preserve"> </v>
      </c>
    </row>
    <row r="570" spans="1:37" x14ac:dyDescent="0.25">
      <c r="A570" s="775"/>
      <c r="B570" s="775"/>
      <c r="C570" s="775"/>
      <c r="D570" s="775"/>
      <c r="E570" s="624"/>
      <c r="F570" s="775"/>
      <c r="G570" s="775"/>
      <c r="H570" s="754"/>
      <c r="I570" s="754"/>
      <c r="J570" s="746"/>
      <c r="K570" s="908"/>
      <c r="L570" s="638"/>
      <c r="M570" s="946"/>
      <c r="N570" s="946"/>
      <c r="O570" s="775"/>
      <c r="P570" s="775"/>
      <c r="Q570" s="947"/>
      <c r="R570" s="943" t="str">
        <f t="shared" si="51"/>
        <v xml:space="preserve"> </v>
      </c>
      <c r="S570" s="948"/>
      <c r="T570" s="948"/>
      <c r="U570" s="777"/>
      <c r="V570" s="777"/>
      <c r="W570" s="777"/>
      <c r="X570" s="777"/>
      <c r="Y570" s="777"/>
      <c r="Z570" s="777"/>
      <c r="AA570" s="777"/>
      <c r="AB570" s="638"/>
      <c r="AC570" s="638"/>
      <c r="AD570" s="638"/>
      <c r="AE570" s="638"/>
      <c r="AF570" s="638"/>
      <c r="AG570" s="945" t="str">
        <f t="shared" si="52"/>
        <v xml:space="preserve"> </v>
      </c>
      <c r="AH570" s="774" t="str">
        <f t="shared" si="48"/>
        <v xml:space="preserve"> </v>
      </c>
      <c r="AI570" s="774" t="str">
        <f t="shared" si="53"/>
        <v xml:space="preserve"> </v>
      </c>
      <c r="AJ570" s="774" t="str">
        <f t="shared" si="49"/>
        <v xml:space="preserve"> </v>
      </c>
      <c r="AK570" s="774" t="str">
        <f t="shared" si="50"/>
        <v xml:space="preserve"> </v>
      </c>
    </row>
    <row r="571" spans="1:37" x14ac:dyDescent="0.25">
      <c r="A571" s="775"/>
      <c r="B571" s="775"/>
      <c r="C571" s="775"/>
      <c r="D571" s="775"/>
      <c r="E571" s="624"/>
      <c r="F571" s="775"/>
      <c r="G571" s="775"/>
      <c r="H571" s="754"/>
      <c r="I571" s="754"/>
      <c r="J571" s="746"/>
      <c r="K571" s="908"/>
      <c r="L571" s="638"/>
      <c r="M571" s="946"/>
      <c r="N571" s="946"/>
      <c r="O571" s="775"/>
      <c r="P571" s="775"/>
      <c r="Q571" s="947"/>
      <c r="R571" s="943" t="str">
        <f t="shared" si="51"/>
        <v xml:space="preserve"> </v>
      </c>
      <c r="S571" s="948"/>
      <c r="T571" s="948"/>
      <c r="U571" s="777"/>
      <c r="V571" s="777"/>
      <c r="W571" s="777"/>
      <c r="X571" s="777"/>
      <c r="Y571" s="777"/>
      <c r="Z571" s="777"/>
      <c r="AA571" s="777"/>
      <c r="AB571" s="638"/>
      <c r="AC571" s="638"/>
      <c r="AD571" s="638"/>
      <c r="AE571" s="638"/>
      <c r="AF571" s="638"/>
      <c r="AG571" s="945" t="str">
        <f t="shared" si="52"/>
        <v xml:space="preserve"> </v>
      </c>
      <c r="AH571" s="774" t="str">
        <f t="shared" si="48"/>
        <v xml:space="preserve"> </v>
      </c>
      <c r="AI571" s="774" t="str">
        <f t="shared" si="53"/>
        <v xml:space="preserve"> </v>
      </c>
      <c r="AJ571" s="774" t="str">
        <f t="shared" si="49"/>
        <v xml:space="preserve"> </v>
      </c>
      <c r="AK571" s="774" t="str">
        <f t="shared" si="50"/>
        <v xml:space="preserve"> </v>
      </c>
    </row>
    <row r="572" spans="1:37" x14ac:dyDescent="0.25">
      <c r="A572" s="775"/>
      <c r="B572" s="775"/>
      <c r="C572" s="775"/>
      <c r="D572" s="775"/>
      <c r="E572" s="624"/>
      <c r="F572" s="775"/>
      <c r="G572" s="775"/>
      <c r="H572" s="754"/>
      <c r="I572" s="754"/>
      <c r="J572" s="746"/>
      <c r="K572" s="908"/>
      <c r="L572" s="638"/>
      <c r="M572" s="946"/>
      <c r="N572" s="946"/>
      <c r="O572" s="775"/>
      <c r="P572" s="775"/>
      <c r="Q572" s="947"/>
      <c r="R572" s="943" t="str">
        <f t="shared" si="51"/>
        <v xml:space="preserve"> </v>
      </c>
      <c r="S572" s="948"/>
      <c r="T572" s="948"/>
      <c r="U572" s="777"/>
      <c r="V572" s="777"/>
      <c r="W572" s="777"/>
      <c r="X572" s="777"/>
      <c r="Y572" s="777"/>
      <c r="Z572" s="777"/>
      <c r="AA572" s="777"/>
      <c r="AB572" s="638"/>
      <c r="AC572" s="638"/>
      <c r="AD572" s="638"/>
      <c r="AE572" s="638"/>
      <c r="AF572" s="638"/>
      <c r="AG572" s="945" t="str">
        <f t="shared" si="52"/>
        <v xml:space="preserve"> </v>
      </c>
      <c r="AH572" s="774" t="str">
        <f t="shared" si="48"/>
        <v xml:space="preserve"> </v>
      </c>
      <c r="AI572" s="774" t="str">
        <f t="shared" si="53"/>
        <v xml:space="preserve"> </v>
      </c>
      <c r="AJ572" s="774" t="str">
        <f t="shared" si="49"/>
        <v xml:space="preserve"> </v>
      </c>
      <c r="AK572" s="774" t="str">
        <f t="shared" si="50"/>
        <v xml:space="preserve"> </v>
      </c>
    </row>
    <row r="573" spans="1:37" x14ac:dyDescent="0.25">
      <c r="A573" s="775"/>
      <c r="B573" s="775"/>
      <c r="C573" s="775"/>
      <c r="D573" s="775"/>
      <c r="E573" s="624"/>
      <c r="F573" s="775"/>
      <c r="G573" s="775"/>
      <c r="H573" s="754"/>
      <c r="I573" s="754"/>
      <c r="J573" s="746"/>
      <c r="K573" s="908"/>
      <c r="L573" s="638"/>
      <c r="M573" s="946"/>
      <c r="N573" s="946"/>
      <c r="O573" s="775"/>
      <c r="P573" s="775"/>
      <c r="Q573" s="947"/>
      <c r="R573" s="943" t="str">
        <f t="shared" si="51"/>
        <v xml:space="preserve"> </v>
      </c>
      <c r="S573" s="948"/>
      <c r="T573" s="948"/>
      <c r="U573" s="777"/>
      <c r="V573" s="777"/>
      <c r="W573" s="777"/>
      <c r="X573" s="777"/>
      <c r="Y573" s="777"/>
      <c r="Z573" s="777"/>
      <c r="AA573" s="777"/>
      <c r="AB573" s="638"/>
      <c r="AC573" s="638"/>
      <c r="AD573" s="638"/>
      <c r="AE573" s="638"/>
      <c r="AF573" s="638"/>
      <c r="AG573" s="945" t="str">
        <f t="shared" si="52"/>
        <v xml:space="preserve"> </v>
      </c>
      <c r="AH573" s="774" t="str">
        <f t="shared" si="48"/>
        <v xml:space="preserve"> </v>
      </c>
      <c r="AI573" s="774" t="str">
        <f t="shared" si="53"/>
        <v xml:space="preserve"> </v>
      </c>
      <c r="AJ573" s="774" t="str">
        <f t="shared" si="49"/>
        <v xml:space="preserve"> </v>
      </c>
      <c r="AK573" s="774" t="str">
        <f t="shared" si="50"/>
        <v xml:space="preserve"> </v>
      </c>
    </row>
    <row r="574" spans="1:37" x14ac:dyDescent="0.25">
      <c r="A574" s="775"/>
      <c r="B574" s="775"/>
      <c r="C574" s="775"/>
      <c r="D574" s="775"/>
      <c r="E574" s="624"/>
      <c r="F574" s="775"/>
      <c r="G574" s="775"/>
      <c r="H574" s="754"/>
      <c r="I574" s="754"/>
      <c r="J574" s="746"/>
      <c r="K574" s="908"/>
      <c r="L574" s="638"/>
      <c r="M574" s="946"/>
      <c r="N574" s="946"/>
      <c r="O574" s="775"/>
      <c r="P574" s="775"/>
      <c r="Q574" s="947"/>
      <c r="R574" s="943" t="str">
        <f t="shared" si="51"/>
        <v xml:space="preserve"> </v>
      </c>
      <c r="S574" s="948"/>
      <c r="T574" s="948"/>
      <c r="U574" s="777"/>
      <c r="V574" s="777"/>
      <c r="W574" s="777"/>
      <c r="X574" s="777"/>
      <c r="Y574" s="777"/>
      <c r="Z574" s="777"/>
      <c r="AA574" s="777"/>
      <c r="AB574" s="638"/>
      <c r="AC574" s="638"/>
      <c r="AD574" s="638"/>
      <c r="AE574" s="638"/>
      <c r="AF574" s="638"/>
      <c r="AG574" s="945" t="str">
        <f t="shared" si="52"/>
        <v xml:space="preserve"> </v>
      </c>
      <c r="AH574" s="774" t="str">
        <f t="shared" si="48"/>
        <v xml:space="preserve"> </v>
      </c>
      <c r="AI574" s="774" t="str">
        <f t="shared" si="53"/>
        <v xml:space="preserve"> </v>
      </c>
      <c r="AJ574" s="774" t="str">
        <f t="shared" si="49"/>
        <v xml:space="preserve"> </v>
      </c>
      <c r="AK574" s="774" t="str">
        <f t="shared" si="50"/>
        <v xml:space="preserve"> </v>
      </c>
    </row>
    <row r="575" spans="1:37" x14ac:dyDescent="0.25">
      <c r="A575" s="775"/>
      <c r="B575" s="775"/>
      <c r="C575" s="775"/>
      <c r="D575" s="775"/>
      <c r="E575" s="624"/>
      <c r="F575" s="775"/>
      <c r="G575" s="775"/>
      <c r="H575" s="754"/>
      <c r="I575" s="754"/>
      <c r="J575" s="746"/>
      <c r="K575" s="908"/>
      <c r="L575" s="638"/>
      <c r="M575" s="946"/>
      <c r="N575" s="946"/>
      <c r="O575" s="775"/>
      <c r="P575" s="775"/>
      <c r="Q575" s="947"/>
      <c r="R575" s="943" t="str">
        <f t="shared" si="51"/>
        <v xml:space="preserve"> </v>
      </c>
      <c r="S575" s="948"/>
      <c r="T575" s="948"/>
      <c r="U575" s="777"/>
      <c r="V575" s="777"/>
      <c r="W575" s="777"/>
      <c r="X575" s="777"/>
      <c r="Y575" s="777"/>
      <c r="Z575" s="777"/>
      <c r="AA575" s="777"/>
      <c r="AB575" s="638"/>
      <c r="AC575" s="638"/>
      <c r="AD575" s="638"/>
      <c r="AE575" s="638"/>
      <c r="AF575" s="638"/>
      <c r="AG575" s="945" t="str">
        <f t="shared" si="52"/>
        <v xml:space="preserve"> </v>
      </c>
      <c r="AH575" s="774" t="str">
        <f t="shared" si="48"/>
        <v xml:space="preserve"> </v>
      </c>
      <c r="AI575" s="774" t="str">
        <f t="shared" si="53"/>
        <v xml:space="preserve"> </v>
      </c>
      <c r="AJ575" s="774" t="str">
        <f t="shared" si="49"/>
        <v xml:space="preserve"> </v>
      </c>
      <c r="AK575" s="774" t="str">
        <f t="shared" si="50"/>
        <v xml:space="preserve"> </v>
      </c>
    </row>
    <row r="576" spans="1:37" x14ac:dyDescent="0.25">
      <c r="A576" s="775"/>
      <c r="B576" s="775"/>
      <c r="C576" s="775"/>
      <c r="D576" s="775"/>
      <c r="E576" s="624"/>
      <c r="F576" s="775"/>
      <c r="G576" s="775"/>
      <c r="H576" s="754"/>
      <c r="I576" s="754"/>
      <c r="J576" s="746"/>
      <c r="K576" s="908"/>
      <c r="L576" s="638"/>
      <c r="M576" s="946"/>
      <c r="N576" s="946"/>
      <c r="O576" s="775"/>
      <c r="P576" s="775"/>
      <c r="Q576" s="947"/>
      <c r="R576" s="943" t="str">
        <f t="shared" si="51"/>
        <v xml:space="preserve"> </v>
      </c>
      <c r="S576" s="948"/>
      <c r="T576" s="948"/>
      <c r="U576" s="777"/>
      <c r="V576" s="777"/>
      <c r="W576" s="777"/>
      <c r="X576" s="777"/>
      <c r="Y576" s="777"/>
      <c r="Z576" s="777"/>
      <c r="AA576" s="777"/>
      <c r="AB576" s="638"/>
      <c r="AC576" s="638"/>
      <c r="AD576" s="638"/>
      <c r="AE576" s="638"/>
      <c r="AF576" s="638"/>
      <c r="AG576" s="945" t="str">
        <f t="shared" si="52"/>
        <v xml:space="preserve"> </v>
      </c>
      <c r="AH576" s="774" t="str">
        <f t="shared" si="48"/>
        <v xml:space="preserve"> </v>
      </c>
      <c r="AI576" s="774" t="str">
        <f t="shared" si="53"/>
        <v xml:space="preserve"> </v>
      </c>
      <c r="AJ576" s="774" t="str">
        <f t="shared" si="49"/>
        <v xml:space="preserve"> </v>
      </c>
      <c r="AK576" s="774" t="str">
        <f t="shared" si="50"/>
        <v xml:space="preserve"> </v>
      </c>
    </row>
    <row r="577" spans="1:37" x14ac:dyDescent="0.25">
      <c r="A577" s="775"/>
      <c r="B577" s="775"/>
      <c r="C577" s="775"/>
      <c r="D577" s="775"/>
      <c r="E577" s="624"/>
      <c r="F577" s="775"/>
      <c r="G577" s="775"/>
      <c r="H577" s="754"/>
      <c r="I577" s="754"/>
      <c r="J577" s="746"/>
      <c r="K577" s="908"/>
      <c r="L577" s="638"/>
      <c r="M577" s="946"/>
      <c r="N577" s="946"/>
      <c r="O577" s="775"/>
      <c r="P577" s="775"/>
      <c r="Q577" s="947"/>
      <c r="R577" s="943" t="str">
        <f t="shared" si="51"/>
        <v xml:space="preserve"> </v>
      </c>
      <c r="S577" s="948"/>
      <c r="T577" s="948"/>
      <c r="U577" s="777"/>
      <c r="V577" s="777"/>
      <c r="W577" s="777"/>
      <c r="X577" s="777"/>
      <c r="Y577" s="777"/>
      <c r="Z577" s="777"/>
      <c r="AA577" s="777"/>
      <c r="AB577" s="638"/>
      <c r="AC577" s="638"/>
      <c r="AD577" s="638"/>
      <c r="AE577" s="638"/>
      <c r="AF577" s="638"/>
      <c r="AG577" s="945" t="str">
        <f t="shared" si="52"/>
        <v xml:space="preserve"> </v>
      </c>
      <c r="AH577" s="774" t="str">
        <f t="shared" si="48"/>
        <v xml:space="preserve"> </v>
      </c>
      <c r="AI577" s="774" t="str">
        <f t="shared" si="53"/>
        <v xml:space="preserve"> </v>
      </c>
      <c r="AJ577" s="774" t="str">
        <f t="shared" si="49"/>
        <v xml:space="preserve"> </v>
      </c>
      <c r="AK577" s="774" t="str">
        <f t="shared" si="50"/>
        <v xml:space="preserve"> </v>
      </c>
    </row>
    <row r="578" spans="1:37" x14ac:dyDescent="0.25">
      <c r="A578" s="775"/>
      <c r="B578" s="775"/>
      <c r="C578" s="775"/>
      <c r="D578" s="775"/>
      <c r="E578" s="624"/>
      <c r="F578" s="775"/>
      <c r="G578" s="775"/>
      <c r="H578" s="754"/>
      <c r="I578" s="754"/>
      <c r="J578" s="746"/>
      <c r="K578" s="908"/>
      <c r="L578" s="638"/>
      <c r="M578" s="946"/>
      <c r="N578" s="946"/>
      <c r="O578" s="775"/>
      <c r="P578" s="775"/>
      <c r="Q578" s="947"/>
      <c r="R578" s="943" t="str">
        <f t="shared" si="51"/>
        <v xml:space="preserve"> </v>
      </c>
      <c r="S578" s="948"/>
      <c r="T578" s="948"/>
      <c r="U578" s="777"/>
      <c r="V578" s="777"/>
      <c r="W578" s="777"/>
      <c r="X578" s="777"/>
      <c r="Y578" s="777"/>
      <c r="Z578" s="777"/>
      <c r="AA578" s="777"/>
      <c r="AB578" s="638"/>
      <c r="AC578" s="638"/>
      <c r="AD578" s="638"/>
      <c r="AE578" s="638"/>
      <c r="AF578" s="638"/>
      <c r="AG578" s="945" t="str">
        <f t="shared" si="52"/>
        <v xml:space="preserve"> </v>
      </c>
      <c r="AH578" s="774" t="str">
        <f t="shared" si="48"/>
        <v xml:space="preserve"> </v>
      </c>
      <c r="AI578" s="774" t="str">
        <f t="shared" si="53"/>
        <v xml:space="preserve"> </v>
      </c>
      <c r="AJ578" s="774" t="str">
        <f t="shared" si="49"/>
        <v xml:space="preserve"> </v>
      </c>
      <c r="AK578" s="774" t="str">
        <f t="shared" si="50"/>
        <v xml:space="preserve"> </v>
      </c>
    </row>
    <row r="579" spans="1:37" x14ac:dyDescent="0.25">
      <c r="A579" s="775"/>
      <c r="B579" s="775"/>
      <c r="C579" s="775"/>
      <c r="D579" s="775"/>
      <c r="E579" s="624"/>
      <c r="F579" s="775"/>
      <c r="G579" s="775"/>
      <c r="H579" s="754"/>
      <c r="I579" s="754"/>
      <c r="J579" s="746"/>
      <c r="K579" s="908"/>
      <c r="L579" s="638"/>
      <c r="M579" s="946"/>
      <c r="N579" s="946"/>
      <c r="O579" s="775"/>
      <c r="P579" s="775"/>
      <c r="Q579" s="947"/>
      <c r="R579" s="943" t="str">
        <f t="shared" si="51"/>
        <v xml:space="preserve"> </v>
      </c>
      <c r="S579" s="948"/>
      <c r="T579" s="948"/>
      <c r="U579" s="777"/>
      <c r="V579" s="777"/>
      <c r="W579" s="777"/>
      <c r="X579" s="777"/>
      <c r="Y579" s="777"/>
      <c r="Z579" s="777"/>
      <c r="AA579" s="777"/>
      <c r="AB579" s="638"/>
      <c r="AC579" s="638"/>
      <c r="AD579" s="638"/>
      <c r="AE579" s="638"/>
      <c r="AF579" s="638"/>
      <c r="AG579" s="945" t="str">
        <f t="shared" si="52"/>
        <v xml:space="preserve"> </v>
      </c>
      <c r="AH579" s="774" t="str">
        <f t="shared" si="48"/>
        <v xml:space="preserve"> </v>
      </c>
      <c r="AI579" s="774" t="str">
        <f t="shared" si="53"/>
        <v xml:space="preserve"> </v>
      </c>
      <c r="AJ579" s="774" t="str">
        <f t="shared" si="49"/>
        <v xml:space="preserve"> </v>
      </c>
      <c r="AK579" s="774" t="str">
        <f t="shared" si="50"/>
        <v xml:space="preserve"> </v>
      </c>
    </row>
    <row r="580" spans="1:37" x14ac:dyDescent="0.25">
      <c r="A580" s="775"/>
      <c r="B580" s="775"/>
      <c r="C580" s="775"/>
      <c r="D580" s="775"/>
      <c r="E580" s="624"/>
      <c r="F580" s="775"/>
      <c r="G580" s="775"/>
      <c r="H580" s="754"/>
      <c r="I580" s="754"/>
      <c r="J580" s="746"/>
      <c r="K580" s="908"/>
      <c r="L580" s="638"/>
      <c r="M580" s="946"/>
      <c r="N580" s="946"/>
      <c r="O580" s="775"/>
      <c r="P580" s="775"/>
      <c r="Q580" s="947"/>
      <c r="R580" s="943" t="str">
        <f t="shared" si="51"/>
        <v xml:space="preserve"> </v>
      </c>
      <c r="S580" s="948"/>
      <c r="T580" s="948"/>
      <c r="U580" s="777"/>
      <c r="V580" s="777"/>
      <c r="W580" s="777"/>
      <c r="X580" s="777"/>
      <c r="Y580" s="777"/>
      <c r="Z580" s="777"/>
      <c r="AA580" s="777"/>
      <c r="AB580" s="638"/>
      <c r="AC580" s="638"/>
      <c r="AD580" s="638"/>
      <c r="AE580" s="638"/>
      <c r="AF580" s="638"/>
      <c r="AG580" s="945" t="str">
        <f t="shared" si="52"/>
        <v xml:space="preserve"> </v>
      </c>
      <c r="AH580" s="774" t="str">
        <f t="shared" si="48"/>
        <v xml:space="preserve"> </v>
      </c>
      <c r="AI580" s="774" t="str">
        <f t="shared" si="53"/>
        <v xml:space="preserve"> </v>
      </c>
      <c r="AJ580" s="774" t="str">
        <f t="shared" si="49"/>
        <v xml:space="preserve"> </v>
      </c>
      <c r="AK580" s="774" t="str">
        <f t="shared" si="50"/>
        <v xml:space="preserve"> </v>
      </c>
    </row>
    <row r="581" spans="1:37" x14ac:dyDescent="0.25">
      <c r="A581" s="775"/>
      <c r="B581" s="775"/>
      <c r="C581" s="775"/>
      <c r="D581" s="775"/>
      <c r="E581" s="624"/>
      <c r="F581" s="775"/>
      <c r="G581" s="775"/>
      <c r="H581" s="754"/>
      <c r="I581" s="754"/>
      <c r="J581" s="746"/>
      <c r="K581" s="908"/>
      <c r="L581" s="638"/>
      <c r="M581" s="946"/>
      <c r="N581" s="946"/>
      <c r="O581" s="775"/>
      <c r="P581" s="775"/>
      <c r="Q581" s="947"/>
      <c r="R581" s="943" t="str">
        <f t="shared" si="51"/>
        <v xml:space="preserve"> </v>
      </c>
      <c r="S581" s="948"/>
      <c r="T581" s="948"/>
      <c r="U581" s="777"/>
      <c r="V581" s="777"/>
      <c r="W581" s="777"/>
      <c r="X581" s="777"/>
      <c r="Y581" s="777"/>
      <c r="Z581" s="777"/>
      <c r="AA581" s="777"/>
      <c r="AB581" s="638"/>
      <c r="AC581" s="638"/>
      <c r="AD581" s="638"/>
      <c r="AE581" s="638"/>
      <c r="AF581" s="638"/>
      <c r="AG581" s="945" t="str">
        <f t="shared" si="52"/>
        <v xml:space="preserve"> </v>
      </c>
      <c r="AH581" s="774" t="str">
        <f t="shared" si="48"/>
        <v xml:space="preserve"> </v>
      </c>
      <c r="AI581" s="774" t="str">
        <f t="shared" si="53"/>
        <v xml:space="preserve"> </v>
      </c>
      <c r="AJ581" s="774" t="str">
        <f t="shared" si="49"/>
        <v xml:space="preserve"> </v>
      </c>
      <c r="AK581" s="774" t="str">
        <f t="shared" si="50"/>
        <v xml:space="preserve"> </v>
      </c>
    </row>
    <row r="582" spans="1:37" x14ac:dyDescent="0.25">
      <c r="A582" s="775"/>
      <c r="B582" s="775"/>
      <c r="C582" s="775"/>
      <c r="D582" s="775"/>
      <c r="E582" s="624"/>
      <c r="F582" s="775"/>
      <c r="G582" s="775"/>
      <c r="H582" s="754"/>
      <c r="I582" s="754"/>
      <c r="J582" s="746"/>
      <c r="K582" s="908"/>
      <c r="L582" s="638"/>
      <c r="M582" s="946"/>
      <c r="N582" s="946"/>
      <c r="O582" s="775"/>
      <c r="P582" s="775"/>
      <c r="Q582" s="947"/>
      <c r="R582" s="943" t="str">
        <f t="shared" si="51"/>
        <v xml:space="preserve"> </v>
      </c>
      <c r="S582" s="948"/>
      <c r="T582" s="948"/>
      <c r="U582" s="777"/>
      <c r="V582" s="777"/>
      <c r="W582" s="777"/>
      <c r="X582" s="777"/>
      <c r="Y582" s="777"/>
      <c r="Z582" s="777"/>
      <c r="AA582" s="777"/>
      <c r="AB582" s="638"/>
      <c r="AC582" s="638"/>
      <c r="AD582" s="638"/>
      <c r="AE582" s="638"/>
      <c r="AF582" s="638"/>
      <c r="AG582" s="945" t="str">
        <f t="shared" si="52"/>
        <v xml:space="preserve"> </v>
      </c>
      <c r="AH582" s="774" t="str">
        <f t="shared" ref="AH582:AH645" si="54">IFERROR(U582/R582," ")</f>
        <v xml:space="preserve"> </v>
      </c>
      <c r="AI582" s="774" t="str">
        <f t="shared" si="53"/>
        <v xml:space="preserve"> </v>
      </c>
      <c r="AJ582" s="774" t="str">
        <f t="shared" ref="AJ582:AJ645" si="55">IFERROR(Z582*0.187*10^-3/O582," ")</f>
        <v xml:space="preserve"> </v>
      </c>
      <c r="AK582" s="774" t="str">
        <f t="shared" ref="AK582:AK645" si="56">IFERROR(AD582*0.187*10^-3/P582," ")</f>
        <v xml:space="preserve"> </v>
      </c>
    </row>
    <row r="583" spans="1:37" x14ac:dyDescent="0.25">
      <c r="A583" s="775"/>
      <c r="B583" s="775"/>
      <c r="C583" s="775"/>
      <c r="D583" s="775"/>
      <c r="E583" s="624"/>
      <c r="F583" s="775"/>
      <c r="G583" s="775"/>
      <c r="H583" s="754"/>
      <c r="I583" s="754"/>
      <c r="J583" s="746"/>
      <c r="K583" s="908"/>
      <c r="L583" s="638"/>
      <c r="M583" s="946"/>
      <c r="N583" s="946"/>
      <c r="O583" s="775"/>
      <c r="P583" s="775"/>
      <c r="Q583" s="947"/>
      <c r="R583" s="943" t="str">
        <f t="shared" ref="R583:R646" si="57">IF(M583*T583&gt;0,M583*T583," ")</f>
        <v xml:space="preserve"> </v>
      </c>
      <c r="S583" s="948"/>
      <c r="T583" s="948"/>
      <c r="U583" s="777"/>
      <c r="V583" s="777"/>
      <c r="W583" s="777"/>
      <c r="X583" s="777"/>
      <c r="Y583" s="777"/>
      <c r="Z583" s="777"/>
      <c r="AA583" s="777"/>
      <c r="AB583" s="638"/>
      <c r="AC583" s="638"/>
      <c r="AD583" s="638"/>
      <c r="AE583" s="638"/>
      <c r="AF583" s="638"/>
      <c r="AG583" s="945" t="str">
        <f t="shared" ref="AG583:AG646" si="58">IF(AF583&gt;0,AF583*0.187*10^-3," ")</f>
        <v xml:space="preserve"> </v>
      </c>
      <c r="AH583" s="774" t="str">
        <f t="shared" si="54"/>
        <v xml:space="preserve"> </v>
      </c>
      <c r="AI583" s="774" t="str">
        <f t="shared" ref="AI583:AI646" si="59">IFERROR(AH583*0.187*10^3," ")</f>
        <v xml:space="preserve"> </v>
      </c>
      <c r="AJ583" s="774" t="str">
        <f t="shared" si="55"/>
        <v xml:space="preserve"> </v>
      </c>
      <c r="AK583" s="774" t="str">
        <f t="shared" si="56"/>
        <v xml:space="preserve"> </v>
      </c>
    </row>
    <row r="584" spans="1:37" x14ac:dyDescent="0.25">
      <c r="A584" s="775"/>
      <c r="B584" s="775"/>
      <c r="C584" s="775"/>
      <c r="D584" s="775"/>
      <c r="E584" s="624"/>
      <c r="F584" s="775"/>
      <c r="G584" s="775"/>
      <c r="H584" s="754"/>
      <c r="I584" s="754"/>
      <c r="J584" s="746"/>
      <c r="K584" s="908"/>
      <c r="L584" s="638"/>
      <c r="M584" s="946"/>
      <c r="N584" s="946"/>
      <c r="O584" s="775"/>
      <c r="P584" s="775"/>
      <c r="Q584" s="947"/>
      <c r="R584" s="943" t="str">
        <f t="shared" si="57"/>
        <v xml:space="preserve"> </v>
      </c>
      <c r="S584" s="948"/>
      <c r="T584" s="948"/>
      <c r="U584" s="777"/>
      <c r="V584" s="777"/>
      <c r="W584" s="777"/>
      <c r="X584" s="777"/>
      <c r="Y584" s="777"/>
      <c r="Z584" s="777"/>
      <c r="AA584" s="777"/>
      <c r="AB584" s="638"/>
      <c r="AC584" s="638"/>
      <c r="AD584" s="638"/>
      <c r="AE584" s="638"/>
      <c r="AF584" s="638"/>
      <c r="AG584" s="945" t="str">
        <f t="shared" si="58"/>
        <v xml:space="preserve"> </v>
      </c>
      <c r="AH584" s="774" t="str">
        <f t="shared" si="54"/>
        <v xml:space="preserve"> </v>
      </c>
      <c r="AI584" s="774" t="str">
        <f t="shared" si="59"/>
        <v xml:space="preserve"> </v>
      </c>
      <c r="AJ584" s="774" t="str">
        <f t="shared" si="55"/>
        <v xml:space="preserve"> </v>
      </c>
      <c r="AK584" s="774" t="str">
        <f t="shared" si="56"/>
        <v xml:space="preserve"> </v>
      </c>
    </row>
    <row r="585" spans="1:37" x14ac:dyDescent="0.25">
      <c r="A585" s="775"/>
      <c r="B585" s="775"/>
      <c r="C585" s="775"/>
      <c r="D585" s="775"/>
      <c r="E585" s="624"/>
      <c r="F585" s="775"/>
      <c r="G585" s="775"/>
      <c r="H585" s="754"/>
      <c r="I585" s="754"/>
      <c r="J585" s="746"/>
      <c r="K585" s="908"/>
      <c r="L585" s="638"/>
      <c r="M585" s="946"/>
      <c r="N585" s="946"/>
      <c r="O585" s="775"/>
      <c r="P585" s="775"/>
      <c r="Q585" s="947"/>
      <c r="R585" s="943" t="str">
        <f t="shared" si="57"/>
        <v xml:space="preserve"> </v>
      </c>
      <c r="S585" s="948"/>
      <c r="T585" s="948"/>
      <c r="U585" s="777"/>
      <c r="V585" s="777"/>
      <c r="W585" s="777"/>
      <c r="X585" s="777"/>
      <c r="Y585" s="777"/>
      <c r="Z585" s="777"/>
      <c r="AA585" s="777"/>
      <c r="AB585" s="638"/>
      <c r="AC585" s="638"/>
      <c r="AD585" s="638"/>
      <c r="AE585" s="638"/>
      <c r="AF585" s="638"/>
      <c r="AG585" s="945" t="str">
        <f t="shared" si="58"/>
        <v xml:space="preserve"> </v>
      </c>
      <c r="AH585" s="774" t="str">
        <f t="shared" si="54"/>
        <v xml:space="preserve"> </v>
      </c>
      <c r="AI585" s="774" t="str">
        <f t="shared" si="59"/>
        <v xml:space="preserve"> </v>
      </c>
      <c r="AJ585" s="774" t="str">
        <f t="shared" si="55"/>
        <v xml:space="preserve"> </v>
      </c>
      <c r="AK585" s="774" t="str">
        <f t="shared" si="56"/>
        <v xml:space="preserve"> </v>
      </c>
    </row>
    <row r="586" spans="1:37" x14ac:dyDescent="0.25">
      <c r="A586" s="775"/>
      <c r="B586" s="775"/>
      <c r="C586" s="775"/>
      <c r="D586" s="775"/>
      <c r="E586" s="624"/>
      <c r="F586" s="775"/>
      <c r="G586" s="775"/>
      <c r="H586" s="754"/>
      <c r="I586" s="754"/>
      <c r="J586" s="746"/>
      <c r="K586" s="908"/>
      <c r="L586" s="638"/>
      <c r="M586" s="946"/>
      <c r="N586" s="946"/>
      <c r="O586" s="775"/>
      <c r="P586" s="775"/>
      <c r="Q586" s="947"/>
      <c r="R586" s="943" t="str">
        <f t="shared" si="57"/>
        <v xml:space="preserve"> </v>
      </c>
      <c r="S586" s="948"/>
      <c r="T586" s="948"/>
      <c r="U586" s="777"/>
      <c r="V586" s="777"/>
      <c r="W586" s="777"/>
      <c r="X586" s="777"/>
      <c r="Y586" s="777"/>
      <c r="Z586" s="777"/>
      <c r="AA586" s="777"/>
      <c r="AB586" s="638"/>
      <c r="AC586" s="638"/>
      <c r="AD586" s="638"/>
      <c r="AE586" s="638"/>
      <c r="AF586" s="638"/>
      <c r="AG586" s="945" t="str">
        <f t="shared" si="58"/>
        <v xml:space="preserve"> </v>
      </c>
      <c r="AH586" s="774" t="str">
        <f t="shared" si="54"/>
        <v xml:space="preserve"> </v>
      </c>
      <c r="AI586" s="774" t="str">
        <f t="shared" si="59"/>
        <v xml:space="preserve"> </v>
      </c>
      <c r="AJ586" s="774" t="str">
        <f t="shared" si="55"/>
        <v xml:space="preserve"> </v>
      </c>
      <c r="AK586" s="774" t="str">
        <f t="shared" si="56"/>
        <v xml:space="preserve"> </v>
      </c>
    </row>
    <row r="587" spans="1:37" x14ac:dyDescent="0.25">
      <c r="A587" s="775"/>
      <c r="B587" s="775"/>
      <c r="C587" s="775"/>
      <c r="D587" s="775"/>
      <c r="E587" s="624"/>
      <c r="F587" s="775"/>
      <c r="G587" s="775"/>
      <c r="H587" s="754"/>
      <c r="I587" s="754"/>
      <c r="J587" s="746"/>
      <c r="K587" s="908"/>
      <c r="L587" s="638"/>
      <c r="M587" s="946"/>
      <c r="N587" s="946"/>
      <c r="O587" s="775"/>
      <c r="P587" s="775"/>
      <c r="Q587" s="947"/>
      <c r="R587" s="943" t="str">
        <f t="shared" si="57"/>
        <v xml:space="preserve"> </v>
      </c>
      <c r="S587" s="948"/>
      <c r="T587" s="948"/>
      <c r="U587" s="777"/>
      <c r="V587" s="777"/>
      <c r="W587" s="777"/>
      <c r="X587" s="777"/>
      <c r="Y587" s="777"/>
      <c r="Z587" s="777"/>
      <c r="AA587" s="777"/>
      <c r="AB587" s="638"/>
      <c r="AC587" s="638"/>
      <c r="AD587" s="638"/>
      <c r="AE587" s="638"/>
      <c r="AF587" s="638"/>
      <c r="AG587" s="945" t="str">
        <f t="shared" si="58"/>
        <v xml:space="preserve"> </v>
      </c>
      <c r="AH587" s="774" t="str">
        <f t="shared" si="54"/>
        <v xml:space="preserve"> </v>
      </c>
      <c r="AI587" s="774" t="str">
        <f t="shared" si="59"/>
        <v xml:space="preserve"> </v>
      </c>
      <c r="AJ587" s="774" t="str">
        <f t="shared" si="55"/>
        <v xml:space="preserve"> </v>
      </c>
      <c r="AK587" s="774" t="str">
        <f t="shared" si="56"/>
        <v xml:space="preserve"> </v>
      </c>
    </row>
    <row r="588" spans="1:37" x14ac:dyDescent="0.25">
      <c r="A588" s="775"/>
      <c r="B588" s="775"/>
      <c r="C588" s="775"/>
      <c r="D588" s="775"/>
      <c r="E588" s="624"/>
      <c r="F588" s="775"/>
      <c r="G588" s="775"/>
      <c r="H588" s="754"/>
      <c r="I588" s="754"/>
      <c r="J588" s="746"/>
      <c r="K588" s="908"/>
      <c r="L588" s="638"/>
      <c r="M588" s="946"/>
      <c r="N588" s="946"/>
      <c r="O588" s="775"/>
      <c r="P588" s="775"/>
      <c r="Q588" s="947"/>
      <c r="R588" s="943" t="str">
        <f t="shared" si="57"/>
        <v xml:space="preserve"> </v>
      </c>
      <c r="S588" s="948"/>
      <c r="T588" s="948"/>
      <c r="U588" s="777"/>
      <c r="V588" s="777"/>
      <c r="W588" s="777"/>
      <c r="X588" s="777"/>
      <c r="Y588" s="777"/>
      <c r="Z588" s="777"/>
      <c r="AA588" s="777"/>
      <c r="AB588" s="638"/>
      <c r="AC588" s="638"/>
      <c r="AD588" s="638"/>
      <c r="AE588" s="638"/>
      <c r="AF588" s="638"/>
      <c r="AG588" s="945" t="str">
        <f t="shared" si="58"/>
        <v xml:space="preserve"> </v>
      </c>
      <c r="AH588" s="774" t="str">
        <f t="shared" si="54"/>
        <v xml:space="preserve"> </v>
      </c>
      <c r="AI588" s="774" t="str">
        <f t="shared" si="59"/>
        <v xml:space="preserve"> </v>
      </c>
      <c r="AJ588" s="774" t="str">
        <f t="shared" si="55"/>
        <v xml:space="preserve"> </v>
      </c>
      <c r="AK588" s="774" t="str">
        <f t="shared" si="56"/>
        <v xml:space="preserve"> </v>
      </c>
    </row>
    <row r="589" spans="1:37" x14ac:dyDescent="0.25">
      <c r="A589" s="775"/>
      <c r="B589" s="775"/>
      <c r="C589" s="775"/>
      <c r="D589" s="775"/>
      <c r="E589" s="624"/>
      <c r="F589" s="775"/>
      <c r="G589" s="775"/>
      <c r="H589" s="754"/>
      <c r="I589" s="754"/>
      <c r="J589" s="746"/>
      <c r="K589" s="908"/>
      <c r="L589" s="638"/>
      <c r="M589" s="946"/>
      <c r="N589" s="946"/>
      <c r="O589" s="775"/>
      <c r="P589" s="775"/>
      <c r="Q589" s="947"/>
      <c r="R589" s="943" t="str">
        <f t="shared" si="57"/>
        <v xml:space="preserve"> </v>
      </c>
      <c r="S589" s="948"/>
      <c r="T589" s="948"/>
      <c r="U589" s="777"/>
      <c r="V589" s="777"/>
      <c r="W589" s="777"/>
      <c r="X589" s="777"/>
      <c r="Y589" s="777"/>
      <c r="Z589" s="777"/>
      <c r="AA589" s="777"/>
      <c r="AB589" s="638"/>
      <c r="AC589" s="638"/>
      <c r="AD589" s="638"/>
      <c r="AE589" s="638"/>
      <c r="AF589" s="638"/>
      <c r="AG589" s="945" t="str">
        <f t="shared" si="58"/>
        <v xml:space="preserve"> </v>
      </c>
      <c r="AH589" s="774" t="str">
        <f t="shared" si="54"/>
        <v xml:space="preserve"> </v>
      </c>
      <c r="AI589" s="774" t="str">
        <f t="shared" si="59"/>
        <v xml:space="preserve"> </v>
      </c>
      <c r="AJ589" s="774" t="str">
        <f t="shared" si="55"/>
        <v xml:space="preserve"> </v>
      </c>
      <c r="AK589" s="774" t="str">
        <f t="shared" si="56"/>
        <v xml:space="preserve"> </v>
      </c>
    </row>
    <row r="590" spans="1:37" x14ac:dyDescent="0.25">
      <c r="A590" s="775"/>
      <c r="B590" s="775"/>
      <c r="C590" s="775"/>
      <c r="D590" s="775"/>
      <c r="E590" s="624"/>
      <c r="F590" s="775"/>
      <c r="G590" s="775"/>
      <c r="H590" s="754"/>
      <c r="I590" s="754"/>
      <c r="J590" s="746"/>
      <c r="K590" s="908"/>
      <c r="L590" s="638"/>
      <c r="M590" s="946"/>
      <c r="N590" s="946"/>
      <c r="O590" s="775"/>
      <c r="P590" s="775"/>
      <c r="Q590" s="947"/>
      <c r="R590" s="943" t="str">
        <f t="shared" si="57"/>
        <v xml:space="preserve"> </v>
      </c>
      <c r="S590" s="948"/>
      <c r="T590" s="948"/>
      <c r="U590" s="777"/>
      <c r="V590" s="777"/>
      <c r="W590" s="777"/>
      <c r="X590" s="777"/>
      <c r="Y590" s="777"/>
      <c r="Z590" s="777"/>
      <c r="AA590" s="777"/>
      <c r="AB590" s="638"/>
      <c r="AC590" s="638"/>
      <c r="AD590" s="638"/>
      <c r="AE590" s="638"/>
      <c r="AF590" s="638"/>
      <c r="AG590" s="945" t="str">
        <f t="shared" si="58"/>
        <v xml:space="preserve"> </v>
      </c>
      <c r="AH590" s="774" t="str">
        <f t="shared" si="54"/>
        <v xml:space="preserve"> </v>
      </c>
      <c r="AI590" s="774" t="str">
        <f t="shared" si="59"/>
        <v xml:space="preserve"> </v>
      </c>
      <c r="AJ590" s="774" t="str">
        <f t="shared" si="55"/>
        <v xml:space="preserve"> </v>
      </c>
      <c r="AK590" s="774" t="str">
        <f t="shared" si="56"/>
        <v xml:space="preserve"> </v>
      </c>
    </row>
    <row r="591" spans="1:37" x14ac:dyDescent="0.25">
      <c r="A591" s="775"/>
      <c r="B591" s="775"/>
      <c r="C591" s="775"/>
      <c r="D591" s="775"/>
      <c r="E591" s="624"/>
      <c r="F591" s="775"/>
      <c r="G591" s="775"/>
      <c r="H591" s="754"/>
      <c r="I591" s="754"/>
      <c r="J591" s="746"/>
      <c r="K591" s="908"/>
      <c r="L591" s="638"/>
      <c r="M591" s="946"/>
      <c r="N591" s="946"/>
      <c r="O591" s="775"/>
      <c r="P591" s="775"/>
      <c r="Q591" s="947"/>
      <c r="R591" s="943" t="str">
        <f t="shared" si="57"/>
        <v xml:space="preserve"> </v>
      </c>
      <c r="S591" s="948"/>
      <c r="T591" s="948"/>
      <c r="U591" s="777"/>
      <c r="V591" s="777"/>
      <c r="W591" s="777"/>
      <c r="X591" s="777"/>
      <c r="Y591" s="777"/>
      <c r="Z591" s="777"/>
      <c r="AA591" s="777"/>
      <c r="AB591" s="638"/>
      <c r="AC591" s="638"/>
      <c r="AD591" s="638"/>
      <c r="AE591" s="638"/>
      <c r="AF591" s="638"/>
      <c r="AG591" s="945" t="str">
        <f t="shared" si="58"/>
        <v xml:space="preserve"> </v>
      </c>
      <c r="AH591" s="774" t="str">
        <f t="shared" si="54"/>
        <v xml:space="preserve"> </v>
      </c>
      <c r="AI591" s="774" t="str">
        <f t="shared" si="59"/>
        <v xml:space="preserve"> </v>
      </c>
      <c r="AJ591" s="774" t="str">
        <f t="shared" si="55"/>
        <v xml:space="preserve"> </v>
      </c>
      <c r="AK591" s="774" t="str">
        <f t="shared" si="56"/>
        <v xml:space="preserve"> </v>
      </c>
    </row>
    <row r="592" spans="1:37" x14ac:dyDescent="0.25">
      <c r="A592" s="775"/>
      <c r="B592" s="775"/>
      <c r="C592" s="775"/>
      <c r="D592" s="775"/>
      <c r="E592" s="624"/>
      <c r="F592" s="775"/>
      <c r="G592" s="775"/>
      <c r="H592" s="754"/>
      <c r="I592" s="754"/>
      <c r="J592" s="746"/>
      <c r="K592" s="908"/>
      <c r="L592" s="638"/>
      <c r="M592" s="946"/>
      <c r="N592" s="946"/>
      <c r="O592" s="775"/>
      <c r="P592" s="775"/>
      <c r="Q592" s="947"/>
      <c r="R592" s="943" t="str">
        <f t="shared" si="57"/>
        <v xml:space="preserve"> </v>
      </c>
      <c r="S592" s="948"/>
      <c r="T592" s="948"/>
      <c r="U592" s="777"/>
      <c r="V592" s="777"/>
      <c r="W592" s="777"/>
      <c r="X592" s="777"/>
      <c r="Y592" s="777"/>
      <c r="Z592" s="777"/>
      <c r="AA592" s="777"/>
      <c r="AB592" s="638"/>
      <c r="AC592" s="638"/>
      <c r="AD592" s="638"/>
      <c r="AE592" s="638"/>
      <c r="AF592" s="638"/>
      <c r="AG592" s="945" t="str">
        <f t="shared" si="58"/>
        <v xml:space="preserve"> </v>
      </c>
      <c r="AH592" s="774" t="str">
        <f t="shared" si="54"/>
        <v xml:space="preserve"> </v>
      </c>
      <c r="AI592" s="774" t="str">
        <f t="shared" si="59"/>
        <v xml:space="preserve"> </v>
      </c>
      <c r="AJ592" s="774" t="str">
        <f t="shared" si="55"/>
        <v xml:space="preserve"> </v>
      </c>
      <c r="AK592" s="774" t="str">
        <f t="shared" si="56"/>
        <v xml:space="preserve"> </v>
      </c>
    </row>
    <row r="593" spans="1:37" x14ac:dyDescent="0.25">
      <c r="A593" s="775"/>
      <c r="B593" s="775"/>
      <c r="C593" s="775"/>
      <c r="D593" s="775"/>
      <c r="E593" s="624"/>
      <c r="F593" s="775"/>
      <c r="G593" s="775"/>
      <c r="H593" s="754"/>
      <c r="I593" s="754"/>
      <c r="J593" s="746"/>
      <c r="K593" s="908"/>
      <c r="L593" s="638"/>
      <c r="M593" s="946"/>
      <c r="N593" s="946"/>
      <c r="O593" s="775"/>
      <c r="P593" s="775"/>
      <c r="Q593" s="947"/>
      <c r="R593" s="943" t="str">
        <f t="shared" si="57"/>
        <v xml:space="preserve"> </v>
      </c>
      <c r="S593" s="948"/>
      <c r="T593" s="948"/>
      <c r="U593" s="777"/>
      <c r="V593" s="777"/>
      <c r="W593" s="777"/>
      <c r="X593" s="777"/>
      <c r="Y593" s="777"/>
      <c r="Z593" s="777"/>
      <c r="AA593" s="777"/>
      <c r="AB593" s="638"/>
      <c r="AC593" s="638"/>
      <c r="AD593" s="638"/>
      <c r="AE593" s="638"/>
      <c r="AF593" s="638"/>
      <c r="AG593" s="945" t="str">
        <f t="shared" si="58"/>
        <v xml:space="preserve"> </v>
      </c>
      <c r="AH593" s="774" t="str">
        <f t="shared" si="54"/>
        <v xml:space="preserve"> </v>
      </c>
      <c r="AI593" s="774" t="str">
        <f t="shared" si="59"/>
        <v xml:space="preserve"> </v>
      </c>
      <c r="AJ593" s="774" t="str">
        <f t="shared" si="55"/>
        <v xml:space="preserve"> </v>
      </c>
      <c r="AK593" s="774" t="str">
        <f t="shared" si="56"/>
        <v xml:space="preserve"> </v>
      </c>
    </row>
    <row r="594" spans="1:37" x14ac:dyDescent="0.25">
      <c r="A594" s="775"/>
      <c r="B594" s="775"/>
      <c r="C594" s="775"/>
      <c r="D594" s="775"/>
      <c r="E594" s="624"/>
      <c r="F594" s="775"/>
      <c r="G594" s="775"/>
      <c r="H594" s="754"/>
      <c r="I594" s="754"/>
      <c r="J594" s="746"/>
      <c r="K594" s="908"/>
      <c r="L594" s="638"/>
      <c r="M594" s="946"/>
      <c r="N594" s="946"/>
      <c r="O594" s="775"/>
      <c r="P594" s="775"/>
      <c r="Q594" s="947"/>
      <c r="R594" s="943" t="str">
        <f t="shared" si="57"/>
        <v xml:space="preserve"> </v>
      </c>
      <c r="S594" s="948"/>
      <c r="T594" s="948"/>
      <c r="U594" s="777"/>
      <c r="V594" s="777"/>
      <c r="W594" s="777"/>
      <c r="X594" s="777"/>
      <c r="Y594" s="777"/>
      <c r="Z594" s="777"/>
      <c r="AA594" s="777"/>
      <c r="AB594" s="638"/>
      <c r="AC594" s="638"/>
      <c r="AD594" s="638"/>
      <c r="AE594" s="638"/>
      <c r="AF594" s="638"/>
      <c r="AG594" s="945" t="str">
        <f t="shared" si="58"/>
        <v xml:space="preserve"> </v>
      </c>
      <c r="AH594" s="774" t="str">
        <f t="shared" si="54"/>
        <v xml:space="preserve"> </v>
      </c>
      <c r="AI594" s="774" t="str">
        <f t="shared" si="59"/>
        <v xml:space="preserve"> </v>
      </c>
      <c r="AJ594" s="774" t="str">
        <f t="shared" si="55"/>
        <v xml:space="preserve"> </v>
      </c>
      <c r="AK594" s="774" t="str">
        <f t="shared" si="56"/>
        <v xml:space="preserve"> </v>
      </c>
    </row>
    <row r="595" spans="1:37" x14ac:dyDescent="0.25">
      <c r="A595" s="775"/>
      <c r="B595" s="775"/>
      <c r="C595" s="775"/>
      <c r="D595" s="775"/>
      <c r="E595" s="624"/>
      <c r="F595" s="775"/>
      <c r="G595" s="775"/>
      <c r="H595" s="754"/>
      <c r="I595" s="754"/>
      <c r="J595" s="746"/>
      <c r="K595" s="908"/>
      <c r="L595" s="638"/>
      <c r="M595" s="946"/>
      <c r="N595" s="946"/>
      <c r="O595" s="775"/>
      <c r="P595" s="775"/>
      <c r="Q595" s="947"/>
      <c r="R595" s="943" t="str">
        <f t="shared" si="57"/>
        <v xml:space="preserve"> </v>
      </c>
      <c r="S595" s="948"/>
      <c r="T595" s="948"/>
      <c r="U595" s="777"/>
      <c r="V595" s="777"/>
      <c r="W595" s="777"/>
      <c r="X595" s="777"/>
      <c r="Y595" s="777"/>
      <c r="Z595" s="777"/>
      <c r="AA595" s="777"/>
      <c r="AB595" s="638"/>
      <c r="AC595" s="638"/>
      <c r="AD595" s="638"/>
      <c r="AE595" s="638"/>
      <c r="AF595" s="638"/>
      <c r="AG595" s="945" t="str">
        <f t="shared" si="58"/>
        <v xml:space="preserve"> </v>
      </c>
      <c r="AH595" s="774" t="str">
        <f t="shared" si="54"/>
        <v xml:space="preserve"> </v>
      </c>
      <c r="AI595" s="774" t="str">
        <f t="shared" si="59"/>
        <v xml:space="preserve"> </v>
      </c>
      <c r="AJ595" s="774" t="str">
        <f t="shared" si="55"/>
        <v xml:space="preserve"> </v>
      </c>
      <c r="AK595" s="774" t="str">
        <f t="shared" si="56"/>
        <v xml:space="preserve"> </v>
      </c>
    </row>
    <row r="596" spans="1:37" x14ac:dyDescent="0.25">
      <c r="A596" s="775"/>
      <c r="B596" s="775"/>
      <c r="C596" s="775"/>
      <c r="D596" s="775"/>
      <c r="E596" s="624"/>
      <c r="F596" s="775"/>
      <c r="G596" s="775"/>
      <c r="H596" s="754"/>
      <c r="I596" s="754"/>
      <c r="J596" s="746"/>
      <c r="K596" s="908"/>
      <c r="L596" s="638"/>
      <c r="M596" s="946"/>
      <c r="N596" s="946"/>
      <c r="O596" s="775"/>
      <c r="P596" s="775"/>
      <c r="Q596" s="947"/>
      <c r="R596" s="943" t="str">
        <f t="shared" si="57"/>
        <v xml:space="preserve"> </v>
      </c>
      <c r="S596" s="948"/>
      <c r="T596" s="948"/>
      <c r="U596" s="777"/>
      <c r="V596" s="777"/>
      <c r="W596" s="777"/>
      <c r="X596" s="777"/>
      <c r="Y596" s="777"/>
      <c r="Z596" s="777"/>
      <c r="AA596" s="777"/>
      <c r="AB596" s="638"/>
      <c r="AC596" s="638"/>
      <c r="AD596" s="638"/>
      <c r="AE596" s="638"/>
      <c r="AF596" s="638"/>
      <c r="AG596" s="945" t="str">
        <f t="shared" si="58"/>
        <v xml:space="preserve"> </v>
      </c>
      <c r="AH596" s="774" t="str">
        <f t="shared" si="54"/>
        <v xml:space="preserve"> </v>
      </c>
      <c r="AI596" s="774" t="str">
        <f t="shared" si="59"/>
        <v xml:space="preserve"> </v>
      </c>
      <c r="AJ596" s="774" t="str">
        <f t="shared" si="55"/>
        <v xml:space="preserve"> </v>
      </c>
      <c r="AK596" s="774" t="str">
        <f t="shared" si="56"/>
        <v xml:space="preserve"> </v>
      </c>
    </row>
    <row r="597" spans="1:37" x14ac:dyDescent="0.25">
      <c r="A597" s="775"/>
      <c r="B597" s="775"/>
      <c r="C597" s="775"/>
      <c r="D597" s="775"/>
      <c r="E597" s="624"/>
      <c r="F597" s="775"/>
      <c r="G597" s="775"/>
      <c r="H597" s="754"/>
      <c r="I597" s="754"/>
      <c r="J597" s="746"/>
      <c r="K597" s="908"/>
      <c r="L597" s="638"/>
      <c r="M597" s="946"/>
      <c r="N597" s="946"/>
      <c r="O597" s="775"/>
      <c r="P597" s="775"/>
      <c r="Q597" s="947"/>
      <c r="R597" s="943" t="str">
        <f t="shared" si="57"/>
        <v xml:space="preserve"> </v>
      </c>
      <c r="S597" s="948"/>
      <c r="T597" s="948"/>
      <c r="U597" s="777"/>
      <c r="V597" s="777"/>
      <c r="W597" s="777"/>
      <c r="X597" s="777"/>
      <c r="Y597" s="777"/>
      <c r="Z597" s="777"/>
      <c r="AA597" s="777"/>
      <c r="AB597" s="638"/>
      <c r="AC597" s="638"/>
      <c r="AD597" s="638"/>
      <c r="AE597" s="638"/>
      <c r="AF597" s="638"/>
      <c r="AG597" s="945" t="str">
        <f t="shared" si="58"/>
        <v xml:space="preserve"> </v>
      </c>
      <c r="AH597" s="774" t="str">
        <f t="shared" si="54"/>
        <v xml:space="preserve"> </v>
      </c>
      <c r="AI597" s="774" t="str">
        <f t="shared" si="59"/>
        <v xml:space="preserve"> </v>
      </c>
      <c r="AJ597" s="774" t="str">
        <f t="shared" si="55"/>
        <v xml:space="preserve"> </v>
      </c>
      <c r="AK597" s="774" t="str">
        <f t="shared" si="56"/>
        <v xml:space="preserve"> </v>
      </c>
    </row>
    <row r="598" spans="1:37" x14ac:dyDescent="0.25">
      <c r="A598" s="775"/>
      <c r="B598" s="775"/>
      <c r="C598" s="775"/>
      <c r="D598" s="775"/>
      <c r="E598" s="624"/>
      <c r="F598" s="775"/>
      <c r="G598" s="775"/>
      <c r="H598" s="754"/>
      <c r="I598" s="754"/>
      <c r="J598" s="746"/>
      <c r="K598" s="908"/>
      <c r="L598" s="638"/>
      <c r="M598" s="946"/>
      <c r="N598" s="946"/>
      <c r="O598" s="775"/>
      <c r="P598" s="775"/>
      <c r="Q598" s="947"/>
      <c r="R598" s="943" t="str">
        <f t="shared" si="57"/>
        <v xml:space="preserve"> </v>
      </c>
      <c r="S598" s="948"/>
      <c r="T598" s="948"/>
      <c r="U598" s="777"/>
      <c r="V598" s="777"/>
      <c r="W598" s="777"/>
      <c r="X598" s="777"/>
      <c r="Y598" s="777"/>
      <c r="Z598" s="777"/>
      <c r="AA598" s="777"/>
      <c r="AB598" s="638"/>
      <c r="AC598" s="638"/>
      <c r="AD598" s="638"/>
      <c r="AE598" s="638"/>
      <c r="AF598" s="638"/>
      <c r="AG598" s="945" t="str">
        <f t="shared" si="58"/>
        <v xml:space="preserve"> </v>
      </c>
      <c r="AH598" s="774" t="str">
        <f t="shared" si="54"/>
        <v xml:space="preserve"> </v>
      </c>
      <c r="AI598" s="774" t="str">
        <f t="shared" si="59"/>
        <v xml:space="preserve"> </v>
      </c>
      <c r="AJ598" s="774" t="str">
        <f t="shared" si="55"/>
        <v xml:space="preserve"> </v>
      </c>
      <c r="AK598" s="774" t="str">
        <f t="shared" si="56"/>
        <v xml:space="preserve"> </v>
      </c>
    </row>
    <row r="599" spans="1:37" x14ac:dyDescent="0.25">
      <c r="A599" s="775"/>
      <c r="B599" s="775"/>
      <c r="C599" s="775"/>
      <c r="D599" s="775"/>
      <c r="E599" s="624"/>
      <c r="F599" s="775"/>
      <c r="G599" s="775"/>
      <c r="H599" s="754"/>
      <c r="I599" s="754"/>
      <c r="J599" s="746"/>
      <c r="K599" s="908"/>
      <c r="L599" s="638"/>
      <c r="M599" s="946"/>
      <c r="N599" s="946"/>
      <c r="O599" s="775"/>
      <c r="P599" s="775"/>
      <c r="Q599" s="947"/>
      <c r="R599" s="943" t="str">
        <f t="shared" si="57"/>
        <v xml:space="preserve"> </v>
      </c>
      <c r="S599" s="948"/>
      <c r="T599" s="948"/>
      <c r="U599" s="777"/>
      <c r="V599" s="777"/>
      <c r="W599" s="777"/>
      <c r="X599" s="777"/>
      <c r="Y599" s="777"/>
      <c r="Z599" s="777"/>
      <c r="AA599" s="777"/>
      <c r="AB599" s="638"/>
      <c r="AC599" s="638"/>
      <c r="AD599" s="638"/>
      <c r="AE599" s="638"/>
      <c r="AF599" s="638"/>
      <c r="AG599" s="945" t="str">
        <f t="shared" si="58"/>
        <v xml:space="preserve"> </v>
      </c>
      <c r="AH599" s="774" t="str">
        <f t="shared" si="54"/>
        <v xml:space="preserve"> </v>
      </c>
      <c r="AI599" s="774" t="str">
        <f t="shared" si="59"/>
        <v xml:space="preserve"> </v>
      </c>
      <c r="AJ599" s="774" t="str">
        <f t="shared" si="55"/>
        <v xml:space="preserve"> </v>
      </c>
      <c r="AK599" s="774" t="str">
        <f t="shared" si="56"/>
        <v xml:space="preserve"> </v>
      </c>
    </row>
    <row r="600" spans="1:37" x14ac:dyDescent="0.25">
      <c r="A600" s="775"/>
      <c r="B600" s="775"/>
      <c r="C600" s="775"/>
      <c r="D600" s="775"/>
      <c r="E600" s="624"/>
      <c r="F600" s="775"/>
      <c r="G600" s="775"/>
      <c r="H600" s="754"/>
      <c r="I600" s="754"/>
      <c r="J600" s="746"/>
      <c r="K600" s="908"/>
      <c r="L600" s="638"/>
      <c r="M600" s="946"/>
      <c r="N600" s="946"/>
      <c r="O600" s="775"/>
      <c r="P600" s="775"/>
      <c r="Q600" s="947"/>
      <c r="R600" s="943" t="str">
        <f t="shared" si="57"/>
        <v xml:space="preserve"> </v>
      </c>
      <c r="S600" s="948"/>
      <c r="T600" s="948"/>
      <c r="U600" s="777"/>
      <c r="V600" s="777"/>
      <c r="W600" s="777"/>
      <c r="X600" s="777"/>
      <c r="Y600" s="777"/>
      <c r="Z600" s="777"/>
      <c r="AA600" s="777"/>
      <c r="AB600" s="638"/>
      <c r="AC600" s="638"/>
      <c r="AD600" s="638"/>
      <c r="AE600" s="638"/>
      <c r="AF600" s="638"/>
      <c r="AG600" s="945" t="str">
        <f t="shared" si="58"/>
        <v xml:space="preserve"> </v>
      </c>
      <c r="AH600" s="774" t="str">
        <f t="shared" si="54"/>
        <v xml:space="preserve"> </v>
      </c>
      <c r="AI600" s="774" t="str">
        <f t="shared" si="59"/>
        <v xml:space="preserve"> </v>
      </c>
      <c r="AJ600" s="774" t="str">
        <f t="shared" si="55"/>
        <v xml:space="preserve"> </v>
      </c>
      <c r="AK600" s="774" t="str">
        <f t="shared" si="56"/>
        <v xml:space="preserve"> </v>
      </c>
    </row>
    <row r="601" spans="1:37" x14ac:dyDescent="0.25">
      <c r="A601" s="775"/>
      <c r="B601" s="775"/>
      <c r="C601" s="775"/>
      <c r="D601" s="775"/>
      <c r="E601" s="624"/>
      <c r="F601" s="775"/>
      <c r="G601" s="775"/>
      <c r="H601" s="754"/>
      <c r="I601" s="754"/>
      <c r="J601" s="746"/>
      <c r="K601" s="908"/>
      <c r="L601" s="638"/>
      <c r="M601" s="946"/>
      <c r="N601" s="946"/>
      <c r="O601" s="775"/>
      <c r="P601" s="775"/>
      <c r="Q601" s="947"/>
      <c r="R601" s="943" t="str">
        <f t="shared" si="57"/>
        <v xml:space="preserve"> </v>
      </c>
      <c r="S601" s="948"/>
      <c r="T601" s="948"/>
      <c r="U601" s="777"/>
      <c r="V601" s="777"/>
      <c r="W601" s="777"/>
      <c r="X601" s="777"/>
      <c r="Y601" s="777"/>
      <c r="Z601" s="777"/>
      <c r="AA601" s="777"/>
      <c r="AB601" s="638"/>
      <c r="AC601" s="638"/>
      <c r="AD601" s="638"/>
      <c r="AE601" s="638"/>
      <c r="AF601" s="638"/>
      <c r="AG601" s="945" t="str">
        <f t="shared" si="58"/>
        <v xml:space="preserve"> </v>
      </c>
      <c r="AH601" s="774" t="str">
        <f t="shared" si="54"/>
        <v xml:space="preserve"> </v>
      </c>
      <c r="AI601" s="774" t="str">
        <f t="shared" si="59"/>
        <v xml:space="preserve"> </v>
      </c>
      <c r="AJ601" s="774" t="str">
        <f t="shared" si="55"/>
        <v xml:space="preserve"> </v>
      </c>
      <c r="AK601" s="774" t="str">
        <f t="shared" si="56"/>
        <v xml:space="preserve"> </v>
      </c>
    </row>
    <row r="602" spans="1:37" x14ac:dyDescent="0.25">
      <c r="A602" s="775"/>
      <c r="B602" s="775"/>
      <c r="C602" s="775"/>
      <c r="D602" s="775"/>
      <c r="E602" s="624"/>
      <c r="F602" s="775"/>
      <c r="G602" s="775"/>
      <c r="H602" s="754"/>
      <c r="I602" s="754"/>
      <c r="J602" s="746"/>
      <c r="K602" s="908"/>
      <c r="L602" s="638"/>
      <c r="M602" s="946"/>
      <c r="N602" s="946"/>
      <c r="O602" s="775"/>
      <c r="P602" s="775"/>
      <c r="Q602" s="947"/>
      <c r="R602" s="943" t="str">
        <f t="shared" si="57"/>
        <v xml:space="preserve"> </v>
      </c>
      <c r="S602" s="948"/>
      <c r="T602" s="948"/>
      <c r="U602" s="777"/>
      <c r="V602" s="777"/>
      <c r="W602" s="777"/>
      <c r="X602" s="777"/>
      <c r="Y602" s="777"/>
      <c r="Z602" s="777"/>
      <c r="AA602" s="777"/>
      <c r="AB602" s="638"/>
      <c r="AC602" s="638"/>
      <c r="AD602" s="638"/>
      <c r="AE602" s="638"/>
      <c r="AF602" s="638"/>
      <c r="AG602" s="945" t="str">
        <f t="shared" si="58"/>
        <v xml:space="preserve"> </v>
      </c>
      <c r="AH602" s="774" t="str">
        <f t="shared" si="54"/>
        <v xml:space="preserve"> </v>
      </c>
      <c r="AI602" s="774" t="str">
        <f t="shared" si="59"/>
        <v xml:space="preserve"> </v>
      </c>
      <c r="AJ602" s="774" t="str">
        <f t="shared" si="55"/>
        <v xml:space="preserve"> </v>
      </c>
      <c r="AK602" s="774" t="str">
        <f t="shared" si="56"/>
        <v xml:space="preserve"> </v>
      </c>
    </row>
    <row r="603" spans="1:37" x14ac:dyDescent="0.25">
      <c r="A603" s="775"/>
      <c r="B603" s="775"/>
      <c r="C603" s="775"/>
      <c r="D603" s="775"/>
      <c r="E603" s="624"/>
      <c r="F603" s="775"/>
      <c r="G603" s="775"/>
      <c r="H603" s="754"/>
      <c r="I603" s="754"/>
      <c r="J603" s="746"/>
      <c r="K603" s="908"/>
      <c r="L603" s="638"/>
      <c r="M603" s="946"/>
      <c r="N603" s="946"/>
      <c r="O603" s="775"/>
      <c r="P603" s="775"/>
      <c r="Q603" s="947"/>
      <c r="R603" s="943" t="str">
        <f t="shared" si="57"/>
        <v xml:space="preserve"> </v>
      </c>
      <c r="S603" s="948"/>
      <c r="T603" s="948"/>
      <c r="U603" s="777"/>
      <c r="V603" s="777"/>
      <c r="W603" s="777"/>
      <c r="X603" s="777"/>
      <c r="Y603" s="777"/>
      <c r="Z603" s="777"/>
      <c r="AA603" s="777"/>
      <c r="AB603" s="638"/>
      <c r="AC603" s="638"/>
      <c r="AD603" s="638"/>
      <c r="AE603" s="638"/>
      <c r="AF603" s="638"/>
      <c r="AG603" s="945" t="str">
        <f t="shared" si="58"/>
        <v xml:space="preserve"> </v>
      </c>
      <c r="AH603" s="774" t="str">
        <f t="shared" si="54"/>
        <v xml:space="preserve"> </v>
      </c>
      <c r="AI603" s="774" t="str">
        <f t="shared" si="59"/>
        <v xml:space="preserve"> </v>
      </c>
      <c r="AJ603" s="774" t="str">
        <f t="shared" si="55"/>
        <v xml:space="preserve"> </v>
      </c>
      <c r="AK603" s="774" t="str">
        <f t="shared" si="56"/>
        <v xml:space="preserve"> </v>
      </c>
    </row>
    <row r="604" spans="1:37" x14ac:dyDescent="0.25">
      <c r="A604" s="775"/>
      <c r="B604" s="775"/>
      <c r="C604" s="775"/>
      <c r="D604" s="775"/>
      <c r="E604" s="624"/>
      <c r="F604" s="775"/>
      <c r="G604" s="775"/>
      <c r="H604" s="754"/>
      <c r="I604" s="754"/>
      <c r="J604" s="746"/>
      <c r="K604" s="908"/>
      <c r="L604" s="638"/>
      <c r="M604" s="946"/>
      <c r="N604" s="946"/>
      <c r="O604" s="775"/>
      <c r="P604" s="775"/>
      <c r="Q604" s="947"/>
      <c r="R604" s="943" t="str">
        <f t="shared" si="57"/>
        <v xml:space="preserve"> </v>
      </c>
      <c r="S604" s="948"/>
      <c r="T604" s="948"/>
      <c r="U604" s="777"/>
      <c r="V604" s="777"/>
      <c r="W604" s="777"/>
      <c r="X604" s="777"/>
      <c r="Y604" s="777"/>
      <c r="Z604" s="777"/>
      <c r="AA604" s="777"/>
      <c r="AB604" s="638"/>
      <c r="AC604" s="638"/>
      <c r="AD604" s="638"/>
      <c r="AE604" s="638"/>
      <c r="AF604" s="638"/>
      <c r="AG604" s="945" t="str">
        <f t="shared" si="58"/>
        <v xml:space="preserve"> </v>
      </c>
      <c r="AH604" s="774" t="str">
        <f t="shared" si="54"/>
        <v xml:space="preserve"> </v>
      </c>
      <c r="AI604" s="774" t="str">
        <f t="shared" si="59"/>
        <v xml:space="preserve"> </v>
      </c>
      <c r="AJ604" s="774" t="str">
        <f t="shared" si="55"/>
        <v xml:space="preserve"> </v>
      </c>
      <c r="AK604" s="774" t="str">
        <f t="shared" si="56"/>
        <v xml:space="preserve"> </v>
      </c>
    </row>
    <row r="605" spans="1:37" x14ac:dyDescent="0.25">
      <c r="A605" s="775"/>
      <c r="B605" s="775"/>
      <c r="C605" s="775"/>
      <c r="D605" s="775"/>
      <c r="E605" s="624"/>
      <c r="F605" s="775"/>
      <c r="G605" s="775"/>
      <c r="H605" s="754"/>
      <c r="I605" s="754"/>
      <c r="J605" s="746"/>
      <c r="K605" s="908"/>
      <c r="L605" s="638"/>
      <c r="M605" s="946"/>
      <c r="N605" s="946"/>
      <c r="O605" s="775"/>
      <c r="P605" s="775"/>
      <c r="Q605" s="947"/>
      <c r="R605" s="943" t="str">
        <f t="shared" si="57"/>
        <v xml:space="preserve"> </v>
      </c>
      <c r="S605" s="948"/>
      <c r="T605" s="948"/>
      <c r="U605" s="777"/>
      <c r="V605" s="777"/>
      <c r="W605" s="777"/>
      <c r="X605" s="777"/>
      <c r="Y605" s="777"/>
      <c r="Z605" s="777"/>
      <c r="AA605" s="777"/>
      <c r="AB605" s="638"/>
      <c r="AC605" s="638"/>
      <c r="AD605" s="638"/>
      <c r="AE605" s="638"/>
      <c r="AF605" s="638"/>
      <c r="AG605" s="945" t="str">
        <f t="shared" si="58"/>
        <v xml:space="preserve"> </v>
      </c>
      <c r="AH605" s="774" t="str">
        <f t="shared" si="54"/>
        <v xml:space="preserve"> </v>
      </c>
      <c r="AI605" s="774" t="str">
        <f t="shared" si="59"/>
        <v xml:space="preserve"> </v>
      </c>
      <c r="AJ605" s="774" t="str">
        <f t="shared" si="55"/>
        <v xml:space="preserve"> </v>
      </c>
      <c r="AK605" s="774" t="str">
        <f t="shared" si="56"/>
        <v xml:space="preserve"> </v>
      </c>
    </row>
    <row r="606" spans="1:37" x14ac:dyDescent="0.25">
      <c r="A606" s="775"/>
      <c r="B606" s="775"/>
      <c r="C606" s="775"/>
      <c r="D606" s="775"/>
      <c r="E606" s="624"/>
      <c r="F606" s="775"/>
      <c r="G606" s="775"/>
      <c r="H606" s="754"/>
      <c r="I606" s="754"/>
      <c r="J606" s="746"/>
      <c r="K606" s="908"/>
      <c r="L606" s="638"/>
      <c r="M606" s="946"/>
      <c r="N606" s="946"/>
      <c r="O606" s="775"/>
      <c r="P606" s="775"/>
      <c r="Q606" s="947"/>
      <c r="R606" s="943" t="str">
        <f t="shared" si="57"/>
        <v xml:space="preserve"> </v>
      </c>
      <c r="S606" s="948"/>
      <c r="T606" s="948"/>
      <c r="U606" s="777"/>
      <c r="V606" s="777"/>
      <c r="W606" s="777"/>
      <c r="X606" s="777"/>
      <c r="Y606" s="777"/>
      <c r="Z606" s="777"/>
      <c r="AA606" s="777"/>
      <c r="AB606" s="638"/>
      <c r="AC606" s="638"/>
      <c r="AD606" s="638"/>
      <c r="AE606" s="638"/>
      <c r="AF606" s="638"/>
      <c r="AG606" s="945" t="str">
        <f t="shared" si="58"/>
        <v xml:space="preserve"> </v>
      </c>
      <c r="AH606" s="774" t="str">
        <f t="shared" si="54"/>
        <v xml:space="preserve"> </v>
      </c>
      <c r="AI606" s="774" t="str">
        <f t="shared" si="59"/>
        <v xml:space="preserve"> </v>
      </c>
      <c r="AJ606" s="774" t="str">
        <f t="shared" si="55"/>
        <v xml:space="preserve"> </v>
      </c>
      <c r="AK606" s="774" t="str">
        <f t="shared" si="56"/>
        <v xml:space="preserve"> </v>
      </c>
    </row>
    <row r="607" spans="1:37" x14ac:dyDescent="0.25">
      <c r="A607" s="775"/>
      <c r="B607" s="775"/>
      <c r="C607" s="775"/>
      <c r="D607" s="775"/>
      <c r="E607" s="624"/>
      <c r="F607" s="775"/>
      <c r="G607" s="775"/>
      <c r="H607" s="754"/>
      <c r="I607" s="754"/>
      <c r="J607" s="746"/>
      <c r="K607" s="908"/>
      <c r="L607" s="638"/>
      <c r="M607" s="946"/>
      <c r="N607" s="946"/>
      <c r="O607" s="775"/>
      <c r="P607" s="775"/>
      <c r="Q607" s="947"/>
      <c r="R607" s="943" t="str">
        <f t="shared" si="57"/>
        <v xml:space="preserve"> </v>
      </c>
      <c r="S607" s="948"/>
      <c r="T607" s="948"/>
      <c r="U607" s="777"/>
      <c r="V607" s="777"/>
      <c r="W607" s="777"/>
      <c r="X607" s="777"/>
      <c r="Y607" s="777"/>
      <c r="Z607" s="777"/>
      <c r="AA607" s="777"/>
      <c r="AB607" s="638"/>
      <c r="AC607" s="638"/>
      <c r="AD607" s="638"/>
      <c r="AE607" s="638"/>
      <c r="AF607" s="638"/>
      <c r="AG607" s="945" t="str">
        <f t="shared" si="58"/>
        <v xml:space="preserve"> </v>
      </c>
      <c r="AH607" s="774" t="str">
        <f t="shared" si="54"/>
        <v xml:space="preserve"> </v>
      </c>
      <c r="AI607" s="774" t="str">
        <f t="shared" si="59"/>
        <v xml:space="preserve"> </v>
      </c>
      <c r="AJ607" s="774" t="str">
        <f t="shared" si="55"/>
        <v xml:space="preserve"> </v>
      </c>
      <c r="AK607" s="774" t="str">
        <f t="shared" si="56"/>
        <v xml:space="preserve"> </v>
      </c>
    </row>
    <row r="608" spans="1:37" x14ac:dyDescent="0.25">
      <c r="A608" s="775"/>
      <c r="B608" s="775"/>
      <c r="C608" s="775"/>
      <c r="D608" s="775"/>
      <c r="E608" s="624"/>
      <c r="F608" s="775"/>
      <c r="G608" s="775"/>
      <c r="H608" s="754"/>
      <c r="I608" s="754"/>
      <c r="J608" s="746"/>
      <c r="K608" s="908"/>
      <c r="L608" s="638"/>
      <c r="M608" s="946"/>
      <c r="N608" s="946"/>
      <c r="O608" s="775"/>
      <c r="P608" s="775"/>
      <c r="Q608" s="947"/>
      <c r="R608" s="943" t="str">
        <f t="shared" si="57"/>
        <v xml:space="preserve"> </v>
      </c>
      <c r="S608" s="948"/>
      <c r="T608" s="948"/>
      <c r="U608" s="777"/>
      <c r="V608" s="777"/>
      <c r="W608" s="777"/>
      <c r="X608" s="777"/>
      <c r="Y608" s="777"/>
      <c r="Z608" s="777"/>
      <c r="AA608" s="777"/>
      <c r="AB608" s="638"/>
      <c r="AC608" s="638"/>
      <c r="AD608" s="638"/>
      <c r="AE608" s="638"/>
      <c r="AF608" s="638"/>
      <c r="AG608" s="945" t="str">
        <f t="shared" si="58"/>
        <v xml:space="preserve"> </v>
      </c>
      <c r="AH608" s="774" t="str">
        <f t="shared" si="54"/>
        <v xml:space="preserve"> </v>
      </c>
      <c r="AI608" s="774" t="str">
        <f t="shared" si="59"/>
        <v xml:space="preserve"> </v>
      </c>
      <c r="AJ608" s="774" t="str">
        <f t="shared" si="55"/>
        <v xml:space="preserve"> </v>
      </c>
      <c r="AK608" s="774" t="str">
        <f t="shared" si="56"/>
        <v xml:space="preserve"> </v>
      </c>
    </row>
    <row r="609" spans="1:37" x14ac:dyDescent="0.25">
      <c r="A609" s="775"/>
      <c r="B609" s="775"/>
      <c r="C609" s="775"/>
      <c r="D609" s="775"/>
      <c r="E609" s="624"/>
      <c r="F609" s="775"/>
      <c r="G609" s="775"/>
      <c r="H609" s="754"/>
      <c r="I609" s="754"/>
      <c r="J609" s="746"/>
      <c r="K609" s="908"/>
      <c r="L609" s="638"/>
      <c r="M609" s="946"/>
      <c r="N609" s="946"/>
      <c r="O609" s="775"/>
      <c r="P609" s="775"/>
      <c r="Q609" s="947"/>
      <c r="R609" s="943" t="str">
        <f t="shared" si="57"/>
        <v xml:space="preserve"> </v>
      </c>
      <c r="S609" s="948"/>
      <c r="T609" s="948"/>
      <c r="U609" s="777"/>
      <c r="V609" s="777"/>
      <c r="W609" s="777"/>
      <c r="X609" s="777"/>
      <c r="Y609" s="777"/>
      <c r="Z609" s="777"/>
      <c r="AA609" s="777"/>
      <c r="AB609" s="638"/>
      <c r="AC609" s="638"/>
      <c r="AD609" s="638"/>
      <c r="AE609" s="638"/>
      <c r="AF609" s="638"/>
      <c r="AG609" s="945" t="str">
        <f t="shared" si="58"/>
        <v xml:space="preserve"> </v>
      </c>
      <c r="AH609" s="774" t="str">
        <f t="shared" si="54"/>
        <v xml:space="preserve"> </v>
      </c>
      <c r="AI609" s="774" t="str">
        <f t="shared" si="59"/>
        <v xml:space="preserve"> </v>
      </c>
      <c r="AJ609" s="774" t="str">
        <f t="shared" si="55"/>
        <v xml:space="preserve"> </v>
      </c>
      <c r="AK609" s="774" t="str">
        <f t="shared" si="56"/>
        <v xml:space="preserve"> </v>
      </c>
    </row>
    <row r="610" spans="1:37" x14ac:dyDescent="0.25">
      <c r="A610" s="775"/>
      <c r="B610" s="775"/>
      <c r="C610" s="775"/>
      <c r="D610" s="775"/>
      <c r="E610" s="624"/>
      <c r="F610" s="775"/>
      <c r="G610" s="775"/>
      <c r="H610" s="754"/>
      <c r="I610" s="754"/>
      <c r="J610" s="746"/>
      <c r="K610" s="908"/>
      <c r="L610" s="638"/>
      <c r="M610" s="946"/>
      <c r="N610" s="946"/>
      <c r="O610" s="775"/>
      <c r="P610" s="775"/>
      <c r="Q610" s="947"/>
      <c r="R610" s="943" t="str">
        <f t="shared" si="57"/>
        <v xml:space="preserve"> </v>
      </c>
      <c r="S610" s="948"/>
      <c r="T610" s="948"/>
      <c r="U610" s="777"/>
      <c r="V610" s="777"/>
      <c r="W610" s="777"/>
      <c r="X610" s="777"/>
      <c r="Y610" s="777"/>
      <c r="Z610" s="777"/>
      <c r="AA610" s="777"/>
      <c r="AB610" s="638"/>
      <c r="AC610" s="638"/>
      <c r="AD610" s="638"/>
      <c r="AE610" s="638"/>
      <c r="AF610" s="638"/>
      <c r="AG610" s="945" t="str">
        <f t="shared" si="58"/>
        <v xml:space="preserve"> </v>
      </c>
      <c r="AH610" s="774" t="str">
        <f t="shared" si="54"/>
        <v xml:space="preserve"> </v>
      </c>
      <c r="AI610" s="774" t="str">
        <f t="shared" si="59"/>
        <v xml:space="preserve"> </v>
      </c>
      <c r="AJ610" s="774" t="str">
        <f t="shared" si="55"/>
        <v xml:space="preserve"> </v>
      </c>
      <c r="AK610" s="774" t="str">
        <f t="shared" si="56"/>
        <v xml:space="preserve"> </v>
      </c>
    </row>
    <row r="611" spans="1:37" x14ac:dyDescent="0.25">
      <c r="A611" s="775"/>
      <c r="B611" s="775"/>
      <c r="C611" s="775"/>
      <c r="D611" s="775"/>
      <c r="E611" s="624"/>
      <c r="F611" s="775"/>
      <c r="G611" s="775"/>
      <c r="H611" s="754"/>
      <c r="I611" s="754"/>
      <c r="J611" s="746"/>
      <c r="K611" s="908"/>
      <c r="L611" s="638"/>
      <c r="M611" s="946"/>
      <c r="N611" s="946"/>
      <c r="O611" s="775"/>
      <c r="P611" s="775"/>
      <c r="Q611" s="947"/>
      <c r="R611" s="943" t="str">
        <f t="shared" si="57"/>
        <v xml:space="preserve"> </v>
      </c>
      <c r="S611" s="948"/>
      <c r="T611" s="948"/>
      <c r="U611" s="777"/>
      <c r="V611" s="777"/>
      <c r="W611" s="777"/>
      <c r="X611" s="777"/>
      <c r="Y611" s="777"/>
      <c r="Z611" s="777"/>
      <c r="AA611" s="777"/>
      <c r="AB611" s="638"/>
      <c r="AC611" s="638"/>
      <c r="AD611" s="638"/>
      <c r="AE611" s="638"/>
      <c r="AF611" s="638"/>
      <c r="AG611" s="945" t="str">
        <f t="shared" si="58"/>
        <v xml:space="preserve"> </v>
      </c>
      <c r="AH611" s="774" t="str">
        <f t="shared" si="54"/>
        <v xml:space="preserve"> </v>
      </c>
      <c r="AI611" s="774" t="str">
        <f t="shared" si="59"/>
        <v xml:space="preserve"> </v>
      </c>
      <c r="AJ611" s="774" t="str">
        <f t="shared" si="55"/>
        <v xml:space="preserve"> </v>
      </c>
      <c r="AK611" s="774" t="str">
        <f t="shared" si="56"/>
        <v xml:space="preserve"> </v>
      </c>
    </row>
    <row r="612" spans="1:37" x14ac:dyDescent="0.25">
      <c r="A612" s="775"/>
      <c r="B612" s="775"/>
      <c r="C612" s="775"/>
      <c r="D612" s="775"/>
      <c r="E612" s="624"/>
      <c r="F612" s="775"/>
      <c r="G612" s="775"/>
      <c r="H612" s="754"/>
      <c r="I612" s="754"/>
      <c r="J612" s="746"/>
      <c r="K612" s="908"/>
      <c r="L612" s="638"/>
      <c r="M612" s="946"/>
      <c r="N612" s="946"/>
      <c r="O612" s="775"/>
      <c r="P612" s="775"/>
      <c r="Q612" s="947"/>
      <c r="R612" s="943" t="str">
        <f t="shared" si="57"/>
        <v xml:space="preserve"> </v>
      </c>
      <c r="S612" s="948"/>
      <c r="T612" s="948"/>
      <c r="U612" s="777"/>
      <c r="V612" s="777"/>
      <c r="W612" s="777"/>
      <c r="X612" s="777"/>
      <c r="Y612" s="777"/>
      <c r="Z612" s="777"/>
      <c r="AA612" s="777"/>
      <c r="AB612" s="638"/>
      <c r="AC612" s="638"/>
      <c r="AD612" s="638"/>
      <c r="AE612" s="638"/>
      <c r="AF612" s="638"/>
      <c r="AG612" s="945" t="str">
        <f t="shared" si="58"/>
        <v xml:space="preserve"> </v>
      </c>
      <c r="AH612" s="774" t="str">
        <f t="shared" si="54"/>
        <v xml:space="preserve"> </v>
      </c>
      <c r="AI612" s="774" t="str">
        <f t="shared" si="59"/>
        <v xml:space="preserve"> </v>
      </c>
      <c r="AJ612" s="774" t="str">
        <f t="shared" si="55"/>
        <v xml:space="preserve"> </v>
      </c>
      <c r="AK612" s="774" t="str">
        <f t="shared" si="56"/>
        <v xml:space="preserve"> </v>
      </c>
    </row>
    <row r="613" spans="1:37" x14ac:dyDescent="0.25">
      <c r="A613" s="775"/>
      <c r="B613" s="775"/>
      <c r="C613" s="775"/>
      <c r="D613" s="775"/>
      <c r="E613" s="624"/>
      <c r="F613" s="775"/>
      <c r="G613" s="775"/>
      <c r="H613" s="754"/>
      <c r="I613" s="754"/>
      <c r="J613" s="746"/>
      <c r="K613" s="908"/>
      <c r="L613" s="638"/>
      <c r="M613" s="946"/>
      <c r="N613" s="946"/>
      <c r="O613" s="775"/>
      <c r="P613" s="775"/>
      <c r="Q613" s="947"/>
      <c r="R613" s="943" t="str">
        <f t="shared" si="57"/>
        <v xml:space="preserve"> </v>
      </c>
      <c r="S613" s="948"/>
      <c r="T613" s="948"/>
      <c r="U613" s="777"/>
      <c r="V613" s="777"/>
      <c r="W613" s="777"/>
      <c r="X613" s="777"/>
      <c r="Y613" s="777"/>
      <c r="Z613" s="777"/>
      <c r="AA613" s="777"/>
      <c r="AB613" s="638"/>
      <c r="AC613" s="638"/>
      <c r="AD613" s="638"/>
      <c r="AE613" s="638"/>
      <c r="AF613" s="638"/>
      <c r="AG613" s="945" t="str">
        <f t="shared" si="58"/>
        <v xml:space="preserve"> </v>
      </c>
      <c r="AH613" s="774" t="str">
        <f t="shared" si="54"/>
        <v xml:space="preserve"> </v>
      </c>
      <c r="AI613" s="774" t="str">
        <f t="shared" si="59"/>
        <v xml:space="preserve"> </v>
      </c>
      <c r="AJ613" s="774" t="str">
        <f t="shared" si="55"/>
        <v xml:space="preserve"> </v>
      </c>
      <c r="AK613" s="774" t="str">
        <f t="shared" si="56"/>
        <v xml:space="preserve"> </v>
      </c>
    </row>
    <row r="614" spans="1:37" x14ac:dyDescent="0.25">
      <c r="A614" s="775"/>
      <c r="B614" s="775"/>
      <c r="C614" s="775"/>
      <c r="D614" s="775"/>
      <c r="E614" s="624"/>
      <c r="F614" s="775"/>
      <c r="G614" s="775"/>
      <c r="H614" s="754"/>
      <c r="I614" s="754"/>
      <c r="J614" s="746"/>
      <c r="K614" s="908"/>
      <c r="L614" s="638"/>
      <c r="M614" s="946"/>
      <c r="N614" s="946"/>
      <c r="O614" s="775"/>
      <c r="P614" s="775"/>
      <c r="Q614" s="947"/>
      <c r="R614" s="943" t="str">
        <f t="shared" si="57"/>
        <v xml:space="preserve"> </v>
      </c>
      <c r="S614" s="948"/>
      <c r="T614" s="948"/>
      <c r="U614" s="777"/>
      <c r="V614" s="777"/>
      <c r="W614" s="777"/>
      <c r="X614" s="777"/>
      <c r="Y614" s="777"/>
      <c r="Z614" s="777"/>
      <c r="AA614" s="777"/>
      <c r="AB614" s="638"/>
      <c r="AC614" s="638"/>
      <c r="AD614" s="638"/>
      <c r="AE614" s="638"/>
      <c r="AF614" s="638"/>
      <c r="AG614" s="945" t="str">
        <f t="shared" si="58"/>
        <v xml:space="preserve"> </v>
      </c>
      <c r="AH614" s="774" t="str">
        <f t="shared" si="54"/>
        <v xml:space="preserve"> </v>
      </c>
      <c r="AI614" s="774" t="str">
        <f t="shared" si="59"/>
        <v xml:space="preserve"> </v>
      </c>
      <c r="AJ614" s="774" t="str">
        <f t="shared" si="55"/>
        <v xml:space="preserve"> </v>
      </c>
      <c r="AK614" s="774" t="str">
        <f t="shared" si="56"/>
        <v xml:space="preserve"> </v>
      </c>
    </row>
    <row r="615" spans="1:37" x14ac:dyDescent="0.25">
      <c r="A615" s="775"/>
      <c r="B615" s="775"/>
      <c r="C615" s="775"/>
      <c r="D615" s="775"/>
      <c r="E615" s="624"/>
      <c r="F615" s="775"/>
      <c r="G615" s="775"/>
      <c r="H615" s="754"/>
      <c r="I615" s="754"/>
      <c r="J615" s="746"/>
      <c r="K615" s="908"/>
      <c r="L615" s="638"/>
      <c r="M615" s="946"/>
      <c r="N615" s="946"/>
      <c r="O615" s="775"/>
      <c r="P615" s="775"/>
      <c r="Q615" s="947"/>
      <c r="R615" s="943" t="str">
        <f t="shared" si="57"/>
        <v xml:space="preserve"> </v>
      </c>
      <c r="S615" s="948"/>
      <c r="T615" s="948"/>
      <c r="U615" s="777"/>
      <c r="V615" s="777"/>
      <c r="W615" s="777"/>
      <c r="X615" s="777"/>
      <c r="Y615" s="777"/>
      <c r="Z615" s="777"/>
      <c r="AA615" s="777"/>
      <c r="AB615" s="638"/>
      <c r="AC615" s="638"/>
      <c r="AD615" s="638"/>
      <c r="AE615" s="638"/>
      <c r="AF615" s="638"/>
      <c r="AG615" s="945" t="str">
        <f t="shared" si="58"/>
        <v xml:space="preserve"> </v>
      </c>
      <c r="AH615" s="774" t="str">
        <f t="shared" si="54"/>
        <v xml:space="preserve"> </v>
      </c>
      <c r="AI615" s="774" t="str">
        <f t="shared" si="59"/>
        <v xml:space="preserve"> </v>
      </c>
      <c r="AJ615" s="774" t="str">
        <f t="shared" si="55"/>
        <v xml:space="preserve"> </v>
      </c>
      <c r="AK615" s="774" t="str">
        <f t="shared" si="56"/>
        <v xml:space="preserve"> </v>
      </c>
    </row>
    <row r="616" spans="1:37" x14ac:dyDescent="0.25">
      <c r="A616" s="775"/>
      <c r="B616" s="775"/>
      <c r="C616" s="775"/>
      <c r="D616" s="775"/>
      <c r="E616" s="624"/>
      <c r="F616" s="775"/>
      <c r="G616" s="775"/>
      <c r="H616" s="754"/>
      <c r="I616" s="754"/>
      <c r="J616" s="746"/>
      <c r="K616" s="908"/>
      <c r="L616" s="638"/>
      <c r="M616" s="946"/>
      <c r="N616" s="946"/>
      <c r="O616" s="775"/>
      <c r="P616" s="775"/>
      <c r="Q616" s="947"/>
      <c r="R616" s="943" t="str">
        <f t="shared" si="57"/>
        <v xml:space="preserve"> </v>
      </c>
      <c r="S616" s="948"/>
      <c r="T616" s="948"/>
      <c r="U616" s="777"/>
      <c r="V616" s="777"/>
      <c r="W616" s="777"/>
      <c r="X616" s="777"/>
      <c r="Y616" s="777"/>
      <c r="Z616" s="777"/>
      <c r="AA616" s="777"/>
      <c r="AB616" s="638"/>
      <c r="AC616" s="638"/>
      <c r="AD616" s="638"/>
      <c r="AE616" s="638"/>
      <c r="AF616" s="638"/>
      <c r="AG616" s="945" t="str">
        <f t="shared" si="58"/>
        <v xml:space="preserve"> </v>
      </c>
      <c r="AH616" s="774" t="str">
        <f t="shared" si="54"/>
        <v xml:space="preserve"> </v>
      </c>
      <c r="AI616" s="774" t="str">
        <f t="shared" si="59"/>
        <v xml:space="preserve"> </v>
      </c>
      <c r="AJ616" s="774" t="str">
        <f t="shared" si="55"/>
        <v xml:space="preserve"> </v>
      </c>
      <c r="AK616" s="774" t="str">
        <f t="shared" si="56"/>
        <v xml:space="preserve"> </v>
      </c>
    </row>
    <row r="617" spans="1:37" x14ac:dyDescent="0.25">
      <c r="A617" s="775"/>
      <c r="B617" s="775"/>
      <c r="C617" s="775"/>
      <c r="D617" s="775"/>
      <c r="E617" s="624"/>
      <c r="F617" s="775"/>
      <c r="G617" s="775"/>
      <c r="H617" s="754"/>
      <c r="I617" s="754"/>
      <c r="J617" s="746"/>
      <c r="K617" s="908"/>
      <c r="L617" s="638"/>
      <c r="M617" s="946"/>
      <c r="N617" s="946"/>
      <c r="O617" s="775"/>
      <c r="P617" s="775"/>
      <c r="Q617" s="947"/>
      <c r="R617" s="943" t="str">
        <f t="shared" si="57"/>
        <v xml:space="preserve"> </v>
      </c>
      <c r="S617" s="948"/>
      <c r="T617" s="948"/>
      <c r="U617" s="777"/>
      <c r="V617" s="777"/>
      <c r="W617" s="777"/>
      <c r="X617" s="777"/>
      <c r="Y617" s="777"/>
      <c r="Z617" s="777"/>
      <c r="AA617" s="777"/>
      <c r="AB617" s="638"/>
      <c r="AC617" s="638"/>
      <c r="AD617" s="638"/>
      <c r="AE617" s="638"/>
      <c r="AF617" s="638"/>
      <c r="AG617" s="945" t="str">
        <f t="shared" si="58"/>
        <v xml:space="preserve"> </v>
      </c>
      <c r="AH617" s="774" t="str">
        <f t="shared" si="54"/>
        <v xml:space="preserve"> </v>
      </c>
      <c r="AI617" s="774" t="str">
        <f t="shared" si="59"/>
        <v xml:space="preserve"> </v>
      </c>
      <c r="AJ617" s="774" t="str">
        <f t="shared" si="55"/>
        <v xml:space="preserve"> </v>
      </c>
      <c r="AK617" s="774" t="str">
        <f t="shared" si="56"/>
        <v xml:space="preserve"> </v>
      </c>
    </row>
    <row r="618" spans="1:37" x14ac:dyDescent="0.25">
      <c r="A618" s="775"/>
      <c r="B618" s="775"/>
      <c r="C618" s="775"/>
      <c r="D618" s="775"/>
      <c r="E618" s="624"/>
      <c r="F618" s="775"/>
      <c r="G618" s="775"/>
      <c r="H618" s="754"/>
      <c r="I618" s="754"/>
      <c r="J618" s="746"/>
      <c r="K618" s="908"/>
      <c r="L618" s="638"/>
      <c r="M618" s="946"/>
      <c r="N618" s="946"/>
      <c r="O618" s="775"/>
      <c r="P618" s="775"/>
      <c r="Q618" s="947"/>
      <c r="R618" s="943" t="str">
        <f t="shared" si="57"/>
        <v xml:space="preserve"> </v>
      </c>
      <c r="S618" s="948"/>
      <c r="T618" s="948"/>
      <c r="U618" s="777"/>
      <c r="V618" s="777"/>
      <c r="W618" s="777"/>
      <c r="X618" s="777"/>
      <c r="Y618" s="777"/>
      <c r="Z618" s="777"/>
      <c r="AA618" s="777"/>
      <c r="AB618" s="638"/>
      <c r="AC618" s="638"/>
      <c r="AD618" s="638"/>
      <c r="AE618" s="638"/>
      <c r="AF618" s="638"/>
      <c r="AG618" s="945" t="str">
        <f t="shared" si="58"/>
        <v xml:space="preserve"> </v>
      </c>
      <c r="AH618" s="774" t="str">
        <f t="shared" si="54"/>
        <v xml:space="preserve"> </v>
      </c>
      <c r="AI618" s="774" t="str">
        <f t="shared" si="59"/>
        <v xml:space="preserve"> </v>
      </c>
      <c r="AJ618" s="774" t="str">
        <f t="shared" si="55"/>
        <v xml:space="preserve"> </v>
      </c>
      <c r="AK618" s="774" t="str">
        <f t="shared" si="56"/>
        <v xml:space="preserve"> </v>
      </c>
    </row>
    <row r="619" spans="1:37" x14ac:dyDescent="0.25">
      <c r="A619" s="775"/>
      <c r="B619" s="775"/>
      <c r="C619" s="775"/>
      <c r="D619" s="775"/>
      <c r="E619" s="624"/>
      <c r="F619" s="775"/>
      <c r="G619" s="775"/>
      <c r="H619" s="754"/>
      <c r="I619" s="754"/>
      <c r="J619" s="746"/>
      <c r="K619" s="908"/>
      <c r="L619" s="638"/>
      <c r="M619" s="946"/>
      <c r="N619" s="946"/>
      <c r="O619" s="775"/>
      <c r="P619" s="775"/>
      <c r="Q619" s="947"/>
      <c r="R619" s="943" t="str">
        <f t="shared" si="57"/>
        <v xml:space="preserve"> </v>
      </c>
      <c r="S619" s="948"/>
      <c r="T619" s="948"/>
      <c r="U619" s="777"/>
      <c r="V619" s="777"/>
      <c r="W619" s="777"/>
      <c r="X619" s="777"/>
      <c r="Y619" s="777"/>
      <c r="Z619" s="777"/>
      <c r="AA619" s="777"/>
      <c r="AB619" s="638"/>
      <c r="AC619" s="638"/>
      <c r="AD619" s="638"/>
      <c r="AE619" s="638"/>
      <c r="AF619" s="638"/>
      <c r="AG619" s="945" t="str">
        <f t="shared" si="58"/>
        <v xml:space="preserve"> </v>
      </c>
      <c r="AH619" s="774" t="str">
        <f t="shared" si="54"/>
        <v xml:space="preserve"> </v>
      </c>
      <c r="AI619" s="774" t="str">
        <f t="shared" si="59"/>
        <v xml:space="preserve"> </v>
      </c>
      <c r="AJ619" s="774" t="str">
        <f t="shared" si="55"/>
        <v xml:space="preserve"> </v>
      </c>
      <c r="AK619" s="774" t="str">
        <f t="shared" si="56"/>
        <v xml:space="preserve"> </v>
      </c>
    </row>
    <row r="620" spans="1:37" x14ac:dyDescent="0.25">
      <c r="A620" s="775"/>
      <c r="B620" s="775"/>
      <c r="C620" s="775"/>
      <c r="D620" s="775"/>
      <c r="E620" s="624"/>
      <c r="F620" s="775"/>
      <c r="G620" s="775"/>
      <c r="H620" s="754"/>
      <c r="I620" s="754"/>
      <c r="J620" s="746"/>
      <c r="K620" s="908"/>
      <c r="L620" s="638"/>
      <c r="M620" s="946"/>
      <c r="N620" s="946"/>
      <c r="O620" s="775"/>
      <c r="P620" s="775"/>
      <c r="Q620" s="947"/>
      <c r="R620" s="943" t="str">
        <f t="shared" si="57"/>
        <v xml:space="preserve"> </v>
      </c>
      <c r="S620" s="948"/>
      <c r="T620" s="948"/>
      <c r="U620" s="777"/>
      <c r="V620" s="777"/>
      <c r="W620" s="777"/>
      <c r="X620" s="777"/>
      <c r="Y620" s="777"/>
      <c r="Z620" s="777"/>
      <c r="AA620" s="777"/>
      <c r="AB620" s="638"/>
      <c r="AC620" s="638"/>
      <c r="AD620" s="638"/>
      <c r="AE620" s="638"/>
      <c r="AF620" s="638"/>
      <c r="AG620" s="945" t="str">
        <f t="shared" si="58"/>
        <v xml:space="preserve"> </v>
      </c>
      <c r="AH620" s="774" t="str">
        <f t="shared" si="54"/>
        <v xml:space="preserve"> </v>
      </c>
      <c r="AI620" s="774" t="str">
        <f t="shared" si="59"/>
        <v xml:space="preserve"> </v>
      </c>
      <c r="AJ620" s="774" t="str">
        <f t="shared" si="55"/>
        <v xml:space="preserve"> </v>
      </c>
      <c r="AK620" s="774" t="str">
        <f t="shared" si="56"/>
        <v xml:space="preserve"> </v>
      </c>
    </row>
    <row r="621" spans="1:37" x14ac:dyDescent="0.25">
      <c r="A621" s="775"/>
      <c r="B621" s="775"/>
      <c r="C621" s="775"/>
      <c r="D621" s="775"/>
      <c r="E621" s="624"/>
      <c r="F621" s="775"/>
      <c r="G621" s="775"/>
      <c r="H621" s="754"/>
      <c r="I621" s="754"/>
      <c r="J621" s="746"/>
      <c r="K621" s="908"/>
      <c r="L621" s="638"/>
      <c r="M621" s="946"/>
      <c r="N621" s="946"/>
      <c r="O621" s="775"/>
      <c r="P621" s="775"/>
      <c r="Q621" s="947"/>
      <c r="R621" s="943" t="str">
        <f t="shared" si="57"/>
        <v xml:space="preserve"> </v>
      </c>
      <c r="S621" s="948"/>
      <c r="T621" s="948"/>
      <c r="U621" s="777"/>
      <c r="V621" s="777"/>
      <c r="W621" s="777"/>
      <c r="X621" s="777"/>
      <c r="Y621" s="777"/>
      <c r="Z621" s="777"/>
      <c r="AA621" s="777"/>
      <c r="AB621" s="638"/>
      <c r="AC621" s="638"/>
      <c r="AD621" s="638"/>
      <c r="AE621" s="638"/>
      <c r="AF621" s="638"/>
      <c r="AG621" s="945" t="str">
        <f t="shared" si="58"/>
        <v xml:space="preserve"> </v>
      </c>
      <c r="AH621" s="774" t="str">
        <f t="shared" si="54"/>
        <v xml:space="preserve"> </v>
      </c>
      <c r="AI621" s="774" t="str">
        <f t="shared" si="59"/>
        <v xml:space="preserve"> </v>
      </c>
      <c r="AJ621" s="774" t="str">
        <f t="shared" si="55"/>
        <v xml:space="preserve"> </v>
      </c>
      <c r="AK621" s="774" t="str">
        <f t="shared" si="56"/>
        <v xml:space="preserve"> </v>
      </c>
    </row>
    <row r="622" spans="1:37" x14ac:dyDescent="0.25">
      <c r="A622" s="775"/>
      <c r="B622" s="775"/>
      <c r="C622" s="775"/>
      <c r="D622" s="775"/>
      <c r="E622" s="624"/>
      <c r="F622" s="775"/>
      <c r="G622" s="775"/>
      <c r="H622" s="754"/>
      <c r="I622" s="754"/>
      <c r="J622" s="746"/>
      <c r="K622" s="908"/>
      <c r="L622" s="638"/>
      <c r="M622" s="946"/>
      <c r="N622" s="946"/>
      <c r="O622" s="775"/>
      <c r="P622" s="775"/>
      <c r="Q622" s="947"/>
      <c r="R622" s="943" t="str">
        <f t="shared" si="57"/>
        <v xml:space="preserve"> </v>
      </c>
      <c r="S622" s="948"/>
      <c r="T622" s="948"/>
      <c r="U622" s="777"/>
      <c r="V622" s="777"/>
      <c r="W622" s="777"/>
      <c r="X622" s="777"/>
      <c r="Y622" s="777"/>
      <c r="Z622" s="777"/>
      <c r="AA622" s="777"/>
      <c r="AB622" s="638"/>
      <c r="AC622" s="638"/>
      <c r="AD622" s="638"/>
      <c r="AE622" s="638"/>
      <c r="AF622" s="638"/>
      <c r="AG622" s="945" t="str">
        <f t="shared" si="58"/>
        <v xml:space="preserve"> </v>
      </c>
      <c r="AH622" s="774" t="str">
        <f t="shared" si="54"/>
        <v xml:space="preserve"> </v>
      </c>
      <c r="AI622" s="774" t="str">
        <f t="shared" si="59"/>
        <v xml:space="preserve"> </v>
      </c>
      <c r="AJ622" s="774" t="str">
        <f t="shared" si="55"/>
        <v xml:space="preserve"> </v>
      </c>
      <c r="AK622" s="774" t="str">
        <f t="shared" si="56"/>
        <v xml:space="preserve"> </v>
      </c>
    </row>
    <row r="623" spans="1:37" x14ac:dyDescent="0.25">
      <c r="A623" s="775"/>
      <c r="B623" s="775"/>
      <c r="C623" s="775"/>
      <c r="D623" s="775"/>
      <c r="E623" s="624"/>
      <c r="F623" s="775"/>
      <c r="G623" s="775"/>
      <c r="H623" s="754"/>
      <c r="I623" s="754"/>
      <c r="J623" s="746"/>
      <c r="K623" s="908"/>
      <c r="L623" s="638"/>
      <c r="M623" s="946"/>
      <c r="N623" s="946"/>
      <c r="O623" s="775"/>
      <c r="P623" s="775"/>
      <c r="Q623" s="947"/>
      <c r="R623" s="943" t="str">
        <f t="shared" si="57"/>
        <v xml:space="preserve"> </v>
      </c>
      <c r="S623" s="948"/>
      <c r="T623" s="948"/>
      <c r="U623" s="777"/>
      <c r="V623" s="777"/>
      <c r="W623" s="777"/>
      <c r="X623" s="777"/>
      <c r="Y623" s="777"/>
      <c r="Z623" s="777"/>
      <c r="AA623" s="777"/>
      <c r="AB623" s="638"/>
      <c r="AC623" s="638"/>
      <c r="AD623" s="638"/>
      <c r="AE623" s="638"/>
      <c r="AF623" s="638"/>
      <c r="AG623" s="945" t="str">
        <f t="shared" si="58"/>
        <v xml:space="preserve"> </v>
      </c>
      <c r="AH623" s="774" t="str">
        <f t="shared" si="54"/>
        <v xml:space="preserve"> </v>
      </c>
      <c r="AI623" s="774" t="str">
        <f t="shared" si="59"/>
        <v xml:space="preserve"> </v>
      </c>
      <c r="AJ623" s="774" t="str">
        <f t="shared" si="55"/>
        <v xml:space="preserve"> </v>
      </c>
      <c r="AK623" s="774" t="str">
        <f t="shared" si="56"/>
        <v xml:space="preserve"> </v>
      </c>
    </row>
    <row r="624" spans="1:37" x14ac:dyDescent="0.25">
      <c r="A624" s="775"/>
      <c r="B624" s="775"/>
      <c r="C624" s="775"/>
      <c r="D624" s="775"/>
      <c r="E624" s="624"/>
      <c r="F624" s="775"/>
      <c r="G624" s="775"/>
      <c r="H624" s="754"/>
      <c r="I624" s="754"/>
      <c r="J624" s="746"/>
      <c r="K624" s="908"/>
      <c r="L624" s="638"/>
      <c r="M624" s="946"/>
      <c r="N624" s="946"/>
      <c r="O624" s="775"/>
      <c r="P624" s="775"/>
      <c r="Q624" s="947"/>
      <c r="R624" s="943" t="str">
        <f t="shared" si="57"/>
        <v xml:space="preserve"> </v>
      </c>
      <c r="S624" s="948"/>
      <c r="T624" s="948"/>
      <c r="U624" s="777"/>
      <c r="V624" s="777"/>
      <c r="W624" s="777"/>
      <c r="X624" s="777"/>
      <c r="Y624" s="777"/>
      <c r="Z624" s="777"/>
      <c r="AA624" s="777"/>
      <c r="AB624" s="638"/>
      <c r="AC624" s="638"/>
      <c r="AD624" s="638"/>
      <c r="AE624" s="638"/>
      <c r="AF624" s="638"/>
      <c r="AG624" s="945" t="str">
        <f t="shared" si="58"/>
        <v xml:space="preserve"> </v>
      </c>
      <c r="AH624" s="774" t="str">
        <f t="shared" si="54"/>
        <v xml:space="preserve"> </v>
      </c>
      <c r="AI624" s="774" t="str">
        <f t="shared" si="59"/>
        <v xml:space="preserve"> </v>
      </c>
      <c r="AJ624" s="774" t="str">
        <f t="shared" si="55"/>
        <v xml:space="preserve"> </v>
      </c>
      <c r="AK624" s="774" t="str">
        <f t="shared" si="56"/>
        <v xml:space="preserve"> </v>
      </c>
    </row>
    <row r="625" spans="1:37" x14ac:dyDescent="0.25">
      <c r="A625" s="775"/>
      <c r="B625" s="775"/>
      <c r="C625" s="775"/>
      <c r="D625" s="775"/>
      <c r="E625" s="624"/>
      <c r="F625" s="775"/>
      <c r="G625" s="775"/>
      <c r="H625" s="754"/>
      <c r="I625" s="754"/>
      <c r="J625" s="746"/>
      <c r="K625" s="908"/>
      <c r="L625" s="638"/>
      <c r="M625" s="946"/>
      <c r="N625" s="946"/>
      <c r="O625" s="775"/>
      <c r="P625" s="775"/>
      <c r="Q625" s="947"/>
      <c r="R625" s="943" t="str">
        <f t="shared" si="57"/>
        <v xml:space="preserve"> </v>
      </c>
      <c r="S625" s="948"/>
      <c r="T625" s="948"/>
      <c r="U625" s="777"/>
      <c r="V625" s="777"/>
      <c r="W625" s="777"/>
      <c r="X625" s="777"/>
      <c r="Y625" s="777"/>
      <c r="Z625" s="777"/>
      <c r="AA625" s="777"/>
      <c r="AB625" s="638"/>
      <c r="AC625" s="638"/>
      <c r="AD625" s="638"/>
      <c r="AE625" s="638"/>
      <c r="AF625" s="638"/>
      <c r="AG625" s="945" t="str">
        <f t="shared" si="58"/>
        <v xml:space="preserve"> </v>
      </c>
      <c r="AH625" s="774" t="str">
        <f t="shared" si="54"/>
        <v xml:space="preserve"> </v>
      </c>
      <c r="AI625" s="774" t="str">
        <f t="shared" si="59"/>
        <v xml:space="preserve"> </v>
      </c>
      <c r="AJ625" s="774" t="str">
        <f t="shared" si="55"/>
        <v xml:space="preserve"> </v>
      </c>
      <c r="AK625" s="774" t="str">
        <f t="shared" si="56"/>
        <v xml:space="preserve"> </v>
      </c>
    </row>
    <row r="626" spans="1:37" x14ac:dyDescent="0.25">
      <c r="A626" s="775"/>
      <c r="B626" s="775"/>
      <c r="C626" s="775"/>
      <c r="D626" s="775"/>
      <c r="E626" s="624"/>
      <c r="F626" s="775"/>
      <c r="G626" s="775"/>
      <c r="H626" s="754"/>
      <c r="I626" s="754"/>
      <c r="J626" s="746"/>
      <c r="K626" s="908"/>
      <c r="L626" s="638"/>
      <c r="M626" s="946"/>
      <c r="N626" s="946"/>
      <c r="O626" s="775"/>
      <c r="P626" s="775"/>
      <c r="Q626" s="947"/>
      <c r="R626" s="943" t="str">
        <f t="shared" si="57"/>
        <v xml:space="preserve"> </v>
      </c>
      <c r="S626" s="948"/>
      <c r="T626" s="948"/>
      <c r="U626" s="777"/>
      <c r="V626" s="777"/>
      <c r="W626" s="777"/>
      <c r="X626" s="777"/>
      <c r="Y626" s="777"/>
      <c r="Z626" s="777"/>
      <c r="AA626" s="777"/>
      <c r="AB626" s="638"/>
      <c r="AC626" s="638"/>
      <c r="AD626" s="638"/>
      <c r="AE626" s="638"/>
      <c r="AF626" s="638"/>
      <c r="AG626" s="945" t="str">
        <f t="shared" si="58"/>
        <v xml:space="preserve"> </v>
      </c>
      <c r="AH626" s="774" t="str">
        <f t="shared" si="54"/>
        <v xml:space="preserve"> </v>
      </c>
      <c r="AI626" s="774" t="str">
        <f t="shared" si="59"/>
        <v xml:space="preserve"> </v>
      </c>
      <c r="AJ626" s="774" t="str">
        <f t="shared" si="55"/>
        <v xml:space="preserve"> </v>
      </c>
      <c r="AK626" s="774" t="str">
        <f t="shared" si="56"/>
        <v xml:space="preserve"> </v>
      </c>
    </row>
    <row r="627" spans="1:37" x14ac:dyDescent="0.25">
      <c r="A627" s="775"/>
      <c r="B627" s="775"/>
      <c r="C627" s="775"/>
      <c r="D627" s="775"/>
      <c r="E627" s="624"/>
      <c r="F627" s="775"/>
      <c r="G627" s="775"/>
      <c r="H627" s="754"/>
      <c r="I627" s="754"/>
      <c r="J627" s="746"/>
      <c r="K627" s="908"/>
      <c r="L627" s="638"/>
      <c r="M627" s="946"/>
      <c r="N627" s="946"/>
      <c r="O627" s="775"/>
      <c r="P627" s="775"/>
      <c r="Q627" s="947"/>
      <c r="R627" s="943" t="str">
        <f t="shared" si="57"/>
        <v xml:space="preserve"> </v>
      </c>
      <c r="S627" s="948"/>
      <c r="T627" s="948"/>
      <c r="U627" s="777"/>
      <c r="V627" s="777"/>
      <c r="W627" s="777"/>
      <c r="X627" s="777"/>
      <c r="Y627" s="777"/>
      <c r="Z627" s="777"/>
      <c r="AA627" s="777"/>
      <c r="AB627" s="638"/>
      <c r="AC627" s="638"/>
      <c r="AD627" s="638"/>
      <c r="AE627" s="638"/>
      <c r="AF627" s="638"/>
      <c r="AG627" s="945" t="str">
        <f t="shared" si="58"/>
        <v xml:space="preserve"> </v>
      </c>
      <c r="AH627" s="774" t="str">
        <f t="shared" si="54"/>
        <v xml:space="preserve"> </v>
      </c>
      <c r="AI627" s="774" t="str">
        <f t="shared" si="59"/>
        <v xml:space="preserve"> </v>
      </c>
      <c r="AJ627" s="774" t="str">
        <f t="shared" si="55"/>
        <v xml:space="preserve"> </v>
      </c>
      <c r="AK627" s="774" t="str">
        <f t="shared" si="56"/>
        <v xml:space="preserve"> </v>
      </c>
    </row>
    <row r="628" spans="1:37" x14ac:dyDescent="0.25">
      <c r="A628" s="775"/>
      <c r="B628" s="775"/>
      <c r="C628" s="775"/>
      <c r="D628" s="775"/>
      <c r="E628" s="624"/>
      <c r="F628" s="775"/>
      <c r="G628" s="775"/>
      <c r="H628" s="754"/>
      <c r="I628" s="754"/>
      <c r="J628" s="746"/>
      <c r="K628" s="908"/>
      <c r="L628" s="638"/>
      <c r="M628" s="946"/>
      <c r="N628" s="946"/>
      <c r="O628" s="775"/>
      <c r="P628" s="775"/>
      <c r="Q628" s="947"/>
      <c r="R628" s="943" t="str">
        <f t="shared" si="57"/>
        <v xml:space="preserve"> </v>
      </c>
      <c r="S628" s="948"/>
      <c r="T628" s="948"/>
      <c r="U628" s="777"/>
      <c r="V628" s="777"/>
      <c r="W628" s="777"/>
      <c r="X628" s="777"/>
      <c r="Y628" s="777"/>
      <c r="Z628" s="777"/>
      <c r="AA628" s="777"/>
      <c r="AB628" s="638"/>
      <c r="AC628" s="638"/>
      <c r="AD628" s="638"/>
      <c r="AE628" s="638"/>
      <c r="AF628" s="638"/>
      <c r="AG628" s="945" t="str">
        <f t="shared" si="58"/>
        <v xml:space="preserve"> </v>
      </c>
      <c r="AH628" s="774" t="str">
        <f t="shared" si="54"/>
        <v xml:space="preserve"> </v>
      </c>
      <c r="AI628" s="774" t="str">
        <f t="shared" si="59"/>
        <v xml:space="preserve"> </v>
      </c>
      <c r="AJ628" s="774" t="str">
        <f t="shared" si="55"/>
        <v xml:space="preserve"> </v>
      </c>
      <c r="AK628" s="774" t="str">
        <f t="shared" si="56"/>
        <v xml:space="preserve"> </v>
      </c>
    </row>
    <row r="629" spans="1:37" x14ac:dyDescent="0.25">
      <c r="A629" s="775"/>
      <c r="B629" s="775"/>
      <c r="C629" s="775"/>
      <c r="D629" s="775"/>
      <c r="E629" s="624"/>
      <c r="F629" s="775"/>
      <c r="G629" s="775"/>
      <c r="H629" s="754"/>
      <c r="I629" s="754"/>
      <c r="J629" s="746"/>
      <c r="K629" s="908"/>
      <c r="L629" s="638"/>
      <c r="M629" s="946"/>
      <c r="N629" s="946"/>
      <c r="O629" s="775"/>
      <c r="P629" s="775"/>
      <c r="Q629" s="947"/>
      <c r="R629" s="943" t="str">
        <f t="shared" si="57"/>
        <v xml:space="preserve"> </v>
      </c>
      <c r="S629" s="948"/>
      <c r="T629" s="948"/>
      <c r="U629" s="777"/>
      <c r="V629" s="777"/>
      <c r="W629" s="777"/>
      <c r="X629" s="777"/>
      <c r="Y629" s="777"/>
      <c r="Z629" s="777"/>
      <c r="AA629" s="777"/>
      <c r="AB629" s="638"/>
      <c r="AC629" s="638"/>
      <c r="AD629" s="638"/>
      <c r="AE629" s="638"/>
      <c r="AF629" s="638"/>
      <c r="AG629" s="945" t="str">
        <f t="shared" si="58"/>
        <v xml:space="preserve"> </v>
      </c>
      <c r="AH629" s="774" t="str">
        <f t="shared" si="54"/>
        <v xml:space="preserve"> </v>
      </c>
      <c r="AI629" s="774" t="str">
        <f t="shared" si="59"/>
        <v xml:space="preserve"> </v>
      </c>
      <c r="AJ629" s="774" t="str">
        <f t="shared" si="55"/>
        <v xml:space="preserve"> </v>
      </c>
      <c r="AK629" s="774" t="str">
        <f t="shared" si="56"/>
        <v xml:space="preserve"> </v>
      </c>
    </row>
    <row r="630" spans="1:37" x14ac:dyDescent="0.25">
      <c r="A630" s="775"/>
      <c r="B630" s="775"/>
      <c r="C630" s="775"/>
      <c r="D630" s="775"/>
      <c r="E630" s="624"/>
      <c r="F630" s="775"/>
      <c r="G630" s="775"/>
      <c r="H630" s="754"/>
      <c r="I630" s="754"/>
      <c r="J630" s="746"/>
      <c r="K630" s="908"/>
      <c r="L630" s="638"/>
      <c r="M630" s="946"/>
      <c r="N630" s="946"/>
      <c r="O630" s="775"/>
      <c r="P630" s="775"/>
      <c r="Q630" s="947"/>
      <c r="R630" s="943" t="str">
        <f t="shared" si="57"/>
        <v xml:space="preserve"> </v>
      </c>
      <c r="S630" s="948"/>
      <c r="T630" s="948"/>
      <c r="U630" s="777"/>
      <c r="V630" s="777"/>
      <c r="W630" s="777"/>
      <c r="X630" s="777"/>
      <c r="Y630" s="777"/>
      <c r="Z630" s="777"/>
      <c r="AA630" s="777"/>
      <c r="AB630" s="638"/>
      <c r="AC630" s="638"/>
      <c r="AD630" s="638"/>
      <c r="AE630" s="638"/>
      <c r="AF630" s="638"/>
      <c r="AG630" s="945" t="str">
        <f t="shared" si="58"/>
        <v xml:space="preserve"> </v>
      </c>
      <c r="AH630" s="774" t="str">
        <f t="shared" si="54"/>
        <v xml:space="preserve"> </v>
      </c>
      <c r="AI630" s="774" t="str">
        <f t="shared" si="59"/>
        <v xml:space="preserve"> </v>
      </c>
      <c r="AJ630" s="774" t="str">
        <f t="shared" si="55"/>
        <v xml:space="preserve"> </v>
      </c>
      <c r="AK630" s="774" t="str">
        <f t="shared" si="56"/>
        <v xml:space="preserve"> </v>
      </c>
    </row>
    <row r="631" spans="1:37" x14ac:dyDescent="0.25">
      <c r="A631" s="775"/>
      <c r="B631" s="775"/>
      <c r="C631" s="775"/>
      <c r="D631" s="775"/>
      <c r="E631" s="624"/>
      <c r="F631" s="775"/>
      <c r="G631" s="775"/>
      <c r="H631" s="754"/>
      <c r="I631" s="754"/>
      <c r="J631" s="746"/>
      <c r="K631" s="908"/>
      <c r="L631" s="638"/>
      <c r="M631" s="946"/>
      <c r="N631" s="946"/>
      <c r="O631" s="775"/>
      <c r="P631" s="775"/>
      <c r="Q631" s="947"/>
      <c r="R631" s="943" t="str">
        <f t="shared" si="57"/>
        <v xml:space="preserve"> </v>
      </c>
      <c r="S631" s="948"/>
      <c r="T631" s="948"/>
      <c r="U631" s="777"/>
      <c r="V631" s="777"/>
      <c r="W631" s="777"/>
      <c r="X631" s="777"/>
      <c r="Y631" s="777"/>
      <c r="Z631" s="777"/>
      <c r="AA631" s="777"/>
      <c r="AB631" s="638"/>
      <c r="AC631" s="638"/>
      <c r="AD631" s="638"/>
      <c r="AE631" s="638"/>
      <c r="AF631" s="638"/>
      <c r="AG631" s="945" t="str">
        <f t="shared" si="58"/>
        <v xml:space="preserve"> </v>
      </c>
      <c r="AH631" s="774" t="str">
        <f t="shared" si="54"/>
        <v xml:space="preserve"> </v>
      </c>
      <c r="AI631" s="774" t="str">
        <f t="shared" si="59"/>
        <v xml:space="preserve"> </v>
      </c>
      <c r="AJ631" s="774" t="str">
        <f t="shared" si="55"/>
        <v xml:space="preserve"> </v>
      </c>
      <c r="AK631" s="774" t="str">
        <f t="shared" si="56"/>
        <v xml:space="preserve"> </v>
      </c>
    </row>
    <row r="632" spans="1:37" x14ac:dyDescent="0.25">
      <c r="A632" s="775"/>
      <c r="B632" s="775"/>
      <c r="C632" s="775"/>
      <c r="D632" s="775"/>
      <c r="E632" s="624"/>
      <c r="F632" s="775"/>
      <c r="G632" s="775"/>
      <c r="H632" s="754"/>
      <c r="I632" s="754"/>
      <c r="J632" s="746"/>
      <c r="K632" s="908"/>
      <c r="L632" s="638"/>
      <c r="M632" s="946"/>
      <c r="N632" s="946"/>
      <c r="O632" s="775"/>
      <c r="P632" s="775"/>
      <c r="Q632" s="947"/>
      <c r="R632" s="943" t="str">
        <f t="shared" si="57"/>
        <v xml:space="preserve"> </v>
      </c>
      <c r="S632" s="948"/>
      <c r="T632" s="948"/>
      <c r="U632" s="777"/>
      <c r="V632" s="777"/>
      <c r="W632" s="777"/>
      <c r="X632" s="777"/>
      <c r="Y632" s="777"/>
      <c r="Z632" s="777"/>
      <c r="AA632" s="777"/>
      <c r="AB632" s="638"/>
      <c r="AC632" s="638"/>
      <c r="AD632" s="638"/>
      <c r="AE632" s="638"/>
      <c r="AF632" s="638"/>
      <c r="AG632" s="945" t="str">
        <f t="shared" si="58"/>
        <v xml:space="preserve"> </v>
      </c>
      <c r="AH632" s="774" t="str">
        <f t="shared" si="54"/>
        <v xml:space="preserve"> </v>
      </c>
      <c r="AI632" s="774" t="str">
        <f t="shared" si="59"/>
        <v xml:space="preserve"> </v>
      </c>
      <c r="AJ632" s="774" t="str">
        <f t="shared" si="55"/>
        <v xml:space="preserve"> </v>
      </c>
      <c r="AK632" s="774" t="str">
        <f t="shared" si="56"/>
        <v xml:space="preserve"> </v>
      </c>
    </row>
    <row r="633" spans="1:37" x14ac:dyDescent="0.25">
      <c r="A633" s="775"/>
      <c r="B633" s="775"/>
      <c r="C633" s="775"/>
      <c r="D633" s="775"/>
      <c r="E633" s="624"/>
      <c r="F633" s="775"/>
      <c r="G633" s="775"/>
      <c r="H633" s="754"/>
      <c r="I633" s="754"/>
      <c r="J633" s="746"/>
      <c r="K633" s="908"/>
      <c r="L633" s="638"/>
      <c r="M633" s="946"/>
      <c r="N633" s="946"/>
      <c r="O633" s="775"/>
      <c r="P633" s="775"/>
      <c r="Q633" s="947"/>
      <c r="R633" s="943" t="str">
        <f t="shared" si="57"/>
        <v xml:space="preserve"> </v>
      </c>
      <c r="S633" s="948"/>
      <c r="T633" s="948"/>
      <c r="U633" s="777"/>
      <c r="V633" s="777"/>
      <c r="W633" s="777"/>
      <c r="X633" s="777"/>
      <c r="Y633" s="777"/>
      <c r="Z633" s="777"/>
      <c r="AA633" s="777"/>
      <c r="AB633" s="638"/>
      <c r="AC633" s="638"/>
      <c r="AD633" s="638"/>
      <c r="AE633" s="638"/>
      <c r="AF633" s="638"/>
      <c r="AG633" s="945" t="str">
        <f t="shared" si="58"/>
        <v xml:space="preserve"> </v>
      </c>
      <c r="AH633" s="774" t="str">
        <f t="shared" si="54"/>
        <v xml:space="preserve"> </v>
      </c>
      <c r="AI633" s="774" t="str">
        <f t="shared" si="59"/>
        <v xml:space="preserve"> </v>
      </c>
      <c r="AJ633" s="774" t="str">
        <f t="shared" si="55"/>
        <v xml:space="preserve"> </v>
      </c>
      <c r="AK633" s="774" t="str">
        <f t="shared" si="56"/>
        <v xml:space="preserve"> </v>
      </c>
    </row>
    <row r="634" spans="1:37" x14ac:dyDescent="0.25">
      <c r="A634" s="775"/>
      <c r="B634" s="775"/>
      <c r="C634" s="775"/>
      <c r="D634" s="775"/>
      <c r="E634" s="624"/>
      <c r="F634" s="775"/>
      <c r="G634" s="775"/>
      <c r="H634" s="754"/>
      <c r="I634" s="754"/>
      <c r="J634" s="746"/>
      <c r="K634" s="908"/>
      <c r="L634" s="638"/>
      <c r="M634" s="946"/>
      <c r="N634" s="946"/>
      <c r="O634" s="775"/>
      <c r="P634" s="775"/>
      <c r="Q634" s="947"/>
      <c r="R634" s="943" t="str">
        <f t="shared" si="57"/>
        <v xml:space="preserve"> </v>
      </c>
      <c r="S634" s="948"/>
      <c r="T634" s="948"/>
      <c r="U634" s="777"/>
      <c r="V634" s="777"/>
      <c r="W634" s="777"/>
      <c r="X634" s="777"/>
      <c r="Y634" s="777"/>
      <c r="Z634" s="777"/>
      <c r="AA634" s="777"/>
      <c r="AB634" s="638"/>
      <c r="AC634" s="638"/>
      <c r="AD634" s="638"/>
      <c r="AE634" s="638"/>
      <c r="AF634" s="638"/>
      <c r="AG634" s="945" t="str">
        <f t="shared" si="58"/>
        <v xml:space="preserve"> </v>
      </c>
      <c r="AH634" s="774" t="str">
        <f t="shared" si="54"/>
        <v xml:space="preserve"> </v>
      </c>
      <c r="AI634" s="774" t="str">
        <f t="shared" si="59"/>
        <v xml:space="preserve"> </v>
      </c>
      <c r="AJ634" s="774" t="str">
        <f t="shared" si="55"/>
        <v xml:space="preserve"> </v>
      </c>
      <c r="AK634" s="774" t="str">
        <f t="shared" si="56"/>
        <v xml:space="preserve"> </v>
      </c>
    </row>
    <row r="635" spans="1:37" x14ac:dyDescent="0.25">
      <c r="A635" s="775"/>
      <c r="B635" s="775"/>
      <c r="C635" s="775"/>
      <c r="D635" s="775"/>
      <c r="E635" s="624"/>
      <c r="F635" s="775"/>
      <c r="G635" s="775"/>
      <c r="H635" s="754"/>
      <c r="I635" s="754"/>
      <c r="J635" s="746"/>
      <c r="K635" s="908"/>
      <c r="L635" s="638"/>
      <c r="M635" s="946"/>
      <c r="N635" s="946"/>
      <c r="O635" s="775"/>
      <c r="P635" s="775"/>
      <c r="Q635" s="947"/>
      <c r="R635" s="943" t="str">
        <f t="shared" si="57"/>
        <v xml:space="preserve"> </v>
      </c>
      <c r="S635" s="948"/>
      <c r="T635" s="948"/>
      <c r="U635" s="777"/>
      <c r="V635" s="777"/>
      <c r="W635" s="777"/>
      <c r="X635" s="777"/>
      <c r="Y635" s="777"/>
      <c r="Z635" s="777"/>
      <c r="AA635" s="777"/>
      <c r="AB635" s="638"/>
      <c r="AC635" s="638"/>
      <c r="AD635" s="638"/>
      <c r="AE635" s="638"/>
      <c r="AF635" s="638"/>
      <c r="AG635" s="945" t="str">
        <f t="shared" si="58"/>
        <v xml:space="preserve"> </v>
      </c>
      <c r="AH635" s="774" t="str">
        <f t="shared" si="54"/>
        <v xml:space="preserve"> </v>
      </c>
      <c r="AI635" s="774" t="str">
        <f t="shared" si="59"/>
        <v xml:space="preserve"> </v>
      </c>
      <c r="AJ635" s="774" t="str">
        <f t="shared" si="55"/>
        <v xml:space="preserve"> </v>
      </c>
      <c r="AK635" s="774" t="str">
        <f t="shared" si="56"/>
        <v xml:space="preserve"> </v>
      </c>
    </row>
    <row r="636" spans="1:37" x14ac:dyDescent="0.25">
      <c r="A636" s="775"/>
      <c r="B636" s="775"/>
      <c r="C636" s="775"/>
      <c r="D636" s="775"/>
      <c r="E636" s="624"/>
      <c r="F636" s="775"/>
      <c r="G636" s="775"/>
      <c r="H636" s="754"/>
      <c r="I636" s="754"/>
      <c r="J636" s="746"/>
      <c r="K636" s="908"/>
      <c r="L636" s="638"/>
      <c r="M636" s="946"/>
      <c r="N636" s="946"/>
      <c r="O636" s="775"/>
      <c r="P636" s="775"/>
      <c r="Q636" s="947"/>
      <c r="R636" s="943" t="str">
        <f t="shared" si="57"/>
        <v xml:space="preserve"> </v>
      </c>
      <c r="S636" s="948"/>
      <c r="T636" s="948"/>
      <c r="U636" s="777"/>
      <c r="V636" s="777"/>
      <c r="W636" s="777"/>
      <c r="X636" s="777"/>
      <c r="Y636" s="777"/>
      <c r="Z636" s="777"/>
      <c r="AA636" s="777"/>
      <c r="AB636" s="638"/>
      <c r="AC636" s="638"/>
      <c r="AD636" s="638"/>
      <c r="AE636" s="638"/>
      <c r="AF636" s="638"/>
      <c r="AG636" s="945" t="str">
        <f t="shared" si="58"/>
        <v xml:space="preserve"> </v>
      </c>
      <c r="AH636" s="774" t="str">
        <f t="shared" si="54"/>
        <v xml:space="preserve"> </v>
      </c>
      <c r="AI636" s="774" t="str">
        <f t="shared" si="59"/>
        <v xml:space="preserve"> </v>
      </c>
      <c r="AJ636" s="774" t="str">
        <f t="shared" si="55"/>
        <v xml:space="preserve"> </v>
      </c>
      <c r="AK636" s="774" t="str">
        <f t="shared" si="56"/>
        <v xml:space="preserve"> </v>
      </c>
    </row>
    <row r="637" spans="1:37" x14ac:dyDescent="0.25">
      <c r="A637" s="775"/>
      <c r="B637" s="775"/>
      <c r="C637" s="775"/>
      <c r="D637" s="775"/>
      <c r="E637" s="624"/>
      <c r="F637" s="775"/>
      <c r="G637" s="775"/>
      <c r="H637" s="754"/>
      <c r="I637" s="754"/>
      <c r="J637" s="746"/>
      <c r="K637" s="908"/>
      <c r="L637" s="638"/>
      <c r="M637" s="946"/>
      <c r="N637" s="946"/>
      <c r="O637" s="775"/>
      <c r="P637" s="775"/>
      <c r="Q637" s="947"/>
      <c r="R637" s="943" t="str">
        <f t="shared" si="57"/>
        <v xml:space="preserve"> </v>
      </c>
      <c r="S637" s="948"/>
      <c r="T637" s="948"/>
      <c r="U637" s="777"/>
      <c r="V637" s="777"/>
      <c r="W637" s="777"/>
      <c r="X637" s="777"/>
      <c r="Y637" s="777"/>
      <c r="Z637" s="777"/>
      <c r="AA637" s="777"/>
      <c r="AB637" s="638"/>
      <c r="AC637" s="638"/>
      <c r="AD637" s="638"/>
      <c r="AE637" s="638"/>
      <c r="AF637" s="638"/>
      <c r="AG637" s="945" t="str">
        <f t="shared" si="58"/>
        <v xml:space="preserve"> </v>
      </c>
      <c r="AH637" s="774" t="str">
        <f t="shared" si="54"/>
        <v xml:space="preserve"> </v>
      </c>
      <c r="AI637" s="774" t="str">
        <f t="shared" si="59"/>
        <v xml:space="preserve"> </v>
      </c>
      <c r="AJ637" s="774" t="str">
        <f t="shared" si="55"/>
        <v xml:space="preserve"> </v>
      </c>
      <c r="AK637" s="774" t="str">
        <f t="shared" si="56"/>
        <v xml:space="preserve"> </v>
      </c>
    </row>
    <row r="638" spans="1:37" x14ac:dyDescent="0.25">
      <c r="A638" s="775"/>
      <c r="B638" s="775"/>
      <c r="C638" s="775"/>
      <c r="D638" s="775"/>
      <c r="E638" s="624"/>
      <c r="F638" s="775"/>
      <c r="G638" s="775"/>
      <c r="H638" s="754"/>
      <c r="I638" s="754"/>
      <c r="J638" s="746"/>
      <c r="K638" s="908"/>
      <c r="L638" s="638"/>
      <c r="M638" s="946"/>
      <c r="N638" s="946"/>
      <c r="O638" s="775"/>
      <c r="P638" s="775"/>
      <c r="Q638" s="947"/>
      <c r="R638" s="943" t="str">
        <f t="shared" si="57"/>
        <v xml:space="preserve"> </v>
      </c>
      <c r="S638" s="948"/>
      <c r="T638" s="948"/>
      <c r="U638" s="777"/>
      <c r="V638" s="777"/>
      <c r="W638" s="777"/>
      <c r="X638" s="777"/>
      <c r="Y638" s="777"/>
      <c r="Z638" s="777"/>
      <c r="AA638" s="777"/>
      <c r="AB638" s="638"/>
      <c r="AC638" s="638"/>
      <c r="AD638" s="638"/>
      <c r="AE638" s="638"/>
      <c r="AF638" s="638"/>
      <c r="AG638" s="945" t="str">
        <f t="shared" si="58"/>
        <v xml:space="preserve"> </v>
      </c>
      <c r="AH638" s="774" t="str">
        <f t="shared" si="54"/>
        <v xml:space="preserve"> </v>
      </c>
      <c r="AI638" s="774" t="str">
        <f t="shared" si="59"/>
        <v xml:space="preserve"> </v>
      </c>
      <c r="AJ638" s="774" t="str">
        <f t="shared" si="55"/>
        <v xml:space="preserve"> </v>
      </c>
      <c r="AK638" s="774" t="str">
        <f t="shared" si="56"/>
        <v xml:space="preserve"> </v>
      </c>
    </row>
    <row r="639" spans="1:37" x14ac:dyDescent="0.25">
      <c r="A639" s="775"/>
      <c r="B639" s="775"/>
      <c r="C639" s="775"/>
      <c r="D639" s="775"/>
      <c r="E639" s="624"/>
      <c r="F639" s="775"/>
      <c r="G639" s="775"/>
      <c r="H639" s="754"/>
      <c r="I639" s="754"/>
      <c r="J639" s="746"/>
      <c r="K639" s="908"/>
      <c r="L639" s="638"/>
      <c r="M639" s="946"/>
      <c r="N639" s="946"/>
      <c r="O639" s="775"/>
      <c r="P639" s="775"/>
      <c r="Q639" s="947"/>
      <c r="R639" s="943" t="str">
        <f t="shared" si="57"/>
        <v xml:space="preserve"> </v>
      </c>
      <c r="S639" s="948"/>
      <c r="T639" s="948"/>
      <c r="U639" s="777"/>
      <c r="V639" s="777"/>
      <c r="W639" s="777"/>
      <c r="X639" s="777"/>
      <c r="Y639" s="777"/>
      <c r="Z639" s="777"/>
      <c r="AA639" s="777"/>
      <c r="AB639" s="638"/>
      <c r="AC639" s="638"/>
      <c r="AD639" s="638"/>
      <c r="AE639" s="638"/>
      <c r="AF639" s="638"/>
      <c r="AG639" s="945" t="str">
        <f t="shared" si="58"/>
        <v xml:space="preserve"> </v>
      </c>
      <c r="AH639" s="774" t="str">
        <f t="shared" si="54"/>
        <v xml:space="preserve"> </v>
      </c>
      <c r="AI639" s="774" t="str">
        <f t="shared" si="59"/>
        <v xml:space="preserve"> </v>
      </c>
      <c r="AJ639" s="774" t="str">
        <f t="shared" si="55"/>
        <v xml:space="preserve"> </v>
      </c>
      <c r="AK639" s="774" t="str">
        <f t="shared" si="56"/>
        <v xml:space="preserve"> </v>
      </c>
    </row>
    <row r="640" spans="1:37" x14ac:dyDescent="0.25">
      <c r="A640" s="775"/>
      <c r="B640" s="775"/>
      <c r="C640" s="775"/>
      <c r="D640" s="775"/>
      <c r="E640" s="624"/>
      <c r="F640" s="775"/>
      <c r="G640" s="775"/>
      <c r="H640" s="754"/>
      <c r="I640" s="754"/>
      <c r="J640" s="746"/>
      <c r="K640" s="908"/>
      <c r="L640" s="638"/>
      <c r="M640" s="946"/>
      <c r="N640" s="946"/>
      <c r="O640" s="775"/>
      <c r="P640" s="775"/>
      <c r="Q640" s="947"/>
      <c r="R640" s="943" t="str">
        <f t="shared" si="57"/>
        <v xml:space="preserve"> </v>
      </c>
      <c r="S640" s="948"/>
      <c r="T640" s="948"/>
      <c r="U640" s="777"/>
      <c r="V640" s="777"/>
      <c r="W640" s="777"/>
      <c r="X640" s="777"/>
      <c r="Y640" s="777"/>
      <c r="Z640" s="777"/>
      <c r="AA640" s="777"/>
      <c r="AB640" s="638"/>
      <c r="AC640" s="638"/>
      <c r="AD640" s="638"/>
      <c r="AE640" s="638"/>
      <c r="AF640" s="638"/>
      <c r="AG640" s="945" t="str">
        <f t="shared" si="58"/>
        <v xml:space="preserve"> </v>
      </c>
      <c r="AH640" s="774" t="str">
        <f t="shared" si="54"/>
        <v xml:space="preserve"> </v>
      </c>
      <c r="AI640" s="774" t="str">
        <f t="shared" si="59"/>
        <v xml:space="preserve"> </v>
      </c>
      <c r="AJ640" s="774" t="str">
        <f t="shared" si="55"/>
        <v xml:space="preserve"> </v>
      </c>
      <c r="AK640" s="774" t="str">
        <f t="shared" si="56"/>
        <v xml:space="preserve"> </v>
      </c>
    </row>
    <row r="641" spans="1:37" x14ac:dyDescent="0.25">
      <c r="A641" s="775"/>
      <c r="B641" s="775"/>
      <c r="C641" s="775"/>
      <c r="D641" s="775"/>
      <c r="E641" s="624"/>
      <c r="F641" s="775"/>
      <c r="G641" s="775"/>
      <c r="H641" s="754"/>
      <c r="I641" s="754"/>
      <c r="J641" s="746"/>
      <c r="K641" s="908"/>
      <c r="L641" s="638"/>
      <c r="M641" s="946"/>
      <c r="N641" s="946"/>
      <c r="O641" s="775"/>
      <c r="P641" s="775"/>
      <c r="Q641" s="947"/>
      <c r="R641" s="943" t="str">
        <f t="shared" si="57"/>
        <v xml:space="preserve"> </v>
      </c>
      <c r="S641" s="948"/>
      <c r="T641" s="948"/>
      <c r="U641" s="777"/>
      <c r="V641" s="777"/>
      <c r="W641" s="777"/>
      <c r="X641" s="777"/>
      <c r="Y641" s="777"/>
      <c r="Z641" s="777"/>
      <c r="AA641" s="777"/>
      <c r="AB641" s="638"/>
      <c r="AC641" s="638"/>
      <c r="AD641" s="638"/>
      <c r="AE641" s="638"/>
      <c r="AF641" s="638"/>
      <c r="AG641" s="945" t="str">
        <f t="shared" si="58"/>
        <v xml:space="preserve"> </v>
      </c>
      <c r="AH641" s="774" t="str">
        <f t="shared" si="54"/>
        <v xml:space="preserve"> </v>
      </c>
      <c r="AI641" s="774" t="str">
        <f t="shared" si="59"/>
        <v xml:space="preserve"> </v>
      </c>
      <c r="AJ641" s="774" t="str">
        <f t="shared" si="55"/>
        <v xml:space="preserve"> </v>
      </c>
      <c r="AK641" s="774" t="str">
        <f t="shared" si="56"/>
        <v xml:space="preserve"> </v>
      </c>
    </row>
    <row r="642" spans="1:37" x14ac:dyDescent="0.25">
      <c r="A642" s="775"/>
      <c r="B642" s="775"/>
      <c r="C642" s="775"/>
      <c r="D642" s="775"/>
      <c r="E642" s="624"/>
      <c r="F642" s="775"/>
      <c r="G642" s="775"/>
      <c r="H642" s="754"/>
      <c r="I642" s="754"/>
      <c r="J642" s="746"/>
      <c r="K642" s="908"/>
      <c r="L642" s="638"/>
      <c r="M642" s="946"/>
      <c r="N642" s="946"/>
      <c r="O642" s="775"/>
      <c r="P642" s="775"/>
      <c r="Q642" s="947"/>
      <c r="R642" s="943" t="str">
        <f t="shared" si="57"/>
        <v xml:space="preserve"> </v>
      </c>
      <c r="S642" s="948"/>
      <c r="T642" s="948"/>
      <c r="U642" s="777"/>
      <c r="V642" s="777"/>
      <c r="W642" s="777"/>
      <c r="X642" s="777"/>
      <c r="Y642" s="777"/>
      <c r="Z642" s="777"/>
      <c r="AA642" s="777"/>
      <c r="AB642" s="638"/>
      <c r="AC642" s="638"/>
      <c r="AD642" s="638"/>
      <c r="AE642" s="638"/>
      <c r="AF642" s="638"/>
      <c r="AG642" s="945" t="str">
        <f t="shared" si="58"/>
        <v xml:space="preserve"> </v>
      </c>
      <c r="AH642" s="774" t="str">
        <f t="shared" si="54"/>
        <v xml:space="preserve"> </v>
      </c>
      <c r="AI642" s="774" t="str">
        <f t="shared" si="59"/>
        <v xml:space="preserve"> </v>
      </c>
      <c r="AJ642" s="774" t="str">
        <f t="shared" si="55"/>
        <v xml:space="preserve"> </v>
      </c>
      <c r="AK642" s="774" t="str">
        <f t="shared" si="56"/>
        <v xml:space="preserve"> </v>
      </c>
    </row>
    <row r="643" spans="1:37" x14ac:dyDescent="0.25">
      <c r="A643" s="775"/>
      <c r="B643" s="775"/>
      <c r="C643" s="775"/>
      <c r="D643" s="775"/>
      <c r="E643" s="624"/>
      <c r="F643" s="775"/>
      <c r="G643" s="775"/>
      <c r="H643" s="754"/>
      <c r="I643" s="754"/>
      <c r="J643" s="746"/>
      <c r="K643" s="908"/>
      <c r="L643" s="638"/>
      <c r="M643" s="946"/>
      <c r="N643" s="946"/>
      <c r="O643" s="775"/>
      <c r="P643" s="775"/>
      <c r="Q643" s="947"/>
      <c r="R643" s="943" t="str">
        <f t="shared" si="57"/>
        <v xml:space="preserve"> </v>
      </c>
      <c r="S643" s="948"/>
      <c r="T643" s="948"/>
      <c r="U643" s="777"/>
      <c r="V643" s="777"/>
      <c r="W643" s="777"/>
      <c r="X643" s="777"/>
      <c r="Y643" s="777"/>
      <c r="Z643" s="777"/>
      <c r="AA643" s="777"/>
      <c r="AB643" s="638"/>
      <c r="AC643" s="638"/>
      <c r="AD643" s="638"/>
      <c r="AE643" s="638"/>
      <c r="AF643" s="638"/>
      <c r="AG643" s="945" t="str">
        <f t="shared" si="58"/>
        <v xml:space="preserve"> </v>
      </c>
      <c r="AH643" s="774" t="str">
        <f t="shared" si="54"/>
        <v xml:space="preserve"> </v>
      </c>
      <c r="AI643" s="774" t="str">
        <f t="shared" si="59"/>
        <v xml:space="preserve"> </v>
      </c>
      <c r="AJ643" s="774" t="str">
        <f t="shared" si="55"/>
        <v xml:space="preserve"> </v>
      </c>
      <c r="AK643" s="774" t="str">
        <f t="shared" si="56"/>
        <v xml:space="preserve"> </v>
      </c>
    </row>
    <row r="644" spans="1:37" x14ac:dyDescent="0.25">
      <c r="A644" s="775"/>
      <c r="B644" s="775"/>
      <c r="C644" s="775"/>
      <c r="D644" s="775"/>
      <c r="E644" s="624"/>
      <c r="F644" s="775"/>
      <c r="G644" s="775"/>
      <c r="H644" s="754"/>
      <c r="I644" s="754"/>
      <c r="J644" s="746"/>
      <c r="K644" s="908"/>
      <c r="L644" s="638"/>
      <c r="M644" s="946"/>
      <c r="N644" s="946"/>
      <c r="O644" s="775"/>
      <c r="P644" s="775"/>
      <c r="Q644" s="947"/>
      <c r="R644" s="943" t="str">
        <f t="shared" si="57"/>
        <v xml:space="preserve"> </v>
      </c>
      <c r="S644" s="948"/>
      <c r="T644" s="948"/>
      <c r="U644" s="777"/>
      <c r="V644" s="777"/>
      <c r="W644" s="777"/>
      <c r="X644" s="777"/>
      <c r="Y644" s="777"/>
      <c r="Z644" s="777"/>
      <c r="AA644" s="777"/>
      <c r="AB644" s="638"/>
      <c r="AC644" s="638"/>
      <c r="AD644" s="638"/>
      <c r="AE644" s="638"/>
      <c r="AF644" s="638"/>
      <c r="AG644" s="945" t="str">
        <f t="shared" si="58"/>
        <v xml:space="preserve"> </v>
      </c>
      <c r="AH644" s="774" t="str">
        <f t="shared" si="54"/>
        <v xml:space="preserve"> </v>
      </c>
      <c r="AI644" s="774" t="str">
        <f t="shared" si="59"/>
        <v xml:space="preserve"> </v>
      </c>
      <c r="AJ644" s="774" t="str">
        <f t="shared" si="55"/>
        <v xml:space="preserve"> </v>
      </c>
      <c r="AK644" s="774" t="str">
        <f t="shared" si="56"/>
        <v xml:space="preserve"> </v>
      </c>
    </row>
    <row r="645" spans="1:37" x14ac:dyDescent="0.25">
      <c r="A645" s="775"/>
      <c r="B645" s="775"/>
      <c r="C645" s="775"/>
      <c r="D645" s="775"/>
      <c r="E645" s="624"/>
      <c r="F645" s="775"/>
      <c r="G645" s="775"/>
      <c r="H645" s="754"/>
      <c r="I645" s="754"/>
      <c r="J645" s="746"/>
      <c r="K645" s="908"/>
      <c r="L645" s="638"/>
      <c r="M645" s="946"/>
      <c r="N645" s="946"/>
      <c r="O645" s="775"/>
      <c r="P645" s="775"/>
      <c r="Q645" s="947"/>
      <c r="R645" s="943" t="str">
        <f t="shared" si="57"/>
        <v xml:space="preserve"> </v>
      </c>
      <c r="S645" s="948"/>
      <c r="T645" s="948"/>
      <c r="U645" s="777"/>
      <c r="V645" s="777"/>
      <c r="W645" s="777"/>
      <c r="X645" s="777"/>
      <c r="Y645" s="777"/>
      <c r="Z645" s="777"/>
      <c r="AA645" s="777"/>
      <c r="AB645" s="638"/>
      <c r="AC645" s="638"/>
      <c r="AD645" s="638"/>
      <c r="AE645" s="638"/>
      <c r="AF645" s="638"/>
      <c r="AG645" s="945" t="str">
        <f t="shared" si="58"/>
        <v xml:space="preserve"> </v>
      </c>
      <c r="AH645" s="774" t="str">
        <f t="shared" si="54"/>
        <v xml:space="preserve"> </v>
      </c>
      <c r="AI645" s="774" t="str">
        <f t="shared" si="59"/>
        <v xml:space="preserve"> </v>
      </c>
      <c r="AJ645" s="774" t="str">
        <f t="shared" si="55"/>
        <v xml:space="preserve"> </v>
      </c>
      <c r="AK645" s="774" t="str">
        <f t="shared" si="56"/>
        <v xml:space="preserve"> </v>
      </c>
    </row>
    <row r="646" spans="1:37" x14ac:dyDescent="0.25">
      <c r="A646" s="775"/>
      <c r="B646" s="775"/>
      <c r="C646" s="775"/>
      <c r="D646" s="775"/>
      <c r="E646" s="624"/>
      <c r="F646" s="775"/>
      <c r="G646" s="775"/>
      <c r="H646" s="754"/>
      <c r="I646" s="754"/>
      <c r="J646" s="746"/>
      <c r="K646" s="908"/>
      <c r="L646" s="638"/>
      <c r="M646" s="946"/>
      <c r="N646" s="946"/>
      <c r="O646" s="775"/>
      <c r="P646" s="775"/>
      <c r="Q646" s="947"/>
      <c r="R646" s="943" t="str">
        <f t="shared" si="57"/>
        <v xml:space="preserve"> </v>
      </c>
      <c r="S646" s="948"/>
      <c r="T646" s="948"/>
      <c r="U646" s="777"/>
      <c r="V646" s="777"/>
      <c r="W646" s="777"/>
      <c r="X646" s="777"/>
      <c r="Y646" s="777"/>
      <c r="Z646" s="777"/>
      <c r="AA646" s="777"/>
      <c r="AB646" s="638"/>
      <c r="AC646" s="638"/>
      <c r="AD646" s="638"/>
      <c r="AE646" s="638"/>
      <c r="AF646" s="638"/>
      <c r="AG646" s="945" t="str">
        <f t="shared" si="58"/>
        <v xml:space="preserve"> </v>
      </c>
      <c r="AH646" s="774" t="str">
        <f t="shared" ref="AH646:AH709" si="60">IFERROR(U646/R646," ")</f>
        <v xml:space="preserve"> </v>
      </c>
      <c r="AI646" s="774" t="str">
        <f t="shared" si="59"/>
        <v xml:space="preserve"> </v>
      </c>
      <c r="AJ646" s="774" t="str">
        <f t="shared" ref="AJ646:AJ709" si="61">IFERROR(Z646*0.187*10^-3/O646," ")</f>
        <v xml:space="preserve"> </v>
      </c>
      <c r="AK646" s="774" t="str">
        <f t="shared" ref="AK646:AK709" si="62">IFERROR(AD646*0.187*10^-3/P646," ")</f>
        <v xml:space="preserve"> </v>
      </c>
    </row>
    <row r="647" spans="1:37" x14ac:dyDescent="0.25">
      <c r="A647" s="775"/>
      <c r="B647" s="775"/>
      <c r="C647" s="775"/>
      <c r="D647" s="775"/>
      <c r="E647" s="624"/>
      <c r="F647" s="775"/>
      <c r="G647" s="775"/>
      <c r="H647" s="754"/>
      <c r="I647" s="754"/>
      <c r="J647" s="746"/>
      <c r="K647" s="908"/>
      <c r="L647" s="638"/>
      <c r="M647" s="946"/>
      <c r="N647" s="946"/>
      <c r="O647" s="775"/>
      <c r="P647" s="775"/>
      <c r="Q647" s="947"/>
      <c r="R647" s="943" t="str">
        <f t="shared" ref="R647:R710" si="63">IF(M647*T647&gt;0,M647*T647," ")</f>
        <v xml:space="preserve"> </v>
      </c>
      <c r="S647" s="948"/>
      <c r="T647" s="948"/>
      <c r="U647" s="777"/>
      <c r="V647" s="777"/>
      <c r="W647" s="777"/>
      <c r="X647" s="777"/>
      <c r="Y647" s="777"/>
      <c r="Z647" s="777"/>
      <c r="AA647" s="777"/>
      <c r="AB647" s="638"/>
      <c r="AC647" s="638"/>
      <c r="AD647" s="638"/>
      <c r="AE647" s="638"/>
      <c r="AF647" s="638"/>
      <c r="AG647" s="945" t="str">
        <f t="shared" ref="AG647:AG710" si="64">IF(AF647&gt;0,AF647*0.187*10^-3," ")</f>
        <v xml:space="preserve"> </v>
      </c>
      <c r="AH647" s="774" t="str">
        <f t="shared" si="60"/>
        <v xml:space="preserve"> </v>
      </c>
      <c r="AI647" s="774" t="str">
        <f t="shared" ref="AI647:AI710" si="65">IFERROR(AH647*0.187*10^3," ")</f>
        <v xml:space="preserve"> </v>
      </c>
      <c r="AJ647" s="774" t="str">
        <f t="shared" si="61"/>
        <v xml:space="preserve"> </v>
      </c>
      <c r="AK647" s="774" t="str">
        <f t="shared" si="62"/>
        <v xml:space="preserve"> </v>
      </c>
    </row>
    <row r="648" spans="1:37" x14ac:dyDescent="0.25">
      <c r="A648" s="775"/>
      <c r="B648" s="775"/>
      <c r="C648" s="775"/>
      <c r="D648" s="775"/>
      <c r="E648" s="624"/>
      <c r="F648" s="775"/>
      <c r="G648" s="775"/>
      <c r="H648" s="754"/>
      <c r="I648" s="754"/>
      <c r="J648" s="746"/>
      <c r="K648" s="908"/>
      <c r="L648" s="638"/>
      <c r="M648" s="946"/>
      <c r="N648" s="946"/>
      <c r="O648" s="775"/>
      <c r="P648" s="775"/>
      <c r="Q648" s="947"/>
      <c r="R648" s="943" t="str">
        <f t="shared" si="63"/>
        <v xml:space="preserve"> </v>
      </c>
      <c r="S648" s="948"/>
      <c r="T648" s="948"/>
      <c r="U648" s="777"/>
      <c r="V648" s="777"/>
      <c r="W648" s="777"/>
      <c r="X648" s="777"/>
      <c r="Y648" s="777"/>
      <c r="Z648" s="777"/>
      <c r="AA648" s="777"/>
      <c r="AB648" s="638"/>
      <c r="AC648" s="638"/>
      <c r="AD648" s="638"/>
      <c r="AE648" s="638"/>
      <c r="AF648" s="638"/>
      <c r="AG648" s="945" t="str">
        <f t="shared" si="64"/>
        <v xml:space="preserve"> </v>
      </c>
      <c r="AH648" s="774" t="str">
        <f t="shared" si="60"/>
        <v xml:space="preserve"> </v>
      </c>
      <c r="AI648" s="774" t="str">
        <f t="shared" si="65"/>
        <v xml:space="preserve"> </v>
      </c>
      <c r="AJ648" s="774" t="str">
        <f t="shared" si="61"/>
        <v xml:space="preserve"> </v>
      </c>
      <c r="AK648" s="774" t="str">
        <f t="shared" si="62"/>
        <v xml:space="preserve"> </v>
      </c>
    </row>
    <row r="649" spans="1:37" x14ac:dyDescent="0.25">
      <c r="A649" s="775"/>
      <c r="B649" s="775"/>
      <c r="C649" s="775"/>
      <c r="D649" s="775"/>
      <c r="E649" s="624"/>
      <c r="F649" s="775"/>
      <c r="G649" s="775"/>
      <c r="H649" s="754"/>
      <c r="I649" s="754"/>
      <c r="J649" s="746"/>
      <c r="K649" s="908"/>
      <c r="L649" s="638"/>
      <c r="M649" s="946"/>
      <c r="N649" s="946"/>
      <c r="O649" s="775"/>
      <c r="P649" s="775"/>
      <c r="Q649" s="947"/>
      <c r="R649" s="943" t="str">
        <f t="shared" si="63"/>
        <v xml:space="preserve"> </v>
      </c>
      <c r="S649" s="948"/>
      <c r="T649" s="948"/>
      <c r="U649" s="777"/>
      <c r="V649" s="777"/>
      <c r="W649" s="777"/>
      <c r="X649" s="777"/>
      <c r="Y649" s="777"/>
      <c r="Z649" s="777"/>
      <c r="AA649" s="777"/>
      <c r="AB649" s="638"/>
      <c r="AC649" s="638"/>
      <c r="AD649" s="638"/>
      <c r="AE649" s="638"/>
      <c r="AF649" s="638"/>
      <c r="AG649" s="945" t="str">
        <f t="shared" si="64"/>
        <v xml:space="preserve"> </v>
      </c>
      <c r="AH649" s="774" t="str">
        <f t="shared" si="60"/>
        <v xml:space="preserve"> </v>
      </c>
      <c r="AI649" s="774" t="str">
        <f t="shared" si="65"/>
        <v xml:space="preserve"> </v>
      </c>
      <c r="AJ649" s="774" t="str">
        <f t="shared" si="61"/>
        <v xml:space="preserve"> </v>
      </c>
      <c r="AK649" s="774" t="str">
        <f t="shared" si="62"/>
        <v xml:space="preserve"> </v>
      </c>
    </row>
    <row r="650" spans="1:37" x14ac:dyDescent="0.25">
      <c r="A650" s="775"/>
      <c r="B650" s="775"/>
      <c r="C650" s="775"/>
      <c r="D650" s="775"/>
      <c r="E650" s="624"/>
      <c r="F650" s="775"/>
      <c r="G650" s="775"/>
      <c r="H650" s="754"/>
      <c r="I650" s="754"/>
      <c r="J650" s="746"/>
      <c r="K650" s="908"/>
      <c r="L650" s="638"/>
      <c r="M650" s="946"/>
      <c r="N650" s="946"/>
      <c r="O650" s="775"/>
      <c r="P650" s="775"/>
      <c r="Q650" s="947"/>
      <c r="R650" s="943" t="str">
        <f t="shared" si="63"/>
        <v xml:space="preserve"> </v>
      </c>
      <c r="S650" s="948"/>
      <c r="T650" s="948"/>
      <c r="U650" s="777"/>
      <c r="V650" s="777"/>
      <c r="W650" s="777"/>
      <c r="X650" s="777"/>
      <c r="Y650" s="777"/>
      <c r="Z650" s="777"/>
      <c r="AA650" s="777"/>
      <c r="AB650" s="638"/>
      <c r="AC650" s="638"/>
      <c r="AD650" s="638"/>
      <c r="AE650" s="638"/>
      <c r="AF650" s="638"/>
      <c r="AG650" s="945" t="str">
        <f t="shared" si="64"/>
        <v xml:space="preserve"> </v>
      </c>
      <c r="AH650" s="774" t="str">
        <f t="shared" si="60"/>
        <v xml:space="preserve"> </v>
      </c>
      <c r="AI650" s="774" t="str">
        <f t="shared" si="65"/>
        <v xml:space="preserve"> </v>
      </c>
      <c r="AJ650" s="774" t="str">
        <f t="shared" si="61"/>
        <v xml:space="preserve"> </v>
      </c>
      <c r="AK650" s="774" t="str">
        <f t="shared" si="62"/>
        <v xml:space="preserve"> </v>
      </c>
    </row>
    <row r="651" spans="1:37" x14ac:dyDescent="0.25">
      <c r="A651" s="775"/>
      <c r="B651" s="775"/>
      <c r="C651" s="775"/>
      <c r="D651" s="775"/>
      <c r="E651" s="624"/>
      <c r="F651" s="775"/>
      <c r="G651" s="775"/>
      <c r="H651" s="754"/>
      <c r="I651" s="754"/>
      <c r="J651" s="746"/>
      <c r="K651" s="908"/>
      <c r="L651" s="638"/>
      <c r="M651" s="946"/>
      <c r="N651" s="946"/>
      <c r="O651" s="775"/>
      <c r="P651" s="775"/>
      <c r="Q651" s="947"/>
      <c r="R651" s="943" t="str">
        <f t="shared" si="63"/>
        <v xml:space="preserve"> </v>
      </c>
      <c r="S651" s="948"/>
      <c r="T651" s="948"/>
      <c r="U651" s="777"/>
      <c r="V651" s="777"/>
      <c r="W651" s="777"/>
      <c r="X651" s="777"/>
      <c r="Y651" s="777"/>
      <c r="Z651" s="777"/>
      <c r="AA651" s="777"/>
      <c r="AB651" s="638"/>
      <c r="AC651" s="638"/>
      <c r="AD651" s="638"/>
      <c r="AE651" s="638"/>
      <c r="AF651" s="638"/>
      <c r="AG651" s="945" t="str">
        <f t="shared" si="64"/>
        <v xml:space="preserve"> </v>
      </c>
      <c r="AH651" s="774" t="str">
        <f t="shared" si="60"/>
        <v xml:space="preserve"> </v>
      </c>
      <c r="AI651" s="774" t="str">
        <f t="shared" si="65"/>
        <v xml:space="preserve"> </v>
      </c>
      <c r="AJ651" s="774" t="str">
        <f t="shared" si="61"/>
        <v xml:space="preserve"> </v>
      </c>
      <c r="AK651" s="774" t="str">
        <f t="shared" si="62"/>
        <v xml:space="preserve"> </v>
      </c>
    </row>
    <row r="652" spans="1:37" x14ac:dyDescent="0.25">
      <c r="A652" s="775"/>
      <c r="B652" s="775"/>
      <c r="C652" s="775"/>
      <c r="D652" s="775"/>
      <c r="E652" s="624"/>
      <c r="F652" s="775"/>
      <c r="G652" s="775"/>
      <c r="H652" s="754"/>
      <c r="I652" s="754"/>
      <c r="J652" s="746"/>
      <c r="K652" s="908"/>
      <c r="L652" s="638"/>
      <c r="M652" s="946"/>
      <c r="N652" s="946"/>
      <c r="O652" s="775"/>
      <c r="P652" s="775"/>
      <c r="Q652" s="947"/>
      <c r="R652" s="943" t="str">
        <f t="shared" si="63"/>
        <v xml:space="preserve"> </v>
      </c>
      <c r="S652" s="948"/>
      <c r="T652" s="948"/>
      <c r="U652" s="777"/>
      <c r="V652" s="777"/>
      <c r="W652" s="777"/>
      <c r="X652" s="777"/>
      <c r="Y652" s="777"/>
      <c r="Z652" s="777"/>
      <c r="AA652" s="777"/>
      <c r="AB652" s="638"/>
      <c r="AC652" s="638"/>
      <c r="AD652" s="638"/>
      <c r="AE652" s="638"/>
      <c r="AF652" s="638"/>
      <c r="AG652" s="945" t="str">
        <f t="shared" si="64"/>
        <v xml:space="preserve"> </v>
      </c>
      <c r="AH652" s="774" t="str">
        <f t="shared" si="60"/>
        <v xml:space="preserve"> </v>
      </c>
      <c r="AI652" s="774" t="str">
        <f t="shared" si="65"/>
        <v xml:space="preserve"> </v>
      </c>
      <c r="AJ652" s="774" t="str">
        <f t="shared" si="61"/>
        <v xml:space="preserve"> </v>
      </c>
      <c r="AK652" s="774" t="str">
        <f t="shared" si="62"/>
        <v xml:space="preserve"> </v>
      </c>
    </row>
    <row r="653" spans="1:37" x14ac:dyDescent="0.25">
      <c r="A653" s="775"/>
      <c r="B653" s="775"/>
      <c r="C653" s="775"/>
      <c r="D653" s="775"/>
      <c r="E653" s="624"/>
      <c r="F653" s="775"/>
      <c r="G653" s="775"/>
      <c r="H653" s="754"/>
      <c r="I653" s="754"/>
      <c r="J653" s="746"/>
      <c r="K653" s="908"/>
      <c r="L653" s="638"/>
      <c r="M653" s="946"/>
      <c r="N653" s="946"/>
      <c r="O653" s="775"/>
      <c r="P653" s="775"/>
      <c r="Q653" s="947"/>
      <c r="R653" s="943" t="str">
        <f t="shared" si="63"/>
        <v xml:space="preserve"> </v>
      </c>
      <c r="S653" s="948"/>
      <c r="T653" s="948"/>
      <c r="U653" s="777"/>
      <c r="V653" s="777"/>
      <c r="W653" s="777"/>
      <c r="X653" s="777"/>
      <c r="Y653" s="777"/>
      <c r="Z653" s="777"/>
      <c r="AA653" s="777"/>
      <c r="AB653" s="638"/>
      <c r="AC653" s="638"/>
      <c r="AD653" s="638"/>
      <c r="AE653" s="638"/>
      <c r="AF653" s="638"/>
      <c r="AG653" s="945" t="str">
        <f t="shared" si="64"/>
        <v xml:space="preserve"> </v>
      </c>
      <c r="AH653" s="774" t="str">
        <f t="shared" si="60"/>
        <v xml:space="preserve"> </v>
      </c>
      <c r="AI653" s="774" t="str">
        <f t="shared" si="65"/>
        <v xml:space="preserve"> </v>
      </c>
      <c r="AJ653" s="774" t="str">
        <f t="shared" si="61"/>
        <v xml:space="preserve"> </v>
      </c>
      <c r="AK653" s="774" t="str">
        <f t="shared" si="62"/>
        <v xml:space="preserve"> </v>
      </c>
    </row>
    <row r="654" spans="1:37" x14ac:dyDescent="0.25">
      <c r="A654" s="775"/>
      <c r="B654" s="775"/>
      <c r="C654" s="775"/>
      <c r="D654" s="775"/>
      <c r="E654" s="624"/>
      <c r="F654" s="775"/>
      <c r="G654" s="775"/>
      <c r="H654" s="754"/>
      <c r="I654" s="754"/>
      <c r="J654" s="746"/>
      <c r="K654" s="908"/>
      <c r="L654" s="638"/>
      <c r="M654" s="946"/>
      <c r="N654" s="946"/>
      <c r="O654" s="775"/>
      <c r="P654" s="775"/>
      <c r="Q654" s="947"/>
      <c r="R654" s="943" t="str">
        <f t="shared" si="63"/>
        <v xml:space="preserve"> </v>
      </c>
      <c r="S654" s="948"/>
      <c r="T654" s="948"/>
      <c r="U654" s="777"/>
      <c r="V654" s="777"/>
      <c r="W654" s="777"/>
      <c r="X654" s="777"/>
      <c r="Y654" s="777"/>
      <c r="Z654" s="777"/>
      <c r="AA654" s="777"/>
      <c r="AB654" s="638"/>
      <c r="AC654" s="638"/>
      <c r="AD654" s="638"/>
      <c r="AE654" s="638"/>
      <c r="AF654" s="638"/>
      <c r="AG654" s="945" t="str">
        <f t="shared" si="64"/>
        <v xml:space="preserve"> </v>
      </c>
      <c r="AH654" s="774" t="str">
        <f t="shared" si="60"/>
        <v xml:space="preserve"> </v>
      </c>
      <c r="AI654" s="774" t="str">
        <f t="shared" si="65"/>
        <v xml:space="preserve"> </v>
      </c>
      <c r="AJ654" s="774" t="str">
        <f t="shared" si="61"/>
        <v xml:space="preserve"> </v>
      </c>
      <c r="AK654" s="774" t="str">
        <f t="shared" si="62"/>
        <v xml:space="preserve"> </v>
      </c>
    </row>
    <row r="655" spans="1:37" x14ac:dyDescent="0.25">
      <c r="A655" s="775"/>
      <c r="B655" s="775"/>
      <c r="C655" s="775"/>
      <c r="D655" s="775"/>
      <c r="E655" s="624"/>
      <c r="F655" s="775"/>
      <c r="G655" s="775"/>
      <c r="H655" s="754"/>
      <c r="I655" s="754"/>
      <c r="J655" s="746"/>
      <c r="K655" s="908"/>
      <c r="L655" s="638"/>
      <c r="M655" s="946"/>
      <c r="N655" s="946"/>
      <c r="O655" s="775"/>
      <c r="P655" s="775"/>
      <c r="Q655" s="947"/>
      <c r="R655" s="943" t="str">
        <f t="shared" si="63"/>
        <v xml:space="preserve"> </v>
      </c>
      <c r="S655" s="948"/>
      <c r="T655" s="948"/>
      <c r="U655" s="777"/>
      <c r="V655" s="777"/>
      <c r="W655" s="777"/>
      <c r="X655" s="777"/>
      <c r="Y655" s="777"/>
      <c r="Z655" s="777"/>
      <c r="AA655" s="777"/>
      <c r="AB655" s="638"/>
      <c r="AC655" s="638"/>
      <c r="AD655" s="638"/>
      <c r="AE655" s="638"/>
      <c r="AF655" s="638"/>
      <c r="AG655" s="945" t="str">
        <f t="shared" si="64"/>
        <v xml:space="preserve"> </v>
      </c>
      <c r="AH655" s="774" t="str">
        <f t="shared" si="60"/>
        <v xml:space="preserve"> </v>
      </c>
      <c r="AI655" s="774" t="str">
        <f t="shared" si="65"/>
        <v xml:space="preserve"> </v>
      </c>
      <c r="AJ655" s="774" t="str">
        <f t="shared" si="61"/>
        <v xml:space="preserve"> </v>
      </c>
      <c r="AK655" s="774" t="str">
        <f t="shared" si="62"/>
        <v xml:space="preserve"> </v>
      </c>
    </row>
    <row r="656" spans="1:37" x14ac:dyDescent="0.25">
      <c r="A656" s="775"/>
      <c r="B656" s="775"/>
      <c r="C656" s="775"/>
      <c r="D656" s="775"/>
      <c r="E656" s="624"/>
      <c r="F656" s="775"/>
      <c r="G656" s="775"/>
      <c r="H656" s="754"/>
      <c r="I656" s="754"/>
      <c r="J656" s="746"/>
      <c r="K656" s="908"/>
      <c r="L656" s="638"/>
      <c r="M656" s="946"/>
      <c r="N656" s="946"/>
      <c r="O656" s="775"/>
      <c r="P656" s="775"/>
      <c r="Q656" s="947"/>
      <c r="R656" s="943" t="str">
        <f t="shared" si="63"/>
        <v xml:space="preserve"> </v>
      </c>
      <c r="S656" s="948"/>
      <c r="T656" s="948"/>
      <c r="U656" s="777"/>
      <c r="V656" s="777"/>
      <c r="W656" s="777"/>
      <c r="X656" s="777"/>
      <c r="Y656" s="777"/>
      <c r="Z656" s="777"/>
      <c r="AA656" s="777"/>
      <c r="AB656" s="638"/>
      <c r="AC656" s="638"/>
      <c r="AD656" s="638"/>
      <c r="AE656" s="638"/>
      <c r="AF656" s="638"/>
      <c r="AG656" s="945" t="str">
        <f t="shared" si="64"/>
        <v xml:space="preserve"> </v>
      </c>
      <c r="AH656" s="774" t="str">
        <f t="shared" si="60"/>
        <v xml:space="preserve"> </v>
      </c>
      <c r="AI656" s="774" t="str">
        <f t="shared" si="65"/>
        <v xml:space="preserve"> </v>
      </c>
      <c r="AJ656" s="774" t="str">
        <f t="shared" si="61"/>
        <v xml:space="preserve"> </v>
      </c>
      <c r="AK656" s="774" t="str">
        <f t="shared" si="62"/>
        <v xml:space="preserve"> </v>
      </c>
    </row>
    <row r="657" spans="1:37" x14ac:dyDescent="0.25">
      <c r="A657" s="775"/>
      <c r="B657" s="775"/>
      <c r="C657" s="775"/>
      <c r="D657" s="775"/>
      <c r="E657" s="624"/>
      <c r="F657" s="775"/>
      <c r="G657" s="775"/>
      <c r="H657" s="754"/>
      <c r="I657" s="754"/>
      <c r="J657" s="746"/>
      <c r="K657" s="908"/>
      <c r="L657" s="638"/>
      <c r="M657" s="946"/>
      <c r="N657" s="946"/>
      <c r="O657" s="775"/>
      <c r="P657" s="775"/>
      <c r="Q657" s="947"/>
      <c r="R657" s="943" t="str">
        <f t="shared" si="63"/>
        <v xml:space="preserve"> </v>
      </c>
      <c r="S657" s="948"/>
      <c r="T657" s="948"/>
      <c r="U657" s="777"/>
      <c r="V657" s="777"/>
      <c r="W657" s="777"/>
      <c r="X657" s="777"/>
      <c r="Y657" s="777"/>
      <c r="Z657" s="777"/>
      <c r="AA657" s="777"/>
      <c r="AB657" s="638"/>
      <c r="AC657" s="638"/>
      <c r="AD657" s="638"/>
      <c r="AE657" s="638"/>
      <c r="AF657" s="638"/>
      <c r="AG657" s="945" t="str">
        <f t="shared" si="64"/>
        <v xml:space="preserve"> </v>
      </c>
      <c r="AH657" s="774" t="str">
        <f t="shared" si="60"/>
        <v xml:space="preserve"> </v>
      </c>
      <c r="AI657" s="774" t="str">
        <f t="shared" si="65"/>
        <v xml:space="preserve"> </v>
      </c>
      <c r="AJ657" s="774" t="str">
        <f t="shared" si="61"/>
        <v xml:space="preserve"> </v>
      </c>
      <c r="AK657" s="774" t="str">
        <f t="shared" si="62"/>
        <v xml:space="preserve"> </v>
      </c>
    </row>
    <row r="658" spans="1:37" x14ac:dyDescent="0.25">
      <c r="A658" s="775"/>
      <c r="B658" s="775"/>
      <c r="C658" s="775"/>
      <c r="D658" s="775"/>
      <c r="E658" s="624"/>
      <c r="F658" s="775"/>
      <c r="G658" s="775"/>
      <c r="H658" s="754"/>
      <c r="I658" s="754"/>
      <c r="J658" s="746"/>
      <c r="K658" s="908"/>
      <c r="L658" s="638"/>
      <c r="M658" s="946"/>
      <c r="N658" s="946"/>
      <c r="O658" s="775"/>
      <c r="P658" s="775"/>
      <c r="Q658" s="947"/>
      <c r="R658" s="943" t="str">
        <f t="shared" si="63"/>
        <v xml:space="preserve"> </v>
      </c>
      <c r="S658" s="948"/>
      <c r="T658" s="948"/>
      <c r="U658" s="777"/>
      <c r="V658" s="777"/>
      <c r="W658" s="777"/>
      <c r="X658" s="777"/>
      <c r="Y658" s="777"/>
      <c r="Z658" s="777"/>
      <c r="AA658" s="777"/>
      <c r="AB658" s="638"/>
      <c r="AC658" s="638"/>
      <c r="AD658" s="638"/>
      <c r="AE658" s="638"/>
      <c r="AF658" s="638"/>
      <c r="AG658" s="945" t="str">
        <f t="shared" si="64"/>
        <v xml:space="preserve"> </v>
      </c>
      <c r="AH658" s="774" t="str">
        <f t="shared" si="60"/>
        <v xml:space="preserve"> </v>
      </c>
      <c r="AI658" s="774" t="str">
        <f t="shared" si="65"/>
        <v xml:space="preserve"> </v>
      </c>
      <c r="AJ658" s="774" t="str">
        <f t="shared" si="61"/>
        <v xml:space="preserve"> </v>
      </c>
      <c r="AK658" s="774" t="str">
        <f t="shared" si="62"/>
        <v xml:space="preserve"> </v>
      </c>
    </row>
    <row r="659" spans="1:37" x14ac:dyDescent="0.25">
      <c r="A659" s="775"/>
      <c r="B659" s="775"/>
      <c r="C659" s="775"/>
      <c r="D659" s="775"/>
      <c r="E659" s="624"/>
      <c r="F659" s="775"/>
      <c r="G659" s="775"/>
      <c r="H659" s="754"/>
      <c r="I659" s="754"/>
      <c r="J659" s="746"/>
      <c r="K659" s="908"/>
      <c r="L659" s="638"/>
      <c r="M659" s="946"/>
      <c r="N659" s="946"/>
      <c r="O659" s="775"/>
      <c r="P659" s="775"/>
      <c r="Q659" s="947"/>
      <c r="R659" s="943" t="str">
        <f t="shared" si="63"/>
        <v xml:space="preserve"> </v>
      </c>
      <c r="S659" s="948"/>
      <c r="T659" s="948"/>
      <c r="U659" s="777"/>
      <c r="V659" s="777"/>
      <c r="W659" s="777"/>
      <c r="X659" s="777"/>
      <c r="Y659" s="777"/>
      <c r="Z659" s="777"/>
      <c r="AA659" s="777"/>
      <c r="AB659" s="638"/>
      <c r="AC659" s="638"/>
      <c r="AD659" s="638"/>
      <c r="AE659" s="638"/>
      <c r="AF659" s="638"/>
      <c r="AG659" s="945" t="str">
        <f t="shared" si="64"/>
        <v xml:space="preserve"> </v>
      </c>
      <c r="AH659" s="774" t="str">
        <f t="shared" si="60"/>
        <v xml:space="preserve"> </v>
      </c>
      <c r="AI659" s="774" t="str">
        <f t="shared" si="65"/>
        <v xml:space="preserve"> </v>
      </c>
      <c r="AJ659" s="774" t="str">
        <f t="shared" si="61"/>
        <v xml:space="preserve"> </v>
      </c>
      <c r="AK659" s="774" t="str">
        <f t="shared" si="62"/>
        <v xml:space="preserve"> </v>
      </c>
    </row>
    <row r="660" spans="1:37" x14ac:dyDescent="0.25">
      <c r="A660" s="775"/>
      <c r="B660" s="775"/>
      <c r="C660" s="775"/>
      <c r="D660" s="775"/>
      <c r="E660" s="624"/>
      <c r="F660" s="775"/>
      <c r="G660" s="775"/>
      <c r="H660" s="754"/>
      <c r="I660" s="754"/>
      <c r="J660" s="746"/>
      <c r="K660" s="908"/>
      <c r="L660" s="638"/>
      <c r="M660" s="946"/>
      <c r="N660" s="946"/>
      <c r="O660" s="775"/>
      <c r="P660" s="775"/>
      <c r="Q660" s="947"/>
      <c r="R660" s="943" t="str">
        <f t="shared" si="63"/>
        <v xml:space="preserve"> </v>
      </c>
      <c r="S660" s="948"/>
      <c r="T660" s="948"/>
      <c r="U660" s="777"/>
      <c r="V660" s="777"/>
      <c r="W660" s="777"/>
      <c r="X660" s="777"/>
      <c r="Y660" s="777"/>
      <c r="Z660" s="777"/>
      <c r="AA660" s="777"/>
      <c r="AB660" s="638"/>
      <c r="AC660" s="638"/>
      <c r="AD660" s="638"/>
      <c r="AE660" s="638"/>
      <c r="AF660" s="638"/>
      <c r="AG660" s="945" t="str">
        <f t="shared" si="64"/>
        <v xml:space="preserve"> </v>
      </c>
      <c r="AH660" s="774" t="str">
        <f t="shared" si="60"/>
        <v xml:space="preserve"> </v>
      </c>
      <c r="AI660" s="774" t="str">
        <f t="shared" si="65"/>
        <v xml:space="preserve"> </v>
      </c>
      <c r="AJ660" s="774" t="str">
        <f t="shared" si="61"/>
        <v xml:space="preserve"> </v>
      </c>
      <c r="AK660" s="774" t="str">
        <f t="shared" si="62"/>
        <v xml:space="preserve"> </v>
      </c>
    </row>
    <row r="661" spans="1:37" x14ac:dyDescent="0.25">
      <c r="A661" s="775"/>
      <c r="B661" s="775"/>
      <c r="C661" s="775"/>
      <c r="D661" s="775"/>
      <c r="E661" s="624"/>
      <c r="F661" s="775"/>
      <c r="G661" s="775"/>
      <c r="H661" s="754"/>
      <c r="I661" s="754"/>
      <c r="J661" s="746"/>
      <c r="K661" s="908"/>
      <c r="L661" s="638"/>
      <c r="M661" s="946"/>
      <c r="N661" s="946"/>
      <c r="O661" s="775"/>
      <c r="P661" s="775"/>
      <c r="Q661" s="947"/>
      <c r="R661" s="943" t="str">
        <f t="shared" si="63"/>
        <v xml:space="preserve"> </v>
      </c>
      <c r="S661" s="948"/>
      <c r="T661" s="948"/>
      <c r="U661" s="777"/>
      <c r="V661" s="777"/>
      <c r="W661" s="777"/>
      <c r="X661" s="777"/>
      <c r="Y661" s="777"/>
      <c r="Z661" s="777"/>
      <c r="AA661" s="777"/>
      <c r="AB661" s="638"/>
      <c r="AC661" s="638"/>
      <c r="AD661" s="638"/>
      <c r="AE661" s="638"/>
      <c r="AF661" s="638"/>
      <c r="AG661" s="945" t="str">
        <f t="shared" si="64"/>
        <v xml:space="preserve"> </v>
      </c>
      <c r="AH661" s="774" t="str">
        <f t="shared" si="60"/>
        <v xml:space="preserve"> </v>
      </c>
      <c r="AI661" s="774" t="str">
        <f t="shared" si="65"/>
        <v xml:space="preserve"> </v>
      </c>
      <c r="AJ661" s="774" t="str">
        <f t="shared" si="61"/>
        <v xml:space="preserve"> </v>
      </c>
      <c r="AK661" s="774" t="str">
        <f t="shared" si="62"/>
        <v xml:space="preserve"> </v>
      </c>
    </row>
    <row r="662" spans="1:37" x14ac:dyDescent="0.25">
      <c r="A662" s="775"/>
      <c r="B662" s="775"/>
      <c r="C662" s="775"/>
      <c r="D662" s="775"/>
      <c r="E662" s="624"/>
      <c r="F662" s="775"/>
      <c r="G662" s="775"/>
      <c r="H662" s="754"/>
      <c r="I662" s="754"/>
      <c r="J662" s="746"/>
      <c r="K662" s="908"/>
      <c r="L662" s="638"/>
      <c r="M662" s="946"/>
      <c r="N662" s="946"/>
      <c r="O662" s="775"/>
      <c r="P662" s="775"/>
      <c r="Q662" s="947"/>
      <c r="R662" s="943" t="str">
        <f t="shared" si="63"/>
        <v xml:space="preserve"> </v>
      </c>
      <c r="S662" s="948"/>
      <c r="T662" s="948"/>
      <c r="U662" s="777"/>
      <c r="V662" s="777"/>
      <c r="W662" s="777"/>
      <c r="X662" s="777"/>
      <c r="Y662" s="777"/>
      <c r="Z662" s="777"/>
      <c r="AA662" s="777"/>
      <c r="AB662" s="638"/>
      <c r="AC662" s="638"/>
      <c r="AD662" s="638"/>
      <c r="AE662" s="638"/>
      <c r="AF662" s="638"/>
      <c r="AG662" s="945" t="str">
        <f t="shared" si="64"/>
        <v xml:space="preserve"> </v>
      </c>
      <c r="AH662" s="774" t="str">
        <f t="shared" si="60"/>
        <v xml:space="preserve"> </v>
      </c>
      <c r="AI662" s="774" t="str">
        <f t="shared" si="65"/>
        <v xml:space="preserve"> </v>
      </c>
      <c r="AJ662" s="774" t="str">
        <f t="shared" si="61"/>
        <v xml:space="preserve"> </v>
      </c>
      <c r="AK662" s="774" t="str">
        <f t="shared" si="62"/>
        <v xml:space="preserve"> </v>
      </c>
    </row>
    <row r="663" spans="1:37" x14ac:dyDescent="0.25">
      <c r="A663" s="775"/>
      <c r="B663" s="775"/>
      <c r="C663" s="775"/>
      <c r="D663" s="775"/>
      <c r="E663" s="624"/>
      <c r="F663" s="775"/>
      <c r="G663" s="775"/>
      <c r="H663" s="754"/>
      <c r="I663" s="754"/>
      <c r="J663" s="746"/>
      <c r="K663" s="908"/>
      <c r="L663" s="638"/>
      <c r="M663" s="946"/>
      <c r="N663" s="946"/>
      <c r="O663" s="775"/>
      <c r="P663" s="775"/>
      <c r="Q663" s="947"/>
      <c r="R663" s="943" t="str">
        <f t="shared" si="63"/>
        <v xml:space="preserve"> </v>
      </c>
      <c r="S663" s="948"/>
      <c r="T663" s="948"/>
      <c r="U663" s="777"/>
      <c r="V663" s="777"/>
      <c r="W663" s="777"/>
      <c r="X663" s="777"/>
      <c r="Y663" s="777"/>
      <c r="Z663" s="777"/>
      <c r="AA663" s="777"/>
      <c r="AB663" s="638"/>
      <c r="AC663" s="638"/>
      <c r="AD663" s="638"/>
      <c r="AE663" s="638"/>
      <c r="AF663" s="638"/>
      <c r="AG663" s="945" t="str">
        <f t="shared" si="64"/>
        <v xml:space="preserve"> </v>
      </c>
      <c r="AH663" s="774" t="str">
        <f t="shared" si="60"/>
        <v xml:space="preserve"> </v>
      </c>
      <c r="AI663" s="774" t="str">
        <f t="shared" si="65"/>
        <v xml:space="preserve"> </v>
      </c>
      <c r="AJ663" s="774" t="str">
        <f t="shared" si="61"/>
        <v xml:space="preserve"> </v>
      </c>
      <c r="AK663" s="774" t="str">
        <f t="shared" si="62"/>
        <v xml:space="preserve"> </v>
      </c>
    </row>
    <row r="664" spans="1:37" x14ac:dyDescent="0.25">
      <c r="A664" s="775"/>
      <c r="B664" s="775"/>
      <c r="C664" s="775"/>
      <c r="D664" s="775"/>
      <c r="E664" s="624"/>
      <c r="F664" s="775"/>
      <c r="G664" s="775"/>
      <c r="H664" s="754"/>
      <c r="I664" s="754"/>
      <c r="J664" s="746"/>
      <c r="K664" s="908"/>
      <c r="L664" s="638"/>
      <c r="M664" s="946"/>
      <c r="N664" s="946"/>
      <c r="O664" s="775"/>
      <c r="P664" s="775"/>
      <c r="Q664" s="947"/>
      <c r="R664" s="943" t="str">
        <f t="shared" si="63"/>
        <v xml:space="preserve"> </v>
      </c>
      <c r="S664" s="948"/>
      <c r="T664" s="948"/>
      <c r="U664" s="777"/>
      <c r="V664" s="777"/>
      <c r="W664" s="777"/>
      <c r="X664" s="777"/>
      <c r="Y664" s="777"/>
      <c r="Z664" s="777"/>
      <c r="AA664" s="777"/>
      <c r="AB664" s="638"/>
      <c r="AC664" s="638"/>
      <c r="AD664" s="638"/>
      <c r="AE664" s="638"/>
      <c r="AF664" s="638"/>
      <c r="AG664" s="945" t="str">
        <f t="shared" si="64"/>
        <v xml:space="preserve"> </v>
      </c>
      <c r="AH664" s="774" t="str">
        <f t="shared" si="60"/>
        <v xml:space="preserve"> </v>
      </c>
      <c r="AI664" s="774" t="str">
        <f t="shared" si="65"/>
        <v xml:space="preserve"> </v>
      </c>
      <c r="AJ664" s="774" t="str">
        <f t="shared" si="61"/>
        <v xml:space="preserve"> </v>
      </c>
      <c r="AK664" s="774" t="str">
        <f t="shared" si="62"/>
        <v xml:space="preserve"> </v>
      </c>
    </row>
    <row r="665" spans="1:37" x14ac:dyDescent="0.25">
      <c r="A665" s="775"/>
      <c r="B665" s="775"/>
      <c r="C665" s="775"/>
      <c r="D665" s="775"/>
      <c r="E665" s="624"/>
      <c r="F665" s="775"/>
      <c r="G665" s="775"/>
      <c r="H665" s="754"/>
      <c r="I665" s="754"/>
      <c r="J665" s="746"/>
      <c r="K665" s="908"/>
      <c r="L665" s="638"/>
      <c r="M665" s="946"/>
      <c r="N665" s="946"/>
      <c r="O665" s="775"/>
      <c r="P665" s="775"/>
      <c r="Q665" s="947"/>
      <c r="R665" s="943" t="str">
        <f t="shared" si="63"/>
        <v xml:space="preserve"> </v>
      </c>
      <c r="S665" s="948"/>
      <c r="T665" s="948"/>
      <c r="U665" s="777"/>
      <c r="V665" s="777"/>
      <c r="W665" s="777"/>
      <c r="X665" s="777"/>
      <c r="Y665" s="777"/>
      <c r="Z665" s="777"/>
      <c r="AA665" s="777"/>
      <c r="AB665" s="638"/>
      <c r="AC665" s="638"/>
      <c r="AD665" s="638"/>
      <c r="AE665" s="638"/>
      <c r="AF665" s="638"/>
      <c r="AG665" s="945" t="str">
        <f t="shared" si="64"/>
        <v xml:space="preserve"> </v>
      </c>
      <c r="AH665" s="774" t="str">
        <f t="shared" si="60"/>
        <v xml:space="preserve"> </v>
      </c>
      <c r="AI665" s="774" t="str">
        <f t="shared" si="65"/>
        <v xml:space="preserve"> </v>
      </c>
      <c r="AJ665" s="774" t="str">
        <f t="shared" si="61"/>
        <v xml:space="preserve"> </v>
      </c>
      <c r="AK665" s="774" t="str">
        <f t="shared" si="62"/>
        <v xml:space="preserve"> </v>
      </c>
    </row>
    <row r="666" spans="1:37" x14ac:dyDescent="0.25">
      <c r="A666" s="775"/>
      <c r="B666" s="775"/>
      <c r="C666" s="775"/>
      <c r="D666" s="775"/>
      <c r="E666" s="624"/>
      <c r="F666" s="775"/>
      <c r="G666" s="775"/>
      <c r="H666" s="754"/>
      <c r="I666" s="754"/>
      <c r="J666" s="746"/>
      <c r="K666" s="908"/>
      <c r="L666" s="638"/>
      <c r="M666" s="946"/>
      <c r="N666" s="946"/>
      <c r="O666" s="775"/>
      <c r="P666" s="775"/>
      <c r="Q666" s="947"/>
      <c r="R666" s="943" t="str">
        <f t="shared" si="63"/>
        <v xml:space="preserve"> </v>
      </c>
      <c r="S666" s="948"/>
      <c r="T666" s="948"/>
      <c r="U666" s="777"/>
      <c r="V666" s="777"/>
      <c r="W666" s="777"/>
      <c r="X666" s="777"/>
      <c r="Y666" s="777"/>
      <c r="Z666" s="777"/>
      <c r="AA666" s="777"/>
      <c r="AB666" s="638"/>
      <c r="AC666" s="638"/>
      <c r="AD666" s="638"/>
      <c r="AE666" s="638"/>
      <c r="AF666" s="638"/>
      <c r="AG666" s="945" t="str">
        <f t="shared" si="64"/>
        <v xml:space="preserve"> </v>
      </c>
      <c r="AH666" s="774" t="str">
        <f t="shared" si="60"/>
        <v xml:space="preserve"> </v>
      </c>
      <c r="AI666" s="774" t="str">
        <f t="shared" si="65"/>
        <v xml:space="preserve"> </v>
      </c>
      <c r="AJ666" s="774" t="str">
        <f t="shared" si="61"/>
        <v xml:space="preserve"> </v>
      </c>
      <c r="AK666" s="774" t="str">
        <f t="shared" si="62"/>
        <v xml:space="preserve"> </v>
      </c>
    </row>
    <row r="667" spans="1:37" x14ac:dyDescent="0.25">
      <c r="A667" s="775"/>
      <c r="B667" s="775"/>
      <c r="C667" s="775"/>
      <c r="D667" s="775"/>
      <c r="E667" s="624"/>
      <c r="F667" s="775"/>
      <c r="G667" s="775"/>
      <c r="H667" s="754"/>
      <c r="I667" s="754"/>
      <c r="J667" s="746"/>
      <c r="K667" s="908"/>
      <c r="L667" s="638"/>
      <c r="M667" s="946"/>
      <c r="N667" s="946"/>
      <c r="O667" s="775"/>
      <c r="P667" s="775"/>
      <c r="Q667" s="947"/>
      <c r="R667" s="943" t="str">
        <f t="shared" si="63"/>
        <v xml:space="preserve"> </v>
      </c>
      <c r="S667" s="948"/>
      <c r="T667" s="948"/>
      <c r="U667" s="777"/>
      <c r="V667" s="777"/>
      <c r="W667" s="777"/>
      <c r="X667" s="777"/>
      <c r="Y667" s="777"/>
      <c r="Z667" s="777"/>
      <c r="AA667" s="777"/>
      <c r="AB667" s="638"/>
      <c r="AC667" s="638"/>
      <c r="AD667" s="638"/>
      <c r="AE667" s="638"/>
      <c r="AF667" s="638"/>
      <c r="AG667" s="945" t="str">
        <f t="shared" si="64"/>
        <v xml:space="preserve"> </v>
      </c>
      <c r="AH667" s="774" t="str">
        <f t="shared" si="60"/>
        <v xml:space="preserve"> </v>
      </c>
      <c r="AI667" s="774" t="str">
        <f t="shared" si="65"/>
        <v xml:space="preserve"> </v>
      </c>
      <c r="AJ667" s="774" t="str">
        <f t="shared" si="61"/>
        <v xml:space="preserve"> </v>
      </c>
      <c r="AK667" s="774" t="str">
        <f t="shared" si="62"/>
        <v xml:space="preserve"> </v>
      </c>
    </row>
    <row r="668" spans="1:37" x14ac:dyDescent="0.25">
      <c r="A668" s="775"/>
      <c r="B668" s="775"/>
      <c r="C668" s="775"/>
      <c r="D668" s="775"/>
      <c r="E668" s="624"/>
      <c r="F668" s="775"/>
      <c r="G668" s="775"/>
      <c r="H668" s="754"/>
      <c r="I668" s="754"/>
      <c r="J668" s="746"/>
      <c r="K668" s="908"/>
      <c r="L668" s="638"/>
      <c r="M668" s="946"/>
      <c r="N668" s="946"/>
      <c r="O668" s="775"/>
      <c r="P668" s="775"/>
      <c r="Q668" s="947"/>
      <c r="R668" s="943" t="str">
        <f t="shared" si="63"/>
        <v xml:space="preserve"> </v>
      </c>
      <c r="S668" s="948"/>
      <c r="T668" s="948"/>
      <c r="U668" s="777"/>
      <c r="V668" s="777"/>
      <c r="W668" s="777"/>
      <c r="X668" s="777"/>
      <c r="Y668" s="777"/>
      <c r="Z668" s="777"/>
      <c r="AA668" s="777"/>
      <c r="AB668" s="638"/>
      <c r="AC668" s="638"/>
      <c r="AD668" s="638"/>
      <c r="AE668" s="638"/>
      <c r="AF668" s="638"/>
      <c r="AG668" s="945" t="str">
        <f t="shared" si="64"/>
        <v xml:space="preserve"> </v>
      </c>
      <c r="AH668" s="774" t="str">
        <f t="shared" si="60"/>
        <v xml:space="preserve"> </v>
      </c>
      <c r="AI668" s="774" t="str">
        <f t="shared" si="65"/>
        <v xml:space="preserve"> </v>
      </c>
      <c r="AJ668" s="774" t="str">
        <f t="shared" si="61"/>
        <v xml:space="preserve"> </v>
      </c>
      <c r="AK668" s="774" t="str">
        <f t="shared" si="62"/>
        <v xml:space="preserve"> </v>
      </c>
    </row>
    <row r="669" spans="1:37" x14ac:dyDescent="0.25">
      <c r="A669" s="775"/>
      <c r="B669" s="775"/>
      <c r="C669" s="775"/>
      <c r="D669" s="775"/>
      <c r="E669" s="624"/>
      <c r="F669" s="775"/>
      <c r="G669" s="775"/>
      <c r="H669" s="754"/>
      <c r="I669" s="754"/>
      <c r="J669" s="746"/>
      <c r="K669" s="908"/>
      <c r="L669" s="638"/>
      <c r="M669" s="946"/>
      <c r="N669" s="946"/>
      <c r="O669" s="775"/>
      <c r="P669" s="775"/>
      <c r="Q669" s="947"/>
      <c r="R669" s="943" t="str">
        <f t="shared" si="63"/>
        <v xml:space="preserve"> </v>
      </c>
      <c r="S669" s="948"/>
      <c r="T669" s="948"/>
      <c r="U669" s="777"/>
      <c r="V669" s="777"/>
      <c r="W669" s="777"/>
      <c r="X669" s="777"/>
      <c r="Y669" s="777"/>
      <c r="Z669" s="777"/>
      <c r="AA669" s="777"/>
      <c r="AB669" s="638"/>
      <c r="AC669" s="638"/>
      <c r="AD669" s="638"/>
      <c r="AE669" s="638"/>
      <c r="AF669" s="638"/>
      <c r="AG669" s="945" t="str">
        <f t="shared" si="64"/>
        <v xml:space="preserve"> </v>
      </c>
      <c r="AH669" s="774" t="str">
        <f t="shared" si="60"/>
        <v xml:space="preserve"> </v>
      </c>
      <c r="AI669" s="774" t="str">
        <f t="shared" si="65"/>
        <v xml:space="preserve"> </v>
      </c>
      <c r="AJ669" s="774" t="str">
        <f t="shared" si="61"/>
        <v xml:space="preserve"> </v>
      </c>
      <c r="AK669" s="774" t="str">
        <f t="shared" si="62"/>
        <v xml:space="preserve"> </v>
      </c>
    </row>
    <row r="670" spans="1:37" x14ac:dyDescent="0.25">
      <c r="A670" s="775"/>
      <c r="B670" s="775"/>
      <c r="C670" s="775"/>
      <c r="D670" s="775"/>
      <c r="E670" s="624"/>
      <c r="F670" s="775"/>
      <c r="G670" s="775"/>
      <c r="H670" s="754"/>
      <c r="I670" s="754"/>
      <c r="J670" s="746"/>
      <c r="K670" s="908"/>
      <c r="L670" s="638"/>
      <c r="M670" s="946"/>
      <c r="N670" s="946"/>
      <c r="O670" s="775"/>
      <c r="P670" s="775"/>
      <c r="Q670" s="947"/>
      <c r="R670" s="943" t="str">
        <f t="shared" si="63"/>
        <v xml:space="preserve"> </v>
      </c>
      <c r="S670" s="948"/>
      <c r="T670" s="948"/>
      <c r="U670" s="777"/>
      <c r="V670" s="777"/>
      <c r="W670" s="777"/>
      <c r="X670" s="777"/>
      <c r="Y670" s="777"/>
      <c r="Z670" s="777"/>
      <c r="AA670" s="777"/>
      <c r="AB670" s="638"/>
      <c r="AC670" s="638"/>
      <c r="AD670" s="638"/>
      <c r="AE670" s="638"/>
      <c r="AF670" s="638"/>
      <c r="AG670" s="945" t="str">
        <f t="shared" si="64"/>
        <v xml:space="preserve"> </v>
      </c>
      <c r="AH670" s="774" t="str">
        <f t="shared" si="60"/>
        <v xml:space="preserve"> </v>
      </c>
      <c r="AI670" s="774" t="str">
        <f t="shared" si="65"/>
        <v xml:space="preserve"> </v>
      </c>
      <c r="AJ670" s="774" t="str">
        <f t="shared" si="61"/>
        <v xml:space="preserve"> </v>
      </c>
      <c r="AK670" s="774" t="str">
        <f t="shared" si="62"/>
        <v xml:space="preserve"> </v>
      </c>
    </row>
    <row r="671" spans="1:37" x14ac:dyDescent="0.25">
      <c r="A671" s="775"/>
      <c r="B671" s="775"/>
      <c r="C671" s="775"/>
      <c r="D671" s="775"/>
      <c r="E671" s="624"/>
      <c r="F671" s="775"/>
      <c r="G671" s="775"/>
      <c r="H671" s="754"/>
      <c r="I671" s="754"/>
      <c r="J671" s="746"/>
      <c r="K671" s="908"/>
      <c r="L671" s="638"/>
      <c r="M671" s="946"/>
      <c r="N671" s="946"/>
      <c r="O671" s="775"/>
      <c r="P671" s="775"/>
      <c r="Q671" s="947"/>
      <c r="R671" s="943" t="str">
        <f t="shared" si="63"/>
        <v xml:space="preserve"> </v>
      </c>
      <c r="S671" s="948"/>
      <c r="T671" s="948"/>
      <c r="U671" s="777"/>
      <c r="V671" s="777"/>
      <c r="W671" s="777"/>
      <c r="X671" s="777"/>
      <c r="Y671" s="777"/>
      <c r="Z671" s="777"/>
      <c r="AA671" s="777"/>
      <c r="AB671" s="638"/>
      <c r="AC671" s="638"/>
      <c r="AD671" s="638"/>
      <c r="AE671" s="638"/>
      <c r="AF671" s="638"/>
      <c r="AG671" s="945" t="str">
        <f t="shared" si="64"/>
        <v xml:space="preserve"> </v>
      </c>
      <c r="AH671" s="774" t="str">
        <f t="shared" si="60"/>
        <v xml:space="preserve"> </v>
      </c>
      <c r="AI671" s="774" t="str">
        <f t="shared" si="65"/>
        <v xml:space="preserve"> </v>
      </c>
      <c r="AJ671" s="774" t="str">
        <f t="shared" si="61"/>
        <v xml:space="preserve"> </v>
      </c>
      <c r="AK671" s="774" t="str">
        <f t="shared" si="62"/>
        <v xml:space="preserve"> </v>
      </c>
    </row>
    <row r="672" spans="1:37" x14ac:dyDescent="0.25">
      <c r="A672" s="775"/>
      <c r="B672" s="775"/>
      <c r="C672" s="775"/>
      <c r="D672" s="775"/>
      <c r="E672" s="624"/>
      <c r="F672" s="775"/>
      <c r="G672" s="775"/>
      <c r="H672" s="754"/>
      <c r="I672" s="754"/>
      <c r="J672" s="746"/>
      <c r="K672" s="908"/>
      <c r="L672" s="638"/>
      <c r="M672" s="946"/>
      <c r="N672" s="946"/>
      <c r="O672" s="775"/>
      <c r="P672" s="775"/>
      <c r="Q672" s="947"/>
      <c r="R672" s="943" t="str">
        <f t="shared" si="63"/>
        <v xml:space="preserve"> </v>
      </c>
      <c r="S672" s="948"/>
      <c r="T672" s="948"/>
      <c r="U672" s="777"/>
      <c r="V672" s="777"/>
      <c r="W672" s="777"/>
      <c r="X672" s="777"/>
      <c r="Y672" s="777"/>
      <c r="Z672" s="777"/>
      <c r="AA672" s="777"/>
      <c r="AB672" s="638"/>
      <c r="AC672" s="638"/>
      <c r="AD672" s="638"/>
      <c r="AE672" s="638"/>
      <c r="AF672" s="638"/>
      <c r="AG672" s="945" t="str">
        <f t="shared" si="64"/>
        <v xml:space="preserve"> </v>
      </c>
      <c r="AH672" s="774" t="str">
        <f t="shared" si="60"/>
        <v xml:space="preserve"> </v>
      </c>
      <c r="AI672" s="774" t="str">
        <f t="shared" si="65"/>
        <v xml:space="preserve"> </v>
      </c>
      <c r="AJ672" s="774" t="str">
        <f t="shared" si="61"/>
        <v xml:space="preserve"> </v>
      </c>
      <c r="AK672" s="774" t="str">
        <f t="shared" si="62"/>
        <v xml:space="preserve"> </v>
      </c>
    </row>
    <row r="673" spans="1:37" x14ac:dyDescent="0.25">
      <c r="A673" s="775"/>
      <c r="B673" s="775"/>
      <c r="C673" s="775"/>
      <c r="D673" s="775"/>
      <c r="E673" s="624"/>
      <c r="F673" s="775"/>
      <c r="G673" s="775"/>
      <c r="H673" s="754"/>
      <c r="I673" s="754"/>
      <c r="J673" s="746"/>
      <c r="K673" s="908"/>
      <c r="L673" s="638"/>
      <c r="M673" s="946"/>
      <c r="N673" s="946"/>
      <c r="O673" s="775"/>
      <c r="P673" s="775"/>
      <c r="Q673" s="947"/>
      <c r="R673" s="943" t="str">
        <f t="shared" si="63"/>
        <v xml:space="preserve"> </v>
      </c>
      <c r="S673" s="948"/>
      <c r="T673" s="948"/>
      <c r="U673" s="777"/>
      <c r="V673" s="777"/>
      <c r="W673" s="777"/>
      <c r="X673" s="777"/>
      <c r="Y673" s="777"/>
      <c r="Z673" s="777"/>
      <c r="AA673" s="777"/>
      <c r="AB673" s="638"/>
      <c r="AC673" s="638"/>
      <c r="AD673" s="638"/>
      <c r="AE673" s="638"/>
      <c r="AF673" s="638"/>
      <c r="AG673" s="945" t="str">
        <f t="shared" si="64"/>
        <v xml:space="preserve"> </v>
      </c>
      <c r="AH673" s="774" t="str">
        <f t="shared" si="60"/>
        <v xml:space="preserve"> </v>
      </c>
      <c r="AI673" s="774" t="str">
        <f t="shared" si="65"/>
        <v xml:space="preserve"> </v>
      </c>
      <c r="AJ673" s="774" t="str">
        <f t="shared" si="61"/>
        <v xml:space="preserve"> </v>
      </c>
      <c r="AK673" s="774" t="str">
        <f t="shared" si="62"/>
        <v xml:space="preserve"> </v>
      </c>
    </row>
    <row r="674" spans="1:37" x14ac:dyDescent="0.25">
      <c r="A674" s="775"/>
      <c r="B674" s="775"/>
      <c r="C674" s="775"/>
      <c r="D674" s="775"/>
      <c r="E674" s="624"/>
      <c r="F674" s="775"/>
      <c r="G674" s="775"/>
      <c r="H674" s="754"/>
      <c r="I674" s="754"/>
      <c r="J674" s="746"/>
      <c r="K674" s="908"/>
      <c r="L674" s="638"/>
      <c r="M674" s="946"/>
      <c r="N674" s="946"/>
      <c r="O674" s="775"/>
      <c r="P674" s="775"/>
      <c r="Q674" s="947"/>
      <c r="R674" s="943" t="str">
        <f t="shared" si="63"/>
        <v xml:space="preserve"> </v>
      </c>
      <c r="S674" s="948"/>
      <c r="T674" s="948"/>
      <c r="U674" s="777"/>
      <c r="V674" s="777"/>
      <c r="W674" s="777"/>
      <c r="X674" s="777"/>
      <c r="Y674" s="777"/>
      <c r="Z674" s="777"/>
      <c r="AA674" s="777"/>
      <c r="AB674" s="638"/>
      <c r="AC674" s="638"/>
      <c r="AD674" s="638"/>
      <c r="AE674" s="638"/>
      <c r="AF674" s="638"/>
      <c r="AG674" s="945" t="str">
        <f t="shared" si="64"/>
        <v xml:space="preserve"> </v>
      </c>
      <c r="AH674" s="774" t="str">
        <f t="shared" si="60"/>
        <v xml:space="preserve"> </v>
      </c>
      <c r="AI674" s="774" t="str">
        <f t="shared" si="65"/>
        <v xml:space="preserve"> </v>
      </c>
      <c r="AJ674" s="774" t="str">
        <f t="shared" si="61"/>
        <v xml:space="preserve"> </v>
      </c>
      <c r="AK674" s="774" t="str">
        <f t="shared" si="62"/>
        <v xml:space="preserve"> </v>
      </c>
    </row>
    <row r="675" spans="1:37" x14ac:dyDescent="0.25">
      <c r="A675" s="775"/>
      <c r="B675" s="775"/>
      <c r="C675" s="775"/>
      <c r="D675" s="775"/>
      <c r="E675" s="624"/>
      <c r="F675" s="775"/>
      <c r="G675" s="775"/>
      <c r="H675" s="754"/>
      <c r="I675" s="754"/>
      <c r="J675" s="746"/>
      <c r="K675" s="908"/>
      <c r="L675" s="638"/>
      <c r="M675" s="946"/>
      <c r="N675" s="946"/>
      <c r="O675" s="775"/>
      <c r="P675" s="775"/>
      <c r="Q675" s="947"/>
      <c r="R675" s="943" t="str">
        <f t="shared" si="63"/>
        <v xml:space="preserve"> </v>
      </c>
      <c r="S675" s="948"/>
      <c r="T675" s="948"/>
      <c r="U675" s="777"/>
      <c r="V675" s="777"/>
      <c r="W675" s="777"/>
      <c r="X675" s="777"/>
      <c r="Y675" s="777"/>
      <c r="Z675" s="777"/>
      <c r="AA675" s="777"/>
      <c r="AB675" s="638"/>
      <c r="AC675" s="638"/>
      <c r="AD675" s="638"/>
      <c r="AE675" s="638"/>
      <c r="AF675" s="638"/>
      <c r="AG675" s="945" t="str">
        <f t="shared" si="64"/>
        <v xml:space="preserve"> </v>
      </c>
      <c r="AH675" s="774" t="str">
        <f t="shared" si="60"/>
        <v xml:space="preserve"> </v>
      </c>
      <c r="AI675" s="774" t="str">
        <f t="shared" si="65"/>
        <v xml:space="preserve"> </v>
      </c>
      <c r="AJ675" s="774" t="str">
        <f t="shared" si="61"/>
        <v xml:space="preserve"> </v>
      </c>
      <c r="AK675" s="774" t="str">
        <f t="shared" si="62"/>
        <v xml:space="preserve"> </v>
      </c>
    </row>
    <row r="676" spans="1:37" x14ac:dyDescent="0.25">
      <c r="A676" s="775"/>
      <c r="B676" s="775"/>
      <c r="C676" s="775"/>
      <c r="D676" s="775"/>
      <c r="E676" s="624"/>
      <c r="F676" s="775"/>
      <c r="G676" s="775"/>
      <c r="H676" s="754"/>
      <c r="I676" s="754"/>
      <c r="J676" s="746"/>
      <c r="K676" s="908"/>
      <c r="L676" s="638"/>
      <c r="M676" s="946"/>
      <c r="N676" s="946"/>
      <c r="O676" s="775"/>
      <c r="P676" s="775"/>
      <c r="Q676" s="947"/>
      <c r="R676" s="943" t="str">
        <f t="shared" si="63"/>
        <v xml:space="preserve"> </v>
      </c>
      <c r="S676" s="948"/>
      <c r="T676" s="948"/>
      <c r="U676" s="777"/>
      <c r="V676" s="777"/>
      <c r="W676" s="777"/>
      <c r="X676" s="777"/>
      <c r="Y676" s="777"/>
      <c r="Z676" s="777"/>
      <c r="AA676" s="777"/>
      <c r="AB676" s="638"/>
      <c r="AC676" s="638"/>
      <c r="AD676" s="638"/>
      <c r="AE676" s="638"/>
      <c r="AF676" s="638"/>
      <c r="AG676" s="945" t="str">
        <f t="shared" si="64"/>
        <v xml:space="preserve"> </v>
      </c>
      <c r="AH676" s="774" t="str">
        <f t="shared" si="60"/>
        <v xml:space="preserve"> </v>
      </c>
      <c r="AI676" s="774" t="str">
        <f t="shared" si="65"/>
        <v xml:space="preserve"> </v>
      </c>
      <c r="AJ676" s="774" t="str">
        <f t="shared" si="61"/>
        <v xml:space="preserve"> </v>
      </c>
      <c r="AK676" s="774" t="str">
        <f t="shared" si="62"/>
        <v xml:space="preserve"> </v>
      </c>
    </row>
    <row r="677" spans="1:37" x14ac:dyDescent="0.25">
      <c r="A677" s="775"/>
      <c r="B677" s="775"/>
      <c r="C677" s="775"/>
      <c r="D677" s="775"/>
      <c r="E677" s="624"/>
      <c r="F677" s="775"/>
      <c r="G677" s="775"/>
      <c r="H677" s="754"/>
      <c r="I677" s="754"/>
      <c r="J677" s="746"/>
      <c r="K677" s="908"/>
      <c r="L677" s="638"/>
      <c r="M677" s="946"/>
      <c r="N677" s="946"/>
      <c r="O677" s="775"/>
      <c r="P677" s="775"/>
      <c r="Q677" s="947"/>
      <c r="R677" s="943" t="str">
        <f t="shared" si="63"/>
        <v xml:space="preserve"> </v>
      </c>
      <c r="S677" s="948"/>
      <c r="T677" s="948"/>
      <c r="U677" s="777"/>
      <c r="V677" s="777"/>
      <c r="W677" s="777"/>
      <c r="X677" s="777"/>
      <c r="Y677" s="777"/>
      <c r="Z677" s="777"/>
      <c r="AA677" s="777"/>
      <c r="AB677" s="638"/>
      <c r="AC677" s="638"/>
      <c r="AD677" s="638"/>
      <c r="AE677" s="638"/>
      <c r="AF677" s="638"/>
      <c r="AG677" s="945" t="str">
        <f t="shared" si="64"/>
        <v xml:space="preserve"> </v>
      </c>
      <c r="AH677" s="774" t="str">
        <f t="shared" si="60"/>
        <v xml:space="preserve"> </v>
      </c>
      <c r="AI677" s="774" t="str">
        <f t="shared" si="65"/>
        <v xml:space="preserve"> </v>
      </c>
      <c r="AJ677" s="774" t="str">
        <f t="shared" si="61"/>
        <v xml:space="preserve"> </v>
      </c>
      <c r="AK677" s="774" t="str">
        <f t="shared" si="62"/>
        <v xml:space="preserve"> </v>
      </c>
    </row>
    <row r="678" spans="1:37" x14ac:dyDescent="0.25">
      <c r="A678" s="775"/>
      <c r="B678" s="775"/>
      <c r="C678" s="775"/>
      <c r="D678" s="775"/>
      <c r="E678" s="624"/>
      <c r="F678" s="775"/>
      <c r="G678" s="775"/>
      <c r="H678" s="754"/>
      <c r="I678" s="754"/>
      <c r="J678" s="746"/>
      <c r="K678" s="908"/>
      <c r="L678" s="638"/>
      <c r="M678" s="946"/>
      <c r="N678" s="946"/>
      <c r="O678" s="775"/>
      <c r="P678" s="775"/>
      <c r="Q678" s="947"/>
      <c r="R678" s="943" t="str">
        <f t="shared" si="63"/>
        <v xml:space="preserve"> </v>
      </c>
      <c r="S678" s="948"/>
      <c r="T678" s="948"/>
      <c r="U678" s="777"/>
      <c r="V678" s="777"/>
      <c r="W678" s="777"/>
      <c r="X678" s="777"/>
      <c r="Y678" s="777"/>
      <c r="Z678" s="777"/>
      <c r="AA678" s="777"/>
      <c r="AB678" s="638"/>
      <c r="AC678" s="638"/>
      <c r="AD678" s="638"/>
      <c r="AE678" s="638"/>
      <c r="AF678" s="638"/>
      <c r="AG678" s="945" t="str">
        <f t="shared" si="64"/>
        <v xml:space="preserve"> </v>
      </c>
      <c r="AH678" s="774" t="str">
        <f t="shared" si="60"/>
        <v xml:space="preserve"> </v>
      </c>
      <c r="AI678" s="774" t="str">
        <f t="shared" si="65"/>
        <v xml:space="preserve"> </v>
      </c>
      <c r="AJ678" s="774" t="str">
        <f t="shared" si="61"/>
        <v xml:space="preserve"> </v>
      </c>
      <c r="AK678" s="774" t="str">
        <f t="shared" si="62"/>
        <v xml:space="preserve"> </v>
      </c>
    </row>
    <row r="679" spans="1:37" x14ac:dyDescent="0.25">
      <c r="A679" s="775"/>
      <c r="B679" s="775"/>
      <c r="C679" s="775"/>
      <c r="D679" s="775"/>
      <c r="E679" s="624"/>
      <c r="F679" s="775"/>
      <c r="G679" s="775"/>
      <c r="H679" s="754"/>
      <c r="I679" s="754"/>
      <c r="J679" s="746"/>
      <c r="K679" s="908"/>
      <c r="L679" s="638"/>
      <c r="M679" s="946"/>
      <c r="N679" s="946"/>
      <c r="O679" s="775"/>
      <c r="P679" s="775"/>
      <c r="Q679" s="947"/>
      <c r="R679" s="943" t="str">
        <f t="shared" si="63"/>
        <v xml:space="preserve"> </v>
      </c>
      <c r="S679" s="948"/>
      <c r="T679" s="948"/>
      <c r="U679" s="777"/>
      <c r="V679" s="777"/>
      <c r="W679" s="777"/>
      <c r="X679" s="777"/>
      <c r="Y679" s="777"/>
      <c r="Z679" s="777"/>
      <c r="AA679" s="777"/>
      <c r="AB679" s="638"/>
      <c r="AC679" s="638"/>
      <c r="AD679" s="638"/>
      <c r="AE679" s="638"/>
      <c r="AF679" s="638"/>
      <c r="AG679" s="945" t="str">
        <f t="shared" si="64"/>
        <v xml:space="preserve"> </v>
      </c>
      <c r="AH679" s="774" t="str">
        <f t="shared" si="60"/>
        <v xml:space="preserve"> </v>
      </c>
      <c r="AI679" s="774" t="str">
        <f t="shared" si="65"/>
        <v xml:space="preserve"> </v>
      </c>
      <c r="AJ679" s="774" t="str">
        <f t="shared" si="61"/>
        <v xml:space="preserve"> </v>
      </c>
      <c r="AK679" s="774" t="str">
        <f t="shared" si="62"/>
        <v xml:space="preserve"> </v>
      </c>
    </row>
    <row r="680" spans="1:37" x14ac:dyDescent="0.25">
      <c r="A680" s="775"/>
      <c r="B680" s="775"/>
      <c r="C680" s="775"/>
      <c r="D680" s="775"/>
      <c r="E680" s="624"/>
      <c r="F680" s="775"/>
      <c r="G680" s="775"/>
      <c r="H680" s="754"/>
      <c r="I680" s="754"/>
      <c r="J680" s="746"/>
      <c r="K680" s="908"/>
      <c r="L680" s="638"/>
      <c r="M680" s="946"/>
      <c r="N680" s="946"/>
      <c r="O680" s="775"/>
      <c r="P680" s="775"/>
      <c r="Q680" s="947"/>
      <c r="R680" s="943" t="str">
        <f t="shared" si="63"/>
        <v xml:space="preserve"> </v>
      </c>
      <c r="S680" s="948"/>
      <c r="T680" s="948"/>
      <c r="U680" s="777"/>
      <c r="V680" s="777"/>
      <c r="W680" s="777"/>
      <c r="X680" s="777"/>
      <c r="Y680" s="777"/>
      <c r="Z680" s="777"/>
      <c r="AA680" s="777"/>
      <c r="AB680" s="638"/>
      <c r="AC680" s="638"/>
      <c r="AD680" s="638"/>
      <c r="AE680" s="638"/>
      <c r="AF680" s="638"/>
      <c r="AG680" s="945" t="str">
        <f t="shared" si="64"/>
        <v xml:space="preserve"> </v>
      </c>
      <c r="AH680" s="774" t="str">
        <f t="shared" si="60"/>
        <v xml:space="preserve"> </v>
      </c>
      <c r="AI680" s="774" t="str">
        <f t="shared" si="65"/>
        <v xml:space="preserve"> </v>
      </c>
      <c r="AJ680" s="774" t="str">
        <f t="shared" si="61"/>
        <v xml:space="preserve"> </v>
      </c>
      <c r="AK680" s="774" t="str">
        <f t="shared" si="62"/>
        <v xml:space="preserve"> </v>
      </c>
    </row>
    <row r="681" spans="1:37" x14ac:dyDescent="0.25">
      <c r="A681" s="775"/>
      <c r="B681" s="775"/>
      <c r="C681" s="775"/>
      <c r="D681" s="775"/>
      <c r="E681" s="624"/>
      <c r="F681" s="775"/>
      <c r="G681" s="775"/>
      <c r="H681" s="754"/>
      <c r="I681" s="754"/>
      <c r="J681" s="746"/>
      <c r="K681" s="908"/>
      <c r="L681" s="638"/>
      <c r="M681" s="946"/>
      <c r="N681" s="946"/>
      <c r="O681" s="775"/>
      <c r="P681" s="775"/>
      <c r="Q681" s="947"/>
      <c r="R681" s="943" t="str">
        <f t="shared" si="63"/>
        <v xml:space="preserve"> </v>
      </c>
      <c r="S681" s="948"/>
      <c r="T681" s="948"/>
      <c r="U681" s="777"/>
      <c r="V681" s="777"/>
      <c r="W681" s="777"/>
      <c r="X681" s="777"/>
      <c r="Y681" s="777"/>
      <c r="Z681" s="777"/>
      <c r="AA681" s="777"/>
      <c r="AB681" s="638"/>
      <c r="AC681" s="638"/>
      <c r="AD681" s="638"/>
      <c r="AE681" s="638"/>
      <c r="AF681" s="638"/>
      <c r="AG681" s="945" t="str">
        <f t="shared" si="64"/>
        <v xml:space="preserve"> </v>
      </c>
      <c r="AH681" s="774" t="str">
        <f t="shared" si="60"/>
        <v xml:space="preserve"> </v>
      </c>
      <c r="AI681" s="774" t="str">
        <f t="shared" si="65"/>
        <v xml:space="preserve"> </v>
      </c>
      <c r="AJ681" s="774" t="str">
        <f t="shared" si="61"/>
        <v xml:space="preserve"> </v>
      </c>
      <c r="AK681" s="774" t="str">
        <f t="shared" si="62"/>
        <v xml:space="preserve"> </v>
      </c>
    </row>
    <row r="682" spans="1:37" x14ac:dyDescent="0.25">
      <c r="A682" s="775"/>
      <c r="B682" s="775"/>
      <c r="C682" s="775"/>
      <c r="D682" s="775"/>
      <c r="E682" s="624"/>
      <c r="F682" s="775"/>
      <c r="G682" s="775"/>
      <c r="H682" s="754"/>
      <c r="I682" s="754"/>
      <c r="J682" s="746"/>
      <c r="K682" s="908"/>
      <c r="L682" s="638"/>
      <c r="M682" s="946"/>
      <c r="N682" s="946"/>
      <c r="O682" s="775"/>
      <c r="P682" s="775"/>
      <c r="Q682" s="947"/>
      <c r="R682" s="943" t="str">
        <f t="shared" si="63"/>
        <v xml:space="preserve"> </v>
      </c>
      <c r="S682" s="948"/>
      <c r="T682" s="948"/>
      <c r="U682" s="777"/>
      <c r="V682" s="777"/>
      <c r="W682" s="777"/>
      <c r="X682" s="777"/>
      <c r="Y682" s="777"/>
      <c r="Z682" s="777"/>
      <c r="AA682" s="777"/>
      <c r="AB682" s="638"/>
      <c r="AC682" s="638"/>
      <c r="AD682" s="638"/>
      <c r="AE682" s="638"/>
      <c r="AF682" s="638"/>
      <c r="AG682" s="945" t="str">
        <f t="shared" si="64"/>
        <v xml:space="preserve"> </v>
      </c>
      <c r="AH682" s="774" t="str">
        <f t="shared" si="60"/>
        <v xml:space="preserve"> </v>
      </c>
      <c r="AI682" s="774" t="str">
        <f t="shared" si="65"/>
        <v xml:space="preserve"> </v>
      </c>
      <c r="AJ682" s="774" t="str">
        <f t="shared" si="61"/>
        <v xml:space="preserve"> </v>
      </c>
      <c r="AK682" s="774" t="str">
        <f t="shared" si="62"/>
        <v xml:space="preserve"> </v>
      </c>
    </row>
    <row r="683" spans="1:37" x14ac:dyDescent="0.25">
      <c r="A683" s="775"/>
      <c r="B683" s="775"/>
      <c r="C683" s="775"/>
      <c r="D683" s="775"/>
      <c r="E683" s="624"/>
      <c r="F683" s="775"/>
      <c r="G683" s="775"/>
      <c r="H683" s="754"/>
      <c r="I683" s="754"/>
      <c r="J683" s="746"/>
      <c r="K683" s="908"/>
      <c r="L683" s="638"/>
      <c r="M683" s="946"/>
      <c r="N683" s="946"/>
      <c r="O683" s="775"/>
      <c r="P683" s="775"/>
      <c r="Q683" s="947"/>
      <c r="R683" s="943" t="str">
        <f t="shared" si="63"/>
        <v xml:space="preserve"> </v>
      </c>
      <c r="S683" s="948"/>
      <c r="T683" s="948"/>
      <c r="U683" s="777"/>
      <c r="V683" s="777"/>
      <c r="W683" s="777"/>
      <c r="X683" s="777"/>
      <c r="Y683" s="777"/>
      <c r="Z683" s="777"/>
      <c r="AA683" s="777"/>
      <c r="AB683" s="638"/>
      <c r="AC683" s="638"/>
      <c r="AD683" s="638"/>
      <c r="AE683" s="638"/>
      <c r="AF683" s="638"/>
      <c r="AG683" s="945" t="str">
        <f t="shared" si="64"/>
        <v xml:space="preserve"> </v>
      </c>
      <c r="AH683" s="774" t="str">
        <f t="shared" si="60"/>
        <v xml:space="preserve"> </v>
      </c>
      <c r="AI683" s="774" t="str">
        <f t="shared" si="65"/>
        <v xml:space="preserve"> </v>
      </c>
      <c r="AJ683" s="774" t="str">
        <f t="shared" si="61"/>
        <v xml:space="preserve"> </v>
      </c>
      <c r="AK683" s="774" t="str">
        <f t="shared" si="62"/>
        <v xml:space="preserve"> </v>
      </c>
    </row>
    <row r="684" spans="1:37" x14ac:dyDescent="0.25">
      <c r="A684" s="775"/>
      <c r="B684" s="775"/>
      <c r="C684" s="775"/>
      <c r="D684" s="775"/>
      <c r="E684" s="624"/>
      <c r="F684" s="775"/>
      <c r="G684" s="775"/>
      <c r="H684" s="754"/>
      <c r="I684" s="754"/>
      <c r="J684" s="746"/>
      <c r="K684" s="908"/>
      <c r="L684" s="638"/>
      <c r="M684" s="946"/>
      <c r="N684" s="946"/>
      <c r="O684" s="775"/>
      <c r="P684" s="775"/>
      <c r="Q684" s="947"/>
      <c r="R684" s="943" t="str">
        <f t="shared" si="63"/>
        <v xml:space="preserve"> </v>
      </c>
      <c r="S684" s="948"/>
      <c r="T684" s="948"/>
      <c r="U684" s="777"/>
      <c r="V684" s="777"/>
      <c r="W684" s="777"/>
      <c r="X684" s="777"/>
      <c r="Y684" s="777"/>
      <c r="Z684" s="777"/>
      <c r="AA684" s="777"/>
      <c r="AB684" s="638"/>
      <c r="AC684" s="638"/>
      <c r="AD684" s="638"/>
      <c r="AE684" s="638"/>
      <c r="AF684" s="638"/>
      <c r="AG684" s="945" t="str">
        <f t="shared" si="64"/>
        <v xml:space="preserve"> </v>
      </c>
      <c r="AH684" s="774" t="str">
        <f t="shared" si="60"/>
        <v xml:space="preserve"> </v>
      </c>
      <c r="AI684" s="774" t="str">
        <f t="shared" si="65"/>
        <v xml:space="preserve"> </v>
      </c>
      <c r="AJ684" s="774" t="str">
        <f t="shared" si="61"/>
        <v xml:space="preserve"> </v>
      </c>
      <c r="AK684" s="774" t="str">
        <f t="shared" si="62"/>
        <v xml:space="preserve"> </v>
      </c>
    </row>
    <row r="685" spans="1:37" x14ac:dyDescent="0.25">
      <c r="A685" s="775"/>
      <c r="B685" s="775"/>
      <c r="C685" s="775"/>
      <c r="D685" s="775"/>
      <c r="E685" s="624"/>
      <c r="F685" s="775"/>
      <c r="G685" s="775"/>
      <c r="H685" s="754"/>
      <c r="I685" s="754"/>
      <c r="J685" s="746"/>
      <c r="K685" s="908"/>
      <c r="L685" s="638"/>
      <c r="M685" s="946"/>
      <c r="N685" s="946"/>
      <c r="O685" s="775"/>
      <c r="P685" s="775"/>
      <c r="Q685" s="947"/>
      <c r="R685" s="943" t="str">
        <f t="shared" si="63"/>
        <v xml:space="preserve"> </v>
      </c>
      <c r="S685" s="948"/>
      <c r="T685" s="948"/>
      <c r="U685" s="777"/>
      <c r="V685" s="777"/>
      <c r="W685" s="777"/>
      <c r="X685" s="777"/>
      <c r="Y685" s="777"/>
      <c r="Z685" s="777"/>
      <c r="AA685" s="777"/>
      <c r="AB685" s="638"/>
      <c r="AC685" s="638"/>
      <c r="AD685" s="638"/>
      <c r="AE685" s="638"/>
      <c r="AF685" s="638"/>
      <c r="AG685" s="945" t="str">
        <f t="shared" si="64"/>
        <v xml:space="preserve"> </v>
      </c>
      <c r="AH685" s="774" t="str">
        <f t="shared" si="60"/>
        <v xml:space="preserve"> </v>
      </c>
      <c r="AI685" s="774" t="str">
        <f t="shared" si="65"/>
        <v xml:space="preserve"> </v>
      </c>
      <c r="AJ685" s="774" t="str">
        <f t="shared" si="61"/>
        <v xml:space="preserve"> </v>
      </c>
      <c r="AK685" s="774" t="str">
        <f t="shared" si="62"/>
        <v xml:space="preserve"> </v>
      </c>
    </row>
    <row r="686" spans="1:37" x14ac:dyDescent="0.25">
      <c r="A686" s="775"/>
      <c r="B686" s="775"/>
      <c r="C686" s="775"/>
      <c r="D686" s="775"/>
      <c r="E686" s="624"/>
      <c r="F686" s="775"/>
      <c r="G686" s="775"/>
      <c r="H686" s="754"/>
      <c r="I686" s="754"/>
      <c r="J686" s="746"/>
      <c r="K686" s="908"/>
      <c r="L686" s="638"/>
      <c r="M686" s="946"/>
      <c r="N686" s="946"/>
      <c r="O686" s="775"/>
      <c r="P686" s="775"/>
      <c r="Q686" s="947"/>
      <c r="R686" s="943" t="str">
        <f t="shared" si="63"/>
        <v xml:space="preserve"> </v>
      </c>
      <c r="S686" s="948"/>
      <c r="T686" s="948"/>
      <c r="U686" s="777"/>
      <c r="V686" s="777"/>
      <c r="W686" s="777"/>
      <c r="X686" s="777"/>
      <c r="Y686" s="777"/>
      <c r="Z686" s="777"/>
      <c r="AA686" s="777"/>
      <c r="AB686" s="638"/>
      <c r="AC686" s="638"/>
      <c r="AD686" s="638"/>
      <c r="AE686" s="638"/>
      <c r="AF686" s="638"/>
      <c r="AG686" s="945" t="str">
        <f t="shared" si="64"/>
        <v xml:space="preserve"> </v>
      </c>
      <c r="AH686" s="774" t="str">
        <f t="shared" si="60"/>
        <v xml:space="preserve"> </v>
      </c>
      <c r="AI686" s="774" t="str">
        <f t="shared" si="65"/>
        <v xml:space="preserve"> </v>
      </c>
      <c r="AJ686" s="774" t="str">
        <f t="shared" si="61"/>
        <v xml:space="preserve"> </v>
      </c>
      <c r="AK686" s="774" t="str">
        <f t="shared" si="62"/>
        <v xml:space="preserve"> </v>
      </c>
    </row>
    <row r="687" spans="1:37" x14ac:dyDescent="0.25">
      <c r="A687" s="775"/>
      <c r="B687" s="775"/>
      <c r="C687" s="775"/>
      <c r="D687" s="775"/>
      <c r="E687" s="624"/>
      <c r="F687" s="775"/>
      <c r="G687" s="775"/>
      <c r="H687" s="754"/>
      <c r="I687" s="754"/>
      <c r="J687" s="746"/>
      <c r="K687" s="908"/>
      <c r="L687" s="638"/>
      <c r="M687" s="946"/>
      <c r="N687" s="946"/>
      <c r="O687" s="775"/>
      <c r="P687" s="775"/>
      <c r="Q687" s="947"/>
      <c r="R687" s="943" t="str">
        <f t="shared" si="63"/>
        <v xml:space="preserve"> </v>
      </c>
      <c r="S687" s="948"/>
      <c r="T687" s="948"/>
      <c r="U687" s="777"/>
      <c r="V687" s="777"/>
      <c r="W687" s="777"/>
      <c r="X687" s="777"/>
      <c r="Y687" s="777"/>
      <c r="Z687" s="777"/>
      <c r="AA687" s="777"/>
      <c r="AB687" s="638"/>
      <c r="AC687" s="638"/>
      <c r="AD687" s="638"/>
      <c r="AE687" s="638"/>
      <c r="AF687" s="638"/>
      <c r="AG687" s="945" t="str">
        <f t="shared" si="64"/>
        <v xml:space="preserve"> </v>
      </c>
      <c r="AH687" s="774" t="str">
        <f t="shared" si="60"/>
        <v xml:space="preserve"> </v>
      </c>
      <c r="AI687" s="774" t="str">
        <f t="shared" si="65"/>
        <v xml:space="preserve"> </v>
      </c>
      <c r="AJ687" s="774" t="str">
        <f t="shared" si="61"/>
        <v xml:space="preserve"> </v>
      </c>
      <c r="AK687" s="774" t="str">
        <f t="shared" si="62"/>
        <v xml:space="preserve"> </v>
      </c>
    </row>
    <row r="688" spans="1:37" x14ac:dyDescent="0.25">
      <c r="A688" s="775"/>
      <c r="B688" s="775"/>
      <c r="C688" s="775"/>
      <c r="D688" s="775"/>
      <c r="E688" s="624"/>
      <c r="F688" s="775"/>
      <c r="G688" s="775"/>
      <c r="H688" s="754"/>
      <c r="I688" s="754"/>
      <c r="J688" s="746"/>
      <c r="K688" s="908"/>
      <c r="L688" s="638"/>
      <c r="M688" s="946"/>
      <c r="N688" s="946"/>
      <c r="O688" s="775"/>
      <c r="P688" s="775"/>
      <c r="Q688" s="947"/>
      <c r="R688" s="943" t="str">
        <f t="shared" si="63"/>
        <v xml:space="preserve"> </v>
      </c>
      <c r="S688" s="948"/>
      <c r="T688" s="948"/>
      <c r="U688" s="777"/>
      <c r="V688" s="777"/>
      <c r="W688" s="777"/>
      <c r="X688" s="777"/>
      <c r="Y688" s="777"/>
      <c r="Z688" s="777"/>
      <c r="AA688" s="777"/>
      <c r="AB688" s="638"/>
      <c r="AC688" s="638"/>
      <c r="AD688" s="638"/>
      <c r="AE688" s="638"/>
      <c r="AF688" s="638"/>
      <c r="AG688" s="945" t="str">
        <f t="shared" si="64"/>
        <v xml:space="preserve"> </v>
      </c>
      <c r="AH688" s="774" t="str">
        <f t="shared" si="60"/>
        <v xml:space="preserve"> </v>
      </c>
      <c r="AI688" s="774" t="str">
        <f t="shared" si="65"/>
        <v xml:space="preserve"> </v>
      </c>
      <c r="AJ688" s="774" t="str">
        <f t="shared" si="61"/>
        <v xml:space="preserve"> </v>
      </c>
      <c r="AK688" s="774" t="str">
        <f t="shared" si="62"/>
        <v xml:space="preserve"> </v>
      </c>
    </row>
    <row r="689" spans="1:37" x14ac:dyDescent="0.25">
      <c r="A689" s="775"/>
      <c r="B689" s="775"/>
      <c r="C689" s="775"/>
      <c r="D689" s="775"/>
      <c r="E689" s="624"/>
      <c r="F689" s="775"/>
      <c r="G689" s="775"/>
      <c r="H689" s="754"/>
      <c r="I689" s="754"/>
      <c r="J689" s="746"/>
      <c r="K689" s="908"/>
      <c r="L689" s="638"/>
      <c r="M689" s="946"/>
      <c r="N689" s="946"/>
      <c r="O689" s="775"/>
      <c r="P689" s="775"/>
      <c r="Q689" s="947"/>
      <c r="R689" s="943" t="str">
        <f t="shared" si="63"/>
        <v xml:space="preserve"> </v>
      </c>
      <c r="S689" s="948"/>
      <c r="T689" s="948"/>
      <c r="U689" s="777"/>
      <c r="V689" s="777"/>
      <c r="W689" s="777"/>
      <c r="X689" s="777"/>
      <c r="Y689" s="777"/>
      <c r="Z689" s="777"/>
      <c r="AA689" s="777"/>
      <c r="AB689" s="638"/>
      <c r="AC689" s="638"/>
      <c r="AD689" s="638"/>
      <c r="AE689" s="638"/>
      <c r="AF689" s="638"/>
      <c r="AG689" s="945" t="str">
        <f t="shared" si="64"/>
        <v xml:space="preserve"> </v>
      </c>
      <c r="AH689" s="774" t="str">
        <f t="shared" si="60"/>
        <v xml:space="preserve"> </v>
      </c>
      <c r="AI689" s="774" t="str">
        <f t="shared" si="65"/>
        <v xml:space="preserve"> </v>
      </c>
      <c r="AJ689" s="774" t="str">
        <f t="shared" si="61"/>
        <v xml:space="preserve"> </v>
      </c>
      <c r="AK689" s="774" t="str">
        <f t="shared" si="62"/>
        <v xml:space="preserve"> </v>
      </c>
    </row>
    <row r="690" spans="1:37" x14ac:dyDescent="0.25">
      <c r="A690" s="775"/>
      <c r="B690" s="775"/>
      <c r="C690" s="775"/>
      <c r="D690" s="775"/>
      <c r="E690" s="624"/>
      <c r="F690" s="775"/>
      <c r="G690" s="775"/>
      <c r="H690" s="754"/>
      <c r="I690" s="754"/>
      <c r="J690" s="746"/>
      <c r="K690" s="908"/>
      <c r="L690" s="638"/>
      <c r="M690" s="946"/>
      <c r="N690" s="946"/>
      <c r="O690" s="775"/>
      <c r="P690" s="775"/>
      <c r="Q690" s="947"/>
      <c r="R690" s="943" t="str">
        <f t="shared" si="63"/>
        <v xml:space="preserve"> </v>
      </c>
      <c r="S690" s="948"/>
      <c r="T690" s="948"/>
      <c r="U690" s="777"/>
      <c r="V690" s="777"/>
      <c r="W690" s="777"/>
      <c r="X690" s="777"/>
      <c r="Y690" s="777"/>
      <c r="Z690" s="777"/>
      <c r="AA690" s="777"/>
      <c r="AB690" s="638"/>
      <c r="AC690" s="638"/>
      <c r="AD690" s="638"/>
      <c r="AE690" s="638"/>
      <c r="AF690" s="638"/>
      <c r="AG690" s="945" t="str">
        <f t="shared" si="64"/>
        <v xml:space="preserve"> </v>
      </c>
      <c r="AH690" s="774" t="str">
        <f t="shared" si="60"/>
        <v xml:space="preserve"> </v>
      </c>
      <c r="AI690" s="774" t="str">
        <f t="shared" si="65"/>
        <v xml:space="preserve"> </v>
      </c>
      <c r="AJ690" s="774" t="str">
        <f t="shared" si="61"/>
        <v xml:space="preserve"> </v>
      </c>
      <c r="AK690" s="774" t="str">
        <f t="shared" si="62"/>
        <v xml:space="preserve"> </v>
      </c>
    </row>
    <row r="691" spans="1:37" x14ac:dyDescent="0.25">
      <c r="A691" s="775"/>
      <c r="B691" s="775"/>
      <c r="C691" s="775"/>
      <c r="D691" s="775"/>
      <c r="E691" s="624"/>
      <c r="F691" s="775"/>
      <c r="G691" s="775"/>
      <c r="H691" s="754"/>
      <c r="I691" s="754"/>
      <c r="J691" s="746"/>
      <c r="K691" s="908"/>
      <c r="L691" s="638"/>
      <c r="M691" s="946"/>
      <c r="N691" s="946"/>
      <c r="O691" s="775"/>
      <c r="P691" s="775"/>
      <c r="Q691" s="947"/>
      <c r="R691" s="943" t="str">
        <f t="shared" si="63"/>
        <v xml:space="preserve"> </v>
      </c>
      <c r="S691" s="948"/>
      <c r="T691" s="948"/>
      <c r="U691" s="777"/>
      <c r="V691" s="777"/>
      <c r="W691" s="777"/>
      <c r="X691" s="777"/>
      <c r="Y691" s="777"/>
      <c r="Z691" s="777"/>
      <c r="AA691" s="777"/>
      <c r="AB691" s="638"/>
      <c r="AC691" s="638"/>
      <c r="AD691" s="638"/>
      <c r="AE691" s="638"/>
      <c r="AF691" s="638"/>
      <c r="AG691" s="945" t="str">
        <f t="shared" si="64"/>
        <v xml:space="preserve"> </v>
      </c>
      <c r="AH691" s="774" t="str">
        <f t="shared" si="60"/>
        <v xml:space="preserve"> </v>
      </c>
      <c r="AI691" s="774" t="str">
        <f t="shared" si="65"/>
        <v xml:space="preserve"> </v>
      </c>
      <c r="AJ691" s="774" t="str">
        <f t="shared" si="61"/>
        <v xml:space="preserve"> </v>
      </c>
      <c r="AK691" s="774" t="str">
        <f t="shared" si="62"/>
        <v xml:space="preserve"> </v>
      </c>
    </row>
    <row r="692" spans="1:37" x14ac:dyDescent="0.25">
      <c r="A692" s="775"/>
      <c r="B692" s="775"/>
      <c r="C692" s="775"/>
      <c r="D692" s="775"/>
      <c r="E692" s="624"/>
      <c r="F692" s="775"/>
      <c r="G692" s="775"/>
      <c r="H692" s="754"/>
      <c r="I692" s="754"/>
      <c r="J692" s="746"/>
      <c r="K692" s="908"/>
      <c r="L692" s="638"/>
      <c r="M692" s="946"/>
      <c r="N692" s="946"/>
      <c r="O692" s="775"/>
      <c r="P692" s="775"/>
      <c r="Q692" s="947"/>
      <c r="R692" s="943" t="str">
        <f t="shared" si="63"/>
        <v xml:space="preserve"> </v>
      </c>
      <c r="S692" s="948"/>
      <c r="T692" s="948"/>
      <c r="U692" s="777"/>
      <c r="V692" s="777"/>
      <c r="W692" s="777"/>
      <c r="X692" s="777"/>
      <c r="Y692" s="777"/>
      <c r="Z692" s="777"/>
      <c r="AA692" s="777"/>
      <c r="AB692" s="638"/>
      <c r="AC692" s="638"/>
      <c r="AD692" s="638"/>
      <c r="AE692" s="638"/>
      <c r="AF692" s="638"/>
      <c r="AG692" s="945" t="str">
        <f t="shared" si="64"/>
        <v xml:space="preserve"> </v>
      </c>
      <c r="AH692" s="774" t="str">
        <f t="shared" si="60"/>
        <v xml:space="preserve"> </v>
      </c>
      <c r="AI692" s="774" t="str">
        <f t="shared" si="65"/>
        <v xml:space="preserve"> </v>
      </c>
      <c r="AJ692" s="774" t="str">
        <f t="shared" si="61"/>
        <v xml:space="preserve"> </v>
      </c>
      <c r="AK692" s="774" t="str">
        <f t="shared" si="62"/>
        <v xml:space="preserve"> </v>
      </c>
    </row>
    <row r="693" spans="1:37" x14ac:dyDescent="0.25">
      <c r="A693" s="775"/>
      <c r="B693" s="775"/>
      <c r="C693" s="775"/>
      <c r="D693" s="775"/>
      <c r="E693" s="624"/>
      <c r="F693" s="775"/>
      <c r="G693" s="775"/>
      <c r="H693" s="754"/>
      <c r="I693" s="754"/>
      <c r="J693" s="746"/>
      <c r="K693" s="908"/>
      <c r="L693" s="638"/>
      <c r="M693" s="946"/>
      <c r="N693" s="946"/>
      <c r="O693" s="775"/>
      <c r="P693" s="775"/>
      <c r="Q693" s="947"/>
      <c r="R693" s="943" t="str">
        <f t="shared" si="63"/>
        <v xml:space="preserve"> </v>
      </c>
      <c r="S693" s="948"/>
      <c r="T693" s="948"/>
      <c r="U693" s="777"/>
      <c r="V693" s="777"/>
      <c r="W693" s="777"/>
      <c r="X693" s="777"/>
      <c r="Y693" s="777"/>
      <c r="Z693" s="777"/>
      <c r="AA693" s="777"/>
      <c r="AB693" s="638"/>
      <c r="AC693" s="638"/>
      <c r="AD693" s="638"/>
      <c r="AE693" s="638"/>
      <c r="AF693" s="638"/>
      <c r="AG693" s="945" t="str">
        <f t="shared" si="64"/>
        <v xml:space="preserve"> </v>
      </c>
      <c r="AH693" s="774" t="str">
        <f t="shared" si="60"/>
        <v xml:space="preserve"> </v>
      </c>
      <c r="AI693" s="774" t="str">
        <f t="shared" si="65"/>
        <v xml:space="preserve"> </v>
      </c>
      <c r="AJ693" s="774" t="str">
        <f t="shared" si="61"/>
        <v xml:space="preserve"> </v>
      </c>
      <c r="AK693" s="774" t="str">
        <f t="shared" si="62"/>
        <v xml:space="preserve"> </v>
      </c>
    </row>
    <row r="694" spans="1:37" x14ac:dyDescent="0.25">
      <c r="A694" s="775"/>
      <c r="B694" s="775"/>
      <c r="C694" s="775"/>
      <c r="D694" s="775"/>
      <c r="E694" s="624"/>
      <c r="F694" s="775"/>
      <c r="G694" s="775"/>
      <c r="H694" s="754"/>
      <c r="I694" s="754"/>
      <c r="J694" s="746"/>
      <c r="K694" s="908"/>
      <c r="L694" s="638"/>
      <c r="M694" s="946"/>
      <c r="N694" s="946"/>
      <c r="O694" s="775"/>
      <c r="P694" s="775"/>
      <c r="Q694" s="947"/>
      <c r="R694" s="943" t="str">
        <f t="shared" si="63"/>
        <v xml:space="preserve"> </v>
      </c>
      <c r="S694" s="948"/>
      <c r="T694" s="948"/>
      <c r="U694" s="777"/>
      <c r="V694" s="777"/>
      <c r="W694" s="777"/>
      <c r="X694" s="777"/>
      <c r="Y694" s="777"/>
      <c r="Z694" s="777"/>
      <c r="AA694" s="777"/>
      <c r="AB694" s="638"/>
      <c r="AC694" s="638"/>
      <c r="AD694" s="638"/>
      <c r="AE694" s="638"/>
      <c r="AF694" s="638"/>
      <c r="AG694" s="945" t="str">
        <f t="shared" si="64"/>
        <v xml:space="preserve"> </v>
      </c>
      <c r="AH694" s="774" t="str">
        <f t="shared" si="60"/>
        <v xml:space="preserve"> </v>
      </c>
      <c r="AI694" s="774" t="str">
        <f t="shared" si="65"/>
        <v xml:space="preserve"> </v>
      </c>
      <c r="AJ694" s="774" t="str">
        <f t="shared" si="61"/>
        <v xml:space="preserve"> </v>
      </c>
      <c r="AK694" s="774" t="str">
        <f t="shared" si="62"/>
        <v xml:space="preserve"> </v>
      </c>
    </row>
    <row r="695" spans="1:37" x14ac:dyDescent="0.25">
      <c r="A695" s="775"/>
      <c r="B695" s="775"/>
      <c r="C695" s="775"/>
      <c r="D695" s="775"/>
      <c r="E695" s="624"/>
      <c r="F695" s="775"/>
      <c r="G695" s="775"/>
      <c r="H695" s="754"/>
      <c r="I695" s="754"/>
      <c r="J695" s="746"/>
      <c r="K695" s="908"/>
      <c r="L695" s="638"/>
      <c r="M695" s="946"/>
      <c r="N695" s="946"/>
      <c r="O695" s="775"/>
      <c r="P695" s="775"/>
      <c r="Q695" s="947"/>
      <c r="R695" s="943" t="str">
        <f t="shared" si="63"/>
        <v xml:space="preserve"> </v>
      </c>
      <c r="S695" s="948"/>
      <c r="T695" s="948"/>
      <c r="U695" s="777"/>
      <c r="V695" s="777"/>
      <c r="W695" s="777"/>
      <c r="X695" s="777"/>
      <c r="Y695" s="777"/>
      <c r="Z695" s="777"/>
      <c r="AA695" s="777"/>
      <c r="AB695" s="638"/>
      <c r="AC695" s="638"/>
      <c r="AD695" s="638"/>
      <c r="AE695" s="638"/>
      <c r="AF695" s="638"/>
      <c r="AG695" s="945" t="str">
        <f t="shared" si="64"/>
        <v xml:space="preserve"> </v>
      </c>
      <c r="AH695" s="774" t="str">
        <f t="shared" si="60"/>
        <v xml:space="preserve"> </v>
      </c>
      <c r="AI695" s="774" t="str">
        <f t="shared" si="65"/>
        <v xml:space="preserve"> </v>
      </c>
      <c r="AJ695" s="774" t="str">
        <f t="shared" si="61"/>
        <v xml:space="preserve"> </v>
      </c>
      <c r="AK695" s="774" t="str">
        <f t="shared" si="62"/>
        <v xml:space="preserve"> </v>
      </c>
    </row>
    <row r="696" spans="1:37" x14ac:dyDescent="0.25">
      <c r="A696" s="775"/>
      <c r="B696" s="775"/>
      <c r="C696" s="775"/>
      <c r="D696" s="775"/>
      <c r="E696" s="624"/>
      <c r="F696" s="775"/>
      <c r="G696" s="775"/>
      <c r="H696" s="754"/>
      <c r="I696" s="754"/>
      <c r="J696" s="746"/>
      <c r="K696" s="908"/>
      <c r="L696" s="638"/>
      <c r="M696" s="946"/>
      <c r="N696" s="946"/>
      <c r="O696" s="775"/>
      <c r="P696" s="775"/>
      <c r="Q696" s="947"/>
      <c r="R696" s="943" t="str">
        <f t="shared" si="63"/>
        <v xml:space="preserve"> </v>
      </c>
      <c r="S696" s="948"/>
      <c r="T696" s="948"/>
      <c r="U696" s="777"/>
      <c r="V696" s="777"/>
      <c r="W696" s="777"/>
      <c r="X696" s="777"/>
      <c r="Y696" s="777"/>
      <c r="Z696" s="777"/>
      <c r="AA696" s="777"/>
      <c r="AB696" s="638"/>
      <c r="AC696" s="638"/>
      <c r="AD696" s="638"/>
      <c r="AE696" s="638"/>
      <c r="AF696" s="638"/>
      <c r="AG696" s="945" t="str">
        <f t="shared" si="64"/>
        <v xml:space="preserve"> </v>
      </c>
      <c r="AH696" s="774" t="str">
        <f t="shared" si="60"/>
        <v xml:space="preserve"> </v>
      </c>
      <c r="AI696" s="774" t="str">
        <f t="shared" si="65"/>
        <v xml:space="preserve"> </v>
      </c>
      <c r="AJ696" s="774" t="str">
        <f t="shared" si="61"/>
        <v xml:space="preserve"> </v>
      </c>
      <c r="AK696" s="774" t="str">
        <f t="shared" si="62"/>
        <v xml:space="preserve"> </v>
      </c>
    </row>
    <row r="697" spans="1:37" x14ac:dyDescent="0.25">
      <c r="A697" s="775"/>
      <c r="B697" s="775"/>
      <c r="C697" s="775"/>
      <c r="D697" s="775"/>
      <c r="E697" s="624"/>
      <c r="F697" s="775"/>
      <c r="G697" s="775"/>
      <c r="H697" s="754"/>
      <c r="I697" s="754"/>
      <c r="J697" s="746"/>
      <c r="K697" s="908"/>
      <c r="L697" s="638"/>
      <c r="M697" s="946"/>
      <c r="N697" s="946"/>
      <c r="O697" s="775"/>
      <c r="P697" s="775"/>
      <c r="Q697" s="947"/>
      <c r="R697" s="943" t="str">
        <f t="shared" si="63"/>
        <v xml:space="preserve"> </v>
      </c>
      <c r="S697" s="948"/>
      <c r="T697" s="948"/>
      <c r="U697" s="777"/>
      <c r="V697" s="777"/>
      <c r="W697" s="777"/>
      <c r="X697" s="777"/>
      <c r="Y697" s="777"/>
      <c r="Z697" s="777"/>
      <c r="AA697" s="777"/>
      <c r="AB697" s="638"/>
      <c r="AC697" s="638"/>
      <c r="AD697" s="638"/>
      <c r="AE697" s="638"/>
      <c r="AF697" s="638"/>
      <c r="AG697" s="945" t="str">
        <f t="shared" si="64"/>
        <v xml:space="preserve"> </v>
      </c>
      <c r="AH697" s="774" t="str">
        <f t="shared" si="60"/>
        <v xml:space="preserve"> </v>
      </c>
      <c r="AI697" s="774" t="str">
        <f t="shared" si="65"/>
        <v xml:space="preserve"> </v>
      </c>
      <c r="AJ697" s="774" t="str">
        <f t="shared" si="61"/>
        <v xml:space="preserve"> </v>
      </c>
      <c r="AK697" s="774" t="str">
        <f t="shared" si="62"/>
        <v xml:space="preserve"> </v>
      </c>
    </row>
    <row r="698" spans="1:37" x14ac:dyDescent="0.25">
      <c r="A698" s="775"/>
      <c r="B698" s="775"/>
      <c r="C698" s="775"/>
      <c r="D698" s="775"/>
      <c r="E698" s="624"/>
      <c r="F698" s="775"/>
      <c r="G698" s="775"/>
      <c r="H698" s="754"/>
      <c r="I698" s="754"/>
      <c r="J698" s="746"/>
      <c r="K698" s="908"/>
      <c r="L698" s="638"/>
      <c r="M698" s="946"/>
      <c r="N698" s="946"/>
      <c r="O698" s="775"/>
      <c r="P698" s="775"/>
      <c r="Q698" s="947"/>
      <c r="R698" s="943" t="str">
        <f t="shared" si="63"/>
        <v xml:space="preserve"> </v>
      </c>
      <c r="S698" s="948"/>
      <c r="T698" s="948"/>
      <c r="U698" s="777"/>
      <c r="V698" s="777"/>
      <c r="W698" s="777"/>
      <c r="X698" s="777"/>
      <c r="Y698" s="777"/>
      <c r="Z698" s="777"/>
      <c r="AA698" s="777"/>
      <c r="AB698" s="638"/>
      <c r="AC698" s="638"/>
      <c r="AD698" s="638"/>
      <c r="AE698" s="638"/>
      <c r="AF698" s="638"/>
      <c r="AG698" s="945" t="str">
        <f t="shared" si="64"/>
        <v xml:space="preserve"> </v>
      </c>
      <c r="AH698" s="774" t="str">
        <f t="shared" si="60"/>
        <v xml:space="preserve"> </v>
      </c>
      <c r="AI698" s="774" t="str">
        <f t="shared" si="65"/>
        <v xml:space="preserve"> </v>
      </c>
      <c r="AJ698" s="774" t="str">
        <f t="shared" si="61"/>
        <v xml:space="preserve"> </v>
      </c>
      <c r="AK698" s="774" t="str">
        <f t="shared" si="62"/>
        <v xml:space="preserve"> </v>
      </c>
    </row>
    <row r="699" spans="1:37" x14ac:dyDescent="0.25">
      <c r="A699" s="775"/>
      <c r="B699" s="775"/>
      <c r="C699" s="775"/>
      <c r="D699" s="775"/>
      <c r="E699" s="624"/>
      <c r="F699" s="775"/>
      <c r="G699" s="775"/>
      <c r="H699" s="754"/>
      <c r="I699" s="754"/>
      <c r="J699" s="746"/>
      <c r="K699" s="908"/>
      <c r="L699" s="638"/>
      <c r="M699" s="946"/>
      <c r="N699" s="946"/>
      <c r="O699" s="775"/>
      <c r="P699" s="775"/>
      <c r="Q699" s="947"/>
      <c r="R699" s="943" t="str">
        <f t="shared" si="63"/>
        <v xml:space="preserve"> </v>
      </c>
      <c r="S699" s="948"/>
      <c r="T699" s="948"/>
      <c r="U699" s="777"/>
      <c r="V699" s="777"/>
      <c r="W699" s="777"/>
      <c r="X699" s="777"/>
      <c r="Y699" s="777"/>
      <c r="Z699" s="777"/>
      <c r="AA699" s="777"/>
      <c r="AB699" s="638"/>
      <c r="AC699" s="638"/>
      <c r="AD699" s="638"/>
      <c r="AE699" s="638"/>
      <c r="AF699" s="638"/>
      <c r="AG699" s="945" t="str">
        <f t="shared" si="64"/>
        <v xml:space="preserve"> </v>
      </c>
      <c r="AH699" s="774" t="str">
        <f t="shared" si="60"/>
        <v xml:space="preserve"> </v>
      </c>
      <c r="AI699" s="774" t="str">
        <f t="shared" si="65"/>
        <v xml:space="preserve"> </v>
      </c>
      <c r="AJ699" s="774" t="str">
        <f t="shared" si="61"/>
        <v xml:space="preserve"> </v>
      </c>
      <c r="AK699" s="774" t="str">
        <f t="shared" si="62"/>
        <v xml:space="preserve"> </v>
      </c>
    </row>
    <row r="700" spans="1:37" x14ac:dyDescent="0.25">
      <c r="A700" s="775"/>
      <c r="B700" s="775"/>
      <c r="C700" s="775"/>
      <c r="D700" s="775"/>
      <c r="E700" s="624"/>
      <c r="F700" s="775"/>
      <c r="G700" s="775"/>
      <c r="H700" s="754"/>
      <c r="I700" s="754"/>
      <c r="J700" s="746"/>
      <c r="K700" s="908"/>
      <c r="L700" s="638"/>
      <c r="M700" s="946"/>
      <c r="N700" s="946"/>
      <c r="O700" s="775"/>
      <c r="P700" s="775"/>
      <c r="Q700" s="947"/>
      <c r="R700" s="943" t="str">
        <f t="shared" si="63"/>
        <v xml:space="preserve"> </v>
      </c>
      <c r="S700" s="948"/>
      <c r="T700" s="948"/>
      <c r="U700" s="777"/>
      <c r="V700" s="777"/>
      <c r="W700" s="777"/>
      <c r="X700" s="777"/>
      <c r="Y700" s="777"/>
      <c r="Z700" s="777"/>
      <c r="AA700" s="777"/>
      <c r="AB700" s="638"/>
      <c r="AC700" s="638"/>
      <c r="AD700" s="638"/>
      <c r="AE700" s="638"/>
      <c r="AF700" s="638"/>
      <c r="AG700" s="945" t="str">
        <f t="shared" si="64"/>
        <v xml:space="preserve"> </v>
      </c>
      <c r="AH700" s="774" t="str">
        <f t="shared" si="60"/>
        <v xml:space="preserve"> </v>
      </c>
      <c r="AI700" s="774" t="str">
        <f t="shared" si="65"/>
        <v xml:space="preserve"> </v>
      </c>
      <c r="AJ700" s="774" t="str">
        <f t="shared" si="61"/>
        <v xml:space="preserve"> </v>
      </c>
      <c r="AK700" s="774" t="str">
        <f t="shared" si="62"/>
        <v xml:space="preserve"> </v>
      </c>
    </row>
    <row r="701" spans="1:37" x14ac:dyDescent="0.25">
      <c r="A701" s="775"/>
      <c r="B701" s="775"/>
      <c r="C701" s="775"/>
      <c r="D701" s="775"/>
      <c r="E701" s="624"/>
      <c r="F701" s="775"/>
      <c r="G701" s="775"/>
      <c r="H701" s="754"/>
      <c r="I701" s="754"/>
      <c r="J701" s="746"/>
      <c r="K701" s="908"/>
      <c r="L701" s="638"/>
      <c r="M701" s="946"/>
      <c r="N701" s="946"/>
      <c r="O701" s="775"/>
      <c r="P701" s="775"/>
      <c r="Q701" s="947"/>
      <c r="R701" s="943" t="str">
        <f t="shared" si="63"/>
        <v xml:space="preserve"> </v>
      </c>
      <c r="S701" s="948"/>
      <c r="T701" s="948"/>
      <c r="U701" s="777"/>
      <c r="V701" s="777"/>
      <c r="W701" s="777"/>
      <c r="X701" s="777"/>
      <c r="Y701" s="777"/>
      <c r="Z701" s="777"/>
      <c r="AA701" s="777"/>
      <c r="AB701" s="638"/>
      <c r="AC701" s="638"/>
      <c r="AD701" s="638"/>
      <c r="AE701" s="638"/>
      <c r="AF701" s="638"/>
      <c r="AG701" s="945" t="str">
        <f t="shared" si="64"/>
        <v xml:space="preserve"> </v>
      </c>
      <c r="AH701" s="774" t="str">
        <f t="shared" si="60"/>
        <v xml:space="preserve"> </v>
      </c>
      <c r="AI701" s="774" t="str">
        <f t="shared" si="65"/>
        <v xml:space="preserve"> </v>
      </c>
      <c r="AJ701" s="774" t="str">
        <f t="shared" si="61"/>
        <v xml:space="preserve"> </v>
      </c>
      <c r="AK701" s="774" t="str">
        <f t="shared" si="62"/>
        <v xml:space="preserve"> </v>
      </c>
    </row>
    <row r="702" spans="1:37" x14ac:dyDescent="0.25">
      <c r="A702" s="775"/>
      <c r="B702" s="775"/>
      <c r="C702" s="775"/>
      <c r="D702" s="775"/>
      <c r="E702" s="624"/>
      <c r="F702" s="775"/>
      <c r="G702" s="775"/>
      <c r="H702" s="754"/>
      <c r="I702" s="754"/>
      <c r="J702" s="746"/>
      <c r="K702" s="908"/>
      <c r="L702" s="638"/>
      <c r="M702" s="946"/>
      <c r="N702" s="946"/>
      <c r="O702" s="775"/>
      <c r="P702" s="775"/>
      <c r="Q702" s="947"/>
      <c r="R702" s="943" t="str">
        <f t="shared" si="63"/>
        <v xml:space="preserve"> </v>
      </c>
      <c r="S702" s="948"/>
      <c r="T702" s="948"/>
      <c r="U702" s="777"/>
      <c r="V702" s="777"/>
      <c r="W702" s="777"/>
      <c r="X702" s="777"/>
      <c r="Y702" s="777"/>
      <c r="Z702" s="777"/>
      <c r="AA702" s="777"/>
      <c r="AB702" s="638"/>
      <c r="AC702" s="638"/>
      <c r="AD702" s="638"/>
      <c r="AE702" s="638"/>
      <c r="AF702" s="638"/>
      <c r="AG702" s="945" t="str">
        <f t="shared" si="64"/>
        <v xml:space="preserve"> </v>
      </c>
      <c r="AH702" s="774" t="str">
        <f t="shared" si="60"/>
        <v xml:space="preserve"> </v>
      </c>
      <c r="AI702" s="774" t="str">
        <f t="shared" si="65"/>
        <v xml:space="preserve"> </v>
      </c>
      <c r="AJ702" s="774" t="str">
        <f t="shared" si="61"/>
        <v xml:space="preserve"> </v>
      </c>
      <c r="AK702" s="774" t="str">
        <f t="shared" si="62"/>
        <v xml:space="preserve"> </v>
      </c>
    </row>
    <row r="703" spans="1:37" x14ac:dyDescent="0.25">
      <c r="A703" s="775"/>
      <c r="B703" s="775"/>
      <c r="C703" s="775"/>
      <c r="D703" s="775"/>
      <c r="E703" s="624"/>
      <c r="F703" s="775"/>
      <c r="G703" s="775"/>
      <c r="H703" s="754"/>
      <c r="I703" s="754"/>
      <c r="J703" s="746"/>
      <c r="K703" s="908"/>
      <c r="L703" s="638"/>
      <c r="M703" s="946"/>
      <c r="N703" s="946"/>
      <c r="O703" s="775"/>
      <c r="P703" s="775"/>
      <c r="Q703" s="947"/>
      <c r="R703" s="943" t="str">
        <f t="shared" si="63"/>
        <v xml:space="preserve"> </v>
      </c>
      <c r="S703" s="948"/>
      <c r="T703" s="948"/>
      <c r="U703" s="777"/>
      <c r="V703" s="777"/>
      <c r="W703" s="777"/>
      <c r="X703" s="777"/>
      <c r="Y703" s="777"/>
      <c r="Z703" s="777"/>
      <c r="AA703" s="777"/>
      <c r="AB703" s="638"/>
      <c r="AC703" s="638"/>
      <c r="AD703" s="638"/>
      <c r="AE703" s="638"/>
      <c r="AF703" s="638"/>
      <c r="AG703" s="945" t="str">
        <f t="shared" si="64"/>
        <v xml:space="preserve"> </v>
      </c>
      <c r="AH703" s="774" t="str">
        <f t="shared" si="60"/>
        <v xml:space="preserve"> </v>
      </c>
      <c r="AI703" s="774" t="str">
        <f t="shared" si="65"/>
        <v xml:space="preserve"> </v>
      </c>
      <c r="AJ703" s="774" t="str">
        <f t="shared" si="61"/>
        <v xml:space="preserve"> </v>
      </c>
      <c r="AK703" s="774" t="str">
        <f t="shared" si="62"/>
        <v xml:space="preserve"> </v>
      </c>
    </row>
    <row r="704" spans="1:37" x14ac:dyDescent="0.25">
      <c r="A704" s="775"/>
      <c r="B704" s="775"/>
      <c r="C704" s="775"/>
      <c r="D704" s="775"/>
      <c r="E704" s="624"/>
      <c r="F704" s="775"/>
      <c r="G704" s="775"/>
      <c r="H704" s="754"/>
      <c r="I704" s="754"/>
      <c r="J704" s="746"/>
      <c r="K704" s="908"/>
      <c r="L704" s="638"/>
      <c r="M704" s="946"/>
      <c r="N704" s="946"/>
      <c r="O704" s="775"/>
      <c r="P704" s="775"/>
      <c r="Q704" s="947"/>
      <c r="R704" s="943" t="str">
        <f t="shared" si="63"/>
        <v xml:space="preserve"> </v>
      </c>
      <c r="S704" s="948"/>
      <c r="T704" s="948"/>
      <c r="U704" s="777"/>
      <c r="V704" s="777"/>
      <c r="W704" s="777"/>
      <c r="X704" s="777"/>
      <c r="Y704" s="777"/>
      <c r="Z704" s="777"/>
      <c r="AA704" s="777"/>
      <c r="AB704" s="638"/>
      <c r="AC704" s="638"/>
      <c r="AD704" s="638"/>
      <c r="AE704" s="638"/>
      <c r="AF704" s="638"/>
      <c r="AG704" s="945" t="str">
        <f t="shared" si="64"/>
        <v xml:space="preserve"> </v>
      </c>
      <c r="AH704" s="774" t="str">
        <f t="shared" si="60"/>
        <v xml:space="preserve"> </v>
      </c>
      <c r="AI704" s="774" t="str">
        <f t="shared" si="65"/>
        <v xml:space="preserve"> </v>
      </c>
      <c r="AJ704" s="774" t="str">
        <f t="shared" si="61"/>
        <v xml:space="preserve"> </v>
      </c>
      <c r="AK704" s="774" t="str">
        <f t="shared" si="62"/>
        <v xml:space="preserve"> </v>
      </c>
    </row>
    <row r="705" spans="1:37" x14ac:dyDescent="0.25">
      <c r="A705" s="775"/>
      <c r="B705" s="775"/>
      <c r="C705" s="775"/>
      <c r="D705" s="775"/>
      <c r="E705" s="624"/>
      <c r="F705" s="775"/>
      <c r="G705" s="775"/>
      <c r="H705" s="754"/>
      <c r="I705" s="754"/>
      <c r="J705" s="746"/>
      <c r="K705" s="908"/>
      <c r="L705" s="638"/>
      <c r="M705" s="946"/>
      <c r="N705" s="946"/>
      <c r="O705" s="775"/>
      <c r="P705" s="775"/>
      <c r="Q705" s="947"/>
      <c r="R705" s="943" t="str">
        <f t="shared" si="63"/>
        <v xml:space="preserve"> </v>
      </c>
      <c r="S705" s="948"/>
      <c r="T705" s="948"/>
      <c r="U705" s="777"/>
      <c r="V705" s="777"/>
      <c r="W705" s="777"/>
      <c r="X705" s="777"/>
      <c r="Y705" s="777"/>
      <c r="Z705" s="777"/>
      <c r="AA705" s="777"/>
      <c r="AB705" s="638"/>
      <c r="AC705" s="638"/>
      <c r="AD705" s="638"/>
      <c r="AE705" s="638"/>
      <c r="AF705" s="638"/>
      <c r="AG705" s="945" t="str">
        <f t="shared" si="64"/>
        <v xml:space="preserve"> </v>
      </c>
      <c r="AH705" s="774" t="str">
        <f t="shared" si="60"/>
        <v xml:space="preserve"> </v>
      </c>
      <c r="AI705" s="774" t="str">
        <f t="shared" si="65"/>
        <v xml:space="preserve"> </v>
      </c>
      <c r="AJ705" s="774" t="str">
        <f t="shared" si="61"/>
        <v xml:space="preserve"> </v>
      </c>
      <c r="AK705" s="774" t="str">
        <f t="shared" si="62"/>
        <v xml:space="preserve"> </v>
      </c>
    </row>
    <row r="706" spans="1:37" x14ac:dyDescent="0.25">
      <c r="A706" s="775"/>
      <c r="B706" s="775"/>
      <c r="C706" s="775"/>
      <c r="D706" s="775"/>
      <c r="E706" s="624"/>
      <c r="F706" s="775"/>
      <c r="G706" s="775"/>
      <c r="H706" s="754"/>
      <c r="I706" s="754"/>
      <c r="J706" s="746"/>
      <c r="K706" s="908"/>
      <c r="L706" s="638"/>
      <c r="M706" s="946"/>
      <c r="N706" s="946"/>
      <c r="O706" s="775"/>
      <c r="P706" s="775"/>
      <c r="Q706" s="947"/>
      <c r="R706" s="943" t="str">
        <f t="shared" si="63"/>
        <v xml:space="preserve"> </v>
      </c>
      <c r="S706" s="948"/>
      <c r="T706" s="948"/>
      <c r="U706" s="777"/>
      <c r="V706" s="777"/>
      <c r="W706" s="777"/>
      <c r="X706" s="777"/>
      <c r="Y706" s="777"/>
      <c r="Z706" s="777"/>
      <c r="AA706" s="777"/>
      <c r="AB706" s="638"/>
      <c r="AC706" s="638"/>
      <c r="AD706" s="638"/>
      <c r="AE706" s="638"/>
      <c r="AF706" s="638"/>
      <c r="AG706" s="945" t="str">
        <f t="shared" si="64"/>
        <v xml:space="preserve"> </v>
      </c>
      <c r="AH706" s="774" t="str">
        <f t="shared" si="60"/>
        <v xml:space="preserve"> </v>
      </c>
      <c r="AI706" s="774" t="str">
        <f t="shared" si="65"/>
        <v xml:space="preserve"> </v>
      </c>
      <c r="AJ706" s="774" t="str">
        <f t="shared" si="61"/>
        <v xml:space="preserve"> </v>
      </c>
      <c r="AK706" s="774" t="str">
        <f t="shared" si="62"/>
        <v xml:space="preserve"> </v>
      </c>
    </row>
    <row r="707" spans="1:37" x14ac:dyDescent="0.25">
      <c r="A707" s="775"/>
      <c r="B707" s="775"/>
      <c r="C707" s="775"/>
      <c r="D707" s="775"/>
      <c r="E707" s="624"/>
      <c r="F707" s="775"/>
      <c r="G707" s="775"/>
      <c r="H707" s="754"/>
      <c r="I707" s="754"/>
      <c r="J707" s="746"/>
      <c r="K707" s="908"/>
      <c r="L707" s="638"/>
      <c r="M707" s="946"/>
      <c r="N707" s="946"/>
      <c r="O707" s="775"/>
      <c r="P707" s="775"/>
      <c r="Q707" s="947"/>
      <c r="R707" s="943" t="str">
        <f t="shared" si="63"/>
        <v xml:space="preserve"> </v>
      </c>
      <c r="S707" s="948"/>
      <c r="T707" s="948"/>
      <c r="U707" s="777"/>
      <c r="V707" s="777"/>
      <c r="W707" s="777"/>
      <c r="X707" s="777"/>
      <c r="Y707" s="777"/>
      <c r="Z707" s="777"/>
      <c r="AA707" s="777"/>
      <c r="AB707" s="638"/>
      <c r="AC707" s="638"/>
      <c r="AD707" s="638"/>
      <c r="AE707" s="638"/>
      <c r="AF707" s="638"/>
      <c r="AG707" s="945" t="str">
        <f t="shared" si="64"/>
        <v xml:space="preserve"> </v>
      </c>
      <c r="AH707" s="774" t="str">
        <f t="shared" si="60"/>
        <v xml:space="preserve"> </v>
      </c>
      <c r="AI707" s="774" t="str">
        <f t="shared" si="65"/>
        <v xml:space="preserve"> </v>
      </c>
      <c r="AJ707" s="774" t="str">
        <f t="shared" si="61"/>
        <v xml:space="preserve"> </v>
      </c>
      <c r="AK707" s="774" t="str">
        <f t="shared" si="62"/>
        <v xml:space="preserve"> </v>
      </c>
    </row>
    <row r="708" spans="1:37" x14ac:dyDescent="0.25">
      <c r="A708" s="775"/>
      <c r="B708" s="775"/>
      <c r="C708" s="775"/>
      <c r="D708" s="775"/>
      <c r="E708" s="624"/>
      <c r="F708" s="775"/>
      <c r="G708" s="775"/>
      <c r="H708" s="754"/>
      <c r="I708" s="754"/>
      <c r="J708" s="746"/>
      <c r="K708" s="908"/>
      <c r="L708" s="638"/>
      <c r="M708" s="946"/>
      <c r="N708" s="946"/>
      <c r="O708" s="775"/>
      <c r="P708" s="775"/>
      <c r="Q708" s="947"/>
      <c r="R708" s="943" t="str">
        <f t="shared" si="63"/>
        <v xml:space="preserve"> </v>
      </c>
      <c r="S708" s="948"/>
      <c r="T708" s="948"/>
      <c r="U708" s="777"/>
      <c r="V708" s="777"/>
      <c r="W708" s="777"/>
      <c r="X708" s="777"/>
      <c r="Y708" s="777"/>
      <c r="Z708" s="777"/>
      <c r="AA708" s="777"/>
      <c r="AB708" s="638"/>
      <c r="AC708" s="638"/>
      <c r="AD708" s="638"/>
      <c r="AE708" s="638"/>
      <c r="AF708" s="638"/>
      <c r="AG708" s="945" t="str">
        <f t="shared" si="64"/>
        <v xml:space="preserve"> </v>
      </c>
      <c r="AH708" s="774" t="str">
        <f t="shared" si="60"/>
        <v xml:space="preserve"> </v>
      </c>
      <c r="AI708" s="774" t="str">
        <f t="shared" si="65"/>
        <v xml:space="preserve"> </v>
      </c>
      <c r="AJ708" s="774" t="str">
        <f t="shared" si="61"/>
        <v xml:space="preserve"> </v>
      </c>
      <c r="AK708" s="774" t="str">
        <f t="shared" si="62"/>
        <v xml:space="preserve"> </v>
      </c>
    </row>
    <row r="709" spans="1:37" x14ac:dyDescent="0.25">
      <c r="A709" s="775"/>
      <c r="B709" s="775"/>
      <c r="C709" s="775"/>
      <c r="D709" s="775"/>
      <c r="E709" s="624"/>
      <c r="F709" s="775"/>
      <c r="G709" s="775"/>
      <c r="H709" s="754"/>
      <c r="I709" s="754"/>
      <c r="J709" s="746"/>
      <c r="K709" s="908"/>
      <c r="L709" s="638"/>
      <c r="M709" s="946"/>
      <c r="N709" s="946"/>
      <c r="O709" s="775"/>
      <c r="P709" s="775"/>
      <c r="Q709" s="947"/>
      <c r="R709" s="943" t="str">
        <f t="shared" si="63"/>
        <v xml:space="preserve"> </v>
      </c>
      <c r="S709" s="948"/>
      <c r="T709" s="948"/>
      <c r="U709" s="777"/>
      <c r="V709" s="777"/>
      <c r="W709" s="777"/>
      <c r="X709" s="777"/>
      <c r="Y709" s="777"/>
      <c r="Z709" s="777"/>
      <c r="AA709" s="777"/>
      <c r="AB709" s="638"/>
      <c r="AC709" s="638"/>
      <c r="AD709" s="638"/>
      <c r="AE709" s="638"/>
      <c r="AF709" s="638"/>
      <c r="AG709" s="945" t="str">
        <f t="shared" si="64"/>
        <v xml:space="preserve"> </v>
      </c>
      <c r="AH709" s="774" t="str">
        <f t="shared" si="60"/>
        <v xml:space="preserve"> </v>
      </c>
      <c r="AI709" s="774" t="str">
        <f t="shared" si="65"/>
        <v xml:space="preserve"> </v>
      </c>
      <c r="AJ709" s="774" t="str">
        <f t="shared" si="61"/>
        <v xml:space="preserve"> </v>
      </c>
      <c r="AK709" s="774" t="str">
        <f t="shared" si="62"/>
        <v xml:space="preserve"> </v>
      </c>
    </row>
    <row r="710" spans="1:37" x14ac:dyDescent="0.25">
      <c r="A710" s="775"/>
      <c r="B710" s="775"/>
      <c r="C710" s="775"/>
      <c r="D710" s="775"/>
      <c r="E710" s="624"/>
      <c r="F710" s="775"/>
      <c r="G710" s="775"/>
      <c r="H710" s="754"/>
      <c r="I710" s="754"/>
      <c r="J710" s="746"/>
      <c r="K710" s="908"/>
      <c r="L710" s="638"/>
      <c r="M710" s="946"/>
      <c r="N710" s="946"/>
      <c r="O710" s="775"/>
      <c r="P710" s="775"/>
      <c r="Q710" s="947"/>
      <c r="R710" s="943" t="str">
        <f t="shared" si="63"/>
        <v xml:space="preserve"> </v>
      </c>
      <c r="S710" s="948"/>
      <c r="T710" s="948"/>
      <c r="U710" s="777"/>
      <c r="V710" s="777"/>
      <c r="W710" s="777"/>
      <c r="X710" s="777"/>
      <c r="Y710" s="777"/>
      <c r="Z710" s="777"/>
      <c r="AA710" s="777"/>
      <c r="AB710" s="638"/>
      <c r="AC710" s="638"/>
      <c r="AD710" s="638"/>
      <c r="AE710" s="638"/>
      <c r="AF710" s="638"/>
      <c r="AG710" s="945" t="str">
        <f t="shared" si="64"/>
        <v xml:space="preserve"> </v>
      </c>
      <c r="AH710" s="774" t="str">
        <f t="shared" ref="AH710:AH721" si="66">IFERROR(U710/R710," ")</f>
        <v xml:space="preserve"> </v>
      </c>
      <c r="AI710" s="774" t="str">
        <f t="shared" si="65"/>
        <v xml:space="preserve"> </v>
      </c>
      <c r="AJ710" s="774" t="str">
        <f t="shared" ref="AJ710:AJ721" si="67">IFERROR(Z710*0.187*10^-3/O710," ")</f>
        <v xml:space="preserve"> </v>
      </c>
      <c r="AK710" s="774" t="str">
        <f t="shared" ref="AK710:AK721" si="68">IFERROR(AD710*0.187*10^-3/P710," ")</f>
        <v xml:space="preserve"> </v>
      </c>
    </row>
    <row r="711" spans="1:37" x14ac:dyDescent="0.25">
      <c r="A711" s="775"/>
      <c r="B711" s="775"/>
      <c r="C711" s="775"/>
      <c r="D711" s="775"/>
      <c r="E711" s="624"/>
      <c r="F711" s="775"/>
      <c r="G711" s="775"/>
      <c r="H711" s="754"/>
      <c r="I711" s="754"/>
      <c r="J711" s="746"/>
      <c r="K711" s="908"/>
      <c r="L711" s="638"/>
      <c r="M711" s="946"/>
      <c r="N711" s="946"/>
      <c r="O711" s="775"/>
      <c r="P711" s="775"/>
      <c r="Q711" s="947"/>
      <c r="R711" s="943" t="str">
        <f t="shared" ref="R711:R721" si="69">IF(M711*T711&gt;0,M711*T711," ")</f>
        <v xml:space="preserve"> </v>
      </c>
      <c r="S711" s="948"/>
      <c r="T711" s="948"/>
      <c r="U711" s="777"/>
      <c r="V711" s="777"/>
      <c r="W711" s="777"/>
      <c r="X711" s="777"/>
      <c r="Y711" s="777"/>
      <c r="Z711" s="777"/>
      <c r="AA711" s="777"/>
      <c r="AB711" s="638"/>
      <c r="AC711" s="638"/>
      <c r="AD711" s="638"/>
      <c r="AE711" s="638"/>
      <c r="AF711" s="638"/>
      <c r="AG711" s="945" t="str">
        <f t="shared" ref="AG711:AG721" si="70">IF(AF711&gt;0,AF711*0.187*10^-3," ")</f>
        <v xml:space="preserve"> </v>
      </c>
      <c r="AH711" s="774" t="str">
        <f t="shared" si="66"/>
        <v xml:space="preserve"> </v>
      </c>
      <c r="AI711" s="774" t="str">
        <f t="shared" ref="AI711:AI721" si="71">IFERROR(AH711*0.187*10^3," ")</f>
        <v xml:space="preserve"> </v>
      </c>
      <c r="AJ711" s="774" t="str">
        <f t="shared" si="67"/>
        <v xml:space="preserve"> </v>
      </c>
      <c r="AK711" s="774" t="str">
        <f t="shared" si="68"/>
        <v xml:space="preserve"> </v>
      </c>
    </row>
    <row r="712" spans="1:37" x14ac:dyDescent="0.25">
      <c r="A712" s="775"/>
      <c r="B712" s="775"/>
      <c r="C712" s="775"/>
      <c r="D712" s="775"/>
      <c r="E712" s="624"/>
      <c r="F712" s="775"/>
      <c r="G712" s="775"/>
      <c r="H712" s="754"/>
      <c r="I712" s="754"/>
      <c r="J712" s="746"/>
      <c r="K712" s="908"/>
      <c r="L712" s="638"/>
      <c r="M712" s="946"/>
      <c r="N712" s="946"/>
      <c r="O712" s="775"/>
      <c r="P712" s="775"/>
      <c r="Q712" s="947"/>
      <c r="R712" s="943" t="str">
        <f t="shared" si="69"/>
        <v xml:space="preserve"> </v>
      </c>
      <c r="S712" s="948"/>
      <c r="T712" s="948"/>
      <c r="U712" s="777"/>
      <c r="V712" s="777"/>
      <c r="W712" s="777"/>
      <c r="X712" s="777"/>
      <c r="Y712" s="777"/>
      <c r="Z712" s="777"/>
      <c r="AA712" s="777"/>
      <c r="AB712" s="638"/>
      <c r="AC712" s="638"/>
      <c r="AD712" s="638"/>
      <c r="AE712" s="638"/>
      <c r="AF712" s="638"/>
      <c r="AG712" s="945" t="str">
        <f t="shared" si="70"/>
        <v xml:space="preserve"> </v>
      </c>
      <c r="AH712" s="774" t="str">
        <f t="shared" si="66"/>
        <v xml:space="preserve"> </v>
      </c>
      <c r="AI712" s="774" t="str">
        <f t="shared" si="71"/>
        <v xml:space="preserve"> </v>
      </c>
      <c r="AJ712" s="774" t="str">
        <f t="shared" si="67"/>
        <v xml:space="preserve"> </v>
      </c>
      <c r="AK712" s="774" t="str">
        <f t="shared" si="68"/>
        <v xml:space="preserve"> </v>
      </c>
    </row>
    <row r="713" spans="1:37" x14ac:dyDescent="0.25">
      <c r="A713" s="775"/>
      <c r="B713" s="775"/>
      <c r="C713" s="775"/>
      <c r="D713" s="775"/>
      <c r="E713" s="624"/>
      <c r="F713" s="775"/>
      <c r="G713" s="775"/>
      <c r="H713" s="754"/>
      <c r="I713" s="754"/>
      <c r="J713" s="746"/>
      <c r="K713" s="908"/>
      <c r="L713" s="638"/>
      <c r="M713" s="946"/>
      <c r="N713" s="946"/>
      <c r="O713" s="775"/>
      <c r="P713" s="775"/>
      <c r="Q713" s="947"/>
      <c r="R713" s="943" t="str">
        <f t="shared" si="69"/>
        <v xml:space="preserve"> </v>
      </c>
      <c r="S713" s="948"/>
      <c r="T713" s="948"/>
      <c r="U713" s="777"/>
      <c r="V713" s="777"/>
      <c r="W713" s="777"/>
      <c r="X713" s="777"/>
      <c r="Y713" s="777"/>
      <c r="Z713" s="777"/>
      <c r="AA713" s="777"/>
      <c r="AB713" s="638"/>
      <c r="AC713" s="638"/>
      <c r="AD713" s="638"/>
      <c r="AE713" s="638"/>
      <c r="AF713" s="638"/>
      <c r="AG713" s="945" t="str">
        <f t="shared" si="70"/>
        <v xml:space="preserve"> </v>
      </c>
      <c r="AH713" s="774" t="str">
        <f t="shared" si="66"/>
        <v xml:space="preserve"> </v>
      </c>
      <c r="AI713" s="774" t="str">
        <f t="shared" si="71"/>
        <v xml:space="preserve"> </v>
      </c>
      <c r="AJ713" s="774" t="str">
        <f t="shared" si="67"/>
        <v xml:space="preserve"> </v>
      </c>
      <c r="AK713" s="774" t="str">
        <f t="shared" si="68"/>
        <v xml:space="preserve"> </v>
      </c>
    </row>
    <row r="714" spans="1:37" x14ac:dyDescent="0.25">
      <c r="A714" s="775"/>
      <c r="B714" s="775"/>
      <c r="C714" s="775"/>
      <c r="D714" s="775"/>
      <c r="E714" s="624"/>
      <c r="F714" s="775"/>
      <c r="G714" s="775"/>
      <c r="H714" s="754"/>
      <c r="I714" s="754"/>
      <c r="J714" s="746"/>
      <c r="K714" s="908"/>
      <c r="L714" s="638"/>
      <c r="M714" s="946"/>
      <c r="N714" s="946"/>
      <c r="O714" s="775"/>
      <c r="P714" s="775"/>
      <c r="Q714" s="947"/>
      <c r="R714" s="943" t="str">
        <f t="shared" si="69"/>
        <v xml:space="preserve"> </v>
      </c>
      <c r="S714" s="948"/>
      <c r="T714" s="948"/>
      <c r="U714" s="777"/>
      <c r="V714" s="777"/>
      <c r="W714" s="777"/>
      <c r="X714" s="777"/>
      <c r="Y714" s="777"/>
      <c r="Z714" s="777"/>
      <c r="AA714" s="777"/>
      <c r="AB714" s="638"/>
      <c r="AC714" s="638"/>
      <c r="AD714" s="638"/>
      <c r="AE714" s="638"/>
      <c r="AF714" s="638"/>
      <c r="AG714" s="945" t="str">
        <f t="shared" si="70"/>
        <v xml:space="preserve"> </v>
      </c>
      <c r="AH714" s="774" t="str">
        <f t="shared" si="66"/>
        <v xml:space="preserve"> </v>
      </c>
      <c r="AI714" s="774" t="str">
        <f t="shared" si="71"/>
        <v xml:space="preserve"> </v>
      </c>
      <c r="AJ714" s="774" t="str">
        <f t="shared" si="67"/>
        <v xml:space="preserve"> </v>
      </c>
      <c r="AK714" s="774" t="str">
        <f t="shared" si="68"/>
        <v xml:space="preserve"> </v>
      </c>
    </row>
    <row r="715" spans="1:37" x14ac:dyDescent="0.25">
      <c r="A715" s="775"/>
      <c r="B715" s="775"/>
      <c r="C715" s="775"/>
      <c r="D715" s="775"/>
      <c r="E715" s="624"/>
      <c r="F715" s="775"/>
      <c r="G715" s="775"/>
      <c r="H715" s="754"/>
      <c r="I715" s="754"/>
      <c r="J715" s="746"/>
      <c r="K715" s="908"/>
      <c r="L715" s="638"/>
      <c r="M715" s="946"/>
      <c r="N715" s="946"/>
      <c r="O715" s="775"/>
      <c r="P715" s="775"/>
      <c r="Q715" s="947"/>
      <c r="R715" s="943" t="str">
        <f t="shared" si="69"/>
        <v xml:space="preserve"> </v>
      </c>
      <c r="S715" s="948"/>
      <c r="T715" s="948"/>
      <c r="U715" s="777"/>
      <c r="V715" s="777"/>
      <c r="W715" s="777"/>
      <c r="X715" s="777"/>
      <c r="Y715" s="777"/>
      <c r="Z715" s="777"/>
      <c r="AA715" s="777"/>
      <c r="AB715" s="638"/>
      <c r="AC715" s="638"/>
      <c r="AD715" s="638"/>
      <c r="AE715" s="638"/>
      <c r="AF715" s="638"/>
      <c r="AG715" s="945" t="str">
        <f t="shared" si="70"/>
        <v xml:space="preserve"> </v>
      </c>
      <c r="AH715" s="774" t="str">
        <f t="shared" si="66"/>
        <v xml:space="preserve"> </v>
      </c>
      <c r="AI715" s="774" t="str">
        <f t="shared" si="71"/>
        <v xml:space="preserve"> </v>
      </c>
      <c r="AJ715" s="774" t="str">
        <f t="shared" si="67"/>
        <v xml:space="preserve"> </v>
      </c>
      <c r="AK715" s="774" t="str">
        <f t="shared" si="68"/>
        <v xml:space="preserve"> </v>
      </c>
    </row>
    <row r="716" spans="1:37" x14ac:dyDescent="0.25">
      <c r="A716" s="775"/>
      <c r="B716" s="775"/>
      <c r="C716" s="775"/>
      <c r="D716" s="775"/>
      <c r="E716" s="624"/>
      <c r="F716" s="775"/>
      <c r="G716" s="775"/>
      <c r="H716" s="754"/>
      <c r="I716" s="754"/>
      <c r="J716" s="746"/>
      <c r="K716" s="908"/>
      <c r="L716" s="638"/>
      <c r="M716" s="946"/>
      <c r="N716" s="946"/>
      <c r="O716" s="775"/>
      <c r="P716" s="775"/>
      <c r="Q716" s="947"/>
      <c r="R716" s="943" t="str">
        <f t="shared" si="69"/>
        <v xml:space="preserve"> </v>
      </c>
      <c r="S716" s="948"/>
      <c r="T716" s="948"/>
      <c r="U716" s="777"/>
      <c r="V716" s="777"/>
      <c r="W716" s="777"/>
      <c r="X716" s="777"/>
      <c r="Y716" s="777"/>
      <c r="Z716" s="777"/>
      <c r="AA716" s="777"/>
      <c r="AB716" s="638"/>
      <c r="AC716" s="638"/>
      <c r="AD716" s="638"/>
      <c r="AE716" s="638"/>
      <c r="AF716" s="638"/>
      <c r="AG716" s="945" t="str">
        <f t="shared" si="70"/>
        <v xml:space="preserve"> </v>
      </c>
      <c r="AH716" s="774" t="str">
        <f t="shared" si="66"/>
        <v xml:space="preserve"> </v>
      </c>
      <c r="AI716" s="774" t="str">
        <f t="shared" si="71"/>
        <v xml:space="preserve"> </v>
      </c>
      <c r="AJ716" s="774" t="str">
        <f t="shared" si="67"/>
        <v xml:space="preserve"> </v>
      </c>
      <c r="AK716" s="774" t="str">
        <f t="shared" si="68"/>
        <v xml:space="preserve"> </v>
      </c>
    </row>
    <row r="717" spans="1:37" x14ac:dyDescent="0.25">
      <c r="A717" s="775"/>
      <c r="B717" s="775"/>
      <c r="C717" s="775"/>
      <c r="D717" s="775"/>
      <c r="E717" s="624"/>
      <c r="F717" s="775"/>
      <c r="G717" s="775"/>
      <c r="H717" s="754"/>
      <c r="I717" s="754"/>
      <c r="J717" s="746"/>
      <c r="K717" s="908"/>
      <c r="L717" s="638"/>
      <c r="M717" s="946"/>
      <c r="N717" s="946"/>
      <c r="O717" s="775"/>
      <c r="P717" s="775"/>
      <c r="Q717" s="947"/>
      <c r="R717" s="943" t="str">
        <f t="shared" si="69"/>
        <v xml:space="preserve"> </v>
      </c>
      <c r="S717" s="948"/>
      <c r="T717" s="948"/>
      <c r="U717" s="777"/>
      <c r="V717" s="777"/>
      <c r="W717" s="777"/>
      <c r="X717" s="777"/>
      <c r="Y717" s="777"/>
      <c r="Z717" s="777"/>
      <c r="AA717" s="777"/>
      <c r="AB717" s="638"/>
      <c r="AC717" s="638"/>
      <c r="AD717" s="638"/>
      <c r="AE717" s="638"/>
      <c r="AF717" s="638"/>
      <c r="AG717" s="945" t="str">
        <f t="shared" si="70"/>
        <v xml:space="preserve"> </v>
      </c>
      <c r="AH717" s="774" t="str">
        <f t="shared" si="66"/>
        <v xml:space="preserve"> </v>
      </c>
      <c r="AI717" s="774" t="str">
        <f t="shared" si="71"/>
        <v xml:space="preserve"> </v>
      </c>
      <c r="AJ717" s="774" t="str">
        <f t="shared" si="67"/>
        <v xml:space="preserve"> </v>
      </c>
      <c r="AK717" s="774" t="str">
        <f t="shared" si="68"/>
        <v xml:space="preserve"> </v>
      </c>
    </row>
    <row r="718" spans="1:37" x14ac:dyDescent="0.25">
      <c r="A718" s="775"/>
      <c r="B718" s="775"/>
      <c r="C718" s="775"/>
      <c r="D718" s="775"/>
      <c r="E718" s="624"/>
      <c r="F718" s="775"/>
      <c r="G718" s="775"/>
      <c r="H718" s="754"/>
      <c r="I718" s="754"/>
      <c r="J718" s="746"/>
      <c r="K718" s="908"/>
      <c r="L718" s="638"/>
      <c r="M718" s="946"/>
      <c r="N718" s="946"/>
      <c r="O718" s="775"/>
      <c r="P718" s="775"/>
      <c r="Q718" s="947"/>
      <c r="R718" s="943" t="str">
        <f t="shared" si="69"/>
        <v xml:space="preserve"> </v>
      </c>
      <c r="S718" s="948"/>
      <c r="T718" s="948"/>
      <c r="U718" s="777"/>
      <c r="V718" s="777"/>
      <c r="W718" s="777"/>
      <c r="X718" s="777"/>
      <c r="Y718" s="777"/>
      <c r="Z718" s="777"/>
      <c r="AA718" s="777"/>
      <c r="AB718" s="638"/>
      <c r="AC718" s="638"/>
      <c r="AD718" s="638"/>
      <c r="AE718" s="638"/>
      <c r="AF718" s="638"/>
      <c r="AG718" s="945" t="str">
        <f t="shared" si="70"/>
        <v xml:space="preserve"> </v>
      </c>
      <c r="AH718" s="774" t="str">
        <f t="shared" si="66"/>
        <v xml:space="preserve"> </v>
      </c>
      <c r="AI718" s="774" t="str">
        <f t="shared" si="71"/>
        <v xml:space="preserve"> </v>
      </c>
      <c r="AJ718" s="774" t="str">
        <f t="shared" si="67"/>
        <v xml:space="preserve"> </v>
      </c>
      <c r="AK718" s="774" t="str">
        <f t="shared" si="68"/>
        <v xml:space="preserve"> </v>
      </c>
    </row>
    <row r="719" spans="1:37" x14ac:dyDescent="0.25">
      <c r="A719" s="775"/>
      <c r="B719" s="775"/>
      <c r="C719" s="775"/>
      <c r="D719" s="775"/>
      <c r="E719" s="624"/>
      <c r="F719" s="775"/>
      <c r="G719" s="775"/>
      <c r="H719" s="754"/>
      <c r="I719" s="754"/>
      <c r="J719" s="746"/>
      <c r="K719" s="908"/>
      <c r="L719" s="638"/>
      <c r="M719" s="946"/>
      <c r="N719" s="946"/>
      <c r="O719" s="775"/>
      <c r="P719" s="775"/>
      <c r="Q719" s="947"/>
      <c r="R719" s="943" t="str">
        <f t="shared" si="69"/>
        <v xml:space="preserve"> </v>
      </c>
      <c r="S719" s="948"/>
      <c r="T719" s="948"/>
      <c r="U719" s="777"/>
      <c r="V719" s="777"/>
      <c r="W719" s="777"/>
      <c r="X719" s="777"/>
      <c r="Y719" s="777"/>
      <c r="Z719" s="777"/>
      <c r="AA719" s="777"/>
      <c r="AB719" s="638"/>
      <c r="AC719" s="638"/>
      <c r="AD719" s="638"/>
      <c r="AE719" s="638"/>
      <c r="AF719" s="638"/>
      <c r="AG719" s="945" t="str">
        <f t="shared" si="70"/>
        <v xml:space="preserve"> </v>
      </c>
      <c r="AH719" s="774" t="str">
        <f t="shared" si="66"/>
        <v xml:space="preserve"> </v>
      </c>
      <c r="AI719" s="774" t="str">
        <f t="shared" si="71"/>
        <v xml:space="preserve"> </v>
      </c>
      <c r="AJ719" s="774" t="str">
        <f t="shared" si="67"/>
        <v xml:space="preserve"> </v>
      </c>
      <c r="AK719" s="774" t="str">
        <f t="shared" si="68"/>
        <v xml:space="preserve"> </v>
      </c>
    </row>
    <row r="720" spans="1:37" x14ac:dyDescent="0.25">
      <c r="A720" s="775"/>
      <c r="B720" s="775"/>
      <c r="C720" s="775"/>
      <c r="D720" s="775"/>
      <c r="E720" s="624"/>
      <c r="F720" s="775"/>
      <c r="G720" s="775"/>
      <c r="H720" s="754"/>
      <c r="I720" s="754"/>
      <c r="J720" s="746"/>
      <c r="K720" s="908"/>
      <c r="L720" s="638"/>
      <c r="M720" s="946"/>
      <c r="N720" s="946"/>
      <c r="O720" s="775"/>
      <c r="P720" s="775"/>
      <c r="Q720" s="947"/>
      <c r="R720" s="943" t="str">
        <f t="shared" si="69"/>
        <v xml:space="preserve"> </v>
      </c>
      <c r="S720" s="948"/>
      <c r="T720" s="948"/>
      <c r="U720" s="777"/>
      <c r="V720" s="777"/>
      <c r="W720" s="777"/>
      <c r="X720" s="777"/>
      <c r="Y720" s="777"/>
      <c r="Z720" s="777"/>
      <c r="AA720" s="777"/>
      <c r="AB720" s="638"/>
      <c r="AC720" s="638"/>
      <c r="AD720" s="638"/>
      <c r="AE720" s="638"/>
      <c r="AF720" s="638"/>
      <c r="AG720" s="945" t="str">
        <f t="shared" si="70"/>
        <v xml:space="preserve"> </v>
      </c>
      <c r="AH720" s="774" t="str">
        <f t="shared" si="66"/>
        <v xml:space="preserve"> </v>
      </c>
      <c r="AI720" s="774" t="str">
        <f t="shared" si="71"/>
        <v xml:space="preserve"> </v>
      </c>
      <c r="AJ720" s="774" t="str">
        <f t="shared" si="67"/>
        <v xml:space="preserve"> </v>
      </c>
      <c r="AK720" s="774" t="str">
        <f t="shared" si="68"/>
        <v xml:space="preserve"> </v>
      </c>
    </row>
    <row r="721" spans="1:37" x14ac:dyDescent="0.25">
      <c r="A721" s="775"/>
      <c r="B721" s="775"/>
      <c r="C721" s="775"/>
      <c r="D721" s="775"/>
      <c r="E721" s="624"/>
      <c r="F721" s="775"/>
      <c r="G721" s="775"/>
      <c r="H721" s="754"/>
      <c r="I721" s="754"/>
      <c r="J721" s="746"/>
      <c r="K721" s="908"/>
      <c r="L721" s="638"/>
      <c r="M721" s="946"/>
      <c r="N721" s="946"/>
      <c r="O721" s="775"/>
      <c r="P721" s="775"/>
      <c r="Q721" s="947"/>
      <c r="R721" s="943" t="str">
        <f t="shared" si="69"/>
        <v xml:space="preserve"> </v>
      </c>
      <c r="S721" s="948"/>
      <c r="T721" s="948"/>
      <c r="U721" s="777"/>
      <c r="V721" s="777"/>
      <c r="W721" s="777"/>
      <c r="X721" s="777"/>
      <c r="Y721" s="777"/>
      <c r="Z721" s="777"/>
      <c r="AA721" s="777"/>
      <c r="AB721" s="638"/>
      <c r="AC721" s="638"/>
      <c r="AD721" s="638"/>
      <c r="AE721" s="638"/>
      <c r="AF721" s="638"/>
      <c r="AG721" s="945" t="str">
        <f t="shared" si="70"/>
        <v xml:space="preserve"> </v>
      </c>
      <c r="AH721" s="774" t="str">
        <f t="shared" si="66"/>
        <v xml:space="preserve"> </v>
      </c>
      <c r="AI721" s="774" t="str">
        <f t="shared" si="71"/>
        <v xml:space="preserve"> </v>
      </c>
      <c r="AJ721" s="774" t="str">
        <f t="shared" si="67"/>
        <v xml:space="preserve"> </v>
      </c>
      <c r="AK721" s="774" t="str">
        <f t="shared" si="68"/>
        <v xml:space="preserve"> </v>
      </c>
    </row>
  </sheetData>
  <mergeCells count="3">
    <mergeCell ref="AH3:AK3"/>
    <mergeCell ref="A3:T3"/>
    <mergeCell ref="U3:AG3"/>
  </mergeCells>
  <dataValidations count="1">
    <dataValidation type="list" allowBlank="1" showInputMessage="1" showErrorMessage="1" sqref="J6:J721 E6:E721">
      <formula1>"Si,No"</formula1>
    </dataValidation>
  </dataValidations>
  <hyperlinks>
    <hyperlink ref="B1" location="Menu!A1" display="Menu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2"/>
  <sheetViews>
    <sheetView zoomScale="70" zoomScaleNormal="70" workbookViewId="0">
      <selection activeCell="F23" sqref="F23"/>
    </sheetView>
  </sheetViews>
  <sheetFormatPr defaultRowHeight="15" x14ac:dyDescent="0.25"/>
  <cols>
    <col min="1" max="1" width="26.5703125" style="38" customWidth="1"/>
    <col min="2" max="2" width="30.42578125" style="38" customWidth="1"/>
    <col min="3" max="4" width="24.85546875" style="38" customWidth="1"/>
    <col min="5" max="5" width="26.140625" style="38" customWidth="1"/>
    <col min="6" max="6" width="21.140625" style="38" customWidth="1"/>
    <col min="7" max="7" width="25.140625" style="38" customWidth="1"/>
    <col min="8" max="8" width="25.85546875" style="38" customWidth="1"/>
    <col min="9" max="9" width="19.140625" style="38" customWidth="1"/>
    <col min="10" max="10" width="20.140625" style="38" customWidth="1"/>
    <col min="11" max="12" width="21.85546875" style="38" customWidth="1"/>
    <col min="13" max="13" width="20.42578125" style="38" customWidth="1"/>
    <col min="14" max="14" width="17.140625" style="38" customWidth="1"/>
    <col min="15" max="15" width="17.7109375" style="38" customWidth="1"/>
    <col min="16" max="16" width="16.42578125" style="38" customWidth="1"/>
    <col min="17" max="17" width="17.5703125" style="38" customWidth="1"/>
    <col min="18" max="18" width="23" style="38" customWidth="1"/>
    <col min="19" max="19" width="30.28515625" style="38" customWidth="1"/>
    <col min="20" max="20" width="25.42578125" style="38" customWidth="1"/>
    <col min="21" max="21" width="24" style="38" customWidth="1"/>
    <col min="22" max="22" width="28.140625" style="38" customWidth="1"/>
    <col min="23" max="23" width="23" style="38" customWidth="1"/>
    <col min="24" max="24" width="20.28515625" style="38" customWidth="1"/>
    <col min="25" max="25" width="19.5703125" style="38" customWidth="1"/>
    <col min="26" max="26" width="20.7109375" style="38" customWidth="1"/>
    <col min="27" max="27" width="22" style="38" customWidth="1"/>
    <col min="28" max="29" width="18.28515625" style="38" customWidth="1"/>
    <col min="30" max="30" width="25.85546875" style="38" customWidth="1"/>
    <col min="31" max="31" width="28.42578125" style="38" customWidth="1"/>
    <col min="32" max="32" width="22.28515625" style="38" customWidth="1"/>
    <col min="33" max="33" width="28.140625" style="38" customWidth="1"/>
    <col min="34" max="34" width="21" style="38" customWidth="1"/>
    <col min="35" max="35" width="17.28515625" style="38" customWidth="1"/>
    <col min="36" max="16384" width="9.140625" style="38"/>
  </cols>
  <sheetData>
    <row r="1" spans="1:21" ht="19.5" thickBot="1" x14ac:dyDescent="0.35">
      <c r="A1" s="909" t="s">
        <v>314</v>
      </c>
      <c r="B1" s="603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</row>
    <row r="2" spans="1:21" ht="19.5" thickBot="1" x14ac:dyDescent="0.35">
      <c r="A2" s="863" t="s">
        <v>321</v>
      </c>
      <c r="B2" s="604"/>
      <c r="C2" s="604"/>
      <c r="D2" s="604"/>
      <c r="G2" s="604"/>
      <c r="H2" s="604"/>
      <c r="I2" s="604"/>
      <c r="J2" s="604"/>
      <c r="K2" s="604"/>
      <c r="L2" s="604"/>
      <c r="M2" s="604"/>
      <c r="N2" s="863"/>
      <c r="O2" s="604"/>
      <c r="P2" s="604"/>
      <c r="Q2" s="604"/>
      <c r="R2" s="604"/>
      <c r="S2" s="604"/>
      <c r="T2" s="604"/>
      <c r="U2" s="604"/>
    </row>
    <row r="3" spans="1:21" ht="21.75" thickBot="1" x14ac:dyDescent="0.4">
      <c r="A3" s="1347" t="s">
        <v>0</v>
      </c>
      <c r="B3" s="1348"/>
      <c r="C3" s="1348"/>
      <c r="D3" s="1348"/>
      <c r="E3" s="1348"/>
      <c r="F3" s="1348"/>
      <c r="G3" s="1348"/>
      <c r="H3" s="1348"/>
      <c r="I3" s="1348"/>
      <c r="J3" s="1348"/>
      <c r="K3" s="1349"/>
    </row>
    <row r="4" spans="1:21" ht="87.75" customHeight="1" thickBot="1" x14ac:dyDescent="0.3">
      <c r="A4" s="681" t="s">
        <v>244</v>
      </c>
      <c r="B4" s="647" t="s">
        <v>4</v>
      </c>
      <c r="C4" s="647" t="s">
        <v>5</v>
      </c>
      <c r="D4" s="647" t="s">
        <v>483</v>
      </c>
      <c r="E4" s="647" t="s">
        <v>276</v>
      </c>
      <c r="F4" s="647" t="s">
        <v>277</v>
      </c>
      <c r="G4" s="949" t="s">
        <v>7</v>
      </c>
      <c r="H4" s="682" t="s">
        <v>357</v>
      </c>
      <c r="I4" s="647" t="s">
        <v>9</v>
      </c>
      <c r="J4" s="950" t="s">
        <v>19</v>
      </c>
      <c r="K4" s="951" t="s">
        <v>384</v>
      </c>
    </row>
    <row r="5" spans="1:21" x14ac:dyDescent="0.25">
      <c r="A5" s="624"/>
      <c r="B5" s="624"/>
      <c r="C5" s="624"/>
      <c r="D5" s="795"/>
      <c r="E5" s="795"/>
      <c r="F5" s="624"/>
      <c r="G5" s="952" t="str">
        <f>IFERROR(I5/K5," ")</f>
        <v xml:space="preserve"> </v>
      </c>
      <c r="H5" s="624"/>
      <c r="I5" s="624"/>
      <c r="J5" s="944"/>
      <c r="K5" s="944"/>
    </row>
    <row r="6" spans="1:21" ht="15.75" x14ac:dyDescent="0.25">
      <c r="A6" s="782" t="s">
        <v>432</v>
      </c>
      <c r="D6" s="697">
        <f>SUM('Trasporto a Fune LV4'!L6:L527)-SUMIFS('Trasporto a Fune LV4'!L6:L527,'Trasporto a Fune LV4'!M6:M527,"")</f>
        <v>0</v>
      </c>
      <c r="E6" s="697">
        <f>SUM('Trasporto a Fune LV4'!N6:N527)</f>
        <v>0</v>
      </c>
      <c r="F6" s="953">
        <f>SUM('Trasporto a Fune LV4'!B6:B527)</f>
        <v>0</v>
      </c>
      <c r="I6" s="689">
        <f>SUM('Trasporto a Fune LV3'!R6:R1001)</f>
        <v>0</v>
      </c>
      <c r="J6" s="689">
        <f>SUM('Trasporto a Fune LV3'!S6:S1001)</f>
        <v>0</v>
      </c>
      <c r="K6" s="689">
        <f>SUM('Trasporto a Fune LV3'!T6:T1001)</f>
        <v>0</v>
      </c>
    </row>
    <row r="8" spans="1:21" ht="19.5" thickBot="1" x14ac:dyDescent="0.35">
      <c r="N8" s="604"/>
      <c r="O8" s="604"/>
      <c r="P8" s="604"/>
    </row>
    <row r="9" spans="1:21" ht="21.75" thickBot="1" x14ac:dyDescent="0.4">
      <c r="A9" s="1347" t="s">
        <v>243</v>
      </c>
      <c r="B9" s="1348"/>
      <c r="C9" s="1349"/>
      <c r="D9" s="787"/>
    </row>
    <row r="10" spans="1:21" ht="78.75" customHeight="1" thickBot="1" x14ac:dyDescent="0.3">
      <c r="A10" s="681" t="s">
        <v>278</v>
      </c>
      <c r="B10" s="647" t="s">
        <v>376</v>
      </c>
      <c r="C10" s="701" t="s">
        <v>245</v>
      </c>
      <c r="D10" s="872"/>
    </row>
    <row r="11" spans="1:21" x14ac:dyDescent="0.25">
      <c r="A11" s="624"/>
      <c r="B11" s="624"/>
      <c r="C11" s="954"/>
      <c r="D11" s="718"/>
    </row>
    <row r="13" spans="1:21" ht="15.75" thickBot="1" x14ac:dyDescent="0.3"/>
    <row r="14" spans="1:21" ht="21.75" thickBot="1" x14ac:dyDescent="0.4">
      <c r="A14" s="1347" t="s">
        <v>1</v>
      </c>
      <c r="B14" s="1348"/>
      <c r="C14" s="1348"/>
      <c r="D14" s="1348"/>
      <c r="E14" s="1348"/>
      <c r="F14" s="1348"/>
      <c r="G14" s="1348"/>
      <c r="H14" s="1348"/>
      <c r="I14" s="1348"/>
      <c r="J14" s="1348"/>
      <c r="K14" s="1348"/>
      <c r="L14" s="1348"/>
      <c r="M14" s="1349"/>
    </row>
    <row r="15" spans="1:21" ht="83.25" customHeight="1" thickBot="1" x14ac:dyDescent="0.3">
      <c r="A15" s="681" t="s">
        <v>582</v>
      </c>
      <c r="B15" s="805" t="s">
        <v>279</v>
      </c>
      <c r="C15" s="655" t="s">
        <v>280</v>
      </c>
      <c r="D15" s="655" t="s">
        <v>288</v>
      </c>
      <c r="E15" s="655" t="s">
        <v>514</v>
      </c>
      <c r="F15" s="780" t="s">
        <v>281</v>
      </c>
      <c r="G15" s="807" t="s">
        <v>290</v>
      </c>
      <c r="H15" s="807" t="s">
        <v>291</v>
      </c>
      <c r="I15" s="807" t="s">
        <v>516</v>
      </c>
      <c r="J15" s="682" t="s">
        <v>435</v>
      </c>
      <c r="K15" s="647" t="s">
        <v>284</v>
      </c>
      <c r="L15" s="647" t="s">
        <v>323</v>
      </c>
      <c r="M15" s="842" t="s">
        <v>437</v>
      </c>
    </row>
    <row r="16" spans="1:21" x14ac:dyDescent="0.25">
      <c r="A16" s="624"/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774" t="str">
        <f>IF(L16&gt;0,L16*0.187*10^-3," ")</f>
        <v xml:space="preserve"> </v>
      </c>
    </row>
    <row r="17" spans="1:13" ht="15.75" x14ac:dyDescent="0.25">
      <c r="A17" s="689">
        <f>SUM('Trasporto a Fune LV3'!U6:U1001)</f>
        <v>0</v>
      </c>
      <c r="B17" s="689">
        <f>SUM('Trasporto a Fune LV3'!V6:V1001)</f>
        <v>0</v>
      </c>
      <c r="C17" s="689">
        <f>SUM('Trasporto a Fune LV3'!W6:W1001)</f>
        <v>0</v>
      </c>
      <c r="D17" s="689">
        <f>SUM('Trasporto a Fune LV3'!X6:X1001)</f>
        <v>0</v>
      </c>
      <c r="E17" s="689">
        <f>SUM('Trasporto a Fune LV3'!Y6:Y1001)</f>
        <v>0</v>
      </c>
      <c r="F17" s="689">
        <f>SUM('Trasporto a Fune LV3'!Z6:Z1001)</f>
        <v>0</v>
      </c>
      <c r="G17" s="689">
        <f>SUM('Trasporto a Fune LV3'!AA6:AA1001)</f>
        <v>0</v>
      </c>
      <c r="H17" s="689">
        <f>SUM('Trasporto a Fune LV3'!AB6:AB1001)</f>
        <v>0</v>
      </c>
      <c r="I17" s="689">
        <f>SUM('Trasporto a Fune LV3'!AC6:AC1001)</f>
        <v>0</v>
      </c>
      <c r="J17" s="689">
        <f>SUM('Trasporto a Fune LV3'!AD6:AD1001)</f>
        <v>0</v>
      </c>
      <c r="K17" s="689">
        <f>SUM('Trasporto a Fune LV3'!AE6:AE1001)</f>
        <v>0</v>
      </c>
      <c r="L17" s="689">
        <f>SUM('Trasporto a Fune LV3'!AF6:AF1001)</f>
        <v>0</v>
      </c>
      <c r="M17" s="689">
        <f>SUM('Trasporto a Fune LV3'!AG6:AG1001)</f>
        <v>0</v>
      </c>
    </row>
    <row r="19" spans="1:13" ht="15.75" thickBot="1" x14ac:dyDescent="0.3"/>
    <row r="20" spans="1:13" ht="21.75" thickBot="1" x14ac:dyDescent="0.4">
      <c r="A20" s="1347" t="s">
        <v>2</v>
      </c>
      <c r="B20" s="1348"/>
      <c r="C20" s="1348"/>
      <c r="D20" s="1349"/>
    </row>
    <row r="21" spans="1:13" ht="96.75" customHeight="1" thickBot="1" x14ac:dyDescent="0.3">
      <c r="A21" s="955" t="s">
        <v>511</v>
      </c>
      <c r="B21" s="956" t="s">
        <v>512</v>
      </c>
      <c r="C21" s="833" t="s">
        <v>509</v>
      </c>
      <c r="D21" s="843" t="s">
        <v>510</v>
      </c>
    </row>
    <row r="22" spans="1:13" ht="20.25" customHeight="1" x14ac:dyDescent="0.25">
      <c r="A22" s="774" t="str">
        <f>IFERROR(A16/I5," ")</f>
        <v xml:space="preserve"> </v>
      </c>
      <c r="B22" s="774" t="str">
        <f>IFERROR(A22*0.187*10^3," ")</f>
        <v xml:space="preserve"> </v>
      </c>
      <c r="C22" s="774" t="str">
        <f>IFERROR(F16*0.187*10^-3/E5," ")</f>
        <v xml:space="preserve"> </v>
      </c>
      <c r="D22" s="774" t="str">
        <f>IFERROR(J16*0.187*10^-3/F5," ")</f>
        <v xml:space="preserve"> </v>
      </c>
    </row>
    <row r="25" spans="1:13" ht="19.5" thickBot="1" x14ac:dyDescent="0.35">
      <c r="A25" s="863" t="s">
        <v>248</v>
      </c>
      <c r="B25" s="604"/>
      <c r="C25" s="604"/>
      <c r="D25" s="604"/>
      <c r="E25" s="604"/>
      <c r="F25" s="720"/>
      <c r="G25" s="604"/>
      <c r="H25" s="604"/>
      <c r="I25" s="604"/>
      <c r="J25" s="604"/>
      <c r="K25" s="604"/>
      <c r="L25" s="604"/>
      <c r="M25" s="604"/>
    </row>
    <row r="26" spans="1:13" ht="21.75" thickBot="1" x14ac:dyDescent="0.4">
      <c r="A26" s="1347" t="s">
        <v>0</v>
      </c>
      <c r="B26" s="1348"/>
      <c r="C26" s="1348"/>
      <c r="D26" s="1348"/>
      <c r="E26" s="1348"/>
      <c r="F26" s="1348"/>
      <c r="G26" s="1348"/>
      <c r="H26" s="1349"/>
      <c r="I26" s="1347" t="s">
        <v>1</v>
      </c>
      <c r="J26" s="1348"/>
      <c r="K26" s="1348"/>
      <c r="L26" s="1349"/>
    </row>
    <row r="27" spans="1:13" ht="78" customHeight="1" thickBot="1" x14ac:dyDescent="0.3">
      <c r="A27" s="681" t="s">
        <v>249</v>
      </c>
      <c r="B27" s="790" t="s">
        <v>250</v>
      </c>
      <c r="C27" s="647" t="s">
        <v>251</v>
      </c>
      <c r="D27" s="647" t="s">
        <v>499</v>
      </c>
      <c r="E27" s="647" t="s">
        <v>385</v>
      </c>
      <c r="F27" s="647" t="s">
        <v>668</v>
      </c>
      <c r="G27" s="647" t="s">
        <v>252</v>
      </c>
      <c r="H27" s="701" t="s">
        <v>257</v>
      </c>
      <c r="I27" s="647" t="s">
        <v>253</v>
      </c>
      <c r="J27" s="647" t="s">
        <v>254</v>
      </c>
      <c r="K27" s="647" t="s">
        <v>255</v>
      </c>
      <c r="L27" s="647" t="s">
        <v>256</v>
      </c>
    </row>
    <row r="28" spans="1:13" ht="15.75" x14ac:dyDescent="0.25">
      <c r="A28" s="782" t="s">
        <v>432</v>
      </c>
      <c r="B28" s="957"/>
      <c r="C28" s="958"/>
      <c r="D28" s="958"/>
      <c r="E28" s="958"/>
      <c r="F28" s="958"/>
      <c r="G28" s="958"/>
      <c r="H28" s="959"/>
      <c r="I28" s="769">
        <f>L16*10^-3</f>
        <v>0</v>
      </c>
      <c r="J28" s="958"/>
      <c r="K28" s="958"/>
      <c r="L28" s="958"/>
    </row>
    <row r="29" spans="1:13" x14ac:dyDescent="0.25">
      <c r="A29" s="795"/>
      <c r="B29" s="795"/>
      <c r="C29" s="795"/>
      <c r="D29" s="795"/>
      <c r="E29" s="795"/>
      <c r="F29" s="795"/>
      <c r="G29" s="795"/>
      <c r="H29" s="795"/>
      <c r="I29" s="795"/>
      <c r="J29" s="795"/>
      <c r="K29" s="795"/>
      <c r="L29" s="795"/>
    </row>
    <row r="30" spans="1:13" x14ac:dyDescent="0.25">
      <c r="A30" s="795"/>
      <c r="B30" s="795"/>
      <c r="C30" s="795"/>
      <c r="D30" s="795"/>
      <c r="E30" s="795"/>
      <c r="F30" s="795"/>
      <c r="G30" s="795"/>
      <c r="H30" s="795"/>
      <c r="I30" s="795"/>
      <c r="J30" s="795"/>
      <c r="K30" s="795"/>
      <c r="L30" s="795"/>
    </row>
    <row r="31" spans="1:13" x14ac:dyDescent="0.25">
      <c r="A31" s="795"/>
      <c r="B31" s="795"/>
      <c r="C31" s="795"/>
      <c r="D31" s="795"/>
      <c r="E31" s="795"/>
      <c r="F31" s="795"/>
      <c r="G31" s="795"/>
      <c r="H31" s="795"/>
      <c r="I31" s="795"/>
      <c r="J31" s="795"/>
      <c r="K31" s="795"/>
      <c r="L31" s="795"/>
    </row>
    <row r="32" spans="1:13" x14ac:dyDescent="0.25">
      <c r="A32" s="795"/>
      <c r="B32" s="795"/>
      <c r="C32" s="795"/>
      <c r="D32" s="795"/>
      <c r="E32" s="795"/>
      <c r="F32" s="795"/>
      <c r="G32" s="795"/>
      <c r="H32" s="795"/>
      <c r="I32" s="795"/>
      <c r="J32" s="795"/>
      <c r="K32" s="795"/>
      <c r="L32" s="795"/>
    </row>
    <row r="33" spans="1:16" x14ac:dyDescent="0.25">
      <c r="A33" s="795"/>
      <c r="B33" s="795"/>
      <c r="C33" s="795"/>
      <c r="D33" s="795"/>
      <c r="E33" s="795"/>
      <c r="F33" s="795"/>
      <c r="G33" s="795"/>
      <c r="H33" s="795"/>
      <c r="I33" s="795"/>
      <c r="J33" s="795"/>
      <c r="K33" s="795"/>
      <c r="L33" s="795"/>
    </row>
    <row r="34" spans="1:16" x14ac:dyDescent="0.25">
      <c r="A34" s="795"/>
      <c r="B34" s="795"/>
      <c r="C34" s="795"/>
      <c r="D34" s="795"/>
      <c r="E34" s="795"/>
      <c r="F34" s="795"/>
      <c r="G34" s="795"/>
      <c r="H34" s="795"/>
      <c r="I34" s="795"/>
      <c r="J34" s="795"/>
      <c r="K34" s="795"/>
      <c r="L34" s="795"/>
      <c r="P34" s="960"/>
    </row>
    <row r="35" spans="1:16" x14ac:dyDescent="0.25">
      <c r="A35" s="795"/>
      <c r="B35" s="795"/>
      <c r="C35" s="795"/>
      <c r="D35" s="795"/>
      <c r="E35" s="795"/>
      <c r="F35" s="795"/>
      <c r="G35" s="795"/>
      <c r="H35" s="795"/>
      <c r="I35" s="795"/>
      <c r="J35" s="795"/>
      <c r="K35" s="795"/>
      <c r="L35" s="795"/>
    </row>
    <row r="36" spans="1:16" x14ac:dyDescent="0.25">
      <c r="A36" s="795"/>
      <c r="B36" s="795"/>
      <c r="C36" s="795"/>
      <c r="D36" s="795"/>
      <c r="E36" s="795"/>
      <c r="F36" s="795"/>
      <c r="G36" s="795"/>
      <c r="H36" s="795"/>
      <c r="I36" s="795"/>
      <c r="J36" s="795"/>
      <c r="K36" s="795"/>
      <c r="L36" s="795"/>
    </row>
    <row r="37" spans="1:16" x14ac:dyDescent="0.25">
      <c r="A37" s="795"/>
      <c r="B37" s="795"/>
      <c r="C37" s="795"/>
      <c r="D37" s="795"/>
      <c r="E37" s="795"/>
      <c r="F37" s="795"/>
      <c r="G37" s="795"/>
      <c r="H37" s="795"/>
      <c r="I37" s="795"/>
      <c r="J37" s="795"/>
      <c r="K37" s="795"/>
      <c r="L37" s="795"/>
    </row>
    <row r="38" spans="1:16" x14ac:dyDescent="0.25">
      <c r="A38" s="795"/>
      <c r="B38" s="795"/>
      <c r="C38" s="795"/>
      <c r="D38" s="795"/>
      <c r="E38" s="795"/>
      <c r="F38" s="795"/>
      <c r="G38" s="795"/>
      <c r="H38" s="795"/>
      <c r="I38" s="795"/>
      <c r="J38" s="795"/>
      <c r="K38" s="795"/>
      <c r="L38" s="795"/>
    </row>
    <row r="39" spans="1:16" x14ac:dyDescent="0.25">
      <c r="A39" s="795"/>
      <c r="B39" s="795"/>
      <c r="C39" s="795"/>
      <c r="D39" s="795"/>
      <c r="E39" s="795"/>
      <c r="F39" s="795"/>
      <c r="G39" s="795"/>
      <c r="H39" s="795"/>
      <c r="I39" s="795"/>
      <c r="J39" s="795"/>
      <c r="K39" s="795"/>
      <c r="L39" s="795"/>
    </row>
    <row r="40" spans="1:16" x14ac:dyDescent="0.25">
      <c r="A40" s="795"/>
      <c r="B40" s="795"/>
      <c r="C40" s="795"/>
      <c r="D40" s="795"/>
      <c r="E40" s="795"/>
      <c r="F40" s="795"/>
      <c r="G40" s="795"/>
      <c r="H40" s="795"/>
      <c r="I40" s="795"/>
      <c r="J40" s="795"/>
      <c r="K40" s="795"/>
      <c r="L40" s="795"/>
    </row>
    <row r="41" spans="1:16" x14ac:dyDescent="0.25">
      <c r="A41" s="795"/>
      <c r="B41" s="795"/>
      <c r="C41" s="795"/>
      <c r="D41" s="795"/>
      <c r="E41" s="795"/>
      <c r="F41" s="795"/>
      <c r="G41" s="795"/>
      <c r="H41" s="795"/>
      <c r="I41" s="795"/>
      <c r="J41" s="795"/>
      <c r="K41" s="795"/>
      <c r="L41" s="795"/>
    </row>
    <row r="42" spans="1:16" x14ac:dyDescent="0.25">
      <c r="A42" s="795"/>
      <c r="B42" s="795"/>
      <c r="C42" s="795"/>
      <c r="D42" s="795"/>
      <c r="E42" s="795"/>
      <c r="F42" s="795"/>
      <c r="G42" s="795"/>
      <c r="H42" s="795"/>
      <c r="I42" s="795"/>
      <c r="J42" s="795"/>
      <c r="K42" s="795"/>
      <c r="L42" s="795"/>
    </row>
    <row r="43" spans="1:16" x14ac:dyDescent="0.25">
      <c r="A43" s="795"/>
      <c r="B43" s="795"/>
      <c r="C43" s="795"/>
      <c r="D43" s="795"/>
      <c r="E43" s="795"/>
      <c r="F43" s="795"/>
      <c r="G43" s="795"/>
      <c r="H43" s="795"/>
      <c r="I43" s="795"/>
      <c r="J43" s="795"/>
      <c r="K43" s="795"/>
      <c r="L43" s="795"/>
    </row>
    <row r="44" spans="1:16" x14ac:dyDescent="0.25">
      <c r="A44" s="795"/>
      <c r="B44" s="795"/>
      <c r="C44" s="795"/>
      <c r="D44" s="795"/>
      <c r="E44" s="795"/>
      <c r="F44" s="795"/>
      <c r="G44" s="795"/>
      <c r="H44" s="795"/>
      <c r="I44" s="795"/>
      <c r="J44" s="795"/>
      <c r="K44" s="795"/>
      <c r="L44" s="795"/>
    </row>
    <row r="45" spans="1:16" x14ac:dyDescent="0.25">
      <c r="A45" s="795"/>
      <c r="B45" s="795"/>
      <c r="C45" s="795"/>
      <c r="D45" s="795"/>
      <c r="E45" s="795"/>
      <c r="F45" s="795"/>
      <c r="G45" s="795"/>
      <c r="H45" s="795"/>
      <c r="I45" s="795"/>
      <c r="J45" s="795"/>
      <c r="K45" s="795"/>
      <c r="L45" s="795"/>
    </row>
    <row r="46" spans="1:16" x14ac:dyDescent="0.25">
      <c r="A46" s="795"/>
      <c r="B46" s="795"/>
      <c r="C46" s="795"/>
      <c r="D46" s="795"/>
      <c r="E46" s="795"/>
      <c r="F46" s="795"/>
      <c r="G46" s="795"/>
      <c r="H46" s="795"/>
      <c r="I46" s="795"/>
      <c r="J46" s="795"/>
      <c r="K46" s="795"/>
      <c r="L46" s="795"/>
    </row>
    <row r="47" spans="1:16" x14ac:dyDescent="0.25">
      <c r="A47" s="795"/>
      <c r="B47" s="795"/>
      <c r="C47" s="795"/>
      <c r="D47" s="795"/>
      <c r="E47" s="795"/>
      <c r="F47" s="795"/>
      <c r="G47" s="795"/>
      <c r="H47" s="795"/>
      <c r="I47" s="795"/>
      <c r="J47" s="795"/>
      <c r="K47" s="795"/>
      <c r="L47" s="795"/>
    </row>
    <row r="48" spans="1:16" x14ac:dyDescent="0.25">
      <c r="A48" s="795"/>
      <c r="B48" s="795"/>
      <c r="C48" s="795"/>
      <c r="D48" s="795"/>
      <c r="E48" s="795"/>
      <c r="F48" s="795"/>
      <c r="G48" s="795"/>
      <c r="H48" s="795"/>
      <c r="I48" s="795"/>
      <c r="J48" s="795"/>
      <c r="K48" s="795"/>
      <c r="L48" s="795"/>
    </row>
    <row r="49" spans="1:12" x14ac:dyDescent="0.25">
      <c r="A49" s="795"/>
      <c r="B49" s="795"/>
      <c r="C49" s="795"/>
      <c r="D49" s="795"/>
      <c r="E49" s="795"/>
      <c r="F49" s="795"/>
      <c r="G49" s="795"/>
      <c r="H49" s="795"/>
      <c r="I49" s="795"/>
      <c r="J49" s="795"/>
      <c r="K49" s="795"/>
      <c r="L49" s="795"/>
    </row>
    <row r="50" spans="1:12" x14ac:dyDescent="0.25">
      <c r="A50" s="795"/>
      <c r="B50" s="795"/>
      <c r="C50" s="795"/>
      <c r="D50" s="795"/>
      <c r="E50" s="795"/>
      <c r="F50" s="795"/>
      <c r="G50" s="795"/>
      <c r="H50" s="795"/>
      <c r="I50" s="795"/>
      <c r="J50" s="795"/>
      <c r="K50" s="795"/>
      <c r="L50" s="795"/>
    </row>
    <row r="51" spans="1:12" x14ac:dyDescent="0.25">
      <c r="A51" s="795"/>
      <c r="B51" s="795"/>
      <c r="C51" s="795"/>
      <c r="D51" s="795"/>
      <c r="E51" s="795"/>
      <c r="F51" s="795"/>
      <c r="G51" s="795"/>
      <c r="H51" s="795"/>
      <c r="I51" s="795"/>
      <c r="J51" s="795"/>
      <c r="K51" s="795"/>
      <c r="L51" s="795"/>
    </row>
    <row r="52" spans="1:12" x14ac:dyDescent="0.25">
      <c r="A52" s="795"/>
      <c r="B52" s="795"/>
      <c r="C52" s="795"/>
      <c r="D52" s="795"/>
      <c r="E52" s="795"/>
      <c r="F52" s="795"/>
      <c r="G52" s="795"/>
      <c r="H52" s="795"/>
      <c r="I52" s="795"/>
      <c r="J52" s="795"/>
      <c r="K52" s="795"/>
      <c r="L52" s="795"/>
    </row>
    <row r="53" spans="1:12" x14ac:dyDescent="0.25">
      <c r="A53" s="795"/>
      <c r="B53" s="795"/>
      <c r="C53" s="795"/>
      <c r="D53" s="795"/>
      <c r="E53" s="795"/>
      <c r="F53" s="795"/>
      <c r="G53" s="795"/>
      <c r="H53" s="795"/>
      <c r="I53" s="795"/>
      <c r="J53" s="795"/>
      <c r="K53" s="795"/>
      <c r="L53" s="795"/>
    </row>
    <row r="54" spans="1:12" x14ac:dyDescent="0.25">
      <c r="A54" s="795"/>
      <c r="B54" s="795"/>
      <c r="C54" s="795"/>
      <c r="D54" s="795"/>
      <c r="E54" s="795"/>
      <c r="F54" s="795"/>
      <c r="G54" s="795"/>
      <c r="H54" s="795"/>
      <c r="I54" s="795"/>
      <c r="J54" s="795"/>
      <c r="K54" s="795"/>
      <c r="L54" s="795"/>
    </row>
    <row r="55" spans="1:12" x14ac:dyDescent="0.25">
      <c r="A55" s="795"/>
      <c r="B55" s="795"/>
      <c r="C55" s="795"/>
      <c r="D55" s="795"/>
      <c r="E55" s="795"/>
      <c r="F55" s="795"/>
      <c r="G55" s="795"/>
      <c r="H55" s="795"/>
      <c r="I55" s="795"/>
      <c r="J55" s="795"/>
      <c r="K55" s="795"/>
      <c r="L55" s="795"/>
    </row>
    <row r="56" spans="1:12" x14ac:dyDescent="0.25">
      <c r="A56" s="795"/>
      <c r="B56" s="795"/>
      <c r="C56" s="795"/>
      <c r="D56" s="795"/>
      <c r="E56" s="795"/>
      <c r="F56" s="795"/>
      <c r="G56" s="795"/>
      <c r="H56" s="795"/>
      <c r="I56" s="795"/>
      <c r="J56" s="795"/>
      <c r="K56" s="795"/>
      <c r="L56" s="795"/>
    </row>
    <row r="57" spans="1:12" x14ac:dyDescent="0.25">
      <c r="A57" s="795"/>
      <c r="B57" s="795"/>
      <c r="C57" s="795"/>
      <c r="D57" s="795"/>
      <c r="E57" s="795"/>
      <c r="F57" s="795"/>
      <c r="G57" s="795"/>
      <c r="H57" s="795"/>
      <c r="I57" s="795"/>
      <c r="J57" s="795"/>
      <c r="K57" s="795"/>
      <c r="L57" s="795"/>
    </row>
    <row r="58" spans="1:12" x14ac:dyDescent="0.25">
      <c r="A58" s="795"/>
      <c r="B58" s="795"/>
      <c r="C58" s="795"/>
      <c r="D58" s="795"/>
      <c r="E58" s="795"/>
      <c r="F58" s="795"/>
      <c r="G58" s="795"/>
      <c r="H58" s="795"/>
      <c r="I58" s="795"/>
      <c r="J58" s="795"/>
      <c r="K58" s="795"/>
      <c r="L58" s="795"/>
    </row>
    <row r="59" spans="1:12" x14ac:dyDescent="0.25">
      <c r="A59" s="795"/>
      <c r="B59" s="795"/>
      <c r="C59" s="795"/>
      <c r="D59" s="795"/>
      <c r="E59" s="795"/>
      <c r="F59" s="795"/>
      <c r="G59" s="795"/>
      <c r="H59" s="795"/>
      <c r="I59" s="795"/>
      <c r="J59" s="795"/>
      <c r="K59" s="795"/>
      <c r="L59" s="795"/>
    </row>
    <row r="60" spans="1:12" x14ac:dyDescent="0.25">
      <c r="A60" s="795"/>
      <c r="B60" s="795"/>
      <c r="C60" s="795"/>
      <c r="D60" s="795"/>
      <c r="E60" s="795"/>
      <c r="F60" s="795"/>
      <c r="G60" s="795"/>
      <c r="H60" s="795"/>
      <c r="I60" s="795"/>
      <c r="J60" s="795"/>
      <c r="K60" s="795"/>
      <c r="L60" s="795"/>
    </row>
    <row r="61" spans="1:12" x14ac:dyDescent="0.25">
      <c r="A61" s="795"/>
      <c r="B61" s="795"/>
      <c r="C61" s="795"/>
      <c r="D61" s="795"/>
      <c r="E61" s="795"/>
      <c r="F61" s="795"/>
      <c r="G61" s="795"/>
      <c r="H61" s="795"/>
      <c r="I61" s="795"/>
      <c r="J61" s="795"/>
      <c r="K61" s="795"/>
      <c r="L61" s="795"/>
    </row>
    <row r="62" spans="1:12" x14ac:dyDescent="0.25">
      <c r="A62" s="795"/>
      <c r="B62" s="795"/>
      <c r="C62" s="795"/>
      <c r="D62" s="795"/>
      <c r="E62" s="795"/>
      <c r="F62" s="795"/>
      <c r="G62" s="795"/>
      <c r="H62" s="795"/>
      <c r="I62" s="795"/>
      <c r="J62" s="795"/>
      <c r="K62" s="795"/>
      <c r="L62" s="795"/>
    </row>
    <row r="63" spans="1:12" x14ac:dyDescent="0.25">
      <c r="A63" s="795"/>
      <c r="B63" s="795"/>
      <c r="C63" s="795"/>
      <c r="D63" s="795"/>
      <c r="E63" s="795"/>
      <c r="F63" s="795"/>
      <c r="G63" s="795"/>
      <c r="H63" s="795"/>
      <c r="I63" s="795"/>
      <c r="J63" s="795"/>
      <c r="K63" s="795"/>
      <c r="L63" s="795"/>
    </row>
    <row r="64" spans="1:12" x14ac:dyDescent="0.25">
      <c r="A64" s="795"/>
      <c r="B64" s="795"/>
      <c r="C64" s="795"/>
      <c r="D64" s="795"/>
      <c r="E64" s="795"/>
      <c r="F64" s="795"/>
      <c r="G64" s="795"/>
      <c r="H64" s="795"/>
      <c r="I64" s="795"/>
      <c r="J64" s="795"/>
      <c r="K64" s="795"/>
      <c r="L64" s="795"/>
    </row>
    <row r="65" spans="1:12" x14ac:dyDescent="0.25">
      <c r="A65" s="795"/>
      <c r="B65" s="795"/>
      <c r="C65" s="795"/>
      <c r="D65" s="795"/>
      <c r="E65" s="795"/>
      <c r="F65" s="795"/>
      <c r="G65" s="795"/>
      <c r="H65" s="795"/>
      <c r="I65" s="795"/>
      <c r="J65" s="795"/>
      <c r="K65" s="795"/>
      <c r="L65" s="795"/>
    </row>
    <row r="66" spans="1:12" x14ac:dyDescent="0.25">
      <c r="A66" s="795"/>
      <c r="B66" s="795"/>
      <c r="C66" s="795"/>
      <c r="D66" s="795"/>
      <c r="E66" s="795"/>
      <c r="F66" s="795"/>
      <c r="G66" s="795"/>
      <c r="H66" s="795"/>
      <c r="I66" s="795"/>
      <c r="J66" s="795"/>
      <c r="K66" s="795"/>
      <c r="L66" s="795"/>
    </row>
    <row r="67" spans="1:12" x14ac:dyDescent="0.25">
      <c r="A67" s="795"/>
      <c r="B67" s="795"/>
      <c r="C67" s="795"/>
      <c r="D67" s="795"/>
      <c r="E67" s="795"/>
      <c r="F67" s="795"/>
      <c r="G67" s="795"/>
      <c r="H67" s="795"/>
      <c r="I67" s="795"/>
      <c r="J67" s="795"/>
      <c r="K67" s="795"/>
      <c r="L67" s="795"/>
    </row>
    <row r="68" spans="1:12" x14ac:dyDescent="0.25">
      <c r="A68" s="795"/>
      <c r="B68" s="795"/>
      <c r="C68" s="795"/>
      <c r="D68" s="795"/>
      <c r="E68" s="795"/>
      <c r="F68" s="795"/>
      <c r="G68" s="795"/>
      <c r="H68" s="795"/>
      <c r="I68" s="795"/>
      <c r="J68" s="795"/>
      <c r="K68" s="795"/>
      <c r="L68" s="795"/>
    </row>
    <row r="69" spans="1:12" x14ac:dyDescent="0.25">
      <c r="A69" s="795"/>
      <c r="B69" s="795"/>
      <c r="C69" s="795"/>
      <c r="D69" s="795"/>
      <c r="E69" s="795"/>
      <c r="F69" s="795"/>
      <c r="G69" s="795"/>
      <c r="H69" s="795"/>
      <c r="I69" s="795"/>
      <c r="J69" s="795"/>
      <c r="K69" s="795"/>
      <c r="L69" s="795"/>
    </row>
    <row r="70" spans="1:12" x14ac:dyDescent="0.25">
      <c r="A70" s="795"/>
      <c r="B70" s="795"/>
      <c r="C70" s="795"/>
      <c r="D70" s="795"/>
      <c r="E70" s="795"/>
      <c r="F70" s="795"/>
      <c r="G70" s="795"/>
      <c r="H70" s="795"/>
      <c r="I70" s="795"/>
      <c r="J70" s="795"/>
      <c r="K70" s="795"/>
      <c r="L70" s="795"/>
    </row>
    <row r="71" spans="1:12" x14ac:dyDescent="0.25">
      <c r="A71" s="795"/>
      <c r="B71" s="795"/>
      <c r="C71" s="795"/>
      <c r="D71" s="795"/>
      <c r="E71" s="795"/>
      <c r="F71" s="795"/>
      <c r="G71" s="795"/>
      <c r="H71" s="795"/>
      <c r="I71" s="795"/>
      <c r="J71" s="795"/>
      <c r="K71" s="795"/>
      <c r="L71" s="795"/>
    </row>
    <row r="72" spans="1:12" x14ac:dyDescent="0.25">
      <c r="A72" s="795"/>
      <c r="B72" s="795"/>
      <c r="C72" s="795"/>
      <c r="D72" s="795"/>
      <c r="E72" s="795"/>
      <c r="F72" s="795"/>
      <c r="G72" s="795"/>
      <c r="H72" s="795"/>
      <c r="I72" s="795"/>
      <c r="J72" s="795"/>
      <c r="K72" s="795"/>
      <c r="L72" s="795"/>
    </row>
    <row r="73" spans="1:12" x14ac:dyDescent="0.25">
      <c r="A73" s="795"/>
      <c r="B73" s="795"/>
      <c r="C73" s="795"/>
      <c r="D73" s="795"/>
      <c r="E73" s="795"/>
      <c r="F73" s="795"/>
      <c r="G73" s="795"/>
      <c r="H73" s="795"/>
      <c r="I73" s="795"/>
      <c r="J73" s="795"/>
      <c r="K73" s="795"/>
      <c r="L73" s="795"/>
    </row>
    <row r="74" spans="1:12" x14ac:dyDescent="0.25">
      <c r="A74" s="795"/>
      <c r="B74" s="795"/>
      <c r="C74" s="795"/>
      <c r="D74" s="795"/>
      <c r="E74" s="795"/>
      <c r="F74" s="795"/>
      <c r="G74" s="795"/>
      <c r="H74" s="795"/>
      <c r="I74" s="795"/>
      <c r="J74" s="795"/>
      <c r="K74" s="795"/>
      <c r="L74" s="795"/>
    </row>
    <row r="75" spans="1:12" x14ac:dyDescent="0.25">
      <c r="A75" s="795"/>
      <c r="B75" s="795"/>
      <c r="C75" s="795"/>
      <c r="D75" s="795"/>
      <c r="E75" s="795"/>
      <c r="F75" s="795"/>
      <c r="G75" s="795"/>
      <c r="H75" s="795"/>
      <c r="I75" s="795"/>
      <c r="J75" s="795"/>
      <c r="K75" s="795"/>
      <c r="L75" s="795"/>
    </row>
    <row r="76" spans="1:12" x14ac:dyDescent="0.25">
      <c r="A76" s="795"/>
      <c r="B76" s="795"/>
      <c r="C76" s="795"/>
      <c r="D76" s="795"/>
      <c r="E76" s="795"/>
      <c r="F76" s="795"/>
      <c r="G76" s="795"/>
      <c r="H76" s="795"/>
      <c r="I76" s="795"/>
      <c r="J76" s="795"/>
      <c r="K76" s="795"/>
      <c r="L76" s="795"/>
    </row>
    <row r="77" spans="1:12" x14ac:dyDescent="0.25">
      <c r="A77" s="795"/>
      <c r="B77" s="795"/>
      <c r="C77" s="795"/>
      <c r="D77" s="795"/>
      <c r="E77" s="795"/>
      <c r="F77" s="795"/>
      <c r="G77" s="795"/>
      <c r="H77" s="795"/>
      <c r="I77" s="795"/>
      <c r="J77" s="795"/>
      <c r="K77" s="795"/>
      <c r="L77" s="795"/>
    </row>
    <row r="78" spans="1:12" x14ac:dyDescent="0.25">
      <c r="A78" s="795"/>
      <c r="B78" s="795"/>
      <c r="C78" s="795"/>
      <c r="D78" s="795"/>
      <c r="E78" s="795"/>
      <c r="F78" s="795"/>
      <c r="G78" s="795"/>
      <c r="H78" s="795"/>
      <c r="I78" s="795"/>
      <c r="J78" s="795"/>
      <c r="K78" s="795"/>
      <c r="L78" s="795"/>
    </row>
    <row r="79" spans="1:12" x14ac:dyDescent="0.25">
      <c r="A79" s="795"/>
      <c r="B79" s="795"/>
      <c r="C79" s="795"/>
      <c r="D79" s="795"/>
      <c r="E79" s="795"/>
      <c r="F79" s="795"/>
      <c r="G79" s="795"/>
      <c r="H79" s="795"/>
      <c r="I79" s="795"/>
      <c r="J79" s="795"/>
      <c r="K79" s="795"/>
      <c r="L79" s="795"/>
    </row>
    <row r="80" spans="1:12" x14ac:dyDescent="0.25">
      <c r="A80" s="795"/>
      <c r="B80" s="795"/>
      <c r="C80" s="795"/>
      <c r="D80" s="795"/>
      <c r="E80" s="795"/>
      <c r="F80" s="795"/>
      <c r="G80" s="795"/>
      <c r="H80" s="795"/>
      <c r="I80" s="795"/>
      <c r="J80" s="795"/>
      <c r="K80" s="795"/>
      <c r="L80" s="795"/>
    </row>
    <row r="81" spans="1:12" x14ac:dyDescent="0.25">
      <c r="A81" s="795"/>
      <c r="B81" s="795"/>
      <c r="C81" s="795"/>
      <c r="D81" s="795"/>
      <c r="E81" s="795"/>
      <c r="F81" s="795"/>
      <c r="G81" s="795"/>
      <c r="H81" s="795"/>
      <c r="I81" s="795"/>
      <c r="J81" s="795"/>
      <c r="K81" s="795"/>
      <c r="L81" s="795"/>
    </row>
    <row r="82" spans="1:12" x14ac:dyDescent="0.25">
      <c r="A82" s="795"/>
      <c r="B82" s="795"/>
      <c r="C82" s="795"/>
      <c r="D82" s="795"/>
      <c r="E82" s="795"/>
      <c r="F82" s="795"/>
      <c r="G82" s="795"/>
      <c r="H82" s="795"/>
      <c r="I82" s="795"/>
      <c r="J82" s="795"/>
      <c r="K82" s="795"/>
      <c r="L82" s="795"/>
    </row>
    <row r="83" spans="1:12" x14ac:dyDescent="0.25">
      <c r="A83" s="795"/>
      <c r="B83" s="795"/>
      <c r="C83" s="795"/>
      <c r="D83" s="795"/>
      <c r="E83" s="795"/>
      <c r="F83" s="795"/>
      <c r="G83" s="795"/>
      <c r="H83" s="795"/>
      <c r="I83" s="795"/>
      <c r="J83" s="795"/>
      <c r="K83" s="795"/>
      <c r="L83" s="795"/>
    </row>
    <row r="84" spans="1:12" x14ac:dyDescent="0.25">
      <c r="A84" s="795"/>
      <c r="B84" s="795"/>
      <c r="C84" s="795"/>
      <c r="D84" s="795"/>
      <c r="E84" s="795"/>
      <c r="F84" s="795"/>
      <c r="G84" s="795"/>
      <c r="H84" s="795"/>
      <c r="I84" s="795"/>
      <c r="J84" s="795"/>
      <c r="K84" s="795"/>
      <c r="L84" s="795"/>
    </row>
    <row r="85" spans="1:12" x14ac:dyDescent="0.25">
      <c r="A85" s="795"/>
      <c r="B85" s="795"/>
      <c r="C85" s="795"/>
      <c r="D85" s="795"/>
      <c r="E85" s="795"/>
      <c r="F85" s="795"/>
      <c r="G85" s="795"/>
      <c r="H85" s="795"/>
      <c r="I85" s="795"/>
      <c r="J85" s="795"/>
      <c r="K85" s="795"/>
      <c r="L85" s="795"/>
    </row>
    <row r="86" spans="1:12" x14ac:dyDescent="0.25">
      <c r="A86" s="795"/>
      <c r="B86" s="795"/>
      <c r="C86" s="795"/>
      <c r="D86" s="795"/>
      <c r="E86" s="795"/>
      <c r="F86" s="795"/>
      <c r="G86" s="795"/>
      <c r="H86" s="795"/>
      <c r="I86" s="795"/>
      <c r="J86" s="795"/>
      <c r="K86" s="795"/>
      <c r="L86" s="795"/>
    </row>
    <row r="87" spans="1:12" x14ac:dyDescent="0.25">
      <c r="A87" s="795"/>
      <c r="B87" s="795"/>
      <c r="C87" s="795"/>
      <c r="D87" s="795"/>
      <c r="E87" s="795"/>
      <c r="F87" s="795"/>
      <c r="G87" s="795"/>
      <c r="H87" s="795"/>
      <c r="I87" s="795"/>
      <c r="J87" s="795"/>
      <c r="K87" s="795"/>
      <c r="L87" s="795"/>
    </row>
    <row r="88" spans="1:12" x14ac:dyDescent="0.25">
      <c r="A88" s="795"/>
      <c r="B88" s="795"/>
      <c r="C88" s="795"/>
      <c r="D88" s="795"/>
      <c r="E88" s="795"/>
      <c r="F88" s="795"/>
      <c r="G88" s="795"/>
      <c r="H88" s="795"/>
      <c r="I88" s="795"/>
      <c r="J88" s="795"/>
      <c r="K88" s="795"/>
      <c r="L88" s="795"/>
    </row>
    <row r="89" spans="1:12" x14ac:dyDescent="0.25">
      <c r="A89" s="795"/>
      <c r="B89" s="795"/>
      <c r="C89" s="795"/>
      <c r="D89" s="795"/>
      <c r="E89" s="795"/>
      <c r="F89" s="795"/>
      <c r="G89" s="795"/>
      <c r="H89" s="795"/>
      <c r="I89" s="795"/>
      <c r="J89" s="795"/>
      <c r="K89" s="795"/>
      <c r="L89" s="795"/>
    </row>
    <row r="90" spans="1:12" x14ac:dyDescent="0.25">
      <c r="A90" s="795"/>
      <c r="B90" s="795"/>
      <c r="C90" s="795"/>
      <c r="D90" s="795"/>
      <c r="E90" s="795"/>
      <c r="F90" s="795"/>
      <c r="G90" s="795"/>
      <c r="H90" s="795"/>
      <c r="I90" s="795"/>
      <c r="J90" s="795"/>
      <c r="K90" s="795"/>
      <c r="L90" s="795"/>
    </row>
    <row r="91" spans="1:12" x14ac:dyDescent="0.25">
      <c r="A91" s="795"/>
      <c r="B91" s="795"/>
      <c r="C91" s="795"/>
      <c r="D91" s="795"/>
      <c r="E91" s="795"/>
      <c r="F91" s="795"/>
      <c r="G91" s="795"/>
      <c r="H91" s="795"/>
      <c r="I91" s="795"/>
      <c r="J91" s="795"/>
      <c r="K91" s="795"/>
      <c r="L91" s="795"/>
    </row>
    <row r="92" spans="1:12" x14ac:dyDescent="0.25">
      <c r="A92" s="795"/>
      <c r="B92" s="795"/>
      <c r="C92" s="795"/>
      <c r="D92" s="795"/>
      <c r="E92" s="795"/>
      <c r="F92" s="795"/>
      <c r="G92" s="795"/>
      <c r="H92" s="795"/>
      <c r="I92" s="795"/>
      <c r="J92" s="795"/>
      <c r="K92" s="795"/>
      <c r="L92" s="795"/>
    </row>
    <row r="93" spans="1:12" x14ac:dyDescent="0.25">
      <c r="A93" s="795"/>
      <c r="B93" s="795"/>
      <c r="C93" s="795"/>
      <c r="D93" s="795"/>
      <c r="E93" s="795"/>
      <c r="F93" s="795"/>
      <c r="G93" s="795"/>
      <c r="H93" s="795"/>
      <c r="I93" s="795"/>
      <c r="J93" s="795"/>
      <c r="K93" s="795"/>
      <c r="L93" s="795"/>
    </row>
    <row r="94" spans="1:12" x14ac:dyDescent="0.25">
      <c r="A94" s="795"/>
      <c r="B94" s="795"/>
      <c r="C94" s="795"/>
      <c r="D94" s="795"/>
      <c r="E94" s="795"/>
      <c r="F94" s="795"/>
      <c r="G94" s="795"/>
      <c r="H94" s="795"/>
      <c r="I94" s="795"/>
      <c r="J94" s="795"/>
      <c r="K94" s="795"/>
      <c r="L94" s="795"/>
    </row>
    <row r="95" spans="1:12" x14ac:dyDescent="0.25">
      <c r="A95" s="795"/>
      <c r="B95" s="795"/>
      <c r="C95" s="795"/>
      <c r="D95" s="795"/>
      <c r="E95" s="795"/>
      <c r="F95" s="795"/>
      <c r="G95" s="795"/>
      <c r="H95" s="795"/>
      <c r="I95" s="795"/>
      <c r="J95" s="795"/>
      <c r="K95" s="795"/>
      <c r="L95" s="795"/>
    </row>
    <row r="96" spans="1:12" x14ac:dyDescent="0.25">
      <c r="A96" s="795"/>
      <c r="B96" s="795"/>
      <c r="C96" s="795"/>
      <c r="D96" s="795"/>
      <c r="E96" s="795"/>
      <c r="F96" s="795"/>
      <c r="G96" s="795"/>
      <c r="H96" s="795"/>
      <c r="I96" s="795"/>
      <c r="J96" s="795"/>
      <c r="K96" s="795"/>
      <c r="L96" s="795"/>
    </row>
    <row r="97" spans="1:12" x14ac:dyDescent="0.25">
      <c r="A97" s="795"/>
      <c r="B97" s="795"/>
      <c r="C97" s="795"/>
      <c r="D97" s="795"/>
      <c r="E97" s="795"/>
      <c r="F97" s="795"/>
      <c r="G97" s="795"/>
      <c r="H97" s="795"/>
      <c r="I97" s="795"/>
      <c r="J97" s="795"/>
      <c r="K97" s="795"/>
      <c r="L97" s="795"/>
    </row>
    <row r="98" spans="1:12" x14ac:dyDescent="0.25">
      <c r="A98" s="795"/>
      <c r="B98" s="795"/>
      <c r="C98" s="795"/>
      <c r="D98" s="795"/>
      <c r="E98" s="795"/>
      <c r="F98" s="795"/>
      <c r="G98" s="795"/>
      <c r="H98" s="795"/>
      <c r="I98" s="795"/>
      <c r="J98" s="795"/>
      <c r="K98" s="795"/>
      <c r="L98" s="795"/>
    </row>
    <row r="99" spans="1:12" x14ac:dyDescent="0.25">
      <c r="A99" s="795"/>
      <c r="B99" s="795"/>
      <c r="C99" s="795"/>
      <c r="D99" s="795"/>
      <c r="E99" s="795"/>
      <c r="F99" s="795"/>
      <c r="G99" s="795"/>
      <c r="H99" s="795"/>
      <c r="I99" s="795"/>
      <c r="J99" s="795"/>
      <c r="K99" s="795"/>
      <c r="L99" s="795"/>
    </row>
    <row r="100" spans="1:12" x14ac:dyDescent="0.25">
      <c r="A100" s="795"/>
      <c r="B100" s="795"/>
      <c r="C100" s="795"/>
      <c r="D100" s="795"/>
      <c r="E100" s="795"/>
      <c r="F100" s="795"/>
      <c r="G100" s="795"/>
      <c r="H100" s="795"/>
      <c r="I100" s="795"/>
      <c r="J100" s="795"/>
      <c r="K100" s="795"/>
      <c r="L100" s="795"/>
    </row>
    <row r="101" spans="1:12" x14ac:dyDescent="0.25">
      <c r="A101" s="795"/>
      <c r="B101" s="795"/>
      <c r="C101" s="795"/>
      <c r="D101" s="795"/>
      <c r="E101" s="795"/>
      <c r="F101" s="795"/>
      <c r="G101" s="795"/>
      <c r="H101" s="795"/>
      <c r="I101" s="795"/>
      <c r="J101" s="795"/>
      <c r="K101" s="795"/>
      <c r="L101" s="795"/>
    </row>
    <row r="102" spans="1:12" x14ac:dyDescent="0.25">
      <c r="A102" s="795"/>
      <c r="B102" s="795"/>
      <c r="C102" s="795"/>
      <c r="D102" s="795"/>
      <c r="E102" s="795"/>
      <c r="F102" s="795"/>
      <c r="G102" s="795"/>
      <c r="H102" s="795"/>
      <c r="I102" s="795"/>
      <c r="J102" s="795"/>
      <c r="K102" s="795"/>
      <c r="L102" s="795"/>
    </row>
    <row r="103" spans="1:12" x14ac:dyDescent="0.25">
      <c r="A103" s="795"/>
      <c r="B103" s="795"/>
      <c r="C103" s="795"/>
      <c r="D103" s="795"/>
      <c r="E103" s="795"/>
      <c r="F103" s="795"/>
      <c r="G103" s="795"/>
      <c r="H103" s="795"/>
      <c r="I103" s="795"/>
      <c r="J103" s="795"/>
      <c r="K103" s="795"/>
      <c r="L103" s="795"/>
    </row>
    <row r="104" spans="1:12" x14ac:dyDescent="0.25">
      <c r="A104" s="795"/>
      <c r="B104" s="795"/>
      <c r="C104" s="795"/>
      <c r="D104" s="795"/>
      <c r="E104" s="795"/>
      <c r="F104" s="795"/>
      <c r="G104" s="795"/>
      <c r="H104" s="795"/>
      <c r="I104" s="795"/>
      <c r="J104" s="795"/>
      <c r="K104" s="795"/>
      <c r="L104" s="795"/>
    </row>
    <row r="105" spans="1:12" x14ac:dyDescent="0.25">
      <c r="A105" s="795"/>
      <c r="B105" s="795"/>
      <c r="C105" s="795"/>
      <c r="D105" s="795"/>
      <c r="E105" s="795"/>
      <c r="F105" s="795"/>
      <c r="G105" s="795"/>
      <c r="H105" s="795"/>
      <c r="I105" s="795"/>
      <c r="J105" s="795"/>
      <c r="K105" s="795"/>
      <c r="L105" s="795"/>
    </row>
    <row r="106" spans="1:12" x14ac:dyDescent="0.25">
      <c r="A106" s="795"/>
      <c r="B106" s="795"/>
      <c r="C106" s="795"/>
      <c r="D106" s="795"/>
      <c r="E106" s="795"/>
      <c r="F106" s="795"/>
      <c r="G106" s="795"/>
      <c r="H106" s="795"/>
      <c r="I106" s="795"/>
      <c r="J106" s="795"/>
      <c r="K106" s="795"/>
      <c r="L106" s="795"/>
    </row>
    <row r="107" spans="1:12" x14ac:dyDescent="0.25">
      <c r="A107" s="795"/>
      <c r="B107" s="795"/>
      <c r="C107" s="795"/>
      <c r="D107" s="795"/>
      <c r="E107" s="795"/>
      <c r="F107" s="795"/>
      <c r="G107" s="795"/>
      <c r="H107" s="795"/>
      <c r="I107" s="795"/>
      <c r="J107" s="795"/>
      <c r="K107" s="795"/>
      <c r="L107" s="795"/>
    </row>
    <row r="108" spans="1:12" x14ac:dyDescent="0.25">
      <c r="A108" s="795"/>
      <c r="B108" s="795"/>
      <c r="C108" s="795"/>
      <c r="D108" s="795"/>
      <c r="E108" s="795"/>
      <c r="F108" s="795"/>
      <c r="G108" s="795"/>
      <c r="H108" s="795"/>
      <c r="I108" s="795"/>
      <c r="J108" s="795"/>
      <c r="K108" s="795"/>
      <c r="L108" s="795"/>
    </row>
    <row r="109" spans="1:12" x14ac:dyDescent="0.25">
      <c r="A109" s="795"/>
      <c r="B109" s="795"/>
      <c r="C109" s="795"/>
      <c r="D109" s="795"/>
      <c r="E109" s="795"/>
      <c r="F109" s="795"/>
      <c r="G109" s="795"/>
      <c r="H109" s="795"/>
      <c r="I109" s="795"/>
      <c r="J109" s="795"/>
      <c r="K109" s="795"/>
      <c r="L109" s="795"/>
    </row>
    <row r="110" spans="1:12" x14ac:dyDescent="0.25">
      <c r="A110" s="795"/>
      <c r="B110" s="795"/>
      <c r="C110" s="795"/>
      <c r="D110" s="795"/>
      <c r="E110" s="795"/>
      <c r="F110" s="795"/>
      <c r="G110" s="795"/>
      <c r="H110" s="795"/>
      <c r="I110" s="795"/>
      <c r="J110" s="795"/>
      <c r="K110" s="795"/>
      <c r="L110" s="795"/>
    </row>
    <row r="111" spans="1:12" x14ac:dyDescent="0.25">
      <c r="A111" s="795"/>
      <c r="B111" s="795"/>
      <c r="C111" s="795"/>
      <c r="D111" s="795"/>
      <c r="E111" s="795"/>
      <c r="F111" s="795"/>
      <c r="G111" s="795"/>
      <c r="H111" s="795"/>
      <c r="I111" s="795"/>
      <c r="J111" s="795"/>
      <c r="K111" s="795"/>
      <c r="L111" s="795"/>
    </row>
    <row r="112" spans="1:12" x14ac:dyDescent="0.25">
      <c r="A112" s="795"/>
      <c r="B112" s="795"/>
      <c r="C112" s="795"/>
      <c r="D112" s="795"/>
      <c r="E112" s="795"/>
      <c r="F112" s="795"/>
      <c r="G112" s="795"/>
      <c r="H112" s="795"/>
      <c r="I112" s="795"/>
      <c r="J112" s="795"/>
      <c r="K112" s="795"/>
      <c r="L112" s="795"/>
    </row>
    <row r="113" spans="1:12" x14ac:dyDescent="0.25">
      <c r="A113" s="795"/>
      <c r="B113" s="795"/>
      <c r="C113" s="795"/>
      <c r="D113" s="795"/>
      <c r="E113" s="795"/>
      <c r="F113" s="795"/>
      <c r="G113" s="795"/>
      <c r="H113" s="795"/>
      <c r="I113" s="795"/>
      <c r="J113" s="795"/>
      <c r="K113" s="795"/>
      <c r="L113" s="795"/>
    </row>
    <row r="114" spans="1:12" x14ac:dyDescent="0.25">
      <c r="A114" s="795"/>
      <c r="B114" s="795"/>
      <c r="C114" s="795"/>
      <c r="D114" s="795"/>
      <c r="E114" s="795"/>
      <c r="F114" s="795"/>
      <c r="G114" s="795"/>
      <c r="H114" s="795"/>
      <c r="I114" s="795"/>
      <c r="J114" s="795"/>
      <c r="K114" s="795"/>
      <c r="L114" s="795"/>
    </row>
    <row r="115" spans="1:12" x14ac:dyDescent="0.25">
      <c r="A115" s="795"/>
      <c r="B115" s="795"/>
      <c r="C115" s="795"/>
      <c r="D115" s="795"/>
      <c r="E115" s="795"/>
      <c r="F115" s="795"/>
      <c r="G115" s="795"/>
      <c r="H115" s="795"/>
      <c r="I115" s="795"/>
      <c r="J115" s="795"/>
      <c r="K115" s="795"/>
      <c r="L115" s="795"/>
    </row>
    <row r="116" spans="1:12" x14ac:dyDescent="0.25">
      <c r="A116" s="795"/>
      <c r="B116" s="795"/>
      <c r="C116" s="795"/>
      <c r="D116" s="795"/>
      <c r="E116" s="795"/>
      <c r="F116" s="795"/>
      <c r="G116" s="795"/>
      <c r="H116" s="795"/>
      <c r="I116" s="795"/>
      <c r="J116" s="795"/>
      <c r="K116" s="795"/>
      <c r="L116" s="795"/>
    </row>
    <row r="117" spans="1:12" x14ac:dyDescent="0.25">
      <c r="A117" s="795"/>
      <c r="B117" s="795"/>
      <c r="C117" s="795"/>
      <c r="D117" s="795"/>
      <c r="E117" s="795"/>
      <c r="F117" s="795"/>
      <c r="G117" s="795"/>
      <c r="H117" s="795"/>
      <c r="I117" s="795"/>
      <c r="J117" s="795"/>
      <c r="K117" s="795"/>
      <c r="L117" s="795"/>
    </row>
    <row r="118" spans="1:12" x14ac:dyDescent="0.25">
      <c r="A118" s="795"/>
      <c r="B118" s="795"/>
      <c r="C118" s="795"/>
      <c r="D118" s="795"/>
      <c r="E118" s="795"/>
      <c r="F118" s="795"/>
      <c r="G118" s="795"/>
      <c r="H118" s="795"/>
      <c r="I118" s="795"/>
      <c r="J118" s="795"/>
      <c r="K118" s="795"/>
      <c r="L118" s="795"/>
    </row>
    <row r="119" spans="1:12" x14ac:dyDescent="0.25">
      <c r="A119" s="795"/>
      <c r="B119" s="795"/>
      <c r="C119" s="795"/>
      <c r="D119" s="795"/>
      <c r="E119" s="795"/>
      <c r="F119" s="795"/>
      <c r="G119" s="795"/>
      <c r="H119" s="795"/>
      <c r="I119" s="795"/>
      <c r="J119" s="795"/>
      <c r="K119" s="795"/>
      <c r="L119" s="795"/>
    </row>
    <row r="120" spans="1:12" x14ac:dyDescent="0.25">
      <c r="A120" s="795"/>
      <c r="B120" s="795"/>
      <c r="C120" s="795"/>
      <c r="D120" s="795"/>
      <c r="E120" s="795"/>
      <c r="F120" s="795"/>
      <c r="G120" s="795"/>
      <c r="H120" s="795"/>
      <c r="I120" s="795"/>
      <c r="J120" s="795"/>
      <c r="K120" s="795"/>
      <c r="L120" s="795"/>
    </row>
    <row r="121" spans="1:12" x14ac:dyDescent="0.25">
      <c r="A121" s="795"/>
      <c r="B121" s="795"/>
      <c r="C121" s="795"/>
      <c r="D121" s="795"/>
      <c r="E121" s="795"/>
      <c r="F121" s="795"/>
      <c r="G121" s="795"/>
      <c r="H121" s="795"/>
      <c r="I121" s="795"/>
      <c r="J121" s="795"/>
      <c r="K121" s="795"/>
      <c r="L121" s="795"/>
    </row>
    <row r="122" spans="1:12" x14ac:dyDescent="0.25">
      <c r="A122" s="795"/>
      <c r="B122" s="795"/>
      <c r="C122" s="795"/>
      <c r="D122" s="795"/>
      <c r="E122" s="795"/>
      <c r="F122" s="795"/>
      <c r="G122" s="795"/>
      <c r="H122" s="795"/>
      <c r="I122" s="795"/>
      <c r="J122" s="795"/>
      <c r="K122" s="795"/>
      <c r="L122" s="795"/>
    </row>
    <row r="123" spans="1:12" x14ac:dyDescent="0.25">
      <c r="A123" s="795"/>
      <c r="B123" s="795"/>
      <c r="C123" s="795"/>
      <c r="D123" s="795"/>
      <c r="E123" s="795"/>
      <c r="F123" s="795"/>
      <c r="G123" s="795"/>
      <c r="H123" s="795"/>
      <c r="I123" s="795"/>
      <c r="J123" s="795"/>
      <c r="K123" s="795"/>
      <c r="L123" s="795"/>
    </row>
    <row r="124" spans="1:12" x14ac:dyDescent="0.25">
      <c r="A124" s="795"/>
      <c r="B124" s="795"/>
      <c r="C124" s="795"/>
      <c r="D124" s="795"/>
      <c r="E124" s="795"/>
      <c r="F124" s="795"/>
      <c r="G124" s="795"/>
      <c r="H124" s="795"/>
      <c r="I124" s="795"/>
      <c r="J124" s="795"/>
      <c r="K124" s="795"/>
      <c r="L124" s="795"/>
    </row>
    <row r="125" spans="1:12" x14ac:dyDescent="0.25">
      <c r="A125" s="795"/>
      <c r="B125" s="795"/>
      <c r="C125" s="795"/>
      <c r="D125" s="795"/>
      <c r="E125" s="795"/>
      <c r="F125" s="795"/>
      <c r="G125" s="795"/>
      <c r="H125" s="795"/>
      <c r="I125" s="795"/>
      <c r="J125" s="795"/>
      <c r="K125" s="795"/>
      <c r="L125" s="795"/>
    </row>
    <row r="126" spans="1:12" x14ac:dyDescent="0.25">
      <c r="A126" s="795"/>
      <c r="B126" s="795"/>
      <c r="C126" s="795"/>
      <c r="D126" s="795"/>
      <c r="E126" s="795"/>
      <c r="F126" s="795"/>
      <c r="G126" s="795"/>
      <c r="H126" s="795"/>
      <c r="I126" s="795"/>
      <c r="J126" s="795"/>
      <c r="K126" s="795"/>
      <c r="L126" s="795"/>
    </row>
    <row r="127" spans="1:12" x14ac:dyDescent="0.25">
      <c r="A127" s="795"/>
      <c r="B127" s="795"/>
      <c r="C127" s="795"/>
      <c r="D127" s="795"/>
      <c r="E127" s="795"/>
      <c r="F127" s="795"/>
      <c r="G127" s="795"/>
      <c r="H127" s="795"/>
      <c r="I127" s="795"/>
      <c r="J127" s="795"/>
      <c r="K127" s="795"/>
      <c r="L127" s="795"/>
    </row>
    <row r="128" spans="1:12" x14ac:dyDescent="0.25">
      <c r="A128" s="795"/>
      <c r="B128" s="795"/>
      <c r="C128" s="795"/>
      <c r="D128" s="795"/>
      <c r="E128" s="795"/>
      <c r="F128" s="795"/>
      <c r="G128" s="795"/>
      <c r="H128" s="795"/>
      <c r="I128" s="795"/>
      <c r="J128" s="795"/>
      <c r="K128" s="795"/>
      <c r="L128" s="795"/>
    </row>
    <row r="129" spans="1:12" x14ac:dyDescent="0.25">
      <c r="A129" s="795"/>
      <c r="B129" s="795"/>
      <c r="C129" s="795"/>
      <c r="D129" s="795"/>
      <c r="E129" s="795"/>
      <c r="F129" s="795"/>
      <c r="G129" s="795"/>
      <c r="H129" s="795"/>
      <c r="I129" s="795"/>
      <c r="J129" s="795"/>
      <c r="K129" s="795"/>
      <c r="L129" s="795"/>
    </row>
    <row r="130" spans="1:12" x14ac:dyDescent="0.25">
      <c r="A130" s="795"/>
      <c r="B130" s="795"/>
      <c r="C130" s="795"/>
      <c r="D130" s="795"/>
      <c r="E130" s="795"/>
      <c r="F130" s="795"/>
      <c r="G130" s="795"/>
      <c r="H130" s="795"/>
      <c r="I130" s="795"/>
      <c r="J130" s="795"/>
      <c r="K130" s="795"/>
      <c r="L130" s="795"/>
    </row>
    <row r="131" spans="1:12" x14ac:dyDescent="0.25">
      <c r="A131" s="795"/>
      <c r="B131" s="795"/>
      <c r="C131" s="795"/>
      <c r="D131" s="795"/>
      <c r="E131" s="795"/>
      <c r="F131" s="795"/>
      <c r="G131" s="795"/>
      <c r="H131" s="795"/>
      <c r="I131" s="795"/>
      <c r="J131" s="795"/>
      <c r="K131" s="795"/>
      <c r="L131" s="795"/>
    </row>
    <row r="132" spans="1:12" x14ac:dyDescent="0.25">
      <c r="A132" s="795"/>
      <c r="B132" s="795"/>
      <c r="C132" s="795"/>
      <c r="D132" s="795"/>
      <c r="E132" s="795"/>
      <c r="F132" s="795"/>
      <c r="G132" s="795"/>
      <c r="H132" s="795"/>
      <c r="I132" s="795"/>
      <c r="J132" s="795"/>
      <c r="K132" s="795"/>
      <c r="L132" s="795"/>
    </row>
    <row r="133" spans="1:12" x14ac:dyDescent="0.25">
      <c r="A133" s="795"/>
      <c r="B133" s="795"/>
      <c r="C133" s="795"/>
      <c r="D133" s="795"/>
      <c r="E133" s="795"/>
      <c r="F133" s="795"/>
      <c r="G133" s="795"/>
      <c r="H133" s="795"/>
      <c r="I133" s="795"/>
      <c r="J133" s="795"/>
      <c r="K133" s="795"/>
      <c r="L133" s="795"/>
    </row>
    <row r="134" spans="1:12" x14ac:dyDescent="0.25">
      <c r="A134" s="795"/>
      <c r="B134" s="795"/>
      <c r="C134" s="795"/>
      <c r="D134" s="795"/>
      <c r="E134" s="795"/>
      <c r="F134" s="795"/>
      <c r="G134" s="795"/>
      <c r="H134" s="795"/>
      <c r="I134" s="795"/>
      <c r="J134" s="795"/>
      <c r="K134" s="795"/>
      <c r="L134" s="795"/>
    </row>
    <row r="135" spans="1:12" x14ac:dyDescent="0.25">
      <c r="A135" s="795"/>
      <c r="B135" s="795"/>
      <c r="C135" s="795"/>
      <c r="D135" s="795"/>
      <c r="E135" s="795"/>
      <c r="F135" s="795"/>
      <c r="G135" s="795"/>
      <c r="H135" s="795"/>
      <c r="I135" s="795"/>
      <c r="J135" s="795"/>
      <c r="K135" s="795"/>
      <c r="L135" s="795"/>
    </row>
    <row r="136" spans="1:12" x14ac:dyDescent="0.25">
      <c r="A136" s="795"/>
      <c r="B136" s="795"/>
      <c r="C136" s="795"/>
      <c r="D136" s="795"/>
      <c r="E136" s="795"/>
      <c r="F136" s="795"/>
      <c r="G136" s="795"/>
      <c r="H136" s="795"/>
      <c r="I136" s="795"/>
      <c r="J136" s="795"/>
      <c r="K136" s="795"/>
      <c r="L136" s="795"/>
    </row>
    <row r="137" spans="1:12" x14ac:dyDescent="0.25">
      <c r="A137" s="795"/>
      <c r="B137" s="795"/>
      <c r="C137" s="795"/>
      <c r="D137" s="795"/>
      <c r="E137" s="795"/>
      <c r="F137" s="795"/>
      <c r="G137" s="795"/>
      <c r="H137" s="795"/>
      <c r="I137" s="795"/>
      <c r="J137" s="795"/>
      <c r="K137" s="795"/>
      <c r="L137" s="795"/>
    </row>
    <row r="138" spans="1:12" x14ac:dyDescent="0.25">
      <c r="A138" s="795"/>
      <c r="B138" s="795"/>
      <c r="C138" s="795"/>
      <c r="D138" s="795"/>
      <c r="E138" s="795"/>
      <c r="F138" s="795"/>
      <c r="G138" s="795"/>
      <c r="H138" s="795"/>
      <c r="I138" s="795"/>
      <c r="J138" s="795"/>
      <c r="K138" s="795"/>
      <c r="L138" s="795"/>
    </row>
    <row r="139" spans="1:12" x14ac:dyDescent="0.25">
      <c r="A139" s="795"/>
      <c r="B139" s="795"/>
      <c r="C139" s="795"/>
      <c r="D139" s="795"/>
      <c r="E139" s="795"/>
      <c r="F139" s="795"/>
      <c r="G139" s="795"/>
      <c r="H139" s="795"/>
      <c r="I139" s="795"/>
      <c r="J139" s="795"/>
      <c r="K139" s="795"/>
      <c r="L139" s="795"/>
    </row>
    <row r="140" spans="1:12" x14ac:dyDescent="0.25">
      <c r="A140" s="795"/>
      <c r="B140" s="795"/>
      <c r="C140" s="795"/>
      <c r="D140" s="795"/>
      <c r="E140" s="795"/>
      <c r="F140" s="795"/>
      <c r="G140" s="795"/>
      <c r="H140" s="795"/>
      <c r="I140" s="795"/>
      <c r="J140" s="795"/>
      <c r="K140" s="795"/>
      <c r="L140" s="795"/>
    </row>
    <row r="141" spans="1:12" x14ac:dyDescent="0.25">
      <c r="A141" s="795"/>
      <c r="B141" s="795"/>
      <c r="C141" s="795"/>
      <c r="D141" s="795"/>
      <c r="E141" s="795"/>
      <c r="F141" s="795"/>
      <c r="G141" s="795"/>
      <c r="H141" s="795"/>
      <c r="I141" s="795"/>
      <c r="J141" s="795"/>
      <c r="K141" s="795"/>
      <c r="L141" s="795"/>
    </row>
    <row r="142" spans="1:12" x14ac:dyDescent="0.25">
      <c r="A142" s="795"/>
      <c r="B142" s="795"/>
      <c r="C142" s="795"/>
      <c r="D142" s="795"/>
      <c r="E142" s="795"/>
      <c r="F142" s="795"/>
      <c r="G142" s="795"/>
      <c r="H142" s="795"/>
      <c r="I142" s="795"/>
      <c r="J142" s="795"/>
      <c r="K142" s="795"/>
      <c r="L142" s="795"/>
    </row>
    <row r="143" spans="1:12" x14ac:dyDescent="0.25">
      <c r="A143" s="795"/>
      <c r="B143" s="795"/>
      <c r="C143" s="795"/>
      <c r="D143" s="795"/>
      <c r="E143" s="795"/>
      <c r="F143" s="795"/>
      <c r="G143" s="795"/>
      <c r="H143" s="795"/>
      <c r="I143" s="795"/>
      <c r="J143" s="795"/>
      <c r="K143" s="795"/>
      <c r="L143" s="795"/>
    </row>
    <row r="144" spans="1:12" x14ac:dyDescent="0.25">
      <c r="A144" s="795"/>
      <c r="B144" s="795"/>
      <c r="C144" s="795"/>
      <c r="D144" s="795"/>
      <c r="E144" s="795"/>
      <c r="F144" s="795"/>
      <c r="G144" s="795"/>
      <c r="H144" s="795"/>
      <c r="I144" s="795"/>
      <c r="J144" s="795"/>
      <c r="K144" s="795"/>
      <c r="L144" s="795"/>
    </row>
    <row r="145" spans="1:12" x14ac:dyDescent="0.25">
      <c r="A145" s="795"/>
      <c r="B145" s="795"/>
      <c r="C145" s="795"/>
      <c r="D145" s="795"/>
      <c r="E145" s="795"/>
      <c r="F145" s="795"/>
      <c r="G145" s="795"/>
      <c r="H145" s="795"/>
      <c r="I145" s="795"/>
      <c r="J145" s="795"/>
      <c r="K145" s="795"/>
      <c r="L145" s="795"/>
    </row>
    <row r="146" spans="1:12" x14ac:dyDescent="0.25">
      <c r="A146" s="795"/>
      <c r="B146" s="795"/>
      <c r="C146" s="795"/>
      <c r="D146" s="795"/>
      <c r="E146" s="795"/>
      <c r="F146" s="795"/>
      <c r="G146" s="795"/>
      <c r="H146" s="795"/>
      <c r="I146" s="795"/>
      <c r="J146" s="795"/>
      <c r="K146" s="795"/>
      <c r="L146" s="795"/>
    </row>
    <row r="147" spans="1:12" x14ac:dyDescent="0.25">
      <c r="A147" s="795"/>
      <c r="B147" s="795"/>
      <c r="C147" s="795"/>
      <c r="D147" s="795"/>
      <c r="E147" s="795"/>
      <c r="F147" s="795"/>
      <c r="G147" s="795"/>
      <c r="H147" s="795"/>
      <c r="I147" s="795"/>
      <c r="J147" s="795"/>
      <c r="K147" s="795"/>
      <c r="L147" s="795"/>
    </row>
    <row r="148" spans="1:12" x14ac:dyDescent="0.25">
      <c r="A148" s="795"/>
      <c r="B148" s="795"/>
      <c r="C148" s="795"/>
      <c r="D148" s="795"/>
      <c r="E148" s="795"/>
      <c r="F148" s="795"/>
      <c r="G148" s="795"/>
      <c r="H148" s="795"/>
      <c r="I148" s="795"/>
      <c r="J148" s="795"/>
      <c r="K148" s="795"/>
      <c r="L148" s="795"/>
    </row>
    <row r="149" spans="1:12" x14ac:dyDescent="0.25">
      <c r="A149" s="795"/>
      <c r="B149" s="795"/>
      <c r="C149" s="795"/>
      <c r="D149" s="795"/>
      <c r="E149" s="795"/>
      <c r="F149" s="795"/>
      <c r="G149" s="795"/>
      <c r="H149" s="795"/>
      <c r="I149" s="795"/>
      <c r="J149" s="795"/>
      <c r="K149" s="795"/>
      <c r="L149" s="795"/>
    </row>
    <row r="150" spans="1:12" x14ac:dyDescent="0.25">
      <c r="A150" s="795"/>
      <c r="B150" s="795"/>
      <c r="C150" s="795"/>
      <c r="D150" s="795"/>
      <c r="E150" s="795"/>
      <c r="F150" s="795"/>
      <c r="G150" s="795"/>
      <c r="H150" s="795"/>
      <c r="I150" s="795"/>
      <c r="J150" s="795"/>
      <c r="K150" s="795"/>
      <c r="L150" s="795"/>
    </row>
    <row r="151" spans="1:12" x14ac:dyDescent="0.25">
      <c r="A151" s="795"/>
      <c r="B151" s="795"/>
      <c r="C151" s="795"/>
      <c r="D151" s="795"/>
      <c r="E151" s="795"/>
      <c r="F151" s="795"/>
      <c r="G151" s="795"/>
      <c r="H151" s="795"/>
      <c r="I151" s="795"/>
      <c r="J151" s="795"/>
      <c r="K151" s="795"/>
      <c r="L151" s="795"/>
    </row>
    <row r="152" spans="1:12" x14ac:dyDescent="0.25">
      <c r="A152" s="795"/>
      <c r="B152" s="795"/>
      <c r="C152" s="795"/>
      <c r="D152" s="795"/>
      <c r="E152" s="795"/>
      <c r="F152" s="795"/>
      <c r="G152" s="795"/>
      <c r="H152" s="795"/>
      <c r="I152" s="795"/>
      <c r="J152" s="795"/>
      <c r="K152" s="795"/>
      <c r="L152" s="795"/>
    </row>
    <row r="153" spans="1:12" x14ac:dyDescent="0.25">
      <c r="A153" s="795"/>
      <c r="B153" s="795"/>
      <c r="C153" s="795"/>
      <c r="D153" s="795"/>
      <c r="E153" s="795"/>
      <c r="F153" s="795"/>
      <c r="G153" s="795"/>
      <c r="H153" s="795"/>
      <c r="I153" s="795"/>
      <c r="J153" s="795"/>
      <c r="K153" s="795"/>
      <c r="L153" s="795"/>
    </row>
    <row r="154" spans="1:12" x14ac:dyDescent="0.25">
      <c r="A154" s="795"/>
      <c r="B154" s="795"/>
      <c r="C154" s="795"/>
      <c r="D154" s="795"/>
      <c r="E154" s="795"/>
      <c r="F154" s="795"/>
      <c r="G154" s="795"/>
      <c r="H154" s="795"/>
      <c r="I154" s="795"/>
      <c r="J154" s="795"/>
      <c r="K154" s="795"/>
      <c r="L154" s="795"/>
    </row>
    <row r="155" spans="1:12" x14ac:dyDescent="0.25">
      <c r="A155" s="795"/>
      <c r="B155" s="795"/>
      <c r="C155" s="795"/>
      <c r="D155" s="795"/>
      <c r="E155" s="795"/>
      <c r="F155" s="795"/>
      <c r="G155" s="795"/>
      <c r="H155" s="795"/>
      <c r="I155" s="795"/>
      <c r="J155" s="795"/>
      <c r="K155" s="795"/>
      <c r="L155" s="795"/>
    </row>
    <row r="156" spans="1:12" x14ac:dyDescent="0.25">
      <c r="A156" s="795"/>
      <c r="B156" s="795"/>
      <c r="C156" s="795"/>
      <c r="D156" s="795"/>
      <c r="E156" s="795"/>
      <c r="F156" s="795"/>
      <c r="G156" s="795"/>
      <c r="H156" s="795"/>
      <c r="I156" s="795"/>
      <c r="J156" s="795"/>
      <c r="K156" s="795"/>
      <c r="L156" s="795"/>
    </row>
    <row r="157" spans="1:12" x14ac:dyDescent="0.25">
      <c r="A157" s="795"/>
      <c r="B157" s="795"/>
      <c r="C157" s="795"/>
      <c r="D157" s="795"/>
      <c r="E157" s="795"/>
      <c r="F157" s="795"/>
      <c r="G157" s="795"/>
      <c r="H157" s="795"/>
      <c r="I157" s="795"/>
      <c r="J157" s="795"/>
      <c r="K157" s="795"/>
      <c r="L157" s="795"/>
    </row>
    <row r="158" spans="1:12" x14ac:dyDescent="0.25">
      <c r="A158" s="795"/>
      <c r="B158" s="795"/>
      <c r="C158" s="795"/>
      <c r="D158" s="795"/>
      <c r="E158" s="795"/>
      <c r="F158" s="795"/>
      <c r="G158" s="795"/>
      <c r="H158" s="795"/>
      <c r="I158" s="795"/>
      <c r="J158" s="795"/>
      <c r="K158" s="795"/>
      <c r="L158" s="795"/>
    </row>
    <row r="159" spans="1:12" x14ac:dyDescent="0.25">
      <c r="A159" s="795"/>
      <c r="B159" s="795"/>
      <c r="C159" s="795"/>
      <c r="D159" s="795"/>
      <c r="E159" s="795"/>
      <c r="F159" s="795"/>
      <c r="G159" s="795"/>
      <c r="H159" s="795"/>
      <c r="I159" s="795"/>
      <c r="J159" s="795"/>
      <c r="K159" s="795"/>
      <c r="L159" s="795"/>
    </row>
    <row r="160" spans="1:12" x14ac:dyDescent="0.25">
      <c r="A160" s="795"/>
      <c r="B160" s="795"/>
      <c r="C160" s="795"/>
      <c r="D160" s="795"/>
      <c r="E160" s="795"/>
      <c r="F160" s="795"/>
      <c r="G160" s="795"/>
      <c r="H160" s="795"/>
      <c r="I160" s="795"/>
      <c r="J160" s="795"/>
      <c r="K160" s="795"/>
      <c r="L160" s="795"/>
    </row>
    <row r="161" spans="1:12" x14ac:dyDescent="0.25">
      <c r="A161" s="795"/>
      <c r="B161" s="795"/>
      <c r="C161" s="795"/>
      <c r="D161" s="795"/>
      <c r="E161" s="795"/>
      <c r="F161" s="795"/>
      <c r="G161" s="795"/>
      <c r="H161" s="795"/>
      <c r="I161" s="795"/>
      <c r="J161" s="795"/>
      <c r="K161" s="795"/>
      <c r="L161" s="795"/>
    </row>
    <row r="162" spans="1:12" x14ac:dyDescent="0.25">
      <c r="A162" s="795"/>
      <c r="B162" s="795"/>
      <c r="C162" s="795"/>
      <c r="D162" s="795"/>
      <c r="E162" s="795"/>
      <c r="F162" s="795"/>
      <c r="G162" s="795"/>
      <c r="H162" s="795"/>
      <c r="I162" s="795"/>
      <c r="J162" s="795"/>
      <c r="K162" s="795"/>
      <c r="L162" s="795"/>
    </row>
    <row r="163" spans="1:12" x14ac:dyDescent="0.25">
      <c r="A163" s="795"/>
      <c r="B163" s="795"/>
      <c r="C163" s="795"/>
      <c r="D163" s="795"/>
      <c r="E163" s="795"/>
      <c r="F163" s="795"/>
      <c r="G163" s="795"/>
      <c r="H163" s="795"/>
      <c r="I163" s="795"/>
      <c r="J163" s="795"/>
      <c r="K163" s="795"/>
      <c r="L163" s="795"/>
    </row>
    <row r="164" spans="1:12" x14ac:dyDescent="0.25">
      <c r="A164" s="795"/>
      <c r="B164" s="795"/>
      <c r="C164" s="795"/>
      <c r="D164" s="795"/>
      <c r="E164" s="795"/>
      <c r="F164" s="795"/>
      <c r="G164" s="795"/>
      <c r="H164" s="795"/>
      <c r="I164" s="795"/>
      <c r="J164" s="795"/>
      <c r="K164" s="795"/>
      <c r="L164" s="795"/>
    </row>
    <row r="165" spans="1:12" x14ac:dyDescent="0.25">
      <c r="A165" s="795"/>
      <c r="B165" s="795"/>
      <c r="C165" s="795"/>
      <c r="D165" s="795"/>
      <c r="E165" s="795"/>
      <c r="F165" s="795"/>
      <c r="G165" s="795"/>
      <c r="H165" s="795"/>
      <c r="I165" s="795"/>
      <c r="J165" s="795"/>
      <c r="K165" s="795"/>
      <c r="L165" s="795"/>
    </row>
    <row r="166" spans="1:12" x14ac:dyDescent="0.25">
      <c r="A166" s="795"/>
      <c r="B166" s="795"/>
      <c r="C166" s="795"/>
      <c r="D166" s="795"/>
      <c r="E166" s="795"/>
      <c r="F166" s="795"/>
      <c r="G166" s="795"/>
      <c r="H166" s="795"/>
      <c r="I166" s="795"/>
      <c r="J166" s="795"/>
      <c r="K166" s="795"/>
      <c r="L166" s="795"/>
    </row>
    <row r="167" spans="1:12" x14ac:dyDescent="0.25">
      <c r="A167" s="795"/>
      <c r="B167" s="795"/>
      <c r="C167" s="795"/>
      <c r="D167" s="795"/>
      <c r="E167" s="795"/>
      <c r="F167" s="795"/>
      <c r="G167" s="795"/>
      <c r="H167" s="795"/>
      <c r="I167" s="795"/>
      <c r="J167" s="795"/>
      <c r="K167" s="795"/>
      <c r="L167" s="795"/>
    </row>
    <row r="168" spans="1:12" x14ac:dyDescent="0.25">
      <c r="A168" s="795"/>
      <c r="B168" s="795"/>
      <c r="C168" s="795"/>
      <c r="D168" s="795"/>
      <c r="E168" s="795"/>
      <c r="F168" s="795"/>
      <c r="G168" s="795"/>
      <c r="H168" s="795"/>
      <c r="I168" s="795"/>
      <c r="J168" s="795"/>
      <c r="K168" s="795"/>
      <c r="L168" s="795"/>
    </row>
    <row r="169" spans="1:12" x14ac:dyDescent="0.25">
      <c r="A169" s="795"/>
      <c r="B169" s="795"/>
      <c r="C169" s="795"/>
      <c r="D169" s="795"/>
      <c r="E169" s="795"/>
      <c r="F169" s="795"/>
      <c r="G169" s="795"/>
      <c r="H169" s="795"/>
      <c r="I169" s="795"/>
      <c r="J169" s="795"/>
      <c r="K169" s="795"/>
      <c r="L169" s="795"/>
    </row>
    <row r="170" spans="1:12" x14ac:dyDescent="0.25">
      <c r="A170" s="795"/>
      <c r="B170" s="795"/>
      <c r="C170" s="795"/>
      <c r="D170" s="795"/>
      <c r="E170" s="795"/>
      <c r="F170" s="795"/>
      <c r="G170" s="795"/>
      <c r="H170" s="795"/>
      <c r="I170" s="795"/>
      <c r="J170" s="795"/>
      <c r="K170" s="795"/>
      <c r="L170" s="795"/>
    </row>
    <row r="171" spans="1:12" x14ac:dyDescent="0.25">
      <c r="A171" s="795"/>
      <c r="B171" s="795"/>
      <c r="C171" s="795"/>
      <c r="D171" s="795"/>
      <c r="E171" s="795"/>
      <c r="F171" s="795"/>
      <c r="G171" s="795"/>
      <c r="H171" s="795"/>
      <c r="I171" s="795"/>
      <c r="J171" s="795"/>
      <c r="K171" s="795"/>
      <c r="L171" s="795"/>
    </row>
    <row r="172" spans="1:12" x14ac:dyDescent="0.25">
      <c r="A172" s="795"/>
      <c r="B172" s="795"/>
      <c r="C172" s="795"/>
      <c r="D172" s="795"/>
      <c r="E172" s="795"/>
      <c r="F172" s="795"/>
      <c r="G172" s="795"/>
      <c r="H172" s="795"/>
      <c r="I172" s="795"/>
      <c r="J172" s="795"/>
      <c r="K172" s="795"/>
      <c r="L172" s="795"/>
    </row>
    <row r="173" spans="1:12" x14ac:dyDescent="0.25">
      <c r="A173" s="795"/>
      <c r="B173" s="795"/>
      <c r="C173" s="795"/>
      <c r="D173" s="795"/>
      <c r="E173" s="795"/>
      <c r="F173" s="795"/>
      <c r="G173" s="795"/>
      <c r="H173" s="795"/>
      <c r="I173" s="795"/>
      <c r="J173" s="795"/>
      <c r="K173" s="795"/>
      <c r="L173" s="795"/>
    </row>
    <row r="174" spans="1:12" x14ac:dyDescent="0.25">
      <c r="A174" s="795"/>
      <c r="B174" s="795"/>
      <c r="C174" s="795"/>
      <c r="D174" s="795"/>
      <c r="E174" s="795"/>
      <c r="F174" s="795"/>
      <c r="G174" s="795"/>
      <c r="H174" s="795"/>
      <c r="I174" s="795"/>
      <c r="J174" s="795"/>
      <c r="K174" s="795"/>
      <c r="L174" s="795"/>
    </row>
    <row r="175" spans="1:12" x14ac:dyDescent="0.25">
      <c r="A175" s="795"/>
      <c r="B175" s="795"/>
      <c r="C175" s="795"/>
      <c r="D175" s="795"/>
      <c r="E175" s="795"/>
      <c r="F175" s="795"/>
      <c r="G175" s="795"/>
      <c r="H175" s="795"/>
      <c r="I175" s="795"/>
      <c r="J175" s="795"/>
      <c r="K175" s="795"/>
      <c r="L175" s="795"/>
    </row>
    <row r="176" spans="1:12" x14ac:dyDescent="0.25">
      <c r="A176" s="795"/>
      <c r="B176" s="795"/>
      <c r="C176" s="795"/>
      <c r="D176" s="795"/>
      <c r="E176" s="795"/>
      <c r="F176" s="795"/>
      <c r="G176" s="795"/>
      <c r="H176" s="795"/>
      <c r="I176" s="795"/>
      <c r="J176" s="795"/>
      <c r="K176" s="795"/>
      <c r="L176" s="795"/>
    </row>
    <row r="177" spans="1:12" x14ac:dyDescent="0.25">
      <c r="A177" s="795"/>
      <c r="B177" s="795"/>
      <c r="C177" s="795"/>
      <c r="D177" s="795"/>
      <c r="E177" s="795"/>
      <c r="F177" s="795"/>
      <c r="G177" s="795"/>
      <c r="H177" s="795"/>
      <c r="I177" s="795"/>
      <c r="J177" s="795"/>
      <c r="K177" s="795"/>
      <c r="L177" s="795"/>
    </row>
    <row r="178" spans="1:12" x14ac:dyDescent="0.25">
      <c r="A178" s="795"/>
      <c r="B178" s="795"/>
      <c r="C178" s="795"/>
      <c r="D178" s="795"/>
      <c r="E178" s="795"/>
      <c r="F178" s="795"/>
      <c r="G178" s="795"/>
      <c r="H178" s="795"/>
      <c r="I178" s="795"/>
      <c r="J178" s="795"/>
      <c r="K178" s="795"/>
      <c r="L178" s="795"/>
    </row>
    <row r="179" spans="1:12" x14ac:dyDescent="0.25">
      <c r="A179" s="795"/>
      <c r="B179" s="795"/>
      <c r="C179" s="795"/>
      <c r="D179" s="795"/>
      <c r="E179" s="795"/>
      <c r="F179" s="795"/>
      <c r="G179" s="795"/>
      <c r="H179" s="795"/>
      <c r="I179" s="795"/>
      <c r="J179" s="795"/>
      <c r="K179" s="795"/>
      <c r="L179" s="795"/>
    </row>
    <row r="180" spans="1:12" x14ac:dyDescent="0.25">
      <c r="A180" s="795"/>
      <c r="B180" s="795"/>
      <c r="C180" s="795"/>
      <c r="D180" s="795"/>
      <c r="E180" s="795"/>
      <c r="F180" s="795"/>
      <c r="G180" s="795"/>
      <c r="H180" s="795"/>
      <c r="I180" s="795"/>
      <c r="J180" s="795"/>
      <c r="K180" s="795"/>
      <c r="L180" s="795"/>
    </row>
    <row r="181" spans="1:12" x14ac:dyDescent="0.25">
      <c r="A181" s="795"/>
      <c r="B181" s="795"/>
      <c r="C181" s="795"/>
      <c r="D181" s="795"/>
      <c r="E181" s="795"/>
      <c r="F181" s="795"/>
      <c r="G181" s="795"/>
      <c r="H181" s="795"/>
      <c r="I181" s="795"/>
      <c r="J181" s="795"/>
      <c r="K181" s="795"/>
      <c r="L181" s="795"/>
    </row>
    <row r="182" spans="1:12" x14ac:dyDescent="0.25">
      <c r="A182" s="795"/>
      <c r="B182" s="795"/>
      <c r="C182" s="795"/>
      <c r="D182" s="795"/>
      <c r="E182" s="795"/>
      <c r="F182" s="795"/>
      <c r="G182" s="795"/>
      <c r="H182" s="795"/>
      <c r="I182" s="795"/>
      <c r="J182" s="795"/>
      <c r="K182" s="795"/>
      <c r="L182" s="795"/>
    </row>
    <row r="183" spans="1:12" x14ac:dyDescent="0.25">
      <c r="A183" s="795"/>
      <c r="B183" s="795"/>
      <c r="C183" s="795"/>
      <c r="D183" s="795"/>
      <c r="E183" s="795"/>
      <c r="F183" s="795"/>
      <c r="G183" s="795"/>
      <c r="H183" s="795"/>
      <c r="I183" s="795"/>
      <c r="J183" s="795"/>
      <c r="K183" s="795"/>
      <c r="L183" s="795"/>
    </row>
    <row r="184" spans="1:12" x14ac:dyDescent="0.25">
      <c r="A184" s="795"/>
      <c r="B184" s="795"/>
      <c r="C184" s="795"/>
      <c r="D184" s="795"/>
      <c r="E184" s="795"/>
      <c r="F184" s="795"/>
      <c r="G184" s="795"/>
      <c r="H184" s="795"/>
      <c r="I184" s="795"/>
      <c r="J184" s="795"/>
      <c r="K184" s="795"/>
      <c r="L184" s="795"/>
    </row>
    <row r="185" spans="1:12" x14ac:dyDescent="0.25">
      <c r="A185" s="795"/>
      <c r="B185" s="795"/>
      <c r="C185" s="795"/>
      <c r="D185" s="795"/>
      <c r="E185" s="795"/>
      <c r="F185" s="795"/>
      <c r="G185" s="795"/>
      <c r="H185" s="795"/>
      <c r="I185" s="795"/>
      <c r="J185" s="795"/>
      <c r="K185" s="795"/>
      <c r="L185" s="795"/>
    </row>
    <row r="186" spans="1:12" x14ac:dyDescent="0.25">
      <c r="A186" s="795"/>
      <c r="B186" s="795"/>
      <c r="C186" s="795"/>
      <c r="D186" s="795"/>
      <c r="E186" s="795"/>
      <c r="F186" s="795"/>
      <c r="G186" s="795"/>
      <c r="H186" s="795"/>
      <c r="I186" s="795"/>
      <c r="J186" s="795"/>
      <c r="K186" s="795"/>
      <c r="L186" s="795"/>
    </row>
    <row r="187" spans="1:12" x14ac:dyDescent="0.25">
      <c r="A187" s="795"/>
      <c r="B187" s="795"/>
      <c r="C187" s="795"/>
      <c r="D187" s="795"/>
      <c r="E187" s="795"/>
      <c r="F187" s="795"/>
      <c r="G187" s="795"/>
      <c r="H187" s="795"/>
      <c r="I187" s="795"/>
      <c r="J187" s="795"/>
      <c r="K187" s="795"/>
      <c r="L187" s="795"/>
    </row>
    <row r="188" spans="1:12" x14ac:dyDescent="0.25">
      <c r="A188" s="795"/>
      <c r="B188" s="795"/>
      <c r="C188" s="795"/>
      <c r="D188" s="795"/>
      <c r="E188" s="795"/>
      <c r="F188" s="795"/>
      <c r="G188" s="795"/>
      <c r="H188" s="795"/>
      <c r="I188" s="795"/>
      <c r="J188" s="795"/>
      <c r="K188" s="795"/>
      <c r="L188" s="795"/>
    </row>
    <row r="189" spans="1:12" x14ac:dyDescent="0.25">
      <c r="A189" s="795"/>
      <c r="B189" s="795"/>
      <c r="C189" s="795"/>
      <c r="D189" s="795"/>
      <c r="E189" s="795"/>
      <c r="F189" s="795"/>
      <c r="G189" s="795"/>
      <c r="H189" s="795"/>
      <c r="I189" s="795"/>
      <c r="J189" s="795"/>
      <c r="K189" s="795"/>
      <c r="L189" s="795"/>
    </row>
    <row r="190" spans="1:12" x14ac:dyDescent="0.25">
      <c r="A190" s="795"/>
      <c r="B190" s="795"/>
      <c r="C190" s="795"/>
      <c r="D190" s="795"/>
      <c r="E190" s="795"/>
      <c r="F190" s="795"/>
      <c r="G190" s="795"/>
      <c r="H190" s="795"/>
      <c r="I190" s="795"/>
      <c r="J190" s="795"/>
      <c r="K190" s="795"/>
      <c r="L190" s="795"/>
    </row>
    <row r="191" spans="1:12" x14ac:dyDescent="0.25">
      <c r="A191" s="795"/>
      <c r="B191" s="795"/>
      <c r="C191" s="795"/>
      <c r="D191" s="795"/>
      <c r="E191" s="795"/>
      <c r="F191" s="795"/>
      <c r="G191" s="795"/>
      <c r="H191" s="795"/>
      <c r="I191" s="795"/>
      <c r="J191" s="795"/>
      <c r="K191" s="795"/>
      <c r="L191" s="795"/>
    </row>
    <row r="192" spans="1:12" x14ac:dyDescent="0.25">
      <c r="A192" s="795"/>
      <c r="B192" s="795"/>
      <c r="C192" s="795"/>
      <c r="D192" s="795"/>
      <c r="E192" s="795"/>
      <c r="F192" s="795"/>
      <c r="G192" s="795"/>
      <c r="H192" s="795"/>
      <c r="I192" s="795"/>
      <c r="J192" s="795"/>
      <c r="K192" s="795"/>
      <c r="L192" s="795"/>
    </row>
    <row r="193" spans="1:12" x14ac:dyDescent="0.25">
      <c r="A193" s="795"/>
      <c r="B193" s="795"/>
      <c r="C193" s="795"/>
      <c r="D193" s="795"/>
      <c r="E193" s="795"/>
      <c r="F193" s="795"/>
      <c r="G193" s="795"/>
      <c r="H193" s="795"/>
      <c r="I193" s="795"/>
      <c r="J193" s="795"/>
      <c r="K193" s="795"/>
      <c r="L193" s="795"/>
    </row>
    <row r="194" spans="1:12" x14ac:dyDescent="0.25">
      <c r="A194" s="795"/>
      <c r="B194" s="795"/>
      <c r="C194" s="795"/>
      <c r="D194" s="795"/>
      <c r="E194" s="795"/>
      <c r="F194" s="795"/>
      <c r="G194" s="795"/>
      <c r="H194" s="795"/>
      <c r="I194" s="795"/>
      <c r="J194" s="795"/>
      <c r="K194" s="795"/>
      <c r="L194" s="795"/>
    </row>
    <row r="195" spans="1:12" x14ac:dyDescent="0.25">
      <c r="A195" s="795"/>
      <c r="B195" s="795"/>
      <c r="C195" s="795"/>
      <c r="D195" s="795"/>
      <c r="E195" s="795"/>
      <c r="F195" s="795"/>
      <c r="G195" s="795"/>
      <c r="H195" s="795"/>
      <c r="I195" s="795"/>
      <c r="J195" s="795"/>
      <c r="K195" s="795"/>
      <c r="L195" s="795"/>
    </row>
    <row r="196" spans="1:12" x14ac:dyDescent="0.25">
      <c r="A196" s="795"/>
      <c r="B196" s="795"/>
      <c r="C196" s="795"/>
      <c r="D196" s="795"/>
      <c r="E196" s="795"/>
      <c r="F196" s="795"/>
      <c r="G196" s="795"/>
      <c r="H196" s="795"/>
      <c r="I196" s="795"/>
      <c r="J196" s="795"/>
      <c r="K196" s="795"/>
      <c r="L196" s="795"/>
    </row>
    <row r="197" spans="1:12" x14ac:dyDescent="0.25">
      <c r="A197" s="795"/>
      <c r="B197" s="795"/>
      <c r="C197" s="795"/>
      <c r="D197" s="795"/>
      <c r="E197" s="795"/>
      <c r="F197" s="795"/>
      <c r="G197" s="795"/>
      <c r="H197" s="795"/>
      <c r="I197" s="795"/>
      <c r="J197" s="795"/>
      <c r="K197" s="795"/>
      <c r="L197" s="795"/>
    </row>
    <row r="198" spans="1:12" x14ac:dyDescent="0.25">
      <c r="A198" s="795"/>
      <c r="B198" s="795"/>
      <c r="C198" s="795"/>
      <c r="D198" s="795"/>
      <c r="E198" s="795"/>
      <c r="F198" s="795"/>
      <c r="G198" s="795"/>
      <c r="H198" s="795"/>
      <c r="I198" s="795"/>
      <c r="J198" s="795"/>
      <c r="K198" s="795"/>
      <c r="L198" s="795"/>
    </row>
    <row r="199" spans="1:12" x14ac:dyDescent="0.25">
      <c r="A199" s="795"/>
      <c r="B199" s="795"/>
      <c r="C199" s="795"/>
      <c r="D199" s="795"/>
      <c r="E199" s="795"/>
      <c r="F199" s="795"/>
      <c r="G199" s="795"/>
      <c r="H199" s="795"/>
      <c r="I199" s="795"/>
      <c r="J199" s="795"/>
      <c r="K199" s="795"/>
      <c r="L199" s="795"/>
    </row>
    <row r="200" spans="1:12" x14ac:dyDescent="0.25">
      <c r="A200" s="795"/>
      <c r="B200" s="795"/>
      <c r="C200" s="795"/>
      <c r="D200" s="795"/>
      <c r="E200" s="795"/>
      <c r="F200" s="795"/>
      <c r="G200" s="795"/>
      <c r="H200" s="795"/>
      <c r="I200" s="795"/>
      <c r="J200" s="795"/>
      <c r="K200" s="795"/>
      <c r="L200" s="795"/>
    </row>
    <row r="201" spans="1:12" x14ac:dyDescent="0.25">
      <c r="A201" s="795"/>
      <c r="B201" s="795"/>
      <c r="C201" s="795"/>
      <c r="D201" s="795"/>
      <c r="E201" s="795"/>
      <c r="F201" s="795"/>
      <c r="G201" s="795"/>
      <c r="H201" s="795"/>
      <c r="I201" s="795"/>
      <c r="J201" s="795"/>
      <c r="K201" s="795"/>
      <c r="L201" s="795"/>
    </row>
    <row r="202" spans="1:12" x14ac:dyDescent="0.25">
      <c r="A202" s="795"/>
      <c r="B202" s="795"/>
      <c r="C202" s="795"/>
      <c r="D202" s="795"/>
      <c r="E202" s="795"/>
      <c r="F202" s="795"/>
      <c r="G202" s="795"/>
      <c r="H202" s="795"/>
      <c r="I202" s="795"/>
      <c r="J202" s="795"/>
      <c r="K202" s="795"/>
      <c r="L202" s="795"/>
    </row>
    <row r="203" spans="1:12" x14ac:dyDescent="0.25">
      <c r="A203" s="795"/>
      <c r="B203" s="795"/>
      <c r="C203" s="795"/>
      <c r="D203" s="795"/>
      <c r="E203" s="795"/>
      <c r="F203" s="795"/>
      <c r="G203" s="795"/>
      <c r="H203" s="795"/>
      <c r="I203" s="795"/>
      <c r="J203" s="795"/>
      <c r="K203" s="795"/>
      <c r="L203" s="795"/>
    </row>
    <row r="204" spans="1:12" x14ac:dyDescent="0.25">
      <c r="A204" s="795"/>
      <c r="B204" s="795"/>
      <c r="C204" s="795"/>
      <c r="D204" s="795"/>
      <c r="E204" s="795"/>
      <c r="F204" s="795"/>
      <c r="G204" s="795"/>
      <c r="H204" s="795"/>
      <c r="I204" s="795"/>
      <c r="J204" s="795"/>
      <c r="K204" s="795"/>
      <c r="L204" s="795"/>
    </row>
    <row r="205" spans="1:12" x14ac:dyDescent="0.25">
      <c r="A205" s="795"/>
      <c r="B205" s="795"/>
      <c r="C205" s="795"/>
      <c r="D205" s="795"/>
      <c r="E205" s="795"/>
      <c r="F205" s="795"/>
      <c r="G205" s="795"/>
      <c r="H205" s="795"/>
      <c r="I205" s="795"/>
      <c r="J205" s="795"/>
      <c r="K205" s="795"/>
      <c r="L205" s="795"/>
    </row>
    <row r="206" spans="1:12" x14ac:dyDescent="0.25">
      <c r="A206" s="795"/>
      <c r="B206" s="795"/>
      <c r="C206" s="795"/>
      <c r="D206" s="795"/>
      <c r="E206" s="795"/>
      <c r="F206" s="795"/>
      <c r="G206" s="795"/>
      <c r="H206" s="795"/>
      <c r="I206" s="795"/>
      <c r="J206" s="795"/>
      <c r="K206" s="795"/>
      <c r="L206" s="795"/>
    </row>
    <row r="207" spans="1:12" x14ac:dyDescent="0.25">
      <c r="A207" s="795"/>
      <c r="B207" s="795"/>
      <c r="C207" s="795"/>
      <c r="D207" s="795"/>
      <c r="E207" s="795"/>
      <c r="F207" s="795"/>
      <c r="G207" s="795"/>
      <c r="H207" s="795"/>
      <c r="I207" s="795"/>
      <c r="J207" s="795"/>
      <c r="K207" s="795"/>
      <c r="L207" s="795"/>
    </row>
    <row r="208" spans="1:12" x14ac:dyDescent="0.25">
      <c r="A208" s="795"/>
      <c r="B208" s="795"/>
      <c r="C208" s="795"/>
      <c r="D208" s="795"/>
      <c r="E208" s="795"/>
      <c r="F208" s="795"/>
      <c r="G208" s="795"/>
      <c r="H208" s="795"/>
      <c r="I208" s="795"/>
      <c r="J208" s="795"/>
      <c r="K208" s="795"/>
      <c r="L208" s="795"/>
    </row>
    <row r="209" spans="1:12" x14ac:dyDescent="0.25">
      <c r="A209" s="795"/>
      <c r="B209" s="795"/>
      <c r="C209" s="795"/>
      <c r="D209" s="795"/>
      <c r="E209" s="795"/>
      <c r="F209" s="795"/>
      <c r="G209" s="795"/>
      <c r="H209" s="795"/>
      <c r="I209" s="795"/>
      <c r="J209" s="795"/>
      <c r="K209" s="795"/>
      <c r="L209" s="795"/>
    </row>
    <row r="210" spans="1:12" x14ac:dyDescent="0.25">
      <c r="A210" s="795"/>
      <c r="B210" s="795"/>
      <c r="C210" s="795"/>
      <c r="D210" s="795"/>
      <c r="E210" s="795"/>
      <c r="F210" s="795"/>
      <c r="G210" s="795"/>
      <c r="H210" s="795"/>
      <c r="I210" s="795"/>
      <c r="J210" s="795"/>
      <c r="K210" s="795"/>
      <c r="L210" s="795"/>
    </row>
    <row r="211" spans="1:12" x14ac:dyDescent="0.25">
      <c r="A211" s="795"/>
      <c r="B211" s="795"/>
      <c r="C211" s="795"/>
      <c r="D211" s="795"/>
      <c r="E211" s="795"/>
      <c r="F211" s="795"/>
      <c r="G211" s="795"/>
      <c r="H211" s="795"/>
      <c r="I211" s="795"/>
      <c r="J211" s="795"/>
      <c r="K211" s="795"/>
      <c r="L211" s="795"/>
    </row>
    <row r="212" spans="1:12" x14ac:dyDescent="0.25">
      <c r="A212" s="795"/>
      <c r="B212" s="795"/>
      <c r="C212" s="795"/>
      <c r="D212" s="795"/>
      <c r="E212" s="795"/>
      <c r="F212" s="795"/>
      <c r="G212" s="795"/>
      <c r="H212" s="795"/>
      <c r="I212" s="795"/>
      <c r="J212" s="795"/>
      <c r="K212" s="795"/>
      <c r="L212" s="795"/>
    </row>
    <row r="213" spans="1:12" x14ac:dyDescent="0.25">
      <c r="A213" s="795"/>
      <c r="B213" s="795"/>
      <c r="C213" s="795"/>
      <c r="D213" s="795"/>
      <c r="E213" s="795"/>
      <c r="F213" s="795"/>
      <c r="G213" s="795"/>
      <c r="H213" s="795"/>
      <c r="I213" s="795"/>
      <c r="J213" s="795"/>
      <c r="K213" s="795"/>
      <c r="L213" s="795"/>
    </row>
    <row r="214" spans="1:12" x14ac:dyDescent="0.25">
      <c r="A214" s="795"/>
      <c r="B214" s="795"/>
      <c r="C214" s="795"/>
      <c r="D214" s="795"/>
      <c r="E214" s="795"/>
      <c r="F214" s="795"/>
      <c r="G214" s="795"/>
      <c r="H214" s="795"/>
      <c r="I214" s="795"/>
      <c r="J214" s="795"/>
      <c r="K214" s="795"/>
      <c r="L214" s="795"/>
    </row>
    <row r="215" spans="1:12" x14ac:dyDescent="0.25">
      <c r="A215" s="795"/>
      <c r="B215" s="795"/>
      <c r="C215" s="795"/>
      <c r="D215" s="795"/>
      <c r="E215" s="795"/>
      <c r="F215" s="795"/>
      <c r="G215" s="795"/>
      <c r="H215" s="795"/>
      <c r="I215" s="795"/>
      <c r="J215" s="795"/>
      <c r="K215" s="795"/>
      <c r="L215" s="795"/>
    </row>
    <row r="216" spans="1:12" x14ac:dyDescent="0.25">
      <c r="A216" s="795"/>
      <c r="B216" s="795"/>
      <c r="C216" s="795"/>
      <c r="D216" s="795"/>
      <c r="E216" s="795"/>
      <c r="F216" s="795"/>
      <c r="G216" s="795"/>
      <c r="H216" s="795"/>
      <c r="I216" s="795"/>
      <c r="J216" s="795"/>
      <c r="K216" s="795"/>
      <c r="L216" s="795"/>
    </row>
    <row r="217" spans="1:12" x14ac:dyDescent="0.25">
      <c r="A217" s="795"/>
      <c r="B217" s="795"/>
      <c r="C217" s="795"/>
      <c r="D217" s="795"/>
      <c r="E217" s="795"/>
      <c r="F217" s="795"/>
      <c r="G217" s="795"/>
      <c r="H217" s="795"/>
      <c r="I217" s="795"/>
      <c r="J217" s="795"/>
      <c r="K217" s="795"/>
      <c r="L217" s="795"/>
    </row>
    <row r="218" spans="1:12" x14ac:dyDescent="0.25">
      <c r="A218" s="795"/>
      <c r="B218" s="795"/>
      <c r="C218" s="795"/>
      <c r="D218" s="795"/>
      <c r="E218" s="795"/>
      <c r="F218" s="795"/>
      <c r="G218" s="795"/>
      <c r="H218" s="795"/>
      <c r="I218" s="795"/>
      <c r="J218" s="795"/>
      <c r="K218" s="795"/>
      <c r="L218" s="795"/>
    </row>
    <row r="219" spans="1:12" x14ac:dyDescent="0.25">
      <c r="A219" s="795"/>
      <c r="B219" s="795"/>
      <c r="C219" s="795"/>
      <c r="D219" s="795"/>
      <c r="E219" s="795"/>
      <c r="F219" s="795"/>
      <c r="G219" s="795"/>
      <c r="H219" s="795"/>
      <c r="I219" s="795"/>
      <c r="J219" s="795"/>
      <c r="K219" s="795"/>
      <c r="L219" s="795"/>
    </row>
    <row r="220" spans="1:12" x14ac:dyDescent="0.25">
      <c r="A220" s="795"/>
      <c r="B220" s="795"/>
      <c r="C220" s="795"/>
      <c r="D220" s="795"/>
      <c r="E220" s="795"/>
      <c r="F220" s="795"/>
      <c r="G220" s="795"/>
      <c r="H220" s="795"/>
      <c r="I220" s="795"/>
      <c r="J220" s="795"/>
      <c r="K220" s="795"/>
      <c r="L220" s="795"/>
    </row>
    <row r="221" spans="1:12" x14ac:dyDescent="0.25">
      <c r="A221" s="795"/>
      <c r="B221" s="795"/>
      <c r="C221" s="795"/>
      <c r="D221" s="795"/>
      <c r="E221" s="795"/>
      <c r="F221" s="795"/>
      <c r="G221" s="795"/>
      <c r="H221" s="795"/>
      <c r="I221" s="795"/>
      <c r="J221" s="795"/>
      <c r="K221" s="795"/>
      <c r="L221" s="795"/>
    </row>
    <row r="222" spans="1:12" x14ac:dyDescent="0.25">
      <c r="A222" s="795"/>
      <c r="B222" s="795"/>
      <c r="C222" s="795"/>
      <c r="D222" s="795"/>
      <c r="E222" s="795"/>
      <c r="F222" s="795"/>
      <c r="G222" s="795"/>
      <c r="H222" s="795"/>
      <c r="I222" s="795"/>
      <c r="J222" s="795"/>
      <c r="K222" s="795"/>
      <c r="L222" s="795"/>
    </row>
    <row r="223" spans="1:12" x14ac:dyDescent="0.25">
      <c r="A223" s="795"/>
      <c r="B223" s="795"/>
      <c r="C223" s="795"/>
      <c r="D223" s="795"/>
      <c r="E223" s="795"/>
      <c r="F223" s="795"/>
      <c r="G223" s="795"/>
      <c r="H223" s="795"/>
      <c r="I223" s="795"/>
      <c r="J223" s="795"/>
      <c r="K223" s="795"/>
      <c r="L223" s="795"/>
    </row>
    <row r="224" spans="1:12" x14ac:dyDescent="0.25">
      <c r="A224" s="795"/>
      <c r="B224" s="795"/>
      <c r="C224" s="795"/>
      <c r="D224" s="795"/>
      <c r="E224" s="795"/>
      <c r="F224" s="795"/>
      <c r="G224" s="795"/>
      <c r="H224" s="795"/>
      <c r="I224" s="795"/>
      <c r="J224" s="795"/>
      <c r="K224" s="795"/>
      <c r="L224" s="795"/>
    </row>
    <row r="225" spans="1:12" x14ac:dyDescent="0.25">
      <c r="A225" s="795"/>
      <c r="B225" s="795"/>
      <c r="C225" s="795"/>
      <c r="D225" s="795"/>
      <c r="E225" s="795"/>
      <c r="F225" s="795"/>
      <c r="G225" s="795"/>
      <c r="H225" s="795"/>
      <c r="I225" s="795"/>
      <c r="J225" s="795"/>
      <c r="K225" s="795"/>
      <c r="L225" s="795"/>
    </row>
    <row r="226" spans="1:12" x14ac:dyDescent="0.25">
      <c r="A226" s="795"/>
      <c r="B226" s="795"/>
      <c r="C226" s="795"/>
      <c r="D226" s="795"/>
      <c r="E226" s="795"/>
      <c r="F226" s="795"/>
      <c r="G226" s="795"/>
      <c r="H226" s="795"/>
      <c r="I226" s="795"/>
      <c r="J226" s="795"/>
      <c r="K226" s="795"/>
      <c r="L226" s="795"/>
    </row>
    <row r="227" spans="1:12" x14ac:dyDescent="0.25">
      <c r="A227" s="795"/>
      <c r="B227" s="795"/>
      <c r="C227" s="795"/>
      <c r="D227" s="795"/>
      <c r="E227" s="795"/>
      <c r="F227" s="795"/>
      <c r="G227" s="795"/>
      <c r="H227" s="795"/>
      <c r="I227" s="795"/>
      <c r="J227" s="795"/>
      <c r="K227" s="795"/>
      <c r="L227" s="795"/>
    </row>
    <row r="228" spans="1:12" x14ac:dyDescent="0.25">
      <c r="A228" s="795"/>
      <c r="B228" s="795"/>
      <c r="C228" s="795"/>
      <c r="D228" s="795"/>
      <c r="E228" s="795"/>
      <c r="F228" s="795"/>
      <c r="G228" s="795"/>
      <c r="H228" s="795"/>
      <c r="I228" s="795"/>
      <c r="J228" s="795"/>
      <c r="K228" s="795"/>
      <c r="L228" s="795"/>
    </row>
    <row r="229" spans="1:12" x14ac:dyDescent="0.25">
      <c r="A229" s="795"/>
      <c r="B229" s="795"/>
      <c r="C229" s="795"/>
      <c r="D229" s="795"/>
      <c r="E229" s="795"/>
      <c r="F229" s="795"/>
      <c r="G229" s="795"/>
      <c r="H229" s="795"/>
      <c r="I229" s="795"/>
      <c r="J229" s="795"/>
      <c r="K229" s="795"/>
      <c r="L229" s="795"/>
    </row>
    <row r="230" spans="1:12" x14ac:dyDescent="0.25">
      <c r="A230" s="795"/>
      <c r="B230" s="795"/>
      <c r="C230" s="795"/>
      <c r="D230" s="795"/>
      <c r="E230" s="795"/>
      <c r="F230" s="795"/>
      <c r="G230" s="795"/>
      <c r="H230" s="795"/>
      <c r="I230" s="795"/>
      <c r="J230" s="795"/>
      <c r="K230" s="795"/>
      <c r="L230" s="795"/>
    </row>
    <row r="231" spans="1:12" x14ac:dyDescent="0.25">
      <c r="A231" s="795"/>
      <c r="B231" s="795"/>
      <c r="C231" s="795"/>
      <c r="D231" s="795"/>
      <c r="E231" s="795"/>
      <c r="F231" s="795"/>
      <c r="G231" s="795"/>
      <c r="H231" s="795"/>
      <c r="I231" s="795"/>
      <c r="J231" s="795"/>
      <c r="K231" s="795"/>
      <c r="L231" s="795"/>
    </row>
    <row r="232" spans="1:12" x14ac:dyDescent="0.25">
      <c r="A232" s="795"/>
      <c r="B232" s="795"/>
      <c r="C232" s="795"/>
      <c r="D232" s="795"/>
      <c r="E232" s="795"/>
      <c r="F232" s="795"/>
      <c r="G232" s="795"/>
      <c r="H232" s="795"/>
      <c r="I232" s="795"/>
      <c r="J232" s="795"/>
      <c r="K232" s="795"/>
      <c r="L232" s="795"/>
    </row>
    <row r="233" spans="1:12" x14ac:dyDescent="0.25">
      <c r="A233" s="795"/>
      <c r="B233" s="795"/>
      <c r="C233" s="795"/>
      <c r="D233" s="795"/>
      <c r="E233" s="795"/>
      <c r="F233" s="795"/>
      <c r="G233" s="795"/>
      <c r="H233" s="795"/>
      <c r="I233" s="795"/>
      <c r="J233" s="795"/>
      <c r="K233" s="795"/>
      <c r="L233" s="795"/>
    </row>
    <row r="234" spans="1:12" x14ac:dyDescent="0.25">
      <c r="A234" s="795"/>
      <c r="B234" s="795"/>
      <c r="C234" s="795"/>
      <c r="D234" s="795"/>
      <c r="E234" s="795"/>
      <c r="F234" s="795"/>
      <c r="G234" s="795"/>
      <c r="H234" s="795"/>
      <c r="I234" s="795"/>
      <c r="J234" s="795"/>
      <c r="K234" s="795"/>
      <c r="L234" s="795"/>
    </row>
    <row r="235" spans="1:12" x14ac:dyDescent="0.25">
      <c r="A235" s="795"/>
      <c r="B235" s="795"/>
      <c r="C235" s="795"/>
      <c r="D235" s="795"/>
      <c r="E235" s="795"/>
      <c r="F235" s="795"/>
      <c r="G235" s="795"/>
      <c r="H235" s="795"/>
      <c r="I235" s="795"/>
      <c r="J235" s="795"/>
      <c r="K235" s="795"/>
      <c r="L235" s="795"/>
    </row>
    <row r="236" spans="1:12" x14ac:dyDescent="0.25">
      <c r="A236" s="795"/>
      <c r="B236" s="795"/>
      <c r="C236" s="795"/>
      <c r="D236" s="795"/>
      <c r="E236" s="795"/>
      <c r="F236" s="795"/>
      <c r="G236" s="795"/>
      <c r="H236" s="795"/>
      <c r="I236" s="795"/>
      <c r="J236" s="795"/>
      <c r="K236" s="795"/>
      <c r="L236" s="795"/>
    </row>
    <row r="237" spans="1:12" x14ac:dyDescent="0.25">
      <c r="A237" s="795"/>
      <c r="B237" s="795"/>
      <c r="C237" s="795"/>
      <c r="D237" s="795"/>
      <c r="E237" s="795"/>
      <c r="F237" s="795"/>
      <c r="G237" s="795"/>
      <c r="H237" s="795"/>
      <c r="I237" s="795"/>
      <c r="J237" s="795"/>
      <c r="K237" s="795"/>
      <c r="L237" s="795"/>
    </row>
    <row r="238" spans="1:12" x14ac:dyDescent="0.25">
      <c r="A238" s="795"/>
      <c r="B238" s="795"/>
      <c r="C238" s="795"/>
      <c r="D238" s="795"/>
      <c r="E238" s="795"/>
      <c r="F238" s="795"/>
      <c r="G238" s="795"/>
      <c r="H238" s="795"/>
      <c r="I238" s="795"/>
      <c r="J238" s="795"/>
      <c r="K238" s="795"/>
      <c r="L238" s="795"/>
    </row>
    <row r="239" spans="1:12" x14ac:dyDescent="0.25">
      <c r="A239" s="795"/>
      <c r="B239" s="795"/>
      <c r="C239" s="795"/>
      <c r="D239" s="795"/>
      <c r="E239" s="795"/>
      <c r="F239" s="795"/>
      <c r="G239" s="795"/>
      <c r="H239" s="795"/>
      <c r="I239" s="795"/>
      <c r="J239" s="795"/>
      <c r="K239" s="795"/>
      <c r="L239" s="795"/>
    </row>
    <row r="240" spans="1:12" x14ac:dyDescent="0.25">
      <c r="A240" s="795"/>
      <c r="B240" s="795"/>
      <c r="C240" s="795"/>
      <c r="D240" s="795"/>
      <c r="E240" s="795"/>
      <c r="F240" s="795"/>
      <c r="G240" s="795"/>
      <c r="H240" s="795"/>
      <c r="I240" s="795"/>
      <c r="J240" s="795"/>
      <c r="K240" s="795"/>
      <c r="L240" s="795"/>
    </row>
    <row r="241" spans="1:12" x14ac:dyDescent="0.25">
      <c r="A241" s="795"/>
      <c r="B241" s="795"/>
      <c r="C241" s="795"/>
      <c r="D241" s="795"/>
      <c r="E241" s="795"/>
      <c r="F241" s="795"/>
      <c r="G241" s="795"/>
      <c r="H241" s="795"/>
      <c r="I241" s="795"/>
      <c r="J241" s="795"/>
      <c r="K241" s="795"/>
      <c r="L241" s="795"/>
    </row>
    <row r="242" spans="1:12" x14ac:dyDescent="0.25">
      <c r="A242" s="795"/>
      <c r="B242" s="795"/>
      <c r="C242" s="795"/>
      <c r="D242" s="795"/>
      <c r="E242" s="795"/>
      <c r="F242" s="795"/>
      <c r="G242" s="795"/>
      <c r="H242" s="795"/>
      <c r="I242" s="795"/>
      <c r="J242" s="795"/>
      <c r="K242" s="795"/>
      <c r="L242" s="795"/>
    </row>
    <row r="243" spans="1:12" x14ac:dyDescent="0.25">
      <c r="A243" s="795"/>
      <c r="B243" s="795"/>
      <c r="C243" s="795"/>
      <c r="D243" s="795"/>
      <c r="E243" s="795"/>
      <c r="F243" s="795"/>
      <c r="G243" s="795"/>
      <c r="H243" s="795"/>
      <c r="I243" s="795"/>
      <c r="J243" s="795"/>
      <c r="K243" s="795"/>
      <c r="L243" s="795"/>
    </row>
    <row r="244" spans="1:12" x14ac:dyDescent="0.25">
      <c r="A244" s="795"/>
      <c r="B244" s="795"/>
      <c r="C244" s="795"/>
      <c r="D244" s="795"/>
      <c r="E244" s="795"/>
      <c r="F244" s="795"/>
      <c r="G244" s="795"/>
      <c r="H244" s="795"/>
      <c r="I244" s="795"/>
      <c r="J244" s="795"/>
      <c r="K244" s="795"/>
      <c r="L244" s="795"/>
    </row>
    <row r="245" spans="1:12" x14ac:dyDescent="0.25">
      <c r="A245" s="795"/>
      <c r="B245" s="795"/>
      <c r="C245" s="795"/>
      <c r="D245" s="795"/>
      <c r="E245" s="795"/>
      <c r="F245" s="795"/>
      <c r="G245" s="795"/>
      <c r="H245" s="795"/>
      <c r="I245" s="795"/>
      <c r="J245" s="795"/>
      <c r="K245" s="795"/>
      <c r="L245" s="795"/>
    </row>
    <row r="246" spans="1:12" x14ac:dyDescent="0.25">
      <c r="A246" s="795"/>
      <c r="B246" s="795"/>
      <c r="C246" s="795"/>
      <c r="D246" s="795"/>
      <c r="E246" s="795"/>
      <c r="F246" s="795"/>
      <c r="G246" s="795"/>
      <c r="H246" s="795"/>
      <c r="I246" s="795"/>
      <c r="J246" s="795"/>
      <c r="K246" s="795"/>
      <c r="L246" s="795"/>
    </row>
    <row r="247" spans="1:12" x14ac:dyDescent="0.25">
      <c r="A247" s="795"/>
      <c r="B247" s="795"/>
      <c r="C247" s="795"/>
      <c r="D247" s="795"/>
      <c r="E247" s="795"/>
      <c r="F247" s="795"/>
      <c r="G247" s="795"/>
      <c r="H247" s="795"/>
      <c r="I247" s="795"/>
      <c r="J247" s="795"/>
      <c r="K247" s="795"/>
      <c r="L247" s="795"/>
    </row>
    <row r="248" spans="1:12" x14ac:dyDescent="0.25">
      <c r="A248" s="795"/>
      <c r="B248" s="795"/>
      <c r="C248" s="795"/>
      <c r="D248" s="795"/>
      <c r="E248" s="795"/>
      <c r="F248" s="795"/>
      <c r="G248" s="795"/>
      <c r="H248" s="795"/>
      <c r="I248" s="795"/>
      <c r="J248" s="795"/>
      <c r="K248" s="795"/>
      <c r="L248" s="795"/>
    </row>
    <row r="249" spans="1:12" x14ac:dyDescent="0.25">
      <c r="A249" s="795"/>
      <c r="B249" s="795"/>
      <c r="C249" s="795"/>
      <c r="D249" s="795"/>
      <c r="E249" s="795"/>
      <c r="F249" s="795"/>
      <c r="G249" s="795"/>
      <c r="H249" s="795"/>
      <c r="I249" s="795"/>
      <c r="J249" s="795"/>
      <c r="K249" s="795"/>
      <c r="L249" s="795"/>
    </row>
    <row r="250" spans="1:12" x14ac:dyDescent="0.25">
      <c r="A250" s="795"/>
      <c r="B250" s="795"/>
      <c r="C250" s="795"/>
      <c r="D250" s="795"/>
      <c r="E250" s="795"/>
      <c r="F250" s="795"/>
      <c r="G250" s="795"/>
      <c r="H250" s="795"/>
      <c r="I250" s="795"/>
      <c r="J250" s="795"/>
      <c r="K250" s="795"/>
      <c r="L250" s="795"/>
    </row>
    <row r="251" spans="1:12" x14ac:dyDescent="0.25">
      <c r="A251" s="795"/>
      <c r="B251" s="795"/>
      <c r="C251" s="795"/>
      <c r="D251" s="795"/>
      <c r="E251" s="795"/>
      <c r="F251" s="795"/>
      <c r="G251" s="795"/>
      <c r="H251" s="795"/>
      <c r="I251" s="795"/>
      <c r="J251" s="795"/>
      <c r="K251" s="795"/>
      <c r="L251" s="795"/>
    </row>
    <row r="252" spans="1:12" x14ac:dyDescent="0.25">
      <c r="A252" s="795"/>
      <c r="B252" s="795"/>
      <c r="C252" s="795"/>
      <c r="D252" s="795"/>
      <c r="E252" s="795"/>
      <c r="F252" s="795"/>
      <c r="G252" s="795"/>
      <c r="H252" s="795"/>
      <c r="I252" s="795"/>
      <c r="J252" s="795"/>
      <c r="K252" s="795"/>
      <c r="L252" s="795"/>
    </row>
    <row r="253" spans="1:12" x14ac:dyDescent="0.25">
      <c r="A253" s="795"/>
      <c r="B253" s="795"/>
      <c r="C253" s="795"/>
      <c r="D253" s="795"/>
      <c r="E253" s="795"/>
      <c r="F253" s="795"/>
      <c r="G253" s="795"/>
      <c r="H253" s="795"/>
      <c r="I253" s="795"/>
      <c r="J253" s="795"/>
      <c r="K253" s="795"/>
      <c r="L253" s="795"/>
    </row>
    <row r="254" spans="1:12" x14ac:dyDescent="0.25">
      <c r="A254" s="795"/>
      <c r="B254" s="795"/>
      <c r="C254" s="795"/>
      <c r="D254" s="795"/>
      <c r="E254" s="795"/>
      <c r="F254" s="795"/>
      <c r="G254" s="795"/>
      <c r="H254" s="795"/>
      <c r="I254" s="795"/>
      <c r="J254" s="795"/>
      <c r="K254" s="795"/>
      <c r="L254" s="795"/>
    </row>
    <row r="255" spans="1:12" x14ac:dyDescent="0.25">
      <c r="A255" s="795"/>
      <c r="B255" s="795"/>
      <c r="C255" s="795"/>
      <c r="D255" s="795"/>
      <c r="E255" s="795"/>
      <c r="F255" s="795"/>
      <c r="G255" s="795"/>
      <c r="H255" s="795"/>
      <c r="I255" s="795"/>
      <c r="J255" s="795"/>
      <c r="K255" s="795"/>
      <c r="L255" s="795"/>
    </row>
    <row r="256" spans="1:12" x14ac:dyDescent="0.25">
      <c r="A256" s="795"/>
      <c r="B256" s="795"/>
      <c r="C256" s="795"/>
      <c r="D256" s="795"/>
      <c r="E256" s="795"/>
      <c r="F256" s="795"/>
      <c r="G256" s="795"/>
      <c r="H256" s="795"/>
      <c r="I256" s="795"/>
      <c r="J256" s="795"/>
      <c r="K256" s="795"/>
      <c r="L256" s="795"/>
    </row>
    <row r="257" spans="1:12" x14ac:dyDescent="0.25">
      <c r="A257" s="795"/>
      <c r="B257" s="795"/>
      <c r="C257" s="795"/>
      <c r="D257" s="795"/>
      <c r="E257" s="795"/>
      <c r="F257" s="795"/>
      <c r="G257" s="795"/>
      <c r="H257" s="795"/>
      <c r="I257" s="795"/>
      <c r="J257" s="795"/>
      <c r="K257" s="795"/>
      <c r="L257" s="795"/>
    </row>
    <row r="258" spans="1:12" x14ac:dyDescent="0.25">
      <c r="A258" s="795"/>
      <c r="B258" s="795"/>
      <c r="C258" s="795"/>
      <c r="D258" s="795"/>
      <c r="E258" s="795"/>
      <c r="F258" s="795"/>
      <c r="G258" s="795"/>
      <c r="H258" s="795"/>
      <c r="I258" s="795"/>
      <c r="J258" s="795"/>
      <c r="K258" s="795"/>
      <c r="L258" s="795"/>
    </row>
    <row r="259" spans="1:12" x14ac:dyDescent="0.25">
      <c r="A259" s="795"/>
      <c r="B259" s="795"/>
      <c r="C259" s="795"/>
      <c r="D259" s="795"/>
      <c r="E259" s="795"/>
      <c r="F259" s="795"/>
      <c r="G259" s="795"/>
      <c r="H259" s="795"/>
      <c r="I259" s="795"/>
      <c r="J259" s="795"/>
      <c r="K259" s="795"/>
      <c r="L259" s="795"/>
    </row>
    <row r="260" spans="1:12" x14ac:dyDescent="0.25">
      <c r="A260" s="795"/>
      <c r="B260" s="795"/>
      <c r="C260" s="795"/>
      <c r="D260" s="795"/>
      <c r="E260" s="795"/>
      <c r="F260" s="795"/>
      <c r="G260" s="795"/>
      <c r="H260" s="795"/>
      <c r="I260" s="795"/>
      <c r="J260" s="795"/>
      <c r="K260" s="795"/>
      <c r="L260" s="795"/>
    </row>
    <row r="261" spans="1:12" x14ac:dyDescent="0.25">
      <c r="A261" s="795"/>
      <c r="B261" s="795"/>
      <c r="C261" s="795"/>
      <c r="D261" s="795"/>
      <c r="E261" s="795"/>
      <c r="F261" s="795"/>
      <c r="G261" s="795"/>
      <c r="H261" s="795"/>
      <c r="I261" s="795"/>
      <c r="J261" s="795"/>
      <c r="K261" s="795"/>
      <c r="L261" s="795"/>
    </row>
    <row r="262" spans="1:12" x14ac:dyDescent="0.25">
      <c r="A262" s="795"/>
      <c r="B262" s="795"/>
      <c r="C262" s="795"/>
      <c r="D262" s="795"/>
      <c r="E262" s="795"/>
      <c r="F262" s="795"/>
      <c r="G262" s="795"/>
      <c r="H262" s="795"/>
      <c r="I262" s="795"/>
      <c r="J262" s="795"/>
      <c r="K262" s="795"/>
      <c r="L262" s="795"/>
    </row>
    <row r="263" spans="1:12" x14ac:dyDescent="0.25">
      <c r="A263" s="795"/>
      <c r="B263" s="795"/>
      <c r="C263" s="795"/>
      <c r="D263" s="795"/>
      <c r="E263" s="795"/>
      <c r="F263" s="795"/>
      <c r="G263" s="795"/>
      <c r="H263" s="795"/>
      <c r="I263" s="795"/>
      <c r="J263" s="795"/>
      <c r="K263" s="795"/>
      <c r="L263" s="795"/>
    </row>
    <row r="264" spans="1:12" x14ac:dyDescent="0.25">
      <c r="A264" s="795"/>
      <c r="B264" s="795"/>
      <c r="C264" s="795"/>
      <c r="D264" s="795"/>
      <c r="E264" s="795"/>
      <c r="F264" s="795"/>
      <c r="G264" s="795"/>
      <c r="H264" s="795"/>
      <c r="I264" s="795"/>
      <c r="J264" s="795"/>
      <c r="K264" s="795"/>
      <c r="L264" s="795"/>
    </row>
    <row r="265" spans="1:12" x14ac:dyDescent="0.25">
      <c r="A265" s="795"/>
      <c r="B265" s="795"/>
      <c r="C265" s="795"/>
      <c r="D265" s="795"/>
      <c r="E265" s="795"/>
      <c r="F265" s="795"/>
      <c r="G265" s="795"/>
      <c r="H265" s="795"/>
      <c r="I265" s="795"/>
      <c r="J265" s="795"/>
      <c r="K265" s="795"/>
      <c r="L265" s="795"/>
    </row>
    <row r="266" spans="1:12" x14ac:dyDescent="0.25">
      <c r="A266" s="795"/>
      <c r="B266" s="795"/>
      <c r="C266" s="795"/>
      <c r="D266" s="795"/>
      <c r="E266" s="795"/>
      <c r="F266" s="795"/>
      <c r="G266" s="795"/>
      <c r="H266" s="795"/>
      <c r="I266" s="795"/>
      <c r="J266" s="795"/>
      <c r="K266" s="795"/>
      <c r="L266" s="795"/>
    </row>
    <row r="267" spans="1:12" x14ac:dyDescent="0.25">
      <c r="A267" s="795"/>
      <c r="B267" s="795"/>
      <c r="C267" s="795"/>
      <c r="D267" s="795"/>
      <c r="E267" s="795"/>
      <c r="F267" s="795"/>
      <c r="G267" s="795"/>
      <c r="H267" s="795"/>
      <c r="I267" s="795"/>
      <c r="J267" s="795"/>
      <c r="K267" s="795"/>
      <c r="L267" s="795"/>
    </row>
    <row r="268" spans="1:12" x14ac:dyDescent="0.25">
      <c r="A268" s="795"/>
      <c r="B268" s="795"/>
      <c r="C268" s="795"/>
      <c r="D268" s="795"/>
      <c r="E268" s="795"/>
      <c r="F268" s="795"/>
      <c r="G268" s="795"/>
      <c r="H268" s="795"/>
      <c r="I268" s="795"/>
      <c r="J268" s="795"/>
      <c r="K268" s="795"/>
      <c r="L268" s="795"/>
    </row>
    <row r="269" spans="1:12" x14ac:dyDescent="0.25">
      <c r="A269" s="795"/>
      <c r="B269" s="795"/>
      <c r="C269" s="795"/>
      <c r="D269" s="795"/>
      <c r="E269" s="795"/>
      <c r="F269" s="795"/>
      <c r="G269" s="795"/>
      <c r="H269" s="795"/>
      <c r="I269" s="795"/>
      <c r="J269" s="795"/>
      <c r="K269" s="795"/>
      <c r="L269" s="795"/>
    </row>
    <row r="270" spans="1:12" x14ac:dyDescent="0.25">
      <c r="A270" s="795"/>
      <c r="B270" s="795"/>
      <c r="C270" s="795"/>
      <c r="D270" s="795"/>
      <c r="E270" s="795"/>
      <c r="F270" s="795"/>
      <c r="G270" s="795"/>
      <c r="H270" s="795"/>
      <c r="I270" s="795"/>
      <c r="J270" s="795"/>
      <c r="K270" s="795"/>
      <c r="L270" s="795"/>
    </row>
    <row r="271" spans="1:12" x14ac:dyDescent="0.25">
      <c r="A271" s="795"/>
      <c r="B271" s="795"/>
      <c r="C271" s="795"/>
      <c r="D271" s="795"/>
      <c r="E271" s="795"/>
      <c r="F271" s="795"/>
      <c r="G271" s="795"/>
      <c r="H271" s="795"/>
      <c r="I271" s="795"/>
      <c r="J271" s="795"/>
      <c r="K271" s="795"/>
      <c r="L271" s="795"/>
    </row>
    <row r="272" spans="1:12" x14ac:dyDescent="0.25">
      <c r="A272" s="795"/>
      <c r="B272" s="795"/>
      <c r="C272" s="795"/>
      <c r="D272" s="795"/>
      <c r="E272" s="795"/>
      <c r="F272" s="795"/>
      <c r="G272" s="795"/>
      <c r="H272" s="795"/>
      <c r="I272" s="795"/>
      <c r="J272" s="795"/>
      <c r="K272" s="795"/>
      <c r="L272" s="795"/>
    </row>
    <row r="273" spans="1:12" x14ac:dyDescent="0.25">
      <c r="A273" s="795"/>
      <c r="B273" s="795"/>
      <c r="C273" s="795"/>
      <c r="D273" s="795"/>
      <c r="E273" s="795"/>
      <c r="F273" s="795"/>
      <c r="G273" s="795"/>
      <c r="H273" s="795"/>
      <c r="I273" s="795"/>
      <c r="J273" s="795"/>
      <c r="K273" s="795"/>
      <c r="L273" s="795"/>
    </row>
    <row r="274" spans="1:12" x14ac:dyDescent="0.25">
      <c r="A274" s="795"/>
      <c r="B274" s="795"/>
      <c r="C274" s="795"/>
      <c r="D274" s="795"/>
      <c r="E274" s="795"/>
      <c r="F274" s="795"/>
      <c r="G274" s="795"/>
      <c r="H274" s="795"/>
      <c r="I274" s="795"/>
      <c r="J274" s="795"/>
      <c r="K274" s="795"/>
      <c r="L274" s="795"/>
    </row>
    <row r="275" spans="1:12" x14ac:dyDescent="0.25">
      <c r="A275" s="795"/>
      <c r="B275" s="795"/>
      <c r="C275" s="795"/>
      <c r="D275" s="795"/>
      <c r="E275" s="795"/>
      <c r="F275" s="795"/>
      <c r="G275" s="795"/>
      <c r="H275" s="795"/>
      <c r="I275" s="795"/>
      <c r="J275" s="795"/>
      <c r="K275" s="795"/>
      <c r="L275" s="795"/>
    </row>
    <row r="276" spans="1:12" x14ac:dyDescent="0.25">
      <c r="A276" s="795"/>
      <c r="B276" s="795"/>
      <c r="C276" s="795"/>
      <c r="D276" s="795"/>
      <c r="E276" s="795"/>
      <c r="F276" s="795"/>
      <c r="G276" s="795"/>
      <c r="H276" s="795"/>
      <c r="I276" s="795"/>
      <c r="J276" s="795"/>
      <c r="K276" s="795"/>
      <c r="L276" s="795"/>
    </row>
    <row r="277" spans="1:12" x14ac:dyDescent="0.25">
      <c r="A277" s="795"/>
      <c r="B277" s="795"/>
      <c r="C277" s="795"/>
      <c r="D277" s="795"/>
      <c r="E277" s="795"/>
      <c r="F277" s="795"/>
      <c r="G277" s="795"/>
      <c r="H277" s="795"/>
      <c r="I277" s="795"/>
      <c r="J277" s="795"/>
      <c r="K277" s="795"/>
      <c r="L277" s="795"/>
    </row>
    <row r="278" spans="1:12" x14ac:dyDescent="0.25">
      <c r="A278" s="795"/>
      <c r="B278" s="795"/>
      <c r="C278" s="795"/>
      <c r="D278" s="795"/>
      <c r="E278" s="795"/>
      <c r="F278" s="795"/>
      <c r="G278" s="795"/>
      <c r="H278" s="795"/>
      <c r="I278" s="795"/>
      <c r="J278" s="795"/>
      <c r="K278" s="795"/>
      <c r="L278" s="795"/>
    </row>
    <row r="279" spans="1:12" x14ac:dyDescent="0.25">
      <c r="A279" s="795"/>
      <c r="B279" s="795"/>
      <c r="C279" s="795"/>
      <c r="D279" s="795"/>
      <c r="E279" s="795"/>
      <c r="F279" s="795"/>
      <c r="G279" s="795"/>
      <c r="H279" s="795"/>
      <c r="I279" s="795"/>
      <c r="J279" s="795"/>
      <c r="K279" s="795"/>
      <c r="L279" s="795"/>
    </row>
    <row r="280" spans="1:12" x14ac:dyDescent="0.25">
      <c r="A280" s="795"/>
      <c r="B280" s="795"/>
      <c r="C280" s="795"/>
      <c r="D280" s="795"/>
      <c r="E280" s="795"/>
      <c r="F280" s="795"/>
      <c r="G280" s="795"/>
      <c r="H280" s="795"/>
      <c r="I280" s="795"/>
      <c r="J280" s="795"/>
      <c r="K280" s="795"/>
      <c r="L280" s="795"/>
    </row>
    <row r="281" spans="1:12" x14ac:dyDescent="0.25">
      <c r="A281" s="795"/>
      <c r="B281" s="795"/>
      <c r="C281" s="795"/>
      <c r="D281" s="795"/>
      <c r="E281" s="795"/>
      <c r="F281" s="795"/>
      <c r="G281" s="795"/>
      <c r="H281" s="795"/>
      <c r="I281" s="795"/>
      <c r="J281" s="795"/>
      <c r="K281" s="795"/>
      <c r="L281" s="795"/>
    </row>
    <row r="282" spans="1:12" x14ac:dyDescent="0.25">
      <c r="A282" s="795"/>
      <c r="B282" s="795"/>
      <c r="C282" s="795"/>
      <c r="D282" s="795"/>
      <c r="E282" s="795"/>
      <c r="F282" s="795"/>
      <c r="G282" s="795"/>
      <c r="H282" s="795"/>
      <c r="I282" s="795"/>
      <c r="J282" s="795"/>
      <c r="K282" s="795"/>
      <c r="L282" s="795"/>
    </row>
    <row r="283" spans="1:12" x14ac:dyDescent="0.25">
      <c r="A283" s="795"/>
      <c r="B283" s="795"/>
      <c r="C283" s="795"/>
      <c r="D283" s="795"/>
      <c r="E283" s="795"/>
      <c r="F283" s="795"/>
      <c r="G283" s="795"/>
      <c r="H283" s="795"/>
      <c r="I283" s="795"/>
      <c r="J283" s="795"/>
      <c r="K283" s="795"/>
      <c r="L283" s="795"/>
    </row>
    <row r="284" spans="1:12" x14ac:dyDescent="0.25">
      <c r="A284" s="795"/>
      <c r="B284" s="795"/>
      <c r="C284" s="795"/>
      <c r="D284" s="795"/>
      <c r="E284" s="795"/>
      <c r="F284" s="795"/>
      <c r="G284" s="795"/>
      <c r="H284" s="795"/>
      <c r="I284" s="795"/>
      <c r="J284" s="795"/>
      <c r="K284" s="795"/>
      <c r="L284" s="795"/>
    </row>
    <row r="285" spans="1:12" x14ac:dyDescent="0.25">
      <c r="A285" s="795"/>
      <c r="B285" s="795"/>
      <c r="C285" s="795"/>
      <c r="D285" s="795"/>
      <c r="E285" s="795"/>
      <c r="F285" s="795"/>
      <c r="G285" s="795"/>
      <c r="H285" s="795"/>
      <c r="I285" s="795"/>
      <c r="J285" s="795"/>
      <c r="K285" s="795"/>
      <c r="L285" s="795"/>
    </row>
    <row r="286" spans="1:12" x14ac:dyDescent="0.25">
      <c r="A286" s="795"/>
      <c r="B286" s="795"/>
      <c r="C286" s="795"/>
      <c r="D286" s="795"/>
      <c r="E286" s="795"/>
      <c r="F286" s="795"/>
      <c r="G286" s="795"/>
      <c r="H286" s="795"/>
      <c r="I286" s="795"/>
      <c r="J286" s="795"/>
      <c r="K286" s="795"/>
      <c r="L286" s="795"/>
    </row>
    <row r="287" spans="1:12" x14ac:dyDescent="0.25">
      <c r="A287" s="795"/>
      <c r="B287" s="795"/>
      <c r="C287" s="795"/>
      <c r="D287" s="795"/>
      <c r="E287" s="795"/>
      <c r="F287" s="795"/>
      <c r="G287" s="795"/>
      <c r="H287" s="795"/>
      <c r="I287" s="795"/>
      <c r="J287" s="795"/>
      <c r="K287" s="795"/>
      <c r="L287" s="795"/>
    </row>
    <row r="288" spans="1:12" x14ac:dyDescent="0.25">
      <c r="A288" s="795"/>
      <c r="B288" s="795"/>
      <c r="C288" s="795"/>
      <c r="D288" s="795"/>
      <c r="E288" s="795"/>
      <c r="F288" s="795"/>
      <c r="G288" s="795"/>
      <c r="H288" s="795"/>
      <c r="I288" s="795"/>
      <c r="J288" s="795"/>
      <c r="K288" s="795"/>
      <c r="L288" s="795"/>
    </row>
    <row r="289" spans="1:12" x14ac:dyDescent="0.25">
      <c r="A289" s="795"/>
      <c r="B289" s="795"/>
      <c r="C289" s="795"/>
      <c r="D289" s="795"/>
      <c r="E289" s="795"/>
      <c r="F289" s="795"/>
      <c r="G289" s="795"/>
      <c r="H289" s="795"/>
      <c r="I289" s="795"/>
      <c r="J289" s="795"/>
      <c r="K289" s="795"/>
      <c r="L289" s="795"/>
    </row>
    <row r="290" spans="1:12" x14ac:dyDescent="0.25">
      <c r="A290" s="795"/>
      <c r="B290" s="795"/>
      <c r="C290" s="795"/>
      <c r="D290" s="795"/>
      <c r="E290" s="795"/>
      <c r="F290" s="795"/>
      <c r="G290" s="795"/>
      <c r="H290" s="795"/>
      <c r="I290" s="795"/>
      <c r="J290" s="795"/>
      <c r="K290" s="795"/>
      <c r="L290" s="795"/>
    </row>
    <row r="291" spans="1:12" x14ac:dyDescent="0.25">
      <c r="A291" s="795"/>
      <c r="B291" s="795"/>
      <c r="C291" s="795"/>
      <c r="D291" s="795"/>
      <c r="E291" s="795"/>
      <c r="F291" s="795"/>
      <c r="G291" s="795"/>
      <c r="H291" s="795"/>
      <c r="I291" s="795"/>
      <c r="J291" s="795"/>
      <c r="K291" s="795"/>
      <c r="L291" s="795"/>
    </row>
    <row r="292" spans="1:12" x14ac:dyDescent="0.25">
      <c r="A292" s="795"/>
      <c r="B292" s="795"/>
      <c r="C292" s="795"/>
      <c r="D292" s="795"/>
      <c r="E292" s="795"/>
      <c r="F292" s="795"/>
      <c r="G292" s="795"/>
      <c r="H292" s="795"/>
      <c r="I292" s="795"/>
      <c r="J292" s="795"/>
      <c r="K292" s="795"/>
      <c r="L292" s="795"/>
    </row>
    <row r="293" spans="1:12" x14ac:dyDescent="0.25">
      <c r="A293" s="795"/>
      <c r="B293" s="795"/>
      <c r="C293" s="795"/>
      <c r="D293" s="795"/>
      <c r="E293" s="795"/>
      <c r="F293" s="795"/>
      <c r="G293" s="795"/>
      <c r="H293" s="795"/>
      <c r="I293" s="795"/>
      <c r="J293" s="795"/>
      <c r="K293" s="795"/>
      <c r="L293" s="795"/>
    </row>
    <row r="294" spans="1:12" x14ac:dyDescent="0.25">
      <c r="A294" s="795"/>
      <c r="B294" s="795"/>
      <c r="C294" s="795"/>
      <c r="D294" s="795"/>
      <c r="E294" s="795"/>
      <c r="F294" s="795"/>
      <c r="G294" s="795"/>
      <c r="H294" s="795"/>
      <c r="I294" s="795"/>
      <c r="J294" s="795"/>
      <c r="K294" s="795"/>
      <c r="L294" s="795"/>
    </row>
    <row r="295" spans="1:12" x14ac:dyDescent="0.25">
      <c r="A295" s="795"/>
      <c r="B295" s="795"/>
      <c r="C295" s="795"/>
      <c r="D295" s="795"/>
      <c r="E295" s="795"/>
      <c r="F295" s="795"/>
      <c r="G295" s="795"/>
      <c r="H295" s="795"/>
      <c r="I295" s="795"/>
      <c r="J295" s="795"/>
      <c r="K295" s="795"/>
      <c r="L295" s="795"/>
    </row>
    <row r="296" spans="1:12" x14ac:dyDescent="0.25">
      <c r="A296" s="795"/>
      <c r="B296" s="795"/>
      <c r="C296" s="795"/>
      <c r="D296" s="795"/>
      <c r="E296" s="795"/>
      <c r="F296" s="795"/>
      <c r="G296" s="795"/>
      <c r="H296" s="795"/>
      <c r="I296" s="795"/>
      <c r="J296" s="795"/>
      <c r="K296" s="795"/>
      <c r="L296" s="795"/>
    </row>
    <row r="297" spans="1:12" x14ac:dyDescent="0.25">
      <c r="A297" s="795"/>
      <c r="B297" s="795"/>
      <c r="C297" s="795"/>
      <c r="D297" s="795"/>
      <c r="E297" s="795"/>
      <c r="F297" s="795"/>
      <c r="G297" s="795"/>
      <c r="H297" s="795"/>
      <c r="I297" s="795"/>
      <c r="J297" s="795"/>
      <c r="K297" s="795"/>
      <c r="L297" s="795"/>
    </row>
    <row r="298" spans="1:12" x14ac:dyDescent="0.25">
      <c r="A298" s="795"/>
      <c r="B298" s="795"/>
      <c r="C298" s="795"/>
      <c r="D298" s="795"/>
      <c r="E298" s="795"/>
      <c r="F298" s="795"/>
      <c r="G298" s="795"/>
      <c r="H298" s="795"/>
      <c r="I298" s="795"/>
      <c r="J298" s="795"/>
      <c r="K298" s="795"/>
      <c r="L298" s="795"/>
    </row>
    <row r="299" spans="1:12" x14ac:dyDescent="0.25">
      <c r="A299" s="795"/>
      <c r="B299" s="795"/>
      <c r="C299" s="795"/>
      <c r="D299" s="795"/>
      <c r="E299" s="795"/>
      <c r="F299" s="795"/>
      <c r="G299" s="795"/>
      <c r="H299" s="795"/>
      <c r="I299" s="795"/>
      <c r="J299" s="795"/>
      <c r="K299" s="795"/>
      <c r="L299" s="795"/>
    </row>
    <row r="300" spans="1:12" x14ac:dyDescent="0.25">
      <c r="A300" s="795"/>
      <c r="B300" s="795"/>
      <c r="C300" s="795"/>
      <c r="D300" s="795"/>
      <c r="E300" s="795"/>
      <c r="F300" s="795"/>
      <c r="G300" s="795"/>
      <c r="H300" s="795"/>
      <c r="I300" s="795"/>
      <c r="J300" s="795"/>
      <c r="K300" s="795"/>
      <c r="L300" s="795"/>
    </row>
    <row r="301" spans="1:12" x14ac:dyDescent="0.25">
      <c r="A301" s="795"/>
      <c r="B301" s="795"/>
      <c r="C301" s="795"/>
      <c r="D301" s="795"/>
      <c r="E301" s="795"/>
      <c r="F301" s="795"/>
      <c r="G301" s="795"/>
      <c r="H301" s="795"/>
      <c r="I301" s="795"/>
      <c r="J301" s="795"/>
      <c r="K301" s="795"/>
      <c r="L301" s="795"/>
    </row>
    <row r="302" spans="1:12" x14ac:dyDescent="0.25">
      <c r="A302" s="795"/>
      <c r="B302" s="795"/>
      <c r="C302" s="795"/>
      <c r="D302" s="795"/>
      <c r="E302" s="795"/>
      <c r="F302" s="795"/>
      <c r="G302" s="795"/>
      <c r="H302" s="795"/>
      <c r="I302" s="795"/>
      <c r="J302" s="795"/>
      <c r="K302" s="795"/>
      <c r="L302" s="795"/>
    </row>
    <row r="303" spans="1:12" x14ac:dyDescent="0.25">
      <c r="A303" s="795"/>
      <c r="B303" s="795"/>
      <c r="C303" s="795"/>
      <c r="D303" s="795"/>
      <c r="E303" s="795"/>
      <c r="F303" s="795"/>
      <c r="G303" s="795"/>
      <c r="H303" s="795"/>
      <c r="I303" s="795"/>
      <c r="J303" s="795"/>
      <c r="K303" s="795"/>
      <c r="L303" s="795"/>
    </row>
    <row r="304" spans="1:12" x14ac:dyDescent="0.25">
      <c r="A304" s="795"/>
      <c r="B304" s="795"/>
      <c r="C304" s="795"/>
      <c r="D304" s="795"/>
      <c r="E304" s="795"/>
      <c r="F304" s="795"/>
      <c r="G304" s="795"/>
      <c r="H304" s="795"/>
      <c r="I304" s="795"/>
      <c r="J304" s="795"/>
      <c r="K304" s="795"/>
      <c r="L304" s="795"/>
    </row>
    <row r="305" spans="1:12" x14ac:dyDescent="0.25">
      <c r="A305" s="795"/>
      <c r="B305" s="795"/>
      <c r="C305" s="795"/>
      <c r="D305" s="795"/>
      <c r="E305" s="795"/>
      <c r="F305" s="795"/>
      <c r="G305" s="795"/>
      <c r="H305" s="795"/>
      <c r="I305" s="795"/>
      <c r="J305" s="795"/>
      <c r="K305" s="795"/>
      <c r="L305" s="795"/>
    </row>
    <row r="306" spans="1:12" x14ac:dyDescent="0.25">
      <c r="A306" s="795"/>
      <c r="B306" s="795"/>
      <c r="C306" s="795"/>
      <c r="D306" s="795"/>
      <c r="E306" s="795"/>
      <c r="F306" s="795"/>
      <c r="G306" s="795"/>
      <c r="H306" s="795"/>
      <c r="I306" s="795"/>
      <c r="J306" s="795"/>
      <c r="K306" s="795"/>
      <c r="L306" s="795"/>
    </row>
    <row r="307" spans="1:12" x14ac:dyDescent="0.25">
      <c r="A307" s="795"/>
      <c r="B307" s="795"/>
      <c r="C307" s="795"/>
      <c r="D307" s="795"/>
      <c r="E307" s="795"/>
      <c r="F307" s="795"/>
      <c r="G307" s="795"/>
      <c r="H307" s="795"/>
      <c r="I307" s="795"/>
      <c r="J307" s="795"/>
      <c r="K307" s="795"/>
      <c r="L307" s="795"/>
    </row>
    <row r="308" spans="1:12" x14ac:dyDescent="0.25">
      <c r="A308" s="795"/>
      <c r="B308" s="795"/>
      <c r="C308" s="795"/>
      <c r="D308" s="795"/>
      <c r="E308" s="795"/>
      <c r="F308" s="795"/>
      <c r="G308" s="795"/>
      <c r="H308" s="795"/>
      <c r="I308" s="795"/>
      <c r="J308" s="795"/>
      <c r="K308" s="795"/>
      <c r="L308" s="795"/>
    </row>
    <row r="309" spans="1:12" x14ac:dyDescent="0.25">
      <c r="A309" s="795"/>
      <c r="B309" s="795"/>
      <c r="C309" s="795"/>
      <c r="D309" s="795"/>
      <c r="E309" s="795"/>
      <c r="F309" s="795"/>
      <c r="G309" s="795"/>
      <c r="H309" s="795"/>
      <c r="I309" s="795"/>
      <c r="J309" s="795"/>
      <c r="K309" s="795"/>
      <c r="L309" s="795"/>
    </row>
    <row r="310" spans="1:12" x14ac:dyDescent="0.25">
      <c r="A310" s="795"/>
      <c r="B310" s="795"/>
      <c r="C310" s="795"/>
      <c r="D310" s="795"/>
      <c r="E310" s="795"/>
      <c r="F310" s="795"/>
      <c r="G310" s="795"/>
      <c r="H310" s="795"/>
      <c r="I310" s="795"/>
      <c r="J310" s="795"/>
      <c r="K310" s="795"/>
      <c r="L310" s="795"/>
    </row>
    <row r="311" spans="1:12" x14ac:dyDescent="0.25">
      <c r="A311" s="795"/>
      <c r="B311" s="795"/>
      <c r="C311" s="795"/>
      <c r="D311" s="795"/>
      <c r="E311" s="795"/>
      <c r="F311" s="795"/>
      <c r="G311" s="795"/>
      <c r="H311" s="795"/>
      <c r="I311" s="795"/>
      <c r="J311" s="795"/>
      <c r="K311" s="795"/>
      <c r="L311" s="795"/>
    </row>
    <row r="312" spans="1:12" x14ac:dyDescent="0.25">
      <c r="A312" s="795"/>
      <c r="B312" s="795"/>
      <c r="C312" s="795"/>
      <c r="D312" s="795"/>
      <c r="E312" s="795"/>
      <c r="F312" s="795"/>
      <c r="G312" s="795"/>
      <c r="H312" s="795"/>
      <c r="I312" s="795"/>
      <c r="J312" s="795"/>
      <c r="K312" s="795"/>
      <c r="L312" s="795"/>
    </row>
    <row r="313" spans="1:12" x14ac:dyDescent="0.25">
      <c r="A313" s="795"/>
      <c r="B313" s="795"/>
      <c r="C313" s="795"/>
      <c r="D313" s="795"/>
      <c r="E313" s="795"/>
      <c r="F313" s="795"/>
      <c r="G313" s="795"/>
      <c r="H313" s="795"/>
      <c r="I313" s="795"/>
      <c r="J313" s="795"/>
      <c r="K313" s="795"/>
      <c r="L313" s="795"/>
    </row>
    <row r="314" spans="1:12" x14ac:dyDescent="0.25">
      <c r="A314" s="795"/>
      <c r="B314" s="795"/>
      <c r="C314" s="795"/>
      <c r="D314" s="795"/>
      <c r="E314" s="795"/>
      <c r="F314" s="795"/>
      <c r="G314" s="795"/>
      <c r="H314" s="795"/>
      <c r="I314" s="795"/>
      <c r="J314" s="795"/>
      <c r="K314" s="795"/>
      <c r="L314" s="795"/>
    </row>
    <row r="315" spans="1:12" x14ac:dyDescent="0.25">
      <c r="A315" s="795"/>
      <c r="B315" s="795"/>
      <c r="C315" s="795"/>
      <c r="D315" s="795"/>
      <c r="E315" s="795"/>
      <c r="F315" s="795"/>
      <c r="G315" s="795"/>
      <c r="H315" s="795"/>
      <c r="I315" s="795"/>
      <c r="J315" s="795"/>
      <c r="K315" s="795"/>
      <c r="L315" s="795"/>
    </row>
    <row r="316" spans="1:12" x14ac:dyDescent="0.25">
      <c r="A316" s="795"/>
      <c r="B316" s="795"/>
      <c r="C316" s="795"/>
      <c r="D316" s="795"/>
      <c r="E316" s="795"/>
      <c r="F316" s="795"/>
      <c r="G316" s="795"/>
      <c r="H316" s="795"/>
      <c r="I316" s="795"/>
      <c r="J316" s="795"/>
      <c r="K316" s="795"/>
      <c r="L316" s="795"/>
    </row>
    <row r="317" spans="1:12" x14ac:dyDescent="0.25">
      <c r="A317" s="795"/>
      <c r="B317" s="795"/>
      <c r="C317" s="795"/>
      <c r="D317" s="795"/>
      <c r="E317" s="795"/>
      <c r="F317" s="795"/>
      <c r="G317" s="795"/>
      <c r="H317" s="795"/>
      <c r="I317" s="795"/>
      <c r="J317" s="795"/>
      <c r="K317" s="795"/>
      <c r="L317" s="795"/>
    </row>
    <row r="318" spans="1:12" x14ac:dyDescent="0.25">
      <c r="A318" s="795"/>
      <c r="B318" s="795"/>
      <c r="C318" s="795"/>
      <c r="D318" s="795"/>
      <c r="E318" s="795"/>
      <c r="F318" s="795"/>
      <c r="G318" s="795"/>
      <c r="H318" s="795"/>
      <c r="I318" s="795"/>
      <c r="J318" s="795"/>
      <c r="K318" s="795"/>
      <c r="L318" s="795"/>
    </row>
    <row r="319" spans="1:12" x14ac:dyDescent="0.25">
      <c r="A319" s="795"/>
      <c r="B319" s="795"/>
      <c r="C319" s="795"/>
      <c r="D319" s="795"/>
      <c r="E319" s="795"/>
      <c r="F319" s="795"/>
      <c r="G319" s="795"/>
      <c r="H319" s="795"/>
      <c r="I319" s="795"/>
      <c r="J319" s="795"/>
      <c r="K319" s="795"/>
      <c r="L319" s="795"/>
    </row>
    <row r="320" spans="1:12" x14ac:dyDescent="0.25">
      <c r="A320" s="795"/>
      <c r="B320" s="795"/>
      <c r="C320" s="795"/>
      <c r="D320" s="795"/>
      <c r="E320" s="795"/>
      <c r="F320" s="795"/>
      <c r="G320" s="795"/>
      <c r="H320" s="795"/>
      <c r="I320" s="795"/>
      <c r="J320" s="795"/>
      <c r="K320" s="795"/>
      <c r="L320" s="795"/>
    </row>
    <row r="321" spans="1:12" x14ac:dyDescent="0.25">
      <c r="A321" s="795"/>
      <c r="B321" s="795"/>
      <c r="C321" s="795"/>
      <c r="D321" s="795"/>
      <c r="E321" s="795"/>
      <c r="F321" s="795"/>
      <c r="G321" s="795"/>
      <c r="H321" s="795"/>
      <c r="I321" s="795"/>
      <c r="J321" s="795"/>
      <c r="K321" s="795"/>
      <c r="L321" s="795"/>
    </row>
    <row r="322" spans="1:12" x14ac:dyDescent="0.25">
      <c r="A322" s="795"/>
      <c r="B322" s="795"/>
      <c r="C322" s="795"/>
      <c r="D322" s="795"/>
      <c r="E322" s="795"/>
      <c r="F322" s="795"/>
      <c r="G322" s="795"/>
      <c r="H322" s="795"/>
      <c r="I322" s="795"/>
      <c r="J322" s="795"/>
      <c r="K322" s="795"/>
      <c r="L322" s="795"/>
    </row>
    <row r="323" spans="1:12" x14ac:dyDescent="0.25">
      <c r="A323" s="795"/>
      <c r="B323" s="795"/>
      <c r="C323" s="795"/>
      <c r="D323" s="795"/>
      <c r="E323" s="795"/>
      <c r="F323" s="795"/>
      <c r="G323" s="795"/>
      <c r="H323" s="795"/>
      <c r="I323" s="795"/>
      <c r="J323" s="795"/>
      <c r="K323" s="795"/>
      <c r="L323" s="795"/>
    </row>
    <row r="324" spans="1:12" x14ac:dyDescent="0.25">
      <c r="A324" s="795"/>
      <c r="B324" s="795"/>
      <c r="C324" s="795"/>
      <c r="D324" s="795"/>
      <c r="E324" s="795"/>
      <c r="F324" s="795"/>
      <c r="G324" s="795"/>
      <c r="H324" s="795"/>
      <c r="I324" s="795"/>
      <c r="J324" s="795"/>
      <c r="K324" s="795"/>
      <c r="L324" s="795"/>
    </row>
    <row r="325" spans="1:12" x14ac:dyDescent="0.25">
      <c r="A325" s="795"/>
      <c r="B325" s="795"/>
      <c r="C325" s="795"/>
      <c r="D325" s="795"/>
      <c r="E325" s="795"/>
      <c r="F325" s="795"/>
      <c r="G325" s="795"/>
      <c r="H325" s="795"/>
      <c r="I325" s="795"/>
      <c r="J325" s="795"/>
      <c r="K325" s="795"/>
      <c r="L325" s="795"/>
    </row>
    <row r="326" spans="1:12" x14ac:dyDescent="0.25">
      <c r="A326" s="795"/>
      <c r="B326" s="795"/>
      <c r="C326" s="795"/>
      <c r="D326" s="795"/>
      <c r="E326" s="795"/>
      <c r="F326" s="795"/>
      <c r="G326" s="795"/>
      <c r="H326" s="795"/>
      <c r="I326" s="795"/>
      <c r="J326" s="795"/>
      <c r="K326" s="795"/>
      <c r="L326" s="795"/>
    </row>
    <row r="327" spans="1:12" x14ac:dyDescent="0.25">
      <c r="A327" s="795"/>
      <c r="B327" s="795"/>
      <c r="C327" s="795"/>
      <c r="D327" s="795"/>
      <c r="E327" s="795"/>
      <c r="F327" s="795"/>
      <c r="G327" s="795"/>
      <c r="H327" s="795"/>
      <c r="I327" s="795"/>
      <c r="J327" s="795"/>
      <c r="K327" s="795"/>
      <c r="L327" s="795"/>
    </row>
    <row r="328" spans="1:12" x14ac:dyDescent="0.25">
      <c r="A328" s="795"/>
      <c r="B328" s="795"/>
      <c r="C328" s="795"/>
      <c r="D328" s="795"/>
      <c r="E328" s="795"/>
      <c r="F328" s="795"/>
      <c r="G328" s="795"/>
      <c r="H328" s="795"/>
      <c r="I328" s="795"/>
      <c r="J328" s="795"/>
      <c r="K328" s="795"/>
      <c r="L328" s="795"/>
    </row>
    <row r="329" spans="1:12" x14ac:dyDescent="0.25">
      <c r="A329" s="795"/>
      <c r="B329" s="795"/>
      <c r="C329" s="795"/>
      <c r="D329" s="795"/>
      <c r="E329" s="795"/>
      <c r="F329" s="795"/>
      <c r="G329" s="795"/>
      <c r="H329" s="795"/>
      <c r="I329" s="795"/>
      <c r="J329" s="795"/>
      <c r="K329" s="795"/>
      <c r="L329" s="795"/>
    </row>
    <row r="330" spans="1:12" x14ac:dyDescent="0.25">
      <c r="A330" s="795"/>
      <c r="B330" s="795"/>
      <c r="C330" s="795"/>
      <c r="D330" s="795"/>
      <c r="E330" s="795"/>
      <c r="F330" s="795"/>
      <c r="G330" s="795"/>
      <c r="H330" s="795"/>
      <c r="I330" s="795"/>
      <c r="J330" s="795"/>
      <c r="K330" s="795"/>
      <c r="L330" s="795"/>
    </row>
    <row r="331" spans="1:12" x14ac:dyDescent="0.25">
      <c r="A331" s="795"/>
      <c r="B331" s="795"/>
      <c r="C331" s="795"/>
      <c r="D331" s="795"/>
      <c r="E331" s="795"/>
      <c r="F331" s="795"/>
      <c r="G331" s="795"/>
      <c r="H331" s="795"/>
      <c r="I331" s="795"/>
      <c r="J331" s="795"/>
      <c r="K331" s="795"/>
      <c r="L331" s="795"/>
    </row>
    <row r="332" spans="1:12" x14ac:dyDescent="0.25">
      <c r="A332" s="795"/>
      <c r="B332" s="795"/>
      <c r="C332" s="795"/>
      <c r="D332" s="795"/>
      <c r="E332" s="795"/>
      <c r="F332" s="795"/>
      <c r="G332" s="795"/>
      <c r="H332" s="795"/>
      <c r="I332" s="795"/>
      <c r="J332" s="795"/>
      <c r="K332" s="795"/>
      <c r="L332" s="795"/>
    </row>
    <row r="333" spans="1:12" x14ac:dyDescent="0.25">
      <c r="A333" s="795"/>
      <c r="B333" s="795"/>
      <c r="C333" s="795"/>
      <c r="D333" s="795"/>
      <c r="E333" s="795"/>
      <c r="F333" s="795"/>
      <c r="G333" s="795"/>
      <c r="H333" s="795"/>
      <c r="I333" s="795"/>
      <c r="J333" s="795"/>
      <c r="K333" s="795"/>
      <c r="L333" s="795"/>
    </row>
    <row r="334" spans="1:12" x14ac:dyDescent="0.25">
      <c r="A334" s="795"/>
      <c r="B334" s="795"/>
      <c r="C334" s="795"/>
      <c r="D334" s="795"/>
      <c r="E334" s="795"/>
      <c r="F334" s="795"/>
      <c r="G334" s="795"/>
      <c r="H334" s="795"/>
      <c r="I334" s="795"/>
      <c r="J334" s="795"/>
      <c r="K334" s="795"/>
      <c r="L334" s="795"/>
    </row>
    <row r="335" spans="1:12" x14ac:dyDescent="0.25">
      <c r="A335" s="795"/>
      <c r="B335" s="795"/>
      <c r="C335" s="795"/>
      <c r="D335" s="795"/>
      <c r="E335" s="795"/>
      <c r="F335" s="795"/>
      <c r="G335" s="795"/>
      <c r="H335" s="795"/>
      <c r="I335" s="795"/>
      <c r="J335" s="795"/>
      <c r="K335" s="795"/>
      <c r="L335" s="795"/>
    </row>
    <row r="336" spans="1:12" x14ac:dyDescent="0.25">
      <c r="A336" s="795"/>
      <c r="B336" s="795"/>
      <c r="C336" s="795"/>
      <c r="D336" s="795"/>
      <c r="E336" s="795"/>
      <c r="F336" s="795"/>
      <c r="G336" s="795"/>
      <c r="H336" s="795"/>
      <c r="I336" s="795"/>
      <c r="J336" s="795"/>
      <c r="K336" s="795"/>
      <c r="L336" s="795"/>
    </row>
    <row r="337" spans="1:12" x14ac:dyDescent="0.25">
      <c r="A337" s="795"/>
      <c r="B337" s="795"/>
      <c r="C337" s="795"/>
      <c r="D337" s="795"/>
      <c r="E337" s="795"/>
      <c r="F337" s="795"/>
      <c r="G337" s="795"/>
      <c r="H337" s="795"/>
      <c r="I337" s="795"/>
      <c r="J337" s="795"/>
      <c r="K337" s="795"/>
      <c r="L337" s="795"/>
    </row>
    <row r="338" spans="1:12" x14ac:dyDescent="0.25">
      <c r="A338" s="795"/>
      <c r="B338" s="795"/>
      <c r="C338" s="795"/>
      <c r="D338" s="795"/>
      <c r="E338" s="795"/>
      <c r="F338" s="795"/>
      <c r="G338" s="795"/>
      <c r="H338" s="795"/>
      <c r="I338" s="795"/>
      <c r="J338" s="795"/>
      <c r="K338" s="795"/>
      <c r="L338" s="795"/>
    </row>
    <row r="339" spans="1:12" x14ac:dyDescent="0.25">
      <c r="A339" s="795"/>
      <c r="B339" s="795"/>
      <c r="C339" s="795"/>
      <c r="D339" s="795"/>
      <c r="E339" s="795"/>
      <c r="F339" s="795"/>
      <c r="G339" s="795"/>
      <c r="H339" s="795"/>
      <c r="I339" s="795"/>
      <c r="J339" s="795"/>
      <c r="K339" s="795"/>
      <c r="L339" s="795"/>
    </row>
    <row r="340" spans="1:12" x14ac:dyDescent="0.25">
      <c r="A340" s="795"/>
      <c r="B340" s="795"/>
      <c r="C340" s="795"/>
      <c r="D340" s="795"/>
      <c r="E340" s="795"/>
      <c r="F340" s="795"/>
      <c r="G340" s="795"/>
      <c r="H340" s="795"/>
      <c r="I340" s="795"/>
      <c r="J340" s="795"/>
      <c r="K340" s="795"/>
      <c r="L340" s="795"/>
    </row>
    <row r="341" spans="1:12" x14ac:dyDescent="0.25">
      <c r="A341" s="795"/>
      <c r="B341" s="795"/>
      <c r="C341" s="795"/>
      <c r="D341" s="795"/>
      <c r="E341" s="795"/>
      <c r="F341" s="795"/>
      <c r="G341" s="795"/>
      <c r="H341" s="795"/>
      <c r="I341" s="795"/>
      <c r="J341" s="795"/>
      <c r="K341" s="795"/>
      <c r="L341" s="795"/>
    </row>
    <row r="342" spans="1:12" x14ac:dyDescent="0.25">
      <c r="A342" s="795"/>
      <c r="B342" s="795"/>
      <c r="C342" s="795"/>
      <c r="D342" s="795"/>
      <c r="E342" s="795"/>
      <c r="F342" s="795"/>
      <c r="G342" s="795"/>
      <c r="H342" s="795"/>
      <c r="I342" s="795"/>
      <c r="J342" s="795"/>
      <c r="K342" s="795"/>
      <c r="L342" s="795"/>
    </row>
    <row r="343" spans="1:12" x14ac:dyDescent="0.25">
      <c r="A343" s="795"/>
      <c r="B343" s="795"/>
      <c r="C343" s="795"/>
      <c r="D343" s="795"/>
      <c r="E343" s="795"/>
      <c r="F343" s="795"/>
      <c r="G343" s="795"/>
      <c r="H343" s="795"/>
      <c r="I343" s="795"/>
      <c r="J343" s="795"/>
      <c r="K343" s="795"/>
      <c r="L343" s="795"/>
    </row>
    <row r="344" spans="1:12" x14ac:dyDescent="0.25">
      <c r="A344" s="795"/>
      <c r="B344" s="795"/>
      <c r="C344" s="795"/>
      <c r="D344" s="795"/>
      <c r="E344" s="795"/>
      <c r="F344" s="795"/>
      <c r="G344" s="795"/>
      <c r="H344" s="795"/>
      <c r="I344" s="795"/>
      <c r="J344" s="795"/>
      <c r="K344" s="795"/>
      <c r="L344" s="795"/>
    </row>
    <row r="345" spans="1:12" x14ac:dyDescent="0.25">
      <c r="A345" s="795"/>
      <c r="B345" s="795"/>
      <c r="C345" s="795"/>
      <c r="D345" s="795"/>
      <c r="E345" s="795"/>
      <c r="F345" s="795"/>
      <c r="G345" s="795"/>
      <c r="H345" s="795"/>
      <c r="I345" s="795"/>
      <c r="J345" s="795"/>
      <c r="K345" s="795"/>
      <c r="L345" s="795"/>
    </row>
    <row r="346" spans="1:12" x14ac:dyDescent="0.25">
      <c r="A346" s="795"/>
      <c r="B346" s="795"/>
      <c r="C346" s="795"/>
      <c r="D346" s="795"/>
      <c r="E346" s="795"/>
      <c r="F346" s="795"/>
      <c r="G346" s="795"/>
      <c r="H346" s="795"/>
      <c r="I346" s="795"/>
      <c r="J346" s="795"/>
      <c r="K346" s="795"/>
      <c r="L346" s="795"/>
    </row>
    <row r="347" spans="1:12" x14ac:dyDescent="0.25">
      <c r="A347" s="795"/>
      <c r="B347" s="795"/>
      <c r="C347" s="795"/>
      <c r="D347" s="795"/>
      <c r="E347" s="795"/>
      <c r="F347" s="795"/>
      <c r="G347" s="795"/>
      <c r="H347" s="795"/>
      <c r="I347" s="795"/>
      <c r="J347" s="795"/>
      <c r="K347" s="795"/>
      <c r="L347" s="795"/>
    </row>
    <row r="348" spans="1:12" x14ac:dyDescent="0.25">
      <c r="A348" s="795"/>
      <c r="B348" s="795"/>
      <c r="C348" s="795"/>
      <c r="D348" s="795"/>
      <c r="E348" s="795"/>
      <c r="F348" s="795"/>
      <c r="G348" s="795"/>
      <c r="H348" s="795"/>
      <c r="I348" s="795"/>
      <c r="J348" s="795"/>
      <c r="K348" s="795"/>
      <c r="L348" s="795"/>
    </row>
    <row r="349" spans="1:12" x14ac:dyDescent="0.25">
      <c r="A349" s="795"/>
      <c r="B349" s="795"/>
      <c r="C349" s="795"/>
      <c r="D349" s="795"/>
      <c r="E349" s="795"/>
      <c r="F349" s="795"/>
      <c r="G349" s="795"/>
      <c r="H349" s="795"/>
      <c r="I349" s="795"/>
      <c r="J349" s="795"/>
      <c r="K349" s="795"/>
      <c r="L349" s="795"/>
    </row>
    <row r="350" spans="1:12" x14ac:dyDescent="0.25">
      <c r="A350" s="795"/>
      <c r="B350" s="795"/>
      <c r="C350" s="795"/>
      <c r="D350" s="795"/>
      <c r="E350" s="795"/>
      <c r="F350" s="795"/>
      <c r="G350" s="795"/>
      <c r="H350" s="795"/>
      <c r="I350" s="795"/>
      <c r="J350" s="795"/>
      <c r="K350" s="795"/>
      <c r="L350" s="795"/>
    </row>
    <row r="351" spans="1:12" x14ac:dyDescent="0.25">
      <c r="A351" s="795"/>
      <c r="B351" s="795"/>
      <c r="C351" s="795"/>
      <c r="D351" s="795"/>
      <c r="E351" s="795"/>
      <c r="F351" s="795"/>
      <c r="G351" s="795"/>
      <c r="H351" s="795"/>
      <c r="I351" s="795"/>
      <c r="J351" s="795"/>
      <c r="K351" s="795"/>
      <c r="L351" s="795"/>
    </row>
    <row r="352" spans="1:12" x14ac:dyDescent="0.25">
      <c r="A352" s="795"/>
      <c r="B352" s="795"/>
      <c r="C352" s="795"/>
      <c r="D352" s="795"/>
      <c r="E352" s="795"/>
      <c r="F352" s="795"/>
      <c r="G352" s="795"/>
      <c r="H352" s="795"/>
      <c r="I352" s="795"/>
      <c r="J352" s="795"/>
      <c r="K352" s="795"/>
      <c r="L352" s="795"/>
    </row>
    <row r="353" spans="1:12" x14ac:dyDescent="0.25">
      <c r="A353" s="795"/>
      <c r="B353" s="795"/>
      <c r="C353" s="795"/>
      <c r="D353" s="795"/>
      <c r="E353" s="795"/>
      <c r="F353" s="795"/>
      <c r="G353" s="795"/>
      <c r="H353" s="795"/>
      <c r="I353" s="795"/>
      <c r="J353" s="795"/>
      <c r="K353" s="795"/>
      <c r="L353" s="795"/>
    </row>
    <row r="354" spans="1:12" x14ac:dyDescent="0.25">
      <c r="A354" s="795"/>
      <c r="B354" s="795"/>
      <c r="C354" s="795"/>
      <c r="D354" s="795"/>
      <c r="E354" s="795"/>
      <c r="F354" s="795"/>
      <c r="G354" s="795"/>
      <c r="H354" s="795"/>
      <c r="I354" s="795"/>
      <c r="J354" s="795"/>
      <c r="K354" s="795"/>
      <c r="L354" s="795"/>
    </row>
    <row r="355" spans="1:12" x14ac:dyDescent="0.25">
      <c r="A355" s="795"/>
      <c r="B355" s="795"/>
      <c r="C355" s="795"/>
      <c r="D355" s="795"/>
      <c r="E355" s="795"/>
      <c r="F355" s="795"/>
      <c r="G355" s="795"/>
      <c r="H355" s="795"/>
      <c r="I355" s="795"/>
      <c r="J355" s="795"/>
      <c r="K355" s="795"/>
      <c r="L355" s="795"/>
    </row>
    <row r="356" spans="1:12" x14ac:dyDescent="0.25">
      <c r="A356" s="795"/>
      <c r="B356" s="795"/>
      <c r="C356" s="795"/>
      <c r="D356" s="795"/>
      <c r="E356" s="795"/>
      <c r="F356" s="795"/>
      <c r="G356" s="795"/>
      <c r="H356" s="795"/>
      <c r="I356" s="795"/>
      <c r="J356" s="795"/>
      <c r="K356" s="795"/>
      <c r="L356" s="795"/>
    </row>
    <row r="357" spans="1:12" x14ac:dyDescent="0.25">
      <c r="A357" s="795"/>
      <c r="B357" s="795"/>
      <c r="C357" s="795"/>
      <c r="D357" s="795"/>
      <c r="E357" s="795"/>
      <c r="F357" s="795"/>
      <c r="G357" s="795"/>
      <c r="H357" s="795"/>
      <c r="I357" s="795"/>
      <c r="J357" s="795"/>
      <c r="K357" s="795"/>
      <c r="L357" s="795"/>
    </row>
    <row r="358" spans="1:12" x14ac:dyDescent="0.25">
      <c r="A358" s="795"/>
      <c r="B358" s="795"/>
      <c r="C358" s="795"/>
      <c r="D358" s="795"/>
      <c r="E358" s="795"/>
      <c r="F358" s="795"/>
      <c r="G358" s="795"/>
      <c r="H358" s="795"/>
      <c r="I358" s="795"/>
      <c r="J358" s="795"/>
      <c r="K358" s="795"/>
      <c r="L358" s="795"/>
    </row>
    <row r="359" spans="1:12" x14ac:dyDescent="0.25">
      <c r="A359" s="795"/>
      <c r="B359" s="795"/>
      <c r="C359" s="795"/>
      <c r="D359" s="795"/>
      <c r="E359" s="795"/>
      <c r="F359" s="795"/>
      <c r="G359" s="795"/>
      <c r="H359" s="795"/>
      <c r="I359" s="795"/>
      <c r="J359" s="795"/>
      <c r="K359" s="795"/>
      <c r="L359" s="795"/>
    </row>
    <row r="360" spans="1:12" x14ac:dyDescent="0.25">
      <c r="A360" s="795"/>
      <c r="B360" s="795"/>
      <c r="C360" s="795"/>
      <c r="D360" s="795"/>
      <c r="E360" s="795"/>
      <c r="F360" s="795"/>
      <c r="G360" s="795"/>
      <c r="H360" s="795"/>
      <c r="I360" s="795"/>
      <c r="J360" s="795"/>
      <c r="K360" s="795"/>
      <c r="L360" s="795"/>
    </row>
    <row r="361" spans="1:12" x14ac:dyDescent="0.25">
      <c r="A361" s="795"/>
      <c r="B361" s="795"/>
      <c r="C361" s="795"/>
      <c r="D361" s="795"/>
      <c r="E361" s="795"/>
      <c r="F361" s="795"/>
      <c r="G361" s="795"/>
      <c r="H361" s="795"/>
      <c r="I361" s="795"/>
      <c r="J361" s="795"/>
      <c r="K361" s="795"/>
      <c r="L361" s="795"/>
    </row>
    <row r="362" spans="1:12" x14ac:dyDescent="0.25">
      <c r="A362" s="795"/>
      <c r="B362" s="795"/>
      <c r="C362" s="795"/>
      <c r="D362" s="795"/>
      <c r="E362" s="795"/>
      <c r="F362" s="795"/>
      <c r="G362" s="795"/>
      <c r="H362" s="795"/>
      <c r="I362" s="795"/>
      <c r="J362" s="795"/>
      <c r="K362" s="795"/>
      <c r="L362" s="795"/>
    </row>
    <row r="363" spans="1:12" x14ac:dyDescent="0.25">
      <c r="A363" s="795"/>
      <c r="B363" s="795"/>
      <c r="C363" s="795"/>
      <c r="D363" s="795"/>
      <c r="E363" s="795"/>
      <c r="F363" s="795"/>
      <c r="G363" s="795"/>
      <c r="H363" s="795"/>
      <c r="I363" s="795"/>
      <c r="J363" s="795"/>
      <c r="K363" s="795"/>
      <c r="L363" s="795"/>
    </row>
    <row r="364" spans="1:12" x14ac:dyDescent="0.25">
      <c r="A364" s="795"/>
      <c r="B364" s="795"/>
      <c r="C364" s="795"/>
      <c r="D364" s="795"/>
      <c r="E364" s="795"/>
      <c r="F364" s="795"/>
      <c r="G364" s="795"/>
      <c r="H364" s="795"/>
      <c r="I364" s="795"/>
      <c r="J364" s="795"/>
      <c r="K364" s="795"/>
      <c r="L364" s="795"/>
    </row>
    <row r="365" spans="1:12" x14ac:dyDescent="0.25">
      <c r="A365" s="795"/>
      <c r="B365" s="795"/>
      <c r="C365" s="795"/>
      <c r="D365" s="795"/>
      <c r="E365" s="795"/>
      <c r="F365" s="795"/>
      <c r="G365" s="795"/>
      <c r="H365" s="795"/>
      <c r="I365" s="795"/>
      <c r="J365" s="795"/>
      <c r="K365" s="795"/>
      <c r="L365" s="795"/>
    </row>
    <row r="366" spans="1:12" x14ac:dyDescent="0.25">
      <c r="A366" s="795"/>
      <c r="B366" s="795"/>
      <c r="C366" s="795"/>
      <c r="D366" s="795"/>
      <c r="E366" s="795"/>
      <c r="F366" s="795"/>
      <c r="G366" s="795"/>
      <c r="H366" s="795"/>
      <c r="I366" s="795"/>
      <c r="J366" s="795"/>
      <c r="K366" s="795"/>
      <c r="L366" s="795"/>
    </row>
    <row r="367" spans="1:12" x14ac:dyDescent="0.25">
      <c r="A367" s="795"/>
      <c r="B367" s="795"/>
      <c r="C367" s="795"/>
      <c r="D367" s="795"/>
      <c r="E367" s="795"/>
      <c r="F367" s="795"/>
      <c r="G367" s="795"/>
      <c r="H367" s="795"/>
      <c r="I367" s="795"/>
      <c r="J367" s="795"/>
      <c r="K367" s="795"/>
      <c r="L367" s="795"/>
    </row>
    <row r="368" spans="1:12" x14ac:dyDescent="0.25">
      <c r="A368" s="795"/>
      <c r="B368" s="795"/>
      <c r="C368" s="795"/>
      <c r="D368" s="795"/>
      <c r="E368" s="795"/>
      <c r="F368" s="795"/>
      <c r="G368" s="795"/>
      <c r="H368" s="795"/>
      <c r="I368" s="795"/>
      <c r="J368" s="795"/>
      <c r="K368" s="795"/>
      <c r="L368" s="795"/>
    </row>
    <row r="369" spans="1:12" x14ac:dyDescent="0.25">
      <c r="A369" s="795"/>
      <c r="B369" s="795"/>
      <c r="C369" s="795"/>
      <c r="D369" s="795"/>
      <c r="E369" s="795"/>
      <c r="F369" s="795"/>
      <c r="G369" s="795"/>
      <c r="H369" s="795"/>
      <c r="I369" s="795"/>
      <c r="J369" s="795"/>
      <c r="K369" s="795"/>
      <c r="L369" s="795"/>
    </row>
    <row r="370" spans="1:12" x14ac:dyDescent="0.25">
      <c r="A370" s="795"/>
      <c r="B370" s="795"/>
      <c r="C370" s="795"/>
      <c r="D370" s="795"/>
      <c r="E370" s="795"/>
      <c r="F370" s="795"/>
      <c r="G370" s="795"/>
      <c r="H370" s="795"/>
      <c r="I370" s="795"/>
      <c r="J370" s="795"/>
      <c r="K370" s="795"/>
      <c r="L370" s="795"/>
    </row>
    <row r="371" spans="1:12" x14ac:dyDescent="0.25">
      <c r="A371" s="795"/>
      <c r="B371" s="795"/>
      <c r="C371" s="795"/>
      <c r="D371" s="795"/>
      <c r="E371" s="795"/>
      <c r="F371" s="795"/>
      <c r="G371" s="795"/>
      <c r="H371" s="795"/>
      <c r="I371" s="795"/>
      <c r="J371" s="795"/>
      <c r="K371" s="795"/>
      <c r="L371" s="795"/>
    </row>
    <row r="372" spans="1:12" x14ac:dyDescent="0.25">
      <c r="A372" s="795"/>
      <c r="B372" s="795"/>
      <c r="C372" s="795"/>
      <c r="D372" s="795"/>
      <c r="E372" s="795"/>
      <c r="F372" s="795"/>
      <c r="G372" s="795"/>
      <c r="H372" s="795"/>
      <c r="I372" s="795"/>
      <c r="J372" s="795"/>
      <c r="K372" s="795"/>
      <c r="L372" s="795"/>
    </row>
    <row r="373" spans="1:12" x14ac:dyDescent="0.25">
      <c r="A373" s="795"/>
      <c r="B373" s="795"/>
      <c r="C373" s="795"/>
      <c r="D373" s="795"/>
      <c r="E373" s="795"/>
      <c r="F373" s="795"/>
      <c r="G373" s="795"/>
      <c r="H373" s="795"/>
      <c r="I373" s="795"/>
      <c r="J373" s="795"/>
      <c r="K373" s="795"/>
      <c r="L373" s="795"/>
    </row>
    <row r="374" spans="1:12" x14ac:dyDescent="0.25">
      <c r="A374" s="795"/>
      <c r="B374" s="795"/>
      <c r="C374" s="795"/>
      <c r="D374" s="795"/>
      <c r="E374" s="795"/>
      <c r="F374" s="795"/>
      <c r="G374" s="795"/>
      <c r="H374" s="795"/>
      <c r="I374" s="795"/>
      <c r="J374" s="795"/>
      <c r="K374" s="795"/>
      <c r="L374" s="795"/>
    </row>
    <row r="375" spans="1:12" x14ac:dyDescent="0.25">
      <c r="A375" s="795"/>
      <c r="B375" s="795"/>
      <c r="C375" s="795"/>
      <c r="D375" s="795"/>
      <c r="E375" s="795"/>
      <c r="F375" s="795"/>
      <c r="G375" s="795"/>
      <c r="H375" s="795"/>
      <c r="I375" s="795"/>
      <c r="J375" s="795"/>
      <c r="K375" s="795"/>
      <c r="L375" s="795"/>
    </row>
    <row r="376" spans="1:12" x14ac:dyDescent="0.25">
      <c r="A376" s="795"/>
      <c r="B376" s="795"/>
      <c r="C376" s="795"/>
      <c r="D376" s="795"/>
      <c r="E376" s="795"/>
      <c r="F376" s="795"/>
      <c r="G376" s="795"/>
      <c r="H376" s="795"/>
      <c r="I376" s="795"/>
      <c r="J376" s="795"/>
      <c r="K376" s="795"/>
      <c r="L376" s="795"/>
    </row>
    <row r="377" spans="1:12" x14ac:dyDescent="0.25">
      <c r="A377" s="795"/>
      <c r="B377" s="795"/>
      <c r="C377" s="795"/>
      <c r="D377" s="795"/>
      <c r="E377" s="795"/>
      <c r="F377" s="795"/>
      <c r="G377" s="795"/>
      <c r="H377" s="795"/>
      <c r="I377" s="795"/>
      <c r="J377" s="795"/>
      <c r="K377" s="795"/>
      <c r="L377" s="795"/>
    </row>
    <row r="378" spans="1:12" x14ac:dyDescent="0.25">
      <c r="A378" s="795"/>
      <c r="B378" s="795"/>
      <c r="C378" s="795"/>
      <c r="D378" s="795"/>
      <c r="E378" s="795"/>
      <c r="F378" s="795"/>
      <c r="G378" s="795"/>
      <c r="H378" s="795"/>
      <c r="I378" s="795"/>
      <c r="J378" s="795"/>
      <c r="K378" s="795"/>
      <c r="L378" s="795"/>
    </row>
    <row r="379" spans="1:12" x14ac:dyDescent="0.25">
      <c r="A379" s="795"/>
      <c r="B379" s="795"/>
      <c r="C379" s="795"/>
      <c r="D379" s="795"/>
      <c r="E379" s="795"/>
      <c r="F379" s="795"/>
      <c r="G379" s="795"/>
      <c r="H379" s="795"/>
      <c r="I379" s="795"/>
      <c r="J379" s="795"/>
      <c r="K379" s="795"/>
      <c r="L379" s="795"/>
    </row>
    <row r="380" spans="1:12" x14ac:dyDescent="0.25">
      <c r="A380" s="795"/>
      <c r="B380" s="795"/>
      <c r="C380" s="795"/>
      <c r="D380" s="795"/>
      <c r="E380" s="795"/>
      <c r="F380" s="795"/>
      <c r="G380" s="795"/>
      <c r="H380" s="795"/>
      <c r="I380" s="795"/>
      <c r="J380" s="795"/>
      <c r="K380" s="795"/>
      <c r="L380" s="795"/>
    </row>
    <row r="381" spans="1:12" x14ac:dyDescent="0.25">
      <c r="A381" s="795"/>
      <c r="B381" s="795"/>
      <c r="C381" s="795"/>
      <c r="D381" s="795"/>
      <c r="E381" s="795"/>
      <c r="F381" s="795"/>
      <c r="G381" s="795"/>
      <c r="H381" s="795"/>
      <c r="I381" s="795"/>
      <c r="J381" s="795"/>
      <c r="K381" s="795"/>
      <c r="L381" s="795"/>
    </row>
    <row r="382" spans="1:12" x14ac:dyDescent="0.25">
      <c r="A382" s="795"/>
      <c r="B382" s="795"/>
      <c r="C382" s="795"/>
      <c r="D382" s="795"/>
      <c r="E382" s="795"/>
      <c r="F382" s="795"/>
      <c r="G382" s="795"/>
      <c r="H382" s="795"/>
      <c r="I382" s="795"/>
      <c r="J382" s="795"/>
      <c r="K382" s="795"/>
      <c r="L382" s="795"/>
    </row>
    <row r="383" spans="1:12" x14ac:dyDescent="0.25">
      <c r="A383" s="795"/>
      <c r="B383" s="795"/>
      <c r="C383" s="795"/>
      <c r="D383" s="795"/>
      <c r="E383" s="795"/>
      <c r="F383" s="795"/>
      <c r="G383" s="795"/>
      <c r="H383" s="795"/>
      <c r="I383" s="795"/>
      <c r="J383" s="795"/>
      <c r="K383" s="795"/>
      <c r="L383" s="795"/>
    </row>
    <row r="384" spans="1:12" x14ac:dyDescent="0.25">
      <c r="A384" s="795"/>
      <c r="B384" s="795"/>
      <c r="C384" s="795"/>
      <c r="D384" s="795"/>
      <c r="E384" s="795"/>
      <c r="F384" s="795"/>
      <c r="G384" s="795"/>
      <c r="H384" s="795"/>
      <c r="I384" s="795"/>
      <c r="J384" s="795"/>
      <c r="K384" s="795"/>
      <c r="L384" s="795"/>
    </row>
    <row r="385" spans="1:12" x14ac:dyDescent="0.25">
      <c r="A385" s="795"/>
      <c r="B385" s="795"/>
      <c r="C385" s="795"/>
      <c r="D385" s="795"/>
      <c r="E385" s="795"/>
      <c r="F385" s="795"/>
      <c r="G385" s="795"/>
      <c r="H385" s="795"/>
      <c r="I385" s="795"/>
      <c r="J385" s="795"/>
      <c r="K385" s="795"/>
      <c r="L385" s="795"/>
    </row>
    <row r="386" spans="1:12" x14ac:dyDescent="0.25">
      <c r="A386" s="795"/>
      <c r="B386" s="795"/>
      <c r="C386" s="795"/>
      <c r="D386" s="795"/>
      <c r="E386" s="795"/>
      <c r="F386" s="795"/>
      <c r="G386" s="795"/>
      <c r="H386" s="795"/>
      <c r="I386" s="795"/>
      <c r="J386" s="795"/>
      <c r="K386" s="795"/>
      <c r="L386" s="795"/>
    </row>
    <row r="387" spans="1:12" x14ac:dyDescent="0.25">
      <c r="A387" s="795"/>
      <c r="B387" s="795"/>
      <c r="C387" s="795"/>
      <c r="D387" s="795"/>
      <c r="E387" s="795"/>
      <c r="F387" s="795"/>
      <c r="G387" s="795"/>
      <c r="H387" s="795"/>
      <c r="I387" s="795"/>
      <c r="J387" s="795"/>
      <c r="K387" s="795"/>
      <c r="L387" s="795"/>
    </row>
    <row r="388" spans="1:12" x14ac:dyDescent="0.25">
      <c r="A388" s="795"/>
      <c r="B388" s="795"/>
      <c r="C388" s="795"/>
      <c r="D388" s="795"/>
      <c r="E388" s="795"/>
      <c r="F388" s="795"/>
      <c r="G388" s="795"/>
      <c r="H388" s="795"/>
      <c r="I388" s="795"/>
      <c r="J388" s="795"/>
      <c r="K388" s="795"/>
      <c r="L388" s="795"/>
    </row>
    <row r="389" spans="1:12" x14ac:dyDescent="0.25">
      <c r="A389" s="795"/>
      <c r="B389" s="795"/>
      <c r="C389" s="795"/>
      <c r="D389" s="795"/>
      <c r="E389" s="795"/>
      <c r="F389" s="795"/>
      <c r="G389" s="795"/>
      <c r="H389" s="795"/>
      <c r="I389" s="795"/>
      <c r="J389" s="795"/>
      <c r="K389" s="795"/>
      <c r="L389" s="795"/>
    </row>
    <row r="390" spans="1:12" x14ac:dyDescent="0.25">
      <c r="A390" s="795"/>
      <c r="B390" s="795"/>
      <c r="C390" s="795"/>
      <c r="D390" s="795"/>
      <c r="E390" s="795"/>
      <c r="F390" s="795"/>
      <c r="G390" s="795"/>
      <c r="H390" s="795"/>
      <c r="I390" s="795"/>
      <c r="J390" s="795"/>
      <c r="K390" s="795"/>
      <c r="L390" s="795"/>
    </row>
    <row r="391" spans="1:12" x14ac:dyDescent="0.25">
      <c r="A391" s="795"/>
      <c r="B391" s="795"/>
      <c r="C391" s="795"/>
      <c r="D391" s="795"/>
      <c r="E391" s="795"/>
      <c r="F391" s="795"/>
      <c r="G391" s="795"/>
      <c r="H391" s="795"/>
      <c r="I391" s="795"/>
      <c r="J391" s="795"/>
      <c r="K391" s="795"/>
      <c r="L391" s="795"/>
    </row>
    <row r="392" spans="1:12" x14ac:dyDescent="0.25">
      <c r="A392" s="795"/>
      <c r="B392" s="795"/>
      <c r="C392" s="795"/>
      <c r="D392" s="795"/>
      <c r="E392" s="795"/>
      <c r="F392" s="795"/>
      <c r="G392" s="795"/>
      <c r="H392" s="795"/>
      <c r="I392" s="795"/>
      <c r="J392" s="795"/>
      <c r="K392" s="795"/>
      <c r="L392" s="795"/>
    </row>
    <row r="393" spans="1:12" x14ac:dyDescent="0.25">
      <c r="A393" s="795"/>
      <c r="B393" s="795"/>
      <c r="C393" s="795"/>
      <c r="D393" s="795"/>
      <c r="E393" s="795"/>
      <c r="F393" s="795"/>
      <c r="G393" s="795"/>
      <c r="H393" s="795"/>
      <c r="I393" s="795"/>
      <c r="J393" s="795"/>
      <c r="K393" s="795"/>
      <c r="L393" s="795"/>
    </row>
    <row r="394" spans="1:12" x14ac:dyDescent="0.25">
      <c r="A394" s="795"/>
      <c r="B394" s="795"/>
      <c r="C394" s="795"/>
      <c r="D394" s="795"/>
      <c r="E394" s="795"/>
      <c r="F394" s="795"/>
      <c r="G394" s="795"/>
      <c r="H394" s="795"/>
      <c r="I394" s="795"/>
      <c r="J394" s="795"/>
      <c r="K394" s="795"/>
      <c r="L394" s="795"/>
    </row>
    <row r="395" spans="1:12" x14ac:dyDescent="0.25">
      <c r="A395" s="795"/>
      <c r="B395" s="795"/>
      <c r="C395" s="795"/>
      <c r="D395" s="795"/>
      <c r="E395" s="795"/>
      <c r="F395" s="795"/>
      <c r="G395" s="795"/>
      <c r="H395" s="795"/>
      <c r="I395" s="795"/>
      <c r="J395" s="795"/>
      <c r="K395" s="795"/>
      <c r="L395" s="795"/>
    </row>
    <row r="396" spans="1:12" x14ac:dyDescent="0.25">
      <c r="A396" s="795"/>
      <c r="B396" s="795"/>
      <c r="C396" s="795"/>
      <c r="D396" s="795"/>
      <c r="E396" s="795"/>
      <c r="F396" s="795"/>
      <c r="G396" s="795"/>
      <c r="H396" s="795"/>
      <c r="I396" s="795"/>
      <c r="J396" s="795"/>
      <c r="K396" s="795"/>
      <c r="L396" s="795"/>
    </row>
    <row r="397" spans="1:12" x14ac:dyDescent="0.25">
      <c r="A397" s="795"/>
      <c r="B397" s="795"/>
      <c r="C397" s="795"/>
      <c r="D397" s="795"/>
      <c r="E397" s="795"/>
      <c r="F397" s="795"/>
      <c r="G397" s="795"/>
      <c r="H397" s="795"/>
      <c r="I397" s="795"/>
      <c r="J397" s="795"/>
      <c r="K397" s="795"/>
      <c r="L397" s="795"/>
    </row>
    <row r="398" spans="1:12" x14ac:dyDescent="0.25">
      <c r="A398" s="795"/>
      <c r="B398" s="795"/>
      <c r="C398" s="795"/>
      <c r="D398" s="795"/>
      <c r="E398" s="795"/>
      <c r="F398" s="795"/>
      <c r="G398" s="795"/>
      <c r="H398" s="795"/>
      <c r="I398" s="795"/>
      <c r="J398" s="795"/>
      <c r="K398" s="795"/>
      <c r="L398" s="795"/>
    </row>
    <row r="399" spans="1:12" x14ac:dyDescent="0.25">
      <c r="A399" s="795"/>
      <c r="B399" s="795"/>
      <c r="C399" s="795"/>
      <c r="D399" s="795"/>
      <c r="E399" s="795"/>
      <c r="F399" s="795"/>
      <c r="G399" s="795"/>
      <c r="H399" s="795"/>
      <c r="I399" s="795"/>
      <c r="J399" s="795"/>
      <c r="K399" s="795"/>
      <c r="L399" s="795"/>
    </row>
    <row r="400" spans="1:12" x14ac:dyDescent="0.25">
      <c r="A400" s="795"/>
      <c r="B400" s="795"/>
      <c r="C400" s="795"/>
      <c r="D400" s="795"/>
      <c r="E400" s="795"/>
      <c r="F400" s="795"/>
      <c r="G400" s="795"/>
      <c r="H400" s="795"/>
      <c r="I400" s="795"/>
      <c r="J400" s="795"/>
      <c r="K400" s="795"/>
      <c r="L400" s="795"/>
    </row>
    <row r="401" spans="1:12" x14ac:dyDescent="0.25">
      <c r="A401" s="795"/>
      <c r="B401" s="795"/>
      <c r="C401" s="795"/>
      <c r="D401" s="795"/>
      <c r="E401" s="795"/>
      <c r="F401" s="795"/>
      <c r="G401" s="795"/>
      <c r="H401" s="795"/>
      <c r="I401" s="795"/>
      <c r="J401" s="795"/>
      <c r="K401" s="795"/>
      <c r="L401" s="795"/>
    </row>
    <row r="402" spans="1:12" x14ac:dyDescent="0.25">
      <c r="A402" s="795"/>
      <c r="B402" s="795"/>
      <c r="C402" s="795"/>
      <c r="D402" s="795"/>
      <c r="E402" s="795"/>
      <c r="F402" s="795"/>
      <c r="G402" s="795"/>
      <c r="H402" s="795"/>
      <c r="I402" s="795"/>
      <c r="J402" s="795"/>
      <c r="K402" s="795"/>
      <c r="L402" s="795"/>
    </row>
    <row r="403" spans="1:12" x14ac:dyDescent="0.25">
      <c r="A403" s="795"/>
      <c r="B403" s="795"/>
      <c r="C403" s="795"/>
      <c r="D403" s="795"/>
      <c r="E403" s="795"/>
      <c r="F403" s="795"/>
      <c r="G403" s="795"/>
      <c r="H403" s="795"/>
      <c r="I403" s="795"/>
      <c r="J403" s="795"/>
      <c r="K403" s="795"/>
      <c r="L403" s="795"/>
    </row>
    <row r="404" spans="1:12" x14ac:dyDescent="0.25">
      <c r="A404" s="795"/>
      <c r="B404" s="795"/>
      <c r="C404" s="795"/>
      <c r="D404" s="795"/>
      <c r="E404" s="795"/>
      <c r="F404" s="795"/>
      <c r="G404" s="795"/>
      <c r="H404" s="795"/>
      <c r="I404" s="795"/>
      <c r="J404" s="795"/>
      <c r="K404" s="795"/>
      <c r="L404" s="795"/>
    </row>
    <row r="405" spans="1:12" x14ac:dyDescent="0.25">
      <c r="A405" s="795"/>
      <c r="B405" s="795"/>
      <c r="C405" s="795"/>
      <c r="D405" s="795"/>
      <c r="E405" s="795"/>
      <c r="F405" s="795"/>
      <c r="G405" s="795"/>
      <c r="H405" s="795"/>
      <c r="I405" s="795"/>
      <c r="J405" s="795"/>
      <c r="K405" s="795"/>
      <c r="L405" s="795"/>
    </row>
    <row r="406" spans="1:12" x14ac:dyDescent="0.25">
      <c r="A406" s="795"/>
      <c r="B406" s="795"/>
      <c r="C406" s="795"/>
      <c r="D406" s="795"/>
      <c r="E406" s="795"/>
      <c r="F406" s="795"/>
      <c r="G406" s="795"/>
      <c r="H406" s="795"/>
      <c r="I406" s="795"/>
      <c r="J406" s="795"/>
      <c r="K406" s="795"/>
      <c r="L406" s="795"/>
    </row>
    <row r="407" spans="1:12" x14ac:dyDescent="0.25">
      <c r="A407" s="795"/>
      <c r="B407" s="795"/>
      <c r="C407" s="795"/>
      <c r="D407" s="795"/>
      <c r="E407" s="795"/>
      <c r="F407" s="795"/>
      <c r="G407" s="795"/>
      <c r="H407" s="795"/>
      <c r="I407" s="795"/>
      <c r="J407" s="795"/>
      <c r="K407" s="795"/>
      <c r="L407" s="795"/>
    </row>
    <row r="408" spans="1:12" x14ac:dyDescent="0.25">
      <c r="A408" s="795"/>
      <c r="B408" s="795"/>
      <c r="C408" s="795"/>
      <c r="D408" s="795"/>
      <c r="E408" s="795"/>
      <c r="F408" s="795"/>
      <c r="G408" s="795"/>
      <c r="H408" s="795"/>
      <c r="I408" s="795"/>
      <c r="J408" s="795"/>
      <c r="K408" s="795"/>
      <c r="L408" s="795"/>
    </row>
    <row r="409" spans="1:12" x14ac:dyDescent="0.25">
      <c r="A409" s="795"/>
      <c r="B409" s="795"/>
      <c r="C409" s="795"/>
      <c r="D409" s="795"/>
      <c r="E409" s="795"/>
      <c r="F409" s="795"/>
      <c r="G409" s="795"/>
      <c r="H409" s="795"/>
      <c r="I409" s="795"/>
      <c r="J409" s="795"/>
      <c r="K409" s="795"/>
      <c r="L409" s="795"/>
    </row>
    <row r="410" spans="1:12" x14ac:dyDescent="0.25">
      <c r="A410" s="795"/>
      <c r="B410" s="795"/>
      <c r="C410" s="795"/>
      <c r="D410" s="795"/>
      <c r="E410" s="795"/>
      <c r="F410" s="795"/>
      <c r="G410" s="795"/>
      <c r="H410" s="795"/>
      <c r="I410" s="795"/>
      <c r="J410" s="795"/>
      <c r="K410" s="795"/>
      <c r="L410" s="795"/>
    </row>
    <row r="411" spans="1:12" x14ac:dyDescent="0.25">
      <c r="A411" s="795"/>
      <c r="B411" s="795"/>
      <c r="C411" s="795"/>
      <c r="D411" s="795"/>
      <c r="E411" s="795"/>
      <c r="F411" s="795"/>
      <c r="G411" s="795"/>
      <c r="H411" s="795"/>
      <c r="I411" s="795"/>
      <c r="J411" s="795"/>
      <c r="K411" s="795"/>
      <c r="L411" s="795"/>
    </row>
    <row r="412" spans="1:12" x14ac:dyDescent="0.25">
      <c r="A412" s="795"/>
      <c r="B412" s="795"/>
      <c r="C412" s="795"/>
      <c r="D412" s="795"/>
      <c r="E412" s="795"/>
      <c r="F412" s="795"/>
      <c r="G412" s="795"/>
      <c r="H412" s="795"/>
      <c r="I412" s="795"/>
      <c r="J412" s="795"/>
      <c r="K412" s="795"/>
      <c r="L412" s="795"/>
    </row>
    <row r="413" spans="1:12" x14ac:dyDescent="0.25">
      <c r="A413" s="795"/>
      <c r="B413" s="795"/>
      <c r="C413" s="795"/>
      <c r="D413" s="795"/>
      <c r="E413" s="795"/>
      <c r="F413" s="795"/>
      <c r="G413" s="795"/>
      <c r="H413" s="795"/>
      <c r="I413" s="795"/>
      <c r="J413" s="795"/>
      <c r="K413" s="795"/>
      <c r="L413" s="795"/>
    </row>
    <row r="414" spans="1:12" x14ac:dyDescent="0.25">
      <c r="A414" s="795"/>
      <c r="B414" s="795"/>
      <c r="C414" s="795"/>
      <c r="D414" s="795"/>
      <c r="E414" s="795"/>
      <c r="F414" s="795"/>
      <c r="G414" s="795"/>
      <c r="H414" s="795"/>
      <c r="I414" s="795"/>
      <c r="J414" s="795"/>
      <c r="K414" s="795"/>
      <c r="L414" s="795"/>
    </row>
    <row r="415" spans="1:12" x14ac:dyDescent="0.25">
      <c r="A415" s="795"/>
      <c r="B415" s="795"/>
      <c r="C415" s="795"/>
      <c r="D415" s="795"/>
      <c r="E415" s="795"/>
      <c r="F415" s="795"/>
      <c r="G415" s="795"/>
      <c r="H415" s="795"/>
      <c r="I415" s="795"/>
      <c r="J415" s="795"/>
      <c r="K415" s="795"/>
      <c r="L415" s="795"/>
    </row>
    <row r="416" spans="1:12" x14ac:dyDescent="0.25">
      <c r="A416" s="795"/>
      <c r="B416" s="795"/>
      <c r="C416" s="795"/>
      <c r="D416" s="795"/>
      <c r="E416" s="795"/>
      <c r="F416" s="795"/>
      <c r="G416" s="795"/>
      <c r="H416" s="795"/>
      <c r="I416" s="795"/>
      <c r="J416" s="795"/>
      <c r="K416" s="795"/>
      <c r="L416" s="795"/>
    </row>
    <row r="417" spans="1:12" x14ac:dyDescent="0.25">
      <c r="A417" s="795"/>
      <c r="B417" s="795"/>
      <c r="C417" s="795"/>
      <c r="D417" s="795"/>
      <c r="E417" s="795"/>
      <c r="F417" s="795"/>
      <c r="G417" s="795"/>
      <c r="H417" s="795"/>
      <c r="I417" s="795"/>
      <c r="J417" s="795"/>
      <c r="K417" s="795"/>
      <c r="L417" s="795"/>
    </row>
    <row r="418" spans="1:12" x14ac:dyDescent="0.25">
      <c r="A418" s="795"/>
      <c r="B418" s="795"/>
      <c r="C418" s="795"/>
      <c r="D418" s="795"/>
      <c r="E418" s="795"/>
      <c r="F418" s="795"/>
      <c r="G418" s="795"/>
      <c r="H418" s="795"/>
      <c r="I418" s="795"/>
      <c r="J418" s="795"/>
      <c r="K418" s="795"/>
      <c r="L418" s="795"/>
    </row>
    <row r="419" spans="1:12" x14ac:dyDescent="0.25">
      <c r="A419" s="795"/>
      <c r="B419" s="795"/>
      <c r="C419" s="795"/>
      <c r="D419" s="795"/>
      <c r="E419" s="795"/>
      <c r="F419" s="795"/>
      <c r="G419" s="795"/>
      <c r="H419" s="795"/>
      <c r="I419" s="795"/>
      <c r="J419" s="795"/>
      <c r="K419" s="795"/>
      <c r="L419" s="795"/>
    </row>
    <row r="420" spans="1:12" x14ac:dyDescent="0.25">
      <c r="A420" s="795"/>
      <c r="B420" s="795"/>
      <c r="C420" s="795"/>
      <c r="D420" s="795"/>
      <c r="E420" s="795"/>
      <c r="F420" s="795"/>
      <c r="G420" s="795"/>
      <c r="H420" s="795"/>
      <c r="I420" s="795"/>
      <c r="J420" s="795"/>
      <c r="K420" s="795"/>
      <c r="L420" s="795"/>
    </row>
    <row r="421" spans="1:12" x14ac:dyDescent="0.25">
      <c r="A421" s="795"/>
      <c r="B421" s="795"/>
      <c r="C421" s="795"/>
      <c r="D421" s="795"/>
      <c r="E421" s="795"/>
      <c r="F421" s="795"/>
      <c r="G421" s="795"/>
      <c r="H421" s="795"/>
      <c r="I421" s="795"/>
      <c r="J421" s="795"/>
      <c r="K421" s="795"/>
      <c r="L421" s="795"/>
    </row>
    <row r="422" spans="1:12" x14ac:dyDescent="0.25">
      <c r="A422" s="795"/>
      <c r="B422" s="795"/>
      <c r="C422" s="795"/>
      <c r="D422" s="795"/>
      <c r="E422" s="795"/>
      <c r="F422" s="795"/>
      <c r="G422" s="795"/>
      <c r="H422" s="795"/>
      <c r="I422" s="795"/>
      <c r="J422" s="795"/>
      <c r="K422" s="795"/>
      <c r="L422" s="795"/>
    </row>
    <row r="423" spans="1:12" x14ac:dyDescent="0.25">
      <c r="A423" s="795"/>
      <c r="B423" s="795"/>
      <c r="C423" s="795"/>
      <c r="D423" s="795"/>
      <c r="E423" s="795"/>
      <c r="F423" s="795"/>
      <c r="G423" s="795"/>
      <c r="H423" s="795"/>
      <c r="I423" s="795"/>
      <c r="J423" s="795"/>
      <c r="K423" s="795"/>
      <c r="L423" s="795"/>
    </row>
    <row r="424" spans="1:12" x14ac:dyDescent="0.25">
      <c r="A424" s="795"/>
      <c r="B424" s="795"/>
      <c r="C424" s="795"/>
      <c r="D424" s="795"/>
      <c r="E424" s="795"/>
      <c r="F424" s="795"/>
      <c r="G424" s="795"/>
      <c r="H424" s="795"/>
      <c r="I424" s="795"/>
      <c r="J424" s="795"/>
      <c r="K424" s="795"/>
      <c r="L424" s="795"/>
    </row>
    <row r="425" spans="1:12" x14ac:dyDescent="0.25">
      <c r="A425" s="795"/>
      <c r="B425" s="795"/>
      <c r="C425" s="795"/>
      <c r="D425" s="795"/>
      <c r="E425" s="795"/>
      <c r="F425" s="795"/>
      <c r="G425" s="795"/>
      <c r="H425" s="795"/>
      <c r="I425" s="795"/>
      <c r="J425" s="795"/>
      <c r="K425" s="795"/>
      <c r="L425" s="795"/>
    </row>
    <row r="426" spans="1:12" x14ac:dyDescent="0.25">
      <c r="A426" s="795"/>
      <c r="B426" s="795"/>
      <c r="C426" s="795"/>
      <c r="D426" s="795"/>
      <c r="E426" s="795"/>
      <c r="F426" s="795"/>
      <c r="G426" s="795"/>
      <c r="H426" s="795"/>
      <c r="I426" s="795"/>
      <c r="J426" s="795"/>
      <c r="K426" s="795"/>
      <c r="L426" s="795"/>
    </row>
    <row r="427" spans="1:12" x14ac:dyDescent="0.25">
      <c r="A427" s="795"/>
      <c r="B427" s="795"/>
      <c r="C427" s="795"/>
      <c r="D427" s="795"/>
      <c r="E427" s="795"/>
      <c r="F427" s="795"/>
      <c r="G427" s="795"/>
      <c r="H427" s="795"/>
      <c r="I427" s="795"/>
      <c r="J427" s="795"/>
      <c r="K427" s="795"/>
      <c r="L427" s="795"/>
    </row>
    <row r="428" spans="1:12" x14ac:dyDescent="0.25">
      <c r="A428" s="795"/>
      <c r="B428" s="795"/>
      <c r="C428" s="795"/>
      <c r="D428" s="795"/>
      <c r="E428" s="795"/>
      <c r="F428" s="795"/>
      <c r="G428" s="795"/>
      <c r="H428" s="795"/>
      <c r="I428" s="795"/>
      <c r="J428" s="795"/>
      <c r="K428" s="795"/>
      <c r="L428" s="795"/>
    </row>
    <row r="429" spans="1:12" x14ac:dyDescent="0.25">
      <c r="A429" s="795"/>
      <c r="B429" s="795"/>
      <c r="C429" s="795"/>
      <c r="D429" s="795"/>
      <c r="E429" s="795"/>
      <c r="F429" s="795"/>
      <c r="G429" s="795"/>
      <c r="H429" s="795"/>
      <c r="I429" s="795"/>
      <c r="J429" s="795"/>
      <c r="K429" s="795"/>
      <c r="L429" s="795"/>
    </row>
    <row r="430" spans="1:12" x14ac:dyDescent="0.25">
      <c r="A430" s="795"/>
      <c r="B430" s="795"/>
      <c r="C430" s="795"/>
      <c r="D430" s="795"/>
      <c r="E430" s="795"/>
      <c r="F430" s="795"/>
      <c r="G430" s="795"/>
      <c r="H430" s="795"/>
      <c r="I430" s="795"/>
      <c r="J430" s="795"/>
      <c r="K430" s="795"/>
      <c r="L430" s="795"/>
    </row>
    <row r="431" spans="1:12" x14ac:dyDescent="0.25">
      <c r="A431" s="795"/>
      <c r="B431" s="795"/>
      <c r="C431" s="795"/>
      <c r="D431" s="795"/>
      <c r="E431" s="795"/>
      <c r="F431" s="795"/>
      <c r="G431" s="795"/>
      <c r="H431" s="795"/>
      <c r="I431" s="795"/>
      <c r="J431" s="795"/>
      <c r="K431" s="795"/>
      <c r="L431" s="795"/>
    </row>
    <row r="432" spans="1:12" x14ac:dyDescent="0.25">
      <c r="A432" s="795"/>
      <c r="B432" s="795"/>
      <c r="C432" s="795"/>
      <c r="D432" s="795"/>
      <c r="E432" s="795"/>
      <c r="F432" s="795"/>
      <c r="G432" s="795"/>
      <c r="H432" s="795"/>
      <c r="I432" s="795"/>
      <c r="J432" s="795"/>
      <c r="K432" s="795"/>
      <c r="L432" s="795"/>
    </row>
    <row r="433" spans="1:12" x14ac:dyDescent="0.25">
      <c r="A433" s="795"/>
      <c r="B433" s="795"/>
      <c r="C433" s="795"/>
      <c r="D433" s="795"/>
      <c r="E433" s="795"/>
      <c r="F433" s="795"/>
      <c r="G433" s="795"/>
      <c r="H433" s="795"/>
      <c r="I433" s="795"/>
      <c r="J433" s="795"/>
      <c r="K433" s="795"/>
      <c r="L433" s="795"/>
    </row>
    <row r="434" spans="1:12" x14ac:dyDescent="0.25">
      <c r="A434" s="795"/>
      <c r="B434" s="795"/>
      <c r="C434" s="795"/>
      <c r="D434" s="795"/>
      <c r="E434" s="795"/>
      <c r="F434" s="795"/>
      <c r="G434" s="795"/>
      <c r="H434" s="795"/>
      <c r="I434" s="795"/>
      <c r="J434" s="795"/>
      <c r="K434" s="795"/>
      <c r="L434" s="795"/>
    </row>
    <row r="435" spans="1:12" x14ac:dyDescent="0.25">
      <c r="A435" s="795"/>
      <c r="B435" s="795"/>
      <c r="C435" s="795"/>
      <c r="D435" s="795"/>
      <c r="E435" s="795"/>
      <c r="F435" s="795"/>
      <c r="G435" s="795"/>
      <c r="H435" s="795"/>
      <c r="I435" s="795"/>
      <c r="J435" s="795"/>
      <c r="K435" s="795"/>
      <c r="L435" s="795"/>
    </row>
    <row r="436" spans="1:12" x14ac:dyDescent="0.25">
      <c r="A436" s="795"/>
      <c r="B436" s="795"/>
      <c r="C436" s="795"/>
      <c r="D436" s="795"/>
      <c r="E436" s="795"/>
      <c r="F436" s="795"/>
      <c r="G436" s="795"/>
      <c r="H436" s="795"/>
      <c r="I436" s="795"/>
      <c r="J436" s="795"/>
      <c r="K436" s="795"/>
      <c r="L436" s="795"/>
    </row>
    <row r="437" spans="1:12" x14ac:dyDescent="0.25">
      <c r="A437" s="795"/>
      <c r="B437" s="795"/>
      <c r="C437" s="795"/>
      <c r="D437" s="795"/>
      <c r="E437" s="795"/>
      <c r="F437" s="795"/>
      <c r="G437" s="795"/>
      <c r="H437" s="795"/>
      <c r="I437" s="795"/>
      <c r="J437" s="795"/>
      <c r="K437" s="795"/>
      <c r="L437" s="795"/>
    </row>
    <row r="438" spans="1:12" x14ac:dyDescent="0.25">
      <c r="A438" s="795"/>
      <c r="B438" s="795"/>
      <c r="C438" s="795"/>
      <c r="D438" s="795"/>
      <c r="E438" s="795"/>
      <c r="F438" s="795"/>
      <c r="G438" s="795"/>
      <c r="H438" s="795"/>
      <c r="I438" s="795"/>
      <c r="J438" s="795"/>
      <c r="K438" s="795"/>
      <c r="L438" s="795"/>
    </row>
    <row r="439" spans="1:12" x14ac:dyDescent="0.25">
      <c r="A439" s="795"/>
      <c r="B439" s="795"/>
      <c r="C439" s="795"/>
      <c r="D439" s="795"/>
      <c r="E439" s="795"/>
      <c r="F439" s="795"/>
      <c r="G439" s="795"/>
      <c r="H439" s="795"/>
      <c r="I439" s="795"/>
      <c r="J439" s="795"/>
      <c r="K439" s="795"/>
      <c r="L439" s="795"/>
    </row>
    <row r="440" spans="1:12" x14ac:dyDescent="0.25">
      <c r="A440" s="795"/>
      <c r="B440" s="795"/>
      <c r="C440" s="795"/>
      <c r="D440" s="795"/>
      <c r="E440" s="795"/>
      <c r="F440" s="795"/>
      <c r="G440" s="795"/>
      <c r="H440" s="795"/>
      <c r="I440" s="795"/>
      <c r="J440" s="795"/>
      <c r="K440" s="795"/>
      <c r="L440" s="795"/>
    </row>
    <row r="441" spans="1:12" x14ac:dyDescent="0.25">
      <c r="A441" s="795"/>
      <c r="B441" s="795"/>
      <c r="C441" s="795"/>
      <c r="D441" s="795"/>
      <c r="E441" s="795"/>
      <c r="F441" s="795"/>
      <c r="G441" s="795"/>
      <c r="H441" s="795"/>
      <c r="I441" s="795"/>
      <c r="J441" s="795"/>
      <c r="K441" s="795"/>
      <c r="L441" s="795"/>
    </row>
    <row r="442" spans="1:12" x14ac:dyDescent="0.25">
      <c r="A442" s="795"/>
      <c r="B442" s="795"/>
      <c r="C442" s="795"/>
      <c r="D442" s="795"/>
      <c r="E442" s="795"/>
      <c r="F442" s="795"/>
      <c r="G442" s="795"/>
      <c r="H442" s="795"/>
      <c r="I442" s="795"/>
      <c r="J442" s="795"/>
      <c r="K442" s="795"/>
      <c r="L442" s="795"/>
    </row>
    <row r="443" spans="1:12" x14ac:dyDescent="0.25">
      <c r="A443" s="795"/>
      <c r="B443" s="795"/>
      <c r="C443" s="795"/>
      <c r="D443" s="795"/>
      <c r="E443" s="795"/>
      <c r="F443" s="795"/>
      <c r="G443" s="795"/>
      <c r="H443" s="795"/>
      <c r="I443" s="795"/>
      <c r="J443" s="795"/>
      <c r="K443" s="795"/>
      <c r="L443" s="795"/>
    </row>
    <row r="444" spans="1:12" x14ac:dyDescent="0.25">
      <c r="A444" s="795"/>
      <c r="B444" s="795"/>
      <c r="C444" s="795"/>
      <c r="D444" s="795"/>
      <c r="E444" s="795"/>
      <c r="F444" s="795"/>
      <c r="G444" s="795"/>
      <c r="H444" s="795"/>
      <c r="I444" s="795"/>
      <c r="J444" s="795"/>
      <c r="K444" s="795"/>
      <c r="L444" s="795"/>
    </row>
    <row r="445" spans="1:12" x14ac:dyDescent="0.25">
      <c r="A445" s="795"/>
      <c r="B445" s="795"/>
      <c r="C445" s="795"/>
      <c r="D445" s="795"/>
      <c r="E445" s="795"/>
      <c r="F445" s="795"/>
      <c r="G445" s="795"/>
      <c r="H445" s="795"/>
      <c r="I445" s="795"/>
      <c r="J445" s="795"/>
      <c r="K445" s="795"/>
      <c r="L445" s="795"/>
    </row>
    <row r="446" spans="1:12" x14ac:dyDescent="0.25">
      <c r="A446" s="795"/>
      <c r="B446" s="795"/>
      <c r="C446" s="795"/>
      <c r="D446" s="795"/>
      <c r="E446" s="795"/>
      <c r="F446" s="795"/>
      <c r="G446" s="795"/>
      <c r="H446" s="795"/>
      <c r="I446" s="795"/>
      <c r="J446" s="795"/>
      <c r="K446" s="795"/>
      <c r="L446" s="795"/>
    </row>
    <row r="447" spans="1:12" x14ac:dyDescent="0.25">
      <c r="A447" s="795"/>
      <c r="B447" s="795"/>
      <c r="C447" s="795"/>
      <c r="D447" s="795"/>
      <c r="E447" s="795"/>
      <c r="F447" s="795"/>
      <c r="G447" s="795"/>
      <c r="H447" s="795"/>
      <c r="I447" s="795"/>
      <c r="J447" s="795"/>
      <c r="K447" s="795"/>
      <c r="L447" s="795"/>
    </row>
    <row r="448" spans="1:12" x14ac:dyDescent="0.25">
      <c r="A448" s="795"/>
      <c r="B448" s="795"/>
      <c r="C448" s="795"/>
      <c r="D448" s="795"/>
      <c r="E448" s="795"/>
      <c r="F448" s="795"/>
      <c r="G448" s="795"/>
      <c r="H448" s="795"/>
      <c r="I448" s="795"/>
      <c r="J448" s="795"/>
      <c r="K448" s="795"/>
      <c r="L448" s="795"/>
    </row>
    <row r="449" spans="1:12" x14ac:dyDescent="0.25">
      <c r="A449" s="795"/>
      <c r="B449" s="795"/>
      <c r="C449" s="795"/>
      <c r="D449" s="795"/>
      <c r="E449" s="795"/>
      <c r="F449" s="795"/>
      <c r="G449" s="795"/>
      <c r="H449" s="795"/>
      <c r="I449" s="795"/>
      <c r="J449" s="795"/>
      <c r="K449" s="795"/>
      <c r="L449" s="795"/>
    </row>
    <row r="450" spans="1:12" x14ac:dyDescent="0.25">
      <c r="A450" s="795"/>
      <c r="B450" s="795"/>
      <c r="C450" s="795"/>
      <c r="D450" s="795"/>
      <c r="E450" s="795"/>
      <c r="F450" s="795"/>
      <c r="G450" s="795"/>
      <c r="H450" s="795"/>
      <c r="I450" s="795"/>
      <c r="J450" s="795"/>
      <c r="K450" s="795"/>
      <c r="L450" s="795"/>
    </row>
    <row r="451" spans="1:12" x14ac:dyDescent="0.25">
      <c r="A451" s="795"/>
      <c r="B451" s="795"/>
      <c r="C451" s="795"/>
      <c r="D451" s="795"/>
      <c r="E451" s="795"/>
      <c r="F451" s="795"/>
      <c r="G451" s="795"/>
      <c r="H451" s="795"/>
      <c r="I451" s="795"/>
      <c r="J451" s="795"/>
      <c r="K451" s="795"/>
      <c r="L451" s="795"/>
    </row>
    <row r="452" spans="1:12" x14ac:dyDescent="0.25">
      <c r="A452" s="795"/>
      <c r="B452" s="795"/>
      <c r="C452" s="795"/>
      <c r="D452" s="795"/>
      <c r="E452" s="795"/>
      <c r="F452" s="795"/>
      <c r="G452" s="795"/>
      <c r="H452" s="795"/>
      <c r="I452" s="795"/>
      <c r="J452" s="795"/>
      <c r="K452" s="795"/>
      <c r="L452" s="795"/>
    </row>
    <row r="453" spans="1:12" x14ac:dyDescent="0.25">
      <c r="A453" s="795"/>
      <c r="B453" s="795"/>
      <c r="C453" s="795"/>
      <c r="D453" s="795"/>
      <c r="E453" s="795"/>
      <c r="F453" s="795"/>
      <c r="G453" s="795"/>
      <c r="H453" s="795"/>
      <c r="I453" s="795"/>
      <c r="J453" s="795"/>
      <c r="K453" s="795"/>
      <c r="L453" s="795"/>
    </row>
    <row r="454" spans="1:12" x14ac:dyDescent="0.25">
      <c r="A454" s="795"/>
      <c r="B454" s="795"/>
      <c r="C454" s="795"/>
      <c r="D454" s="795"/>
      <c r="E454" s="795"/>
      <c r="F454" s="795"/>
      <c r="G454" s="795"/>
      <c r="H454" s="795"/>
      <c r="I454" s="795"/>
      <c r="J454" s="795"/>
      <c r="K454" s="795"/>
      <c r="L454" s="795"/>
    </row>
    <row r="455" spans="1:12" x14ac:dyDescent="0.25">
      <c r="A455" s="795"/>
      <c r="B455" s="795"/>
      <c r="C455" s="795"/>
      <c r="D455" s="795"/>
      <c r="E455" s="795"/>
      <c r="F455" s="795"/>
      <c r="G455" s="795"/>
      <c r="H455" s="795"/>
      <c r="I455" s="795"/>
      <c r="J455" s="795"/>
      <c r="K455" s="795"/>
      <c r="L455" s="795"/>
    </row>
    <row r="456" spans="1:12" x14ac:dyDescent="0.25">
      <c r="A456" s="795"/>
      <c r="B456" s="795"/>
      <c r="C456" s="795"/>
      <c r="D456" s="795"/>
      <c r="E456" s="795"/>
      <c r="F456" s="795"/>
      <c r="G456" s="795"/>
      <c r="H456" s="795"/>
      <c r="I456" s="795"/>
      <c r="J456" s="795"/>
      <c r="K456" s="795"/>
      <c r="L456" s="795"/>
    </row>
    <row r="457" spans="1:12" x14ac:dyDescent="0.25">
      <c r="A457" s="795"/>
      <c r="B457" s="795"/>
      <c r="C457" s="795"/>
      <c r="D457" s="795"/>
      <c r="E457" s="795"/>
      <c r="F457" s="795"/>
      <c r="G457" s="795"/>
      <c r="H457" s="795"/>
      <c r="I457" s="795"/>
      <c r="J457" s="795"/>
      <c r="K457" s="795"/>
      <c r="L457" s="795"/>
    </row>
    <row r="458" spans="1:12" x14ac:dyDescent="0.25">
      <c r="A458" s="795"/>
      <c r="B458" s="795"/>
      <c r="C458" s="795"/>
      <c r="D458" s="795"/>
      <c r="E458" s="795"/>
      <c r="F458" s="795"/>
      <c r="G458" s="795"/>
      <c r="H458" s="795"/>
      <c r="I458" s="795"/>
      <c r="J458" s="795"/>
      <c r="K458" s="795"/>
      <c r="L458" s="795"/>
    </row>
    <row r="459" spans="1:12" x14ac:dyDescent="0.25">
      <c r="A459" s="795"/>
      <c r="B459" s="795"/>
      <c r="C459" s="795"/>
      <c r="D459" s="795"/>
      <c r="E459" s="795"/>
      <c r="F459" s="795"/>
      <c r="G459" s="795"/>
      <c r="H459" s="795"/>
      <c r="I459" s="795"/>
      <c r="J459" s="795"/>
      <c r="K459" s="795"/>
      <c r="L459" s="795"/>
    </row>
    <row r="460" spans="1:12" x14ac:dyDescent="0.25">
      <c r="A460" s="795"/>
      <c r="B460" s="795"/>
      <c r="C460" s="795"/>
      <c r="D460" s="795"/>
      <c r="E460" s="795"/>
      <c r="F460" s="795"/>
      <c r="G460" s="795"/>
      <c r="H460" s="795"/>
      <c r="I460" s="795"/>
      <c r="J460" s="795"/>
      <c r="K460" s="795"/>
      <c r="L460" s="795"/>
    </row>
    <row r="461" spans="1:12" x14ac:dyDescent="0.25">
      <c r="A461" s="795"/>
      <c r="B461" s="795"/>
      <c r="C461" s="795"/>
      <c r="D461" s="795"/>
      <c r="E461" s="795"/>
      <c r="F461" s="795"/>
      <c r="G461" s="795"/>
      <c r="H461" s="795"/>
      <c r="I461" s="795"/>
      <c r="J461" s="795"/>
      <c r="K461" s="795"/>
      <c r="L461" s="795"/>
    </row>
    <row r="462" spans="1:12" x14ac:dyDescent="0.25">
      <c r="A462" s="795"/>
      <c r="B462" s="795"/>
      <c r="C462" s="795"/>
      <c r="D462" s="795"/>
      <c r="E462" s="795"/>
      <c r="F462" s="795"/>
      <c r="G462" s="795"/>
      <c r="H462" s="795"/>
      <c r="I462" s="795"/>
      <c r="J462" s="795"/>
      <c r="K462" s="795"/>
      <c r="L462" s="795"/>
    </row>
    <row r="463" spans="1:12" x14ac:dyDescent="0.25">
      <c r="A463" s="795"/>
      <c r="B463" s="795"/>
      <c r="C463" s="795"/>
      <c r="D463" s="795"/>
      <c r="E463" s="795"/>
      <c r="F463" s="795"/>
      <c r="G463" s="795"/>
      <c r="H463" s="795"/>
      <c r="I463" s="795"/>
      <c r="J463" s="795"/>
      <c r="K463" s="795"/>
      <c r="L463" s="795"/>
    </row>
    <row r="464" spans="1:12" x14ac:dyDescent="0.25">
      <c r="A464" s="795"/>
      <c r="B464" s="795"/>
      <c r="C464" s="795"/>
      <c r="D464" s="795"/>
      <c r="E464" s="795"/>
      <c r="F464" s="795"/>
      <c r="G464" s="795"/>
      <c r="H464" s="795"/>
      <c r="I464" s="795"/>
      <c r="J464" s="795"/>
      <c r="K464" s="795"/>
      <c r="L464" s="795"/>
    </row>
    <row r="465" spans="1:12" x14ac:dyDescent="0.25">
      <c r="A465" s="795"/>
      <c r="B465" s="795"/>
      <c r="C465" s="795"/>
      <c r="D465" s="795"/>
      <c r="E465" s="795"/>
      <c r="F465" s="795"/>
      <c r="G465" s="795"/>
      <c r="H465" s="795"/>
      <c r="I465" s="795"/>
      <c r="J465" s="795"/>
      <c r="K465" s="795"/>
      <c r="L465" s="795"/>
    </row>
    <row r="466" spans="1:12" x14ac:dyDescent="0.25">
      <c r="A466" s="795"/>
      <c r="B466" s="795"/>
      <c r="C466" s="795"/>
      <c r="D466" s="795"/>
      <c r="E466" s="795"/>
      <c r="F466" s="795"/>
      <c r="G466" s="795"/>
      <c r="H466" s="795"/>
      <c r="I466" s="795"/>
      <c r="J466" s="795"/>
      <c r="K466" s="795"/>
      <c r="L466" s="795"/>
    </row>
    <row r="467" spans="1:12" x14ac:dyDescent="0.25">
      <c r="A467" s="795"/>
      <c r="B467" s="795"/>
      <c r="C467" s="795"/>
      <c r="D467" s="795"/>
      <c r="E467" s="795"/>
      <c r="F467" s="795"/>
      <c r="G467" s="795"/>
      <c r="H467" s="795"/>
      <c r="I467" s="795"/>
      <c r="J467" s="795"/>
      <c r="K467" s="795"/>
      <c r="L467" s="795"/>
    </row>
    <row r="468" spans="1:12" x14ac:dyDescent="0.25">
      <c r="A468" s="795"/>
      <c r="B468" s="795"/>
      <c r="C468" s="795"/>
      <c r="D468" s="795"/>
      <c r="E468" s="795"/>
      <c r="F468" s="795"/>
      <c r="G468" s="795"/>
      <c r="H468" s="795"/>
      <c r="I468" s="795"/>
      <c r="J468" s="795"/>
      <c r="K468" s="795"/>
      <c r="L468" s="795"/>
    </row>
    <row r="469" spans="1:12" x14ac:dyDescent="0.25">
      <c r="A469" s="795"/>
      <c r="B469" s="795"/>
      <c r="C469" s="795"/>
      <c r="D469" s="795"/>
      <c r="E469" s="795"/>
      <c r="F469" s="795"/>
      <c r="G469" s="795"/>
      <c r="H469" s="795"/>
      <c r="I469" s="795"/>
      <c r="J469" s="795"/>
      <c r="K469" s="795"/>
      <c r="L469" s="795"/>
    </row>
    <row r="470" spans="1:12" x14ac:dyDescent="0.25">
      <c r="A470" s="795"/>
      <c r="B470" s="795"/>
      <c r="C470" s="795"/>
      <c r="D470" s="795"/>
      <c r="E470" s="795"/>
      <c r="F470" s="795"/>
      <c r="G470" s="795"/>
      <c r="H470" s="795"/>
      <c r="I470" s="795"/>
      <c r="J470" s="795"/>
      <c r="K470" s="795"/>
      <c r="L470" s="795"/>
    </row>
    <row r="471" spans="1:12" x14ac:dyDescent="0.25">
      <c r="A471" s="795"/>
      <c r="B471" s="795"/>
      <c r="C471" s="795"/>
      <c r="D471" s="795"/>
      <c r="E471" s="795"/>
      <c r="F471" s="795"/>
      <c r="G471" s="795"/>
      <c r="H471" s="795"/>
      <c r="I471" s="795"/>
      <c r="J471" s="795"/>
      <c r="K471" s="795"/>
      <c r="L471" s="795"/>
    </row>
    <row r="472" spans="1:12" x14ac:dyDescent="0.25">
      <c r="A472" s="795"/>
      <c r="B472" s="795"/>
      <c r="C472" s="795"/>
      <c r="D472" s="795"/>
      <c r="E472" s="795"/>
      <c r="F472" s="795"/>
      <c r="G472" s="795"/>
      <c r="H472" s="795"/>
      <c r="I472" s="795"/>
      <c r="J472" s="795"/>
      <c r="K472" s="795"/>
      <c r="L472" s="795"/>
    </row>
    <row r="473" spans="1:12" x14ac:dyDescent="0.25">
      <c r="A473" s="795"/>
      <c r="B473" s="795"/>
      <c r="C473" s="795"/>
      <c r="D473" s="795"/>
      <c r="E473" s="795"/>
      <c r="F473" s="795"/>
      <c r="G473" s="795"/>
      <c r="H473" s="795"/>
      <c r="I473" s="795"/>
      <c r="J473" s="795"/>
      <c r="K473" s="795"/>
      <c r="L473" s="795"/>
    </row>
    <row r="474" spans="1:12" x14ac:dyDescent="0.25">
      <c r="A474" s="795"/>
      <c r="B474" s="795"/>
      <c r="C474" s="795"/>
      <c r="D474" s="795"/>
      <c r="E474" s="795"/>
      <c r="F474" s="795"/>
      <c r="G474" s="795"/>
      <c r="H474" s="795"/>
      <c r="I474" s="795"/>
      <c r="J474" s="795"/>
      <c r="K474" s="795"/>
      <c r="L474" s="795"/>
    </row>
    <row r="475" spans="1:12" x14ac:dyDescent="0.25">
      <c r="A475" s="795"/>
      <c r="B475" s="795"/>
      <c r="C475" s="795"/>
      <c r="D475" s="795"/>
      <c r="E475" s="795"/>
      <c r="F475" s="795"/>
      <c r="G475" s="795"/>
      <c r="H475" s="795"/>
      <c r="I475" s="795"/>
      <c r="J475" s="795"/>
      <c r="K475" s="795"/>
      <c r="L475" s="795"/>
    </row>
    <row r="476" spans="1:12" x14ac:dyDescent="0.25">
      <c r="A476" s="795"/>
      <c r="B476" s="795"/>
      <c r="C476" s="795"/>
      <c r="D476" s="795"/>
      <c r="E476" s="795"/>
      <c r="F476" s="795"/>
      <c r="G476" s="795"/>
      <c r="H476" s="795"/>
      <c r="I476" s="795"/>
      <c r="J476" s="795"/>
      <c r="K476" s="795"/>
      <c r="L476" s="795"/>
    </row>
    <row r="477" spans="1:12" x14ac:dyDescent="0.25">
      <c r="A477" s="795"/>
      <c r="B477" s="795"/>
      <c r="C477" s="795"/>
      <c r="D477" s="795"/>
      <c r="E477" s="795"/>
      <c r="F477" s="795"/>
      <c r="G477" s="795"/>
      <c r="H477" s="795"/>
      <c r="I477" s="795"/>
      <c r="J477" s="795"/>
      <c r="K477" s="795"/>
      <c r="L477" s="795"/>
    </row>
    <row r="478" spans="1:12" x14ac:dyDescent="0.25">
      <c r="A478" s="795"/>
      <c r="B478" s="795"/>
      <c r="C478" s="795"/>
      <c r="D478" s="795"/>
      <c r="E478" s="795"/>
      <c r="F478" s="795"/>
      <c r="G478" s="795"/>
      <c r="H478" s="795"/>
      <c r="I478" s="795"/>
      <c r="J478" s="795"/>
      <c r="K478" s="795"/>
      <c r="L478" s="795"/>
    </row>
    <row r="479" spans="1:12" x14ac:dyDescent="0.25">
      <c r="A479" s="795"/>
      <c r="B479" s="795"/>
      <c r="C479" s="795"/>
      <c r="D479" s="795"/>
      <c r="E479" s="795"/>
      <c r="F479" s="795"/>
      <c r="G479" s="795"/>
      <c r="H479" s="795"/>
      <c r="I479" s="795"/>
      <c r="J479" s="795"/>
      <c r="K479" s="795"/>
      <c r="L479" s="795"/>
    </row>
    <row r="480" spans="1:12" x14ac:dyDescent="0.25">
      <c r="A480" s="795"/>
      <c r="B480" s="795"/>
      <c r="C480" s="795"/>
      <c r="D480" s="795"/>
      <c r="E480" s="795"/>
      <c r="F480" s="795"/>
      <c r="G480" s="795"/>
      <c r="H480" s="795"/>
      <c r="I480" s="795"/>
      <c r="J480" s="795"/>
      <c r="K480" s="795"/>
      <c r="L480" s="795"/>
    </row>
    <row r="481" spans="1:12" x14ac:dyDescent="0.25">
      <c r="A481" s="795"/>
      <c r="B481" s="795"/>
      <c r="C481" s="795"/>
      <c r="D481" s="795"/>
      <c r="E481" s="795"/>
      <c r="F481" s="795"/>
      <c r="G481" s="795"/>
      <c r="H481" s="795"/>
      <c r="I481" s="795"/>
      <c r="J481" s="795"/>
      <c r="K481" s="795"/>
      <c r="L481" s="795"/>
    </row>
    <row r="482" spans="1:12" x14ac:dyDescent="0.25">
      <c r="A482" s="795"/>
      <c r="B482" s="795"/>
      <c r="C482" s="795"/>
      <c r="D482" s="795"/>
      <c r="E482" s="795"/>
      <c r="F482" s="795"/>
      <c r="G482" s="795"/>
      <c r="H482" s="795"/>
      <c r="I482" s="795"/>
      <c r="J482" s="795"/>
      <c r="K482" s="795"/>
      <c r="L482" s="795"/>
    </row>
    <row r="483" spans="1:12" x14ac:dyDescent="0.25">
      <c r="A483" s="795"/>
      <c r="B483" s="795"/>
      <c r="C483" s="795"/>
      <c r="D483" s="795"/>
      <c r="E483" s="795"/>
      <c r="F483" s="795"/>
      <c r="G483" s="795"/>
      <c r="H483" s="795"/>
      <c r="I483" s="795"/>
      <c r="J483" s="795"/>
      <c r="K483" s="795"/>
      <c r="L483" s="795"/>
    </row>
    <row r="484" spans="1:12" x14ac:dyDescent="0.25">
      <c r="A484" s="795"/>
      <c r="B484" s="795"/>
      <c r="C484" s="795"/>
      <c r="D484" s="795"/>
      <c r="E484" s="795"/>
      <c r="F484" s="795"/>
      <c r="G484" s="795"/>
      <c r="H484" s="795"/>
      <c r="I484" s="795"/>
      <c r="J484" s="795"/>
      <c r="K484" s="795"/>
      <c r="L484" s="795"/>
    </row>
    <row r="485" spans="1:12" x14ac:dyDescent="0.25">
      <c r="A485" s="795"/>
      <c r="B485" s="795"/>
      <c r="C485" s="795"/>
      <c r="D485" s="795"/>
      <c r="E485" s="795"/>
      <c r="F485" s="795"/>
      <c r="G485" s="795"/>
      <c r="H485" s="795"/>
      <c r="I485" s="795"/>
      <c r="J485" s="795"/>
      <c r="K485" s="795"/>
      <c r="L485" s="795"/>
    </row>
    <row r="486" spans="1:12" x14ac:dyDescent="0.25">
      <c r="A486" s="795"/>
      <c r="B486" s="795"/>
      <c r="C486" s="795"/>
      <c r="D486" s="795"/>
      <c r="E486" s="795"/>
      <c r="F486" s="795"/>
      <c r="G486" s="795"/>
      <c r="H486" s="795"/>
      <c r="I486" s="795"/>
      <c r="J486" s="795"/>
      <c r="K486" s="795"/>
      <c r="L486" s="795"/>
    </row>
    <row r="487" spans="1:12" x14ac:dyDescent="0.25">
      <c r="A487" s="795"/>
      <c r="B487" s="795"/>
      <c r="C487" s="795"/>
      <c r="D487" s="795"/>
      <c r="E487" s="795"/>
      <c r="F487" s="795"/>
      <c r="G487" s="795"/>
      <c r="H487" s="795"/>
      <c r="I487" s="795"/>
      <c r="J487" s="795"/>
      <c r="K487" s="795"/>
      <c r="L487" s="795"/>
    </row>
    <row r="488" spans="1:12" x14ac:dyDescent="0.25">
      <c r="A488" s="795"/>
      <c r="B488" s="795"/>
      <c r="C488" s="795"/>
      <c r="D488" s="795"/>
      <c r="E488" s="795"/>
      <c r="F488" s="795"/>
      <c r="G488" s="795"/>
      <c r="H488" s="795"/>
      <c r="I488" s="795"/>
      <c r="J488" s="795"/>
      <c r="K488" s="795"/>
      <c r="L488" s="795"/>
    </row>
    <row r="489" spans="1:12" x14ac:dyDescent="0.25">
      <c r="A489" s="795"/>
      <c r="B489" s="795"/>
      <c r="C489" s="795"/>
      <c r="D489" s="795"/>
      <c r="E489" s="795"/>
      <c r="F489" s="795"/>
      <c r="G489" s="795"/>
      <c r="H489" s="795"/>
      <c r="I489" s="795"/>
      <c r="J489" s="795"/>
      <c r="K489" s="795"/>
      <c r="L489" s="795"/>
    </row>
    <row r="490" spans="1:12" x14ac:dyDescent="0.25">
      <c r="A490" s="795"/>
      <c r="B490" s="795"/>
      <c r="C490" s="795"/>
      <c r="D490" s="795"/>
      <c r="E490" s="795"/>
      <c r="F490" s="795"/>
      <c r="G490" s="795"/>
      <c r="H490" s="795"/>
      <c r="I490" s="795"/>
      <c r="J490" s="795"/>
      <c r="K490" s="795"/>
      <c r="L490" s="795"/>
    </row>
    <row r="491" spans="1:12" x14ac:dyDescent="0.25">
      <c r="A491" s="795"/>
      <c r="B491" s="795"/>
      <c r="C491" s="795"/>
      <c r="D491" s="795"/>
      <c r="E491" s="795"/>
      <c r="F491" s="795"/>
      <c r="G491" s="795"/>
      <c r="H491" s="795"/>
      <c r="I491" s="795"/>
      <c r="J491" s="795"/>
      <c r="K491" s="795"/>
      <c r="L491" s="795"/>
    </row>
    <row r="492" spans="1:12" x14ac:dyDescent="0.25">
      <c r="A492" s="795"/>
      <c r="B492" s="795"/>
      <c r="C492" s="795"/>
      <c r="D492" s="795"/>
      <c r="E492" s="795"/>
      <c r="F492" s="795"/>
      <c r="G492" s="795"/>
      <c r="H492" s="795"/>
      <c r="I492" s="795"/>
      <c r="J492" s="795"/>
      <c r="K492" s="795"/>
      <c r="L492" s="795"/>
    </row>
    <row r="493" spans="1:12" x14ac:dyDescent="0.25">
      <c r="A493" s="795"/>
      <c r="B493" s="795"/>
      <c r="C493" s="795"/>
      <c r="D493" s="795"/>
      <c r="E493" s="795"/>
      <c r="F493" s="795"/>
      <c r="G493" s="795"/>
      <c r="H493" s="795"/>
      <c r="I493" s="795"/>
      <c r="J493" s="795"/>
      <c r="K493" s="795"/>
      <c r="L493" s="795"/>
    </row>
    <row r="494" spans="1:12" x14ac:dyDescent="0.25">
      <c r="A494" s="795"/>
      <c r="B494" s="795"/>
      <c r="C494" s="795"/>
      <c r="D494" s="795"/>
      <c r="E494" s="795"/>
      <c r="F494" s="795"/>
      <c r="G494" s="795"/>
      <c r="H494" s="795"/>
      <c r="I494" s="795"/>
      <c r="J494" s="795"/>
      <c r="K494" s="795"/>
      <c r="L494" s="795"/>
    </row>
    <row r="495" spans="1:12" x14ac:dyDescent="0.25">
      <c r="A495" s="795"/>
      <c r="B495" s="795"/>
      <c r="C495" s="795"/>
      <c r="D495" s="795"/>
      <c r="E495" s="795"/>
      <c r="F495" s="795"/>
      <c r="G495" s="795"/>
      <c r="H495" s="795"/>
      <c r="I495" s="795"/>
      <c r="J495" s="795"/>
      <c r="K495" s="795"/>
      <c r="L495" s="795"/>
    </row>
    <row r="496" spans="1:12" x14ac:dyDescent="0.25">
      <c r="A496" s="795"/>
      <c r="B496" s="795"/>
      <c r="C496" s="795"/>
      <c r="D496" s="795"/>
      <c r="E496" s="795"/>
      <c r="F496" s="795"/>
      <c r="G496" s="795"/>
      <c r="H496" s="795"/>
      <c r="I496" s="795"/>
      <c r="J496" s="795"/>
      <c r="K496" s="795"/>
      <c r="L496" s="795"/>
    </row>
    <row r="497" spans="1:12" x14ac:dyDescent="0.25">
      <c r="A497" s="795"/>
      <c r="B497" s="795"/>
      <c r="C497" s="795"/>
      <c r="D497" s="795"/>
      <c r="E497" s="795"/>
      <c r="F497" s="795"/>
      <c r="G497" s="795"/>
      <c r="H497" s="795"/>
      <c r="I497" s="795"/>
      <c r="J497" s="795"/>
      <c r="K497" s="795"/>
      <c r="L497" s="795"/>
    </row>
    <row r="498" spans="1:12" x14ac:dyDescent="0.25">
      <c r="A498" s="795"/>
      <c r="B498" s="795"/>
      <c r="C498" s="795"/>
      <c r="D498" s="795"/>
      <c r="E498" s="795"/>
      <c r="F498" s="795"/>
      <c r="G498" s="795"/>
      <c r="H498" s="795"/>
      <c r="I498" s="795"/>
      <c r="J498" s="795"/>
      <c r="K498" s="795"/>
      <c r="L498" s="795"/>
    </row>
    <row r="499" spans="1:12" x14ac:dyDescent="0.25">
      <c r="A499" s="795"/>
      <c r="B499" s="795"/>
      <c r="C499" s="795"/>
      <c r="D499" s="795"/>
      <c r="E499" s="795"/>
      <c r="F499" s="795"/>
      <c r="G499" s="795"/>
      <c r="H499" s="795"/>
      <c r="I499" s="795"/>
      <c r="J499" s="795"/>
      <c r="K499" s="795"/>
      <c r="L499" s="795"/>
    </row>
    <row r="500" spans="1:12" x14ac:dyDescent="0.25">
      <c r="A500" s="795"/>
      <c r="B500" s="795"/>
      <c r="C500" s="795"/>
      <c r="D500" s="795"/>
      <c r="E500" s="795"/>
      <c r="F500" s="795"/>
      <c r="G500" s="795"/>
      <c r="H500" s="795"/>
      <c r="I500" s="795"/>
      <c r="J500" s="795"/>
      <c r="K500" s="795"/>
      <c r="L500" s="795"/>
    </row>
    <row r="501" spans="1:12" x14ac:dyDescent="0.25">
      <c r="A501" s="795"/>
      <c r="B501" s="795"/>
      <c r="C501" s="795"/>
      <c r="D501" s="795"/>
      <c r="E501" s="795"/>
      <c r="F501" s="795"/>
      <c r="G501" s="795"/>
      <c r="H501" s="795"/>
      <c r="I501" s="795"/>
      <c r="J501" s="795"/>
      <c r="K501" s="795"/>
      <c r="L501" s="795"/>
    </row>
    <row r="502" spans="1:12" x14ac:dyDescent="0.25">
      <c r="A502" s="795"/>
      <c r="B502" s="795"/>
      <c r="C502" s="795"/>
      <c r="D502" s="795"/>
      <c r="E502" s="795"/>
      <c r="F502" s="795"/>
      <c r="G502" s="795"/>
      <c r="H502" s="795"/>
      <c r="I502" s="795"/>
      <c r="J502" s="795"/>
      <c r="K502" s="795"/>
      <c r="L502" s="795"/>
    </row>
    <row r="503" spans="1:12" x14ac:dyDescent="0.25">
      <c r="A503" s="795"/>
      <c r="B503" s="795"/>
      <c r="C503" s="795"/>
      <c r="D503" s="795"/>
      <c r="E503" s="795"/>
      <c r="F503" s="795"/>
      <c r="G503" s="795"/>
      <c r="H503" s="795"/>
      <c r="I503" s="795"/>
      <c r="J503" s="795"/>
      <c r="K503" s="795"/>
      <c r="L503" s="795"/>
    </row>
    <row r="504" spans="1:12" x14ac:dyDescent="0.25">
      <c r="A504" s="795"/>
      <c r="B504" s="795"/>
      <c r="C504" s="795"/>
      <c r="D504" s="795"/>
      <c r="E504" s="795"/>
      <c r="F504" s="795"/>
      <c r="G504" s="795"/>
      <c r="H504" s="795"/>
      <c r="I504" s="795"/>
      <c r="J504" s="795"/>
      <c r="K504" s="795"/>
      <c r="L504" s="795"/>
    </row>
    <row r="505" spans="1:12" x14ac:dyDescent="0.25">
      <c r="A505" s="795"/>
      <c r="B505" s="795"/>
      <c r="C505" s="795"/>
      <c r="D505" s="795"/>
      <c r="E505" s="795"/>
      <c r="F505" s="795"/>
      <c r="G505" s="795"/>
      <c r="H505" s="795"/>
      <c r="I505" s="795"/>
      <c r="J505" s="795"/>
      <c r="K505" s="795"/>
      <c r="L505" s="795"/>
    </row>
    <row r="506" spans="1:12" x14ac:dyDescent="0.25">
      <c r="A506" s="795"/>
      <c r="B506" s="795"/>
      <c r="C506" s="795"/>
      <c r="D506" s="795"/>
      <c r="E506" s="795"/>
      <c r="F506" s="795"/>
      <c r="G506" s="795"/>
      <c r="H506" s="795"/>
      <c r="I506" s="795"/>
      <c r="J506" s="795"/>
      <c r="K506" s="795"/>
      <c r="L506" s="795"/>
    </row>
    <row r="507" spans="1:12" x14ac:dyDescent="0.25">
      <c r="A507" s="795"/>
      <c r="B507" s="795"/>
      <c r="C507" s="795"/>
      <c r="D507" s="795"/>
      <c r="E507" s="795"/>
      <c r="F507" s="795"/>
      <c r="G507" s="795"/>
      <c r="H507" s="795"/>
      <c r="I507" s="795"/>
      <c r="J507" s="795"/>
      <c r="K507" s="795"/>
      <c r="L507" s="795"/>
    </row>
    <row r="508" spans="1:12" x14ac:dyDescent="0.25">
      <c r="A508" s="795"/>
      <c r="B508" s="795"/>
      <c r="C508" s="795"/>
      <c r="D508" s="795"/>
      <c r="E508" s="795"/>
      <c r="F508" s="795"/>
      <c r="G508" s="795"/>
      <c r="H508" s="795"/>
      <c r="I508" s="795"/>
      <c r="J508" s="795"/>
      <c r="K508" s="795"/>
      <c r="L508" s="795"/>
    </row>
    <row r="509" spans="1:12" x14ac:dyDescent="0.25">
      <c r="A509" s="795"/>
      <c r="B509" s="795"/>
      <c r="C509" s="795"/>
      <c r="D509" s="795"/>
      <c r="E509" s="795"/>
      <c r="F509" s="795"/>
      <c r="G509" s="795"/>
      <c r="H509" s="795"/>
      <c r="I509" s="795"/>
      <c r="J509" s="795"/>
      <c r="K509" s="795"/>
      <c r="L509" s="795"/>
    </row>
    <row r="510" spans="1:12" x14ac:dyDescent="0.25">
      <c r="A510" s="795"/>
      <c r="B510" s="795"/>
      <c r="C510" s="795"/>
      <c r="D510" s="795"/>
      <c r="E510" s="795"/>
      <c r="F510" s="795"/>
      <c r="G510" s="795"/>
      <c r="H510" s="795"/>
      <c r="I510" s="795"/>
      <c r="J510" s="795"/>
      <c r="K510" s="795"/>
      <c r="L510" s="795"/>
    </row>
    <row r="511" spans="1:12" x14ac:dyDescent="0.25">
      <c r="A511" s="795"/>
      <c r="B511" s="795"/>
      <c r="C511" s="795"/>
      <c r="D511" s="795"/>
      <c r="E511" s="795"/>
      <c r="F511" s="795"/>
      <c r="G511" s="795"/>
      <c r="H511" s="795"/>
      <c r="I511" s="795"/>
      <c r="J511" s="795"/>
      <c r="K511" s="795"/>
      <c r="L511" s="795"/>
    </row>
    <row r="512" spans="1:12" x14ac:dyDescent="0.25">
      <c r="A512" s="795"/>
      <c r="B512" s="795"/>
      <c r="C512" s="795"/>
      <c r="D512" s="795"/>
      <c r="E512" s="795"/>
      <c r="F512" s="795"/>
      <c r="G512" s="795"/>
      <c r="H512" s="795"/>
      <c r="I512" s="795"/>
      <c r="J512" s="795"/>
      <c r="K512" s="795"/>
      <c r="L512" s="795"/>
    </row>
    <row r="513" spans="1:12" x14ac:dyDescent="0.25">
      <c r="A513" s="795"/>
      <c r="B513" s="795"/>
      <c r="C513" s="795"/>
      <c r="D513" s="795"/>
      <c r="E513" s="795"/>
      <c r="F513" s="795"/>
      <c r="G513" s="795"/>
      <c r="H513" s="795"/>
      <c r="I513" s="795"/>
      <c r="J513" s="795"/>
      <c r="K513" s="795"/>
      <c r="L513" s="795"/>
    </row>
    <row r="514" spans="1:12" x14ac:dyDescent="0.25">
      <c r="A514" s="795"/>
      <c r="B514" s="795"/>
      <c r="C514" s="795"/>
      <c r="D514" s="795"/>
      <c r="E514" s="795"/>
      <c r="F514" s="795"/>
      <c r="G514" s="795"/>
      <c r="H514" s="795"/>
      <c r="I514" s="795"/>
      <c r="J514" s="795"/>
      <c r="K514" s="795"/>
      <c r="L514" s="795"/>
    </row>
    <row r="515" spans="1:12" x14ac:dyDescent="0.25">
      <c r="A515" s="795"/>
      <c r="B515" s="795"/>
      <c r="C515" s="795"/>
      <c r="D515" s="795"/>
      <c r="E515" s="795"/>
      <c r="F515" s="795"/>
      <c r="G515" s="795"/>
      <c r="H515" s="795"/>
      <c r="I515" s="795"/>
      <c r="J515" s="795"/>
      <c r="K515" s="795"/>
      <c r="L515" s="795"/>
    </row>
    <row r="516" spans="1:12" x14ac:dyDescent="0.25">
      <c r="A516" s="795"/>
      <c r="B516" s="795"/>
      <c r="C516" s="795"/>
      <c r="D516" s="795"/>
      <c r="E516" s="795"/>
      <c r="F516" s="795"/>
      <c r="G516" s="795"/>
      <c r="H516" s="795"/>
      <c r="I516" s="795"/>
      <c r="J516" s="795"/>
      <c r="K516" s="795"/>
      <c r="L516" s="795"/>
    </row>
    <row r="517" spans="1:12" x14ac:dyDescent="0.25">
      <c r="A517" s="795"/>
      <c r="B517" s="795"/>
      <c r="C517" s="795"/>
      <c r="D517" s="795"/>
      <c r="E517" s="795"/>
      <c r="F517" s="795"/>
      <c r="G517" s="795"/>
      <c r="H517" s="795"/>
      <c r="I517" s="795"/>
      <c r="J517" s="795"/>
      <c r="K517" s="795"/>
      <c r="L517" s="795"/>
    </row>
    <row r="518" spans="1:12" x14ac:dyDescent="0.25">
      <c r="A518" s="795"/>
      <c r="B518" s="795"/>
      <c r="C518" s="795"/>
      <c r="D518" s="795"/>
      <c r="E518" s="795"/>
      <c r="F518" s="795"/>
      <c r="G518" s="795"/>
      <c r="H518" s="795"/>
      <c r="I518" s="795"/>
      <c r="J518" s="795"/>
      <c r="K518" s="795"/>
      <c r="L518" s="795"/>
    </row>
    <row r="519" spans="1:12" x14ac:dyDescent="0.25">
      <c r="A519" s="795"/>
      <c r="B519" s="795"/>
      <c r="C519" s="795"/>
      <c r="D519" s="795"/>
      <c r="E519" s="795"/>
      <c r="F519" s="795"/>
      <c r="G519" s="795"/>
      <c r="H519" s="795"/>
      <c r="I519" s="795"/>
      <c r="J519" s="795"/>
      <c r="K519" s="795"/>
      <c r="L519" s="795"/>
    </row>
    <row r="520" spans="1:12" x14ac:dyDescent="0.25">
      <c r="A520" s="795"/>
      <c r="B520" s="795"/>
      <c r="C520" s="795"/>
      <c r="D520" s="795"/>
      <c r="E520" s="795"/>
      <c r="F520" s="795"/>
      <c r="G520" s="795"/>
      <c r="H520" s="795"/>
      <c r="I520" s="795"/>
      <c r="J520" s="795"/>
      <c r="K520" s="795"/>
      <c r="L520" s="795"/>
    </row>
    <row r="521" spans="1:12" x14ac:dyDescent="0.25">
      <c r="A521" s="795"/>
      <c r="B521" s="795"/>
      <c r="C521" s="795"/>
      <c r="D521" s="795"/>
      <c r="E521" s="795"/>
      <c r="F521" s="795"/>
      <c r="G521" s="795"/>
      <c r="H521" s="795"/>
      <c r="I521" s="795"/>
      <c r="J521" s="795"/>
      <c r="K521" s="795"/>
      <c r="L521" s="795"/>
    </row>
    <row r="522" spans="1:12" x14ac:dyDescent="0.25">
      <c r="A522" s="795"/>
      <c r="B522" s="795"/>
      <c r="C522" s="795"/>
      <c r="D522" s="795"/>
      <c r="E522" s="795"/>
      <c r="F522" s="795"/>
      <c r="G522" s="795"/>
      <c r="H522" s="795"/>
      <c r="I522" s="795"/>
      <c r="J522" s="795"/>
      <c r="K522" s="795"/>
      <c r="L522" s="795"/>
    </row>
    <row r="523" spans="1:12" x14ac:dyDescent="0.25">
      <c r="A523" s="795"/>
      <c r="B523" s="795"/>
      <c r="C523" s="795"/>
      <c r="D523" s="795"/>
      <c r="E523" s="795"/>
      <c r="F523" s="795"/>
      <c r="G523" s="795"/>
      <c r="H523" s="795"/>
      <c r="I523" s="795"/>
      <c r="J523" s="795"/>
      <c r="K523" s="795"/>
      <c r="L523" s="795"/>
    </row>
    <row r="524" spans="1:12" x14ac:dyDescent="0.25">
      <c r="A524" s="795"/>
      <c r="B524" s="795"/>
      <c r="C524" s="795"/>
      <c r="D524" s="795"/>
      <c r="E524" s="795"/>
      <c r="F524" s="795"/>
      <c r="G524" s="795"/>
      <c r="H524" s="795"/>
      <c r="I524" s="795"/>
      <c r="J524" s="795"/>
      <c r="K524" s="795"/>
      <c r="L524" s="795"/>
    </row>
    <row r="525" spans="1:12" x14ac:dyDescent="0.25">
      <c r="A525" s="795"/>
      <c r="B525" s="795"/>
      <c r="C525" s="795"/>
      <c r="D525" s="795"/>
      <c r="E525" s="795"/>
      <c r="F525" s="795"/>
      <c r="G525" s="795"/>
      <c r="H525" s="795"/>
      <c r="I525" s="795"/>
      <c r="J525" s="795"/>
      <c r="K525" s="795"/>
      <c r="L525" s="795"/>
    </row>
    <row r="526" spans="1:12" x14ac:dyDescent="0.25">
      <c r="A526" s="795"/>
      <c r="B526" s="795"/>
      <c r="C526" s="795"/>
      <c r="D526" s="795"/>
      <c r="E526" s="795"/>
      <c r="F526" s="795"/>
      <c r="G526" s="795"/>
      <c r="H526" s="795"/>
      <c r="I526" s="795"/>
      <c r="J526" s="795"/>
      <c r="K526" s="795"/>
      <c r="L526" s="795"/>
    </row>
    <row r="527" spans="1:12" x14ac:dyDescent="0.25">
      <c r="A527" s="795"/>
      <c r="B527" s="795"/>
      <c r="C527" s="795"/>
      <c r="D527" s="795"/>
      <c r="E527" s="795"/>
      <c r="F527" s="795"/>
      <c r="G527" s="795"/>
      <c r="H527" s="795"/>
      <c r="I527" s="795"/>
      <c r="J527" s="795"/>
      <c r="K527" s="795"/>
      <c r="L527" s="795"/>
    </row>
    <row r="528" spans="1:12" x14ac:dyDescent="0.25">
      <c r="A528" s="795"/>
      <c r="B528" s="795"/>
      <c r="C528" s="795"/>
      <c r="D528" s="795"/>
      <c r="E528" s="795"/>
      <c r="F528" s="795"/>
      <c r="G528" s="795"/>
      <c r="H528" s="795"/>
      <c r="I528" s="795"/>
      <c r="J528" s="795"/>
      <c r="K528" s="795"/>
      <c r="L528" s="795"/>
    </row>
    <row r="529" spans="1:12" x14ac:dyDescent="0.25">
      <c r="A529" s="795"/>
      <c r="B529" s="795"/>
      <c r="C529" s="795"/>
      <c r="D529" s="795"/>
      <c r="E529" s="795"/>
      <c r="F529" s="795"/>
      <c r="G529" s="795"/>
      <c r="H529" s="795"/>
      <c r="I529" s="795"/>
      <c r="J529" s="795"/>
      <c r="K529" s="795"/>
      <c r="L529" s="795"/>
    </row>
    <row r="530" spans="1:12" x14ac:dyDescent="0.25">
      <c r="A530" s="795"/>
      <c r="B530" s="795"/>
      <c r="C530" s="795"/>
      <c r="D530" s="795"/>
      <c r="E530" s="795"/>
      <c r="F530" s="795"/>
      <c r="G530" s="795"/>
      <c r="H530" s="795"/>
      <c r="I530" s="795"/>
      <c r="J530" s="795"/>
      <c r="K530" s="795"/>
      <c r="L530" s="795"/>
    </row>
    <row r="531" spans="1:12" x14ac:dyDescent="0.25">
      <c r="A531" s="795"/>
      <c r="B531" s="795"/>
      <c r="C531" s="795"/>
      <c r="D531" s="795"/>
      <c r="E531" s="795"/>
      <c r="F531" s="795"/>
      <c r="G531" s="795"/>
      <c r="H531" s="795"/>
      <c r="I531" s="795"/>
      <c r="J531" s="795"/>
      <c r="K531" s="795"/>
      <c r="L531" s="795"/>
    </row>
    <row r="532" spans="1:12" x14ac:dyDescent="0.25">
      <c r="A532" s="795"/>
      <c r="B532" s="795"/>
      <c r="C532" s="795"/>
      <c r="D532" s="795"/>
      <c r="E532" s="795"/>
      <c r="F532" s="795"/>
      <c r="G532" s="795"/>
      <c r="H532" s="795"/>
      <c r="I532" s="795"/>
      <c r="J532" s="795"/>
      <c r="K532" s="795"/>
      <c r="L532" s="795"/>
    </row>
    <row r="533" spans="1:12" x14ac:dyDescent="0.25">
      <c r="A533" s="795"/>
      <c r="B533" s="795"/>
      <c r="C533" s="795"/>
      <c r="D533" s="795"/>
      <c r="E533" s="795"/>
      <c r="F533" s="795"/>
      <c r="G533" s="795"/>
      <c r="H533" s="795"/>
      <c r="I533" s="795"/>
      <c r="J533" s="795"/>
      <c r="K533" s="795"/>
      <c r="L533" s="795"/>
    </row>
    <row r="534" spans="1:12" x14ac:dyDescent="0.25">
      <c r="A534" s="795"/>
      <c r="B534" s="795"/>
      <c r="C534" s="795"/>
      <c r="D534" s="795"/>
      <c r="E534" s="795"/>
      <c r="F534" s="795"/>
      <c r="G534" s="795"/>
      <c r="H534" s="795"/>
      <c r="I534" s="795"/>
      <c r="J534" s="795"/>
      <c r="K534" s="795"/>
      <c r="L534" s="795"/>
    </row>
    <row r="535" spans="1:12" x14ac:dyDescent="0.25">
      <c r="A535" s="795"/>
      <c r="B535" s="795"/>
      <c r="C535" s="795"/>
      <c r="D535" s="795"/>
      <c r="E535" s="795"/>
      <c r="F535" s="795"/>
      <c r="G535" s="795"/>
      <c r="H535" s="795"/>
      <c r="I535" s="795"/>
      <c r="J535" s="795"/>
      <c r="K535" s="795"/>
      <c r="L535" s="795"/>
    </row>
    <row r="536" spans="1:12" x14ac:dyDescent="0.25">
      <c r="A536" s="795"/>
      <c r="B536" s="795"/>
      <c r="C536" s="795"/>
      <c r="D536" s="795"/>
      <c r="E536" s="795"/>
      <c r="F536" s="795"/>
      <c r="G536" s="795"/>
      <c r="H536" s="795"/>
      <c r="I536" s="795"/>
      <c r="J536" s="795"/>
      <c r="K536" s="795"/>
      <c r="L536" s="795"/>
    </row>
    <row r="537" spans="1:12" x14ac:dyDescent="0.25">
      <c r="A537" s="795"/>
      <c r="B537" s="795"/>
      <c r="C537" s="795"/>
      <c r="D537" s="795"/>
      <c r="E537" s="795"/>
      <c r="F537" s="795"/>
      <c r="G537" s="795"/>
      <c r="H537" s="795"/>
      <c r="I537" s="795"/>
      <c r="J537" s="795"/>
      <c r="K537" s="795"/>
      <c r="L537" s="795"/>
    </row>
    <row r="538" spans="1:12" x14ac:dyDescent="0.25">
      <c r="A538" s="795"/>
      <c r="B538" s="795"/>
      <c r="C538" s="795"/>
      <c r="D538" s="795"/>
      <c r="E538" s="795"/>
      <c r="F538" s="795"/>
      <c r="G538" s="795"/>
      <c r="H538" s="795"/>
      <c r="I538" s="795"/>
      <c r="J538" s="795"/>
      <c r="K538" s="795"/>
      <c r="L538" s="795"/>
    </row>
    <row r="539" spans="1:12" x14ac:dyDescent="0.25">
      <c r="A539" s="795"/>
      <c r="B539" s="795"/>
      <c r="C539" s="795"/>
      <c r="D539" s="795"/>
      <c r="E539" s="795"/>
      <c r="F539" s="795"/>
      <c r="G539" s="795"/>
      <c r="H539" s="795"/>
      <c r="I539" s="795"/>
      <c r="J539" s="795"/>
      <c r="K539" s="795"/>
      <c r="L539" s="795"/>
    </row>
    <row r="540" spans="1:12" x14ac:dyDescent="0.25">
      <c r="A540" s="795"/>
      <c r="B540" s="795"/>
      <c r="C540" s="795"/>
      <c r="D540" s="795"/>
      <c r="E540" s="795"/>
      <c r="F540" s="795"/>
      <c r="G540" s="795"/>
      <c r="H540" s="795"/>
      <c r="I540" s="795"/>
      <c r="J540" s="795"/>
      <c r="K540" s="795"/>
      <c r="L540" s="795"/>
    </row>
    <row r="541" spans="1:12" x14ac:dyDescent="0.25">
      <c r="A541" s="795"/>
      <c r="B541" s="795"/>
      <c r="C541" s="795"/>
      <c r="D541" s="795"/>
      <c r="E541" s="795"/>
      <c r="F541" s="795"/>
      <c r="G541" s="795"/>
      <c r="H541" s="795"/>
      <c r="I541" s="795"/>
      <c r="J541" s="795"/>
      <c r="K541" s="795"/>
      <c r="L541" s="795"/>
    </row>
    <row r="542" spans="1:12" x14ac:dyDescent="0.25">
      <c r="A542" s="795"/>
      <c r="B542" s="795"/>
      <c r="C542" s="795"/>
      <c r="D542" s="795"/>
      <c r="E542" s="795"/>
      <c r="F542" s="795"/>
      <c r="G542" s="795"/>
      <c r="H542" s="795"/>
      <c r="I542" s="795"/>
      <c r="J542" s="795"/>
      <c r="K542" s="795"/>
      <c r="L542" s="795"/>
    </row>
    <row r="543" spans="1:12" x14ac:dyDescent="0.25">
      <c r="A543" s="795"/>
      <c r="B543" s="795"/>
      <c r="C543" s="795"/>
      <c r="D543" s="795"/>
      <c r="E543" s="795"/>
      <c r="F543" s="795"/>
      <c r="G543" s="795"/>
      <c r="H543" s="795"/>
      <c r="I543" s="795"/>
      <c r="J543" s="795"/>
      <c r="K543" s="795"/>
      <c r="L543" s="795"/>
    </row>
    <row r="544" spans="1:12" x14ac:dyDescent="0.25">
      <c r="A544" s="795"/>
      <c r="B544" s="795"/>
      <c r="C544" s="795"/>
      <c r="D544" s="795"/>
      <c r="E544" s="795"/>
      <c r="F544" s="795"/>
      <c r="G544" s="795"/>
      <c r="H544" s="795"/>
      <c r="I544" s="795"/>
      <c r="J544" s="795"/>
      <c r="K544" s="795"/>
      <c r="L544" s="795"/>
    </row>
    <row r="545" spans="1:12" x14ac:dyDescent="0.25">
      <c r="A545" s="795"/>
      <c r="B545" s="795"/>
      <c r="C545" s="795"/>
      <c r="D545" s="795"/>
      <c r="E545" s="795"/>
      <c r="F545" s="795"/>
      <c r="G545" s="795"/>
      <c r="H545" s="795"/>
      <c r="I545" s="795"/>
      <c r="J545" s="795"/>
      <c r="K545" s="795"/>
      <c r="L545" s="795"/>
    </row>
    <row r="546" spans="1:12" x14ac:dyDescent="0.25">
      <c r="A546" s="795"/>
      <c r="B546" s="795"/>
      <c r="C546" s="795"/>
      <c r="D546" s="795"/>
      <c r="E546" s="795"/>
      <c r="F546" s="795"/>
      <c r="G546" s="795"/>
      <c r="H546" s="795"/>
      <c r="I546" s="795"/>
      <c r="J546" s="795"/>
      <c r="K546" s="795"/>
      <c r="L546" s="795"/>
    </row>
    <row r="547" spans="1:12" x14ac:dyDescent="0.25">
      <c r="A547" s="795"/>
      <c r="B547" s="795"/>
      <c r="C547" s="795"/>
      <c r="D547" s="795"/>
      <c r="E547" s="795"/>
      <c r="F547" s="795"/>
      <c r="G547" s="795"/>
      <c r="H547" s="795"/>
      <c r="I547" s="795"/>
      <c r="J547" s="795"/>
      <c r="K547" s="795"/>
      <c r="L547" s="795"/>
    </row>
    <row r="548" spans="1:12" x14ac:dyDescent="0.25">
      <c r="A548" s="795"/>
      <c r="B548" s="795"/>
      <c r="C548" s="795"/>
      <c r="D548" s="795"/>
      <c r="E548" s="795"/>
      <c r="F548" s="795"/>
      <c r="G548" s="795"/>
      <c r="H548" s="795"/>
      <c r="I548" s="795"/>
      <c r="J548" s="795"/>
      <c r="K548" s="795"/>
      <c r="L548" s="795"/>
    </row>
    <row r="549" spans="1:12" x14ac:dyDescent="0.25">
      <c r="A549" s="795"/>
      <c r="B549" s="795"/>
      <c r="C549" s="795"/>
      <c r="D549" s="795"/>
      <c r="E549" s="795"/>
      <c r="F549" s="795"/>
      <c r="G549" s="795"/>
      <c r="H549" s="795"/>
      <c r="I549" s="795"/>
      <c r="J549" s="795"/>
      <c r="K549" s="795"/>
      <c r="L549" s="795"/>
    </row>
    <row r="550" spans="1:12" x14ac:dyDescent="0.25">
      <c r="A550" s="795"/>
      <c r="B550" s="795"/>
      <c r="C550" s="795"/>
      <c r="D550" s="795"/>
      <c r="E550" s="795"/>
      <c r="F550" s="795"/>
      <c r="G550" s="795"/>
      <c r="H550" s="795"/>
      <c r="I550" s="795"/>
      <c r="J550" s="795"/>
      <c r="K550" s="795"/>
      <c r="L550" s="795"/>
    </row>
    <row r="551" spans="1:12" x14ac:dyDescent="0.25">
      <c r="A551" s="795"/>
      <c r="B551" s="795"/>
      <c r="C551" s="795"/>
      <c r="D551" s="795"/>
      <c r="E551" s="795"/>
      <c r="F551" s="795"/>
      <c r="G551" s="795"/>
      <c r="H551" s="795"/>
      <c r="I551" s="795"/>
      <c r="J551" s="795"/>
      <c r="K551" s="795"/>
      <c r="L551" s="795"/>
    </row>
    <row r="552" spans="1:12" x14ac:dyDescent="0.25">
      <c r="A552" s="795"/>
      <c r="B552" s="795"/>
      <c r="C552" s="795"/>
      <c r="D552" s="795"/>
      <c r="E552" s="795"/>
      <c r="F552" s="795"/>
      <c r="G552" s="795"/>
      <c r="H552" s="795"/>
      <c r="I552" s="795"/>
      <c r="J552" s="795"/>
      <c r="K552" s="795"/>
      <c r="L552" s="795"/>
    </row>
    <row r="553" spans="1:12" x14ac:dyDescent="0.25">
      <c r="A553" s="795"/>
      <c r="B553" s="795"/>
      <c r="C553" s="795"/>
      <c r="D553" s="795"/>
      <c r="E553" s="795"/>
      <c r="F553" s="795"/>
      <c r="G553" s="795"/>
      <c r="H553" s="795"/>
      <c r="I553" s="795"/>
      <c r="J553" s="795"/>
      <c r="K553" s="795"/>
      <c r="L553" s="795"/>
    </row>
    <row r="554" spans="1:12" x14ac:dyDescent="0.25">
      <c r="A554" s="795"/>
      <c r="B554" s="795"/>
      <c r="C554" s="795"/>
      <c r="D554" s="795"/>
      <c r="E554" s="795"/>
      <c r="F554" s="795"/>
      <c r="G554" s="795"/>
      <c r="H554" s="795"/>
      <c r="I554" s="795"/>
      <c r="J554" s="795"/>
      <c r="K554" s="795"/>
      <c r="L554" s="795"/>
    </row>
    <row r="555" spans="1:12" x14ac:dyDescent="0.25">
      <c r="A555" s="795"/>
      <c r="B555" s="795"/>
      <c r="C555" s="795"/>
      <c r="D555" s="795"/>
      <c r="E555" s="795"/>
      <c r="F555" s="795"/>
      <c r="G555" s="795"/>
      <c r="H555" s="795"/>
      <c r="I555" s="795"/>
      <c r="J555" s="795"/>
      <c r="K555" s="795"/>
      <c r="L555" s="795"/>
    </row>
    <row r="556" spans="1:12" x14ac:dyDescent="0.25">
      <c r="A556" s="795"/>
      <c r="B556" s="795"/>
      <c r="C556" s="795"/>
      <c r="D556" s="795"/>
      <c r="E556" s="795"/>
      <c r="F556" s="795"/>
      <c r="G556" s="795"/>
      <c r="H556" s="795"/>
      <c r="I556" s="795"/>
      <c r="J556" s="795"/>
      <c r="K556" s="795"/>
      <c r="L556" s="795"/>
    </row>
    <row r="557" spans="1:12" x14ac:dyDescent="0.25">
      <c r="A557" s="795"/>
      <c r="B557" s="795"/>
      <c r="C557" s="795"/>
      <c r="D557" s="795"/>
      <c r="E557" s="795"/>
      <c r="F557" s="795"/>
      <c r="G557" s="795"/>
      <c r="H557" s="795"/>
      <c r="I557" s="795"/>
      <c r="J557" s="795"/>
      <c r="K557" s="795"/>
      <c r="L557" s="795"/>
    </row>
    <row r="558" spans="1:12" x14ac:dyDescent="0.25">
      <c r="A558" s="795"/>
      <c r="B558" s="795"/>
      <c r="C558" s="795"/>
      <c r="D558" s="795"/>
      <c r="E558" s="795"/>
      <c r="F558" s="795"/>
      <c r="G558" s="795"/>
      <c r="H558" s="795"/>
      <c r="I558" s="795"/>
      <c r="J558" s="795"/>
      <c r="K558" s="795"/>
      <c r="L558" s="795"/>
    </row>
    <row r="559" spans="1:12" x14ac:dyDescent="0.25">
      <c r="A559" s="795"/>
      <c r="B559" s="795"/>
      <c r="C559" s="795"/>
      <c r="D559" s="795"/>
      <c r="E559" s="795"/>
      <c r="F559" s="795"/>
      <c r="G559" s="795"/>
      <c r="H559" s="795"/>
      <c r="I559" s="795"/>
      <c r="J559" s="795"/>
      <c r="K559" s="795"/>
      <c r="L559" s="795"/>
    </row>
    <row r="560" spans="1:12" x14ac:dyDescent="0.25">
      <c r="A560" s="795"/>
      <c r="B560" s="795"/>
      <c r="C560" s="795"/>
      <c r="D560" s="795"/>
      <c r="E560" s="795"/>
      <c r="F560" s="795"/>
      <c r="G560" s="795"/>
      <c r="H560" s="795"/>
      <c r="I560" s="795"/>
      <c r="J560" s="795"/>
      <c r="K560" s="795"/>
      <c r="L560" s="795"/>
    </row>
    <row r="561" spans="1:12" x14ac:dyDescent="0.25">
      <c r="A561" s="795"/>
      <c r="B561" s="795"/>
      <c r="C561" s="795"/>
      <c r="D561" s="795"/>
      <c r="E561" s="795"/>
      <c r="F561" s="795"/>
      <c r="G561" s="795"/>
      <c r="H561" s="795"/>
      <c r="I561" s="795"/>
      <c r="J561" s="795"/>
      <c r="K561" s="795"/>
      <c r="L561" s="795"/>
    </row>
    <row r="562" spans="1:12" x14ac:dyDescent="0.25">
      <c r="A562" s="795"/>
      <c r="B562" s="795"/>
      <c r="C562" s="795"/>
      <c r="D562" s="795"/>
      <c r="E562" s="795"/>
      <c r="F562" s="795"/>
      <c r="G562" s="795"/>
      <c r="H562" s="795"/>
      <c r="I562" s="795"/>
      <c r="J562" s="795"/>
      <c r="K562" s="795"/>
      <c r="L562" s="795"/>
    </row>
    <row r="563" spans="1:12" x14ac:dyDescent="0.25">
      <c r="A563" s="795"/>
      <c r="B563" s="795"/>
      <c r="C563" s="795"/>
      <c r="D563" s="795"/>
      <c r="E563" s="795"/>
      <c r="F563" s="795"/>
      <c r="G563" s="795"/>
      <c r="H563" s="795"/>
      <c r="I563" s="795"/>
      <c r="J563" s="795"/>
      <c r="K563" s="795"/>
      <c r="L563" s="795"/>
    </row>
    <row r="564" spans="1:12" x14ac:dyDescent="0.25">
      <c r="A564" s="795"/>
      <c r="B564" s="795"/>
      <c r="C564" s="795"/>
      <c r="D564" s="795"/>
      <c r="E564" s="795"/>
      <c r="F564" s="795"/>
      <c r="G564" s="795"/>
      <c r="H564" s="795"/>
      <c r="I564" s="795"/>
      <c r="J564" s="795"/>
      <c r="K564" s="795"/>
      <c r="L564" s="795"/>
    </row>
    <row r="565" spans="1:12" x14ac:dyDescent="0.25">
      <c r="A565" s="795"/>
      <c r="B565" s="795"/>
      <c r="C565" s="795"/>
      <c r="D565" s="795"/>
      <c r="E565" s="795"/>
      <c r="F565" s="795"/>
      <c r="G565" s="795"/>
      <c r="H565" s="795"/>
      <c r="I565" s="795"/>
      <c r="J565" s="795"/>
      <c r="K565" s="795"/>
      <c r="L565" s="795"/>
    </row>
    <row r="566" spans="1:12" x14ac:dyDescent="0.25">
      <c r="A566" s="795"/>
      <c r="B566" s="795"/>
      <c r="C566" s="795"/>
      <c r="D566" s="795"/>
      <c r="E566" s="795"/>
      <c r="F566" s="795"/>
      <c r="G566" s="795"/>
      <c r="H566" s="795"/>
      <c r="I566" s="795"/>
      <c r="J566" s="795"/>
      <c r="K566" s="795"/>
      <c r="L566" s="795"/>
    </row>
    <row r="567" spans="1:12" x14ac:dyDescent="0.25">
      <c r="A567" s="795"/>
      <c r="B567" s="795"/>
      <c r="C567" s="795"/>
      <c r="D567" s="795"/>
      <c r="E567" s="795"/>
      <c r="F567" s="795"/>
      <c r="G567" s="795"/>
      <c r="H567" s="795"/>
      <c r="I567" s="795"/>
      <c r="J567" s="795"/>
      <c r="K567" s="795"/>
      <c r="L567" s="795"/>
    </row>
    <row r="568" spans="1:12" x14ac:dyDescent="0.25">
      <c r="A568" s="795"/>
      <c r="B568" s="795"/>
      <c r="C568" s="795"/>
      <c r="D568" s="795"/>
      <c r="E568" s="795"/>
      <c r="F568" s="795"/>
      <c r="G568" s="795"/>
      <c r="H568" s="795"/>
      <c r="I568" s="795"/>
      <c r="J568" s="795"/>
      <c r="K568" s="795"/>
      <c r="L568" s="795"/>
    </row>
    <row r="569" spans="1:12" x14ac:dyDescent="0.25">
      <c r="A569" s="795"/>
      <c r="B569" s="795"/>
      <c r="C569" s="795"/>
      <c r="D569" s="795"/>
      <c r="E569" s="795"/>
      <c r="F569" s="795"/>
      <c r="G569" s="795"/>
      <c r="H569" s="795"/>
      <c r="I569" s="795"/>
      <c r="J569" s="795"/>
      <c r="K569" s="795"/>
      <c r="L569" s="795"/>
    </row>
    <row r="570" spans="1:12" x14ac:dyDescent="0.25">
      <c r="A570" s="795"/>
      <c r="B570" s="795"/>
      <c r="C570" s="795"/>
      <c r="D570" s="795"/>
      <c r="E570" s="795"/>
      <c r="F570" s="795"/>
      <c r="G570" s="795"/>
      <c r="H570" s="795"/>
      <c r="I570" s="795"/>
      <c r="J570" s="795"/>
      <c r="K570" s="795"/>
      <c r="L570" s="795"/>
    </row>
    <row r="571" spans="1:12" x14ac:dyDescent="0.25">
      <c r="A571" s="795"/>
      <c r="B571" s="795"/>
      <c r="C571" s="795"/>
      <c r="D571" s="795"/>
      <c r="E571" s="795"/>
      <c r="F571" s="795"/>
      <c r="G571" s="795"/>
      <c r="H571" s="795"/>
      <c r="I571" s="795"/>
      <c r="J571" s="795"/>
      <c r="K571" s="795"/>
      <c r="L571" s="795"/>
    </row>
    <row r="572" spans="1:12" x14ac:dyDescent="0.25">
      <c r="A572" s="795"/>
      <c r="B572" s="795"/>
      <c r="C572" s="795"/>
      <c r="D572" s="795"/>
      <c r="E572" s="795"/>
      <c r="F572" s="795"/>
      <c r="G572" s="795"/>
      <c r="H572" s="795"/>
      <c r="I572" s="795"/>
      <c r="J572" s="795"/>
      <c r="K572" s="795"/>
      <c r="L572" s="795"/>
    </row>
  </sheetData>
  <mergeCells count="6">
    <mergeCell ref="A20:D20"/>
    <mergeCell ref="A9:C9"/>
    <mergeCell ref="A3:K3"/>
    <mergeCell ref="A14:M14"/>
    <mergeCell ref="A26:H26"/>
    <mergeCell ref="I26:L26"/>
  </mergeCells>
  <dataValidations count="1">
    <dataValidation type="list" allowBlank="1" showInputMessage="1" showErrorMessage="1" sqref="G29:G572">
      <formula1>"Reversibile,Non reversibile"</formula1>
    </dataValidation>
  </dataValidations>
  <hyperlinks>
    <hyperlink ref="B1" location="Menu!A1" display="Menu"/>
  </hyperlink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8"/>
  <sheetViews>
    <sheetView zoomScale="70" zoomScaleNormal="70" workbookViewId="0">
      <selection activeCell="G17" sqref="G17"/>
    </sheetView>
  </sheetViews>
  <sheetFormatPr defaultRowHeight="15" x14ac:dyDescent="0.25"/>
  <cols>
    <col min="1" max="1" width="24.7109375" style="38" customWidth="1"/>
    <col min="2" max="3" width="16.7109375" style="38" customWidth="1"/>
    <col min="4" max="4" width="20" style="38" customWidth="1"/>
    <col min="5" max="5" width="19.7109375" style="38" customWidth="1"/>
    <col min="6" max="6" width="24.85546875" style="38" customWidth="1"/>
    <col min="7" max="7" width="23.5703125" style="38" customWidth="1"/>
    <col min="8" max="8" width="17.28515625" style="38" customWidth="1"/>
    <col min="9" max="9" width="15" style="38" customWidth="1"/>
    <col min="10" max="11" width="14.85546875" style="38" customWidth="1"/>
    <col min="12" max="13" width="15.7109375" style="38" customWidth="1"/>
    <col min="14" max="14" width="19" style="38" customWidth="1"/>
    <col min="15" max="15" width="21.42578125" style="38" customWidth="1"/>
    <col min="16" max="16" width="17.7109375" style="38" customWidth="1"/>
    <col min="17" max="17" width="16" style="38" customWidth="1"/>
    <col min="18" max="18" width="20" style="38" customWidth="1"/>
    <col min="19" max="19" width="21" style="38" customWidth="1"/>
    <col min="20" max="20" width="17.85546875" style="38" customWidth="1"/>
    <col min="21" max="16384" width="9.140625" style="38"/>
  </cols>
  <sheetData>
    <row r="1" spans="1:20" ht="19.5" thickBot="1" x14ac:dyDescent="0.35">
      <c r="A1" s="602" t="s">
        <v>342</v>
      </c>
      <c r="B1" s="961"/>
      <c r="C1" s="603" t="s">
        <v>658</v>
      </c>
      <c r="D1" s="799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</row>
    <row r="2" spans="1:20" ht="19.5" thickBot="1" x14ac:dyDescent="0.35">
      <c r="A2" s="1345" t="s">
        <v>0</v>
      </c>
      <c r="B2" s="1345"/>
      <c r="C2" s="1345"/>
      <c r="D2" s="1345"/>
      <c r="E2" s="1345"/>
      <c r="F2" s="1345"/>
      <c r="G2" s="1345"/>
      <c r="H2" s="1345"/>
      <c r="I2" s="1345"/>
      <c r="J2" s="1345"/>
      <c r="K2" s="1345"/>
      <c r="L2" s="1345"/>
      <c r="M2" s="1345"/>
      <c r="N2" s="1346"/>
      <c r="O2" s="1359" t="s">
        <v>1</v>
      </c>
      <c r="P2" s="1360"/>
      <c r="Q2" s="1339" t="s">
        <v>2</v>
      </c>
      <c r="R2" s="1340"/>
      <c r="S2" s="1340"/>
      <c r="T2" s="1341"/>
    </row>
    <row r="3" spans="1:20" ht="78.75" customHeight="1" thickBot="1" x14ac:dyDescent="0.3">
      <c r="A3" s="727" t="s">
        <v>343</v>
      </c>
      <c r="B3" s="726" t="s">
        <v>344</v>
      </c>
      <c r="C3" s="728" t="s">
        <v>484</v>
      </c>
      <c r="D3" s="728" t="s">
        <v>23</v>
      </c>
      <c r="E3" s="728" t="s">
        <v>345</v>
      </c>
      <c r="F3" s="728" t="s">
        <v>485</v>
      </c>
      <c r="G3" s="728" t="s">
        <v>395</v>
      </c>
      <c r="H3" s="728" t="s">
        <v>396</v>
      </c>
      <c r="I3" s="648" t="s">
        <v>299</v>
      </c>
      <c r="J3" s="648" t="s">
        <v>346</v>
      </c>
      <c r="K3" s="648" t="s">
        <v>651</v>
      </c>
      <c r="L3" s="648" t="s">
        <v>639</v>
      </c>
      <c r="M3" s="962" t="s">
        <v>570</v>
      </c>
      <c r="N3" s="963" t="s">
        <v>340</v>
      </c>
      <c r="O3" s="964" t="s">
        <v>572</v>
      </c>
      <c r="P3" s="965" t="s">
        <v>640</v>
      </c>
      <c r="Q3" s="966" t="s">
        <v>641</v>
      </c>
      <c r="R3" s="729" t="s">
        <v>571</v>
      </c>
      <c r="S3" s="967" t="s">
        <v>642</v>
      </c>
      <c r="T3" s="968" t="s">
        <v>486</v>
      </c>
    </row>
    <row r="4" spans="1:20" ht="18.75" x14ac:dyDescent="0.25">
      <c r="A4" s="923" t="s">
        <v>432</v>
      </c>
      <c r="B4" s="660"/>
      <c r="C4" s="934"/>
      <c r="D4" s="934"/>
      <c r="E4" s="934"/>
      <c r="F4" s="934"/>
      <c r="G4" s="934"/>
      <c r="H4" s="934"/>
      <c r="I4" s="969"/>
      <c r="J4" s="659"/>
      <c r="K4" s="659"/>
      <c r="L4" s="659"/>
      <c r="M4" s="813">
        <f>'Trasporto su acqua LV2'!I4</f>
        <v>0</v>
      </c>
      <c r="N4" s="935">
        <f>'Trasporto su acqua LV2'!J4</f>
        <v>0</v>
      </c>
      <c r="O4" s="767">
        <f>'Trasporto su acqua LV2'!B10</f>
        <v>0</v>
      </c>
      <c r="P4" s="767" t="str">
        <f>'Trasporto su acqua LV2'!C10</f>
        <v xml:space="preserve"> </v>
      </c>
      <c r="Q4" s="970"/>
      <c r="R4" s="970"/>
      <c r="S4" s="934"/>
      <c r="T4" s="970"/>
    </row>
    <row r="5" spans="1:20" x14ac:dyDescent="0.25">
      <c r="A5" s="747"/>
      <c r="B5" s="747"/>
      <c r="C5" s="748"/>
      <c r="D5" s="748"/>
      <c r="E5" s="748"/>
      <c r="F5" s="748"/>
      <c r="G5" s="624"/>
      <c r="H5" s="624"/>
      <c r="J5" s="748"/>
      <c r="K5" s="748"/>
      <c r="L5" s="747"/>
      <c r="M5" s="747"/>
      <c r="N5" s="748"/>
      <c r="O5" s="748"/>
      <c r="P5" s="971" t="str">
        <f>IF(O5&gt;0,O5*0.86*10^-3," ")</f>
        <v xml:space="preserve"> </v>
      </c>
      <c r="Q5" s="972" t="str">
        <f t="shared" ref="Q5:Q68" si="0">IFERROR(O5/M5," ")</f>
        <v xml:space="preserve"> </v>
      </c>
      <c r="R5" s="972" t="str">
        <f t="shared" ref="R5:R68" si="1">IFERROR(P5/M5," ")</f>
        <v xml:space="preserve"> </v>
      </c>
      <c r="S5" s="971" t="str">
        <f t="shared" ref="S5:S68" si="2">IFERROR(O5/N5," ")</f>
        <v xml:space="preserve"> </v>
      </c>
      <c r="T5" s="972" t="str">
        <f t="shared" ref="T5:T68" si="3">IFERROR(P5/N5," ")</f>
        <v xml:space="preserve"> </v>
      </c>
    </row>
    <row r="6" spans="1:20" x14ac:dyDescent="0.25">
      <c r="A6" s="756"/>
      <c r="B6" s="756"/>
      <c r="C6" s="755"/>
      <c r="D6" s="748"/>
      <c r="E6" s="755"/>
      <c r="F6" s="755"/>
      <c r="G6" s="756"/>
      <c r="H6" s="624"/>
      <c r="I6" s="756"/>
      <c r="J6" s="755"/>
      <c r="K6" s="755"/>
      <c r="L6" s="756"/>
      <c r="M6" s="756"/>
      <c r="N6" s="755"/>
      <c r="O6" s="755"/>
      <c r="P6" s="971" t="str">
        <f t="shared" ref="P6:P69" si="4">IF(O6&gt;0,O6*0.86*10^-3," ")</f>
        <v xml:space="preserve"> </v>
      </c>
      <c r="Q6" s="972" t="str">
        <f t="shared" si="0"/>
        <v xml:space="preserve"> </v>
      </c>
      <c r="R6" s="972" t="str">
        <f t="shared" si="1"/>
        <v xml:space="preserve"> </v>
      </c>
      <c r="S6" s="971" t="str">
        <f t="shared" si="2"/>
        <v xml:space="preserve"> </v>
      </c>
      <c r="T6" s="972" t="str">
        <f t="shared" si="3"/>
        <v xml:space="preserve"> </v>
      </c>
    </row>
    <row r="7" spans="1:20" x14ac:dyDescent="0.25">
      <c r="A7" s="756"/>
      <c r="B7" s="756"/>
      <c r="C7" s="755"/>
      <c r="D7" s="748"/>
      <c r="E7" s="755"/>
      <c r="F7" s="755"/>
      <c r="G7" s="756"/>
      <c r="H7" s="624"/>
      <c r="I7" s="756"/>
      <c r="J7" s="755"/>
      <c r="K7" s="755"/>
      <c r="L7" s="756"/>
      <c r="M7" s="756"/>
      <c r="N7" s="755"/>
      <c r="O7" s="755"/>
      <c r="P7" s="971" t="str">
        <f t="shared" si="4"/>
        <v xml:space="preserve"> </v>
      </c>
      <c r="Q7" s="972" t="str">
        <f t="shared" si="0"/>
        <v xml:space="preserve"> </v>
      </c>
      <c r="R7" s="972" t="str">
        <f t="shared" si="1"/>
        <v xml:space="preserve"> </v>
      </c>
      <c r="S7" s="971" t="str">
        <f t="shared" si="2"/>
        <v xml:space="preserve"> </v>
      </c>
      <c r="T7" s="972" t="str">
        <f t="shared" si="3"/>
        <v xml:space="preserve"> </v>
      </c>
    </row>
    <row r="8" spans="1:20" x14ac:dyDescent="0.25">
      <c r="A8" s="756"/>
      <c r="B8" s="756"/>
      <c r="C8" s="755"/>
      <c r="D8" s="748"/>
      <c r="E8" s="755"/>
      <c r="F8" s="755"/>
      <c r="G8" s="756"/>
      <c r="H8" s="624"/>
      <c r="I8" s="756"/>
      <c r="J8" s="755"/>
      <c r="K8" s="755"/>
      <c r="L8" s="756"/>
      <c r="M8" s="756"/>
      <c r="N8" s="755"/>
      <c r="O8" s="755"/>
      <c r="P8" s="971" t="str">
        <f t="shared" si="4"/>
        <v xml:space="preserve"> </v>
      </c>
      <c r="Q8" s="972" t="str">
        <f t="shared" si="0"/>
        <v xml:space="preserve"> </v>
      </c>
      <c r="R8" s="972" t="str">
        <f t="shared" si="1"/>
        <v xml:space="preserve"> </v>
      </c>
      <c r="S8" s="971" t="str">
        <f t="shared" si="2"/>
        <v xml:space="preserve"> </v>
      </c>
      <c r="T8" s="972" t="str">
        <f t="shared" si="3"/>
        <v xml:space="preserve"> </v>
      </c>
    </row>
    <row r="9" spans="1:20" x14ac:dyDescent="0.25">
      <c r="A9" s="756"/>
      <c r="B9" s="756"/>
      <c r="C9" s="755"/>
      <c r="D9" s="748"/>
      <c r="E9" s="755"/>
      <c r="F9" s="755"/>
      <c r="G9" s="756"/>
      <c r="H9" s="624"/>
      <c r="I9" s="756"/>
      <c r="J9" s="755"/>
      <c r="K9" s="755"/>
      <c r="L9" s="756"/>
      <c r="M9" s="756"/>
      <c r="N9" s="755"/>
      <c r="O9" s="755"/>
      <c r="P9" s="971" t="str">
        <f t="shared" si="4"/>
        <v xml:space="preserve"> </v>
      </c>
      <c r="Q9" s="972" t="str">
        <f t="shared" si="0"/>
        <v xml:space="preserve"> </v>
      </c>
      <c r="R9" s="972" t="str">
        <f t="shared" si="1"/>
        <v xml:space="preserve"> </v>
      </c>
      <c r="S9" s="971" t="str">
        <f t="shared" si="2"/>
        <v xml:space="preserve"> </v>
      </c>
      <c r="T9" s="972" t="str">
        <f t="shared" si="3"/>
        <v xml:space="preserve"> </v>
      </c>
    </row>
    <row r="10" spans="1:20" x14ac:dyDescent="0.25">
      <c r="A10" s="756"/>
      <c r="B10" s="756"/>
      <c r="C10" s="755"/>
      <c r="D10" s="748"/>
      <c r="E10" s="755"/>
      <c r="F10" s="755"/>
      <c r="G10" s="756"/>
      <c r="H10" s="624"/>
      <c r="I10" s="756"/>
      <c r="J10" s="755"/>
      <c r="K10" s="755"/>
      <c r="L10" s="756"/>
      <c r="M10" s="756"/>
      <c r="N10" s="755"/>
      <c r="O10" s="755"/>
      <c r="P10" s="971" t="str">
        <f t="shared" si="4"/>
        <v xml:space="preserve"> </v>
      </c>
      <c r="Q10" s="972" t="str">
        <f t="shared" si="0"/>
        <v xml:space="preserve"> </v>
      </c>
      <c r="R10" s="972" t="str">
        <f t="shared" si="1"/>
        <v xml:space="preserve"> </v>
      </c>
      <c r="S10" s="971" t="str">
        <f t="shared" si="2"/>
        <v xml:space="preserve"> </v>
      </c>
      <c r="T10" s="972" t="str">
        <f t="shared" si="3"/>
        <v xml:space="preserve"> </v>
      </c>
    </row>
    <row r="11" spans="1:20" x14ac:dyDescent="0.25">
      <c r="A11" s="756"/>
      <c r="B11" s="756"/>
      <c r="C11" s="755"/>
      <c r="D11" s="748"/>
      <c r="E11" s="755"/>
      <c r="F11" s="755"/>
      <c r="G11" s="756"/>
      <c r="H11" s="624"/>
      <c r="I11" s="756"/>
      <c r="J11" s="755"/>
      <c r="K11" s="755"/>
      <c r="L11" s="756"/>
      <c r="M11" s="756"/>
      <c r="N11" s="755"/>
      <c r="O11" s="755"/>
      <c r="P11" s="971" t="str">
        <f t="shared" si="4"/>
        <v xml:space="preserve"> </v>
      </c>
      <c r="Q11" s="972" t="str">
        <f t="shared" si="0"/>
        <v xml:space="preserve"> </v>
      </c>
      <c r="R11" s="972" t="str">
        <f t="shared" si="1"/>
        <v xml:space="preserve"> </v>
      </c>
      <c r="S11" s="971" t="str">
        <f t="shared" si="2"/>
        <v xml:space="preserve"> </v>
      </c>
      <c r="T11" s="972" t="str">
        <f t="shared" si="3"/>
        <v xml:space="preserve"> </v>
      </c>
    </row>
    <row r="12" spans="1:20" x14ac:dyDescent="0.25">
      <c r="A12" s="756"/>
      <c r="B12" s="756"/>
      <c r="C12" s="755"/>
      <c r="D12" s="748"/>
      <c r="E12" s="755"/>
      <c r="F12" s="755"/>
      <c r="G12" s="756"/>
      <c r="H12" s="624"/>
      <c r="I12" s="756"/>
      <c r="J12" s="755"/>
      <c r="K12" s="755"/>
      <c r="L12" s="756"/>
      <c r="M12" s="756"/>
      <c r="N12" s="755"/>
      <c r="O12" s="755"/>
      <c r="P12" s="971" t="str">
        <f t="shared" si="4"/>
        <v xml:space="preserve"> </v>
      </c>
      <c r="Q12" s="972" t="str">
        <f t="shared" si="0"/>
        <v xml:space="preserve"> </v>
      </c>
      <c r="R12" s="972" t="str">
        <f t="shared" si="1"/>
        <v xml:space="preserve"> </v>
      </c>
      <c r="S12" s="971" t="str">
        <f t="shared" si="2"/>
        <v xml:space="preserve"> </v>
      </c>
      <c r="T12" s="972" t="str">
        <f t="shared" si="3"/>
        <v xml:space="preserve"> </v>
      </c>
    </row>
    <row r="13" spans="1:20" x14ac:dyDescent="0.25">
      <c r="A13" s="756"/>
      <c r="B13" s="756"/>
      <c r="C13" s="755"/>
      <c r="D13" s="748"/>
      <c r="E13" s="755"/>
      <c r="F13" s="755"/>
      <c r="G13" s="756"/>
      <c r="H13" s="624"/>
      <c r="I13" s="756"/>
      <c r="J13" s="755"/>
      <c r="K13" s="755"/>
      <c r="L13" s="756"/>
      <c r="M13" s="756"/>
      <c r="N13" s="755"/>
      <c r="O13" s="755"/>
      <c r="P13" s="971" t="str">
        <f t="shared" si="4"/>
        <v xml:space="preserve"> </v>
      </c>
      <c r="Q13" s="972" t="str">
        <f t="shared" si="0"/>
        <v xml:space="preserve"> </v>
      </c>
      <c r="R13" s="972" t="str">
        <f t="shared" si="1"/>
        <v xml:space="preserve"> </v>
      </c>
      <c r="S13" s="971" t="str">
        <f t="shared" si="2"/>
        <v xml:space="preserve"> </v>
      </c>
      <c r="T13" s="972" t="str">
        <f t="shared" si="3"/>
        <v xml:space="preserve"> </v>
      </c>
    </row>
    <row r="14" spans="1:20" x14ac:dyDescent="0.25">
      <c r="A14" s="756"/>
      <c r="B14" s="756"/>
      <c r="C14" s="755"/>
      <c r="D14" s="748"/>
      <c r="E14" s="755"/>
      <c r="F14" s="755"/>
      <c r="G14" s="756"/>
      <c r="H14" s="624"/>
      <c r="I14" s="756"/>
      <c r="J14" s="755"/>
      <c r="K14" s="755"/>
      <c r="L14" s="756"/>
      <c r="M14" s="756"/>
      <c r="N14" s="755"/>
      <c r="O14" s="755"/>
      <c r="P14" s="971" t="str">
        <f t="shared" si="4"/>
        <v xml:space="preserve"> </v>
      </c>
      <c r="Q14" s="972" t="str">
        <f t="shared" si="0"/>
        <v xml:space="preserve"> </v>
      </c>
      <c r="R14" s="972" t="str">
        <f t="shared" si="1"/>
        <v xml:space="preserve"> </v>
      </c>
      <c r="S14" s="971" t="str">
        <f t="shared" si="2"/>
        <v xml:space="preserve"> </v>
      </c>
      <c r="T14" s="972" t="str">
        <f t="shared" si="3"/>
        <v xml:space="preserve"> </v>
      </c>
    </row>
    <row r="15" spans="1:20" x14ac:dyDescent="0.25">
      <c r="A15" s="756"/>
      <c r="B15" s="756"/>
      <c r="C15" s="755"/>
      <c r="D15" s="748"/>
      <c r="E15" s="755"/>
      <c r="F15" s="755"/>
      <c r="G15" s="756"/>
      <c r="H15" s="624"/>
      <c r="I15" s="756"/>
      <c r="J15" s="755"/>
      <c r="K15" s="755"/>
      <c r="L15" s="756"/>
      <c r="M15" s="756"/>
      <c r="N15" s="755"/>
      <c r="O15" s="755"/>
      <c r="P15" s="971" t="str">
        <f t="shared" si="4"/>
        <v xml:space="preserve"> </v>
      </c>
      <c r="Q15" s="972" t="str">
        <f t="shared" si="0"/>
        <v xml:space="preserve"> </v>
      </c>
      <c r="R15" s="972" t="str">
        <f t="shared" si="1"/>
        <v xml:space="preserve"> </v>
      </c>
      <c r="S15" s="971" t="str">
        <f t="shared" si="2"/>
        <v xml:space="preserve"> </v>
      </c>
      <c r="T15" s="972" t="str">
        <f t="shared" si="3"/>
        <v xml:space="preserve"> </v>
      </c>
    </row>
    <row r="16" spans="1:20" x14ac:dyDescent="0.25">
      <c r="A16" s="756"/>
      <c r="B16" s="756"/>
      <c r="C16" s="755"/>
      <c r="D16" s="748"/>
      <c r="E16" s="755"/>
      <c r="F16" s="755"/>
      <c r="G16" s="756"/>
      <c r="H16" s="624"/>
      <c r="I16" s="756"/>
      <c r="J16" s="755"/>
      <c r="K16" s="755"/>
      <c r="L16" s="756"/>
      <c r="M16" s="756"/>
      <c r="N16" s="755"/>
      <c r="O16" s="755"/>
      <c r="P16" s="971" t="str">
        <f t="shared" si="4"/>
        <v xml:space="preserve"> </v>
      </c>
      <c r="Q16" s="972" t="str">
        <f t="shared" si="0"/>
        <v xml:space="preserve"> </v>
      </c>
      <c r="R16" s="972" t="str">
        <f t="shared" si="1"/>
        <v xml:space="preserve"> </v>
      </c>
      <c r="S16" s="971" t="str">
        <f t="shared" si="2"/>
        <v xml:space="preserve"> </v>
      </c>
      <c r="T16" s="972" t="str">
        <f t="shared" si="3"/>
        <v xml:space="preserve"> </v>
      </c>
    </row>
    <row r="17" spans="1:20" x14ac:dyDescent="0.25">
      <c r="A17" s="756"/>
      <c r="B17" s="756"/>
      <c r="C17" s="755"/>
      <c r="D17" s="748"/>
      <c r="E17" s="755"/>
      <c r="F17" s="755"/>
      <c r="G17" s="756"/>
      <c r="H17" s="624"/>
      <c r="I17" s="756"/>
      <c r="J17" s="755"/>
      <c r="K17" s="755"/>
      <c r="L17" s="756"/>
      <c r="M17" s="756"/>
      <c r="N17" s="755"/>
      <c r="O17" s="755"/>
      <c r="P17" s="971" t="str">
        <f t="shared" si="4"/>
        <v xml:space="preserve"> </v>
      </c>
      <c r="Q17" s="972" t="str">
        <f t="shared" si="0"/>
        <v xml:space="preserve"> </v>
      </c>
      <c r="R17" s="972" t="str">
        <f t="shared" si="1"/>
        <v xml:space="preserve"> </v>
      </c>
      <c r="S17" s="971" t="str">
        <f t="shared" si="2"/>
        <v xml:space="preserve"> </v>
      </c>
      <c r="T17" s="972" t="str">
        <f t="shared" si="3"/>
        <v xml:space="preserve"> </v>
      </c>
    </row>
    <row r="18" spans="1:20" x14ac:dyDescent="0.25">
      <c r="A18" s="756"/>
      <c r="B18" s="756"/>
      <c r="C18" s="755"/>
      <c r="D18" s="748"/>
      <c r="E18" s="755"/>
      <c r="F18" s="755"/>
      <c r="G18" s="756"/>
      <c r="H18" s="624"/>
      <c r="I18" s="756"/>
      <c r="J18" s="755"/>
      <c r="K18" s="755"/>
      <c r="L18" s="756"/>
      <c r="M18" s="756"/>
      <c r="N18" s="755"/>
      <c r="O18" s="755"/>
      <c r="P18" s="971" t="str">
        <f t="shared" si="4"/>
        <v xml:space="preserve"> </v>
      </c>
      <c r="Q18" s="972" t="str">
        <f t="shared" si="0"/>
        <v xml:space="preserve"> </v>
      </c>
      <c r="R18" s="972" t="str">
        <f t="shared" si="1"/>
        <v xml:space="preserve"> </v>
      </c>
      <c r="S18" s="971" t="str">
        <f t="shared" si="2"/>
        <v xml:space="preserve"> </v>
      </c>
      <c r="T18" s="972" t="str">
        <f t="shared" si="3"/>
        <v xml:space="preserve"> </v>
      </c>
    </row>
    <row r="19" spans="1:20" x14ac:dyDescent="0.25">
      <c r="A19" s="756"/>
      <c r="B19" s="756"/>
      <c r="C19" s="755"/>
      <c r="D19" s="748"/>
      <c r="E19" s="755"/>
      <c r="F19" s="755"/>
      <c r="G19" s="756"/>
      <c r="H19" s="624"/>
      <c r="I19" s="756"/>
      <c r="J19" s="755"/>
      <c r="K19" s="755"/>
      <c r="L19" s="756"/>
      <c r="M19" s="756"/>
      <c r="N19" s="755"/>
      <c r="O19" s="755"/>
      <c r="P19" s="971" t="str">
        <f t="shared" si="4"/>
        <v xml:space="preserve"> </v>
      </c>
      <c r="Q19" s="972" t="str">
        <f t="shared" si="0"/>
        <v xml:space="preserve"> </v>
      </c>
      <c r="R19" s="972" t="str">
        <f t="shared" si="1"/>
        <v xml:space="preserve"> </v>
      </c>
      <c r="S19" s="971" t="str">
        <f t="shared" si="2"/>
        <v xml:space="preserve"> </v>
      </c>
      <c r="T19" s="972" t="str">
        <f t="shared" si="3"/>
        <v xml:space="preserve"> </v>
      </c>
    </row>
    <row r="20" spans="1:20" x14ac:dyDescent="0.25">
      <c r="A20" s="756"/>
      <c r="B20" s="756"/>
      <c r="C20" s="755"/>
      <c r="D20" s="748"/>
      <c r="E20" s="755"/>
      <c r="F20" s="755"/>
      <c r="G20" s="756"/>
      <c r="H20" s="624"/>
      <c r="I20" s="756"/>
      <c r="J20" s="755"/>
      <c r="K20" s="755"/>
      <c r="L20" s="756"/>
      <c r="M20" s="756"/>
      <c r="N20" s="755"/>
      <c r="O20" s="755"/>
      <c r="P20" s="971" t="str">
        <f t="shared" si="4"/>
        <v xml:space="preserve"> </v>
      </c>
      <c r="Q20" s="972" t="str">
        <f t="shared" si="0"/>
        <v xml:space="preserve"> </v>
      </c>
      <c r="R20" s="972" t="str">
        <f t="shared" si="1"/>
        <v xml:space="preserve"> </v>
      </c>
      <c r="S20" s="971" t="str">
        <f t="shared" si="2"/>
        <v xml:space="preserve"> </v>
      </c>
      <c r="T20" s="972" t="str">
        <f t="shared" si="3"/>
        <v xml:space="preserve"> </v>
      </c>
    </row>
    <row r="21" spans="1:20" x14ac:dyDescent="0.25">
      <c r="A21" s="756"/>
      <c r="B21" s="756"/>
      <c r="C21" s="755"/>
      <c r="D21" s="748"/>
      <c r="E21" s="755"/>
      <c r="F21" s="755"/>
      <c r="G21" s="756"/>
      <c r="H21" s="624"/>
      <c r="I21" s="756"/>
      <c r="J21" s="755"/>
      <c r="K21" s="755"/>
      <c r="L21" s="756"/>
      <c r="M21" s="756"/>
      <c r="N21" s="755"/>
      <c r="O21" s="755"/>
      <c r="P21" s="971" t="str">
        <f t="shared" si="4"/>
        <v xml:space="preserve"> </v>
      </c>
      <c r="Q21" s="972" t="str">
        <f t="shared" si="0"/>
        <v xml:space="preserve"> </v>
      </c>
      <c r="R21" s="972" t="str">
        <f t="shared" si="1"/>
        <v xml:space="preserve"> </v>
      </c>
      <c r="S21" s="971" t="str">
        <f t="shared" si="2"/>
        <v xml:space="preserve"> </v>
      </c>
      <c r="T21" s="972" t="str">
        <f t="shared" si="3"/>
        <v xml:space="preserve"> </v>
      </c>
    </row>
    <row r="22" spans="1:20" x14ac:dyDescent="0.25">
      <c r="A22" s="756"/>
      <c r="B22" s="756"/>
      <c r="C22" s="755"/>
      <c r="D22" s="748"/>
      <c r="E22" s="755"/>
      <c r="F22" s="755"/>
      <c r="G22" s="756"/>
      <c r="H22" s="624"/>
      <c r="I22" s="756"/>
      <c r="J22" s="755"/>
      <c r="K22" s="755"/>
      <c r="L22" s="756"/>
      <c r="M22" s="756"/>
      <c r="N22" s="755"/>
      <c r="O22" s="755"/>
      <c r="P22" s="971" t="str">
        <f t="shared" si="4"/>
        <v xml:space="preserve"> </v>
      </c>
      <c r="Q22" s="972" t="str">
        <f t="shared" si="0"/>
        <v xml:space="preserve"> </v>
      </c>
      <c r="R22" s="972" t="str">
        <f t="shared" si="1"/>
        <v xml:space="preserve"> </v>
      </c>
      <c r="S22" s="971" t="str">
        <f t="shared" si="2"/>
        <v xml:space="preserve"> </v>
      </c>
      <c r="T22" s="972" t="str">
        <f t="shared" si="3"/>
        <v xml:space="preserve"> </v>
      </c>
    </row>
    <row r="23" spans="1:20" x14ac:dyDescent="0.25">
      <c r="A23" s="756"/>
      <c r="B23" s="756"/>
      <c r="C23" s="755"/>
      <c r="D23" s="748"/>
      <c r="E23" s="755"/>
      <c r="F23" s="755"/>
      <c r="G23" s="756"/>
      <c r="H23" s="624"/>
      <c r="I23" s="756"/>
      <c r="J23" s="755"/>
      <c r="K23" s="755"/>
      <c r="L23" s="756"/>
      <c r="M23" s="756"/>
      <c r="N23" s="755"/>
      <c r="O23" s="755"/>
      <c r="P23" s="971" t="str">
        <f t="shared" si="4"/>
        <v xml:space="preserve"> </v>
      </c>
      <c r="Q23" s="972" t="str">
        <f t="shared" si="0"/>
        <v xml:space="preserve"> </v>
      </c>
      <c r="R23" s="972" t="str">
        <f t="shared" si="1"/>
        <v xml:space="preserve"> </v>
      </c>
      <c r="S23" s="971" t="str">
        <f t="shared" si="2"/>
        <v xml:space="preserve"> </v>
      </c>
      <c r="T23" s="972" t="str">
        <f t="shared" si="3"/>
        <v xml:space="preserve"> </v>
      </c>
    </row>
    <row r="24" spans="1:20" x14ac:dyDescent="0.25">
      <c r="A24" s="756"/>
      <c r="B24" s="756"/>
      <c r="C24" s="755"/>
      <c r="D24" s="748"/>
      <c r="E24" s="755"/>
      <c r="F24" s="755"/>
      <c r="G24" s="756"/>
      <c r="H24" s="624"/>
      <c r="I24" s="756"/>
      <c r="J24" s="755"/>
      <c r="K24" s="755"/>
      <c r="L24" s="756"/>
      <c r="M24" s="756"/>
      <c r="N24" s="755"/>
      <c r="O24" s="755"/>
      <c r="P24" s="971" t="str">
        <f t="shared" si="4"/>
        <v xml:space="preserve"> </v>
      </c>
      <c r="Q24" s="972" t="str">
        <f t="shared" si="0"/>
        <v xml:space="preserve"> </v>
      </c>
      <c r="R24" s="972" t="str">
        <f t="shared" si="1"/>
        <v xml:space="preserve"> </v>
      </c>
      <c r="S24" s="971" t="str">
        <f t="shared" si="2"/>
        <v xml:space="preserve"> </v>
      </c>
      <c r="T24" s="972" t="str">
        <f t="shared" si="3"/>
        <v xml:space="preserve"> </v>
      </c>
    </row>
    <row r="25" spans="1:20" x14ac:dyDescent="0.25">
      <c r="A25" s="756"/>
      <c r="B25" s="756"/>
      <c r="C25" s="755"/>
      <c r="D25" s="748"/>
      <c r="E25" s="755"/>
      <c r="F25" s="755"/>
      <c r="G25" s="756"/>
      <c r="H25" s="624"/>
      <c r="I25" s="756"/>
      <c r="J25" s="755"/>
      <c r="K25" s="755"/>
      <c r="L25" s="756"/>
      <c r="M25" s="756"/>
      <c r="N25" s="755"/>
      <c r="O25" s="755"/>
      <c r="P25" s="971" t="str">
        <f t="shared" si="4"/>
        <v xml:space="preserve"> </v>
      </c>
      <c r="Q25" s="972" t="str">
        <f t="shared" si="0"/>
        <v xml:space="preserve"> </v>
      </c>
      <c r="R25" s="972" t="str">
        <f t="shared" si="1"/>
        <v xml:space="preserve"> </v>
      </c>
      <c r="S25" s="971" t="str">
        <f t="shared" si="2"/>
        <v xml:space="preserve"> </v>
      </c>
      <c r="T25" s="972" t="str">
        <f t="shared" si="3"/>
        <v xml:space="preserve"> </v>
      </c>
    </row>
    <row r="26" spans="1:20" x14ac:dyDescent="0.25">
      <c r="A26" s="756"/>
      <c r="B26" s="756"/>
      <c r="C26" s="755"/>
      <c r="D26" s="748"/>
      <c r="E26" s="755"/>
      <c r="F26" s="755"/>
      <c r="G26" s="756"/>
      <c r="H26" s="624"/>
      <c r="I26" s="756"/>
      <c r="J26" s="755"/>
      <c r="K26" s="755"/>
      <c r="L26" s="756"/>
      <c r="M26" s="756"/>
      <c r="N26" s="755"/>
      <c r="O26" s="755"/>
      <c r="P26" s="971" t="str">
        <f t="shared" si="4"/>
        <v xml:space="preserve"> </v>
      </c>
      <c r="Q26" s="972" t="str">
        <f t="shared" si="0"/>
        <v xml:space="preserve"> </v>
      </c>
      <c r="R26" s="972" t="str">
        <f t="shared" si="1"/>
        <v xml:space="preserve"> </v>
      </c>
      <c r="S26" s="971" t="str">
        <f t="shared" si="2"/>
        <v xml:space="preserve"> </v>
      </c>
      <c r="T26" s="972" t="str">
        <f t="shared" si="3"/>
        <v xml:space="preserve"> </v>
      </c>
    </row>
    <row r="27" spans="1:20" x14ac:dyDescent="0.25">
      <c r="A27" s="756"/>
      <c r="B27" s="756"/>
      <c r="C27" s="755"/>
      <c r="D27" s="748"/>
      <c r="E27" s="755"/>
      <c r="F27" s="755"/>
      <c r="G27" s="756"/>
      <c r="H27" s="624"/>
      <c r="I27" s="756"/>
      <c r="J27" s="755"/>
      <c r="K27" s="755"/>
      <c r="L27" s="756"/>
      <c r="M27" s="756"/>
      <c r="N27" s="755"/>
      <c r="O27" s="755"/>
      <c r="P27" s="971" t="str">
        <f t="shared" si="4"/>
        <v xml:space="preserve"> </v>
      </c>
      <c r="Q27" s="972" t="str">
        <f t="shared" si="0"/>
        <v xml:space="preserve"> </v>
      </c>
      <c r="R27" s="972" t="str">
        <f t="shared" si="1"/>
        <v xml:space="preserve"> </v>
      </c>
      <c r="S27" s="971" t="str">
        <f t="shared" si="2"/>
        <v xml:space="preserve"> </v>
      </c>
      <c r="T27" s="972" t="str">
        <f t="shared" si="3"/>
        <v xml:space="preserve"> </v>
      </c>
    </row>
    <row r="28" spans="1:20" x14ac:dyDescent="0.25">
      <c r="A28" s="756"/>
      <c r="B28" s="756"/>
      <c r="C28" s="755"/>
      <c r="D28" s="748"/>
      <c r="E28" s="755"/>
      <c r="F28" s="755"/>
      <c r="G28" s="756"/>
      <c r="H28" s="624"/>
      <c r="I28" s="756"/>
      <c r="J28" s="755"/>
      <c r="K28" s="755"/>
      <c r="L28" s="756"/>
      <c r="M28" s="756"/>
      <c r="N28" s="755"/>
      <c r="O28" s="755"/>
      <c r="P28" s="971" t="str">
        <f t="shared" si="4"/>
        <v xml:space="preserve"> </v>
      </c>
      <c r="Q28" s="972" t="str">
        <f t="shared" si="0"/>
        <v xml:space="preserve"> </v>
      </c>
      <c r="R28" s="972" t="str">
        <f t="shared" si="1"/>
        <v xml:space="preserve"> </v>
      </c>
      <c r="S28" s="971" t="str">
        <f t="shared" si="2"/>
        <v xml:space="preserve"> </v>
      </c>
      <c r="T28" s="972" t="str">
        <f t="shared" si="3"/>
        <v xml:space="preserve"> </v>
      </c>
    </row>
    <row r="29" spans="1:20" x14ac:dyDescent="0.25">
      <c r="A29" s="756"/>
      <c r="B29" s="756"/>
      <c r="C29" s="755"/>
      <c r="D29" s="748"/>
      <c r="E29" s="755"/>
      <c r="F29" s="755"/>
      <c r="G29" s="756"/>
      <c r="H29" s="624"/>
      <c r="I29" s="756"/>
      <c r="J29" s="755"/>
      <c r="K29" s="755"/>
      <c r="L29" s="756"/>
      <c r="M29" s="756"/>
      <c r="N29" s="755"/>
      <c r="O29" s="755"/>
      <c r="P29" s="971" t="str">
        <f t="shared" si="4"/>
        <v xml:space="preserve"> </v>
      </c>
      <c r="Q29" s="972" t="str">
        <f t="shared" si="0"/>
        <v xml:space="preserve"> </v>
      </c>
      <c r="R29" s="972" t="str">
        <f t="shared" si="1"/>
        <v xml:space="preserve"> </v>
      </c>
      <c r="S29" s="971" t="str">
        <f t="shared" si="2"/>
        <v xml:space="preserve"> </v>
      </c>
      <c r="T29" s="972" t="str">
        <f t="shared" si="3"/>
        <v xml:space="preserve"> </v>
      </c>
    </row>
    <row r="30" spans="1:20" x14ac:dyDescent="0.25">
      <c r="A30" s="756"/>
      <c r="B30" s="756"/>
      <c r="C30" s="755"/>
      <c r="D30" s="748"/>
      <c r="E30" s="755"/>
      <c r="F30" s="755"/>
      <c r="G30" s="756"/>
      <c r="H30" s="624"/>
      <c r="I30" s="756"/>
      <c r="J30" s="755"/>
      <c r="K30" s="755"/>
      <c r="L30" s="756"/>
      <c r="M30" s="756"/>
      <c r="N30" s="755"/>
      <c r="O30" s="755"/>
      <c r="P30" s="971" t="str">
        <f t="shared" si="4"/>
        <v xml:space="preserve"> </v>
      </c>
      <c r="Q30" s="972" t="str">
        <f t="shared" si="0"/>
        <v xml:space="preserve"> </v>
      </c>
      <c r="R30" s="972" t="str">
        <f t="shared" si="1"/>
        <v xml:space="preserve"> </v>
      </c>
      <c r="S30" s="971" t="str">
        <f t="shared" si="2"/>
        <v xml:space="preserve"> </v>
      </c>
      <c r="T30" s="972" t="str">
        <f t="shared" si="3"/>
        <v xml:space="preserve"> </v>
      </c>
    </row>
    <row r="31" spans="1:20" x14ac:dyDescent="0.25">
      <c r="A31" s="756"/>
      <c r="B31" s="756"/>
      <c r="C31" s="755"/>
      <c r="D31" s="748"/>
      <c r="E31" s="755"/>
      <c r="F31" s="755"/>
      <c r="G31" s="756"/>
      <c r="H31" s="624"/>
      <c r="I31" s="756"/>
      <c r="J31" s="755"/>
      <c r="K31" s="755"/>
      <c r="L31" s="756"/>
      <c r="M31" s="756"/>
      <c r="N31" s="755"/>
      <c r="O31" s="755"/>
      <c r="P31" s="971" t="str">
        <f t="shared" si="4"/>
        <v xml:space="preserve"> </v>
      </c>
      <c r="Q31" s="972" t="str">
        <f t="shared" si="0"/>
        <v xml:space="preserve"> </v>
      </c>
      <c r="R31" s="972" t="str">
        <f t="shared" si="1"/>
        <v xml:space="preserve"> </v>
      </c>
      <c r="S31" s="971" t="str">
        <f t="shared" si="2"/>
        <v xml:space="preserve"> </v>
      </c>
      <c r="T31" s="972" t="str">
        <f t="shared" si="3"/>
        <v xml:space="preserve"> </v>
      </c>
    </row>
    <row r="32" spans="1:20" x14ac:dyDescent="0.25">
      <c r="A32" s="756"/>
      <c r="B32" s="756"/>
      <c r="C32" s="755"/>
      <c r="D32" s="748"/>
      <c r="E32" s="755"/>
      <c r="F32" s="755"/>
      <c r="G32" s="756"/>
      <c r="H32" s="624"/>
      <c r="I32" s="756"/>
      <c r="J32" s="755"/>
      <c r="K32" s="755"/>
      <c r="L32" s="756"/>
      <c r="M32" s="756"/>
      <c r="N32" s="755"/>
      <c r="O32" s="755"/>
      <c r="P32" s="971" t="str">
        <f t="shared" si="4"/>
        <v xml:space="preserve"> </v>
      </c>
      <c r="Q32" s="972" t="str">
        <f t="shared" si="0"/>
        <v xml:space="preserve"> </v>
      </c>
      <c r="R32" s="972" t="str">
        <f t="shared" si="1"/>
        <v xml:space="preserve"> </v>
      </c>
      <c r="S32" s="971" t="str">
        <f t="shared" si="2"/>
        <v xml:space="preserve"> </v>
      </c>
      <c r="T32" s="972" t="str">
        <f t="shared" si="3"/>
        <v xml:space="preserve"> </v>
      </c>
    </row>
    <row r="33" spans="1:20" x14ac:dyDescent="0.25">
      <c r="A33" s="756"/>
      <c r="B33" s="756"/>
      <c r="C33" s="755"/>
      <c r="D33" s="748"/>
      <c r="E33" s="755"/>
      <c r="F33" s="755"/>
      <c r="G33" s="756"/>
      <c r="H33" s="624"/>
      <c r="I33" s="756"/>
      <c r="J33" s="755"/>
      <c r="K33" s="755"/>
      <c r="L33" s="756"/>
      <c r="M33" s="756"/>
      <c r="N33" s="755"/>
      <c r="O33" s="755"/>
      <c r="P33" s="971" t="str">
        <f t="shared" si="4"/>
        <v xml:space="preserve"> </v>
      </c>
      <c r="Q33" s="972" t="str">
        <f t="shared" si="0"/>
        <v xml:space="preserve"> </v>
      </c>
      <c r="R33" s="972" t="str">
        <f t="shared" si="1"/>
        <v xml:space="preserve"> </v>
      </c>
      <c r="S33" s="971" t="str">
        <f t="shared" si="2"/>
        <v xml:space="preserve"> </v>
      </c>
      <c r="T33" s="972" t="str">
        <f t="shared" si="3"/>
        <v xml:space="preserve"> </v>
      </c>
    </row>
    <row r="34" spans="1:20" x14ac:dyDescent="0.25">
      <c r="A34" s="756"/>
      <c r="B34" s="756"/>
      <c r="C34" s="755"/>
      <c r="D34" s="748"/>
      <c r="E34" s="755"/>
      <c r="F34" s="755"/>
      <c r="G34" s="756"/>
      <c r="H34" s="624"/>
      <c r="I34" s="756"/>
      <c r="J34" s="755"/>
      <c r="K34" s="755"/>
      <c r="L34" s="756"/>
      <c r="M34" s="756"/>
      <c r="N34" s="755"/>
      <c r="O34" s="755"/>
      <c r="P34" s="971" t="str">
        <f t="shared" si="4"/>
        <v xml:space="preserve"> </v>
      </c>
      <c r="Q34" s="972" t="str">
        <f t="shared" si="0"/>
        <v xml:space="preserve"> </v>
      </c>
      <c r="R34" s="972" t="str">
        <f t="shared" si="1"/>
        <v xml:space="preserve"> </v>
      </c>
      <c r="S34" s="971" t="str">
        <f t="shared" si="2"/>
        <v xml:space="preserve"> </v>
      </c>
      <c r="T34" s="972" t="str">
        <f t="shared" si="3"/>
        <v xml:space="preserve"> </v>
      </c>
    </row>
    <row r="35" spans="1:20" x14ac:dyDescent="0.25">
      <c r="A35" s="756"/>
      <c r="B35" s="756"/>
      <c r="C35" s="755"/>
      <c r="D35" s="748"/>
      <c r="E35" s="755"/>
      <c r="F35" s="755"/>
      <c r="G35" s="756"/>
      <c r="H35" s="624"/>
      <c r="I35" s="756"/>
      <c r="J35" s="755"/>
      <c r="K35" s="755"/>
      <c r="L35" s="756"/>
      <c r="M35" s="756"/>
      <c r="N35" s="755"/>
      <c r="O35" s="755"/>
      <c r="P35" s="971" t="str">
        <f t="shared" si="4"/>
        <v xml:space="preserve"> </v>
      </c>
      <c r="Q35" s="972" t="str">
        <f t="shared" si="0"/>
        <v xml:space="preserve"> </v>
      </c>
      <c r="R35" s="972" t="str">
        <f t="shared" si="1"/>
        <v xml:space="preserve"> </v>
      </c>
      <c r="S35" s="971" t="str">
        <f t="shared" si="2"/>
        <v xml:space="preserve"> </v>
      </c>
      <c r="T35" s="972" t="str">
        <f t="shared" si="3"/>
        <v xml:space="preserve"> </v>
      </c>
    </row>
    <row r="36" spans="1:20" x14ac:dyDescent="0.25">
      <c r="A36" s="756"/>
      <c r="B36" s="756"/>
      <c r="C36" s="755"/>
      <c r="D36" s="748"/>
      <c r="E36" s="755"/>
      <c r="F36" s="755"/>
      <c r="G36" s="756"/>
      <c r="H36" s="624"/>
      <c r="I36" s="756"/>
      <c r="J36" s="755"/>
      <c r="K36" s="755"/>
      <c r="L36" s="756"/>
      <c r="M36" s="756"/>
      <c r="N36" s="755"/>
      <c r="O36" s="755"/>
      <c r="P36" s="971" t="str">
        <f t="shared" si="4"/>
        <v xml:space="preserve"> </v>
      </c>
      <c r="Q36" s="972" t="str">
        <f t="shared" si="0"/>
        <v xml:space="preserve"> </v>
      </c>
      <c r="R36" s="972" t="str">
        <f t="shared" si="1"/>
        <v xml:space="preserve"> </v>
      </c>
      <c r="S36" s="971" t="str">
        <f t="shared" si="2"/>
        <v xml:space="preserve"> </v>
      </c>
      <c r="T36" s="972" t="str">
        <f t="shared" si="3"/>
        <v xml:space="preserve"> </v>
      </c>
    </row>
    <row r="37" spans="1:20" x14ac:dyDescent="0.25">
      <c r="A37" s="756"/>
      <c r="B37" s="756"/>
      <c r="C37" s="755"/>
      <c r="D37" s="748"/>
      <c r="E37" s="755"/>
      <c r="F37" s="755"/>
      <c r="G37" s="756"/>
      <c r="H37" s="624"/>
      <c r="I37" s="756"/>
      <c r="J37" s="755"/>
      <c r="K37" s="755"/>
      <c r="L37" s="756"/>
      <c r="M37" s="756"/>
      <c r="N37" s="755"/>
      <c r="O37" s="755"/>
      <c r="P37" s="971" t="str">
        <f t="shared" si="4"/>
        <v xml:space="preserve"> </v>
      </c>
      <c r="Q37" s="972" t="str">
        <f t="shared" si="0"/>
        <v xml:space="preserve"> </v>
      </c>
      <c r="R37" s="972" t="str">
        <f t="shared" si="1"/>
        <v xml:space="preserve"> </v>
      </c>
      <c r="S37" s="971" t="str">
        <f t="shared" si="2"/>
        <v xml:space="preserve"> </v>
      </c>
      <c r="T37" s="972" t="str">
        <f t="shared" si="3"/>
        <v xml:space="preserve"> </v>
      </c>
    </row>
    <row r="38" spans="1:20" x14ac:dyDescent="0.25">
      <c r="A38" s="756"/>
      <c r="B38" s="756"/>
      <c r="C38" s="755"/>
      <c r="D38" s="748"/>
      <c r="E38" s="755"/>
      <c r="F38" s="755"/>
      <c r="G38" s="756"/>
      <c r="H38" s="624"/>
      <c r="I38" s="756"/>
      <c r="J38" s="755"/>
      <c r="K38" s="755"/>
      <c r="L38" s="756"/>
      <c r="M38" s="756"/>
      <c r="N38" s="755"/>
      <c r="O38" s="755"/>
      <c r="P38" s="971" t="str">
        <f t="shared" si="4"/>
        <v xml:space="preserve"> </v>
      </c>
      <c r="Q38" s="972" t="str">
        <f t="shared" si="0"/>
        <v xml:space="preserve"> </v>
      </c>
      <c r="R38" s="972" t="str">
        <f t="shared" si="1"/>
        <v xml:space="preserve"> </v>
      </c>
      <c r="S38" s="971" t="str">
        <f t="shared" si="2"/>
        <v xml:space="preserve"> </v>
      </c>
      <c r="T38" s="972" t="str">
        <f t="shared" si="3"/>
        <v xml:space="preserve"> </v>
      </c>
    </row>
    <row r="39" spans="1:20" x14ac:dyDescent="0.25">
      <c r="A39" s="756"/>
      <c r="B39" s="756"/>
      <c r="C39" s="755"/>
      <c r="D39" s="748"/>
      <c r="E39" s="755"/>
      <c r="F39" s="755"/>
      <c r="G39" s="756"/>
      <c r="H39" s="624"/>
      <c r="I39" s="756"/>
      <c r="J39" s="755"/>
      <c r="K39" s="755"/>
      <c r="L39" s="756"/>
      <c r="M39" s="756"/>
      <c r="N39" s="755"/>
      <c r="O39" s="755"/>
      <c r="P39" s="971" t="str">
        <f t="shared" si="4"/>
        <v xml:space="preserve"> </v>
      </c>
      <c r="Q39" s="972" t="str">
        <f t="shared" si="0"/>
        <v xml:space="preserve"> </v>
      </c>
      <c r="R39" s="972" t="str">
        <f t="shared" si="1"/>
        <v xml:space="preserve"> </v>
      </c>
      <c r="S39" s="971" t="str">
        <f t="shared" si="2"/>
        <v xml:space="preserve"> </v>
      </c>
      <c r="T39" s="972" t="str">
        <f t="shared" si="3"/>
        <v xml:space="preserve"> </v>
      </c>
    </row>
    <row r="40" spans="1:20" x14ac:dyDescent="0.25">
      <c r="A40" s="756"/>
      <c r="B40" s="756"/>
      <c r="C40" s="755"/>
      <c r="D40" s="748"/>
      <c r="E40" s="755"/>
      <c r="F40" s="755"/>
      <c r="G40" s="756"/>
      <c r="H40" s="624"/>
      <c r="I40" s="756"/>
      <c r="J40" s="755"/>
      <c r="K40" s="755"/>
      <c r="L40" s="756"/>
      <c r="M40" s="756"/>
      <c r="N40" s="755"/>
      <c r="O40" s="755"/>
      <c r="P40" s="971" t="str">
        <f t="shared" si="4"/>
        <v xml:space="preserve"> </v>
      </c>
      <c r="Q40" s="972" t="str">
        <f t="shared" si="0"/>
        <v xml:space="preserve"> </v>
      </c>
      <c r="R40" s="972" t="str">
        <f t="shared" si="1"/>
        <v xml:space="preserve"> </v>
      </c>
      <c r="S40" s="971" t="str">
        <f t="shared" si="2"/>
        <v xml:space="preserve"> </v>
      </c>
      <c r="T40" s="972" t="str">
        <f t="shared" si="3"/>
        <v xml:space="preserve"> </v>
      </c>
    </row>
    <row r="41" spans="1:20" x14ac:dyDescent="0.25">
      <c r="A41" s="756"/>
      <c r="B41" s="756"/>
      <c r="C41" s="755"/>
      <c r="D41" s="748"/>
      <c r="E41" s="755"/>
      <c r="F41" s="755"/>
      <c r="G41" s="756"/>
      <c r="H41" s="624"/>
      <c r="I41" s="756"/>
      <c r="J41" s="755"/>
      <c r="K41" s="755"/>
      <c r="L41" s="756"/>
      <c r="M41" s="756"/>
      <c r="N41" s="755"/>
      <c r="O41" s="755"/>
      <c r="P41" s="971" t="str">
        <f t="shared" si="4"/>
        <v xml:space="preserve"> </v>
      </c>
      <c r="Q41" s="972" t="str">
        <f t="shared" si="0"/>
        <v xml:space="preserve"> </v>
      </c>
      <c r="R41" s="972" t="str">
        <f t="shared" si="1"/>
        <v xml:space="preserve"> </v>
      </c>
      <c r="S41" s="971" t="str">
        <f t="shared" si="2"/>
        <v xml:space="preserve"> </v>
      </c>
      <c r="T41" s="972" t="str">
        <f t="shared" si="3"/>
        <v xml:space="preserve"> </v>
      </c>
    </row>
    <row r="42" spans="1:20" x14ac:dyDescent="0.25">
      <c r="A42" s="756"/>
      <c r="B42" s="756"/>
      <c r="C42" s="755"/>
      <c r="D42" s="748"/>
      <c r="E42" s="755"/>
      <c r="F42" s="755"/>
      <c r="G42" s="756"/>
      <c r="H42" s="624"/>
      <c r="I42" s="756"/>
      <c r="J42" s="755"/>
      <c r="K42" s="755"/>
      <c r="L42" s="756"/>
      <c r="M42" s="756"/>
      <c r="N42" s="755"/>
      <c r="O42" s="755"/>
      <c r="P42" s="971" t="str">
        <f t="shared" si="4"/>
        <v xml:space="preserve"> </v>
      </c>
      <c r="Q42" s="972" t="str">
        <f t="shared" si="0"/>
        <v xml:space="preserve"> </v>
      </c>
      <c r="R42" s="972" t="str">
        <f t="shared" si="1"/>
        <v xml:space="preserve"> </v>
      </c>
      <c r="S42" s="971" t="str">
        <f t="shared" si="2"/>
        <v xml:space="preserve"> </v>
      </c>
      <c r="T42" s="972" t="str">
        <f t="shared" si="3"/>
        <v xml:space="preserve"> </v>
      </c>
    </row>
    <row r="43" spans="1:20" x14ac:dyDescent="0.25">
      <c r="A43" s="756"/>
      <c r="B43" s="756"/>
      <c r="C43" s="755"/>
      <c r="D43" s="748"/>
      <c r="E43" s="755"/>
      <c r="F43" s="755"/>
      <c r="G43" s="756"/>
      <c r="H43" s="624"/>
      <c r="I43" s="756"/>
      <c r="J43" s="755"/>
      <c r="K43" s="755"/>
      <c r="L43" s="756"/>
      <c r="M43" s="756"/>
      <c r="N43" s="755"/>
      <c r="O43" s="755"/>
      <c r="P43" s="971" t="str">
        <f t="shared" si="4"/>
        <v xml:space="preserve"> </v>
      </c>
      <c r="Q43" s="972" t="str">
        <f t="shared" si="0"/>
        <v xml:space="preserve"> </v>
      </c>
      <c r="R43" s="972" t="str">
        <f t="shared" si="1"/>
        <v xml:space="preserve"> </v>
      </c>
      <c r="S43" s="971" t="str">
        <f t="shared" si="2"/>
        <v xml:space="preserve"> </v>
      </c>
      <c r="T43" s="972" t="str">
        <f t="shared" si="3"/>
        <v xml:space="preserve"> </v>
      </c>
    </row>
    <row r="44" spans="1:20" x14ac:dyDescent="0.25">
      <c r="A44" s="756"/>
      <c r="B44" s="756"/>
      <c r="C44" s="755"/>
      <c r="D44" s="748"/>
      <c r="E44" s="755"/>
      <c r="F44" s="755"/>
      <c r="G44" s="756"/>
      <c r="H44" s="624"/>
      <c r="I44" s="756"/>
      <c r="J44" s="755"/>
      <c r="K44" s="755"/>
      <c r="L44" s="756"/>
      <c r="M44" s="756"/>
      <c r="N44" s="755"/>
      <c r="O44" s="755"/>
      <c r="P44" s="971" t="str">
        <f t="shared" si="4"/>
        <v xml:space="preserve"> </v>
      </c>
      <c r="Q44" s="972" t="str">
        <f t="shared" si="0"/>
        <v xml:space="preserve"> </v>
      </c>
      <c r="R44" s="972" t="str">
        <f t="shared" si="1"/>
        <v xml:space="preserve"> </v>
      </c>
      <c r="S44" s="971" t="str">
        <f t="shared" si="2"/>
        <v xml:space="preserve"> </v>
      </c>
      <c r="T44" s="972" t="str">
        <f t="shared" si="3"/>
        <v xml:space="preserve"> </v>
      </c>
    </row>
    <row r="45" spans="1:20" x14ac:dyDescent="0.25">
      <c r="A45" s="756"/>
      <c r="B45" s="756"/>
      <c r="C45" s="755"/>
      <c r="D45" s="748"/>
      <c r="E45" s="755"/>
      <c r="F45" s="755"/>
      <c r="G45" s="756"/>
      <c r="H45" s="624"/>
      <c r="I45" s="756"/>
      <c r="J45" s="755"/>
      <c r="K45" s="755"/>
      <c r="L45" s="756"/>
      <c r="M45" s="756"/>
      <c r="N45" s="755"/>
      <c r="O45" s="755"/>
      <c r="P45" s="971" t="str">
        <f t="shared" si="4"/>
        <v xml:space="preserve"> </v>
      </c>
      <c r="Q45" s="972" t="str">
        <f t="shared" si="0"/>
        <v xml:space="preserve"> </v>
      </c>
      <c r="R45" s="972" t="str">
        <f t="shared" si="1"/>
        <v xml:space="preserve"> </v>
      </c>
      <c r="S45" s="971" t="str">
        <f t="shared" si="2"/>
        <v xml:space="preserve"> </v>
      </c>
      <c r="T45" s="972" t="str">
        <f t="shared" si="3"/>
        <v xml:space="preserve"> </v>
      </c>
    </row>
    <row r="46" spans="1:20" x14ac:dyDescent="0.25">
      <c r="A46" s="756"/>
      <c r="B46" s="756"/>
      <c r="C46" s="755"/>
      <c r="D46" s="748"/>
      <c r="E46" s="755"/>
      <c r="F46" s="755"/>
      <c r="G46" s="756"/>
      <c r="H46" s="624"/>
      <c r="I46" s="756"/>
      <c r="J46" s="755"/>
      <c r="K46" s="755"/>
      <c r="L46" s="756"/>
      <c r="M46" s="756"/>
      <c r="N46" s="755"/>
      <c r="O46" s="755"/>
      <c r="P46" s="971" t="str">
        <f t="shared" si="4"/>
        <v xml:space="preserve"> </v>
      </c>
      <c r="Q46" s="972" t="str">
        <f t="shared" si="0"/>
        <v xml:space="preserve"> </v>
      </c>
      <c r="R46" s="972" t="str">
        <f t="shared" si="1"/>
        <v xml:space="preserve"> </v>
      </c>
      <c r="S46" s="971" t="str">
        <f t="shared" si="2"/>
        <v xml:space="preserve"> </v>
      </c>
      <c r="T46" s="972" t="str">
        <f t="shared" si="3"/>
        <v xml:space="preserve"> </v>
      </c>
    </row>
    <row r="47" spans="1:20" x14ac:dyDescent="0.25">
      <c r="A47" s="756"/>
      <c r="B47" s="756"/>
      <c r="C47" s="755"/>
      <c r="D47" s="748"/>
      <c r="E47" s="755"/>
      <c r="F47" s="755"/>
      <c r="G47" s="756"/>
      <c r="H47" s="624"/>
      <c r="I47" s="756"/>
      <c r="J47" s="755"/>
      <c r="K47" s="755"/>
      <c r="L47" s="756"/>
      <c r="M47" s="756"/>
      <c r="N47" s="755"/>
      <c r="O47" s="755"/>
      <c r="P47" s="971" t="str">
        <f t="shared" si="4"/>
        <v xml:space="preserve"> </v>
      </c>
      <c r="Q47" s="972" t="str">
        <f t="shared" si="0"/>
        <v xml:space="preserve"> </v>
      </c>
      <c r="R47" s="972" t="str">
        <f t="shared" si="1"/>
        <v xml:space="preserve"> </v>
      </c>
      <c r="S47" s="971" t="str">
        <f t="shared" si="2"/>
        <v xml:space="preserve"> </v>
      </c>
      <c r="T47" s="972" t="str">
        <f t="shared" si="3"/>
        <v xml:space="preserve"> </v>
      </c>
    </row>
    <row r="48" spans="1:20" x14ac:dyDescent="0.25">
      <c r="A48" s="756"/>
      <c r="B48" s="756"/>
      <c r="C48" s="755"/>
      <c r="D48" s="748"/>
      <c r="E48" s="755"/>
      <c r="F48" s="755"/>
      <c r="G48" s="756"/>
      <c r="H48" s="624"/>
      <c r="I48" s="756"/>
      <c r="J48" s="755"/>
      <c r="K48" s="755"/>
      <c r="L48" s="756"/>
      <c r="M48" s="756"/>
      <c r="N48" s="755"/>
      <c r="O48" s="755"/>
      <c r="P48" s="971" t="str">
        <f t="shared" si="4"/>
        <v xml:space="preserve"> </v>
      </c>
      <c r="Q48" s="972" t="str">
        <f t="shared" si="0"/>
        <v xml:space="preserve"> </v>
      </c>
      <c r="R48" s="972" t="str">
        <f t="shared" si="1"/>
        <v xml:space="preserve"> </v>
      </c>
      <c r="S48" s="971" t="str">
        <f t="shared" si="2"/>
        <v xml:space="preserve"> </v>
      </c>
      <c r="T48" s="972" t="str">
        <f t="shared" si="3"/>
        <v xml:space="preserve"> </v>
      </c>
    </row>
    <row r="49" spans="1:20" x14ac:dyDescent="0.25">
      <c r="A49" s="756"/>
      <c r="B49" s="756"/>
      <c r="C49" s="755"/>
      <c r="D49" s="748"/>
      <c r="E49" s="755"/>
      <c r="F49" s="755"/>
      <c r="G49" s="756"/>
      <c r="H49" s="624"/>
      <c r="I49" s="756"/>
      <c r="J49" s="755"/>
      <c r="K49" s="755"/>
      <c r="L49" s="756"/>
      <c r="M49" s="756"/>
      <c r="N49" s="755"/>
      <c r="O49" s="755"/>
      <c r="P49" s="971" t="str">
        <f t="shared" si="4"/>
        <v xml:space="preserve"> </v>
      </c>
      <c r="Q49" s="972" t="str">
        <f t="shared" si="0"/>
        <v xml:space="preserve"> </v>
      </c>
      <c r="R49" s="972" t="str">
        <f t="shared" si="1"/>
        <v xml:space="preserve"> </v>
      </c>
      <c r="S49" s="971" t="str">
        <f t="shared" si="2"/>
        <v xml:space="preserve"> </v>
      </c>
      <c r="T49" s="972" t="str">
        <f t="shared" si="3"/>
        <v xml:space="preserve"> </v>
      </c>
    </row>
    <row r="50" spans="1:20" x14ac:dyDescent="0.25">
      <c r="A50" s="756"/>
      <c r="B50" s="756"/>
      <c r="C50" s="755"/>
      <c r="D50" s="748"/>
      <c r="E50" s="755"/>
      <c r="F50" s="755"/>
      <c r="G50" s="756"/>
      <c r="H50" s="624"/>
      <c r="I50" s="756"/>
      <c r="J50" s="755"/>
      <c r="K50" s="755"/>
      <c r="L50" s="756"/>
      <c r="M50" s="756"/>
      <c r="N50" s="755"/>
      <c r="O50" s="755"/>
      <c r="P50" s="971" t="str">
        <f t="shared" si="4"/>
        <v xml:space="preserve"> </v>
      </c>
      <c r="Q50" s="972" t="str">
        <f t="shared" si="0"/>
        <v xml:space="preserve"> </v>
      </c>
      <c r="R50" s="972" t="str">
        <f t="shared" si="1"/>
        <v xml:space="preserve"> </v>
      </c>
      <c r="S50" s="971" t="str">
        <f t="shared" si="2"/>
        <v xml:space="preserve"> </v>
      </c>
      <c r="T50" s="972" t="str">
        <f t="shared" si="3"/>
        <v xml:space="preserve"> </v>
      </c>
    </row>
    <row r="51" spans="1:20" x14ac:dyDescent="0.25">
      <c r="A51" s="756"/>
      <c r="B51" s="756"/>
      <c r="C51" s="755"/>
      <c r="D51" s="748"/>
      <c r="E51" s="755"/>
      <c r="F51" s="755"/>
      <c r="G51" s="756"/>
      <c r="H51" s="624"/>
      <c r="I51" s="756"/>
      <c r="J51" s="755"/>
      <c r="K51" s="755"/>
      <c r="L51" s="756"/>
      <c r="M51" s="756"/>
      <c r="N51" s="755"/>
      <c r="O51" s="755"/>
      <c r="P51" s="971" t="str">
        <f t="shared" si="4"/>
        <v xml:space="preserve"> </v>
      </c>
      <c r="Q51" s="972" t="str">
        <f t="shared" si="0"/>
        <v xml:space="preserve"> </v>
      </c>
      <c r="R51" s="972" t="str">
        <f t="shared" si="1"/>
        <v xml:space="preserve"> </v>
      </c>
      <c r="S51" s="971" t="str">
        <f t="shared" si="2"/>
        <v xml:space="preserve"> </v>
      </c>
      <c r="T51" s="972" t="str">
        <f t="shared" si="3"/>
        <v xml:space="preserve"> </v>
      </c>
    </row>
    <row r="52" spans="1:20" x14ac:dyDescent="0.25">
      <c r="A52" s="756"/>
      <c r="B52" s="756"/>
      <c r="C52" s="755"/>
      <c r="D52" s="748"/>
      <c r="E52" s="755"/>
      <c r="F52" s="755"/>
      <c r="G52" s="756"/>
      <c r="H52" s="624"/>
      <c r="I52" s="756"/>
      <c r="J52" s="755"/>
      <c r="K52" s="755"/>
      <c r="L52" s="756"/>
      <c r="M52" s="756"/>
      <c r="N52" s="755"/>
      <c r="O52" s="755"/>
      <c r="P52" s="971" t="str">
        <f t="shared" si="4"/>
        <v xml:space="preserve"> </v>
      </c>
      <c r="Q52" s="972" t="str">
        <f t="shared" si="0"/>
        <v xml:space="preserve"> </v>
      </c>
      <c r="R52" s="972" t="str">
        <f t="shared" si="1"/>
        <v xml:space="preserve"> </v>
      </c>
      <c r="S52" s="971" t="str">
        <f t="shared" si="2"/>
        <v xml:space="preserve"> </v>
      </c>
      <c r="T52" s="972" t="str">
        <f t="shared" si="3"/>
        <v xml:space="preserve"> </v>
      </c>
    </row>
    <row r="53" spans="1:20" x14ac:dyDescent="0.25">
      <c r="A53" s="756"/>
      <c r="B53" s="756"/>
      <c r="C53" s="755"/>
      <c r="D53" s="748"/>
      <c r="E53" s="755"/>
      <c r="F53" s="755"/>
      <c r="G53" s="756"/>
      <c r="H53" s="624"/>
      <c r="I53" s="756"/>
      <c r="J53" s="755"/>
      <c r="K53" s="755"/>
      <c r="L53" s="756"/>
      <c r="M53" s="756"/>
      <c r="N53" s="755"/>
      <c r="O53" s="755"/>
      <c r="P53" s="971" t="str">
        <f t="shared" si="4"/>
        <v xml:space="preserve"> </v>
      </c>
      <c r="Q53" s="972" t="str">
        <f t="shared" si="0"/>
        <v xml:space="preserve"> </v>
      </c>
      <c r="R53" s="972" t="str">
        <f t="shared" si="1"/>
        <v xml:space="preserve"> </v>
      </c>
      <c r="S53" s="971" t="str">
        <f t="shared" si="2"/>
        <v xml:space="preserve"> </v>
      </c>
      <c r="T53" s="972" t="str">
        <f t="shared" si="3"/>
        <v xml:space="preserve"> </v>
      </c>
    </row>
    <row r="54" spans="1:20" x14ac:dyDescent="0.25">
      <c r="A54" s="756"/>
      <c r="B54" s="756"/>
      <c r="C54" s="755"/>
      <c r="D54" s="748"/>
      <c r="E54" s="755"/>
      <c r="F54" s="755"/>
      <c r="G54" s="756"/>
      <c r="H54" s="624"/>
      <c r="I54" s="756"/>
      <c r="J54" s="755"/>
      <c r="K54" s="755"/>
      <c r="L54" s="756"/>
      <c r="M54" s="756"/>
      <c r="N54" s="755"/>
      <c r="O54" s="755"/>
      <c r="P54" s="971" t="str">
        <f t="shared" si="4"/>
        <v xml:space="preserve"> </v>
      </c>
      <c r="Q54" s="972" t="str">
        <f t="shared" si="0"/>
        <v xml:space="preserve"> </v>
      </c>
      <c r="R54" s="972" t="str">
        <f t="shared" si="1"/>
        <v xml:space="preserve"> </v>
      </c>
      <c r="S54" s="971" t="str">
        <f t="shared" si="2"/>
        <v xml:space="preserve"> </v>
      </c>
      <c r="T54" s="972" t="str">
        <f t="shared" si="3"/>
        <v xml:space="preserve"> </v>
      </c>
    </row>
    <row r="55" spans="1:20" x14ac:dyDescent="0.25">
      <c r="A55" s="756"/>
      <c r="B55" s="756"/>
      <c r="C55" s="755"/>
      <c r="D55" s="748"/>
      <c r="E55" s="755"/>
      <c r="F55" s="755"/>
      <c r="G55" s="756"/>
      <c r="H55" s="624"/>
      <c r="I55" s="756"/>
      <c r="J55" s="755"/>
      <c r="K55" s="755"/>
      <c r="L55" s="756"/>
      <c r="M55" s="756"/>
      <c r="N55" s="755"/>
      <c r="O55" s="755"/>
      <c r="P55" s="971" t="str">
        <f t="shared" si="4"/>
        <v xml:space="preserve"> </v>
      </c>
      <c r="Q55" s="972" t="str">
        <f t="shared" si="0"/>
        <v xml:space="preserve"> </v>
      </c>
      <c r="R55" s="972" t="str">
        <f t="shared" si="1"/>
        <v xml:space="preserve"> </v>
      </c>
      <c r="S55" s="971" t="str">
        <f t="shared" si="2"/>
        <v xml:space="preserve"> </v>
      </c>
      <c r="T55" s="972" t="str">
        <f t="shared" si="3"/>
        <v xml:space="preserve"> </v>
      </c>
    </row>
    <row r="56" spans="1:20" x14ac:dyDescent="0.25">
      <c r="A56" s="756"/>
      <c r="B56" s="756"/>
      <c r="C56" s="755"/>
      <c r="D56" s="748"/>
      <c r="E56" s="755"/>
      <c r="F56" s="755"/>
      <c r="G56" s="756"/>
      <c r="H56" s="624"/>
      <c r="I56" s="756"/>
      <c r="J56" s="755"/>
      <c r="K56" s="755"/>
      <c r="L56" s="756"/>
      <c r="M56" s="756"/>
      <c r="N56" s="755"/>
      <c r="O56" s="755"/>
      <c r="P56" s="971" t="str">
        <f t="shared" si="4"/>
        <v xml:space="preserve"> </v>
      </c>
      <c r="Q56" s="972" t="str">
        <f t="shared" si="0"/>
        <v xml:space="preserve"> </v>
      </c>
      <c r="R56" s="972" t="str">
        <f t="shared" si="1"/>
        <v xml:space="preserve"> </v>
      </c>
      <c r="S56" s="971" t="str">
        <f t="shared" si="2"/>
        <v xml:space="preserve"> </v>
      </c>
      <c r="T56" s="972" t="str">
        <f t="shared" si="3"/>
        <v xml:space="preserve"> </v>
      </c>
    </row>
    <row r="57" spans="1:20" x14ac:dyDescent="0.25">
      <c r="A57" s="756"/>
      <c r="B57" s="756"/>
      <c r="C57" s="755"/>
      <c r="D57" s="748"/>
      <c r="E57" s="755"/>
      <c r="F57" s="755"/>
      <c r="G57" s="756"/>
      <c r="H57" s="624"/>
      <c r="I57" s="756"/>
      <c r="J57" s="755"/>
      <c r="K57" s="755"/>
      <c r="L57" s="756"/>
      <c r="M57" s="756"/>
      <c r="N57" s="755"/>
      <c r="O57" s="755"/>
      <c r="P57" s="971" t="str">
        <f t="shared" si="4"/>
        <v xml:space="preserve"> </v>
      </c>
      <c r="Q57" s="972" t="str">
        <f t="shared" si="0"/>
        <v xml:space="preserve"> </v>
      </c>
      <c r="R57" s="972" t="str">
        <f t="shared" si="1"/>
        <v xml:space="preserve"> </v>
      </c>
      <c r="S57" s="971" t="str">
        <f t="shared" si="2"/>
        <v xml:space="preserve"> </v>
      </c>
      <c r="T57" s="972" t="str">
        <f t="shared" si="3"/>
        <v xml:space="preserve"> </v>
      </c>
    </row>
    <row r="58" spans="1:20" x14ac:dyDescent="0.25">
      <c r="A58" s="756"/>
      <c r="B58" s="756"/>
      <c r="C58" s="755"/>
      <c r="D58" s="748"/>
      <c r="E58" s="755"/>
      <c r="F58" s="755"/>
      <c r="G58" s="756"/>
      <c r="H58" s="624"/>
      <c r="I58" s="756"/>
      <c r="J58" s="755"/>
      <c r="K58" s="755"/>
      <c r="L58" s="756"/>
      <c r="M58" s="756"/>
      <c r="N58" s="755"/>
      <c r="O58" s="755"/>
      <c r="P58" s="971" t="str">
        <f t="shared" si="4"/>
        <v xml:space="preserve"> </v>
      </c>
      <c r="Q58" s="972" t="str">
        <f t="shared" si="0"/>
        <v xml:space="preserve"> </v>
      </c>
      <c r="R58" s="972" t="str">
        <f t="shared" si="1"/>
        <v xml:space="preserve"> </v>
      </c>
      <c r="S58" s="971" t="str">
        <f t="shared" si="2"/>
        <v xml:space="preserve"> </v>
      </c>
      <c r="T58" s="972" t="str">
        <f t="shared" si="3"/>
        <v xml:space="preserve"> </v>
      </c>
    </row>
    <row r="59" spans="1:20" x14ac:dyDescent="0.25">
      <c r="A59" s="756"/>
      <c r="B59" s="756"/>
      <c r="C59" s="755"/>
      <c r="D59" s="748"/>
      <c r="E59" s="755"/>
      <c r="F59" s="755"/>
      <c r="G59" s="756"/>
      <c r="H59" s="624"/>
      <c r="I59" s="756"/>
      <c r="J59" s="755"/>
      <c r="K59" s="755"/>
      <c r="L59" s="756"/>
      <c r="M59" s="756"/>
      <c r="N59" s="755"/>
      <c r="O59" s="755"/>
      <c r="P59" s="971" t="str">
        <f t="shared" si="4"/>
        <v xml:space="preserve"> </v>
      </c>
      <c r="Q59" s="972" t="str">
        <f t="shared" si="0"/>
        <v xml:space="preserve"> </v>
      </c>
      <c r="R59" s="972" t="str">
        <f t="shared" si="1"/>
        <v xml:space="preserve"> </v>
      </c>
      <c r="S59" s="971" t="str">
        <f t="shared" si="2"/>
        <v xml:space="preserve"> </v>
      </c>
      <c r="T59" s="972" t="str">
        <f t="shared" si="3"/>
        <v xml:space="preserve"> </v>
      </c>
    </row>
    <row r="60" spans="1:20" x14ac:dyDescent="0.25">
      <c r="A60" s="756"/>
      <c r="B60" s="756"/>
      <c r="C60" s="755"/>
      <c r="D60" s="748"/>
      <c r="E60" s="755"/>
      <c r="F60" s="755"/>
      <c r="G60" s="756"/>
      <c r="H60" s="624"/>
      <c r="I60" s="756"/>
      <c r="J60" s="755"/>
      <c r="K60" s="755"/>
      <c r="L60" s="756"/>
      <c r="M60" s="756"/>
      <c r="N60" s="755"/>
      <c r="O60" s="755"/>
      <c r="P60" s="971" t="str">
        <f t="shared" si="4"/>
        <v xml:space="preserve"> </v>
      </c>
      <c r="Q60" s="972" t="str">
        <f t="shared" si="0"/>
        <v xml:space="preserve"> </v>
      </c>
      <c r="R60" s="972" t="str">
        <f t="shared" si="1"/>
        <v xml:space="preserve"> </v>
      </c>
      <c r="S60" s="971" t="str">
        <f t="shared" si="2"/>
        <v xml:space="preserve"> </v>
      </c>
      <c r="T60" s="972" t="str">
        <f t="shared" si="3"/>
        <v xml:space="preserve"> </v>
      </c>
    </row>
    <row r="61" spans="1:20" x14ac:dyDescent="0.25">
      <c r="A61" s="756"/>
      <c r="B61" s="756"/>
      <c r="C61" s="755"/>
      <c r="D61" s="748"/>
      <c r="E61" s="755"/>
      <c r="F61" s="755"/>
      <c r="G61" s="756"/>
      <c r="H61" s="624"/>
      <c r="I61" s="756"/>
      <c r="J61" s="755"/>
      <c r="K61" s="755"/>
      <c r="L61" s="756"/>
      <c r="M61" s="756"/>
      <c r="N61" s="755"/>
      <c r="O61" s="755"/>
      <c r="P61" s="971" t="str">
        <f t="shared" si="4"/>
        <v xml:space="preserve"> </v>
      </c>
      <c r="Q61" s="972" t="str">
        <f t="shared" si="0"/>
        <v xml:space="preserve"> </v>
      </c>
      <c r="R61" s="972" t="str">
        <f t="shared" si="1"/>
        <v xml:space="preserve"> </v>
      </c>
      <c r="S61" s="971" t="str">
        <f t="shared" si="2"/>
        <v xml:space="preserve"> </v>
      </c>
      <c r="T61" s="972" t="str">
        <f t="shared" si="3"/>
        <v xml:space="preserve"> </v>
      </c>
    </row>
    <row r="62" spans="1:20" x14ac:dyDescent="0.25">
      <c r="A62" s="756"/>
      <c r="B62" s="756"/>
      <c r="C62" s="755"/>
      <c r="D62" s="748"/>
      <c r="E62" s="755"/>
      <c r="F62" s="755"/>
      <c r="G62" s="756"/>
      <c r="H62" s="624"/>
      <c r="I62" s="756"/>
      <c r="J62" s="755"/>
      <c r="K62" s="755"/>
      <c r="L62" s="756"/>
      <c r="M62" s="756"/>
      <c r="N62" s="755"/>
      <c r="O62" s="755"/>
      <c r="P62" s="971" t="str">
        <f t="shared" si="4"/>
        <v xml:space="preserve"> </v>
      </c>
      <c r="Q62" s="972" t="str">
        <f t="shared" si="0"/>
        <v xml:space="preserve"> </v>
      </c>
      <c r="R62" s="972" t="str">
        <f t="shared" si="1"/>
        <v xml:space="preserve"> </v>
      </c>
      <c r="S62" s="971" t="str">
        <f t="shared" si="2"/>
        <v xml:space="preserve"> </v>
      </c>
      <c r="T62" s="972" t="str">
        <f t="shared" si="3"/>
        <v xml:space="preserve"> </v>
      </c>
    </row>
    <row r="63" spans="1:20" x14ac:dyDescent="0.25">
      <c r="A63" s="756"/>
      <c r="B63" s="756"/>
      <c r="C63" s="755"/>
      <c r="D63" s="748"/>
      <c r="E63" s="755"/>
      <c r="F63" s="755"/>
      <c r="G63" s="756"/>
      <c r="H63" s="624"/>
      <c r="I63" s="756"/>
      <c r="J63" s="755"/>
      <c r="K63" s="755"/>
      <c r="L63" s="756"/>
      <c r="M63" s="756"/>
      <c r="N63" s="755"/>
      <c r="O63" s="755"/>
      <c r="P63" s="971" t="str">
        <f t="shared" si="4"/>
        <v xml:space="preserve"> </v>
      </c>
      <c r="Q63" s="972" t="str">
        <f t="shared" si="0"/>
        <v xml:space="preserve"> </v>
      </c>
      <c r="R63" s="972" t="str">
        <f t="shared" si="1"/>
        <v xml:space="preserve"> </v>
      </c>
      <c r="S63" s="971" t="str">
        <f t="shared" si="2"/>
        <v xml:space="preserve"> </v>
      </c>
      <c r="T63" s="972" t="str">
        <f t="shared" si="3"/>
        <v xml:space="preserve"> </v>
      </c>
    </row>
    <row r="64" spans="1:20" x14ac:dyDescent="0.25">
      <c r="A64" s="756"/>
      <c r="B64" s="756"/>
      <c r="C64" s="755"/>
      <c r="D64" s="748"/>
      <c r="E64" s="755"/>
      <c r="F64" s="755"/>
      <c r="G64" s="756"/>
      <c r="H64" s="624"/>
      <c r="I64" s="756"/>
      <c r="J64" s="755"/>
      <c r="K64" s="755"/>
      <c r="L64" s="756"/>
      <c r="M64" s="756"/>
      <c r="N64" s="755"/>
      <c r="O64" s="755"/>
      <c r="P64" s="971" t="str">
        <f t="shared" si="4"/>
        <v xml:space="preserve"> </v>
      </c>
      <c r="Q64" s="972" t="str">
        <f t="shared" si="0"/>
        <v xml:space="preserve"> </v>
      </c>
      <c r="R64" s="972" t="str">
        <f t="shared" si="1"/>
        <v xml:space="preserve"> </v>
      </c>
      <c r="S64" s="971" t="str">
        <f t="shared" si="2"/>
        <v xml:space="preserve"> </v>
      </c>
      <c r="T64" s="972" t="str">
        <f t="shared" si="3"/>
        <v xml:space="preserve"> </v>
      </c>
    </row>
    <row r="65" spans="1:20" x14ac:dyDescent="0.25">
      <c r="A65" s="756"/>
      <c r="B65" s="756"/>
      <c r="C65" s="755"/>
      <c r="D65" s="748"/>
      <c r="E65" s="755"/>
      <c r="F65" s="755"/>
      <c r="G65" s="756"/>
      <c r="H65" s="624"/>
      <c r="I65" s="756"/>
      <c r="J65" s="755"/>
      <c r="K65" s="755"/>
      <c r="L65" s="756"/>
      <c r="M65" s="756"/>
      <c r="N65" s="755"/>
      <c r="O65" s="755"/>
      <c r="P65" s="971" t="str">
        <f t="shared" si="4"/>
        <v xml:space="preserve"> </v>
      </c>
      <c r="Q65" s="972" t="str">
        <f t="shared" si="0"/>
        <v xml:space="preserve"> </v>
      </c>
      <c r="R65" s="972" t="str">
        <f t="shared" si="1"/>
        <v xml:space="preserve"> </v>
      </c>
      <c r="S65" s="971" t="str">
        <f t="shared" si="2"/>
        <v xml:space="preserve"> </v>
      </c>
      <c r="T65" s="972" t="str">
        <f t="shared" si="3"/>
        <v xml:space="preserve"> </v>
      </c>
    </row>
    <row r="66" spans="1:20" x14ac:dyDescent="0.25">
      <c r="A66" s="756"/>
      <c r="B66" s="756"/>
      <c r="C66" s="755"/>
      <c r="D66" s="748"/>
      <c r="E66" s="755"/>
      <c r="F66" s="755"/>
      <c r="G66" s="756"/>
      <c r="H66" s="624"/>
      <c r="I66" s="756"/>
      <c r="J66" s="755"/>
      <c r="K66" s="755"/>
      <c r="L66" s="756"/>
      <c r="M66" s="756"/>
      <c r="N66" s="755"/>
      <c r="O66" s="755"/>
      <c r="P66" s="971" t="str">
        <f t="shared" si="4"/>
        <v xml:space="preserve"> </v>
      </c>
      <c r="Q66" s="972" t="str">
        <f t="shared" si="0"/>
        <v xml:space="preserve"> </v>
      </c>
      <c r="R66" s="972" t="str">
        <f t="shared" si="1"/>
        <v xml:space="preserve"> </v>
      </c>
      <c r="S66" s="971" t="str">
        <f t="shared" si="2"/>
        <v xml:space="preserve"> </v>
      </c>
      <c r="T66" s="972" t="str">
        <f t="shared" si="3"/>
        <v xml:space="preserve"> </v>
      </c>
    </row>
    <row r="67" spans="1:20" x14ac:dyDescent="0.25">
      <c r="A67" s="756"/>
      <c r="B67" s="756"/>
      <c r="C67" s="755"/>
      <c r="D67" s="748"/>
      <c r="E67" s="755"/>
      <c r="F67" s="755"/>
      <c r="G67" s="756"/>
      <c r="H67" s="624"/>
      <c r="I67" s="756"/>
      <c r="J67" s="755"/>
      <c r="K67" s="755"/>
      <c r="L67" s="756"/>
      <c r="M67" s="756"/>
      <c r="N67" s="755"/>
      <c r="O67" s="755"/>
      <c r="P67" s="971" t="str">
        <f t="shared" si="4"/>
        <v xml:space="preserve"> </v>
      </c>
      <c r="Q67" s="972" t="str">
        <f t="shared" si="0"/>
        <v xml:space="preserve"> </v>
      </c>
      <c r="R67" s="972" t="str">
        <f t="shared" si="1"/>
        <v xml:space="preserve"> </v>
      </c>
      <c r="S67" s="971" t="str">
        <f t="shared" si="2"/>
        <v xml:space="preserve"> </v>
      </c>
      <c r="T67" s="972" t="str">
        <f t="shared" si="3"/>
        <v xml:space="preserve"> </v>
      </c>
    </row>
    <row r="68" spans="1:20" x14ac:dyDescent="0.25">
      <c r="A68" s="756"/>
      <c r="B68" s="756"/>
      <c r="C68" s="755"/>
      <c r="D68" s="748"/>
      <c r="E68" s="755"/>
      <c r="F68" s="755"/>
      <c r="G68" s="756"/>
      <c r="H68" s="624"/>
      <c r="I68" s="756"/>
      <c r="J68" s="755"/>
      <c r="K68" s="755"/>
      <c r="L68" s="756"/>
      <c r="M68" s="756"/>
      <c r="N68" s="755"/>
      <c r="O68" s="755"/>
      <c r="P68" s="971" t="str">
        <f t="shared" si="4"/>
        <v xml:space="preserve"> </v>
      </c>
      <c r="Q68" s="972" t="str">
        <f t="shared" si="0"/>
        <v xml:space="preserve"> </v>
      </c>
      <c r="R68" s="972" t="str">
        <f t="shared" si="1"/>
        <v xml:space="preserve"> </v>
      </c>
      <c r="S68" s="971" t="str">
        <f t="shared" si="2"/>
        <v xml:space="preserve"> </v>
      </c>
      <c r="T68" s="972" t="str">
        <f t="shared" si="3"/>
        <v xml:space="preserve"> </v>
      </c>
    </row>
    <row r="69" spans="1:20" x14ac:dyDescent="0.25">
      <c r="A69" s="756"/>
      <c r="B69" s="756"/>
      <c r="C69" s="755"/>
      <c r="D69" s="748"/>
      <c r="E69" s="755"/>
      <c r="F69" s="755"/>
      <c r="G69" s="756"/>
      <c r="H69" s="624"/>
      <c r="I69" s="756"/>
      <c r="J69" s="755"/>
      <c r="K69" s="755"/>
      <c r="L69" s="756"/>
      <c r="M69" s="756"/>
      <c r="N69" s="755"/>
      <c r="O69" s="755"/>
      <c r="P69" s="971" t="str">
        <f t="shared" si="4"/>
        <v xml:space="preserve"> </v>
      </c>
      <c r="Q69" s="972" t="str">
        <f t="shared" ref="Q69:Q132" si="5">IFERROR(O69/M69," ")</f>
        <v xml:space="preserve"> </v>
      </c>
      <c r="R69" s="972" t="str">
        <f t="shared" ref="R69:R132" si="6">IFERROR(P69/M69," ")</f>
        <v xml:space="preserve"> </v>
      </c>
      <c r="S69" s="971" t="str">
        <f t="shared" ref="S69:S132" si="7">IFERROR(O69/N69," ")</f>
        <v xml:space="preserve"> </v>
      </c>
      <c r="T69" s="972" t="str">
        <f t="shared" ref="T69:T132" si="8">IFERROR(P69/N69," ")</f>
        <v xml:space="preserve"> </v>
      </c>
    </row>
    <row r="70" spans="1:20" x14ac:dyDescent="0.25">
      <c r="A70" s="756"/>
      <c r="B70" s="756"/>
      <c r="C70" s="755"/>
      <c r="D70" s="748"/>
      <c r="E70" s="755"/>
      <c r="F70" s="755"/>
      <c r="G70" s="756"/>
      <c r="H70" s="624"/>
      <c r="I70" s="756"/>
      <c r="J70" s="755"/>
      <c r="K70" s="755"/>
      <c r="L70" s="756"/>
      <c r="M70" s="756"/>
      <c r="N70" s="755"/>
      <c r="O70" s="755"/>
      <c r="P70" s="971" t="str">
        <f t="shared" ref="P70:P133" si="9">IF(O70&gt;0,O70*0.86*10^-3," ")</f>
        <v xml:space="preserve"> </v>
      </c>
      <c r="Q70" s="972" t="str">
        <f t="shared" si="5"/>
        <v xml:space="preserve"> </v>
      </c>
      <c r="R70" s="972" t="str">
        <f t="shared" si="6"/>
        <v xml:space="preserve"> </v>
      </c>
      <c r="S70" s="971" t="str">
        <f t="shared" si="7"/>
        <v xml:space="preserve"> </v>
      </c>
      <c r="T70" s="972" t="str">
        <f t="shared" si="8"/>
        <v xml:space="preserve"> </v>
      </c>
    </row>
    <row r="71" spans="1:20" x14ac:dyDescent="0.25">
      <c r="A71" s="756"/>
      <c r="B71" s="756"/>
      <c r="C71" s="755"/>
      <c r="D71" s="748"/>
      <c r="E71" s="755"/>
      <c r="F71" s="755"/>
      <c r="G71" s="756"/>
      <c r="H71" s="624"/>
      <c r="I71" s="756"/>
      <c r="J71" s="755"/>
      <c r="K71" s="755"/>
      <c r="L71" s="756"/>
      <c r="M71" s="756"/>
      <c r="N71" s="755"/>
      <c r="O71" s="755"/>
      <c r="P71" s="971" t="str">
        <f t="shared" si="9"/>
        <v xml:space="preserve"> </v>
      </c>
      <c r="Q71" s="972" t="str">
        <f t="shared" si="5"/>
        <v xml:space="preserve"> </v>
      </c>
      <c r="R71" s="972" t="str">
        <f t="shared" si="6"/>
        <v xml:space="preserve"> </v>
      </c>
      <c r="S71" s="971" t="str">
        <f t="shared" si="7"/>
        <v xml:space="preserve"> </v>
      </c>
      <c r="T71" s="972" t="str">
        <f t="shared" si="8"/>
        <v xml:space="preserve"> </v>
      </c>
    </row>
    <row r="72" spans="1:20" x14ac:dyDescent="0.25">
      <c r="A72" s="756"/>
      <c r="B72" s="756"/>
      <c r="C72" s="755"/>
      <c r="D72" s="748"/>
      <c r="E72" s="755"/>
      <c r="F72" s="755"/>
      <c r="G72" s="756"/>
      <c r="H72" s="624"/>
      <c r="I72" s="756"/>
      <c r="J72" s="755"/>
      <c r="K72" s="755"/>
      <c r="L72" s="756"/>
      <c r="M72" s="756"/>
      <c r="N72" s="755"/>
      <c r="O72" s="755"/>
      <c r="P72" s="971" t="str">
        <f t="shared" si="9"/>
        <v xml:space="preserve"> </v>
      </c>
      <c r="Q72" s="972" t="str">
        <f t="shared" si="5"/>
        <v xml:space="preserve"> </v>
      </c>
      <c r="R72" s="972" t="str">
        <f t="shared" si="6"/>
        <v xml:space="preserve"> </v>
      </c>
      <c r="S72" s="971" t="str">
        <f t="shared" si="7"/>
        <v xml:space="preserve"> </v>
      </c>
      <c r="T72" s="972" t="str">
        <f t="shared" si="8"/>
        <v xml:space="preserve"> </v>
      </c>
    </row>
    <row r="73" spans="1:20" x14ac:dyDescent="0.25">
      <c r="A73" s="756"/>
      <c r="B73" s="756"/>
      <c r="C73" s="755"/>
      <c r="D73" s="748"/>
      <c r="E73" s="755"/>
      <c r="F73" s="755"/>
      <c r="G73" s="756"/>
      <c r="H73" s="624"/>
      <c r="I73" s="756"/>
      <c r="J73" s="755"/>
      <c r="K73" s="755"/>
      <c r="L73" s="756"/>
      <c r="M73" s="756"/>
      <c r="N73" s="755"/>
      <c r="O73" s="755"/>
      <c r="P73" s="971" t="str">
        <f t="shared" si="9"/>
        <v xml:space="preserve"> </v>
      </c>
      <c r="Q73" s="972" t="str">
        <f t="shared" si="5"/>
        <v xml:space="preserve"> </v>
      </c>
      <c r="R73" s="972" t="str">
        <f t="shared" si="6"/>
        <v xml:space="preserve"> </v>
      </c>
      <c r="S73" s="971" t="str">
        <f t="shared" si="7"/>
        <v xml:space="preserve"> </v>
      </c>
      <c r="T73" s="972" t="str">
        <f t="shared" si="8"/>
        <v xml:space="preserve"> </v>
      </c>
    </row>
    <row r="74" spans="1:20" x14ac:dyDescent="0.25">
      <c r="A74" s="756"/>
      <c r="B74" s="756"/>
      <c r="C74" s="755"/>
      <c r="D74" s="748"/>
      <c r="E74" s="755"/>
      <c r="F74" s="755"/>
      <c r="G74" s="756"/>
      <c r="H74" s="624"/>
      <c r="I74" s="756"/>
      <c r="J74" s="755"/>
      <c r="K74" s="755"/>
      <c r="L74" s="756"/>
      <c r="M74" s="756"/>
      <c r="N74" s="755"/>
      <c r="O74" s="755"/>
      <c r="P74" s="971" t="str">
        <f t="shared" si="9"/>
        <v xml:space="preserve"> </v>
      </c>
      <c r="Q74" s="972" t="str">
        <f t="shared" si="5"/>
        <v xml:space="preserve"> </v>
      </c>
      <c r="R74" s="972" t="str">
        <f t="shared" si="6"/>
        <v xml:space="preserve"> </v>
      </c>
      <c r="S74" s="971" t="str">
        <f t="shared" si="7"/>
        <v xml:space="preserve"> </v>
      </c>
      <c r="T74" s="972" t="str">
        <f t="shared" si="8"/>
        <v xml:space="preserve"> </v>
      </c>
    </row>
    <row r="75" spans="1:20" x14ac:dyDescent="0.25">
      <c r="A75" s="756"/>
      <c r="B75" s="756"/>
      <c r="C75" s="755"/>
      <c r="D75" s="748"/>
      <c r="E75" s="755"/>
      <c r="F75" s="755"/>
      <c r="G75" s="756"/>
      <c r="H75" s="624"/>
      <c r="I75" s="756"/>
      <c r="J75" s="755"/>
      <c r="K75" s="755"/>
      <c r="L75" s="756"/>
      <c r="M75" s="756"/>
      <c r="N75" s="755"/>
      <c r="O75" s="755"/>
      <c r="P75" s="971" t="str">
        <f t="shared" si="9"/>
        <v xml:space="preserve"> </v>
      </c>
      <c r="Q75" s="972" t="str">
        <f t="shared" si="5"/>
        <v xml:space="preserve"> </v>
      </c>
      <c r="R75" s="972" t="str">
        <f t="shared" si="6"/>
        <v xml:space="preserve"> </v>
      </c>
      <c r="S75" s="971" t="str">
        <f t="shared" si="7"/>
        <v xml:space="preserve"> </v>
      </c>
      <c r="T75" s="972" t="str">
        <f t="shared" si="8"/>
        <v xml:space="preserve"> </v>
      </c>
    </row>
    <row r="76" spans="1:20" x14ac:dyDescent="0.25">
      <c r="A76" s="756"/>
      <c r="B76" s="756"/>
      <c r="C76" s="755"/>
      <c r="D76" s="748"/>
      <c r="E76" s="755"/>
      <c r="F76" s="755"/>
      <c r="G76" s="756"/>
      <c r="H76" s="624"/>
      <c r="I76" s="756"/>
      <c r="J76" s="755"/>
      <c r="K76" s="755"/>
      <c r="L76" s="756"/>
      <c r="M76" s="756"/>
      <c r="N76" s="755"/>
      <c r="O76" s="755"/>
      <c r="P76" s="971" t="str">
        <f t="shared" si="9"/>
        <v xml:space="preserve"> </v>
      </c>
      <c r="Q76" s="972" t="str">
        <f t="shared" si="5"/>
        <v xml:space="preserve"> </v>
      </c>
      <c r="R76" s="972" t="str">
        <f t="shared" si="6"/>
        <v xml:space="preserve"> </v>
      </c>
      <c r="S76" s="971" t="str">
        <f t="shared" si="7"/>
        <v xml:space="preserve"> </v>
      </c>
      <c r="T76" s="972" t="str">
        <f t="shared" si="8"/>
        <v xml:space="preserve"> </v>
      </c>
    </row>
    <row r="77" spans="1:20" x14ac:dyDescent="0.25">
      <c r="A77" s="756"/>
      <c r="B77" s="756"/>
      <c r="C77" s="755"/>
      <c r="D77" s="748"/>
      <c r="E77" s="755"/>
      <c r="F77" s="755"/>
      <c r="G77" s="756"/>
      <c r="H77" s="624"/>
      <c r="I77" s="756"/>
      <c r="J77" s="755"/>
      <c r="K77" s="755"/>
      <c r="L77" s="756"/>
      <c r="M77" s="756"/>
      <c r="N77" s="755"/>
      <c r="O77" s="755"/>
      <c r="P77" s="971" t="str">
        <f t="shared" si="9"/>
        <v xml:space="preserve"> </v>
      </c>
      <c r="Q77" s="972" t="str">
        <f t="shared" si="5"/>
        <v xml:space="preserve"> </v>
      </c>
      <c r="R77" s="972" t="str">
        <f t="shared" si="6"/>
        <v xml:space="preserve"> </v>
      </c>
      <c r="S77" s="971" t="str">
        <f t="shared" si="7"/>
        <v xml:space="preserve"> </v>
      </c>
      <c r="T77" s="972" t="str">
        <f t="shared" si="8"/>
        <v xml:space="preserve"> </v>
      </c>
    </row>
    <row r="78" spans="1:20" x14ac:dyDescent="0.25">
      <c r="A78" s="756"/>
      <c r="B78" s="756"/>
      <c r="C78" s="755"/>
      <c r="D78" s="748"/>
      <c r="E78" s="755"/>
      <c r="F78" s="755"/>
      <c r="G78" s="756"/>
      <c r="H78" s="624"/>
      <c r="I78" s="756"/>
      <c r="J78" s="755"/>
      <c r="K78" s="755"/>
      <c r="L78" s="756"/>
      <c r="M78" s="756"/>
      <c r="N78" s="755"/>
      <c r="O78" s="755"/>
      <c r="P78" s="971" t="str">
        <f t="shared" si="9"/>
        <v xml:space="preserve"> </v>
      </c>
      <c r="Q78" s="972" t="str">
        <f t="shared" si="5"/>
        <v xml:space="preserve"> </v>
      </c>
      <c r="R78" s="972" t="str">
        <f t="shared" si="6"/>
        <v xml:space="preserve"> </v>
      </c>
      <c r="S78" s="971" t="str">
        <f t="shared" si="7"/>
        <v xml:space="preserve"> </v>
      </c>
      <c r="T78" s="972" t="str">
        <f t="shared" si="8"/>
        <v xml:space="preserve"> </v>
      </c>
    </row>
    <row r="79" spans="1:20" x14ac:dyDescent="0.25">
      <c r="A79" s="756"/>
      <c r="B79" s="756"/>
      <c r="C79" s="755"/>
      <c r="D79" s="748"/>
      <c r="E79" s="755"/>
      <c r="F79" s="755"/>
      <c r="G79" s="756"/>
      <c r="H79" s="624"/>
      <c r="I79" s="756"/>
      <c r="J79" s="755"/>
      <c r="K79" s="755"/>
      <c r="L79" s="756"/>
      <c r="M79" s="756"/>
      <c r="N79" s="755"/>
      <c r="O79" s="755"/>
      <c r="P79" s="971" t="str">
        <f t="shared" si="9"/>
        <v xml:space="preserve"> </v>
      </c>
      <c r="Q79" s="972" t="str">
        <f t="shared" si="5"/>
        <v xml:space="preserve"> </v>
      </c>
      <c r="R79" s="972" t="str">
        <f t="shared" si="6"/>
        <v xml:space="preserve"> </v>
      </c>
      <c r="S79" s="971" t="str">
        <f t="shared" si="7"/>
        <v xml:space="preserve"> </v>
      </c>
      <c r="T79" s="972" t="str">
        <f t="shared" si="8"/>
        <v xml:space="preserve"> </v>
      </c>
    </row>
    <row r="80" spans="1:20" x14ac:dyDescent="0.25">
      <c r="A80" s="756"/>
      <c r="B80" s="756"/>
      <c r="C80" s="755"/>
      <c r="D80" s="748"/>
      <c r="E80" s="755"/>
      <c r="F80" s="755"/>
      <c r="G80" s="756"/>
      <c r="H80" s="624"/>
      <c r="I80" s="756"/>
      <c r="J80" s="755"/>
      <c r="K80" s="755"/>
      <c r="L80" s="756"/>
      <c r="M80" s="756"/>
      <c r="N80" s="755"/>
      <c r="O80" s="755"/>
      <c r="P80" s="971" t="str">
        <f t="shared" si="9"/>
        <v xml:space="preserve"> </v>
      </c>
      <c r="Q80" s="972" t="str">
        <f t="shared" si="5"/>
        <v xml:space="preserve"> </v>
      </c>
      <c r="R80" s="972" t="str">
        <f t="shared" si="6"/>
        <v xml:space="preserve"> </v>
      </c>
      <c r="S80" s="971" t="str">
        <f t="shared" si="7"/>
        <v xml:space="preserve"> </v>
      </c>
      <c r="T80" s="972" t="str">
        <f t="shared" si="8"/>
        <v xml:space="preserve"> </v>
      </c>
    </row>
    <row r="81" spans="1:20" x14ac:dyDescent="0.25">
      <c r="A81" s="756"/>
      <c r="B81" s="756"/>
      <c r="C81" s="755"/>
      <c r="D81" s="748"/>
      <c r="E81" s="755"/>
      <c r="F81" s="755"/>
      <c r="G81" s="756"/>
      <c r="H81" s="624"/>
      <c r="I81" s="756"/>
      <c r="J81" s="755"/>
      <c r="K81" s="755"/>
      <c r="L81" s="756"/>
      <c r="M81" s="756"/>
      <c r="N81" s="755"/>
      <c r="O81" s="755"/>
      <c r="P81" s="971" t="str">
        <f t="shared" si="9"/>
        <v xml:space="preserve"> </v>
      </c>
      <c r="Q81" s="972" t="str">
        <f t="shared" si="5"/>
        <v xml:space="preserve"> </v>
      </c>
      <c r="R81" s="972" t="str">
        <f t="shared" si="6"/>
        <v xml:space="preserve"> </v>
      </c>
      <c r="S81" s="971" t="str">
        <f t="shared" si="7"/>
        <v xml:space="preserve"> </v>
      </c>
      <c r="T81" s="972" t="str">
        <f t="shared" si="8"/>
        <v xml:space="preserve"> </v>
      </c>
    </row>
    <row r="82" spans="1:20" x14ac:dyDescent="0.25">
      <c r="A82" s="756"/>
      <c r="B82" s="756"/>
      <c r="C82" s="755"/>
      <c r="D82" s="748"/>
      <c r="E82" s="755"/>
      <c r="F82" s="755"/>
      <c r="G82" s="756"/>
      <c r="H82" s="624"/>
      <c r="I82" s="756"/>
      <c r="J82" s="755"/>
      <c r="K82" s="755"/>
      <c r="L82" s="756"/>
      <c r="M82" s="756"/>
      <c r="N82" s="755"/>
      <c r="O82" s="755"/>
      <c r="P82" s="971" t="str">
        <f t="shared" si="9"/>
        <v xml:space="preserve"> </v>
      </c>
      <c r="Q82" s="972" t="str">
        <f t="shared" si="5"/>
        <v xml:space="preserve"> </v>
      </c>
      <c r="R82" s="972" t="str">
        <f t="shared" si="6"/>
        <v xml:space="preserve"> </v>
      </c>
      <c r="S82" s="971" t="str">
        <f t="shared" si="7"/>
        <v xml:space="preserve"> </v>
      </c>
      <c r="T82" s="972" t="str">
        <f t="shared" si="8"/>
        <v xml:space="preserve"> </v>
      </c>
    </row>
    <row r="83" spans="1:20" x14ac:dyDescent="0.25">
      <c r="A83" s="756"/>
      <c r="B83" s="756"/>
      <c r="C83" s="755"/>
      <c r="D83" s="748"/>
      <c r="E83" s="755"/>
      <c r="F83" s="755"/>
      <c r="G83" s="756"/>
      <c r="H83" s="624"/>
      <c r="I83" s="756"/>
      <c r="J83" s="755"/>
      <c r="K83" s="755"/>
      <c r="L83" s="756"/>
      <c r="M83" s="756"/>
      <c r="N83" s="755"/>
      <c r="O83" s="755"/>
      <c r="P83" s="971" t="str">
        <f t="shared" si="9"/>
        <v xml:space="preserve"> </v>
      </c>
      <c r="Q83" s="972" t="str">
        <f t="shared" si="5"/>
        <v xml:space="preserve"> </v>
      </c>
      <c r="R83" s="972" t="str">
        <f t="shared" si="6"/>
        <v xml:space="preserve"> </v>
      </c>
      <c r="S83" s="971" t="str">
        <f t="shared" si="7"/>
        <v xml:space="preserve"> </v>
      </c>
      <c r="T83" s="972" t="str">
        <f t="shared" si="8"/>
        <v xml:space="preserve"> </v>
      </c>
    </row>
    <row r="84" spans="1:20" x14ac:dyDescent="0.25">
      <c r="A84" s="756"/>
      <c r="B84" s="756"/>
      <c r="C84" s="755"/>
      <c r="D84" s="748"/>
      <c r="E84" s="755"/>
      <c r="F84" s="755"/>
      <c r="G84" s="756"/>
      <c r="H84" s="624"/>
      <c r="I84" s="756"/>
      <c r="J84" s="755"/>
      <c r="K84" s="755"/>
      <c r="L84" s="756"/>
      <c r="M84" s="756"/>
      <c r="N84" s="755"/>
      <c r="O84" s="755"/>
      <c r="P84" s="971" t="str">
        <f t="shared" si="9"/>
        <v xml:space="preserve"> </v>
      </c>
      <c r="Q84" s="972" t="str">
        <f t="shared" si="5"/>
        <v xml:space="preserve"> </v>
      </c>
      <c r="R84" s="972" t="str">
        <f t="shared" si="6"/>
        <v xml:space="preserve"> </v>
      </c>
      <c r="S84" s="971" t="str">
        <f t="shared" si="7"/>
        <v xml:space="preserve"> </v>
      </c>
      <c r="T84" s="972" t="str">
        <f t="shared" si="8"/>
        <v xml:space="preserve"> </v>
      </c>
    </row>
    <row r="85" spans="1:20" x14ac:dyDescent="0.25">
      <c r="A85" s="756"/>
      <c r="B85" s="756"/>
      <c r="C85" s="755"/>
      <c r="D85" s="748"/>
      <c r="E85" s="755"/>
      <c r="F85" s="755"/>
      <c r="G85" s="756"/>
      <c r="H85" s="624"/>
      <c r="I85" s="756"/>
      <c r="J85" s="755"/>
      <c r="K85" s="755"/>
      <c r="L85" s="756"/>
      <c r="M85" s="756"/>
      <c r="N85" s="755"/>
      <c r="O85" s="755"/>
      <c r="P85" s="971" t="str">
        <f t="shared" si="9"/>
        <v xml:space="preserve"> </v>
      </c>
      <c r="Q85" s="972" t="str">
        <f t="shared" si="5"/>
        <v xml:space="preserve"> </v>
      </c>
      <c r="R85" s="972" t="str">
        <f t="shared" si="6"/>
        <v xml:space="preserve"> </v>
      </c>
      <c r="S85" s="971" t="str">
        <f t="shared" si="7"/>
        <v xml:space="preserve"> </v>
      </c>
      <c r="T85" s="972" t="str">
        <f t="shared" si="8"/>
        <v xml:space="preserve"> </v>
      </c>
    </row>
    <row r="86" spans="1:20" x14ac:dyDescent="0.25">
      <c r="A86" s="756"/>
      <c r="B86" s="756"/>
      <c r="C86" s="755"/>
      <c r="D86" s="748"/>
      <c r="E86" s="755"/>
      <c r="F86" s="755"/>
      <c r="G86" s="756"/>
      <c r="H86" s="624"/>
      <c r="I86" s="756"/>
      <c r="J86" s="755"/>
      <c r="K86" s="755"/>
      <c r="L86" s="756"/>
      <c r="M86" s="756"/>
      <c r="N86" s="755"/>
      <c r="O86" s="755"/>
      <c r="P86" s="971" t="str">
        <f t="shared" si="9"/>
        <v xml:space="preserve"> </v>
      </c>
      <c r="Q86" s="972" t="str">
        <f t="shared" si="5"/>
        <v xml:space="preserve"> </v>
      </c>
      <c r="R86" s="972" t="str">
        <f t="shared" si="6"/>
        <v xml:space="preserve"> </v>
      </c>
      <c r="S86" s="971" t="str">
        <f t="shared" si="7"/>
        <v xml:space="preserve"> </v>
      </c>
      <c r="T86" s="972" t="str">
        <f t="shared" si="8"/>
        <v xml:space="preserve"> </v>
      </c>
    </row>
    <row r="87" spans="1:20" x14ac:dyDescent="0.25">
      <c r="A87" s="756"/>
      <c r="B87" s="756"/>
      <c r="C87" s="755"/>
      <c r="D87" s="748"/>
      <c r="E87" s="755"/>
      <c r="F87" s="755"/>
      <c r="G87" s="756"/>
      <c r="H87" s="624"/>
      <c r="I87" s="756"/>
      <c r="J87" s="755"/>
      <c r="K87" s="755"/>
      <c r="L87" s="756"/>
      <c r="M87" s="756"/>
      <c r="N87" s="755"/>
      <c r="O87" s="755"/>
      <c r="P87" s="971" t="str">
        <f t="shared" si="9"/>
        <v xml:space="preserve"> </v>
      </c>
      <c r="Q87" s="972" t="str">
        <f t="shared" si="5"/>
        <v xml:space="preserve"> </v>
      </c>
      <c r="R87" s="972" t="str">
        <f t="shared" si="6"/>
        <v xml:space="preserve"> </v>
      </c>
      <c r="S87" s="971" t="str">
        <f t="shared" si="7"/>
        <v xml:space="preserve"> </v>
      </c>
      <c r="T87" s="972" t="str">
        <f t="shared" si="8"/>
        <v xml:space="preserve"> </v>
      </c>
    </row>
    <row r="88" spans="1:20" x14ac:dyDescent="0.25">
      <c r="A88" s="756"/>
      <c r="B88" s="756"/>
      <c r="C88" s="755"/>
      <c r="D88" s="748"/>
      <c r="E88" s="755"/>
      <c r="F88" s="755"/>
      <c r="G88" s="756"/>
      <c r="H88" s="624"/>
      <c r="I88" s="756"/>
      <c r="J88" s="755"/>
      <c r="K88" s="755"/>
      <c r="L88" s="756"/>
      <c r="M88" s="756"/>
      <c r="N88" s="755"/>
      <c r="O88" s="755"/>
      <c r="P88" s="971" t="str">
        <f t="shared" si="9"/>
        <v xml:space="preserve"> </v>
      </c>
      <c r="Q88" s="972" t="str">
        <f t="shared" si="5"/>
        <v xml:space="preserve"> </v>
      </c>
      <c r="R88" s="972" t="str">
        <f t="shared" si="6"/>
        <v xml:space="preserve"> </v>
      </c>
      <c r="S88" s="971" t="str">
        <f t="shared" si="7"/>
        <v xml:space="preserve"> </v>
      </c>
      <c r="T88" s="972" t="str">
        <f t="shared" si="8"/>
        <v xml:space="preserve"> </v>
      </c>
    </row>
    <row r="89" spans="1:20" x14ac:dyDescent="0.25">
      <c r="A89" s="756"/>
      <c r="B89" s="756"/>
      <c r="C89" s="755"/>
      <c r="D89" s="748"/>
      <c r="E89" s="755"/>
      <c r="F89" s="755"/>
      <c r="G89" s="756"/>
      <c r="H89" s="624"/>
      <c r="I89" s="756"/>
      <c r="J89" s="755"/>
      <c r="K89" s="755"/>
      <c r="L89" s="756"/>
      <c r="M89" s="756"/>
      <c r="N89" s="755"/>
      <c r="O89" s="755"/>
      <c r="P89" s="971" t="str">
        <f t="shared" si="9"/>
        <v xml:space="preserve"> </v>
      </c>
      <c r="Q89" s="972" t="str">
        <f t="shared" si="5"/>
        <v xml:space="preserve"> </v>
      </c>
      <c r="R89" s="972" t="str">
        <f t="shared" si="6"/>
        <v xml:space="preserve"> </v>
      </c>
      <c r="S89" s="971" t="str">
        <f t="shared" si="7"/>
        <v xml:space="preserve"> </v>
      </c>
      <c r="T89" s="972" t="str">
        <f t="shared" si="8"/>
        <v xml:space="preserve"> </v>
      </c>
    </row>
    <row r="90" spans="1:20" x14ac:dyDescent="0.25">
      <c r="A90" s="756"/>
      <c r="B90" s="756"/>
      <c r="C90" s="755"/>
      <c r="D90" s="748"/>
      <c r="E90" s="755"/>
      <c r="F90" s="755"/>
      <c r="G90" s="756"/>
      <c r="H90" s="624"/>
      <c r="I90" s="756"/>
      <c r="J90" s="755"/>
      <c r="K90" s="755"/>
      <c r="L90" s="756"/>
      <c r="M90" s="756"/>
      <c r="N90" s="755"/>
      <c r="O90" s="755"/>
      <c r="P90" s="971" t="str">
        <f t="shared" si="9"/>
        <v xml:space="preserve"> </v>
      </c>
      <c r="Q90" s="972" t="str">
        <f t="shared" si="5"/>
        <v xml:space="preserve"> </v>
      </c>
      <c r="R90" s="972" t="str">
        <f t="shared" si="6"/>
        <v xml:space="preserve"> </v>
      </c>
      <c r="S90" s="971" t="str">
        <f t="shared" si="7"/>
        <v xml:space="preserve"> </v>
      </c>
      <c r="T90" s="972" t="str">
        <f t="shared" si="8"/>
        <v xml:space="preserve"> </v>
      </c>
    </row>
    <row r="91" spans="1:20" x14ac:dyDescent="0.25">
      <c r="A91" s="756"/>
      <c r="B91" s="756"/>
      <c r="C91" s="755"/>
      <c r="D91" s="748"/>
      <c r="E91" s="755"/>
      <c r="F91" s="755"/>
      <c r="G91" s="756"/>
      <c r="H91" s="624"/>
      <c r="I91" s="756"/>
      <c r="J91" s="755"/>
      <c r="K91" s="755"/>
      <c r="L91" s="756"/>
      <c r="M91" s="756"/>
      <c r="N91" s="755"/>
      <c r="O91" s="755"/>
      <c r="P91" s="971" t="str">
        <f t="shared" si="9"/>
        <v xml:space="preserve"> </v>
      </c>
      <c r="Q91" s="972" t="str">
        <f t="shared" si="5"/>
        <v xml:space="preserve"> </v>
      </c>
      <c r="R91" s="972" t="str">
        <f t="shared" si="6"/>
        <v xml:space="preserve"> </v>
      </c>
      <c r="S91" s="971" t="str">
        <f t="shared" si="7"/>
        <v xml:space="preserve"> </v>
      </c>
      <c r="T91" s="972" t="str">
        <f t="shared" si="8"/>
        <v xml:space="preserve"> </v>
      </c>
    </row>
    <row r="92" spans="1:20" x14ac:dyDescent="0.25">
      <c r="A92" s="756"/>
      <c r="B92" s="756"/>
      <c r="C92" s="755"/>
      <c r="D92" s="748"/>
      <c r="E92" s="755"/>
      <c r="F92" s="755"/>
      <c r="G92" s="756"/>
      <c r="H92" s="624"/>
      <c r="I92" s="756"/>
      <c r="J92" s="755"/>
      <c r="K92" s="755"/>
      <c r="L92" s="756"/>
      <c r="M92" s="756"/>
      <c r="N92" s="755"/>
      <c r="O92" s="755"/>
      <c r="P92" s="971" t="str">
        <f t="shared" si="9"/>
        <v xml:space="preserve"> </v>
      </c>
      <c r="Q92" s="972" t="str">
        <f t="shared" si="5"/>
        <v xml:space="preserve"> </v>
      </c>
      <c r="R92" s="972" t="str">
        <f t="shared" si="6"/>
        <v xml:space="preserve"> </v>
      </c>
      <c r="S92" s="971" t="str">
        <f t="shared" si="7"/>
        <v xml:space="preserve"> </v>
      </c>
      <c r="T92" s="972" t="str">
        <f t="shared" si="8"/>
        <v xml:space="preserve"> </v>
      </c>
    </row>
    <row r="93" spans="1:20" x14ac:dyDescent="0.25">
      <c r="A93" s="756"/>
      <c r="B93" s="756"/>
      <c r="C93" s="755"/>
      <c r="D93" s="748"/>
      <c r="E93" s="755"/>
      <c r="F93" s="755"/>
      <c r="G93" s="756"/>
      <c r="H93" s="624"/>
      <c r="I93" s="756"/>
      <c r="J93" s="755"/>
      <c r="K93" s="755"/>
      <c r="L93" s="756"/>
      <c r="M93" s="756"/>
      <c r="N93" s="755"/>
      <c r="O93" s="755"/>
      <c r="P93" s="971" t="str">
        <f t="shared" si="9"/>
        <v xml:space="preserve"> </v>
      </c>
      <c r="Q93" s="972" t="str">
        <f t="shared" si="5"/>
        <v xml:space="preserve"> </v>
      </c>
      <c r="R93" s="972" t="str">
        <f t="shared" si="6"/>
        <v xml:space="preserve"> </v>
      </c>
      <c r="S93" s="971" t="str">
        <f t="shared" si="7"/>
        <v xml:space="preserve"> </v>
      </c>
      <c r="T93" s="972" t="str">
        <f t="shared" si="8"/>
        <v xml:space="preserve"> </v>
      </c>
    </row>
    <row r="94" spans="1:20" x14ac:dyDescent="0.25">
      <c r="A94" s="756"/>
      <c r="B94" s="756"/>
      <c r="C94" s="755"/>
      <c r="D94" s="748"/>
      <c r="E94" s="755"/>
      <c r="F94" s="755"/>
      <c r="G94" s="756"/>
      <c r="H94" s="624"/>
      <c r="I94" s="756"/>
      <c r="J94" s="755"/>
      <c r="K94" s="755"/>
      <c r="L94" s="756"/>
      <c r="M94" s="756"/>
      <c r="N94" s="755"/>
      <c r="O94" s="755"/>
      <c r="P94" s="971" t="str">
        <f t="shared" si="9"/>
        <v xml:space="preserve"> </v>
      </c>
      <c r="Q94" s="972" t="str">
        <f t="shared" si="5"/>
        <v xml:space="preserve"> </v>
      </c>
      <c r="R94" s="972" t="str">
        <f t="shared" si="6"/>
        <v xml:space="preserve"> </v>
      </c>
      <c r="S94" s="971" t="str">
        <f t="shared" si="7"/>
        <v xml:space="preserve"> </v>
      </c>
      <c r="T94" s="972" t="str">
        <f t="shared" si="8"/>
        <v xml:space="preserve"> </v>
      </c>
    </row>
    <row r="95" spans="1:20" x14ac:dyDescent="0.25">
      <c r="A95" s="756"/>
      <c r="B95" s="756"/>
      <c r="C95" s="755"/>
      <c r="D95" s="748"/>
      <c r="E95" s="755"/>
      <c r="F95" s="755"/>
      <c r="G95" s="756"/>
      <c r="H95" s="624"/>
      <c r="I95" s="756"/>
      <c r="J95" s="755"/>
      <c r="K95" s="755"/>
      <c r="L95" s="756"/>
      <c r="M95" s="756"/>
      <c r="N95" s="755"/>
      <c r="O95" s="755"/>
      <c r="P95" s="971" t="str">
        <f t="shared" si="9"/>
        <v xml:space="preserve"> </v>
      </c>
      <c r="Q95" s="972" t="str">
        <f t="shared" si="5"/>
        <v xml:space="preserve"> </v>
      </c>
      <c r="R95" s="972" t="str">
        <f t="shared" si="6"/>
        <v xml:space="preserve"> </v>
      </c>
      <c r="S95" s="971" t="str">
        <f t="shared" si="7"/>
        <v xml:space="preserve"> </v>
      </c>
      <c r="T95" s="972" t="str">
        <f t="shared" si="8"/>
        <v xml:space="preserve"> </v>
      </c>
    </row>
    <row r="96" spans="1:20" x14ac:dyDescent="0.25">
      <c r="A96" s="756"/>
      <c r="B96" s="756"/>
      <c r="C96" s="755"/>
      <c r="D96" s="748"/>
      <c r="E96" s="755"/>
      <c r="F96" s="755"/>
      <c r="G96" s="756"/>
      <c r="H96" s="624"/>
      <c r="I96" s="756"/>
      <c r="J96" s="755"/>
      <c r="K96" s="755"/>
      <c r="L96" s="756"/>
      <c r="M96" s="756"/>
      <c r="N96" s="755"/>
      <c r="O96" s="755"/>
      <c r="P96" s="971" t="str">
        <f t="shared" si="9"/>
        <v xml:space="preserve"> </v>
      </c>
      <c r="Q96" s="972" t="str">
        <f t="shared" si="5"/>
        <v xml:space="preserve"> </v>
      </c>
      <c r="R96" s="972" t="str">
        <f t="shared" si="6"/>
        <v xml:space="preserve"> </v>
      </c>
      <c r="S96" s="971" t="str">
        <f t="shared" si="7"/>
        <v xml:space="preserve"> </v>
      </c>
      <c r="T96" s="972" t="str">
        <f t="shared" si="8"/>
        <v xml:space="preserve"> </v>
      </c>
    </row>
    <row r="97" spans="1:20" x14ac:dyDescent="0.25">
      <c r="A97" s="756"/>
      <c r="B97" s="756"/>
      <c r="C97" s="755"/>
      <c r="D97" s="748"/>
      <c r="E97" s="755"/>
      <c r="F97" s="755"/>
      <c r="G97" s="756"/>
      <c r="H97" s="624"/>
      <c r="I97" s="756"/>
      <c r="J97" s="755"/>
      <c r="K97" s="755"/>
      <c r="L97" s="756"/>
      <c r="M97" s="756"/>
      <c r="N97" s="755"/>
      <c r="O97" s="755"/>
      <c r="P97" s="971" t="str">
        <f t="shared" si="9"/>
        <v xml:space="preserve"> </v>
      </c>
      <c r="Q97" s="972" t="str">
        <f t="shared" si="5"/>
        <v xml:space="preserve"> </v>
      </c>
      <c r="R97" s="972" t="str">
        <f t="shared" si="6"/>
        <v xml:space="preserve"> </v>
      </c>
      <c r="S97" s="971" t="str">
        <f t="shared" si="7"/>
        <v xml:space="preserve"> </v>
      </c>
      <c r="T97" s="972" t="str">
        <f t="shared" si="8"/>
        <v xml:space="preserve"> </v>
      </c>
    </row>
    <row r="98" spans="1:20" x14ac:dyDescent="0.25">
      <c r="A98" s="756"/>
      <c r="B98" s="756"/>
      <c r="C98" s="755"/>
      <c r="D98" s="748"/>
      <c r="E98" s="755"/>
      <c r="F98" s="755"/>
      <c r="G98" s="756"/>
      <c r="H98" s="624"/>
      <c r="I98" s="756"/>
      <c r="J98" s="755"/>
      <c r="K98" s="755"/>
      <c r="L98" s="756"/>
      <c r="M98" s="756"/>
      <c r="N98" s="755"/>
      <c r="O98" s="755"/>
      <c r="P98" s="971" t="str">
        <f t="shared" si="9"/>
        <v xml:space="preserve"> </v>
      </c>
      <c r="Q98" s="972" t="str">
        <f t="shared" si="5"/>
        <v xml:space="preserve"> </v>
      </c>
      <c r="R98" s="972" t="str">
        <f t="shared" si="6"/>
        <v xml:space="preserve"> </v>
      </c>
      <c r="S98" s="971" t="str">
        <f t="shared" si="7"/>
        <v xml:space="preserve"> </v>
      </c>
      <c r="T98" s="972" t="str">
        <f t="shared" si="8"/>
        <v xml:space="preserve"> </v>
      </c>
    </row>
    <row r="99" spans="1:20" x14ac:dyDescent="0.25">
      <c r="A99" s="756"/>
      <c r="B99" s="756"/>
      <c r="C99" s="755"/>
      <c r="D99" s="748"/>
      <c r="E99" s="755"/>
      <c r="F99" s="755"/>
      <c r="G99" s="756"/>
      <c r="H99" s="624"/>
      <c r="I99" s="756"/>
      <c r="J99" s="755"/>
      <c r="K99" s="755"/>
      <c r="L99" s="756"/>
      <c r="M99" s="756"/>
      <c r="N99" s="755"/>
      <c r="O99" s="755"/>
      <c r="P99" s="971" t="str">
        <f t="shared" si="9"/>
        <v xml:space="preserve"> </v>
      </c>
      <c r="Q99" s="972" t="str">
        <f t="shared" si="5"/>
        <v xml:space="preserve"> </v>
      </c>
      <c r="R99" s="972" t="str">
        <f t="shared" si="6"/>
        <v xml:space="preserve"> </v>
      </c>
      <c r="S99" s="971" t="str">
        <f t="shared" si="7"/>
        <v xml:space="preserve"> </v>
      </c>
      <c r="T99" s="972" t="str">
        <f t="shared" si="8"/>
        <v xml:space="preserve"> </v>
      </c>
    </row>
    <row r="100" spans="1:20" x14ac:dyDescent="0.25">
      <c r="A100" s="756"/>
      <c r="B100" s="756"/>
      <c r="C100" s="755"/>
      <c r="D100" s="748"/>
      <c r="E100" s="755"/>
      <c r="F100" s="755"/>
      <c r="G100" s="756"/>
      <c r="H100" s="624"/>
      <c r="I100" s="756"/>
      <c r="J100" s="755"/>
      <c r="K100" s="755"/>
      <c r="L100" s="756"/>
      <c r="M100" s="756"/>
      <c r="N100" s="755"/>
      <c r="O100" s="755"/>
      <c r="P100" s="971" t="str">
        <f t="shared" si="9"/>
        <v xml:space="preserve"> </v>
      </c>
      <c r="Q100" s="972" t="str">
        <f t="shared" si="5"/>
        <v xml:space="preserve"> </v>
      </c>
      <c r="R100" s="972" t="str">
        <f t="shared" si="6"/>
        <v xml:space="preserve"> </v>
      </c>
      <c r="S100" s="971" t="str">
        <f t="shared" si="7"/>
        <v xml:space="preserve"> </v>
      </c>
      <c r="T100" s="972" t="str">
        <f t="shared" si="8"/>
        <v xml:space="preserve"> </v>
      </c>
    </row>
    <row r="101" spans="1:20" x14ac:dyDescent="0.25">
      <c r="A101" s="756"/>
      <c r="B101" s="756"/>
      <c r="C101" s="755"/>
      <c r="D101" s="748"/>
      <c r="E101" s="755"/>
      <c r="F101" s="755"/>
      <c r="G101" s="756"/>
      <c r="H101" s="624"/>
      <c r="I101" s="756"/>
      <c r="J101" s="755"/>
      <c r="K101" s="755"/>
      <c r="L101" s="756"/>
      <c r="M101" s="756"/>
      <c r="N101" s="755"/>
      <c r="O101" s="755"/>
      <c r="P101" s="971" t="str">
        <f t="shared" si="9"/>
        <v xml:space="preserve"> </v>
      </c>
      <c r="Q101" s="972" t="str">
        <f t="shared" si="5"/>
        <v xml:space="preserve"> </v>
      </c>
      <c r="R101" s="972" t="str">
        <f t="shared" si="6"/>
        <v xml:space="preserve"> </v>
      </c>
      <c r="S101" s="971" t="str">
        <f t="shared" si="7"/>
        <v xml:space="preserve"> </v>
      </c>
      <c r="T101" s="972" t="str">
        <f t="shared" si="8"/>
        <v xml:space="preserve"> </v>
      </c>
    </row>
    <row r="102" spans="1:20" x14ac:dyDescent="0.25">
      <c r="A102" s="756"/>
      <c r="B102" s="756"/>
      <c r="C102" s="755"/>
      <c r="D102" s="748"/>
      <c r="E102" s="755"/>
      <c r="F102" s="755"/>
      <c r="G102" s="756"/>
      <c r="H102" s="624"/>
      <c r="I102" s="756"/>
      <c r="J102" s="755"/>
      <c r="K102" s="755"/>
      <c r="L102" s="756"/>
      <c r="M102" s="756"/>
      <c r="N102" s="755"/>
      <c r="O102" s="755"/>
      <c r="P102" s="971" t="str">
        <f t="shared" si="9"/>
        <v xml:space="preserve"> </v>
      </c>
      <c r="Q102" s="972" t="str">
        <f t="shared" si="5"/>
        <v xml:space="preserve"> </v>
      </c>
      <c r="R102" s="972" t="str">
        <f t="shared" si="6"/>
        <v xml:space="preserve"> </v>
      </c>
      <c r="S102" s="971" t="str">
        <f t="shared" si="7"/>
        <v xml:space="preserve"> </v>
      </c>
      <c r="T102" s="972" t="str">
        <f t="shared" si="8"/>
        <v xml:space="preserve"> </v>
      </c>
    </row>
    <row r="103" spans="1:20" x14ac:dyDescent="0.25">
      <c r="A103" s="756"/>
      <c r="B103" s="756"/>
      <c r="C103" s="755"/>
      <c r="D103" s="748"/>
      <c r="E103" s="755"/>
      <c r="F103" s="755"/>
      <c r="G103" s="756"/>
      <c r="H103" s="624"/>
      <c r="I103" s="756"/>
      <c r="J103" s="755"/>
      <c r="K103" s="755"/>
      <c r="L103" s="756"/>
      <c r="M103" s="756"/>
      <c r="N103" s="755"/>
      <c r="O103" s="755"/>
      <c r="P103" s="971" t="str">
        <f t="shared" si="9"/>
        <v xml:space="preserve"> </v>
      </c>
      <c r="Q103" s="972" t="str">
        <f t="shared" si="5"/>
        <v xml:space="preserve"> </v>
      </c>
      <c r="R103" s="972" t="str">
        <f t="shared" si="6"/>
        <v xml:space="preserve"> </v>
      </c>
      <c r="S103" s="971" t="str">
        <f t="shared" si="7"/>
        <v xml:space="preserve"> </v>
      </c>
      <c r="T103" s="972" t="str">
        <f t="shared" si="8"/>
        <v xml:space="preserve"> </v>
      </c>
    </row>
    <row r="104" spans="1:20" x14ac:dyDescent="0.25">
      <c r="A104" s="756"/>
      <c r="B104" s="756"/>
      <c r="C104" s="755"/>
      <c r="D104" s="748"/>
      <c r="E104" s="755"/>
      <c r="F104" s="755"/>
      <c r="G104" s="756"/>
      <c r="H104" s="624"/>
      <c r="I104" s="756"/>
      <c r="J104" s="755"/>
      <c r="K104" s="755"/>
      <c r="L104" s="756"/>
      <c r="M104" s="756"/>
      <c r="N104" s="755"/>
      <c r="O104" s="755"/>
      <c r="P104" s="971" t="str">
        <f t="shared" si="9"/>
        <v xml:space="preserve"> </v>
      </c>
      <c r="Q104" s="972" t="str">
        <f t="shared" si="5"/>
        <v xml:space="preserve"> </v>
      </c>
      <c r="R104" s="972" t="str">
        <f t="shared" si="6"/>
        <v xml:space="preserve"> </v>
      </c>
      <c r="S104" s="971" t="str">
        <f t="shared" si="7"/>
        <v xml:space="preserve"> </v>
      </c>
      <c r="T104" s="972" t="str">
        <f t="shared" si="8"/>
        <v xml:space="preserve"> </v>
      </c>
    </row>
    <row r="105" spans="1:20" x14ac:dyDescent="0.25">
      <c r="A105" s="756"/>
      <c r="B105" s="756"/>
      <c r="C105" s="755"/>
      <c r="D105" s="748"/>
      <c r="E105" s="755"/>
      <c r="F105" s="755"/>
      <c r="G105" s="756"/>
      <c r="H105" s="624"/>
      <c r="I105" s="756"/>
      <c r="J105" s="755"/>
      <c r="K105" s="755"/>
      <c r="L105" s="756"/>
      <c r="M105" s="756"/>
      <c r="N105" s="755"/>
      <c r="O105" s="755"/>
      <c r="P105" s="971" t="str">
        <f t="shared" si="9"/>
        <v xml:space="preserve"> </v>
      </c>
      <c r="Q105" s="972" t="str">
        <f t="shared" si="5"/>
        <v xml:space="preserve"> </v>
      </c>
      <c r="R105" s="972" t="str">
        <f t="shared" si="6"/>
        <v xml:space="preserve"> </v>
      </c>
      <c r="S105" s="971" t="str">
        <f t="shared" si="7"/>
        <v xml:space="preserve"> </v>
      </c>
      <c r="T105" s="972" t="str">
        <f t="shared" si="8"/>
        <v xml:space="preserve"> </v>
      </c>
    </row>
    <row r="106" spans="1:20" x14ac:dyDescent="0.25">
      <c r="A106" s="756"/>
      <c r="B106" s="756"/>
      <c r="C106" s="755"/>
      <c r="D106" s="748"/>
      <c r="E106" s="755"/>
      <c r="F106" s="755"/>
      <c r="G106" s="756"/>
      <c r="H106" s="624"/>
      <c r="I106" s="756"/>
      <c r="J106" s="755"/>
      <c r="K106" s="755"/>
      <c r="L106" s="756"/>
      <c r="M106" s="756"/>
      <c r="N106" s="755"/>
      <c r="O106" s="755"/>
      <c r="P106" s="971" t="str">
        <f t="shared" si="9"/>
        <v xml:space="preserve"> </v>
      </c>
      <c r="Q106" s="972" t="str">
        <f t="shared" si="5"/>
        <v xml:space="preserve"> </v>
      </c>
      <c r="R106" s="972" t="str">
        <f t="shared" si="6"/>
        <v xml:space="preserve"> </v>
      </c>
      <c r="S106" s="971" t="str">
        <f t="shared" si="7"/>
        <v xml:space="preserve"> </v>
      </c>
      <c r="T106" s="972" t="str">
        <f t="shared" si="8"/>
        <v xml:space="preserve"> </v>
      </c>
    </row>
    <row r="107" spans="1:20" x14ac:dyDescent="0.25">
      <c r="A107" s="756"/>
      <c r="B107" s="756"/>
      <c r="C107" s="755"/>
      <c r="D107" s="748"/>
      <c r="E107" s="755"/>
      <c r="F107" s="755"/>
      <c r="G107" s="756"/>
      <c r="H107" s="624"/>
      <c r="I107" s="756"/>
      <c r="J107" s="755"/>
      <c r="K107" s="755"/>
      <c r="L107" s="756"/>
      <c r="M107" s="756"/>
      <c r="N107" s="755"/>
      <c r="O107" s="755"/>
      <c r="P107" s="971" t="str">
        <f t="shared" si="9"/>
        <v xml:space="preserve"> </v>
      </c>
      <c r="Q107" s="972" t="str">
        <f t="shared" si="5"/>
        <v xml:space="preserve"> </v>
      </c>
      <c r="R107" s="972" t="str">
        <f t="shared" si="6"/>
        <v xml:space="preserve"> </v>
      </c>
      <c r="S107" s="971" t="str">
        <f t="shared" si="7"/>
        <v xml:space="preserve"> </v>
      </c>
      <c r="T107" s="972" t="str">
        <f t="shared" si="8"/>
        <v xml:space="preserve"> </v>
      </c>
    </row>
    <row r="108" spans="1:20" x14ac:dyDescent="0.25">
      <c r="A108" s="756"/>
      <c r="B108" s="756"/>
      <c r="C108" s="755"/>
      <c r="D108" s="748"/>
      <c r="E108" s="755"/>
      <c r="F108" s="755"/>
      <c r="G108" s="756"/>
      <c r="H108" s="624"/>
      <c r="I108" s="756"/>
      <c r="J108" s="755"/>
      <c r="K108" s="755"/>
      <c r="L108" s="756"/>
      <c r="M108" s="756"/>
      <c r="N108" s="755"/>
      <c r="O108" s="755"/>
      <c r="P108" s="971" t="str">
        <f t="shared" si="9"/>
        <v xml:space="preserve"> </v>
      </c>
      <c r="Q108" s="972" t="str">
        <f t="shared" si="5"/>
        <v xml:space="preserve"> </v>
      </c>
      <c r="R108" s="972" t="str">
        <f t="shared" si="6"/>
        <v xml:space="preserve"> </v>
      </c>
      <c r="S108" s="971" t="str">
        <f t="shared" si="7"/>
        <v xml:space="preserve"> </v>
      </c>
      <c r="T108" s="972" t="str">
        <f t="shared" si="8"/>
        <v xml:space="preserve"> </v>
      </c>
    </row>
    <row r="109" spans="1:20" x14ac:dyDescent="0.25">
      <c r="A109" s="756"/>
      <c r="B109" s="756"/>
      <c r="C109" s="755"/>
      <c r="D109" s="748"/>
      <c r="E109" s="755"/>
      <c r="F109" s="755"/>
      <c r="G109" s="756"/>
      <c r="H109" s="624"/>
      <c r="I109" s="756"/>
      <c r="J109" s="755"/>
      <c r="K109" s="755"/>
      <c r="L109" s="756"/>
      <c r="M109" s="756"/>
      <c r="N109" s="755"/>
      <c r="O109" s="755"/>
      <c r="P109" s="971" t="str">
        <f t="shared" si="9"/>
        <v xml:space="preserve"> </v>
      </c>
      <c r="Q109" s="972" t="str">
        <f t="shared" si="5"/>
        <v xml:space="preserve"> </v>
      </c>
      <c r="R109" s="972" t="str">
        <f t="shared" si="6"/>
        <v xml:space="preserve"> </v>
      </c>
      <c r="S109" s="971" t="str">
        <f t="shared" si="7"/>
        <v xml:space="preserve"> </v>
      </c>
      <c r="T109" s="972" t="str">
        <f t="shared" si="8"/>
        <v xml:space="preserve"> </v>
      </c>
    </row>
    <row r="110" spans="1:20" x14ac:dyDescent="0.25">
      <c r="A110" s="756"/>
      <c r="B110" s="756"/>
      <c r="C110" s="755"/>
      <c r="D110" s="748"/>
      <c r="E110" s="755"/>
      <c r="F110" s="755"/>
      <c r="G110" s="756"/>
      <c r="H110" s="624"/>
      <c r="I110" s="756"/>
      <c r="J110" s="755"/>
      <c r="K110" s="755"/>
      <c r="L110" s="756"/>
      <c r="M110" s="756"/>
      <c r="N110" s="755"/>
      <c r="O110" s="755"/>
      <c r="P110" s="971" t="str">
        <f t="shared" si="9"/>
        <v xml:space="preserve"> </v>
      </c>
      <c r="Q110" s="972" t="str">
        <f t="shared" si="5"/>
        <v xml:space="preserve"> </v>
      </c>
      <c r="R110" s="972" t="str">
        <f t="shared" si="6"/>
        <v xml:space="preserve"> </v>
      </c>
      <c r="S110" s="971" t="str">
        <f t="shared" si="7"/>
        <v xml:space="preserve"> </v>
      </c>
      <c r="T110" s="972" t="str">
        <f t="shared" si="8"/>
        <v xml:space="preserve"> </v>
      </c>
    </row>
    <row r="111" spans="1:20" x14ac:dyDescent="0.25">
      <c r="A111" s="756"/>
      <c r="B111" s="756"/>
      <c r="C111" s="755"/>
      <c r="D111" s="748"/>
      <c r="E111" s="755"/>
      <c r="F111" s="755"/>
      <c r="G111" s="756"/>
      <c r="H111" s="624"/>
      <c r="I111" s="756"/>
      <c r="J111" s="755"/>
      <c r="K111" s="755"/>
      <c r="L111" s="756"/>
      <c r="M111" s="756"/>
      <c r="N111" s="755"/>
      <c r="O111" s="755"/>
      <c r="P111" s="971" t="str">
        <f t="shared" si="9"/>
        <v xml:space="preserve"> </v>
      </c>
      <c r="Q111" s="972" t="str">
        <f t="shared" si="5"/>
        <v xml:space="preserve"> </v>
      </c>
      <c r="R111" s="972" t="str">
        <f t="shared" si="6"/>
        <v xml:space="preserve"> </v>
      </c>
      <c r="S111" s="971" t="str">
        <f t="shared" si="7"/>
        <v xml:space="preserve"> </v>
      </c>
      <c r="T111" s="972" t="str">
        <f t="shared" si="8"/>
        <v xml:space="preserve"> </v>
      </c>
    </row>
    <row r="112" spans="1:20" x14ac:dyDescent="0.25">
      <c r="A112" s="756"/>
      <c r="B112" s="756"/>
      <c r="C112" s="755"/>
      <c r="D112" s="748"/>
      <c r="E112" s="755"/>
      <c r="F112" s="755"/>
      <c r="G112" s="756"/>
      <c r="H112" s="624"/>
      <c r="I112" s="756"/>
      <c r="J112" s="755"/>
      <c r="K112" s="755"/>
      <c r="L112" s="756"/>
      <c r="M112" s="756"/>
      <c r="N112" s="755"/>
      <c r="O112" s="755"/>
      <c r="P112" s="971" t="str">
        <f t="shared" si="9"/>
        <v xml:space="preserve"> </v>
      </c>
      <c r="Q112" s="972" t="str">
        <f t="shared" si="5"/>
        <v xml:space="preserve"> </v>
      </c>
      <c r="R112" s="972" t="str">
        <f t="shared" si="6"/>
        <v xml:space="preserve"> </v>
      </c>
      <c r="S112" s="971" t="str">
        <f t="shared" si="7"/>
        <v xml:space="preserve"> </v>
      </c>
      <c r="T112" s="972" t="str">
        <f t="shared" si="8"/>
        <v xml:space="preserve"> </v>
      </c>
    </row>
    <row r="113" spans="1:20" x14ac:dyDescent="0.25">
      <c r="A113" s="756"/>
      <c r="B113" s="756"/>
      <c r="C113" s="755"/>
      <c r="D113" s="748"/>
      <c r="E113" s="755"/>
      <c r="F113" s="755"/>
      <c r="G113" s="756"/>
      <c r="H113" s="624"/>
      <c r="I113" s="756"/>
      <c r="J113" s="755"/>
      <c r="K113" s="755"/>
      <c r="L113" s="756"/>
      <c r="M113" s="756"/>
      <c r="N113" s="755"/>
      <c r="O113" s="755"/>
      <c r="P113" s="971" t="str">
        <f t="shared" si="9"/>
        <v xml:space="preserve"> </v>
      </c>
      <c r="Q113" s="972" t="str">
        <f t="shared" si="5"/>
        <v xml:space="preserve"> </v>
      </c>
      <c r="R113" s="972" t="str">
        <f t="shared" si="6"/>
        <v xml:space="preserve"> </v>
      </c>
      <c r="S113" s="971" t="str">
        <f t="shared" si="7"/>
        <v xml:space="preserve"> </v>
      </c>
      <c r="T113" s="972" t="str">
        <f t="shared" si="8"/>
        <v xml:space="preserve"> </v>
      </c>
    </row>
    <row r="114" spans="1:20" x14ac:dyDescent="0.25">
      <c r="A114" s="756"/>
      <c r="B114" s="756"/>
      <c r="C114" s="755"/>
      <c r="D114" s="748"/>
      <c r="E114" s="755"/>
      <c r="F114" s="755"/>
      <c r="G114" s="756"/>
      <c r="H114" s="624"/>
      <c r="I114" s="756"/>
      <c r="J114" s="755"/>
      <c r="K114" s="755"/>
      <c r="L114" s="756"/>
      <c r="M114" s="756"/>
      <c r="N114" s="755"/>
      <c r="O114" s="755"/>
      <c r="P114" s="971" t="str">
        <f t="shared" si="9"/>
        <v xml:space="preserve"> </v>
      </c>
      <c r="Q114" s="972" t="str">
        <f t="shared" si="5"/>
        <v xml:space="preserve"> </v>
      </c>
      <c r="R114" s="972" t="str">
        <f t="shared" si="6"/>
        <v xml:space="preserve"> </v>
      </c>
      <c r="S114" s="971" t="str">
        <f t="shared" si="7"/>
        <v xml:space="preserve"> </v>
      </c>
      <c r="T114" s="972" t="str">
        <f t="shared" si="8"/>
        <v xml:space="preserve"> </v>
      </c>
    </row>
    <row r="115" spans="1:20" x14ac:dyDescent="0.25">
      <c r="A115" s="756"/>
      <c r="B115" s="756"/>
      <c r="C115" s="755"/>
      <c r="D115" s="748"/>
      <c r="E115" s="755"/>
      <c r="F115" s="755"/>
      <c r="G115" s="756"/>
      <c r="H115" s="624"/>
      <c r="I115" s="756"/>
      <c r="J115" s="755"/>
      <c r="K115" s="755"/>
      <c r="L115" s="756"/>
      <c r="M115" s="756"/>
      <c r="N115" s="755"/>
      <c r="O115" s="755"/>
      <c r="P115" s="971" t="str">
        <f t="shared" si="9"/>
        <v xml:space="preserve"> </v>
      </c>
      <c r="Q115" s="972" t="str">
        <f t="shared" si="5"/>
        <v xml:space="preserve"> </v>
      </c>
      <c r="R115" s="972" t="str">
        <f t="shared" si="6"/>
        <v xml:space="preserve"> </v>
      </c>
      <c r="S115" s="971" t="str">
        <f t="shared" si="7"/>
        <v xml:space="preserve"> </v>
      </c>
      <c r="T115" s="972" t="str">
        <f t="shared" si="8"/>
        <v xml:space="preserve"> </v>
      </c>
    </row>
    <row r="116" spans="1:20" x14ac:dyDescent="0.25">
      <c r="A116" s="756"/>
      <c r="B116" s="756"/>
      <c r="C116" s="755"/>
      <c r="D116" s="748"/>
      <c r="E116" s="755"/>
      <c r="F116" s="755"/>
      <c r="G116" s="756"/>
      <c r="H116" s="624"/>
      <c r="I116" s="756"/>
      <c r="J116" s="755"/>
      <c r="K116" s="755"/>
      <c r="L116" s="756"/>
      <c r="M116" s="756"/>
      <c r="N116" s="755"/>
      <c r="O116" s="755"/>
      <c r="P116" s="971" t="str">
        <f t="shared" si="9"/>
        <v xml:space="preserve"> </v>
      </c>
      <c r="Q116" s="972" t="str">
        <f t="shared" si="5"/>
        <v xml:space="preserve"> </v>
      </c>
      <c r="R116" s="972" t="str">
        <f t="shared" si="6"/>
        <v xml:space="preserve"> </v>
      </c>
      <c r="S116" s="971" t="str">
        <f t="shared" si="7"/>
        <v xml:space="preserve"> </v>
      </c>
      <c r="T116" s="972" t="str">
        <f t="shared" si="8"/>
        <v xml:space="preserve"> </v>
      </c>
    </row>
    <row r="117" spans="1:20" x14ac:dyDescent="0.25">
      <c r="A117" s="756"/>
      <c r="B117" s="756"/>
      <c r="C117" s="755"/>
      <c r="D117" s="748"/>
      <c r="E117" s="755"/>
      <c r="F117" s="755"/>
      <c r="G117" s="756"/>
      <c r="H117" s="624"/>
      <c r="I117" s="756"/>
      <c r="J117" s="755"/>
      <c r="K117" s="755"/>
      <c r="L117" s="756"/>
      <c r="M117" s="756"/>
      <c r="N117" s="755"/>
      <c r="O117" s="755"/>
      <c r="P117" s="971" t="str">
        <f t="shared" si="9"/>
        <v xml:space="preserve"> </v>
      </c>
      <c r="Q117" s="972" t="str">
        <f t="shared" si="5"/>
        <v xml:space="preserve"> </v>
      </c>
      <c r="R117" s="972" t="str">
        <f t="shared" si="6"/>
        <v xml:space="preserve"> </v>
      </c>
      <c r="S117" s="971" t="str">
        <f t="shared" si="7"/>
        <v xml:space="preserve"> </v>
      </c>
      <c r="T117" s="972" t="str">
        <f t="shared" si="8"/>
        <v xml:space="preserve"> </v>
      </c>
    </row>
    <row r="118" spans="1:20" x14ac:dyDescent="0.25">
      <c r="A118" s="756"/>
      <c r="B118" s="756"/>
      <c r="C118" s="755"/>
      <c r="D118" s="748"/>
      <c r="E118" s="755"/>
      <c r="F118" s="755"/>
      <c r="G118" s="756"/>
      <c r="H118" s="624"/>
      <c r="I118" s="756"/>
      <c r="J118" s="755"/>
      <c r="K118" s="755"/>
      <c r="L118" s="756"/>
      <c r="M118" s="756"/>
      <c r="N118" s="755"/>
      <c r="O118" s="755"/>
      <c r="P118" s="971" t="str">
        <f t="shared" si="9"/>
        <v xml:space="preserve"> </v>
      </c>
      <c r="Q118" s="972" t="str">
        <f t="shared" si="5"/>
        <v xml:space="preserve"> </v>
      </c>
      <c r="R118" s="972" t="str">
        <f t="shared" si="6"/>
        <v xml:space="preserve"> </v>
      </c>
      <c r="S118" s="971" t="str">
        <f t="shared" si="7"/>
        <v xml:space="preserve"> </v>
      </c>
      <c r="T118" s="972" t="str">
        <f t="shared" si="8"/>
        <v xml:space="preserve"> </v>
      </c>
    </row>
    <row r="119" spans="1:20" x14ac:dyDescent="0.25">
      <c r="A119" s="756"/>
      <c r="B119" s="756"/>
      <c r="C119" s="755"/>
      <c r="D119" s="748"/>
      <c r="E119" s="755"/>
      <c r="F119" s="755"/>
      <c r="G119" s="756"/>
      <c r="H119" s="624"/>
      <c r="I119" s="756"/>
      <c r="J119" s="755"/>
      <c r="K119" s="755"/>
      <c r="L119" s="756"/>
      <c r="M119" s="756"/>
      <c r="N119" s="755"/>
      <c r="O119" s="755"/>
      <c r="P119" s="971" t="str">
        <f t="shared" si="9"/>
        <v xml:space="preserve"> </v>
      </c>
      <c r="Q119" s="972" t="str">
        <f t="shared" si="5"/>
        <v xml:space="preserve"> </v>
      </c>
      <c r="R119" s="972" t="str">
        <f t="shared" si="6"/>
        <v xml:space="preserve"> </v>
      </c>
      <c r="S119" s="971" t="str">
        <f t="shared" si="7"/>
        <v xml:space="preserve"> </v>
      </c>
      <c r="T119" s="972" t="str">
        <f t="shared" si="8"/>
        <v xml:space="preserve"> </v>
      </c>
    </row>
    <row r="120" spans="1:20" x14ac:dyDescent="0.25">
      <c r="A120" s="756"/>
      <c r="B120" s="756"/>
      <c r="C120" s="755"/>
      <c r="D120" s="748"/>
      <c r="E120" s="755"/>
      <c r="F120" s="755"/>
      <c r="G120" s="756"/>
      <c r="H120" s="624"/>
      <c r="I120" s="756"/>
      <c r="J120" s="755"/>
      <c r="K120" s="755"/>
      <c r="L120" s="756"/>
      <c r="M120" s="756"/>
      <c r="N120" s="755"/>
      <c r="O120" s="755"/>
      <c r="P120" s="971" t="str">
        <f t="shared" si="9"/>
        <v xml:space="preserve"> </v>
      </c>
      <c r="Q120" s="972" t="str">
        <f t="shared" si="5"/>
        <v xml:space="preserve"> </v>
      </c>
      <c r="R120" s="972" t="str">
        <f t="shared" si="6"/>
        <v xml:space="preserve"> </v>
      </c>
      <c r="S120" s="971" t="str">
        <f t="shared" si="7"/>
        <v xml:space="preserve"> </v>
      </c>
      <c r="T120" s="972" t="str">
        <f t="shared" si="8"/>
        <v xml:space="preserve"> </v>
      </c>
    </row>
    <row r="121" spans="1:20" x14ac:dyDescent="0.25">
      <c r="A121" s="756"/>
      <c r="B121" s="756"/>
      <c r="C121" s="755"/>
      <c r="D121" s="748"/>
      <c r="E121" s="755"/>
      <c r="F121" s="755"/>
      <c r="G121" s="756"/>
      <c r="H121" s="624"/>
      <c r="I121" s="756"/>
      <c r="J121" s="755"/>
      <c r="K121" s="755"/>
      <c r="L121" s="756"/>
      <c r="M121" s="756"/>
      <c r="N121" s="755"/>
      <c r="O121" s="755"/>
      <c r="P121" s="971" t="str">
        <f t="shared" si="9"/>
        <v xml:space="preserve"> </v>
      </c>
      <c r="Q121" s="972" t="str">
        <f t="shared" si="5"/>
        <v xml:space="preserve"> </v>
      </c>
      <c r="R121" s="972" t="str">
        <f t="shared" si="6"/>
        <v xml:space="preserve"> </v>
      </c>
      <c r="S121" s="971" t="str">
        <f t="shared" si="7"/>
        <v xml:space="preserve"> </v>
      </c>
      <c r="T121" s="972" t="str">
        <f t="shared" si="8"/>
        <v xml:space="preserve"> </v>
      </c>
    </row>
    <row r="122" spans="1:20" x14ac:dyDescent="0.25">
      <c r="A122" s="756"/>
      <c r="B122" s="756"/>
      <c r="C122" s="755"/>
      <c r="D122" s="748"/>
      <c r="E122" s="755"/>
      <c r="F122" s="755"/>
      <c r="G122" s="756"/>
      <c r="H122" s="624"/>
      <c r="I122" s="756"/>
      <c r="J122" s="755"/>
      <c r="K122" s="755"/>
      <c r="L122" s="756"/>
      <c r="M122" s="756"/>
      <c r="N122" s="755"/>
      <c r="O122" s="755"/>
      <c r="P122" s="971" t="str">
        <f t="shared" si="9"/>
        <v xml:space="preserve"> </v>
      </c>
      <c r="Q122" s="972" t="str">
        <f t="shared" si="5"/>
        <v xml:space="preserve"> </v>
      </c>
      <c r="R122" s="972" t="str">
        <f t="shared" si="6"/>
        <v xml:space="preserve"> </v>
      </c>
      <c r="S122" s="971" t="str">
        <f t="shared" si="7"/>
        <v xml:space="preserve"> </v>
      </c>
      <c r="T122" s="972" t="str">
        <f t="shared" si="8"/>
        <v xml:space="preserve"> </v>
      </c>
    </row>
    <row r="123" spans="1:20" x14ac:dyDescent="0.25">
      <c r="A123" s="756"/>
      <c r="B123" s="756"/>
      <c r="C123" s="755"/>
      <c r="D123" s="748"/>
      <c r="E123" s="755"/>
      <c r="F123" s="755"/>
      <c r="G123" s="756"/>
      <c r="H123" s="624"/>
      <c r="I123" s="756"/>
      <c r="J123" s="755"/>
      <c r="K123" s="755"/>
      <c r="L123" s="756"/>
      <c r="M123" s="756"/>
      <c r="N123" s="755"/>
      <c r="O123" s="755"/>
      <c r="P123" s="971" t="str">
        <f t="shared" si="9"/>
        <v xml:space="preserve"> </v>
      </c>
      <c r="Q123" s="972" t="str">
        <f t="shared" si="5"/>
        <v xml:space="preserve"> </v>
      </c>
      <c r="R123" s="972" t="str">
        <f t="shared" si="6"/>
        <v xml:space="preserve"> </v>
      </c>
      <c r="S123" s="971" t="str">
        <f t="shared" si="7"/>
        <v xml:space="preserve"> </v>
      </c>
      <c r="T123" s="972" t="str">
        <f t="shared" si="8"/>
        <v xml:space="preserve"> </v>
      </c>
    </row>
    <row r="124" spans="1:20" x14ac:dyDescent="0.25">
      <c r="A124" s="756"/>
      <c r="B124" s="756"/>
      <c r="C124" s="755"/>
      <c r="D124" s="748"/>
      <c r="E124" s="755"/>
      <c r="F124" s="755"/>
      <c r="G124" s="756"/>
      <c r="H124" s="624"/>
      <c r="I124" s="756"/>
      <c r="J124" s="755"/>
      <c r="K124" s="755"/>
      <c r="L124" s="756"/>
      <c r="M124" s="756"/>
      <c r="N124" s="755"/>
      <c r="O124" s="755"/>
      <c r="P124" s="971" t="str">
        <f t="shared" si="9"/>
        <v xml:space="preserve"> </v>
      </c>
      <c r="Q124" s="972" t="str">
        <f t="shared" si="5"/>
        <v xml:space="preserve"> </v>
      </c>
      <c r="R124" s="972" t="str">
        <f t="shared" si="6"/>
        <v xml:space="preserve"> </v>
      </c>
      <c r="S124" s="971" t="str">
        <f t="shared" si="7"/>
        <v xml:space="preserve"> </v>
      </c>
      <c r="T124" s="972" t="str">
        <f t="shared" si="8"/>
        <v xml:space="preserve"> </v>
      </c>
    </row>
    <row r="125" spans="1:20" x14ac:dyDescent="0.25">
      <c r="A125" s="756"/>
      <c r="B125" s="756"/>
      <c r="C125" s="755"/>
      <c r="D125" s="748"/>
      <c r="E125" s="755"/>
      <c r="F125" s="755"/>
      <c r="G125" s="756"/>
      <c r="H125" s="624"/>
      <c r="I125" s="756"/>
      <c r="J125" s="755"/>
      <c r="K125" s="755"/>
      <c r="L125" s="756"/>
      <c r="M125" s="756"/>
      <c r="N125" s="755"/>
      <c r="O125" s="755"/>
      <c r="P125" s="971" t="str">
        <f t="shared" si="9"/>
        <v xml:space="preserve"> </v>
      </c>
      <c r="Q125" s="972" t="str">
        <f t="shared" si="5"/>
        <v xml:space="preserve"> </v>
      </c>
      <c r="R125" s="972" t="str">
        <f t="shared" si="6"/>
        <v xml:space="preserve"> </v>
      </c>
      <c r="S125" s="971" t="str">
        <f t="shared" si="7"/>
        <v xml:space="preserve"> </v>
      </c>
      <c r="T125" s="972" t="str">
        <f t="shared" si="8"/>
        <v xml:space="preserve"> </v>
      </c>
    </row>
    <row r="126" spans="1:20" x14ac:dyDescent="0.25">
      <c r="A126" s="756"/>
      <c r="B126" s="756"/>
      <c r="C126" s="755"/>
      <c r="D126" s="748"/>
      <c r="E126" s="755"/>
      <c r="F126" s="755"/>
      <c r="G126" s="756"/>
      <c r="H126" s="624"/>
      <c r="I126" s="756"/>
      <c r="J126" s="755"/>
      <c r="K126" s="755"/>
      <c r="L126" s="756"/>
      <c r="M126" s="756"/>
      <c r="N126" s="755"/>
      <c r="O126" s="755"/>
      <c r="P126" s="971" t="str">
        <f t="shared" si="9"/>
        <v xml:space="preserve"> </v>
      </c>
      <c r="Q126" s="972" t="str">
        <f t="shared" si="5"/>
        <v xml:space="preserve"> </v>
      </c>
      <c r="R126" s="972" t="str">
        <f t="shared" si="6"/>
        <v xml:space="preserve"> </v>
      </c>
      <c r="S126" s="971" t="str">
        <f t="shared" si="7"/>
        <v xml:space="preserve"> </v>
      </c>
      <c r="T126" s="972" t="str">
        <f t="shared" si="8"/>
        <v xml:space="preserve"> </v>
      </c>
    </row>
    <row r="127" spans="1:20" x14ac:dyDescent="0.25">
      <c r="A127" s="756"/>
      <c r="B127" s="756"/>
      <c r="C127" s="755"/>
      <c r="D127" s="748"/>
      <c r="E127" s="755"/>
      <c r="F127" s="755"/>
      <c r="G127" s="756"/>
      <c r="H127" s="624"/>
      <c r="I127" s="756"/>
      <c r="J127" s="755"/>
      <c r="K127" s="755"/>
      <c r="L127" s="756"/>
      <c r="M127" s="756"/>
      <c r="N127" s="755"/>
      <c r="O127" s="755"/>
      <c r="P127" s="971" t="str">
        <f t="shared" si="9"/>
        <v xml:space="preserve"> </v>
      </c>
      <c r="Q127" s="972" t="str">
        <f t="shared" si="5"/>
        <v xml:space="preserve"> </v>
      </c>
      <c r="R127" s="972" t="str">
        <f t="shared" si="6"/>
        <v xml:space="preserve"> </v>
      </c>
      <c r="S127" s="971" t="str">
        <f t="shared" si="7"/>
        <v xml:space="preserve"> </v>
      </c>
      <c r="T127" s="972" t="str">
        <f t="shared" si="8"/>
        <v xml:space="preserve"> </v>
      </c>
    </row>
    <row r="128" spans="1:20" x14ac:dyDescent="0.25">
      <c r="A128" s="756"/>
      <c r="B128" s="756"/>
      <c r="C128" s="755"/>
      <c r="D128" s="748"/>
      <c r="E128" s="755"/>
      <c r="F128" s="755"/>
      <c r="G128" s="756"/>
      <c r="H128" s="624"/>
      <c r="I128" s="756"/>
      <c r="J128" s="755"/>
      <c r="K128" s="755"/>
      <c r="L128" s="756"/>
      <c r="M128" s="756"/>
      <c r="N128" s="755"/>
      <c r="O128" s="755"/>
      <c r="P128" s="971" t="str">
        <f t="shared" si="9"/>
        <v xml:space="preserve"> </v>
      </c>
      <c r="Q128" s="972" t="str">
        <f t="shared" si="5"/>
        <v xml:space="preserve"> </v>
      </c>
      <c r="R128" s="972" t="str">
        <f t="shared" si="6"/>
        <v xml:space="preserve"> </v>
      </c>
      <c r="S128" s="971" t="str">
        <f t="shared" si="7"/>
        <v xml:space="preserve"> </v>
      </c>
      <c r="T128" s="972" t="str">
        <f t="shared" si="8"/>
        <v xml:space="preserve"> </v>
      </c>
    </row>
    <row r="129" spans="1:20" x14ac:dyDescent="0.25">
      <c r="A129" s="756"/>
      <c r="B129" s="756"/>
      <c r="C129" s="755"/>
      <c r="D129" s="748"/>
      <c r="E129" s="755"/>
      <c r="F129" s="755"/>
      <c r="G129" s="756"/>
      <c r="H129" s="624"/>
      <c r="I129" s="756"/>
      <c r="J129" s="755"/>
      <c r="K129" s="755"/>
      <c r="L129" s="756"/>
      <c r="M129" s="756"/>
      <c r="N129" s="755"/>
      <c r="O129" s="755"/>
      <c r="P129" s="971" t="str">
        <f t="shared" si="9"/>
        <v xml:space="preserve"> </v>
      </c>
      <c r="Q129" s="972" t="str">
        <f t="shared" si="5"/>
        <v xml:space="preserve"> </v>
      </c>
      <c r="R129" s="972" t="str">
        <f t="shared" si="6"/>
        <v xml:space="preserve"> </v>
      </c>
      <c r="S129" s="971" t="str">
        <f t="shared" si="7"/>
        <v xml:space="preserve"> </v>
      </c>
      <c r="T129" s="972" t="str">
        <f t="shared" si="8"/>
        <v xml:space="preserve"> </v>
      </c>
    </row>
    <row r="130" spans="1:20" x14ac:dyDescent="0.25">
      <c r="A130" s="756"/>
      <c r="B130" s="756"/>
      <c r="C130" s="755"/>
      <c r="D130" s="748"/>
      <c r="E130" s="755"/>
      <c r="F130" s="755"/>
      <c r="G130" s="756"/>
      <c r="H130" s="624"/>
      <c r="I130" s="756"/>
      <c r="J130" s="755"/>
      <c r="K130" s="755"/>
      <c r="L130" s="756"/>
      <c r="M130" s="756"/>
      <c r="N130" s="755"/>
      <c r="O130" s="755"/>
      <c r="P130" s="971" t="str">
        <f t="shared" si="9"/>
        <v xml:space="preserve"> </v>
      </c>
      <c r="Q130" s="972" t="str">
        <f t="shared" si="5"/>
        <v xml:space="preserve"> </v>
      </c>
      <c r="R130" s="972" t="str">
        <f t="shared" si="6"/>
        <v xml:space="preserve"> </v>
      </c>
      <c r="S130" s="971" t="str">
        <f t="shared" si="7"/>
        <v xml:space="preserve"> </v>
      </c>
      <c r="T130" s="972" t="str">
        <f t="shared" si="8"/>
        <v xml:space="preserve"> </v>
      </c>
    </row>
    <row r="131" spans="1:20" x14ac:dyDescent="0.25">
      <c r="A131" s="756"/>
      <c r="B131" s="756"/>
      <c r="C131" s="755"/>
      <c r="D131" s="748"/>
      <c r="E131" s="755"/>
      <c r="F131" s="755"/>
      <c r="G131" s="756"/>
      <c r="H131" s="624"/>
      <c r="I131" s="756"/>
      <c r="J131" s="755"/>
      <c r="K131" s="755"/>
      <c r="L131" s="756"/>
      <c r="M131" s="756"/>
      <c r="N131" s="755"/>
      <c r="O131" s="755"/>
      <c r="P131" s="971" t="str">
        <f t="shared" si="9"/>
        <v xml:space="preserve"> </v>
      </c>
      <c r="Q131" s="972" t="str">
        <f t="shared" si="5"/>
        <v xml:space="preserve"> </v>
      </c>
      <c r="R131" s="972" t="str">
        <f t="shared" si="6"/>
        <v xml:space="preserve"> </v>
      </c>
      <c r="S131" s="971" t="str">
        <f t="shared" si="7"/>
        <v xml:space="preserve"> </v>
      </c>
      <c r="T131" s="972" t="str">
        <f t="shared" si="8"/>
        <v xml:space="preserve"> </v>
      </c>
    </row>
    <row r="132" spans="1:20" x14ac:dyDescent="0.25">
      <c r="A132" s="756"/>
      <c r="B132" s="756"/>
      <c r="C132" s="755"/>
      <c r="D132" s="748"/>
      <c r="E132" s="755"/>
      <c r="F132" s="755"/>
      <c r="G132" s="756"/>
      <c r="H132" s="624"/>
      <c r="I132" s="756"/>
      <c r="J132" s="755"/>
      <c r="K132" s="755"/>
      <c r="L132" s="756"/>
      <c r="M132" s="756"/>
      <c r="N132" s="755"/>
      <c r="O132" s="755"/>
      <c r="P132" s="971" t="str">
        <f t="shared" si="9"/>
        <v xml:space="preserve"> </v>
      </c>
      <c r="Q132" s="972" t="str">
        <f t="shared" si="5"/>
        <v xml:space="preserve"> </v>
      </c>
      <c r="R132" s="972" t="str">
        <f t="shared" si="6"/>
        <v xml:space="preserve"> </v>
      </c>
      <c r="S132" s="971" t="str">
        <f t="shared" si="7"/>
        <v xml:space="preserve"> </v>
      </c>
      <c r="T132" s="972" t="str">
        <f t="shared" si="8"/>
        <v xml:space="preserve"> </v>
      </c>
    </row>
    <row r="133" spans="1:20" x14ac:dyDescent="0.25">
      <c r="A133" s="756"/>
      <c r="B133" s="756"/>
      <c r="C133" s="755"/>
      <c r="D133" s="748"/>
      <c r="E133" s="755"/>
      <c r="F133" s="755"/>
      <c r="G133" s="756"/>
      <c r="H133" s="624"/>
      <c r="I133" s="756"/>
      <c r="J133" s="755"/>
      <c r="K133" s="755"/>
      <c r="L133" s="756"/>
      <c r="M133" s="756"/>
      <c r="N133" s="755"/>
      <c r="O133" s="755"/>
      <c r="P133" s="971" t="str">
        <f t="shared" si="9"/>
        <v xml:space="preserve"> </v>
      </c>
      <c r="Q133" s="972" t="str">
        <f t="shared" ref="Q133:Q196" si="10">IFERROR(O133/M133," ")</f>
        <v xml:space="preserve"> </v>
      </c>
      <c r="R133" s="972" t="str">
        <f t="shared" ref="R133:R196" si="11">IFERROR(P133/M133," ")</f>
        <v xml:space="preserve"> </v>
      </c>
      <c r="S133" s="971" t="str">
        <f t="shared" ref="S133:S196" si="12">IFERROR(O133/N133," ")</f>
        <v xml:space="preserve"> </v>
      </c>
      <c r="T133" s="972" t="str">
        <f t="shared" ref="T133:T196" si="13">IFERROR(P133/N133," ")</f>
        <v xml:space="preserve"> </v>
      </c>
    </row>
    <row r="134" spans="1:20" x14ac:dyDescent="0.25">
      <c r="A134" s="756"/>
      <c r="B134" s="756"/>
      <c r="C134" s="755"/>
      <c r="D134" s="748"/>
      <c r="E134" s="755"/>
      <c r="F134" s="755"/>
      <c r="G134" s="756"/>
      <c r="H134" s="624"/>
      <c r="I134" s="756"/>
      <c r="J134" s="755"/>
      <c r="K134" s="755"/>
      <c r="L134" s="756"/>
      <c r="M134" s="756"/>
      <c r="N134" s="755"/>
      <c r="O134" s="755"/>
      <c r="P134" s="971" t="str">
        <f t="shared" ref="P134:P197" si="14">IF(O134&gt;0,O134*0.86*10^-3," ")</f>
        <v xml:space="preserve"> </v>
      </c>
      <c r="Q134" s="972" t="str">
        <f t="shared" si="10"/>
        <v xml:space="preserve"> </v>
      </c>
      <c r="R134" s="972" t="str">
        <f t="shared" si="11"/>
        <v xml:space="preserve"> </v>
      </c>
      <c r="S134" s="971" t="str">
        <f t="shared" si="12"/>
        <v xml:space="preserve"> </v>
      </c>
      <c r="T134" s="972" t="str">
        <f t="shared" si="13"/>
        <v xml:space="preserve"> </v>
      </c>
    </row>
    <row r="135" spans="1:20" x14ac:dyDescent="0.25">
      <c r="A135" s="756"/>
      <c r="B135" s="756"/>
      <c r="C135" s="755"/>
      <c r="D135" s="748"/>
      <c r="E135" s="755"/>
      <c r="F135" s="755"/>
      <c r="G135" s="756"/>
      <c r="H135" s="624"/>
      <c r="I135" s="756"/>
      <c r="J135" s="755"/>
      <c r="K135" s="755"/>
      <c r="L135" s="756"/>
      <c r="M135" s="756"/>
      <c r="N135" s="755"/>
      <c r="O135" s="755"/>
      <c r="P135" s="971" t="str">
        <f t="shared" si="14"/>
        <v xml:space="preserve"> </v>
      </c>
      <c r="Q135" s="972" t="str">
        <f t="shared" si="10"/>
        <v xml:space="preserve"> </v>
      </c>
      <c r="R135" s="972" t="str">
        <f t="shared" si="11"/>
        <v xml:space="preserve"> </v>
      </c>
      <c r="S135" s="971" t="str">
        <f t="shared" si="12"/>
        <v xml:space="preserve"> </v>
      </c>
      <c r="T135" s="972" t="str">
        <f t="shared" si="13"/>
        <v xml:space="preserve"> </v>
      </c>
    </row>
    <row r="136" spans="1:20" x14ac:dyDescent="0.25">
      <c r="A136" s="756"/>
      <c r="B136" s="756"/>
      <c r="C136" s="755"/>
      <c r="D136" s="748"/>
      <c r="E136" s="755"/>
      <c r="F136" s="755"/>
      <c r="G136" s="756"/>
      <c r="H136" s="624"/>
      <c r="I136" s="756"/>
      <c r="J136" s="755"/>
      <c r="K136" s="755"/>
      <c r="L136" s="756"/>
      <c r="M136" s="756"/>
      <c r="N136" s="755"/>
      <c r="O136" s="755"/>
      <c r="P136" s="971" t="str">
        <f t="shared" si="14"/>
        <v xml:space="preserve"> </v>
      </c>
      <c r="Q136" s="972" t="str">
        <f t="shared" si="10"/>
        <v xml:space="preserve"> </v>
      </c>
      <c r="R136" s="972" t="str">
        <f t="shared" si="11"/>
        <v xml:space="preserve"> </v>
      </c>
      <c r="S136" s="971" t="str">
        <f t="shared" si="12"/>
        <v xml:space="preserve"> </v>
      </c>
      <c r="T136" s="972" t="str">
        <f t="shared" si="13"/>
        <v xml:space="preserve"> </v>
      </c>
    </row>
    <row r="137" spans="1:20" x14ac:dyDescent="0.25">
      <c r="A137" s="756"/>
      <c r="B137" s="756"/>
      <c r="C137" s="755"/>
      <c r="D137" s="748"/>
      <c r="E137" s="755"/>
      <c r="F137" s="755"/>
      <c r="G137" s="756"/>
      <c r="H137" s="624"/>
      <c r="I137" s="756"/>
      <c r="J137" s="755"/>
      <c r="K137" s="755"/>
      <c r="L137" s="756"/>
      <c r="M137" s="756"/>
      <c r="N137" s="755"/>
      <c r="O137" s="755"/>
      <c r="P137" s="971" t="str">
        <f t="shared" si="14"/>
        <v xml:space="preserve"> </v>
      </c>
      <c r="Q137" s="972" t="str">
        <f t="shared" si="10"/>
        <v xml:space="preserve"> </v>
      </c>
      <c r="R137" s="972" t="str">
        <f t="shared" si="11"/>
        <v xml:space="preserve"> </v>
      </c>
      <c r="S137" s="971" t="str">
        <f t="shared" si="12"/>
        <v xml:space="preserve"> </v>
      </c>
      <c r="T137" s="972" t="str">
        <f t="shared" si="13"/>
        <v xml:space="preserve"> </v>
      </c>
    </row>
    <row r="138" spans="1:20" x14ac:dyDescent="0.25">
      <c r="A138" s="756"/>
      <c r="B138" s="756"/>
      <c r="C138" s="755"/>
      <c r="D138" s="748"/>
      <c r="E138" s="755"/>
      <c r="F138" s="755"/>
      <c r="G138" s="756"/>
      <c r="H138" s="624"/>
      <c r="I138" s="756"/>
      <c r="J138" s="755"/>
      <c r="K138" s="755"/>
      <c r="L138" s="756"/>
      <c r="M138" s="756"/>
      <c r="N138" s="755"/>
      <c r="O138" s="755"/>
      <c r="P138" s="971" t="str">
        <f t="shared" si="14"/>
        <v xml:space="preserve"> </v>
      </c>
      <c r="Q138" s="972" t="str">
        <f t="shared" si="10"/>
        <v xml:space="preserve"> </v>
      </c>
      <c r="R138" s="972" t="str">
        <f t="shared" si="11"/>
        <v xml:space="preserve"> </v>
      </c>
      <c r="S138" s="971" t="str">
        <f t="shared" si="12"/>
        <v xml:space="preserve"> </v>
      </c>
      <c r="T138" s="972" t="str">
        <f t="shared" si="13"/>
        <v xml:space="preserve"> </v>
      </c>
    </row>
    <row r="139" spans="1:20" x14ac:dyDescent="0.25">
      <c r="A139" s="756"/>
      <c r="B139" s="756"/>
      <c r="C139" s="755"/>
      <c r="D139" s="748"/>
      <c r="E139" s="755"/>
      <c r="F139" s="755"/>
      <c r="G139" s="756"/>
      <c r="H139" s="624"/>
      <c r="I139" s="756"/>
      <c r="J139" s="755"/>
      <c r="K139" s="755"/>
      <c r="L139" s="756"/>
      <c r="M139" s="756"/>
      <c r="N139" s="755"/>
      <c r="O139" s="755"/>
      <c r="P139" s="971" t="str">
        <f t="shared" si="14"/>
        <v xml:space="preserve"> </v>
      </c>
      <c r="Q139" s="972" t="str">
        <f t="shared" si="10"/>
        <v xml:space="preserve"> </v>
      </c>
      <c r="R139" s="972" t="str">
        <f t="shared" si="11"/>
        <v xml:space="preserve"> </v>
      </c>
      <c r="S139" s="971" t="str">
        <f t="shared" si="12"/>
        <v xml:space="preserve"> </v>
      </c>
      <c r="T139" s="972" t="str">
        <f t="shared" si="13"/>
        <v xml:space="preserve"> </v>
      </c>
    </row>
    <row r="140" spans="1:20" x14ac:dyDescent="0.25">
      <c r="A140" s="756"/>
      <c r="B140" s="756"/>
      <c r="C140" s="755"/>
      <c r="D140" s="748"/>
      <c r="E140" s="755"/>
      <c r="F140" s="755"/>
      <c r="G140" s="756"/>
      <c r="H140" s="624"/>
      <c r="I140" s="756"/>
      <c r="J140" s="755"/>
      <c r="K140" s="755"/>
      <c r="L140" s="756"/>
      <c r="M140" s="756"/>
      <c r="N140" s="755"/>
      <c r="O140" s="755"/>
      <c r="P140" s="971" t="str">
        <f t="shared" si="14"/>
        <v xml:space="preserve"> </v>
      </c>
      <c r="Q140" s="972" t="str">
        <f t="shared" si="10"/>
        <v xml:space="preserve"> </v>
      </c>
      <c r="R140" s="972" t="str">
        <f t="shared" si="11"/>
        <v xml:space="preserve"> </v>
      </c>
      <c r="S140" s="971" t="str">
        <f t="shared" si="12"/>
        <v xml:space="preserve"> </v>
      </c>
      <c r="T140" s="972" t="str">
        <f t="shared" si="13"/>
        <v xml:space="preserve"> </v>
      </c>
    </row>
    <row r="141" spans="1:20" x14ac:dyDescent="0.25">
      <c r="A141" s="756"/>
      <c r="B141" s="756"/>
      <c r="C141" s="755"/>
      <c r="D141" s="748"/>
      <c r="E141" s="755"/>
      <c r="F141" s="755"/>
      <c r="G141" s="756"/>
      <c r="H141" s="624"/>
      <c r="I141" s="756"/>
      <c r="J141" s="755"/>
      <c r="K141" s="755"/>
      <c r="L141" s="756"/>
      <c r="M141" s="756"/>
      <c r="N141" s="755"/>
      <c r="O141" s="755"/>
      <c r="P141" s="971" t="str">
        <f t="shared" si="14"/>
        <v xml:space="preserve"> </v>
      </c>
      <c r="Q141" s="972" t="str">
        <f t="shared" si="10"/>
        <v xml:space="preserve"> </v>
      </c>
      <c r="R141" s="972" t="str">
        <f t="shared" si="11"/>
        <v xml:space="preserve"> </v>
      </c>
      <c r="S141" s="971" t="str">
        <f t="shared" si="12"/>
        <v xml:space="preserve"> </v>
      </c>
      <c r="T141" s="972" t="str">
        <f t="shared" si="13"/>
        <v xml:space="preserve"> </v>
      </c>
    </row>
    <row r="142" spans="1:20" x14ac:dyDescent="0.25">
      <c r="A142" s="756"/>
      <c r="B142" s="756"/>
      <c r="C142" s="755"/>
      <c r="D142" s="748"/>
      <c r="E142" s="755"/>
      <c r="F142" s="755"/>
      <c r="G142" s="756"/>
      <c r="H142" s="624"/>
      <c r="I142" s="756"/>
      <c r="J142" s="755"/>
      <c r="K142" s="755"/>
      <c r="L142" s="756"/>
      <c r="M142" s="756"/>
      <c r="N142" s="755"/>
      <c r="O142" s="755"/>
      <c r="P142" s="971" t="str">
        <f t="shared" si="14"/>
        <v xml:space="preserve"> </v>
      </c>
      <c r="Q142" s="972" t="str">
        <f t="shared" si="10"/>
        <v xml:space="preserve"> </v>
      </c>
      <c r="R142" s="972" t="str">
        <f t="shared" si="11"/>
        <v xml:space="preserve"> </v>
      </c>
      <c r="S142" s="971" t="str">
        <f t="shared" si="12"/>
        <v xml:space="preserve"> </v>
      </c>
      <c r="T142" s="972" t="str">
        <f t="shared" si="13"/>
        <v xml:space="preserve"> </v>
      </c>
    </row>
    <row r="143" spans="1:20" x14ac:dyDescent="0.25">
      <c r="A143" s="756"/>
      <c r="B143" s="756"/>
      <c r="C143" s="755"/>
      <c r="D143" s="748"/>
      <c r="E143" s="755"/>
      <c r="F143" s="755"/>
      <c r="G143" s="756"/>
      <c r="H143" s="624"/>
      <c r="I143" s="756"/>
      <c r="J143" s="755"/>
      <c r="K143" s="755"/>
      <c r="L143" s="756"/>
      <c r="M143" s="756"/>
      <c r="N143" s="755"/>
      <c r="O143" s="755"/>
      <c r="P143" s="971" t="str">
        <f t="shared" si="14"/>
        <v xml:space="preserve"> </v>
      </c>
      <c r="Q143" s="972" t="str">
        <f t="shared" si="10"/>
        <v xml:space="preserve"> </v>
      </c>
      <c r="R143" s="972" t="str">
        <f t="shared" si="11"/>
        <v xml:space="preserve"> </v>
      </c>
      <c r="S143" s="971" t="str">
        <f t="shared" si="12"/>
        <v xml:space="preserve"> </v>
      </c>
      <c r="T143" s="972" t="str">
        <f t="shared" si="13"/>
        <v xml:space="preserve"> </v>
      </c>
    </row>
    <row r="144" spans="1:20" x14ac:dyDescent="0.25">
      <c r="A144" s="756"/>
      <c r="B144" s="756"/>
      <c r="C144" s="755"/>
      <c r="D144" s="748"/>
      <c r="E144" s="755"/>
      <c r="F144" s="755"/>
      <c r="G144" s="756"/>
      <c r="H144" s="624"/>
      <c r="I144" s="756"/>
      <c r="J144" s="755"/>
      <c r="K144" s="755"/>
      <c r="L144" s="756"/>
      <c r="M144" s="756"/>
      <c r="N144" s="755"/>
      <c r="O144" s="755"/>
      <c r="P144" s="971" t="str">
        <f t="shared" si="14"/>
        <v xml:space="preserve"> </v>
      </c>
      <c r="Q144" s="972" t="str">
        <f t="shared" si="10"/>
        <v xml:space="preserve"> </v>
      </c>
      <c r="R144" s="972" t="str">
        <f t="shared" si="11"/>
        <v xml:space="preserve"> </v>
      </c>
      <c r="S144" s="971" t="str">
        <f t="shared" si="12"/>
        <v xml:space="preserve"> </v>
      </c>
      <c r="T144" s="972" t="str">
        <f t="shared" si="13"/>
        <v xml:space="preserve"> </v>
      </c>
    </row>
    <row r="145" spans="1:20" x14ac:dyDescent="0.25">
      <c r="A145" s="756"/>
      <c r="B145" s="756"/>
      <c r="C145" s="755"/>
      <c r="D145" s="748"/>
      <c r="E145" s="755"/>
      <c r="F145" s="755"/>
      <c r="G145" s="756"/>
      <c r="H145" s="624"/>
      <c r="I145" s="756"/>
      <c r="J145" s="755"/>
      <c r="K145" s="755"/>
      <c r="L145" s="756"/>
      <c r="M145" s="756"/>
      <c r="N145" s="755"/>
      <c r="O145" s="755"/>
      <c r="P145" s="971" t="str">
        <f t="shared" si="14"/>
        <v xml:space="preserve"> </v>
      </c>
      <c r="Q145" s="972" t="str">
        <f t="shared" si="10"/>
        <v xml:space="preserve"> </v>
      </c>
      <c r="R145" s="972" t="str">
        <f t="shared" si="11"/>
        <v xml:space="preserve"> </v>
      </c>
      <c r="S145" s="971" t="str">
        <f t="shared" si="12"/>
        <v xml:space="preserve"> </v>
      </c>
      <c r="T145" s="972" t="str">
        <f t="shared" si="13"/>
        <v xml:space="preserve"> </v>
      </c>
    </row>
    <row r="146" spans="1:20" x14ac:dyDescent="0.25">
      <c r="A146" s="756"/>
      <c r="B146" s="756"/>
      <c r="C146" s="755"/>
      <c r="D146" s="748"/>
      <c r="E146" s="755"/>
      <c r="F146" s="755"/>
      <c r="G146" s="756"/>
      <c r="H146" s="624"/>
      <c r="I146" s="756"/>
      <c r="J146" s="755"/>
      <c r="K146" s="755"/>
      <c r="L146" s="756"/>
      <c r="M146" s="756"/>
      <c r="N146" s="755"/>
      <c r="O146" s="755"/>
      <c r="P146" s="971" t="str">
        <f t="shared" si="14"/>
        <v xml:space="preserve"> </v>
      </c>
      <c r="Q146" s="972" t="str">
        <f t="shared" si="10"/>
        <v xml:space="preserve"> </v>
      </c>
      <c r="R146" s="972" t="str">
        <f t="shared" si="11"/>
        <v xml:space="preserve"> </v>
      </c>
      <c r="S146" s="971" t="str">
        <f t="shared" si="12"/>
        <v xml:space="preserve"> </v>
      </c>
      <c r="T146" s="972" t="str">
        <f t="shared" si="13"/>
        <v xml:space="preserve"> </v>
      </c>
    </row>
    <row r="147" spans="1:20" x14ac:dyDescent="0.25">
      <c r="A147" s="756"/>
      <c r="B147" s="756"/>
      <c r="C147" s="755"/>
      <c r="D147" s="748"/>
      <c r="E147" s="755"/>
      <c r="F147" s="755"/>
      <c r="G147" s="756"/>
      <c r="H147" s="624"/>
      <c r="I147" s="756"/>
      <c r="J147" s="755"/>
      <c r="K147" s="755"/>
      <c r="L147" s="756"/>
      <c r="M147" s="756"/>
      <c r="N147" s="755"/>
      <c r="O147" s="755"/>
      <c r="P147" s="971" t="str">
        <f t="shared" si="14"/>
        <v xml:space="preserve"> </v>
      </c>
      <c r="Q147" s="972" t="str">
        <f t="shared" si="10"/>
        <v xml:space="preserve"> </v>
      </c>
      <c r="R147" s="972" t="str">
        <f t="shared" si="11"/>
        <v xml:space="preserve"> </v>
      </c>
      <c r="S147" s="971" t="str">
        <f t="shared" si="12"/>
        <v xml:space="preserve"> </v>
      </c>
      <c r="T147" s="972" t="str">
        <f t="shared" si="13"/>
        <v xml:space="preserve"> </v>
      </c>
    </row>
    <row r="148" spans="1:20" x14ac:dyDescent="0.25">
      <c r="A148" s="756"/>
      <c r="B148" s="756"/>
      <c r="C148" s="755"/>
      <c r="D148" s="748"/>
      <c r="E148" s="755"/>
      <c r="F148" s="755"/>
      <c r="G148" s="756"/>
      <c r="H148" s="624"/>
      <c r="I148" s="756"/>
      <c r="J148" s="755"/>
      <c r="K148" s="755"/>
      <c r="L148" s="756"/>
      <c r="M148" s="756"/>
      <c r="N148" s="755"/>
      <c r="O148" s="755"/>
      <c r="P148" s="971" t="str">
        <f t="shared" si="14"/>
        <v xml:space="preserve"> </v>
      </c>
      <c r="Q148" s="972" t="str">
        <f t="shared" si="10"/>
        <v xml:space="preserve"> </v>
      </c>
      <c r="R148" s="972" t="str">
        <f t="shared" si="11"/>
        <v xml:space="preserve"> </v>
      </c>
      <c r="S148" s="971" t="str">
        <f t="shared" si="12"/>
        <v xml:space="preserve"> </v>
      </c>
      <c r="T148" s="972" t="str">
        <f t="shared" si="13"/>
        <v xml:space="preserve"> </v>
      </c>
    </row>
    <row r="149" spans="1:20" x14ac:dyDescent="0.25">
      <c r="A149" s="756"/>
      <c r="B149" s="756"/>
      <c r="C149" s="755"/>
      <c r="D149" s="748"/>
      <c r="E149" s="755"/>
      <c r="F149" s="755"/>
      <c r="G149" s="756"/>
      <c r="H149" s="624"/>
      <c r="I149" s="756"/>
      <c r="J149" s="755"/>
      <c r="K149" s="755"/>
      <c r="L149" s="756"/>
      <c r="M149" s="756"/>
      <c r="N149" s="755"/>
      <c r="O149" s="755"/>
      <c r="P149" s="971" t="str">
        <f t="shared" si="14"/>
        <v xml:space="preserve"> </v>
      </c>
      <c r="Q149" s="972" t="str">
        <f t="shared" si="10"/>
        <v xml:space="preserve"> </v>
      </c>
      <c r="R149" s="972" t="str">
        <f t="shared" si="11"/>
        <v xml:space="preserve"> </v>
      </c>
      <c r="S149" s="971" t="str">
        <f t="shared" si="12"/>
        <v xml:space="preserve"> </v>
      </c>
      <c r="T149" s="972" t="str">
        <f t="shared" si="13"/>
        <v xml:space="preserve"> </v>
      </c>
    </row>
    <row r="150" spans="1:20" x14ac:dyDescent="0.25">
      <c r="A150" s="756"/>
      <c r="B150" s="756"/>
      <c r="C150" s="755"/>
      <c r="D150" s="748"/>
      <c r="E150" s="755"/>
      <c r="F150" s="755"/>
      <c r="G150" s="756"/>
      <c r="H150" s="624"/>
      <c r="I150" s="756"/>
      <c r="J150" s="755"/>
      <c r="K150" s="755"/>
      <c r="L150" s="756"/>
      <c r="M150" s="756"/>
      <c r="N150" s="755"/>
      <c r="O150" s="755"/>
      <c r="P150" s="971" t="str">
        <f t="shared" si="14"/>
        <v xml:space="preserve"> </v>
      </c>
      <c r="Q150" s="972" t="str">
        <f t="shared" si="10"/>
        <v xml:space="preserve"> </v>
      </c>
      <c r="R150" s="972" t="str">
        <f t="shared" si="11"/>
        <v xml:space="preserve"> </v>
      </c>
      <c r="S150" s="971" t="str">
        <f t="shared" si="12"/>
        <v xml:space="preserve"> </v>
      </c>
      <c r="T150" s="972" t="str">
        <f t="shared" si="13"/>
        <v xml:space="preserve"> </v>
      </c>
    </row>
    <row r="151" spans="1:20" x14ac:dyDescent="0.25">
      <c r="A151" s="756"/>
      <c r="B151" s="756"/>
      <c r="C151" s="755"/>
      <c r="D151" s="748"/>
      <c r="E151" s="755"/>
      <c r="F151" s="755"/>
      <c r="G151" s="756"/>
      <c r="H151" s="624"/>
      <c r="I151" s="756"/>
      <c r="J151" s="755"/>
      <c r="K151" s="755"/>
      <c r="L151" s="756"/>
      <c r="M151" s="756"/>
      <c r="N151" s="755"/>
      <c r="O151" s="755"/>
      <c r="P151" s="971" t="str">
        <f t="shared" si="14"/>
        <v xml:space="preserve"> </v>
      </c>
      <c r="Q151" s="972" t="str">
        <f t="shared" si="10"/>
        <v xml:space="preserve"> </v>
      </c>
      <c r="R151" s="972" t="str">
        <f t="shared" si="11"/>
        <v xml:space="preserve"> </v>
      </c>
      <c r="S151" s="971" t="str">
        <f t="shared" si="12"/>
        <v xml:space="preserve"> </v>
      </c>
      <c r="T151" s="972" t="str">
        <f t="shared" si="13"/>
        <v xml:space="preserve"> </v>
      </c>
    </row>
    <row r="152" spans="1:20" x14ac:dyDescent="0.25">
      <c r="A152" s="756"/>
      <c r="B152" s="756"/>
      <c r="C152" s="755"/>
      <c r="D152" s="748"/>
      <c r="E152" s="755"/>
      <c r="F152" s="755"/>
      <c r="G152" s="756"/>
      <c r="H152" s="624"/>
      <c r="I152" s="756"/>
      <c r="J152" s="755"/>
      <c r="K152" s="755"/>
      <c r="L152" s="756"/>
      <c r="M152" s="756"/>
      <c r="N152" s="755"/>
      <c r="O152" s="755"/>
      <c r="P152" s="971" t="str">
        <f t="shared" si="14"/>
        <v xml:space="preserve"> </v>
      </c>
      <c r="Q152" s="972" t="str">
        <f t="shared" si="10"/>
        <v xml:space="preserve"> </v>
      </c>
      <c r="R152" s="972" t="str">
        <f t="shared" si="11"/>
        <v xml:space="preserve"> </v>
      </c>
      <c r="S152" s="971" t="str">
        <f t="shared" si="12"/>
        <v xml:space="preserve"> </v>
      </c>
      <c r="T152" s="972" t="str">
        <f t="shared" si="13"/>
        <v xml:space="preserve"> </v>
      </c>
    </row>
    <row r="153" spans="1:20" x14ac:dyDescent="0.25">
      <c r="A153" s="756"/>
      <c r="B153" s="756"/>
      <c r="C153" s="755"/>
      <c r="D153" s="748"/>
      <c r="E153" s="755"/>
      <c r="F153" s="755"/>
      <c r="G153" s="756"/>
      <c r="H153" s="624"/>
      <c r="I153" s="756"/>
      <c r="J153" s="755"/>
      <c r="K153" s="755"/>
      <c r="L153" s="756"/>
      <c r="M153" s="756"/>
      <c r="N153" s="755"/>
      <c r="O153" s="755"/>
      <c r="P153" s="971" t="str">
        <f t="shared" si="14"/>
        <v xml:space="preserve"> </v>
      </c>
      <c r="Q153" s="972" t="str">
        <f t="shared" si="10"/>
        <v xml:space="preserve"> </v>
      </c>
      <c r="R153" s="972" t="str">
        <f t="shared" si="11"/>
        <v xml:space="preserve"> </v>
      </c>
      <c r="S153" s="971" t="str">
        <f t="shared" si="12"/>
        <v xml:space="preserve"> </v>
      </c>
      <c r="T153" s="972" t="str">
        <f t="shared" si="13"/>
        <v xml:space="preserve"> </v>
      </c>
    </row>
    <row r="154" spans="1:20" x14ac:dyDescent="0.25">
      <c r="A154" s="756"/>
      <c r="B154" s="756"/>
      <c r="C154" s="755"/>
      <c r="D154" s="748"/>
      <c r="E154" s="755"/>
      <c r="F154" s="755"/>
      <c r="G154" s="756"/>
      <c r="H154" s="624"/>
      <c r="I154" s="756"/>
      <c r="J154" s="755"/>
      <c r="K154" s="755"/>
      <c r="L154" s="756"/>
      <c r="M154" s="756"/>
      <c r="N154" s="755"/>
      <c r="O154" s="755"/>
      <c r="P154" s="971" t="str">
        <f t="shared" si="14"/>
        <v xml:space="preserve"> </v>
      </c>
      <c r="Q154" s="972" t="str">
        <f t="shared" si="10"/>
        <v xml:space="preserve"> </v>
      </c>
      <c r="R154" s="972" t="str">
        <f t="shared" si="11"/>
        <v xml:space="preserve"> </v>
      </c>
      <c r="S154" s="971" t="str">
        <f t="shared" si="12"/>
        <v xml:space="preserve"> </v>
      </c>
      <c r="T154" s="972" t="str">
        <f t="shared" si="13"/>
        <v xml:space="preserve"> </v>
      </c>
    </row>
    <row r="155" spans="1:20" x14ac:dyDescent="0.25">
      <c r="A155" s="756"/>
      <c r="B155" s="756"/>
      <c r="C155" s="755"/>
      <c r="D155" s="748"/>
      <c r="E155" s="755"/>
      <c r="F155" s="755"/>
      <c r="G155" s="756"/>
      <c r="H155" s="624"/>
      <c r="I155" s="756"/>
      <c r="J155" s="755"/>
      <c r="K155" s="755"/>
      <c r="L155" s="756"/>
      <c r="M155" s="756"/>
      <c r="N155" s="755"/>
      <c r="O155" s="755"/>
      <c r="P155" s="971" t="str">
        <f t="shared" si="14"/>
        <v xml:space="preserve"> </v>
      </c>
      <c r="Q155" s="972" t="str">
        <f t="shared" si="10"/>
        <v xml:space="preserve"> </v>
      </c>
      <c r="R155" s="972" t="str">
        <f t="shared" si="11"/>
        <v xml:space="preserve"> </v>
      </c>
      <c r="S155" s="971" t="str">
        <f t="shared" si="12"/>
        <v xml:space="preserve"> </v>
      </c>
      <c r="T155" s="972" t="str">
        <f t="shared" si="13"/>
        <v xml:space="preserve"> </v>
      </c>
    </row>
    <row r="156" spans="1:20" x14ac:dyDescent="0.25">
      <c r="A156" s="756"/>
      <c r="B156" s="756"/>
      <c r="C156" s="755"/>
      <c r="D156" s="748"/>
      <c r="E156" s="755"/>
      <c r="F156" s="755"/>
      <c r="G156" s="756"/>
      <c r="H156" s="624"/>
      <c r="I156" s="756"/>
      <c r="J156" s="755"/>
      <c r="K156" s="755"/>
      <c r="L156" s="756"/>
      <c r="M156" s="756"/>
      <c r="N156" s="755"/>
      <c r="O156" s="755"/>
      <c r="P156" s="971" t="str">
        <f t="shared" si="14"/>
        <v xml:space="preserve"> </v>
      </c>
      <c r="Q156" s="972" t="str">
        <f t="shared" si="10"/>
        <v xml:space="preserve"> </v>
      </c>
      <c r="R156" s="972" t="str">
        <f t="shared" si="11"/>
        <v xml:space="preserve"> </v>
      </c>
      <c r="S156" s="971" t="str">
        <f t="shared" si="12"/>
        <v xml:space="preserve"> </v>
      </c>
      <c r="T156" s="972" t="str">
        <f t="shared" si="13"/>
        <v xml:space="preserve"> </v>
      </c>
    </row>
    <row r="157" spans="1:20" x14ac:dyDescent="0.25">
      <c r="A157" s="756"/>
      <c r="B157" s="756"/>
      <c r="C157" s="755"/>
      <c r="D157" s="748"/>
      <c r="E157" s="755"/>
      <c r="F157" s="755"/>
      <c r="G157" s="756"/>
      <c r="H157" s="624"/>
      <c r="I157" s="756"/>
      <c r="J157" s="755"/>
      <c r="K157" s="755"/>
      <c r="L157" s="756"/>
      <c r="M157" s="756"/>
      <c r="N157" s="755"/>
      <c r="O157" s="755"/>
      <c r="P157" s="971" t="str">
        <f t="shared" si="14"/>
        <v xml:space="preserve"> </v>
      </c>
      <c r="Q157" s="972" t="str">
        <f t="shared" si="10"/>
        <v xml:space="preserve"> </v>
      </c>
      <c r="R157" s="972" t="str">
        <f t="shared" si="11"/>
        <v xml:space="preserve"> </v>
      </c>
      <c r="S157" s="971" t="str">
        <f t="shared" si="12"/>
        <v xml:space="preserve"> </v>
      </c>
      <c r="T157" s="972" t="str">
        <f t="shared" si="13"/>
        <v xml:space="preserve"> </v>
      </c>
    </row>
    <row r="158" spans="1:20" x14ac:dyDescent="0.25">
      <c r="A158" s="756"/>
      <c r="B158" s="756"/>
      <c r="C158" s="755"/>
      <c r="D158" s="748"/>
      <c r="E158" s="755"/>
      <c r="F158" s="755"/>
      <c r="G158" s="756"/>
      <c r="H158" s="624"/>
      <c r="I158" s="756"/>
      <c r="J158" s="755"/>
      <c r="K158" s="755"/>
      <c r="L158" s="756"/>
      <c r="M158" s="756"/>
      <c r="N158" s="755"/>
      <c r="O158" s="755"/>
      <c r="P158" s="971" t="str">
        <f t="shared" si="14"/>
        <v xml:space="preserve"> </v>
      </c>
      <c r="Q158" s="972" t="str">
        <f t="shared" si="10"/>
        <v xml:space="preserve"> </v>
      </c>
      <c r="R158" s="972" t="str">
        <f t="shared" si="11"/>
        <v xml:space="preserve"> </v>
      </c>
      <c r="S158" s="971" t="str">
        <f t="shared" si="12"/>
        <v xml:space="preserve"> </v>
      </c>
      <c r="T158" s="972" t="str">
        <f t="shared" si="13"/>
        <v xml:space="preserve"> </v>
      </c>
    </row>
    <row r="159" spans="1:20" x14ac:dyDescent="0.25">
      <c r="A159" s="756"/>
      <c r="B159" s="756"/>
      <c r="C159" s="755"/>
      <c r="D159" s="748"/>
      <c r="E159" s="755"/>
      <c r="F159" s="755"/>
      <c r="G159" s="756"/>
      <c r="H159" s="624"/>
      <c r="I159" s="756"/>
      <c r="J159" s="755"/>
      <c r="K159" s="755"/>
      <c r="L159" s="756"/>
      <c r="M159" s="756"/>
      <c r="N159" s="755"/>
      <c r="O159" s="755"/>
      <c r="P159" s="971" t="str">
        <f t="shared" si="14"/>
        <v xml:space="preserve"> </v>
      </c>
      <c r="Q159" s="972" t="str">
        <f t="shared" si="10"/>
        <v xml:space="preserve"> </v>
      </c>
      <c r="R159" s="972" t="str">
        <f t="shared" si="11"/>
        <v xml:space="preserve"> </v>
      </c>
      <c r="S159" s="971" t="str">
        <f t="shared" si="12"/>
        <v xml:space="preserve"> </v>
      </c>
      <c r="T159" s="972" t="str">
        <f t="shared" si="13"/>
        <v xml:space="preserve"> </v>
      </c>
    </row>
    <row r="160" spans="1:20" x14ac:dyDescent="0.25">
      <c r="A160" s="756"/>
      <c r="B160" s="756"/>
      <c r="C160" s="755"/>
      <c r="D160" s="748"/>
      <c r="E160" s="755"/>
      <c r="F160" s="755"/>
      <c r="G160" s="756"/>
      <c r="H160" s="624"/>
      <c r="I160" s="756"/>
      <c r="J160" s="755"/>
      <c r="K160" s="755"/>
      <c r="L160" s="756"/>
      <c r="M160" s="756"/>
      <c r="N160" s="755"/>
      <c r="O160" s="755"/>
      <c r="P160" s="971" t="str">
        <f t="shared" si="14"/>
        <v xml:space="preserve"> </v>
      </c>
      <c r="Q160" s="972" t="str">
        <f t="shared" si="10"/>
        <v xml:space="preserve"> </v>
      </c>
      <c r="R160" s="972" t="str">
        <f t="shared" si="11"/>
        <v xml:space="preserve"> </v>
      </c>
      <c r="S160" s="971" t="str">
        <f t="shared" si="12"/>
        <v xml:space="preserve"> </v>
      </c>
      <c r="T160" s="972" t="str">
        <f t="shared" si="13"/>
        <v xml:space="preserve"> </v>
      </c>
    </row>
    <row r="161" spans="1:20" x14ac:dyDescent="0.25">
      <c r="A161" s="756"/>
      <c r="B161" s="756"/>
      <c r="C161" s="755"/>
      <c r="D161" s="748"/>
      <c r="E161" s="755"/>
      <c r="F161" s="755"/>
      <c r="G161" s="756"/>
      <c r="H161" s="624"/>
      <c r="I161" s="756"/>
      <c r="J161" s="755"/>
      <c r="K161" s="755"/>
      <c r="L161" s="756"/>
      <c r="M161" s="756"/>
      <c r="N161" s="755"/>
      <c r="O161" s="755"/>
      <c r="P161" s="971" t="str">
        <f t="shared" si="14"/>
        <v xml:space="preserve"> </v>
      </c>
      <c r="Q161" s="972" t="str">
        <f t="shared" si="10"/>
        <v xml:space="preserve"> </v>
      </c>
      <c r="R161" s="972" t="str">
        <f t="shared" si="11"/>
        <v xml:space="preserve"> </v>
      </c>
      <c r="S161" s="971" t="str">
        <f t="shared" si="12"/>
        <v xml:space="preserve"> </v>
      </c>
      <c r="T161" s="972" t="str">
        <f t="shared" si="13"/>
        <v xml:space="preserve"> </v>
      </c>
    </row>
    <row r="162" spans="1:20" x14ac:dyDescent="0.25">
      <c r="A162" s="756"/>
      <c r="B162" s="756"/>
      <c r="C162" s="755"/>
      <c r="D162" s="748"/>
      <c r="E162" s="755"/>
      <c r="F162" s="755"/>
      <c r="G162" s="756"/>
      <c r="H162" s="624"/>
      <c r="I162" s="756"/>
      <c r="J162" s="755"/>
      <c r="K162" s="755"/>
      <c r="L162" s="756"/>
      <c r="M162" s="756"/>
      <c r="N162" s="755"/>
      <c r="O162" s="755"/>
      <c r="P162" s="971" t="str">
        <f t="shared" si="14"/>
        <v xml:space="preserve"> </v>
      </c>
      <c r="Q162" s="972" t="str">
        <f t="shared" si="10"/>
        <v xml:space="preserve"> </v>
      </c>
      <c r="R162" s="972" t="str">
        <f t="shared" si="11"/>
        <v xml:space="preserve"> </v>
      </c>
      <c r="S162" s="971" t="str">
        <f t="shared" si="12"/>
        <v xml:space="preserve"> </v>
      </c>
      <c r="T162" s="972" t="str">
        <f t="shared" si="13"/>
        <v xml:space="preserve"> </v>
      </c>
    </row>
    <row r="163" spans="1:20" x14ac:dyDescent="0.25">
      <c r="A163" s="756"/>
      <c r="B163" s="756"/>
      <c r="C163" s="755"/>
      <c r="D163" s="748"/>
      <c r="E163" s="755"/>
      <c r="F163" s="755"/>
      <c r="G163" s="756"/>
      <c r="H163" s="624"/>
      <c r="I163" s="756"/>
      <c r="J163" s="755"/>
      <c r="K163" s="755"/>
      <c r="L163" s="756"/>
      <c r="M163" s="756"/>
      <c r="N163" s="755"/>
      <c r="O163" s="755"/>
      <c r="P163" s="971" t="str">
        <f t="shared" si="14"/>
        <v xml:space="preserve"> </v>
      </c>
      <c r="Q163" s="972" t="str">
        <f t="shared" si="10"/>
        <v xml:space="preserve"> </v>
      </c>
      <c r="R163" s="972" t="str">
        <f t="shared" si="11"/>
        <v xml:space="preserve"> </v>
      </c>
      <c r="S163" s="971" t="str">
        <f t="shared" si="12"/>
        <v xml:space="preserve"> </v>
      </c>
      <c r="T163" s="972" t="str">
        <f t="shared" si="13"/>
        <v xml:space="preserve"> </v>
      </c>
    </row>
    <row r="164" spans="1:20" x14ac:dyDescent="0.25">
      <c r="A164" s="756"/>
      <c r="B164" s="756"/>
      <c r="C164" s="755"/>
      <c r="D164" s="748"/>
      <c r="E164" s="755"/>
      <c r="F164" s="755"/>
      <c r="G164" s="756"/>
      <c r="H164" s="624"/>
      <c r="I164" s="756"/>
      <c r="J164" s="755"/>
      <c r="K164" s="755"/>
      <c r="L164" s="756"/>
      <c r="M164" s="756"/>
      <c r="N164" s="755"/>
      <c r="O164" s="755"/>
      <c r="P164" s="971" t="str">
        <f t="shared" si="14"/>
        <v xml:space="preserve"> </v>
      </c>
      <c r="Q164" s="972" t="str">
        <f t="shared" si="10"/>
        <v xml:space="preserve"> </v>
      </c>
      <c r="R164" s="972" t="str">
        <f t="shared" si="11"/>
        <v xml:space="preserve"> </v>
      </c>
      <c r="S164" s="971" t="str">
        <f t="shared" si="12"/>
        <v xml:space="preserve"> </v>
      </c>
      <c r="T164" s="972" t="str">
        <f t="shared" si="13"/>
        <v xml:space="preserve"> </v>
      </c>
    </row>
    <row r="165" spans="1:20" x14ac:dyDescent="0.25">
      <c r="A165" s="756"/>
      <c r="B165" s="756"/>
      <c r="C165" s="755"/>
      <c r="D165" s="748"/>
      <c r="E165" s="755"/>
      <c r="F165" s="755"/>
      <c r="G165" s="756"/>
      <c r="H165" s="624"/>
      <c r="I165" s="756"/>
      <c r="J165" s="755"/>
      <c r="K165" s="755"/>
      <c r="L165" s="756"/>
      <c r="M165" s="756"/>
      <c r="N165" s="755"/>
      <c r="O165" s="755"/>
      <c r="P165" s="971" t="str">
        <f t="shared" si="14"/>
        <v xml:space="preserve"> </v>
      </c>
      <c r="Q165" s="972" t="str">
        <f t="shared" si="10"/>
        <v xml:space="preserve"> </v>
      </c>
      <c r="R165" s="972" t="str">
        <f t="shared" si="11"/>
        <v xml:space="preserve"> </v>
      </c>
      <c r="S165" s="971" t="str">
        <f t="shared" si="12"/>
        <v xml:space="preserve"> </v>
      </c>
      <c r="T165" s="972" t="str">
        <f t="shared" si="13"/>
        <v xml:space="preserve"> </v>
      </c>
    </row>
    <row r="166" spans="1:20" x14ac:dyDescent="0.25">
      <c r="A166" s="756"/>
      <c r="B166" s="756"/>
      <c r="C166" s="755"/>
      <c r="D166" s="748"/>
      <c r="E166" s="755"/>
      <c r="F166" s="755"/>
      <c r="G166" s="756"/>
      <c r="H166" s="624"/>
      <c r="I166" s="756"/>
      <c r="J166" s="755"/>
      <c r="K166" s="755"/>
      <c r="L166" s="756"/>
      <c r="M166" s="756"/>
      <c r="N166" s="755"/>
      <c r="O166" s="755"/>
      <c r="P166" s="971" t="str">
        <f t="shared" si="14"/>
        <v xml:space="preserve"> </v>
      </c>
      <c r="Q166" s="972" t="str">
        <f t="shared" si="10"/>
        <v xml:space="preserve"> </v>
      </c>
      <c r="R166" s="972" t="str">
        <f t="shared" si="11"/>
        <v xml:space="preserve"> </v>
      </c>
      <c r="S166" s="971" t="str">
        <f t="shared" si="12"/>
        <v xml:space="preserve"> </v>
      </c>
      <c r="T166" s="972" t="str">
        <f t="shared" si="13"/>
        <v xml:space="preserve"> </v>
      </c>
    </row>
    <row r="167" spans="1:20" x14ac:dyDescent="0.25">
      <c r="A167" s="756"/>
      <c r="B167" s="756"/>
      <c r="C167" s="755"/>
      <c r="D167" s="748"/>
      <c r="E167" s="755"/>
      <c r="F167" s="755"/>
      <c r="G167" s="756"/>
      <c r="H167" s="624"/>
      <c r="I167" s="756"/>
      <c r="J167" s="755"/>
      <c r="K167" s="755"/>
      <c r="L167" s="756"/>
      <c r="M167" s="756"/>
      <c r="N167" s="755"/>
      <c r="O167" s="755"/>
      <c r="P167" s="971" t="str">
        <f t="shared" si="14"/>
        <v xml:space="preserve"> </v>
      </c>
      <c r="Q167" s="972" t="str">
        <f t="shared" si="10"/>
        <v xml:space="preserve"> </v>
      </c>
      <c r="R167" s="972" t="str">
        <f t="shared" si="11"/>
        <v xml:space="preserve"> </v>
      </c>
      <c r="S167" s="971" t="str">
        <f t="shared" si="12"/>
        <v xml:space="preserve"> </v>
      </c>
      <c r="T167" s="972" t="str">
        <f t="shared" si="13"/>
        <v xml:space="preserve"> </v>
      </c>
    </row>
    <row r="168" spans="1:20" x14ac:dyDescent="0.25">
      <c r="A168" s="756"/>
      <c r="B168" s="756"/>
      <c r="C168" s="755"/>
      <c r="D168" s="748"/>
      <c r="E168" s="755"/>
      <c r="F168" s="755"/>
      <c r="G168" s="756"/>
      <c r="H168" s="624"/>
      <c r="I168" s="756"/>
      <c r="J168" s="755"/>
      <c r="K168" s="755"/>
      <c r="L168" s="756"/>
      <c r="M168" s="756"/>
      <c r="N168" s="755"/>
      <c r="O168" s="755"/>
      <c r="P168" s="971" t="str">
        <f t="shared" si="14"/>
        <v xml:space="preserve"> </v>
      </c>
      <c r="Q168" s="972" t="str">
        <f t="shared" si="10"/>
        <v xml:space="preserve"> </v>
      </c>
      <c r="R168" s="972" t="str">
        <f t="shared" si="11"/>
        <v xml:space="preserve"> </v>
      </c>
      <c r="S168" s="971" t="str">
        <f t="shared" si="12"/>
        <v xml:space="preserve"> </v>
      </c>
      <c r="T168" s="972" t="str">
        <f t="shared" si="13"/>
        <v xml:space="preserve"> </v>
      </c>
    </row>
    <row r="169" spans="1:20" x14ac:dyDescent="0.25">
      <c r="A169" s="756"/>
      <c r="B169" s="756"/>
      <c r="C169" s="755"/>
      <c r="D169" s="748"/>
      <c r="E169" s="755"/>
      <c r="F169" s="755"/>
      <c r="G169" s="756"/>
      <c r="H169" s="624"/>
      <c r="I169" s="756"/>
      <c r="J169" s="755"/>
      <c r="K169" s="755"/>
      <c r="L169" s="756"/>
      <c r="M169" s="756"/>
      <c r="N169" s="755"/>
      <c r="O169" s="755"/>
      <c r="P169" s="971" t="str">
        <f t="shared" si="14"/>
        <v xml:space="preserve"> </v>
      </c>
      <c r="Q169" s="972" t="str">
        <f t="shared" si="10"/>
        <v xml:space="preserve"> </v>
      </c>
      <c r="R169" s="972" t="str">
        <f t="shared" si="11"/>
        <v xml:space="preserve"> </v>
      </c>
      <c r="S169" s="971" t="str">
        <f t="shared" si="12"/>
        <v xml:space="preserve"> </v>
      </c>
      <c r="T169" s="972" t="str">
        <f t="shared" si="13"/>
        <v xml:space="preserve"> </v>
      </c>
    </row>
    <row r="170" spans="1:20" x14ac:dyDescent="0.25">
      <c r="A170" s="756"/>
      <c r="B170" s="756"/>
      <c r="C170" s="755"/>
      <c r="D170" s="748"/>
      <c r="E170" s="755"/>
      <c r="F170" s="755"/>
      <c r="G170" s="756"/>
      <c r="H170" s="624"/>
      <c r="I170" s="756"/>
      <c r="J170" s="755"/>
      <c r="K170" s="755"/>
      <c r="L170" s="756"/>
      <c r="M170" s="756"/>
      <c r="N170" s="755"/>
      <c r="O170" s="755"/>
      <c r="P170" s="971" t="str">
        <f t="shared" si="14"/>
        <v xml:space="preserve"> </v>
      </c>
      <c r="Q170" s="972" t="str">
        <f t="shared" si="10"/>
        <v xml:space="preserve"> </v>
      </c>
      <c r="R170" s="972" t="str">
        <f t="shared" si="11"/>
        <v xml:space="preserve"> </v>
      </c>
      <c r="S170" s="971" t="str">
        <f t="shared" si="12"/>
        <v xml:space="preserve"> </v>
      </c>
      <c r="T170" s="972" t="str">
        <f t="shared" si="13"/>
        <v xml:space="preserve"> </v>
      </c>
    </row>
    <row r="171" spans="1:20" x14ac:dyDescent="0.25">
      <c r="A171" s="756"/>
      <c r="B171" s="756"/>
      <c r="C171" s="755"/>
      <c r="D171" s="748"/>
      <c r="E171" s="755"/>
      <c r="F171" s="755"/>
      <c r="G171" s="756"/>
      <c r="H171" s="624"/>
      <c r="I171" s="756"/>
      <c r="J171" s="755"/>
      <c r="K171" s="755"/>
      <c r="L171" s="756"/>
      <c r="M171" s="756"/>
      <c r="N171" s="755"/>
      <c r="O171" s="755"/>
      <c r="P171" s="971" t="str">
        <f t="shared" si="14"/>
        <v xml:space="preserve"> </v>
      </c>
      <c r="Q171" s="972" t="str">
        <f t="shared" si="10"/>
        <v xml:space="preserve"> </v>
      </c>
      <c r="R171" s="972" t="str">
        <f t="shared" si="11"/>
        <v xml:space="preserve"> </v>
      </c>
      <c r="S171" s="971" t="str">
        <f t="shared" si="12"/>
        <v xml:space="preserve"> </v>
      </c>
      <c r="T171" s="972" t="str">
        <f t="shared" si="13"/>
        <v xml:space="preserve"> </v>
      </c>
    </row>
    <row r="172" spans="1:20" x14ac:dyDescent="0.25">
      <c r="A172" s="756"/>
      <c r="B172" s="756"/>
      <c r="C172" s="755"/>
      <c r="D172" s="748"/>
      <c r="E172" s="755"/>
      <c r="F172" s="755"/>
      <c r="G172" s="756"/>
      <c r="H172" s="624"/>
      <c r="I172" s="756"/>
      <c r="J172" s="755"/>
      <c r="K172" s="755"/>
      <c r="L172" s="756"/>
      <c r="M172" s="756"/>
      <c r="N172" s="755"/>
      <c r="O172" s="755"/>
      <c r="P172" s="971" t="str">
        <f t="shared" si="14"/>
        <v xml:space="preserve"> </v>
      </c>
      <c r="Q172" s="972" t="str">
        <f t="shared" si="10"/>
        <v xml:space="preserve"> </v>
      </c>
      <c r="R172" s="972" t="str">
        <f t="shared" si="11"/>
        <v xml:space="preserve"> </v>
      </c>
      <c r="S172" s="971" t="str">
        <f t="shared" si="12"/>
        <v xml:space="preserve"> </v>
      </c>
      <c r="T172" s="972" t="str">
        <f t="shared" si="13"/>
        <v xml:space="preserve"> </v>
      </c>
    </row>
    <row r="173" spans="1:20" x14ac:dyDescent="0.25">
      <c r="A173" s="756"/>
      <c r="B173" s="756"/>
      <c r="C173" s="755"/>
      <c r="D173" s="748"/>
      <c r="E173" s="755"/>
      <c r="F173" s="755"/>
      <c r="G173" s="756"/>
      <c r="H173" s="624"/>
      <c r="I173" s="756"/>
      <c r="J173" s="755"/>
      <c r="K173" s="755"/>
      <c r="L173" s="756"/>
      <c r="M173" s="756"/>
      <c r="N173" s="755"/>
      <c r="O173" s="755"/>
      <c r="P173" s="971" t="str">
        <f t="shared" si="14"/>
        <v xml:space="preserve"> </v>
      </c>
      <c r="Q173" s="972" t="str">
        <f t="shared" si="10"/>
        <v xml:space="preserve"> </v>
      </c>
      <c r="R173" s="972" t="str">
        <f t="shared" si="11"/>
        <v xml:space="preserve"> </v>
      </c>
      <c r="S173" s="971" t="str">
        <f t="shared" si="12"/>
        <v xml:space="preserve"> </v>
      </c>
      <c r="T173" s="972" t="str">
        <f t="shared" si="13"/>
        <v xml:space="preserve"> </v>
      </c>
    </row>
    <row r="174" spans="1:20" x14ac:dyDescent="0.25">
      <c r="A174" s="756"/>
      <c r="B174" s="756"/>
      <c r="C174" s="755"/>
      <c r="D174" s="748"/>
      <c r="E174" s="755"/>
      <c r="F174" s="755"/>
      <c r="G174" s="756"/>
      <c r="H174" s="624"/>
      <c r="I174" s="756"/>
      <c r="J174" s="755"/>
      <c r="K174" s="755"/>
      <c r="L174" s="756"/>
      <c r="M174" s="756"/>
      <c r="N174" s="755"/>
      <c r="O174" s="755"/>
      <c r="P174" s="971" t="str">
        <f t="shared" si="14"/>
        <v xml:space="preserve"> </v>
      </c>
      <c r="Q174" s="972" t="str">
        <f t="shared" si="10"/>
        <v xml:space="preserve"> </v>
      </c>
      <c r="R174" s="972" t="str">
        <f t="shared" si="11"/>
        <v xml:space="preserve"> </v>
      </c>
      <c r="S174" s="971" t="str">
        <f t="shared" si="12"/>
        <v xml:space="preserve"> </v>
      </c>
      <c r="T174" s="972" t="str">
        <f t="shared" si="13"/>
        <v xml:space="preserve"> </v>
      </c>
    </row>
    <row r="175" spans="1:20" x14ac:dyDescent="0.25">
      <c r="A175" s="756"/>
      <c r="B175" s="756"/>
      <c r="C175" s="755"/>
      <c r="D175" s="748"/>
      <c r="E175" s="755"/>
      <c r="F175" s="755"/>
      <c r="G175" s="756"/>
      <c r="H175" s="624"/>
      <c r="I175" s="756"/>
      <c r="J175" s="755"/>
      <c r="K175" s="755"/>
      <c r="L175" s="756"/>
      <c r="M175" s="756"/>
      <c r="N175" s="755"/>
      <c r="O175" s="755"/>
      <c r="P175" s="971" t="str">
        <f t="shared" si="14"/>
        <v xml:space="preserve"> </v>
      </c>
      <c r="Q175" s="972" t="str">
        <f t="shared" si="10"/>
        <v xml:space="preserve"> </v>
      </c>
      <c r="R175" s="972" t="str">
        <f t="shared" si="11"/>
        <v xml:space="preserve"> </v>
      </c>
      <c r="S175" s="971" t="str">
        <f t="shared" si="12"/>
        <v xml:space="preserve"> </v>
      </c>
      <c r="T175" s="972" t="str">
        <f t="shared" si="13"/>
        <v xml:space="preserve"> </v>
      </c>
    </row>
    <row r="176" spans="1:20" x14ac:dyDescent="0.25">
      <c r="A176" s="756"/>
      <c r="B176" s="756"/>
      <c r="C176" s="755"/>
      <c r="D176" s="748"/>
      <c r="E176" s="755"/>
      <c r="F176" s="755"/>
      <c r="G176" s="756"/>
      <c r="H176" s="624"/>
      <c r="I176" s="756"/>
      <c r="J176" s="755"/>
      <c r="K176" s="755"/>
      <c r="L176" s="756"/>
      <c r="M176" s="756"/>
      <c r="N176" s="755"/>
      <c r="O176" s="755"/>
      <c r="P176" s="971" t="str">
        <f t="shared" si="14"/>
        <v xml:space="preserve"> </v>
      </c>
      <c r="Q176" s="972" t="str">
        <f t="shared" si="10"/>
        <v xml:space="preserve"> </v>
      </c>
      <c r="R176" s="972" t="str">
        <f t="shared" si="11"/>
        <v xml:space="preserve"> </v>
      </c>
      <c r="S176" s="971" t="str">
        <f t="shared" si="12"/>
        <v xml:space="preserve"> </v>
      </c>
      <c r="T176" s="972" t="str">
        <f t="shared" si="13"/>
        <v xml:space="preserve"> </v>
      </c>
    </row>
    <row r="177" spans="1:20" x14ac:dyDescent="0.25">
      <c r="A177" s="756"/>
      <c r="B177" s="756"/>
      <c r="C177" s="755"/>
      <c r="D177" s="748"/>
      <c r="E177" s="755"/>
      <c r="F177" s="755"/>
      <c r="G177" s="756"/>
      <c r="H177" s="624"/>
      <c r="I177" s="756"/>
      <c r="J177" s="755"/>
      <c r="K177" s="755"/>
      <c r="L177" s="756"/>
      <c r="M177" s="756"/>
      <c r="N177" s="755"/>
      <c r="O177" s="755"/>
      <c r="P177" s="971" t="str">
        <f t="shared" si="14"/>
        <v xml:space="preserve"> </v>
      </c>
      <c r="Q177" s="972" t="str">
        <f t="shared" si="10"/>
        <v xml:space="preserve"> </v>
      </c>
      <c r="R177" s="972" t="str">
        <f t="shared" si="11"/>
        <v xml:space="preserve"> </v>
      </c>
      <c r="S177" s="971" t="str">
        <f t="shared" si="12"/>
        <v xml:space="preserve"> </v>
      </c>
      <c r="T177" s="972" t="str">
        <f t="shared" si="13"/>
        <v xml:space="preserve"> </v>
      </c>
    </row>
    <row r="178" spans="1:20" x14ac:dyDescent="0.25">
      <c r="A178" s="756"/>
      <c r="B178" s="756"/>
      <c r="C178" s="755"/>
      <c r="D178" s="748"/>
      <c r="E178" s="755"/>
      <c r="F178" s="755"/>
      <c r="G178" s="756"/>
      <c r="H178" s="624"/>
      <c r="I178" s="756"/>
      <c r="J178" s="755"/>
      <c r="K178" s="755"/>
      <c r="L178" s="756"/>
      <c r="M178" s="756"/>
      <c r="N178" s="755"/>
      <c r="O178" s="755"/>
      <c r="P178" s="971" t="str">
        <f t="shared" si="14"/>
        <v xml:space="preserve"> </v>
      </c>
      <c r="Q178" s="972" t="str">
        <f t="shared" si="10"/>
        <v xml:space="preserve"> </v>
      </c>
      <c r="R178" s="972" t="str">
        <f t="shared" si="11"/>
        <v xml:space="preserve"> </v>
      </c>
      <c r="S178" s="971" t="str">
        <f t="shared" si="12"/>
        <v xml:space="preserve"> </v>
      </c>
      <c r="T178" s="972" t="str">
        <f t="shared" si="13"/>
        <v xml:space="preserve"> </v>
      </c>
    </row>
    <row r="179" spans="1:20" x14ac:dyDescent="0.25">
      <c r="A179" s="756"/>
      <c r="B179" s="756"/>
      <c r="C179" s="755"/>
      <c r="D179" s="748"/>
      <c r="E179" s="755"/>
      <c r="F179" s="755"/>
      <c r="G179" s="756"/>
      <c r="H179" s="624"/>
      <c r="I179" s="756"/>
      <c r="J179" s="755"/>
      <c r="K179" s="755"/>
      <c r="L179" s="756"/>
      <c r="M179" s="756"/>
      <c r="N179" s="755"/>
      <c r="O179" s="755"/>
      <c r="P179" s="971" t="str">
        <f t="shared" si="14"/>
        <v xml:space="preserve"> </v>
      </c>
      <c r="Q179" s="972" t="str">
        <f t="shared" si="10"/>
        <v xml:space="preserve"> </v>
      </c>
      <c r="R179" s="972" t="str">
        <f t="shared" si="11"/>
        <v xml:space="preserve"> </v>
      </c>
      <c r="S179" s="971" t="str">
        <f t="shared" si="12"/>
        <v xml:space="preserve"> </v>
      </c>
      <c r="T179" s="972" t="str">
        <f t="shared" si="13"/>
        <v xml:space="preserve"> </v>
      </c>
    </row>
    <row r="180" spans="1:20" x14ac:dyDescent="0.25">
      <c r="A180" s="756"/>
      <c r="B180" s="756"/>
      <c r="C180" s="755"/>
      <c r="D180" s="748"/>
      <c r="E180" s="755"/>
      <c r="F180" s="755"/>
      <c r="G180" s="756"/>
      <c r="H180" s="624"/>
      <c r="I180" s="756"/>
      <c r="J180" s="755"/>
      <c r="K180" s="755"/>
      <c r="L180" s="756"/>
      <c r="M180" s="756"/>
      <c r="N180" s="755"/>
      <c r="O180" s="755"/>
      <c r="P180" s="971" t="str">
        <f t="shared" si="14"/>
        <v xml:space="preserve"> </v>
      </c>
      <c r="Q180" s="972" t="str">
        <f t="shared" si="10"/>
        <v xml:space="preserve"> </v>
      </c>
      <c r="R180" s="972" t="str">
        <f t="shared" si="11"/>
        <v xml:space="preserve"> </v>
      </c>
      <c r="S180" s="971" t="str">
        <f t="shared" si="12"/>
        <v xml:space="preserve"> </v>
      </c>
      <c r="T180" s="972" t="str">
        <f t="shared" si="13"/>
        <v xml:space="preserve"> </v>
      </c>
    </row>
    <row r="181" spans="1:20" x14ac:dyDescent="0.25">
      <c r="A181" s="756"/>
      <c r="B181" s="756"/>
      <c r="C181" s="755"/>
      <c r="D181" s="748"/>
      <c r="E181" s="755"/>
      <c r="F181" s="755"/>
      <c r="G181" s="756"/>
      <c r="H181" s="624"/>
      <c r="I181" s="756"/>
      <c r="J181" s="755"/>
      <c r="K181" s="755"/>
      <c r="L181" s="756"/>
      <c r="M181" s="756"/>
      <c r="N181" s="755"/>
      <c r="O181" s="755"/>
      <c r="P181" s="971" t="str">
        <f t="shared" si="14"/>
        <v xml:space="preserve"> </v>
      </c>
      <c r="Q181" s="972" t="str">
        <f t="shared" si="10"/>
        <v xml:space="preserve"> </v>
      </c>
      <c r="R181" s="972" t="str">
        <f t="shared" si="11"/>
        <v xml:space="preserve"> </v>
      </c>
      <c r="S181" s="971" t="str">
        <f t="shared" si="12"/>
        <v xml:space="preserve"> </v>
      </c>
      <c r="T181" s="972" t="str">
        <f t="shared" si="13"/>
        <v xml:space="preserve"> </v>
      </c>
    </row>
    <row r="182" spans="1:20" x14ac:dyDescent="0.25">
      <c r="A182" s="756"/>
      <c r="B182" s="756"/>
      <c r="C182" s="755"/>
      <c r="D182" s="748"/>
      <c r="E182" s="755"/>
      <c r="F182" s="755"/>
      <c r="G182" s="756"/>
      <c r="H182" s="624"/>
      <c r="I182" s="756"/>
      <c r="J182" s="755"/>
      <c r="K182" s="755"/>
      <c r="L182" s="756"/>
      <c r="M182" s="756"/>
      <c r="N182" s="755"/>
      <c r="O182" s="755"/>
      <c r="P182" s="971" t="str">
        <f t="shared" si="14"/>
        <v xml:space="preserve"> </v>
      </c>
      <c r="Q182" s="972" t="str">
        <f t="shared" si="10"/>
        <v xml:space="preserve"> </v>
      </c>
      <c r="R182" s="972" t="str">
        <f t="shared" si="11"/>
        <v xml:space="preserve"> </v>
      </c>
      <c r="S182" s="971" t="str">
        <f t="shared" si="12"/>
        <v xml:space="preserve"> </v>
      </c>
      <c r="T182" s="972" t="str">
        <f t="shared" si="13"/>
        <v xml:space="preserve"> </v>
      </c>
    </row>
    <row r="183" spans="1:20" x14ac:dyDescent="0.25">
      <c r="A183" s="756"/>
      <c r="B183" s="756"/>
      <c r="C183" s="755"/>
      <c r="D183" s="748"/>
      <c r="E183" s="755"/>
      <c r="F183" s="755"/>
      <c r="G183" s="756"/>
      <c r="H183" s="624"/>
      <c r="I183" s="756"/>
      <c r="J183" s="755"/>
      <c r="K183" s="755"/>
      <c r="L183" s="756"/>
      <c r="M183" s="756"/>
      <c r="N183" s="755"/>
      <c r="O183" s="755"/>
      <c r="P183" s="971" t="str">
        <f t="shared" si="14"/>
        <v xml:space="preserve"> </v>
      </c>
      <c r="Q183" s="972" t="str">
        <f t="shared" si="10"/>
        <v xml:space="preserve"> </v>
      </c>
      <c r="R183" s="972" t="str">
        <f t="shared" si="11"/>
        <v xml:space="preserve"> </v>
      </c>
      <c r="S183" s="971" t="str">
        <f t="shared" si="12"/>
        <v xml:space="preserve"> </v>
      </c>
      <c r="T183" s="972" t="str">
        <f t="shared" si="13"/>
        <v xml:space="preserve"> </v>
      </c>
    </row>
    <row r="184" spans="1:20" x14ac:dyDescent="0.25">
      <c r="A184" s="756"/>
      <c r="B184" s="756"/>
      <c r="C184" s="755"/>
      <c r="D184" s="748"/>
      <c r="E184" s="755"/>
      <c r="F184" s="755"/>
      <c r="G184" s="756"/>
      <c r="H184" s="624"/>
      <c r="I184" s="756"/>
      <c r="J184" s="755"/>
      <c r="K184" s="755"/>
      <c r="L184" s="756"/>
      <c r="M184" s="756"/>
      <c r="N184" s="755"/>
      <c r="O184" s="755"/>
      <c r="P184" s="971" t="str">
        <f t="shared" si="14"/>
        <v xml:space="preserve"> </v>
      </c>
      <c r="Q184" s="972" t="str">
        <f t="shared" si="10"/>
        <v xml:space="preserve"> </v>
      </c>
      <c r="R184" s="972" t="str">
        <f t="shared" si="11"/>
        <v xml:space="preserve"> </v>
      </c>
      <c r="S184" s="971" t="str">
        <f t="shared" si="12"/>
        <v xml:space="preserve"> </v>
      </c>
      <c r="T184" s="972" t="str">
        <f t="shared" si="13"/>
        <v xml:space="preserve"> </v>
      </c>
    </row>
    <row r="185" spans="1:20" x14ac:dyDescent="0.25">
      <c r="A185" s="756"/>
      <c r="B185" s="756"/>
      <c r="C185" s="755"/>
      <c r="D185" s="748"/>
      <c r="E185" s="755"/>
      <c r="F185" s="755"/>
      <c r="G185" s="756"/>
      <c r="H185" s="624"/>
      <c r="I185" s="756"/>
      <c r="J185" s="755"/>
      <c r="K185" s="755"/>
      <c r="L185" s="756"/>
      <c r="M185" s="756"/>
      <c r="N185" s="755"/>
      <c r="O185" s="755"/>
      <c r="P185" s="971" t="str">
        <f t="shared" si="14"/>
        <v xml:space="preserve"> </v>
      </c>
      <c r="Q185" s="972" t="str">
        <f t="shared" si="10"/>
        <v xml:space="preserve"> </v>
      </c>
      <c r="R185" s="972" t="str">
        <f t="shared" si="11"/>
        <v xml:space="preserve"> </v>
      </c>
      <c r="S185" s="971" t="str">
        <f t="shared" si="12"/>
        <v xml:space="preserve"> </v>
      </c>
      <c r="T185" s="972" t="str">
        <f t="shared" si="13"/>
        <v xml:space="preserve"> </v>
      </c>
    </row>
    <row r="186" spans="1:20" x14ac:dyDescent="0.25">
      <c r="A186" s="756"/>
      <c r="B186" s="756"/>
      <c r="C186" s="755"/>
      <c r="D186" s="748"/>
      <c r="E186" s="755"/>
      <c r="F186" s="755"/>
      <c r="G186" s="756"/>
      <c r="H186" s="624"/>
      <c r="I186" s="756"/>
      <c r="J186" s="755"/>
      <c r="K186" s="755"/>
      <c r="L186" s="756"/>
      <c r="M186" s="756"/>
      <c r="N186" s="755"/>
      <c r="O186" s="755"/>
      <c r="P186" s="971" t="str">
        <f t="shared" si="14"/>
        <v xml:space="preserve"> </v>
      </c>
      <c r="Q186" s="972" t="str">
        <f t="shared" si="10"/>
        <v xml:space="preserve"> </v>
      </c>
      <c r="R186" s="972" t="str">
        <f t="shared" si="11"/>
        <v xml:space="preserve"> </v>
      </c>
      <c r="S186" s="971" t="str">
        <f t="shared" si="12"/>
        <v xml:space="preserve"> </v>
      </c>
      <c r="T186" s="972" t="str">
        <f t="shared" si="13"/>
        <v xml:space="preserve"> </v>
      </c>
    </row>
    <row r="187" spans="1:20" x14ac:dyDescent="0.25">
      <c r="A187" s="756"/>
      <c r="B187" s="756"/>
      <c r="C187" s="755"/>
      <c r="D187" s="748"/>
      <c r="E187" s="755"/>
      <c r="F187" s="755"/>
      <c r="G187" s="756"/>
      <c r="H187" s="624"/>
      <c r="I187" s="756"/>
      <c r="J187" s="755"/>
      <c r="K187" s="755"/>
      <c r="L187" s="756"/>
      <c r="M187" s="756"/>
      <c r="N187" s="755"/>
      <c r="O187" s="755"/>
      <c r="P187" s="971" t="str">
        <f t="shared" si="14"/>
        <v xml:space="preserve"> </v>
      </c>
      <c r="Q187" s="972" t="str">
        <f t="shared" si="10"/>
        <v xml:space="preserve"> </v>
      </c>
      <c r="R187" s="972" t="str">
        <f t="shared" si="11"/>
        <v xml:space="preserve"> </v>
      </c>
      <c r="S187" s="971" t="str">
        <f t="shared" si="12"/>
        <v xml:space="preserve"> </v>
      </c>
      <c r="T187" s="972" t="str">
        <f t="shared" si="13"/>
        <v xml:space="preserve"> </v>
      </c>
    </row>
    <row r="188" spans="1:20" x14ac:dyDescent="0.25">
      <c r="A188" s="756"/>
      <c r="B188" s="756"/>
      <c r="C188" s="755"/>
      <c r="D188" s="748"/>
      <c r="E188" s="755"/>
      <c r="F188" s="755"/>
      <c r="G188" s="756"/>
      <c r="H188" s="624"/>
      <c r="I188" s="756"/>
      <c r="J188" s="755"/>
      <c r="K188" s="755"/>
      <c r="L188" s="756"/>
      <c r="M188" s="756"/>
      <c r="N188" s="755"/>
      <c r="O188" s="755"/>
      <c r="P188" s="971" t="str">
        <f t="shared" si="14"/>
        <v xml:space="preserve"> </v>
      </c>
      <c r="Q188" s="972" t="str">
        <f t="shared" si="10"/>
        <v xml:space="preserve"> </v>
      </c>
      <c r="R188" s="972" t="str">
        <f t="shared" si="11"/>
        <v xml:space="preserve"> </v>
      </c>
      <c r="S188" s="971" t="str">
        <f t="shared" si="12"/>
        <v xml:space="preserve"> </v>
      </c>
      <c r="T188" s="972" t="str">
        <f t="shared" si="13"/>
        <v xml:space="preserve"> </v>
      </c>
    </row>
    <row r="189" spans="1:20" x14ac:dyDescent="0.25">
      <c r="A189" s="756"/>
      <c r="B189" s="756"/>
      <c r="C189" s="755"/>
      <c r="D189" s="748"/>
      <c r="E189" s="755"/>
      <c r="F189" s="755"/>
      <c r="G189" s="756"/>
      <c r="H189" s="624"/>
      <c r="I189" s="756"/>
      <c r="J189" s="755"/>
      <c r="K189" s="755"/>
      <c r="L189" s="756"/>
      <c r="M189" s="756"/>
      <c r="N189" s="755"/>
      <c r="O189" s="755"/>
      <c r="P189" s="971" t="str">
        <f t="shared" si="14"/>
        <v xml:space="preserve"> </v>
      </c>
      <c r="Q189" s="972" t="str">
        <f t="shared" si="10"/>
        <v xml:space="preserve"> </v>
      </c>
      <c r="R189" s="972" t="str">
        <f t="shared" si="11"/>
        <v xml:space="preserve"> </v>
      </c>
      <c r="S189" s="971" t="str">
        <f t="shared" si="12"/>
        <v xml:space="preserve"> </v>
      </c>
      <c r="T189" s="972" t="str">
        <f t="shared" si="13"/>
        <v xml:space="preserve"> </v>
      </c>
    </row>
    <row r="190" spans="1:20" x14ac:dyDescent="0.25">
      <c r="A190" s="756"/>
      <c r="B190" s="756"/>
      <c r="C190" s="755"/>
      <c r="D190" s="748"/>
      <c r="E190" s="755"/>
      <c r="F190" s="755"/>
      <c r="G190" s="756"/>
      <c r="H190" s="624"/>
      <c r="I190" s="756"/>
      <c r="J190" s="755"/>
      <c r="K190" s="755"/>
      <c r="L190" s="756"/>
      <c r="M190" s="756"/>
      <c r="N190" s="755"/>
      <c r="O190" s="755"/>
      <c r="P190" s="971" t="str">
        <f t="shared" si="14"/>
        <v xml:space="preserve"> </v>
      </c>
      <c r="Q190" s="972" t="str">
        <f t="shared" si="10"/>
        <v xml:space="preserve"> </v>
      </c>
      <c r="R190" s="972" t="str">
        <f t="shared" si="11"/>
        <v xml:space="preserve"> </v>
      </c>
      <c r="S190" s="971" t="str">
        <f t="shared" si="12"/>
        <v xml:space="preserve"> </v>
      </c>
      <c r="T190" s="972" t="str">
        <f t="shared" si="13"/>
        <v xml:space="preserve"> </v>
      </c>
    </row>
    <row r="191" spans="1:20" x14ac:dyDescent="0.25">
      <c r="A191" s="756"/>
      <c r="B191" s="756"/>
      <c r="C191" s="755"/>
      <c r="D191" s="748"/>
      <c r="E191" s="755"/>
      <c r="F191" s="755"/>
      <c r="G191" s="756"/>
      <c r="H191" s="624"/>
      <c r="I191" s="756"/>
      <c r="J191" s="755"/>
      <c r="K191" s="755"/>
      <c r="L191" s="756"/>
      <c r="M191" s="756"/>
      <c r="N191" s="755"/>
      <c r="O191" s="755"/>
      <c r="P191" s="971" t="str">
        <f t="shared" si="14"/>
        <v xml:space="preserve"> </v>
      </c>
      <c r="Q191" s="972" t="str">
        <f t="shared" si="10"/>
        <v xml:space="preserve"> </v>
      </c>
      <c r="R191" s="972" t="str">
        <f t="shared" si="11"/>
        <v xml:space="preserve"> </v>
      </c>
      <c r="S191" s="971" t="str">
        <f t="shared" si="12"/>
        <v xml:space="preserve"> </v>
      </c>
      <c r="T191" s="972" t="str">
        <f t="shared" si="13"/>
        <v xml:space="preserve"> </v>
      </c>
    </row>
    <row r="192" spans="1:20" x14ac:dyDescent="0.25">
      <c r="A192" s="756"/>
      <c r="B192" s="756"/>
      <c r="C192" s="755"/>
      <c r="D192" s="748"/>
      <c r="E192" s="755"/>
      <c r="F192" s="755"/>
      <c r="G192" s="756"/>
      <c r="H192" s="624"/>
      <c r="I192" s="756"/>
      <c r="J192" s="755"/>
      <c r="K192" s="755"/>
      <c r="L192" s="756"/>
      <c r="M192" s="756"/>
      <c r="N192" s="755"/>
      <c r="O192" s="755"/>
      <c r="P192" s="971" t="str">
        <f t="shared" si="14"/>
        <v xml:space="preserve"> </v>
      </c>
      <c r="Q192" s="972" t="str">
        <f t="shared" si="10"/>
        <v xml:space="preserve"> </v>
      </c>
      <c r="R192" s="972" t="str">
        <f t="shared" si="11"/>
        <v xml:space="preserve"> </v>
      </c>
      <c r="S192" s="971" t="str">
        <f t="shared" si="12"/>
        <v xml:space="preserve"> </v>
      </c>
      <c r="T192" s="972" t="str">
        <f t="shared" si="13"/>
        <v xml:space="preserve"> </v>
      </c>
    </row>
    <row r="193" spans="1:20" x14ac:dyDescent="0.25">
      <c r="A193" s="756"/>
      <c r="B193" s="756"/>
      <c r="C193" s="755"/>
      <c r="D193" s="748"/>
      <c r="E193" s="755"/>
      <c r="F193" s="755"/>
      <c r="G193" s="756"/>
      <c r="H193" s="624"/>
      <c r="I193" s="756"/>
      <c r="J193" s="755"/>
      <c r="K193" s="755"/>
      <c r="L193" s="756"/>
      <c r="M193" s="756"/>
      <c r="N193" s="755"/>
      <c r="O193" s="755"/>
      <c r="P193" s="971" t="str">
        <f t="shared" si="14"/>
        <v xml:space="preserve"> </v>
      </c>
      <c r="Q193" s="972" t="str">
        <f t="shared" si="10"/>
        <v xml:space="preserve"> </v>
      </c>
      <c r="R193" s="972" t="str">
        <f t="shared" si="11"/>
        <v xml:space="preserve"> </v>
      </c>
      <c r="S193" s="971" t="str">
        <f t="shared" si="12"/>
        <v xml:space="preserve"> </v>
      </c>
      <c r="T193" s="972" t="str">
        <f t="shared" si="13"/>
        <v xml:space="preserve"> </v>
      </c>
    </row>
    <row r="194" spans="1:20" x14ac:dyDescent="0.25">
      <c r="A194" s="756"/>
      <c r="B194" s="756"/>
      <c r="C194" s="755"/>
      <c r="D194" s="748"/>
      <c r="E194" s="755"/>
      <c r="F194" s="755"/>
      <c r="G194" s="756"/>
      <c r="H194" s="624"/>
      <c r="I194" s="756"/>
      <c r="J194" s="755"/>
      <c r="K194" s="755"/>
      <c r="L194" s="756"/>
      <c r="M194" s="756"/>
      <c r="N194" s="755"/>
      <c r="O194" s="755"/>
      <c r="P194" s="971" t="str">
        <f t="shared" si="14"/>
        <v xml:space="preserve"> </v>
      </c>
      <c r="Q194" s="972" t="str">
        <f t="shared" si="10"/>
        <v xml:space="preserve"> </v>
      </c>
      <c r="R194" s="972" t="str">
        <f t="shared" si="11"/>
        <v xml:space="preserve"> </v>
      </c>
      <c r="S194" s="971" t="str">
        <f t="shared" si="12"/>
        <v xml:space="preserve"> </v>
      </c>
      <c r="T194" s="972" t="str">
        <f t="shared" si="13"/>
        <v xml:space="preserve"> </v>
      </c>
    </row>
    <row r="195" spans="1:20" x14ac:dyDescent="0.25">
      <c r="A195" s="756"/>
      <c r="B195" s="756"/>
      <c r="C195" s="755"/>
      <c r="D195" s="748"/>
      <c r="E195" s="755"/>
      <c r="F195" s="755"/>
      <c r="G195" s="756"/>
      <c r="H195" s="624"/>
      <c r="I195" s="756"/>
      <c r="J195" s="755"/>
      <c r="K195" s="755"/>
      <c r="L195" s="756"/>
      <c r="M195" s="756"/>
      <c r="N195" s="755"/>
      <c r="O195" s="755"/>
      <c r="P195" s="971" t="str">
        <f t="shared" si="14"/>
        <v xml:space="preserve"> </v>
      </c>
      <c r="Q195" s="972" t="str">
        <f t="shared" si="10"/>
        <v xml:space="preserve"> </v>
      </c>
      <c r="R195" s="972" t="str">
        <f t="shared" si="11"/>
        <v xml:space="preserve"> </v>
      </c>
      <c r="S195" s="971" t="str">
        <f t="shared" si="12"/>
        <v xml:space="preserve"> </v>
      </c>
      <c r="T195" s="972" t="str">
        <f t="shared" si="13"/>
        <v xml:space="preserve"> </v>
      </c>
    </row>
    <row r="196" spans="1:20" x14ac:dyDescent="0.25">
      <c r="A196" s="756"/>
      <c r="B196" s="756"/>
      <c r="C196" s="755"/>
      <c r="D196" s="748"/>
      <c r="E196" s="755"/>
      <c r="F196" s="755"/>
      <c r="G196" s="756"/>
      <c r="H196" s="624"/>
      <c r="I196" s="756"/>
      <c r="J196" s="755"/>
      <c r="K196" s="755"/>
      <c r="L196" s="756"/>
      <c r="M196" s="756"/>
      <c r="N196" s="755"/>
      <c r="O196" s="755"/>
      <c r="P196" s="971" t="str">
        <f t="shared" si="14"/>
        <v xml:space="preserve"> </v>
      </c>
      <c r="Q196" s="972" t="str">
        <f t="shared" si="10"/>
        <v xml:space="preserve"> </v>
      </c>
      <c r="R196" s="972" t="str">
        <f t="shared" si="11"/>
        <v xml:space="preserve"> </v>
      </c>
      <c r="S196" s="971" t="str">
        <f t="shared" si="12"/>
        <v xml:space="preserve"> </v>
      </c>
      <c r="T196" s="972" t="str">
        <f t="shared" si="13"/>
        <v xml:space="preserve"> </v>
      </c>
    </row>
    <row r="197" spans="1:20" x14ac:dyDescent="0.25">
      <c r="A197" s="756"/>
      <c r="B197" s="756"/>
      <c r="C197" s="755"/>
      <c r="D197" s="748"/>
      <c r="E197" s="755"/>
      <c r="F197" s="755"/>
      <c r="G197" s="756"/>
      <c r="H197" s="624"/>
      <c r="I197" s="756"/>
      <c r="J197" s="755"/>
      <c r="K197" s="755"/>
      <c r="L197" s="756"/>
      <c r="M197" s="756"/>
      <c r="N197" s="755"/>
      <c r="O197" s="755"/>
      <c r="P197" s="971" t="str">
        <f t="shared" si="14"/>
        <v xml:space="preserve"> </v>
      </c>
      <c r="Q197" s="972" t="str">
        <f t="shared" ref="Q197:Q260" si="15">IFERROR(O197/M197," ")</f>
        <v xml:space="preserve"> </v>
      </c>
      <c r="R197" s="972" t="str">
        <f t="shared" ref="R197:R260" si="16">IFERROR(P197/M197," ")</f>
        <v xml:space="preserve"> </v>
      </c>
      <c r="S197" s="971" t="str">
        <f t="shared" ref="S197:S260" si="17">IFERROR(O197/N197," ")</f>
        <v xml:space="preserve"> </v>
      </c>
      <c r="T197" s="972" t="str">
        <f t="shared" ref="T197:T260" si="18">IFERROR(P197/N197," ")</f>
        <v xml:space="preserve"> </v>
      </c>
    </row>
    <row r="198" spans="1:20" x14ac:dyDescent="0.25">
      <c r="A198" s="756"/>
      <c r="B198" s="756"/>
      <c r="C198" s="755"/>
      <c r="D198" s="748"/>
      <c r="E198" s="755"/>
      <c r="F198" s="755"/>
      <c r="G198" s="756"/>
      <c r="H198" s="624"/>
      <c r="I198" s="756"/>
      <c r="J198" s="755"/>
      <c r="K198" s="755"/>
      <c r="L198" s="756"/>
      <c r="M198" s="756"/>
      <c r="N198" s="755"/>
      <c r="O198" s="755"/>
      <c r="P198" s="971" t="str">
        <f t="shared" ref="P198:P261" si="19">IF(O198&gt;0,O198*0.86*10^-3," ")</f>
        <v xml:space="preserve"> </v>
      </c>
      <c r="Q198" s="972" t="str">
        <f t="shared" si="15"/>
        <v xml:space="preserve"> </v>
      </c>
      <c r="R198" s="972" t="str">
        <f t="shared" si="16"/>
        <v xml:space="preserve"> </v>
      </c>
      <c r="S198" s="971" t="str">
        <f t="shared" si="17"/>
        <v xml:space="preserve"> </v>
      </c>
      <c r="T198" s="972" t="str">
        <f t="shared" si="18"/>
        <v xml:space="preserve"> </v>
      </c>
    </row>
    <row r="199" spans="1:20" x14ac:dyDescent="0.25">
      <c r="A199" s="756"/>
      <c r="B199" s="756"/>
      <c r="C199" s="755"/>
      <c r="D199" s="748"/>
      <c r="E199" s="755"/>
      <c r="F199" s="755"/>
      <c r="G199" s="756"/>
      <c r="H199" s="624"/>
      <c r="I199" s="756"/>
      <c r="J199" s="755"/>
      <c r="K199" s="755"/>
      <c r="L199" s="756"/>
      <c r="M199" s="756"/>
      <c r="N199" s="755"/>
      <c r="O199" s="755"/>
      <c r="P199" s="971" t="str">
        <f t="shared" si="19"/>
        <v xml:space="preserve"> </v>
      </c>
      <c r="Q199" s="972" t="str">
        <f t="shared" si="15"/>
        <v xml:space="preserve"> </v>
      </c>
      <c r="R199" s="972" t="str">
        <f t="shared" si="16"/>
        <v xml:space="preserve"> </v>
      </c>
      <c r="S199" s="971" t="str">
        <f t="shared" si="17"/>
        <v xml:space="preserve"> </v>
      </c>
      <c r="T199" s="972" t="str">
        <f t="shared" si="18"/>
        <v xml:space="preserve"> </v>
      </c>
    </row>
    <row r="200" spans="1:20" x14ac:dyDescent="0.25">
      <c r="A200" s="756"/>
      <c r="B200" s="756"/>
      <c r="C200" s="755"/>
      <c r="D200" s="748"/>
      <c r="E200" s="755"/>
      <c r="F200" s="755"/>
      <c r="G200" s="756"/>
      <c r="H200" s="624"/>
      <c r="I200" s="756"/>
      <c r="J200" s="755"/>
      <c r="K200" s="755"/>
      <c r="L200" s="756"/>
      <c r="M200" s="756"/>
      <c r="N200" s="755"/>
      <c r="O200" s="755"/>
      <c r="P200" s="971" t="str">
        <f t="shared" si="19"/>
        <v xml:space="preserve"> </v>
      </c>
      <c r="Q200" s="972" t="str">
        <f t="shared" si="15"/>
        <v xml:space="preserve"> </v>
      </c>
      <c r="R200" s="972" t="str">
        <f t="shared" si="16"/>
        <v xml:space="preserve"> </v>
      </c>
      <c r="S200" s="971" t="str">
        <f t="shared" si="17"/>
        <v xml:space="preserve"> </v>
      </c>
      <c r="T200" s="972" t="str">
        <f t="shared" si="18"/>
        <v xml:space="preserve"> </v>
      </c>
    </row>
    <row r="201" spans="1:20" x14ac:dyDescent="0.25">
      <c r="A201" s="756"/>
      <c r="B201" s="756"/>
      <c r="C201" s="755"/>
      <c r="D201" s="748"/>
      <c r="E201" s="755"/>
      <c r="F201" s="755"/>
      <c r="G201" s="756"/>
      <c r="H201" s="624"/>
      <c r="I201" s="756"/>
      <c r="J201" s="755"/>
      <c r="K201" s="755"/>
      <c r="L201" s="756"/>
      <c r="M201" s="756"/>
      <c r="N201" s="755"/>
      <c r="O201" s="755"/>
      <c r="P201" s="971" t="str">
        <f t="shared" si="19"/>
        <v xml:space="preserve"> </v>
      </c>
      <c r="Q201" s="972" t="str">
        <f t="shared" si="15"/>
        <v xml:space="preserve"> </v>
      </c>
      <c r="R201" s="972" t="str">
        <f t="shared" si="16"/>
        <v xml:space="preserve"> </v>
      </c>
      <c r="S201" s="971" t="str">
        <f t="shared" si="17"/>
        <v xml:space="preserve"> </v>
      </c>
      <c r="T201" s="972" t="str">
        <f t="shared" si="18"/>
        <v xml:space="preserve"> </v>
      </c>
    </row>
    <row r="202" spans="1:20" x14ac:dyDescent="0.25">
      <c r="A202" s="756"/>
      <c r="B202" s="756"/>
      <c r="C202" s="755"/>
      <c r="D202" s="748"/>
      <c r="E202" s="755"/>
      <c r="F202" s="755"/>
      <c r="G202" s="756"/>
      <c r="H202" s="624"/>
      <c r="I202" s="756"/>
      <c r="J202" s="755"/>
      <c r="K202" s="755"/>
      <c r="L202" s="756"/>
      <c r="M202" s="756"/>
      <c r="N202" s="755"/>
      <c r="O202" s="755"/>
      <c r="P202" s="971" t="str">
        <f t="shared" si="19"/>
        <v xml:space="preserve"> </v>
      </c>
      <c r="Q202" s="972" t="str">
        <f t="shared" si="15"/>
        <v xml:space="preserve"> </v>
      </c>
      <c r="R202" s="972" t="str">
        <f t="shared" si="16"/>
        <v xml:space="preserve"> </v>
      </c>
      <c r="S202" s="971" t="str">
        <f t="shared" si="17"/>
        <v xml:space="preserve"> </v>
      </c>
      <c r="T202" s="972" t="str">
        <f t="shared" si="18"/>
        <v xml:space="preserve"> </v>
      </c>
    </row>
    <row r="203" spans="1:20" x14ac:dyDescent="0.25">
      <c r="A203" s="756"/>
      <c r="B203" s="756"/>
      <c r="C203" s="755"/>
      <c r="D203" s="748"/>
      <c r="E203" s="755"/>
      <c r="F203" s="755"/>
      <c r="G203" s="756"/>
      <c r="H203" s="624"/>
      <c r="I203" s="756"/>
      <c r="J203" s="755"/>
      <c r="K203" s="755"/>
      <c r="L203" s="756"/>
      <c r="M203" s="756"/>
      <c r="N203" s="755"/>
      <c r="O203" s="755"/>
      <c r="P203" s="971" t="str">
        <f t="shared" si="19"/>
        <v xml:space="preserve"> </v>
      </c>
      <c r="Q203" s="972" t="str">
        <f t="shared" si="15"/>
        <v xml:space="preserve"> </v>
      </c>
      <c r="R203" s="972" t="str">
        <f t="shared" si="16"/>
        <v xml:space="preserve"> </v>
      </c>
      <c r="S203" s="971" t="str">
        <f t="shared" si="17"/>
        <v xml:space="preserve"> </v>
      </c>
      <c r="T203" s="972" t="str">
        <f t="shared" si="18"/>
        <v xml:space="preserve"> </v>
      </c>
    </row>
    <row r="204" spans="1:20" x14ac:dyDescent="0.25">
      <c r="A204" s="756"/>
      <c r="B204" s="756"/>
      <c r="C204" s="755"/>
      <c r="D204" s="748"/>
      <c r="E204" s="755"/>
      <c r="F204" s="755"/>
      <c r="G204" s="756"/>
      <c r="H204" s="624"/>
      <c r="I204" s="756"/>
      <c r="J204" s="755"/>
      <c r="K204" s="755"/>
      <c r="L204" s="756"/>
      <c r="M204" s="756"/>
      <c r="N204" s="755"/>
      <c r="O204" s="755"/>
      <c r="P204" s="971" t="str">
        <f t="shared" si="19"/>
        <v xml:space="preserve"> </v>
      </c>
      <c r="Q204" s="972" t="str">
        <f t="shared" si="15"/>
        <v xml:space="preserve"> </v>
      </c>
      <c r="R204" s="972" t="str">
        <f t="shared" si="16"/>
        <v xml:space="preserve"> </v>
      </c>
      <c r="S204" s="971" t="str">
        <f t="shared" si="17"/>
        <v xml:space="preserve"> </v>
      </c>
      <c r="T204" s="972" t="str">
        <f t="shared" si="18"/>
        <v xml:space="preserve"> </v>
      </c>
    </row>
    <row r="205" spans="1:20" x14ac:dyDescent="0.25">
      <c r="A205" s="756"/>
      <c r="B205" s="756"/>
      <c r="C205" s="755"/>
      <c r="D205" s="748"/>
      <c r="E205" s="755"/>
      <c r="F205" s="755"/>
      <c r="G205" s="756"/>
      <c r="H205" s="624"/>
      <c r="I205" s="756"/>
      <c r="J205" s="755"/>
      <c r="K205" s="755"/>
      <c r="L205" s="756"/>
      <c r="M205" s="756"/>
      <c r="N205" s="755"/>
      <c r="O205" s="755"/>
      <c r="P205" s="971" t="str">
        <f t="shared" si="19"/>
        <v xml:space="preserve"> </v>
      </c>
      <c r="Q205" s="972" t="str">
        <f t="shared" si="15"/>
        <v xml:space="preserve"> </v>
      </c>
      <c r="R205" s="972" t="str">
        <f t="shared" si="16"/>
        <v xml:space="preserve"> </v>
      </c>
      <c r="S205" s="971" t="str">
        <f t="shared" si="17"/>
        <v xml:space="preserve"> </v>
      </c>
      <c r="T205" s="972" t="str">
        <f t="shared" si="18"/>
        <v xml:space="preserve"> </v>
      </c>
    </row>
    <row r="206" spans="1:20" x14ac:dyDescent="0.25">
      <c r="A206" s="756"/>
      <c r="B206" s="756"/>
      <c r="C206" s="755"/>
      <c r="D206" s="748"/>
      <c r="E206" s="755"/>
      <c r="F206" s="755"/>
      <c r="G206" s="756"/>
      <c r="H206" s="624"/>
      <c r="I206" s="756"/>
      <c r="J206" s="755"/>
      <c r="K206" s="755"/>
      <c r="L206" s="756"/>
      <c r="M206" s="756"/>
      <c r="N206" s="755"/>
      <c r="O206" s="755"/>
      <c r="P206" s="971" t="str">
        <f t="shared" si="19"/>
        <v xml:space="preserve"> </v>
      </c>
      <c r="Q206" s="972" t="str">
        <f t="shared" si="15"/>
        <v xml:space="preserve"> </v>
      </c>
      <c r="R206" s="972" t="str">
        <f t="shared" si="16"/>
        <v xml:space="preserve"> </v>
      </c>
      <c r="S206" s="971" t="str">
        <f t="shared" si="17"/>
        <v xml:space="preserve"> </v>
      </c>
      <c r="T206" s="972" t="str">
        <f t="shared" si="18"/>
        <v xml:space="preserve"> </v>
      </c>
    </row>
    <row r="207" spans="1:20" x14ac:dyDescent="0.25">
      <c r="A207" s="756"/>
      <c r="B207" s="756"/>
      <c r="C207" s="755"/>
      <c r="D207" s="748"/>
      <c r="E207" s="755"/>
      <c r="F207" s="755"/>
      <c r="G207" s="756"/>
      <c r="H207" s="624"/>
      <c r="I207" s="756"/>
      <c r="J207" s="755"/>
      <c r="K207" s="755"/>
      <c r="L207" s="756"/>
      <c r="M207" s="756"/>
      <c r="N207" s="755"/>
      <c r="O207" s="755"/>
      <c r="P207" s="971" t="str">
        <f t="shared" si="19"/>
        <v xml:space="preserve"> </v>
      </c>
      <c r="Q207" s="972" t="str">
        <f t="shared" si="15"/>
        <v xml:space="preserve"> </v>
      </c>
      <c r="R207" s="972" t="str">
        <f t="shared" si="16"/>
        <v xml:space="preserve"> </v>
      </c>
      <c r="S207" s="971" t="str">
        <f t="shared" si="17"/>
        <v xml:space="preserve"> </v>
      </c>
      <c r="T207" s="972" t="str">
        <f t="shared" si="18"/>
        <v xml:space="preserve"> </v>
      </c>
    </row>
    <row r="208" spans="1:20" x14ac:dyDescent="0.25">
      <c r="A208" s="756"/>
      <c r="B208" s="756"/>
      <c r="C208" s="755"/>
      <c r="D208" s="748"/>
      <c r="E208" s="755"/>
      <c r="F208" s="755"/>
      <c r="G208" s="756"/>
      <c r="H208" s="624"/>
      <c r="I208" s="756"/>
      <c r="J208" s="755"/>
      <c r="K208" s="755"/>
      <c r="L208" s="756"/>
      <c r="M208" s="756"/>
      <c r="N208" s="755"/>
      <c r="O208" s="755"/>
      <c r="P208" s="971" t="str">
        <f t="shared" si="19"/>
        <v xml:space="preserve"> </v>
      </c>
      <c r="Q208" s="972" t="str">
        <f t="shared" si="15"/>
        <v xml:space="preserve"> </v>
      </c>
      <c r="R208" s="972" t="str">
        <f t="shared" si="16"/>
        <v xml:space="preserve"> </v>
      </c>
      <c r="S208" s="971" t="str">
        <f t="shared" si="17"/>
        <v xml:space="preserve"> </v>
      </c>
      <c r="T208" s="972" t="str">
        <f t="shared" si="18"/>
        <v xml:space="preserve"> </v>
      </c>
    </row>
    <row r="209" spans="1:20" x14ac:dyDescent="0.25">
      <c r="A209" s="756"/>
      <c r="B209" s="756"/>
      <c r="C209" s="755"/>
      <c r="D209" s="748"/>
      <c r="E209" s="755"/>
      <c r="F209" s="755"/>
      <c r="G209" s="756"/>
      <c r="H209" s="624"/>
      <c r="I209" s="756"/>
      <c r="J209" s="755"/>
      <c r="K209" s="755"/>
      <c r="L209" s="756"/>
      <c r="M209" s="756"/>
      <c r="N209" s="755"/>
      <c r="O209" s="755"/>
      <c r="P209" s="971" t="str">
        <f t="shared" si="19"/>
        <v xml:space="preserve"> </v>
      </c>
      <c r="Q209" s="972" t="str">
        <f t="shared" si="15"/>
        <v xml:space="preserve"> </v>
      </c>
      <c r="R209" s="972" t="str">
        <f t="shared" si="16"/>
        <v xml:space="preserve"> </v>
      </c>
      <c r="S209" s="971" t="str">
        <f t="shared" si="17"/>
        <v xml:space="preserve"> </v>
      </c>
      <c r="T209" s="972" t="str">
        <f t="shared" si="18"/>
        <v xml:space="preserve"> </v>
      </c>
    </row>
    <row r="210" spans="1:20" x14ac:dyDescent="0.25">
      <c r="A210" s="756"/>
      <c r="B210" s="756"/>
      <c r="C210" s="755"/>
      <c r="D210" s="748"/>
      <c r="E210" s="755"/>
      <c r="F210" s="755"/>
      <c r="G210" s="756"/>
      <c r="H210" s="624"/>
      <c r="I210" s="756"/>
      <c r="J210" s="755"/>
      <c r="K210" s="755"/>
      <c r="L210" s="756"/>
      <c r="M210" s="756"/>
      <c r="N210" s="755"/>
      <c r="O210" s="755"/>
      <c r="P210" s="971" t="str">
        <f t="shared" si="19"/>
        <v xml:space="preserve"> </v>
      </c>
      <c r="Q210" s="972" t="str">
        <f t="shared" si="15"/>
        <v xml:space="preserve"> </v>
      </c>
      <c r="R210" s="972" t="str">
        <f t="shared" si="16"/>
        <v xml:space="preserve"> </v>
      </c>
      <c r="S210" s="971" t="str">
        <f t="shared" si="17"/>
        <v xml:space="preserve"> </v>
      </c>
      <c r="T210" s="972" t="str">
        <f t="shared" si="18"/>
        <v xml:space="preserve"> </v>
      </c>
    </row>
    <row r="211" spans="1:20" x14ac:dyDescent="0.25">
      <c r="A211" s="756"/>
      <c r="B211" s="756"/>
      <c r="C211" s="755"/>
      <c r="D211" s="748"/>
      <c r="E211" s="755"/>
      <c r="F211" s="755"/>
      <c r="G211" s="756"/>
      <c r="H211" s="624"/>
      <c r="I211" s="756"/>
      <c r="J211" s="755"/>
      <c r="K211" s="755"/>
      <c r="L211" s="756"/>
      <c r="M211" s="756"/>
      <c r="N211" s="755"/>
      <c r="O211" s="755"/>
      <c r="P211" s="971" t="str">
        <f t="shared" si="19"/>
        <v xml:space="preserve"> </v>
      </c>
      <c r="Q211" s="972" t="str">
        <f t="shared" si="15"/>
        <v xml:space="preserve"> </v>
      </c>
      <c r="R211" s="972" t="str">
        <f t="shared" si="16"/>
        <v xml:space="preserve"> </v>
      </c>
      <c r="S211" s="971" t="str">
        <f t="shared" si="17"/>
        <v xml:space="preserve"> </v>
      </c>
      <c r="T211" s="972" t="str">
        <f t="shared" si="18"/>
        <v xml:space="preserve"> </v>
      </c>
    </row>
    <row r="212" spans="1:20" x14ac:dyDescent="0.25">
      <c r="A212" s="756"/>
      <c r="B212" s="756"/>
      <c r="C212" s="755"/>
      <c r="D212" s="748"/>
      <c r="E212" s="755"/>
      <c r="F212" s="755"/>
      <c r="G212" s="756"/>
      <c r="H212" s="624"/>
      <c r="I212" s="756"/>
      <c r="J212" s="755"/>
      <c r="K212" s="755"/>
      <c r="L212" s="756"/>
      <c r="M212" s="756"/>
      <c r="N212" s="755"/>
      <c r="O212" s="755"/>
      <c r="P212" s="971" t="str">
        <f t="shared" si="19"/>
        <v xml:space="preserve"> </v>
      </c>
      <c r="Q212" s="972" t="str">
        <f t="shared" si="15"/>
        <v xml:space="preserve"> </v>
      </c>
      <c r="R212" s="972" t="str">
        <f t="shared" si="16"/>
        <v xml:space="preserve"> </v>
      </c>
      <c r="S212" s="971" t="str">
        <f t="shared" si="17"/>
        <v xml:space="preserve"> </v>
      </c>
      <c r="T212" s="972" t="str">
        <f t="shared" si="18"/>
        <v xml:space="preserve"> </v>
      </c>
    </row>
    <row r="213" spans="1:20" x14ac:dyDescent="0.25">
      <c r="A213" s="756"/>
      <c r="B213" s="756"/>
      <c r="C213" s="755"/>
      <c r="D213" s="748"/>
      <c r="E213" s="755"/>
      <c r="F213" s="755"/>
      <c r="G213" s="756"/>
      <c r="H213" s="624"/>
      <c r="I213" s="756"/>
      <c r="J213" s="755"/>
      <c r="K213" s="755"/>
      <c r="L213" s="756"/>
      <c r="M213" s="756"/>
      <c r="N213" s="755"/>
      <c r="O213" s="755"/>
      <c r="P213" s="971" t="str">
        <f t="shared" si="19"/>
        <v xml:space="preserve"> </v>
      </c>
      <c r="Q213" s="972" t="str">
        <f t="shared" si="15"/>
        <v xml:space="preserve"> </v>
      </c>
      <c r="R213" s="972" t="str">
        <f t="shared" si="16"/>
        <v xml:space="preserve"> </v>
      </c>
      <c r="S213" s="971" t="str">
        <f t="shared" si="17"/>
        <v xml:space="preserve"> </v>
      </c>
      <c r="T213" s="972" t="str">
        <f t="shared" si="18"/>
        <v xml:space="preserve"> </v>
      </c>
    </row>
    <row r="214" spans="1:20" x14ac:dyDescent="0.25">
      <c r="A214" s="756"/>
      <c r="B214" s="756"/>
      <c r="C214" s="755"/>
      <c r="D214" s="748"/>
      <c r="E214" s="755"/>
      <c r="F214" s="755"/>
      <c r="G214" s="756"/>
      <c r="H214" s="624"/>
      <c r="I214" s="756"/>
      <c r="J214" s="755"/>
      <c r="K214" s="755"/>
      <c r="L214" s="756"/>
      <c r="M214" s="756"/>
      <c r="N214" s="755"/>
      <c r="O214" s="755"/>
      <c r="P214" s="971" t="str">
        <f t="shared" si="19"/>
        <v xml:space="preserve"> </v>
      </c>
      <c r="Q214" s="972" t="str">
        <f t="shared" si="15"/>
        <v xml:space="preserve"> </v>
      </c>
      <c r="R214" s="972" t="str">
        <f t="shared" si="16"/>
        <v xml:space="preserve"> </v>
      </c>
      <c r="S214" s="971" t="str">
        <f t="shared" si="17"/>
        <v xml:space="preserve"> </v>
      </c>
      <c r="T214" s="972" t="str">
        <f t="shared" si="18"/>
        <v xml:space="preserve"> </v>
      </c>
    </row>
    <row r="215" spans="1:20" x14ac:dyDescent="0.25">
      <c r="A215" s="756"/>
      <c r="B215" s="756"/>
      <c r="C215" s="755"/>
      <c r="D215" s="748"/>
      <c r="E215" s="755"/>
      <c r="F215" s="755"/>
      <c r="G215" s="756"/>
      <c r="H215" s="624"/>
      <c r="I215" s="756"/>
      <c r="J215" s="755"/>
      <c r="K215" s="755"/>
      <c r="L215" s="756"/>
      <c r="M215" s="756"/>
      <c r="N215" s="755"/>
      <c r="O215" s="755"/>
      <c r="P215" s="971" t="str">
        <f t="shared" si="19"/>
        <v xml:space="preserve"> </v>
      </c>
      <c r="Q215" s="972" t="str">
        <f t="shared" si="15"/>
        <v xml:space="preserve"> </v>
      </c>
      <c r="R215" s="972" t="str">
        <f t="shared" si="16"/>
        <v xml:space="preserve"> </v>
      </c>
      <c r="S215" s="971" t="str">
        <f t="shared" si="17"/>
        <v xml:space="preserve"> </v>
      </c>
      <c r="T215" s="972" t="str">
        <f t="shared" si="18"/>
        <v xml:space="preserve"> </v>
      </c>
    </row>
    <row r="216" spans="1:20" x14ac:dyDescent="0.25">
      <c r="A216" s="756"/>
      <c r="B216" s="756"/>
      <c r="C216" s="755"/>
      <c r="D216" s="748"/>
      <c r="E216" s="755"/>
      <c r="F216" s="755"/>
      <c r="G216" s="756"/>
      <c r="H216" s="624"/>
      <c r="I216" s="756"/>
      <c r="J216" s="755"/>
      <c r="K216" s="755"/>
      <c r="L216" s="756"/>
      <c r="M216" s="756"/>
      <c r="N216" s="755"/>
      <c r="O216" s="755"/>
      <c r="P216" s="971" t="str">
        <f t="shared" si="19"/>
        <v xml:space="preserve"> </v>
      </c>
      <c r="Q216" s="972" t="str">
        <f t="shared" si="15"/>
        <v xml:space="preserve"> </v>
      </c>
      <c r="R216" s="972" t="str">
        <f t="shared" si="16"/>
        <v xml:space="preserve"> </v>
      </c>
      <c r="S216" s="971" t="str">
        <f t="shared" si="17"/>
        <v xml:space="preserve"> </v>
      </c>
      <c r="T216" s="972" t="str">
        <f t="shared" si="18"/>
        <v xml:space="preserve"> </v>
      </c>
    </row>
    <row r="217" spans="1:20" x14ac:dyDescent="0.25">
      <c r="A217" s="756"/>
      <c r="B217" s="756"/>
      <c r="C217" s="755"/>
      <c r="D217" s="748"/>
      <c r="E217" s="755"/>
      <c r="F217" s="755"/>
      <c r="G217" s="756"/>
      <c r="H217" s="624"/>
      <c r="I217" s="756"/>
      <c r="J217" s="755"/>
      <c r="K217" s="755"/>
      <c r="L217" s="756"/>
      <c r="M217" s="756"/>
      <c r="N217" s="755"/>
      <c r="O217" s="755"/>
      <c r="P217" s="971" t="str">
        <f t="shared" si="19"/>
        <v xml:space="preserve"> </v>
      </c>
      <c r="Q217" s="972" t="str">
        <f t="shared" si="15"/>
        <v xml:space="preserve"> </v>
      </c>
      <c r="R217" s="972" t="str">
        <f t="shared" si="16"/>
        <v xml:space="preserve"> </v>
      </c>
      <c r="S217" s="971" t="str">
        <f t="shared" si="17"/>
        <v xml:space="preserve"> </v>
      </c>
      <c r="T217" s="972" t="str">
        <f t="shared" si="18"/>
        <v xml:space="preserve"> </v>
      </c>
    </row>
    <row r="218" spans="1:20" x14ac:dyDescent="0.25">
      <c r="A218" s="756"/>
      <c r="B218" s="756"/>
      <c r="C218" s="755"/>
      <c r="D218" s="748"/>
      <c r="E218" s="755"/>
      <c r="F218" s="755"/>
      <c r="G218" s="756"/>
      <c r="H218" s="624"/>
      <c r="I218" s="756"/>
      <c r="J218" s="755"/>
      <c r="K218" s="755"/>
      <c r="L218" s="756"/>
      <c r="M218" s="756"/>
      <c r="N218" s="755"/>
      <c r="O218" s="755"/>
      <c r="P218" s="971" t="str">
        <f t="shared" si="19"/>
        <v xml:space="preserve"> </v>
      </c>
      <c r="Q218" s="972" t="str">
        <f t="shared" si="15"/>
        <v xml:space="preserve"> </v>
      </c>
      <c r="R218" s="972" t="str">
        <f t="shared" si="16"/>
        <v xml:space="preserve"> </v>
      </c>
      <c r="S218" s="971" t="str">
        <f t="shared" si="17"/>
        <v xml:space="preserve"> </v>
      </c>
      <c r="T218" s="972" t="str">
        <f t="shared" si="18"/>
        <v xml:space="preserve"> </v>
      </c>
    </row>
    <row r="219" spans="1:20" x14ac:dyDescent="0.25">
      <c r="A219" s="756"/>
      <c r="B219" s="756"/>
      <c r="C219" s="755"/>
      <c r="D219" s="748"/>
      <c r="E219" s="755"/>
      <c r="F219" s="755"/>
      <c r="G219" s="756"/>
      <c r="H219" s="624"/>
      <c r="I219" s="756"/>
      <c r="J219" s="755"/>
      <c r="K219" s="755"/>
      <c r="L219" s="756"/>
      <c r="M219" s="756"/>
      <c r="N219" s="755"/>
      <c r="O219" s="755"/>
      <c r="P219" s="971" t="str">
        <f t="shared" si="19"/>
        <v xml:space="preserve"> </v>
      </c>
      <c r="Q219" s="972" t="str">
        <f t="shared" si="15"/>
        <v xml:space="preserve"> </v>
      </c>
      <c r="R219" s="972" t="str">
        <f t="shared" si="16"/>
        <v xml:space="preserve"> </v>
      </c>
      <c r="S219" s="971" t="str">
        <f t="shared" si="17"/>
        <v xml:space="preserve"> </v>
      </c>
      <c r="T219" s="972" t="str">
        <f t="shared" si="18"/>
        <v xml:space="preserve"> </v>
      </c>
    </row>
    <row r="220" spans="1:20" x14ac:dyDescent="0.25">
      <c r="A220" s="756"/>
      <c r="B220" s="756"/>
      <c r="C220" s="755"/>
      <c r="D220" s="748"/>
      <c r="E220" s="755"/>
      <c r="F220" s="755"/>
      <c r="G220" s="756"/>
      <c r="H220" s="624"/>
      <c r="I220" s="756"/>
      <c r="J220" s="755"/>
      <c r="K220" s="755"/>
      <c r="L220" s="756"/>
      <c r="M220" s="756"/>
      <c r="N220" s="755"/>
      <c r="O220" s="755"/>
      <c r="P220" s="971" t="str">
        <f t="shared" si="19"/>
        <v xml:space="preserve"> </v>
      </c>
      <c r="Q220" s="972" t="str">
        <f t="shared" si="15"/>
        <v xml:space="preserve"> </v>
      </c>
      <c r="R220" s="972" t="str">
        <f t="shared" si="16"/>
        <v xml:space="preserve"> </v>
      </c>
      <c r="S220" s="971" t="str">
        <f t="shared" si="17"/>
        <v xml:space="preserve"> </v>
      </c>
      <c r="T220" s="972" t="str">
        <f t="shared" si="18"/>
        <v xml:space="preserve"> </v>
      </c>
    </row>
    <row r="221" spans="1:20" x14ac:dyDescent="0.25">
      <c r="A221" s="756"/>
      <c r="B221" s="756"/>
      <c r="C221" s="755"/>
      <c r="D221" s="748"/>
      <c r="E221" s="755"/>
      <c r="F221" s="755"/>
      <c r="G221" s="756"/>
      <c r="H221" s="624"/>
      <c r="I221" s="756"/>
      <c r="J221" s="755"/>
      <c r="K221" s="755"/>
      <c r="L221" s="756"/>
      <c r="M221" s="756"/>
      <c r="N221" s="755"/>
      <c r="O221" s="755"/>
      <c r="P221" s="971" t="str">
        <f t="shared" si="19"/>
        <v xml:space="preserve"> </v>
      </c>
      <c r="Q221" s="972" t="str">
        <f t="shared" si="15"/>
        <v xml:space="preserve"> </v>
      </c>
      <c r="R221" s="972" t="str">
        <f t="shared" si="16"/>
        <v xml:space="preserve"> </v>
      </c>
      <c r="S221" s="971" t="str">
        <f t="shared" si="17"/>
        <v xml:space="preserve"> </v>
      </c>
      <c r="T221" s="972" t="str">
        <f t="shared" si="18"/>
        <v xml:space="preserve"> </v>
      </c>
    </row>
    <row r="222" spans="1:20" x14ac:dyDescent="0.25">
      <c r="A222" s="756"/>
      <c r="B222" s="756"/>
      <c r="C222" s="755"/>
      <c r="D222" s="748"/>
      <c r="E222" s="755"/>
      <c r="F222" s="755"/>
      <c r="G222" s="756"/>
      <c r="H222" s="624"/>
      <c r="I222" s="756"/>
      <c r="J222" s="755"/>
      <c r="K222" s="755"/>
      <c r="L222" s="756"/>
      <c r="M222" s="756"/>
      <c r="N222" s="755"/>
      <c r="O222" s="755"/>
      <c r="P222" s="971" t="str">
        <f t="shared" si="19"/>
        <v xml:space="preserve"> </v>
      </c>
      <c r="Q222" s="972" t="str">
        <f t="shared" si="15"/>
        <v xml:space="preserve"> </v>
      </c>
      <c r="R222" s="972" t="str">
        <f t="shared" si="16"/>
        <v xml:space="preserve"> </v>
      </c>
      <c r="S222" s="971" t="str">
        <f t="shared" si="17"/>
        <v xml:space="preserve"> </v>
      </c>
      <c r="T222" s="972" t="str">
        <f t="shared" si="18"/>
        <v xml:space="preserve"> </v>
      </c>
    </row>
    <row r="223" spans="1:20" x14ac:dyDescent="0.25">
      <c r="A223" s="756"/>
      <c r="B223" s="756"/>
      <c r="C223" s="755"/>
      <c r="D223" s="748"/>
      <c r="E223" s="755"/>
      <c r="F223" s="755"/>
      <c r="G223" s="756"/>
      <c r="H223" s="624"/>
      <c r="I223" s="756"/>
      <c r="J223" s="755"/>
      <c r="K223" s="755"/>
      <c r="L223" s="756"/>
      <c r="M223" s="756"/>
      <c r="N223" s="755"/>
      <c r="O223" s="755"/>
      <c r="P223" s="971" t="str">
        <f t="shared" si="19"/>
        <v xml:space="preserve"> </v>
      </c>
      <c r="Q223" s="972" t="str">
        <f t="shared" si="15"/>
        <v xml:space="preserve"> </v>
      </c>
      <c r="R223" s="972" t="str">
        <f t="shared" si="16"/>
        <v xml:space="preserve"> </v>
      </c>
      <c r="S223" s="971" t="str">
        <f t="shared" si="17"/>
        <v xml:space="preserve"> </v>
      </c>
      <c r="T223" s="972" t="str">
        <f t="shared" si="18"/>
        <v xml:space="preserve"> </v>
      </c>
    </row>
    <row r="224" spans="1:20" x14ac:dyDescent="0.25">
      <c r="A224" s="756"/>
      <c r="B224" s="756"/>
      <c r="C224" s="755"/>
      <c r="D224" s="748"/>
      <c r="E224" s="755"/>
      <c r="F224" s="755"/>
      <c r="G224" s="756"/>
      <c r="H224" s="624"/>
      <c r="I224" s="756"/>
      <c r="J224" s="755"/>
      <c r="K224" s="755"/>
      <c r="L224" s="756"/>
      <c r="M224" s="756"/>
      <c r="N224" s="755"/>
      <c r="O224" s="755"/>
      <c r="P224" s="971" t="str">
        <f t="shared" si="19"/>
        <v xml:space="preserve"> </v>
      </c>
      <c r="Q224" s="972" t="str">
        <f t="shared" si="15"/>
        <v xml:space="preserve"> </v>
      </c>
      <c r="R224" s="972" t="str">
        <f t="shared" si="16"/>
        <v xml:space="preserve"> </v>
      </c>
      <c r="S224" s="971" t="str">
        <f t="shared" si="17"/>
        <v xml:space="preserve"> </v>
      </c>
      <c r="T224" s="972" t="str">
        <f t="shared" si="18"/>
        <v xml:space="preserve"> </v>
      </c>
    </row>
    <row r="225" spans="1:20" x14ac:dyDescent="0.25">
      <c r="A225" s="756"/>
      <c r="B225" s="756"/>
      <c r="C225" s="755"/>
      <c r="D225" s="748"/>
      <c r="E225" s="755"/>
      <c r="F225" s="755"/>
      <c r="G225" s="756"/>
      <c r="H225" s="624"/>
      <c r="I225" s="756"/>
      <c r="J225" s="755"/>
      <c r="K225" s="755"/>
      <c r="L225" s="756"/>
      <c r="M225" s="756"/>
      <c r="N225" s="755"/>
      <c r="O225" s="755"/>
      <c r="P225" s="971" t="str">
        <f t="shared" si="19"/>
        <v xml:space="preserve"> </v>
      </c>
      <c r="Q225" s="972" t="str">
        <f t="shared" si="15"/>
        <v xml:space="preserve"> </v>
      </c>
      <c r="R225" s="972" t="str">
        <f t="shared" si="16"/>
        <v xml:space="preserve"> </v>
      </c>
      <c r="S225" s="971" t="str">
        <f t="shared" si="17"/>
        <v xml:space="preserve"> </v>
      </c>
      <c r="T225" s="972" t="str">
        <f t="shared" si="18"/>
        <v xml:space="preserve"> </v>
      </c>
    </row>
    <row r="226" spans="1:20" x14ac:dyDescent="0.25">
      <c r="A226" s="756"/>
      <c r="B226" s="756"/>
      <c r="C226" s="755"/>
      <c r="D226" s="748"/>
      <c r="E226" s="755"/>
      <c r="F226" s="755"/>
      <c r="G226" s="756"/>
      <c r="H226" s="624"/>
      <c r="I226" s="756"/>
      <c r="J226" s="755"/>
      <c r="K226" s="755"/>
      <c r="L226" s="756"/>
      <c r="M226" s="756"/>
      <c r="N226" s="755"/>
      <c r="O226" s="755"/>
      <c r="P226" s="971" t="str">
        <f t="shared" si="19"/>
        <v xml:space="preserve"> </v>
      </c>
      <c r="Q226" s="972" t="str">
        <f t="shared" si="15"/>
        <v xml:space="preserve"> </v>
      </c>
      <c r="R226" s="972" t="str">
        <f t="shared" si="16"/>
        <v xml:space="preserve"> </v>
      </c>
      <c r="S226" s="971" t="str">
        <f t="shared" si="17"/>
        <v xml:space="preserve"> </v>
      </c>
      <c r="T226" s="972" t="str">
        <f t="shared" si="18"/>
        <v xml:space="preserve"> </v>
      </c>
    </row>
    <row r="227" spans="1:20" x14ac:dyDescent="0.25">
      <c r="A227" s="756"/>
      <c r="B227" s="756"/>
      <c r="C227" s="755"/>
      <c r="D227" s="748"/>
      <c r="E227" s="755"/>
      <c r="F227" s="755"/>
      <c r="G227" s="756"/>
      <c r="H227" s="624"/>
      <c r="I227" s="756"/>
      <c r="J227" s="755"/>
      <c r="K227" s="755"/>
      <c r="L227" s="756"/>
      <c r="M227" s="756"/>
      <c r="N227" s="755"/>
      <c r="O227" s="755"/>
      <c r="P227" s="971" t="str">
        <f t="shared" si="19"/>
        <v xml:space="preserve"> </v>
      </c>
      <c r="Q227" s="972" t="str">
        <f t="shared" si="15"/>
        <v xml:space="preserve"> </v>
      </c>
      <c r="R227" s="972" t="str">
        <f t="shared" si="16"/>
        <v xml:space="preserve"> </v>
      </c>
      <c r="S227" s="971" t="str">
        <f t="shared" si="17"/>
        <v xml:space="preserve"> </v>
      </c>
      <c r="T227" s="972" t="str">
        <f t="shared" si="18"/>
        <v xml:space="preserve"> </v>
      </c>
    </row>
    <row r="228" spans="1:20" x14ac:dyDescent="0.25">
      <c r="A228" s="756"/>
      <c r="B228" s="756"/>
      <c r="C228" s="755"/>
      <c r="D228" s="748"/>
      <c r="E228" s="755"/>
      <c r="F228" s="755"/>
      <c r="G228" s="756"/>
      <c r="H228" s="624"/>
      <c r="I228" s="756"/>
      <c r="J228" s="755"/>
      <c r="K228" s="755"/>
      <c r="L228" s="756"/>
      <c r="M228" s="756"/>
      <c r="N228" s="755"/>
      <c r="O228" s="755"/>
      <c r="P228" s="971" t="str">
        <f t="shared" si="19"/>
        <v xml:space="preserve"> </v>
      </c>
      <c r="Q228" s="972" t="str">
        <f t="shared" si="15"/>
        <v xml:space="preserve"> </v>
      </c>
      <c r="R228" s="972" t="str">
        <f t="shared" si="16"/>
        <v xml:space="preserve"> </v>
      </c>
      <c r="S228" s="971" t="str">
        <f t="shared" si="17"/>
        <v xml:space="preserve"> </v>
      </c>
      <c r="T228" s="972" t="str">
        <f t="shared" si="18"/>
        <v xml:space="preserve"> </v>
      </c>
    </row>
    <row r="229" spans="1:20" x14ac:dyDescent="0.25">
      <c r="A229" s="756"/>
      <c r="B229" s="756"/>
      <c r="C229" s="755"/>
      <c r="D229" s="748"/>
      <c r="E229" s="755"/>
      <c r="F229" s="755"/>
      <c r="G229" s="756"/>
      <c r="H229" s="624"/>
      <c r="I229" s="756"/>
      <c r="J229" s="755"/>
      <c r="K229" s="755"/>
      <c r="L229" s="756"/>
      <c r="M229" s="756"/>
      <c r="N229" s="755"/>
      <c r="O229" s="755"/>
      <c r="P229" s="971" t="str">
        <f t="shared" si="19"/>
        <v xml:space="preserve"> </v>
      </c>
      <c r="Q229" s="972" t="str">
        <f t="shared" si="15"/>
        <v xml:space="preserve"> </v>
      </c>
      <c r="R229" s="972" t="str">
        <f t="shared" si="16"/>
        <v xml:space="preserve"> </v>
      </c>
      <c r="S229" s="971" t="str">
        <f t="shared" si="17"/>
        <v xml:space="preserve"> </v>
      </c>
      <c r="T229" s="972" t="str">
        <f t="shared" si="18"/>
        <v xml:space="preserve"> </v>
      </c>
    </row>
    <row r="230" spans="1:20" x14ac:dyDescent="0.25">
      <c r="A230" s="756"/>
      <c r="B230" s="756"/>
      <c r="C230" s="755"/>
      <c r="D230" s="748"/>
      <c r="E230" s="755"/>
      <c r="F230" s="755"/>
      <c r="G230" s="756"/>
      <c r="H230" s="624"/>
      <c r="I230" s="756"/>
      <c r="J230" s="755"/>
      <c r="K230" s="755"/>
      <c r="L230" s="756"/>
      <c r="M230" s="756"/>
      <c r="N230" s="755"/>
      <c r="O230" s="755"/>
      <c r="P230" s="971" t="str">
        <f t="shared" si="19"/>
        <v xml:space="preserve"> </v>
      </c>
      <c r="Q230" s="972" t="str">
        <f t="shared" si="15"/>
        <v xml:space="preserve"> </v>
      </c>
      <c r="R230" s="972" t="str">
        <f t="shared" si="16"/>
        <v xml:space="preserve"> </v>
      </c>
      <c r="S230" s="971" t="str">
        <f t="shared" si="17"/>
        <v xml:space="preserve"> </v>
      </c>
      <c r="T230" s="972" t="str">
        <f t="shared" si="18"/>
        <v xml:space="preserve"> </v>
      </c>
    </row>
    <row r="231" spans="1:20" x14ac:dyDescent="0.25">
      <c r="A231" s="756"/>
      <c r="B231" s="756"/>
      <c r="C231" s="755"/>
      <c r="D231" s="748"/>
      <c r="E231" s="755"/>
      <c r="F231" s="755"/>
      <c r="G231" s="756"/>
      <c r="H231" s="624"/>
      <c r="I231" s="756"/>
      <c r="J231" s="755"/>
      <c r="K231" s="755"/>
      <c r="L231" s="756"/>
      <c r="M231" s="756"/>
      <c r="N231" s="755"/>
      <c r="O231" s="755"/>
      <c r="P231" s="971" t="str">
        <f t="shared" si="19"/>
        <v xml:space="preserve"> </v>
      </c>
      <c r="Q231" s="972" t="str">
        <f t="shared" si="15"/>
        <v xml:space="preserve"> </v>
      </c>
      <c r="R231" s="972" t="str">
        <f t="shared" si="16"/>
        <v xml:space="preserve"> </v>
      </c>
      <c r="S231" s="971" t="str">
        <f t="shared" si="17"/>
        <v xml:space="preserve"> </v>
      </c>
      <c r="T231" s="972" t="str">
        <f t="shared" si="18"/>
        <v xml:space="preserve"> </v>
      </c>
    </row>
    <row r="232" spans="1:20" x14ac:dyDescent="0.25">
      <c r="A232" s="756"/>
      <c r="B232" s="756"/>
      <c r="C232" s="755"/>
      <c r="D232" s="748"/>
      <c r="E232" s="755"/>
      <c r="F232" s="755"/>
      <c r="G232" s="756"/>
      <c r="H232" s="624"/>
      <c r="I232" s="756"/>
      <c r="J232" s="755"/>
      <c r="K232" s="755"/>
      <c r="L232" s="756"/>
      <c r="M232" s="756"/>
      <c r="N232" s="755"/>
      <c r="O232" s="755"/>
      <c r="P232" s="971" t="str">
        <f t="shared" si="19"/>
        <v xml:space="preserve"> </v>
      </c>
      <c r="Q232" s="972" t="str">
        <f t="shared" si="15"/>
        <v xml:space="preserve"> </v>
      </c>
      <c r="R232" s="972" t="str">
        <f t="shared" si="16"/>
        <v xml:space="preserve"> </v>
      </c>
      <c r="S232" s="971" t="str">
        <f t="shared" si="17"/>
        <v xml:space="preserve"> </v>
      </c>
      <c r="T232" s="972" t="str">
        <f t="shared" si="18"/>
        <v xml:space="preserve"> </v>
      </c>
    </row>
    <row r="233" spans="1:20" x14ac:dyDescent="0.25">
      <c r="A233" s="756"/>
      <c r="B233" s="756"/>
      <c r="C233" s="755"/>
      <c r="D233" s="748"/>
      <c r="E233" s="755"/>
      <c r="F233" s="755"/>
      <c r="G233" s="756"/>
      <c r="H233" s="624"/>
      <c r="I233" s="756"/>
      <c r="J233" s="755"/>
      <c r="K233" s="755"/>
      <c r="L233" s="756"/>
      <c r="M233" s="756"/>
      <c r="N233" s="755"/>
      <c r="O233" s="755"/>
      <c r="P233" s="971" t="str">
        <f t="shared" si="19"/>
        <v xml:space="preserve"> </v>
      </c>
      <c r="Q233" s="972" t="str">
        <f t="shared" si="15"/>
        <v xml:space="preserve"> </v>
      </c>
      <c r="R233" s="972" t="str">
        <f t="shared" si="16"/>
        <v xml:space="preserve"> </v>
      </c>
      <c r="S233" s="971" t="str">
        <f t="shared" si="17"/>
        <v xml:space="preserve"> </v>
      </c>
      <c r="T233" s="972" t="str">
        <f t="shared" si="18"/>
        <v xml:space="preserve"> </v>
      </c>
    </row>
    <row r="234" spans="1:20" x14ac:dyDescent="0.25">
      <c r="A234" s="756"/>
      <c r="B234" s="756"/>
      <c r="C234" s="755"/>
      <c r="D234" s="748"/>
      <c r="E234" s="755"/>
      <c r="F234" s="755"/>
      <c r="G234" s="756"/>
      <c r="H234" s="624"/>
      <c r="I234" s="756"/>
      <c r="J234" s="755"/>
      <c r="K234" s="755"/>
      <c r="L234" s="756"/>
      <c r="M234" s="756"/>
      <c r="N234" s="755"/>
      <c r="O234" s="755"/>
      <c r="P234" s="971" t="str">
        <f t="shared" si="19"/>
        <v xml:space="preserve"> </v>
      </c>
      <c r="Q234" s="972" t="str">
        <f t="shared" si="15"/>
        <v xml:space="preserve"> </v>
      </c>
      <c r="R234" s="972" t="str">
        <f t="shared" si="16"/>
        <v xml:space="preserve"> </v>
      </c>
      <c r="S234" s="971" t="str">
        <f t="shared" si="17"/>
        <v xml:space="preserve"> </v>
      </c>
      <c r="T234" s="972" t="str">
        <f t="shared" si="18"/>
        <v xml:space="preserve"> </v>
      </c>
    </row>
    <row r="235" spans="1:20" x14ac:dyDescent="0.25">
      <c r="A235" s="756"/>
      <c r="B235" s="756"/>
      <c r="C235" s="755"/>
      <c r="D235" s="748"/>
      <c r="E235" s="755"/>
      <c r="F235" s="755"/>
      <c r="G235" s="756"/>
      <c r="H235" s="624"/>
      <c r="I235" s="756"/>
      <c r="J235" s="755"/>
      <c r="K235" s="755"/>
      <c r="L235" s="756"/>
      <c r="M235" s="756"/>
      <c r="N235" s="755"/>
      <c r="O235" s="755"/>
      <c r="P235" s="971" t="str">
        <f t="shared" si="19"/>
        <v xml:space="preserve"> </v>
      </c>
      <c r="Q235" s="972" t="str">
        <f t="shared" si="15"/>
        <v xml:space="preserve"> </v>
      </c>
      <c r="R235" s="972" t="str">
        <f t="shared" si="16"/>
        <v xml:space="preserve"> </v>
      </c>
      <c r="S235" s="971" t="str">
        <f t="shared" si="17"/>
        <v xml:space="preserve"> </v>
      </c>
      <c r="T235" s="972" t="str">
        <f t="shared" si="18"/>
        <v xml:space="preserve"> </v>
      </c>
    </row>
    <row r="236" spans="1:20" x14ac:dyDescent="0.25">
      <c r="A236" s="756"/>
      <c r="B236" s="756"/>
      <c r="C236" s="755"/>
      <c r="D236" s="748"/>
      <c r="E236" s="755"/>
      <c r="F236" s="755"/>
      <c r="G236" s="756"/>
      <c r="H236" s="624"/>
      <c r="I236" s="756"/>
      <c r="J236" s="755"/>
      <c r="K236" s="755"/>
      <c r="L236" s="756"/>
      <c r="M236" s="756"/>
      <c r="N236" s="755"/>
      <c r="O236" s="755"/>
      <c r="P236" s="971" t="str">
        <f t="shared" si="19"/>
        <v xml:space="preserve"> </v>
      </c>
      <c r="Q236" s="972" t="str">
        <f t="shared" si="15"/>
        <v xml:space="preserve"> </v>
      </c>
      <c r="R236" s="972" t="str">
        <f t="shared" si="16"/>
        <v xml:space="preserve"> </v>
      </c>
      <c r="S236" s="971" t="str">
        <f t="shared" si="17"/>
        <v xml:space="preserve"> </v>
      </c>
      <c r="T236" s="972" t="str">
        <f t="shared" si="18"/>
        <v xml:space="preserve"> </v>
      </c>
    </row>
    <row r="237" spans="1:20" x14ac:dyDescent="0.25">
      <c r="A237" s="756"/>
      <c r="B237" s="756"/>
      <c r="C237" s="755"/>
      <c r="D237" s="748"/>
      <c r="E237" s="755"/>
      <c r="F237" s="755"/>
      <c r="G237" s="756"/>
      <c r="H237" s="624"/>
      <c r="I237" s="756"/>
      <c r="J237" s="755"/>
      <c r="K237" s="755"/>
      <c r="L237" s="756"/>
      <c r="M237" s="756"/>
      <c r="N237" s="755"/>
      <c r="O237" s="755"/>
      <c r="P237" s="971" t="str">
        <f t="shared" si="19"/>
        <v xml:space="preserve"> </v>
      </c>
      <c r="Q237" s="972" t="str">
        <f t="shared" si="15"/>
        <v xml:space="preserve"> </v>
      </c>
      <c r="R237" s="972" t="str">
        <f t="shared" si="16"/>
        <v xml:space="preserve"> </v>
      </c>
      <c r="S237" s="971" t="str">
        <f t="shared" si="17"/>
        <v xml:space="preserve"> </v>
      </c>
      <c r="T237" s="972" t="str">
        <f t="shared" si="18"/>
        <v xml:space="preserve"> </v>
      </c>
    </row>
    <row r="238" spans="1:20" x14ac:dyDescent="0.25">
      <c r="A238" s="756"/>
      <c r="B238" s="756"/>
      <c r="C238" s="755"/>
      <c r="D238" s="748"/>
      <c r="E238" s="755"/>
      <c r="F238" s="755"/>
      <c r="G238" s="756"/>
      <c r="H238" s="624"/>
      <c r="I238" s="756"/>
      <c r="J238" s="755"/>
      <c r="K238" s="755"/>
      <c r="L238" s="756"/>
      <c r="M238" s="756"/>
      <c r="N238" s="755"/>
      <c r="O238" s="755"/>
      <c r="P238" s="971" t="str">
        <f t="shared" si="19"/>
        <v xml:space="preserve"> </v>
      </c>
      <c r="Q238" s="972" t="str">
        <f t="shared" si="15"/>
        <v xml:space="preserve"> </v>
      </c>
      <c r="R238" s="972" t="str">
        <f t="shared" si="16"/>
        <v xml:space="preserve"> </v>
      </c>
      <c r="S238" s="971" t="str">
        <f t="shared" si="17"/>
        <v xml:space="preserve"> </v>
      </c>
      <c r="T238" s="972" t="str">
        <f t="shared" si="18"/>
        <v xml:space="preserve"> </v>
      </c>
    </row>
    <row r="239" spans="1:20" x14ac:dyDescent="0.25">
      <c r="A239" s="756"/>
      <c r="B239" s="756"/>
      <c r="C239" s="755"/>
      <c r="D239" s="748"/>
      <c r="E239" s="755"/>
      <c r="F239" s="755"/>
      <c r="G239" s="756"/>
      <c r="H239" s="624"/>
      <c r="I239" s="756"/>
      <c r="J239" s="755"/>
      <c r="K239" s="755"/>
      <c r="L239" s="756"/>
      <c r="M239" s="756"/>
      <c r="N239" s="755"/>
      <c r="O239" s="755"/>
      <c r="P239" s="971" t="str">
        <f t="shared" si="19"/>
        <v xml:space="preserve"> </v>
      </c>
      <c r="Q239" s="972" t="str">
        <f t="shared" si="15"/>
        <v xml:space="preserve"> </v>
      </c>
      <c r="R239" s="972" t="str">
        <f t="shared" si="16"/>
        <v xml:space="preserve"> </v>
      </c>
      <c r="S239" s="971" t="str">
        <f t="shared" si="17"/>
        <v xml:space="preserve"> </v>
      </c>
      <c r="T239" s="972" t="str">
        <f t="shared" si="18"/>
        <v xml:space="preserve"> </v>
      </c>
    </row>
    <row r="240" spans="1:20" x14ac:dyDescent="0.25">
      <c r="A240" s="756"/>
      <c r="B240" s="756"/>
      <c r="C240" s="755"/>
      <c r="D240" s="748"/>
      <c r="E240" s="755"/>
      <c r="F240" s="755"/>
      <c r="G240" s="756"/>
      <c r="H240" s="624"/>
      <c r="I240" s="756"/>
      <c r="J240" s="755"/>
      <c r="K240" s="755"/>
      <c r="L240" s="756"/>
      <c r="M240" s="756"/>
      <c r="N240" s="755"/>
      <c r="O240" s="755"/>
      <c r="P240" s="971" t="str">
        <f t="shared" si="19"/>
        <v xml:space="preserve"> </v>
      </c>
      <c r="Q240" s="972" t="str">
        <f t="shared" si="15"/>
        <v xml:space="preserve"> </v>
      </c>
      <c r="R240" s="972" t="str">
        <f t="shared" si="16"/>
        <v xml:space="preserve"> </v>
      </c>
      <c r="S240" s="971" t="str">
        <f t="shared" si="17"/>
        <v xml:space="preserve"> </v>
      </c>
      <c r="T240" s="972" t="str">
        <f t="shared" si="18"/>
        <v xml:space="preserve"> </v>
      </c>
    </row>
    <row r="241" spans="1:20" x14ac:dyDescent="0.25">
      <c r="A241" s="756"/>
      <c r="B241" s="756"/>
      <c r="C241" s="755"/>
      <c r="D241" s="748"/>
      <c r="E241" s="755"/>
      <c r="F241" s="755"/>
      <c r="G241" s="756"/>
      <c r="H241" s="624"/>
      <c r="I241" s="756"/>
      <c r="J241" s="755"/>
      <c r="K241" s="755"/>
      <c r="L241" s="756"/>
      <c r="M241" s="756"/>
      <c r="N241" s="755"/>
      <c r="O241" s="755"/>
      <c r="P241" s="971" t="str">
        <f t="shared" si="19"/>
        <v xml:space="preserve"> </v>
      </c>
      <c r="Q241" s="972" t="str">
        <f t="shared" si="15"/>
        <v xml:space="preserve"> </v>
      </c>
      <c r="R241" s="972" t="str">
        <f t="shared" si="16"/>
        <v xml:space="preserve"> </v>
      </c>
      <c r="S241" s="971" t="str">
        <f t="shared" si="17"/>
        <v xml:space="preserve"> </v>
      </c>
      <c r="T241" s="972" t="str">
        <f t="shared" si="18"/>
        <v xml:space="preserve"> </v>
      </c>
    </row>
    <row r="242" spans="1:20" x14ac:dyDescent="0.25">
      <c r="A242" s="756"/>
      <c r="B242" s="756"/>
      <c r="C242" s="755"/>
      <c r="D242" s="748"/>
      <c r="E242" s="755"/>
      <c r="F242" s="755"/>
      <c r="G242" s="756"/>
      <c r="H242" s="624"/>
      <c r="I242" s="756"/>
      <c r="J242" s="755"/>
      <c r="K242" s="755"/>
      <c r="L242" s="756"/>
      <c r="M242" s="756"/>
      <c r="N242" s="755"/>
      <c r="O242" s="755"/>
      <c r="P242" s="971" t="str">
        <f t="shared" si="19"/>
        <v xml:space="preserve"> </v>
      </c>
      <c r="Q242" s="972" t="str">
        <f t="shared" si="15"/>
        <v xml:space="preserve"> </v>
      </c>
      <c r="R242" s="972" t="str">
        <f t="shared" si="16"/>
        <v xml:space="preserve"> </v>
      </c>
      <c r="S242" s="971" t="str">
        <f t="shared" si="17"/>
        <v xml:space="preserve"> </v>
      </c>
      <c r="T242" s="972" t="str">
        <f t="shared" si="18"/>
        <v xml:space="preserve"> </v>
      </c>
    </row>
    <row r="243" spans="1:20" x14ac:dyDescent="0.25">
      <c r="A243" s="756"/>
      <c r="B243" s="756"/>
      <c r="C243" s="755"/>
      <c r="D243" s="748"/>
      <c r="E243" s="755"/>
      <c r="F243" s="755"/>
      <c r="G243" s="756"/>
      <c r="H243" s="624"/>
      <c r="I243" s="756"/>
      <c r="J243" s="755"/>
      <c r="K243" s="755"/>
      <c r="L243" s="756"/>
      <c r="M243" s="756"/>
      <c r="N243" s="755"/>
      <c r="O243" s="755"/>
      <c r="P243" s="971" t="str">
        <f t="shared" si="19"/>
        <v xml:space="preserve"> </v>
      </c>
      <c r="Q243" s="972" t="str">
        <f t="shared" si="15"/>
        <v xml:space="preserve"> </v>
      </c>
      <c r="R243" s="972" t="str">
        <f t="shared" si="16"/>
        <v xml:space="preserve"> </v>
      </c>
      <c r="S243" s="971" t="str">
        <f t="shared" si="17"/>
        <v xml:space="preserve"> </v>
      </c>
      <c r="T243" s="972" t="str">
        <f t="shared" si="18"/>
        <v xml:space="preserve"> </v>
      </c>
    </row>
    <row r="244" spans="1:20" x14ac:dyDescent="0.25">
      <c r="A244" s="756"/>
      <c r="B244" s="756"/>
      <c r="C244" s="755"/>
      <c r="D244" s="748"/>
      <c r="E244" s="755"/>
      <c r="F244" s="755"/>
      <c r="G244" s="756"/>
      <c r="H244" s="624"/>
      <c r="I244" s="756"/>
      <c r="J244" s="755"/>
      <c r="K244" s="755"/>
      <c r="L244" s="756"/>
      <c r="M244" s="756"/>
      <c r="N244" s="755"/>
      <c r="O244" s="755"/>
      <c r="P244" s="971" t="str">
        <f t="shared" si="19"/>
        <v xml:space="preserve"> </v>
      </c>
      <c r="Q244" s="972" t="str">
        <f t="shared" si="15"/>
        <v xml:space="preserve"> </v>
      </c>
      <c r="R244" s="972" t="str">
        <f t="shared" si="16"/>
        <v xml:space="preserve"> </v>
      </c>
      <c r="S244" s="971" t="str">
        <f t="shared" si="17"/>
        <v xml:space="preserve"> </v>
      </c>
      <c r="T244" s="972" t="str">
        <f t="shared" si="18"/>
        <v xml:space="preserve"> </v>
      </c>
    </row>
    <row r="245" spans="1:20" x14ac:dyDescent="0.25">
      <c r="A245" s="756"/>
      <c r="B245" s="756"/>
      <c r="C245" s="755"/>
      <c r="D245" s="748"/>
      <c r="E245" s="755"/>
      <c r="F245" s="755"/>
      <c r="G245" s="756"/>
      <c r="H245" s="624"/>
      <c r="I245" s="756"/>
      <c r="J245" s="755"/>
      <c r="K245" s="755"/>
      <c r="L245" s="756"/>
      <c r="M245" s="756"/>
      <c r="N245" s="755"/>
      <c r="O245" s="755"/>
      <c r="P245" s="971" t="str">
        <f t="shared" si="19"/>
        <v xml:space="preserve"> </v>
      </c>
      <c r="Q245" s="972" t="str">
        <f t="shared" si="15"/>
        <v xml:space="preserve"> </v>
      </c>
      <c r="R245" s="972" t="str">
        <f t="shared" si="16"/>
        <v xml:space="preserve"> </v>
      </c>
      <c r="S245" s="971" t="str">
        <f t="shared" si="17"/>
        <v xml:space="preserve"> </v>
      </c>
      <c r="T245" s="972" t="str">
        <f t="shared" si="18"/>
        <v xml:space="preserve"> </v>
      </c>
    </row>
    <row r="246" spans="1:20" x14ac:dyDescent="0.25">
      <c r="A246" s="756"/>
      <c r="B246" s="756"/>
      <c r="C246" s="755"/>
      <c r="D246" s="748"/>
      <c r="E246" s="755"/>
      <c r="F246" s="755"/>
      <c r="G246" s="756"/>
      <c r="H246" s="624"/>
      <c r="I246" s="756"/>
      <c r="J246" s="755"/>
      <c r="K246" s="755"/>
      <c r="L246" s="756"/>
      <c r="M246" s="756"/>
      <c r="N246" s="755"/>
      <c r="O246" s="755"/>
      <c r="P246" s="971" t="str">
        <f t="shared" si="19"/>
        <v xml:space="preserve"> </v>
      </c>
      <c r="Q246" s="972" t="str">
        <f t="shared" si="15"/>
        <v xml:space="preserve"> </v>
      </c>
      <c r="R246" s="972" t="str">
        <f t="shared" si="16"/>
        <v xml:space="preserve"> </v>
      </c>
      <c r="S246" s="971" t="str">
        <f t="shared" si="17"/>
        <v xml:space="preserve"> </v>
      </c>
      <c r="T246" s="972" t="str">
        <f t="shared" si="18"/>
        <v xml:space="preserve"> </v>
      </c>
    </row>
    <row r="247" spans="1:20" x14ac:dyDescent="0.25">
      <c r="A247" s="756"/>
      <c r="B247" s="756"/>
      <c r="C247" s="755"/>
      <c r="D247" s="748"/>
      <c r="E247" s="755"/>
      <c r="F247" s="755"/>
      <c r="G247" s="756"/>
      <c r="H247" s="624"/>
      <c r="I247" s="756"/>
      <c r="J247" s="755"/>
      <c r="K247" s="755"/>
      <c r="L247" s="756"/>
      <c r="M247" s="756"/>
      <c r="N247" s="755"/>
      <c r="O247" s="755"/>
      <c r="P247" s="971" t="str">
        <f t="shared" si="19"/>
        <v xml:space="preserve"> </v>
      </c>
      <c r="Q247" s="972" t="str">
        <f t="shared" si="15"/>
        <v xml:space="preserve"> </v>
      </c>
      <c r="R247" s="972" t="str">
        <f t="shared" si="16"/>
        <v xml:space="preserve"> </v>
      </c>
      <c r="S247" s="971" t="str">
        <f t="shared" si="17"/>
        <v xml:space="preserve"> </v>
      </c>
      <c r="T247" s="972" t="str">
        <f t="shared" si="18"/>
        <v xml:space="preserve"> </v>
      </c>
    </row>
    <row r="248" spans="1:20" x14ac:dyDescent="0.25">
      <c r="A248" s="756"/>
      <c r="B248" s="756"/>
      <c r="C248" s="755"/>
      <c r="D248" s="748"/>
      <c r="E248" s="755"/>
      <c r="F248" s="755"/>
      <c r="G248" s="756"/>
      <c r="H248" s="624"/>
      <c r="I248" s="756"/>
      <c r="J248" s="755"/>
      <c r="K248" s="755"/>
      <c r="L248" s="756"/>
      <c r="M248" s="756"/>
      <c r="N248" s="755"/>
      <c r="O248" s="755"/>
      <c r="P248" s="971" t="str">
        <f t="shared" si="19"/>
        <v xml:space="preserve"> </v>
      </c>
      <c r="Q248" s="972" t="str">
        <f t="shared" si="15"/>
        <v xml:space="preserve"> </v>
      </c>
      <c r="R248" s="972" t="str">
        <f t="shared" si="16"/>
        <v xml:space="preserve"> </v>
      </c>
      <c r="S248" s="971" t="str">
        <f t="shared" si="17"/>
        <v xml:space="preserve"> </v>
      </c>
      <c r="T248" s="972" t="str">
        <f t="shared" si="18"/>
        <v xml:space="preserve"> </v>
      </c>
    </row>
    <row r="249" spans="1:20" x14ac:dyDescent="0.25">
      <c r="A249" s="756"/>
      <c r="B249" s="756"/>
      <c r="C249" s="755"/>
      <c r="D249" s="748"/>
      <c r="E249" s="755"/>
      <c r="F249" s="755"/>
      <c r="G249" s="756"/>
      <c r="H249" s="624"/>
      <c r="I249" s="756"/>
      <c r="J249" s="755"/>
      <c r="K249" s="755"/>
      <c r="L249" s="756"/>
      <c r="M249" s="756"/>
      <c r="N249" s="755"/>
      <c r="O249" s="755"/>
      <c r="P249" s="971" t="str">
        <f t="shared" si="19"/>
        <v xml:space="preserve"> </v>
      </c>
      <c r="Q249" s="972" t="str">
        <f t="shared" si="15"/>
        <v xml:space="preserve"> </v>
      </c>
      <c r="R249" s="972" t="str">
        <f t="shared" si="16"/>
        <v xml:space="preserve"> </v>
      </c>
      <c r="S249" s="971" t="str">
        <f t="shared" si="17"/>
        <v xml:space="preserve"> </v>
      </c>
      <c r="T249" s="972" t="str">
        <f t="shared" si="18"/>
        <v xml:space="preserve"> </v>
      </c>
    </row>
    <row r="250" spans="1:20" x14ac:dyDescent="0.25">
      <c r="A250" s="756"/>
      <c r="B250" s="756"/>
      <c r="C250" s="755"/>
      <c r="D250" s="748"/>
      <c r="E250" s="755"/>
      <c r="F250" s="755"/>
      <c r="G250" s="756"/>
      <c r="H250" s="624"/>
      <c r="I250" s="756"/>
      <c r="J250" s="755"/>
      <c r="K250" s="755"/>
      <c r="L250" s="756"/>
      <c r="M250" s="756"/>
      <c r="N250" s="755"/>
      <c r="O250" s="755"/>
      <c r="P250" s="971" t="str">
        <f t="shared" si="19"/>
        <v xml:space="preserve"> </v>
      </c>
      <c r="Q250" s="972" t="str">
        <f t="shared" si="15"/>
        <v xml:space="preserve"> </v>
      </c>
      <c r="R250" s="972" t="str">
        <f t="shared" si="16"/>
        <v xml:space="preserve"> </v>
      </c>
      <c r="S250" s="971" t="str">
        <f t="shared" si="17"/>
        <v xml:space="preserve"> </v>
      </c>
      <c r="T250" s="972" t="str">
        <f t="shared" si="18"/>
        <v xml:space="preserve"> </v>
      </c>
    </row>
    <row r="251" spans="1:20" x14ac:dyDescent="0.25">
      <c r="A251" s="756"/>
      <c r="B251" s="756"/>
      <c r="C251" s="755"/>
      <c r="D251" s="748"/>
      <c r="E251" s="755"/>
      <c r="F251" s="755"/>
      <c r="G251" s="756"/>
      <c r="H251" s="624"/>
      <c r="I251" s="756"/>
      <c r="J251" s="755"/>
      <c r="K251" s="755"/>
      <c r="L251" s="756"/>
      <c r="M251" s="756"/>
      <c r="N251" s="755"/>
      <c r="O251" s="755"/>
      <c r="P251" s="971" t="str">
        <f t="shared" si="19"/>
        <v xml:space="preserve"> </v>
      </c>
      <c r="Q251" s="972" t="str">
        <f t="shared" si="15"/>
        <v xml:space="preserve"> </v>
      </c>
      <c r="R251" s="972" t="str">
        <f t="shared" si="16"/>
        <v xml:space="preserve"> </v>
      </c>
      <c r="S251" s="971" t="str">
        <f t="shared" si="17"/>
        <v xml:space="preserve"> </v>
      </c>
      <c r="T251" s="972" t="str">
        <f t="shared" si="18"/>
        <v xml:space="preserve"> </v>
      </c>
    </row>
    <row r="252" spans="1:20" x14ac:dyDescent="0.25">
      <c r="A252" s="756"/>
      <c r="B252" s="756"/>
      <c r="C252" s="755"/>
      <c r="D252" s="748"/>
      <c r="E252" s="755"/>
      <c r="F252" s="755"/>
      <c r="G252" s="756"/>
      <c r="H252" s="624"/>
      <c r="I252" s="756"/>
      <c r="J252" s="755"/>
      <c r="K252" s="755"/>
      <c r="L252" s="756"/>
      <c r="M252" s="756"/>
      <c r="N252" s="755"/>
      <c r="O252" s="755"/>
      <c r="P252" s="971" t="str">
        <f t="shared" si="19"/>
        <v xml:space="preserve"> </v>
      </c>
      <c r="Q252" s="972" t="str">
        <f t="shared" si="15"/>
        <v xml:space="preserve"> </v>
      </c>
      <c r="R252" s="972" t="str">
        <f t="shared" si="16"/>
        <v xml:space="preserve"> </v>
      </c>
      <c r="S252" s="971" t="str">
        <f t="shared" si="17"/>
        <v xml:space="preserve"> </v>
      </c>
      <c r="T252" s="972" t="str">
        <f t="shared" si="18"/>
        <v xml:space="preserve"> </v>
      </c>
    </row>
    <row r="253" spans="1:20" x14ac:dyDescent="0.25">
      <c r="A253" s="756"/>
      <c r="B253" s="756"/>
      <c r="C253" s="755"/>
      <c r="D253" s="748"/>
      <c r="E253" s="755"/>
      <c r="F253" s="755"/>
      <c r="G253" s="756"/>
      <c r="H253" s="624"/>
      <c r="I253" s="756"/>
      <c r="J253" s="755"/>
      <c r="K253" s="755"/>
      <c r="L253" s="756"/>
      <c r="M253" s="756"/>
      <c r="N253" s="755"/>
      <c r="O253" s="755"/>
      <c r="P253" s="971" t="str">
        <f t="shared" si="19"/>
        <v xml:space="preserve"> </v>
      </c>
      <c r="Q253" s="972" t="str">
        <f t="shared" si="15"/>
        <v xml:space="preserve"> </v>
      </c>
      <c r="R253" s="972" t="str">
        <f t="shared" si="16"/>
        <v xml:space="preserve"> </v>
      </c>
      <c r="S253" s="971" t="str">
        <f t="shared" si="17"/>
        <v xml:space="preserve"> </v>
      </c>
      <c r="T253" s="972" t="str">
        <f t="shared" si="18"/>
        <v xml:space="preserve"> </v>
      </c>
    </row>
    <row r="254" spans="1:20" x14ac:dyDescent="0.25">
      <c r="A254" s="756"/>
      <c r="B254" s="756"/>
      <c r="C254" s="755"/>
      <c r="D254" s="748"/>
      <c r="E254" s="755"/>
      <c r="F254" s="755"/>
      <c r="G254" s="756"/>
      <c r="H254" s="624"/>
      <c r="I254" s="756"/>
      <c r="J254" s="755"/>
      <c r="K254" s="755"/>
      <c r="L254" s="756"/>
      <c r="M254" s="756"/>
      <c r="N254" s="755"/>
      <c r="O254" s="755"/>
      <c r="P254" s="971" t="str">
        <f t="shared" si="19"/>
        <v xml:space="preserve"> </v>
      </c>
      <c r="Q254" s="972" t="str">
        <f t="shared" si="15"/>
        <v xml:space="preserve"> </v>
      </c>
      <c r="R254" s="972" t="str">
        <f t="shared" si="16"/>
        <v xml:space="preserve"> </v>
      </c>
      <c r="S254" s="971" t="str">
        <f t="shared" si="17"/>
        <v xml:space="preserve"> </v>
      </c>
      <c r="T254" s="972" t="str">
        <f t="shared" si="18"/>
        <v xml:space="preserve"> </v>
      </c>
    </row>
    <row r="255" spans="1:20" x14ac:dyDescent="0.25">
      <c r="A255" s="756"/>
      <c r="B255" s="756"/>
      <c r="C255" s="755"/>
      <c r="D255" s="748"/>
      <c r="E255" s="755"/>
      <c r="F255" s="755"/>
      <c r="G255" s="756"/>
      <c r="H255" s="624"/>
      <c r="I255" s="756"/>
      <c r="J255" s="755"/>
      <c r="K255" s="755"/>
      <c r="L255" s="756"/>
      <c r="M255" s="756"/>
      <c r="N255" s="755"/>
      <c r="O255" s="755"/>
      <c r="P255" s="971" t="str">
        <f t="shared" si="19"/>
        <v xml:space="preserve"> </v>
      </c>
      <c r="Q255" s="972" t="str">
        <f t="shared" si="15"/>
        <v xml:space="preserve"> </v>
      </c>
      <c r="R255" s="972" t="str">
        <f t="shared" si="16"/>
        <v xml:space="preserve"> </v>
      </c>
      <c r="S255" s="971" t="str">
        <f t="shared" si="17"/>
        <v xml:space="preserve"> </v>
      </c>
      <c r="T255" s="972" t="str">
        <f t="shared" si="18"/>
        <v xml:space="preserve"> </v>
      </c>
    </row>
    <row r="256" spans="1:20" x14ac:dyDescent="0.25">
      <c r="A256" s="756"/>
      <c r="B256" s="756"/>
      <c r="C256" s="755"/>
      <c r="D256" s="748"/>
      <c r="E256" s="755"/>
      <c r="F256" s="755"/>
      <c r="G256" s="756"/>
      <c r="H256" s="624"/>
      <c r="I256" s="756"/>
      <c r="J256" s="755"/>
      <c r="K256" s="755"/>
      <c r="L256" s="756"/>
      <c r="M256" s="756"/>
      <c r="N256" s="755"/>
      <c r="O256" s="755"/>
      <c r="P256" s="971" t="str">
        <f t="shared" si="19"/>
        <v xml:space="preserve"> </v>
      </c>
      <c r="Q256" s="972" t="str">
        <f t="shared" si="15"/>
        <v xml:space="preserve"> </v>
      </c>
      <c r="R256" s="972" t="str">
        <f t="shared" si="16"/>
        <v xml:space="preserve"> </v>
      </c>
      <c r="S256" s="971" t="str">
        <f t="shared" si="17"/>
        <v xml:space="preserve"> </v>
      </c>
      <c r="T256" s="972" t="str">
        <f t="shared" si="18"/>
        <v xml:space="preserve"> </v>
      </c>
    </row>
    <row r="257" spans="1:20" x14ac:dyDescent="0.25">
      <c r="A257" s="756"/>
      <c r="B257" s="756"/>
      <c r="C257" s="755"/>
      <c r="D257" s="748"/>
      <c r="E257" s="755"/>
      <c r="F257" s="755"/>
      <c r="G257" s="756"/>
      <c r="H257" s="624"/>
      <c r="I257" s="756"/>
      <c r="J257" s="755"/>
      <c r="K257" s="755"/>
      <c r="L257" s="756"/>
      <c r="M257" s="756"/>
      <c r="N257" s="755"/>
      <c r="O257" s="755"/>
      <c r="P257" s="971" t="str">
        <f t="shared" si="19"/>
        <v xml:space="preserve"> </v>
      </c>
      <c r="Q257" s="972" t="str">
        <f t="shared" si="15"/>
        <v xml:space="preserve"> </v>
      </c>
      <c r="R257" s="972" t="str">
        <f t="shared" si="16"/>
        <v xml:space="preserve"> </v>
      </c>
      <c r="S257" s="971" t="str">
        <f t="shared" si="17"/>
        <v xml:space="preserve"> </v>
      </c>
      <c r="T257" s="972" t="str">
        <f t="shared" si="18"/>
        <v xml:space="preserve"> </v>
      </c>
    </row>
    <row r="258" spans="1:20" x14ac:dyDescent="0.25">
      <c r="A258" s="756"/>
      <c r="B258" s="756"/>
      <c r="C258" s="755"/>
      <c r="D258" s="748"/>
      <c r="E258" s="755"/>
      <c r="F258" s="755"/>
      <c r="G258" s="756"/>
      <c r="H258" s="624"/>
      <c r="I258" s="756"/>
      <c r="J258" s="755"/>
      <c r="K258" s="755"/>
      <c r="L258" s="756"/>
      <c r="M258" s="756"/>
      <c r="N258" s="755"/>
      <c r="O258" s="755"/>
      <c r="P258" s="971" t="str">
        <f t="shared" si="19"/>
        <v xml:space="preserve"> </v>
      </c>
      <c r="Q258" s="972" t="str">
        <f t="shared" si="15"/>
        <v xml:space="preserve"> </v>
      </c>
      <c r="R258" s="972" t="str">
        <f t="shared" si="16"/>
        <v xml:space="preserve"> </v>
      </c>
      <c r="S258" s="971" t="str">
        <f t="shared" si="17"/>
        <v xml:space="preserve"> </v>
      </c>
      <c r="T258" s="972" t="str">
        <f t="shared" si="18"/>
        <v xml:space="preserve"> </v>
      </c>
    </row>
    <row r="259" spans="1:20" x14ac:dyDescent="0.25">
      <c r="A259" s="756"/>
      <c r="B259" s="756"/>
      <c r="C259" s="755"/>
      <c r="D259" s="748"/>
      <c r="E259" s="755"/>
      <c r="F259" s="755"/>
      <c r="G259" s="756"/>
      <c r="H259" s="624"/>
      <c r="I259" s="756"/>
      <c r="J259" s="755"/>
      <c r="K259" s="755"/>
      <c r="L259" s="756"/>
      <c r="M259" s="756"/>
      <c r="N259" s="755"/>
      <c r="O259" s="755"/>
      <c r="P259" s="971" t="str">
        <f t="shared" si="19"/>
        <v xml:space="preserve"> </v>
      </c>
      <c r="Q259" s="972" t="str">
        <f t="shared" si="15"/>
        <v xml:space="preserve"> </v>
      </c>
      <c r="R259" s="972" t="str">
        <f t="shared" si="16"/>
        <v xml:space="preserve"> </v>
      </c>
      <c r="S259" s="971" t="str">
        <f t="shared" si="17"/>
        <v xml:space="preserve"> </v>
      </c>
      <c r="T259" s="972" t="str">
        <f t="shared" si="18"/>
        <v xml:space="preserve"> </v>
      </c>
    </row>
    <row r="260" spans="1:20" x14ac:dyDescent="0.25">
      <c r="A260" s="756"/>
      <c r="B260" s="756"/>
      <c r="C260" s="755"/>
      <c r="D260" s="748"/>
      <c r="E260" s="755"/>
      <c r="F260" s="755"/>
      <c r="G260" s="756"/>
      <c r="H260" s="624"/>
      <c r="I260" s="756"/>
      <c r="J260" s="755"/>
      <c r="K260" s="755"/>
      <c r="L260" s="756"/>
      <c r="M260" s="756"/>
      <c r="N260" s="755"/>
      <c r="O260" s="755"/>
      <c r="P260" s="971" t="str">
        <f t="shared" si="19"/>
        <v xml:space="preserve"> </v>
      </c>
      <c r="Q260" s="972" t="str">
        <f t="shared" si="15"/>
        <v xml:space="preserve"> </v>
      </c>
      <c r="R260" s="972" t="str">
        <f t="shared" si="16"/>
        <v xml:space="preserve"> </v>
      </c>
      <c r="S260" s="971" t="str">
        <f t="shared" si="17"/>
        <v xml:space="preserve"> </v>
      </c>
      <c r="T260" s="972" t="str">
        <f t="shared" si="18"/>
        <v xml:space="preserve"> </v>
      </c>
    </row>
    <row r="261" spans="1:20" x14ac:dyDescent="0.25">
      <c r="A261" s="756"/>
      <c r="B261" s="756"/>
      <c r="C261" s="755"/>
      <c r="D261" s="748"/>
      <c r="E261" s="755"/>
      <c r="F261" s="755"/>
      <c r="G261" s="756"/>
      <c r="H261" s="624"/>
      <c r="I261" s="756"/>
      <c r="J261" s="755"/>
      <c r="K261" s="755"/>
      <c r="L261" s="756"/>
      <c r="M261" s="756"/>
      <c r="N261" s="755"/>
      <c r="O261" s="755"/>
      <c r="P261" s="971" t="str">
        <f t="shared" si="19"/>
        <v xml:space="preserve"> </v>
      </c>
      <c r="Q261" s="972" t="str">
        <f t="shared" ref="Q261:Q324" si="20">IFERROR(O261/M261," ")</f>
        <v xml:space="preserve"> </v>
      </c>
      <c r="R261" s="972" t="str">
        <f t="shared" ref="R261:R324" si="21">IFERROR(P261/M261," ")</f>
        <v xml:space="preserve"> </v>
      </c>
      <c r="S261" s="971" t="str">
        <f t="shared" ref="S261:S324" si="22">IFERROR(O261/N261," ")</f>
        <v xml:space="preserve"> </v>
      </c>
      <c r="T261" s="972" t="str">
        <f t="shared" ref="T261:T324" si="23">IFERROR(P261/N261," ")</f>
        <v xml:space="preserve"> </v>
      </c>
    </row>
    <row r="262" spans="1:20" x14ac:dyDescent="0.25">
      <c r="A262" s="756"/>
      <c r="B262" s="756"/>
      <c r="C262" s="755"/>
      <c r="D262" s="748"/>
      <c r="E262" s="755"/>
      <c r="F262" s="755"/>
      <c r="G262" s="756"/>
      <c r="H262" s="624"/>
      <c r="I262" s="756"/>
      <c r="J262" s="755"/>
      <c r="K262" s="755"/>
      <c r="L262" s="756"/>
      <c r="M262" s="756"/>
      <c r="N262" s="755"/>
      <c r="O262" s="755"/>
      <c r="P262" s="971" t="str">
        <f t="shared" ref="P262:P325" si="24">IF(O262&gt;0,O262*0.86*10^-3," ")</f>
        <v xml:space="preserve"> </v>
      </c>
      <c r="Q262" s="972" t="str">
        <f t="shared" si="20"/>
        <v xml:space="preserve"> </v>
      </c>
      <c r="R262" s="972" t="str">
        <f t="shared" si="21"/>
        <v xml:space="preserve"> </v>
      </c>
      <c r="S262" s="971" t="str">
        <f t="shared" si="22"/>
        <v xml:space="preserve"> </v>
      </c>
      <c r="T262" s="972" t="str">
        <f t="shared" si="23"/>
        <v xml:space="preserve"> </v>
      </c>
    </row>
    <row r="263" spans="1:20" x14ac:dyDescent="0.25">
      <c r="A263" s="756"/>
      <c r="B263" s="756"/>
      <c r="C263" s="755"/>
      <c r="D263" s="748"/>
      <c r="E263" s="755"/>
      <c r="F263" s="755"/>
      <c r="G263" s="756"/>
      <c r="H263" s="624"/>
      <c r="I263" s="756"/>
      <c r="J263" s="755"/>
      <c r="K263" s="755"/>
      <c r="L263" s="756"/>
      <c r="M263" s="756"/>
      <c r="N263" s="755"/>
      <c r="O263" s="755"/>
      <c r="P263" s="971" t="str">
        <f t="shared" si="24"/>
        <v xml:space="preserve"> </v>
      </c>
      <c r="Q263" s="972" t="str">
        <f t="shared" si="20"/>
        <v xml:space="preserve"> </v>
      </c>
      <c r="R263" s="972" t="str">
        <f t="shared" si="21"/>
        <v xml:space="preserve"> </v>
      </c>
      <c r="S263" s="971" t="str">
        <f t="shared" si="22"/>
        <v xml:space="preserve"> </v>
      </c>
      <c r="T263" s="972" t="str">
        <f t="shared" si="23"/>
        <v xml:space="preserve"> </v>
      </c>
    </row>
    <row r="264" spans="1:20" x14ac:dyDescent="0.25">
      <c r="A264" s="756"/>
      <c r="B264" s="756"/>
      <c r="C264" s="755"/>
      <c r="D264" s="748"/>
      <c r="E264" s="755"/>
      <c r="F264" s="755"/>
      <c r="G264" s="756"/>
      <c r="H264" s="624"/>
      <c r="I264" s="756"/>
      <c r="J264" s="755"/>
      <c r="K264" s="755"/>
      <c r="L264" s="756"/>
      <c r="M264" s="756"/>
      <c r="N264" s="755"/>
      <c r="O264" s="755"/>
      <c r="P264" s="971" t="str">
        <f t="shared" si="24"/>
        <v xml:space="preserve"> </v>
      </c>
      <c r="Q264" s="972" t="str">
        <f t="shared" si="20"/>
        <v xml:space="preserve"> </v>
      </c>
      <c r="R264" s="972" t="str">
        <f t="shared" si="21"/>
        <v xml:space="preserve"> </v>
      </c>
      <c r="S264" s="971" t="str">
        <f t="shared" si="22"/>
        <v xml:space="preserve"> </v>
      </c>
      <c r="T264" s="972" t="str">
        <f t="shared" si="23"/>
        <v xml:space="preserve"> </v>
      </c>
    </row>
    <row r="265" spans="1:20" x14ac:dyDescent="0.25">
      <c r="A265" s="756"/>
      <c r="B265" s="756"/>
      <c r="C265" s="755"/>
      <c r="D265" s="748"/>
      <c r="E265" s="755"/>
      <c r="F265" s="755"/>
      <c r="G265" s="756"/>
      <c r="H265" s="624"/>
      <c r="I265" s="756"/>
      <c r="J265" s="755"/>
      <c r="K265" s="755"/>
      <c r="L265" s="756"/>
      <c r="M265" s="756"/>
      <c r="N265" s="755"/>
      <c r="O265" s="755"/>
      <c r="P265" s="971" t="str">
        <f t="shared" si="24"/>
        <v xml:space="preserve"> </v>
      </c>
      <c r="Q265" s="972" t="str">
        <f t="shared" si="20"/>
        <v xml:space="preserve"> </v>
      </c>
      <c r="R265" s="972" t="str">
        <f t="shared" si="21"/>
        <v xml:space="preserve"> </v>
      </c>
      <c r="S265" s="971" t="str">
        <f t="shared" si="22"/>
        <v xml:space="preserve"> </v>
      </c>
      <c r="T265" s="972" t="str">
        <f t="shared" si="23"/>
        <v xml:space="preserve"> </v>
      </c>
    </row>
    <row r="266" spans="1:20" x14ac:dyDescent="0.25">
      <c r="A266" s="756"/>
      <c r="B266" s="756"/>
      <c r="C266" s="755"/>
      <c r="D266" s="748"/>
      <c r="E266" s="755"/>
      <c r="F266" s="755"/>
      <c r="G266" s="756"/>
      <c r="H266" s="624"/>
      <c r="I266" s="756"/>
      <c r="J266" s="755"/>
      <c r="K266" s="755"/>
      <c r="L266" s="756"/>
      <c r="M266" s="756"/>
      <c r="N266" s="755"/>
      <c r="O266" s="755"/>
      <c r="P266" s="971" t="str">
        <f t="shared" si="24"/>
        <v xml:space="preserve"> </v>
      </c>
      <c r="Q266" s="972" t="str">
        <f t="shared" si="20"/>
        <v xml:space="preserve"> </v>
      </c>
      <c r="R266" s="972" t="str">
        <f t="shared" si="21"/>
        <v xml:space="preserve"> </v>
      </c>
      <c r="S266" s="971" t="str">
        <f t="shared" si="22"/>
        <v xml:space="preserve"> </v>
      </c>
      <c r="T266" s="972" t="str">
        <f t="shared" si="23"/>
        <v xml:space="preserve"> </v>
      </c>
    </row>
    <row r="267" spans="1:20" x14ac:dyDescent="0.25">
      <c r="A267" s="756"/>
      <c r="B267" s="756"/>
      <c r="C267" s="755"/>
      <c r="D267" s="748"/>
      <c r="E267" s="755"/>
      <c r="F267" s="755"/>
      <c r="G267" s="756"/>
      <c r="H267" s="624"/>
      <c r="I267" s="756"/>
      <c r="J267" s="755"/>
      <c r="K267" s="755"/>
      <c r="L267" s="756"/>
      <c r="M267" s="756"/>
      <c r="N267" s="755"/>
      <c r="O267" s="755"/>
      <c r="P267" s="971" t="str">
        <f t="shared" si="24"/>
        <v xml:space="preserve"> </v>
      </c>
      <c r="Q267" s="972" t="str">
        <f t="shared" si="20"/>
        <v xml:space="preserve"> </v>
      </c>
      <c r="R267" s="972" t="str">
        <f t="shared" si="21"/>
        <v xml:space="preserve"> </v>
      </c>
      <c r="S267" s="971" t="str">
        <f t="shared" si="22"/>
        <v xml:space="preserve"> </v>
      </c>
      <c r="T267" s="972" t="str">
        <f t="shared" si="23"/>
        <v xml:space="preserve"> </v>
      </c>
    </row>
    <row r="268" spans="1:20" x14ac:dyDescent="0.25">
      <c r="A268" s="756"/>
      <c r="B268" s="756"/>
      <c r="C268" s="755"/>
      <c r="D268" s="748"/>
      <c r="E268" s="755"/>
      <c r="F268" s="755"/>
      <c r="G268" s="756"/>
      <c r="H268" s="624"/>
      <c r="I268" s="756"/>
      <c r="J268" s="755"/>
      <c r="K268" s="755"/>
      <c r="L268" s="756"/>
      <c r="M268" s="756"/>
      <c r="N268" s="755"/>
      <c r="O268" s="755"/>
      <c r="P268" s="971" t="str">
        <f t="shared" si="24"/>
        <v xml:space="preserve"> </v>
      </c>
      <c r="Q268" s="972" t="str">
        <f t="shared" si="20"/>
        <v xml:space="preserve"> </v>
      </c>
      <c r="R268" s="972" t="str">
        <f t="shared" si="21"/>
        <v xml:space="preserve"> </v>
      </c>
      <c r="S268" s="971" t="str">
        <f t="shared" si="22"/>
        <v xml:space="preserve"> </v>
      </c>
      <c r="T268" s="972" t="str">
        <f t="shared" si="23"/>
        <v xml:space="preserve"> </v>
      </c>
    </row>
    <row r="269" spans="1:20" x14ac:dyDescent="0.25">
      <c r="A269" s="756"/>
      <c r="B269" s="756"/>
      <c r="C269" s="755"/>
      <c r="D269" s="748"/>
      <c r="E269" s="755"/>
      <c r="F269" s="755"/>
      <c r="G269" s="756"/>
      <c r="H269" s="624"/>
      <c r="I269" s="756"/>
      <c r="J269" s="755"/>
      <c r="K269" s="755"/>
      <c r="L269" s="756"/>
      <c r="M269" s="756"/>
      <c r="N269" s="755"/>
      <c r="O269" s="755"/>
      <c r="P269" s="971" t="str">
        <f t="shared" si="24"/>
        <v xml:space="preserve"> </v>
      </c>
      <c r="Q269" s="972" t="str">
        <f t="shared" si="20"/>
        <v xml:space="preserve"> </v>
      </c>
      <c r="R269" s="972" t="str">
        <f t="shared" si="21"/>
        <v xml:space="preserve"> </v>
      </c>
      <c r="S269" s="971" t="str">
        <f t="shared" si="22"/>
        <v xml:space="preserve"> </v>
      </c>
      <c r="T269" s="972" t="str">
        <f t="shared" si="23"/>
        <v xml:space="preserve"> </v>
      </c>
    </row>
    <row r="270" spans="1:20" x14ac:dyDescent="0.25">
      <c r="A270" s="756"/>
      <c r="B270" s="756"/>
      <c r="C270" s="755"/>
      <c r="D270" s="748"/>
      <c r="E270" s="755"/>
      <c r="F270" s="755"/>
      <c r="G270" s="756"/>
      <c r="H270" s="624"/>
      <c r="I270" s="756"/>
      <c r="J270" s="755"/>
      <c r="K270" s="755"/>
      <c r="L270" s="756"/>
      <c r="M270" s="756"/>
      <c r="N270" s="755"/>
      <c r="O270" s="755"/>
      <c r="P270" s="971" t="str">
        <f t="shared" si="24"/>
        <v xml:space="preserve"> </v>
      </c>
      <c r="Q270" s="972" t="str">
        <f t="shared" si="20"/>
        <v xml:space="preserve"> </v>
      </c>
      <c r="R270" s="972" t="str">
        <f t="shared" si="21"/>
        <v xml:space="preserve"> </v>
      </c>
      <c r="S270" s="971" t="str">
        <f t="shared" si="22"/>
        <v xml:space="preserve"> </v>
      </c>
      <c r="T270" s="972" t="str">
        <f t="shared" si="23"/>
        <v xml:space="preserve"> </v>
      </c>
    </row>
    <row r="271" spans="1:20" x14ac:dyDescent="0.25">
      <c r="A271" s="756"/>
      <c r="B271" s="756"/>
      <c r="C271" s="755"/>
      <c r="D271" s="748"/>
      <c r="E271" s="755"/>
      <c r="F271" s="755"/>
      <c r="G271" s="756"/>
      <c r="H271" s="624"/>
      <c r="I271" s="756"/>
      <c r="J271" s="755"/>
      <c r="K271" s="755"/>
      <c r="L271" s="756"/>
      <c r="M271" s="756"/>
      <c r="N271" s="755"/>
      <c r="O271" s="755"/>
      <c r="P271" s="971" t="str">
        <f t="shared" si="24"/>
        <v xml:space="preserve"> </v>
      </c>
      <c r="Q271" s="972" t="str">
        <f t="shared" si="20"/>
        <v xml:space="preserve"> </v>
      </c>
      <c r="R271" s="972" t="str">
        <f t="shared" si="21"/>
        <v xml:space="preserve"> </v>
      </c>
      <c r="S271" s="971" t="str">
        <f t="shared" si="22"/>
        <v xml:space="preserve"> </v>
      </c>
      <c r="T271" s="972" t="str">
        <f t="shared" si="23"/>
        <v xml:space="preserve"> </v>
      </c>
    </row>
    <row r="272" spans="1:20" x14ac:dyDescent="0.25">
      <c r="A272" s="756"/>
      <c r="B272" s="756"/>
      <c r="C272" s="755"/>
      <c r="D272" s="748"/>
      <c r="E272" s="755"/>
      <c r="F272" s="755"/>
      <c r="G272" s="756"/>
      <c r="H272" s="624"/>
      <c r="I272" s="756"/>
      <c r="J272" s="755"/>
      <c r="K272" s="755"/>
      <c r="L272" s="756"/>
      <c r="M272" s="756"/>
      <c r="N272" s="755"/>
      <c r="O272" s="755"/>
      <c r="P272" s="971" t="str">
        <f t="shared" si="24"/>
        <v xml:space="preserve"> </v>
      </c>
      <c r="Q272" s="972" t="str">
        <f t="shared" si="20"/>
        <v xml:space="preserve"> </v>
      </c>
      <c r="R272" s="972" t="str">
        <f t="shared" si="21"/>
        <v xml:space="preserve"> </v>
      </c>
      <c r="S272" s="971" t="str">
        <f t="shared" si="22"/>
        <v xml:space="preserve"> </v>
      </c>
      <c r="T272" s="972" t="str">
        <f t="shared" si="23"/>
        <v xml:space="preserve"> </v>
      </c>
    </row>
    <row r="273" spans="1:20" x14ac:dyDescent="0.25">
      <c r="A273" s="756"/>
      <c r="B273" s="756"/>
      <c r="C273" s="755"/>
      <c r="D273" s="748"/>
      <c r="E273" s="755"/>
      <c r="F273" s="755"/>
      <c r="G273" s="756"/>
      <c r="H273" s="624"/>
      <c r="I273" s="756"/>
      <c r="J273" s="755"/>
      <c r="K273" s="755"/>
      <c r="L273" s="756"/>
      <c r="M273" s="756"/>
      <c r="N273" s="755"/>
      <c r="O273" s="755"/>
      <c r="P273" s="971" t="str">
        <f t="shared" si="24"/>
        <v xml:space="preserve"> </v>
      </c>
      <c r="Q273" s="972" t="str">
        <f t="shared" si="20"/>
        <v xml:space="preserve"> </v>
      </c>
      <c r="R273" s="972" t="str">
        <f t="shared" si="21"/>
        <v xml:space="preserve"> </v>
      </c>
      <c r="S273" s="971" t="str">
        <f t="shared" si="22"/>
        <v xml:space="preserve"> </v>
      </c>
      <c r="T273" s="972" t="str">
        <f t="shared" si="23"/>
        <v xml:space="preserve"> </v>
      </c>
    </row>
    <row r="274" spans="1:20" x14ac:dyDescent="0.25">
      <c r="A274" s="756"/>
      <c r="B274" s="756"/>
      <c r="C274" s="755"/>
      <c r="D274" s="748"/>
      <c r="E274" s="755"/>
      <c r="F274" s="755"/>
      <c r="G274" s="756"/>
      <c r="H274" s="624"/>
      <c r="I274" s="756"/>
      <c r="J274" s="755"/>
      <c r="K274" s="755"/>
      <c r="L274" s="756"/>
      <c r="M274" s="756"/>
      <c r="N274" s="755"/>
      <c r="O274" s="755"/>
      <c r="P274" s="971" t="str">
        <f t="shared" si="24"/>
        <v xml:space="preserve"> </v>
      </c>
      <c r="Q274" s="972" t="str">
        <f t="shared" si="20"/>
        <v xml:space="preserve"> </v>
      </c>
      <c r="R274" s="972" t="str">
        <f t="shared" si="21"/>
        <v xml:space="preserve"> </v>
      </c>
      <c r="S274" s="971" t="str">
        <f t="shared" si="22"/>
        <v xml:space="preserve"> </v>
      </c>
      <c r="T274" s="972" t="str">
        <f t="shared" si="23"/>
        <v xml:space="preserve"> </v>
      </c>
    </row>
    <row r="275" spans="1:20" x14ac:dyDescent="0.25">
      <c r="A275" s="756"/>
      <c r="B275" s="756"/>
      <c r="C275" s="755"/>
      <c r="D275" s="748"/>
      <c r="E275" s="755"/>
      <c r="F275" s="755"/>
      <c r="G275" s="756"/>
      <c r="H275" s="624"/>
      <c r="I275" s="756"/>
      <c r="J275" s="755"/>
      <c r="K275" s="755"/>
      <c r="L275" s="756"/>
      <c r="M275" s="756"/>
      <c r="N275" s="755"/>
      <c r="O275" s="755"/>
      <c r="P275" s="971" t="str">
        <f t="shared" si="24"/>
        <v xml:space="preserve"> </v>
      </c>
      <c r="Q275" s="972" t="str">
        <f t="shared" si="20"/>
        <v xml:space="preserve"> </v>
      </c>
      <c r="R275" s="972" t="str">
        <f t="shared" si="21"/>
        <v xml:space="preserve"> </v>
      </c>
      <c r="S275" s="971" t="str">
        <f t="shared" si="22"/>
        <v xml:space="preserve"> </v>
      </c>
      <c r="T275" s="972" t="str">
        <f t="shared" si="23"/>
        <v xml:space="preserve"> </v>
      </c>
    </row>
    <row r="276" spans="1:20" x14ac:dyDescent="0.25">
      <c r="A276" s="756"/>
      <c r="B276" s="756"/>
      <c r="C276" s="755"/>
      <c r="D276" s="748"/>
      <c r="E276" s="755"/>
      <c r="F276" s="755"/>
      <c r="G276" s="756"/>
      <c r="H276" s="624"/>
      <c r="I276" s="756"/>
      <c r="J276" s="755"/>
      <c r="K276" s="755"/>
      <c r="L276" s="756"/>
      <c r="M276" s="756"/>
      <c r="N276" s="755"/>
      <c r="O276" s="755"/>
      <c r="P276" s="971" t="str">
        <f t="shared" si="24"/>
        <v xml:space="preserve"> </v>
      </c>
      <c r="Q276" s="972" t="str">
        <f t="shared" si="20"/>
        <v xml:space="preserve"> </v>
      </c>
      <c r="R276" s="972" t="str">
        <f t="shared" si="21"/>
        <v xml:space="preserve"> </v>
      </c>
      <c r="S276" s="971" t="str">
        <f t="shared" si="22"/>
        <v xml:space="preserve"> </v>
      </c>
      <c r="T276" s="972" t="str">
        <f t="shared" si="23"/>
        <v xml:space="preserve"> </v>
      </c>
    </row>
    <row r="277" spans="1:20" x14ac:dyDescent="0.25">
      <c r="A277" s="756"/>
      <c r="B277" s="756"/>
      <c r="C277" s="755"/>
      <c r="D277" s="748"/>
      <c r="E277" s="755"/>
      <c r="F277" s="755"/>
      <c r="G277" s="756"/>
      <c r="H277" s="624"/>
      <c r="I277" s="756"/>
      <c r="J277" s="755"/>
      <c r="K277" s="755"/>
      <c r="L277" s="756"/>
      <c r="M277" s="756"/>
      <c r="N277" s="755"/>
      <c r="O277" s="755"/>
      <c r="P277" s="971" t="str">
        <f t="shared" si="24"/>
        <v xml:space="preserve"> </v>
      </c>
      <c r="Q277" s="972" t="str">
        <f t="shared" si="20"/>
        <v xml:space="preserve"> </v>
      </c>
      <c r="R277" s="972" t="str">
        <f t="shared" si="21"/>
        <v xml:space="preserve"> </v>
      </c>
      <c r="S277" s="971" t="str">
        <f t="shared" si="22"/>
        <v xml:space="preserve"> </v>
      </c>
      <c r="T277" s="972" t="str">
        <f t="shared" si="23"/>
        <v xml:space="preserve"> </v>
      </c>
    </row>
    <row r="278" spans="1:20" x14ac:dyDescent="0.25">
      <c r="A278" s="756"/>
      <c r="B278" s="756"/>
      <c r="C278" s="755"/>
      <c r="D278" s="748"/>
      <c r="E278" s="755"/>
      <c r="F278" s="755"/>
      <c r="G278" s="756"/>
      <c r="H278" s="624"/>
      <c r="I278" s="756"/>
      <c r="J278" s="755"/>
      <c r="K278" s="755"/>
      <c r="L278" s="756"/>
      <c r="M278" s="756"/>
      <c r="N278" s="755"/>
      <c r="O278" s="755"/>
      <c r="P278" s="971" t="str">
        <f t="shared" si="24"/>
        <v xml:space="preserve"> </v>
      </c>
      <c r="Q278" s="972" t="str">
        <f t="shared" si="20"/>
        <v xml:space="preserve"> </v>
      </c>
      <c r="R278" s="972" t="str">
        <f t="shared" si="21"/>
        <v xml:space="preserve"> </v>
      </c>
      <c r="S278" s="971" t="str">
        <f t="shared" si="22"/>
        <v xml:space="preserve"> </v>
      </c>
      <c r="T278" s="972" t="str">
        <f t="shared" si="23"/>
        <v xml:space="preserve"> </v>
      </c>
    </row>
    <row r="279" spans="1:20" x14ac:dyDescent="0.25">
      <c r="A279" s="756"/>
      <c r="B279" s="756"/>
      <c r="C279" s="755"/>
      <c r="D279" s="748"/>
      <c r="E279" s="755"/>
      <c r="F279" s="755"/>
      <c r="G279" s="756"/>
      <c r="H279" s="624"/>
      <c r="I279" s="756"/>
      <c r="J279" s="755"/>
      <c r="K279" s="755"/>
      <c r="L279" s="756"/>
      <c r="M279" s="756"/>
      <c r="N279" s="755"/>
      <c r="O279" s="755"/>
      <c r="P279" s="971" t="str">
        <f t="shared" si="24"/>
        <v xml:space="preserve"> </v>
      </c>
      <c r="Q279" s="972" t="str">
        <f t="shared" si="20"/>
        <v xml:space="preserve"> </v>
      </c>
      <c r="R279" s="972" t="str">
        <f t="shared" si="21"/>
        <v xml:space="preserve"> </v>
      </c>
      <c r="S279" s="971" t="str">
        <f t="shared" si="22"/>
        <v xml:space="preserve"> </v>
      </c>
      <c r="T279" s="972" t="str">
        <f t="shared" si="23"/>
        <v xml:space="preserve"> </v>
      </c>
    </row>
    <row r="280" spans="1:20" x14ac:dyDescent="0.25">
      <c r="A280" s="756"/>
      <c r="B280" s="756"/>
      <c r="C280" s="755"/>
      <c r="D280" s="748"/>
      <c r="E280" s="755"/>
      <c r="F280" s="755"/>
      <c r="G280" s="756"/>
      <c r="H280" s="624"/>
      <c r="I280" s="756"/>
      <c r="J280" s="755"/>
      <c r="K280" s="755"/>
      <c r="L280" s="756"/>
      <c r="M280" s="756"/>
      <c r="N280" s="755"/>
      <c r="O280" s="755"/>
      <c r="P280" s="971" t="str">
        <f t="shared" si="24"/>
        <v xml:space="preserve"> </v>
      </c>
      <c r="Q280" s="972" t="str">
        <f t="shared" si="20"/>
        <v xml:space="preserve"> </v>
      </c>
      <c r="R280" s="972" t="str">
        <f t="shared" si="21"/>
        <v xml:space="preserve"> </v>
      </c>
      <c r="S280" s="971" t="str">
        <f t="shared" si="22"/>
        <v xml:space="preserve"> </v>
      </c>
      <c r="T280" s="972" t="str">
        <f t="shared" si="23"/>
        <v xml:space="preserve"> </v>
      </c>
    </row>
    <row r="281" spans="1:20" x14ac:dyDescent="0.25">
      <c r="A281" s="756"/>
      <c r="B281" s="756"/>
      <c r="C281" s="755"/>
      <c r="D281" s="748"/>
      <c r="E281" s="755"/>
      <c r="F281" s="755"/>
      <c r="G281" s="756"/>
      <c r="H281" s="624"/>
      <c r="I281" s="756"/>
      <c r="J281" s="755"/>
      <c r="K281" s="755"/>
      <c r="L281" s="756"/>
      <c r="M281" s="756"/>
      <c r="N281" s="755"/>
      <c r="O281" s="755"/>
      <c r="P281" s="971" t="str">
        <f t="shared" si="24"/>
        <v xml:space="preserve"> </v>
      </c>
      <c r="Q281" s="972" t="str">
        <f t="shared" si="20"/>
        <v xml:space="preserve"> </v>
      </c>
      <c r="R281" s="972" t="str">
        <f t="shared" si="21"/>
        <v xml:space="preserve"> </v>
      </c>
      <c r="S281" s="971" t="str">
        <f t="shared" si="22"/>
        <v xml:space="preserve"> </v>
      </c>
      <c r="T281" s="972" t="str">
        <f t="shared" si="23"/>
        <v xml:space="preserve"> </v>
      </c>
    </row>
    <row r="282" spans="1:20" x14ac:dyDescent="0.25">
      <c r="A282" s="756"/>
      <c r="B282" s="756"/>
      <c r="C282" s="755"/>
      <c r="D282" s="748"/>
      <c r="E282" s="755"/>
      <c r="F282" s="755"/>
      <c r="G282" s="756"/>
      <c r="H282" s="624"/>
      <c r="I282" s="756"/>
      <c r="J282" s="755"/>
      <c r="K282" s="755"/>
      <c r="L282" s="756"/>
      <c r="M282" s="756"/>
      <c r="N282" s="755"/>
      <c r="O282" s="755"/>
      <c r="P282" s="971" t="str">
        <f t="shared" si="24"/>
        <v xml:space="preserve"> </v>
      </c>
      <c r="Q282" s="972" t="str">
        <f t="shared" si="20"/>
        <v xml:space="preserve"> </v>
      </c>
      <c r="R282" s="972" t="str">
        <f t="shared" si="21"/>
        <v xml:space="preserve"> </v>
      </c>
      <c r="S282" s="971" t="str">
        <f t="shared" si="22"/>
        <v xml:space="preserve"> </v>
      </c>
      <c r="T282" s="972" t="str">
        <f t="shared" si="23"/>
        <v xml:space="preserve"> </v>
      </c>
    </row>
    <row r="283" spans="1:20" x14ac:dyDescent="0.25">
      <c r="A283" s="756"/>
      <c r="B283" s="756"/>
      <c r="C283" s="755"/>
      <c r="D283" s="748"/>
      <c r="E283" s="755"/>
      <c r="F283" s="755"/>
      <c r="G283" s="756"/>
      <c r="H283" s="624"/>
      <c r="I283" s="756"/>
      <c r="J283" s="755"/>
      <c r="K283" s="755"/>
      <c r="L283" s="756"/>
      <c r="M283" s="756"/>
      <c r="N283" s="755"/>
      <c r="O283" s="755"/>
      <c r="P283" s="971" t="str">
        <f t="shared" si="24"/>
        <v xml:space="preserve"> </v>
      </c>
      <c r="Q283" s="972" t="str">
        <f t="shared" si="20"/>
        <v xml:space="preserve"> </v>
      </c>
      <c r="R283" s="972" t="str">
        <f t="shared" si="21"/>
        <v xml:space="preserve"> </v>
      </c>
      <c r="S283" s="971" t="str">
        <f t="shared" si="22"/>
        <v xml:space="preserve"> </v>
      </c>
      <c r="T283" s="972" t="str">
        <f t="shared" si="23"/>
        <v xml:space="preserve"> </v>
      </c>
    </row>
    <row r="284" spans="1:20" x14ac:dyDescent="0.25">
      <c r="A284" s="756"/>
      <c r="B284" s="756"/>
      <c r="C284" s="755"/>
      <c r="D284" s="748"/>
      <c r="E284" s="755"/>
      <c r="F284" s="755"/>
      <c r="G284" s="756"/>
      <c r="H284" s="624"/>
      <c r="I284" s="756"/>
      <c r="J284" s="755"/>
      <c r="K284" s="755"/>
      <c r="L284" s="756"/>
      <c r="M284" s="756"/>
      <c r="N284" s="755"/>
      <c r="O284" s="755"/>
      <c r="P284" s="971" t="str">
        <f t="shared" si="24"/>
        <v xml:space="preserve"> </v>
      </c>
      <c r="Q284" s="972" t="str">
        <f t="shared" si="20"/>
        <v xml:space="preserve"> </v>
      </c>
      <c r="R284" s="972" t="str">
        <f t="shared" si="21"/>
        <v xml:space="preserve"> </v>
      </c>
      <c r="S284" s="971" t="str">
        <f t="shared" si="22"/>
        <v xml:space="preserve"> </v>
      </c>
      <c r="T284" s="972" t="str">
        <f t="shared" si="23"/>
        <v xml:space="preserve"> </v>
      </c>
    </row>
    <row r="285" spans="1:20" x14ac:dyDescent="0.25">
      <c r="A285" s="756"/>
      <c r="B285" s="756"/>
      <c r="C285" s="755"/>
      <c r="D285" s="748"/>
      <c r="E285" s="755"/>
      <c r="F285" s="755"/>
      <c r="G285" s="756"/>
      <c r="H285" s="624"/>
      <c r="I285" s="756"/>
      <c r="J285" s="755"/>
      <c r="K285" s="755"/>
      <c r="L285" s="756"/>
      <c r="M285" s="756"/>
      <c r="N285" s="755"/>
      <c r="O285" s="755"/>
      <c r="P285" s="971" t="str">
        <f t="shared" si="24"/>
        <v xml:space="preserve"> </v>
      </c>
      <c r="Q285" s="972" t="str">
        <f t="shared" si="20"/>
        <v xml:space="preserve"> </v>
      </c>
      <c r="R285" s="972" t="str">
        <f t="shared" si="21"/>
        <v xml:space="preserve"> </v>
      </c>
      <c r="S285" s="971" t="str">
        <f t="shared" si="22"/>
        <v xml:space="preserve"> </v>
      </c>
      <c r="T285" s="972" t="str">
        <f t="shared" si="23"/>
        <v xml:space="preserve"> </v>
      </c>
    </row>
    <row r="286" spans="1:20" x14ac:dyDescent="0.25">
      <c r="A286" s="756"/>
      <c r="B286" s="756"/>
      <c r="C286" s="755"/>
      <c r="D286" s="748"/>
      <c r="E286" s="755"/>
      <c r="F286" s="755"/>
      <c r="G286" s="756"/>
      <c r="H286" s="624"/>
      <c r="I286" s="756"/>
      <c r="J286" s="755"/>
      <c r="K286" s="755"/>
      <c r="L286" s="756"/>
      <c r="M286" s="756"/>
      <c r="N286" s="755"/>
      <c r="O286" s="755"/>
      <c r="P286" s="971" t="str">
        <f t="shared" si="24"/>
        <v xml:space="preserve"> </v>
      </c>
      <c r="Q286" s="972" t="str">
        <f t="shared" si="20"/>
        <v xml:space="preserve"> </v>
      </c>
      <c r="R286" s="972" t="str">
        <f t="shared" si="21"/>
        <v xml:space="preserve"> </v>
      </c>
      <c r="S286" s="971" t="str">
        <f t="shared" si="22"/>
        <v xml:space="preserve"> </v>
      </c>
      <c r="T286" s="972" t="str">
        <f t="shared" si="23"/>
        <v xml:space="preserve"> </v>
      </c>
    </row>
    <row r="287" spans="1:20" x14ac:dyDescent="0.25">
      <c r="A287" s="756"/>
      <c r="B287" s="756"/>
      <c r="C287" s="755"/>
      <c r="D287" s="748"/>
      <c r="E287" s="755"/>
      <c r="F287" s="755"/>
      <c r="G287" s="756"/>
      <c r="H287" s="624"/>
      <c r="I287" s="756"/>
      <c r="J287" s="755"/>
      <c r="K287" s="755"/>
      <c r="L287" s="756"/>
      <c r="M287" s="756"/>
      <c r="N287" s="755"/>
      <c r="O287" s="755"/>
      <c r="P287" s="971" t="str">
        <f t="shared" si="24"/>
        <v xml:space="preserve"> </v>
      </c>
      <c r="Q287" s="972" t="str">
        <f t="shared" si="20"/>
        <v xml:space="preserve"> </v>
      </c>
      <c r="R287" s="972" t="str">
        <f t="shared" si="21"/>
        <v xml:space="preserve"> </v>
      </c>
      <c r="S287" s="971" t="str">
        <f t="shared" si="22"/>
        <v xml:space="preserve"> </v>
      </c>
      <c r="T287" s="972" t="str">
        <f t="shared" si="23"/>
        <v xml:space="preserve"> </v>
      </c>
    </row>
    <row r="288" spans="1:20" x14ac:dyDescent="0.25">
      <c r="A288" s="756"/>
      <c r="B288" s="756"/>
      <c r="C288" s="755"/>
      <c r="D288" s="748"/>
      <c r="E288" s="755"/>
      <c r="F288" s="755"/>
      <c r="G288" s="756"/>
      <c r="H288" s="624"/>
      <c r="I288" s="756"/>
      <c r="J288" s="755"/>
      <c r="K288" s="755"/>
      <c r="L288" s="756"/>
      <c r="M288" s="756"/>
      <c r="N288" s="755"/>
      <c r="O288" s="755"/>
      <c r="P288" s="971" t="str">
        <f t="shared" si="24"/>
        <v xml:space="preserve"> </v>
      </c>
      <c r="Q288" s="972" t="str">
        <f t="shared" si="20"/>
        <v xml:space="preserve"> </v>
      </c>
      <c r="R288" s="972" t="str">
        <f t="shared" si="21"/>
        <v xml:space="preserve"> </v>
      </c>
      <c r="S288" s="971" t="str">
        <f t="shared" si="22"/>
        <v xml:space="preserve"> </v>
      </c>
      <c r="T288" s="972" t="str">
        <f t="shared" si="23"/>
        <v xml:space="preserve"> </v>
      </c>
    </row>
    <row r="289" spans="1:20" x14ac:dyDescent="0.25">
      <c r="A289" s="756"/>
      <c r="B289" s="756"/>
      <c r="C289" s="755"/>
      <c r="D289" s="748"/>
      <c r="E289" s="755"/>
      <c r="F289" s="755"/>
      <c r="G289" s="756"/>
      <c r="H289" s="624"/>
      <c r="I289" s="756"/>
      <c r="J289" s="755"/>
      <c r="K289" s="755"/>
      <c r="L289" s="756"/>
      <c r="M289" s="756"/>
      <c r="N289" s="755"/>
      <c r="O289" s="755"/>
      <c r="P289" s="971" t="str">
        <f t="shared" si="24"/>
        <v xml:space="preserve"> </v>
      </c>
      <c r="Q289" s="972" t="str">
        <f t="shared" si="20"/>
        <v xml:space="preserve"> </v>
      </c>
      <c r="R289" s="972" t="str">
        <f t="shared" si="21"/>
        <v xml:space="preserve"> </v>
      </c>
      <c r="S289" s="971" t="str">
        <f t="shared" si="22"/>
        <v xml:space="preserve"> </v>
      </c>
      <c r="T289" s="972" t="str">
        <f t="shared" si="23"/>
        <v xml:space="preserve"> </v>
      </c>
    </row>
    <row r="290" spans="1:20" x14ac:dyDescent="0.25">
      <c r="A290" s="756"/>
      <c r="B290" s="756"/>
      <c r="C290" s="755"/>
      <c r="D290" s="748"/>
      <c r="E290" s="755"/>
      <c r="F290" s="755"/>
      <c r="G290" s="756"/>
      <c r="H290" s="624"/>
      <c r="I290" s="756"/>
      <c r="J290" s="755"/>
      <c r="K290" s="755"/>
      <c r="L290" s="756"/>
      <c r="M290" s="756"/>
      <c r="N290" s="755"/>
      <c r="O290" s="755"/>
      <c r="P290" s="971" t="str">
        <f t="shared" si="24"/>
        <v xml:space="preserve"> </v>
      </c>
      <c r="Q290" s="972" t="str">
        <f t="shared" si="20"/>
        <v xml:space="preserve"> </v>
      </c>
      <c r="R290" s="972" t="str">
        <f t="shared" si="21"/>
        <v xml:space="preserve"> </v>
      </c>
      <c r="S290" s="971" t="str">
        <f t="shared" si="22"/>
        <v xml:space="preserve"> </v>
      </c>
      <c r="T290" s="972" t="str">
        <f t="shared" si="23"/>
        <v xml:space="preserve"> </v>
      </c>
    </row>
    <row r="291" spans="1:20" x14ac:dyDescent="0.25">
      <c r="A291" s="756"/>
      <c r="B291" s="756"/>
      <c r="C291" s="755"/>
      <c r="D291" s="748"/>
      <c r="E291" s="755"/>
      <c r="F291" s="755"/>
      <c r="G291" s="756"/>
      <c r="H291" s="624"/>
      <c r="I291" s="756"/>
      <c r="J291" s="755"/>
      <c r="K291" s="755"/>
      <c r="L291" s="756"/>
      <c r="M291" s="756"/>
      <c r="N291" s="755"/>
      <c r="O291" s="755"/>
      <c r="P291" s="971" t="str">
        <f t="shared" si="24"/>
        <v xml:space="preserve"> </v>
      </c>
      <c r="Q291" s="972" t="str">
        <f t="shared" si="20"/>
        <v xml:space="preserve"> </v>
      </c>
      <c r="R291" s="972" t="str">
        <f t="shared" si="21"/>
        <v xml:space="preserve"> </v>
      </c>
      <c r="S291" s="971" t="str">
        <f t="shared" si="22"/>
        <v xml:space="preserve"> </v>
      </c>
      <c r="T291" s="972" t="str">
        <f t="shared" si="23"/>
        <v xml:space="preserve"> </v>
      </c>
    </row>
    <row r="292" spans="1:20" x14ac:dyDescent="0.25">
      <c r="A292" s="756"/>
      <c r="B292" s="756"/>
      <c r="C292" s="755"/>
      <c r="D292" s="748"/>
      <c r="E292" s="755"/>
      <c r="F292" s="755"/>
      <c r="G292" s="756"/>
      <c r="H292" s="624"/>
      <c r="I292" s="756"/>
      <c r="J292" s="755"/>
      <c r="K292" s="755"/>
      <c r="L292" s="756"/>
      <c r="M292" s="756"/>
      <c r="N292" s="755"/>
      <c r="O292" s="755"/>
      <c r="P292" s="971" t="str">
        <f t="shared" si="24"/>
        <v xml:space="preserve"> </v>
      </c>
      <c r="Q292" s="972" t="str">
        <f t="shared" si="20"/>
        <v xml:space="preserve"> </v>
      </c>
      <c r="R292" s="972" t="str">
        <f t="shared" si="21"/>
        <v xml:space="preserve"> </v>
      </c>
      <c r="S292" s="971" t="str">
        <f t="shared" si="22"/>
        <v xml:space="preserve"> </v>
      </c>
      <c r="T292" s="972" t="str">
        <f t="shared" si="23"/>
        <v xml:space="preserve"> </v>
      </c>
    </row>
    <row r="293" spans="1:20" x14ac:dyDescent="0.25">
      <c r="A293" s="756"/>
      <c r="B293" s="756"/>
      <c r="C293" s="755"/>
      <c r="D293" s="748"/>
      <c r="E293" s="755"/>
      <c r="F293" s="755"/>
      <c r="G293" s="756"/>
      <c r="H293" s="624"/>
      <c r="I293" s="756"/>
      <c r="J293" s="755"/>
      <c r="K293" s="755"/>
      <c r="L293" s="756"/>
      <c r="M293" s="756"/>
      <c r="N293" s="755"/>
      <c r="O293" s="755"/>
      <c r="P293" s="971" t="str">
        <f t="shared" si="24"/>
        <v xml:space="preserve"> </v>
      </c>
      <c r="Q293" s="972" t="str">
        <f t="shared" si="20"/>
        <v xml:space="preserve"> </v>
      </c>
      <c r="R293" s="972" t="str">
        <f t="shared" si="21"/>
        <v xml:space="preserve"> </v>
      </c>
      <c r="S293" s="971" t="str">
        <f t="shared" si="22"/>
        <v xml:space="preserve"> </v>
      </c>
      <c r="T293" s="972" t="str">
        <f t="shared" si="23"/>
        <v xml:space="preserve"> </v>
      </c>
    </row>
    <row r="294" spans="1:20" x14ac:dyDescent="0.25">
      <c r="A294" s="756"/>
      <c r="B294" s="756"/>
      <c r="C294" s="755"/>
      <c r="D294" s="748"/>
      <c r="E294" s="755"/>
      <c r="F294" s="755"/>
      <c r="G294" s="756"/>
      <c r="H294" s="624"/>
      <c r="I294" s="756"/>
      <c r="J294" s="755"/>
      <c r="K294" s="755"/>
      <c r="L294" s="756"/>
      <c r="M294" s="756"/>
      <c r="N294" s="755"/>
      <c r="O294" s="755"/>
      <c r="P294" s="971" t="str">
        <f t="shared" si="24"/>
        <v xml:space="preserve"> </v>
      </c>
      <c r="Q294" s="972" t="str">
        <f t="shared" si="20"/>
        <v xml:space="preserve"> </v>
      </c>
      <c r="R294" s="972" t="str">
        <f t="shared" si="21"/>
        <v xml:space="preserve"> </v>
      </c>
      <c r="S294" s="971" t="str">
        <f t="shared" si="22"/>
        <v xml:space="preserve"> </v>
      </c>
      <c r="T294" s="972" t="str">
        <f t="shared" si="23"/>
        <v xml:space="preserve"> </v>
      </c>
    </row>
    <row r="295" spans="1:20" x14ac:dyDescent="0.25">
      <c r="A295" s="756"/>
      <c r="B295" s="756"/>
      <c r="C295" s="755"/>
      <c r="D295" s="748"/>
      <c r="E295" s="755"/>
      <c r="F295" s="755"/>
      <c r="G295" s="756"/>
      <c r="H295" s="624"/>
      <c r="I295" s="756"/>
      <c r="J295" s="755"/>
      <c r="K295" s="755"/>
      <c r="L295" s="756"/>
      <c r="M295" s="756"/>
      <c r="N295" s="755"/>
      <c r="O295" s="755"/>
      <c r="P295" s="971" t="str">
        <f t="shared" si="24"/>
        <v xml:space="preserve"> </v>
      </c>
      <c r="Q295" s="972" t="str">
        <f t="shared" si="20"/>
        <v xml:space="preserve"> </v>
      </c>
      <c r="R295" s="972" t="str">
        <f t="shared" si="21"/>
        <v xml:space="preserve"> </v>
      </c>
      <c r="S295" s="971" t="str">
        <f t="shared" si="22"/>
        <v xml:space="preserve"> </v>
      </c>
      <c r="T295" s="972" t="str">
        <f t="shared" si="23"/>
        <v xml:space="preserve"> </v>
      </c>
    </row>
    <row r="296" spans="1:20" x14ac:dyDescent="0.25">
      <c r="A296" s="756"/>
      <c r="B296" s="756"/>
      <c r="C296" s="755"/>
      <c r="D296" s="748"/>
      <c r="E296" s="755"/>
      <c r="F296" s="755"/>
      <c r="G296" s="756"/>
      <c r="H296" s="624"/>
      <c r="I296" s="756"/>
      <c r="J296" s="755"/>
      <c r="K296" s="755"/>
      <c r="L296" s="756"/>
      <c r="M296" s="756"/>
      <c r="N296" s="755"/>
      <c r="O296" s="755"/>
      <c r="P296" s="971" t="str">
        <f t="shared" si="24"/>
        <v xml:space="preserve"> </v>
      </c>
      <c r="Q296" s="972" t="str">
        <f t="shared" si="20"/>
        <v xml:space="preserve"> </v>
      </c>
      <c r="R296" s="972" t="str">
        <f t="shared" si="21"/>
        <v xml:space="preserve"> </v>
      </c>
      <c r="S296" s="971" t="str">
        <f t="shared" si="22"/>
        <v xml:space="preserve"> </v>
      </c>
      <c r="T296" s="972" t="str">
        <f t="shared" si="23"/>
        <v xml:space="preserve"> </v>
      </c>
    </row>
    <row r="297" spans="1:20" x14ac:dyDescent="0.25">
      <c r="A297" s="756"/>
      <c r="B297" s="756"/>
      <c r="C297" s="755"/>
      <c r="D297" s="748"/>
      <c r="E297" s="755"/>
      <c r="F297" s="755"/>
      <c r="G297" s="756"/>
      <c r="H297" s="624"/>
      <c r="I297" s="756"/>
      <c r="J297" s="755"/>
      <c r="K297" s="755"/>
      <c r="L297" s="756"/>
      <c r="M297" s="756"/>
      <c r="N297" s="755"/>
      <c r="O297" s="755"/>
      <c r="P297" s="971" t="str">
        <f t="shared" si="24"/>
        <v xml:space="preserve"> </v>
      </c>
      <c r="Q297" s="972" t="str">
        <f t="shared" si="20"/>
        <v xml:space="preserve"> </v>
      </c>
      <c r="R297" s="972" t="str">
        <f t="shared" si="21"/>
        <v xml:space="preserve"> </v>
      </c>
      <c r="S297" s="971" t="str">
        <f t="shared" si="22"/>
        <v xml:space="preserve"> </v>
      </c>
      <c r="T297" s="972" t="str">
        <f t="shared" si="23"/>
        <v xml:space="preserve"> </v>
      </c>
    </row>
    <row r="298" spans="1:20" x14ac:dyDescent="0.25">
      <c r="A298" s="756"/>
      <c r="B298" s="756"/>
      <c r="C298" s="755"/>
      <c r="D298" s="748"/>
      <c r="E298" s="755"/>
      <c r="F298" s="755"/>
      <c r="G298" s="756"/>
      <c r="H298" s="624"/>
      <c r="I298" s="756"/>
      <c r="J298" s="755"/>
      <c r="K298" s="755"/>
      <c r="L298" s="756"/>
      <c r="M298" s="756"/>
      <c r="N298" s="755"/>
      <c r="O298" s="755"/>
      <c r="P298" s="971" t="str">
        <f t="shared" si="24"/>
        <v xml:space="preserve"> </v>
      </c>
      <c r="Q298" s="972" t="str">
        <f t="shared" si="20"/>
        <v xml:space="preserve"> </v>
      </c>
      <c r="R298" s="972" t="str">
        <f t="shared" si="21"/>
        <v xml:space="preserve"> </v>
      </c>
      <c r="S298" s="971" t="str">
        <f t="shared" si="22"/>
        <v xml:space="preserve"> </v>
      </c>
      <c r="T298" s="972" t="str">
        <f t="shared" si="23"/>
        <v xml:space="preserve"> </v>
      </c>
    </row>
    <row r="299" spans="1:20" x14ac:dyDescent="0.25">
      <c r="A299" s="756"/>
      <c r="B299" s="756"/>
      <c r="C299" s="755"/>
      <c r="D299" s="748"/>
      <c r="E299" s="755"/>
      <c r="F299" s="755"/>
      <c r="G299" s="756"/>
      <c r="H299" s="624"/>
      <c r="I299" s="756"/>
      <c r="J299" s="755"/>
      <c r="K299" s="755"/>
      <c r="L299" s="756"/>
      <c r="M299" s="756"/>
      <c r="N299" s="755"/>
      <c r="O299" s="755"/>
      <c r="P299" s="971" t="str">
        <f t="shared" si="24"/>
        <v xml:space="preserve"> </v>
      </c>
      <c r="Q299" s="972" t="str">
        <f t="shared" si="20"/>
        <v xml:space="preserve"> </v>
      </c>
      <c r="R299" s="972" t="str">
        <f t="shared" si="21"/>
        <v xml:space="preserve"> </v>
      </c>
      <c r="S299" s="971" t="str">
        <f t="shared" si="22"/>
        <v xml:space="preserve"> </v>
      </c>
      <c r="T299" s="972" t="str">
        <f t="shared" si="23"/>
        <v xml:space="preserve"> </v>
      </c>
    </row>
    <row r="300" spans="1:20" x14ac:dyDescent="0.25">
      <c r="A300" s="756"/>
      <c r="B300" s="756"/>
      <c r="C300" s="755"/>
      <c r="D300" s="748"/>
      <c r="E300" s="755"/>
      <c r="F300" s="755"/>
      <c r="G300" s="756"/>
      <c r="H300" s="624"/>
      <c r="I300" s="756"/>
      <c r="J300" s="755"/>
      <c r="K300" s="755"/>
      <c r="L300" s="756"/>
      <c r="M300" s="756"/>
      <c r="N300" s="755"/>
      <c r="O300" s="755"/>
      <c r="P300" s="971" t="str">
        <f t="shared" si="24"/>
        <v xml:space="preserve"> </v>
      </c>
      <c r="Q300" s="972" t="str">
        <f t="shared" si="20"/>
        <v xml:space="preserve"> </v>
      </c>
      <c r="R300" s="972" t="str">
        <f t="shared" si="21"/>
        <v xml:space="preserve"> </v>
      </c>
      <c r="S300" s="971" t="str">
        <f t="shared" si="22"/>
        <v xml:space="preserve"> </v>
      </c>
      <c r="T300" s="972" t="str">
        <f t="shared" si="23"/>
        <v xml:space="preserve"> </v>
      </c>
    </row>
    <row r="301" spans="1:20" x14ac:dyDescent="0.25">
      <c r="A301" s="756"/>
      <c r="B301" s="756"/>
      <c r="C301" s="755"/>
      <c r="D301" s="748"/>
      <c r="E301" s="755"/>
      <c r="F301" s="755"/>
      <c r="G301" s="756"/>
      <c r="H301" s="624"/>
      <c r="I301" s="756"/>
      <c r="J301" s="755"/>
      <c r="K301" s="755"/>
      <c r="L301" s="756"/>
      <c r="M301" s="756"/>
      <c r="N301" s="755"/>
      <c r="O301" s="755"/>
      <c r="P301" s="971" t="str">
        <f t="shared" si="24"/>
        <v xml:space="preserve"> </v>
      </c>
      <c r="Q301" s="972" t="str">
        <f t="shared" si="20"/>
        <v xml:space="preserve"> </v>
      </c>
      <c r="R301" s="972" t="str">
        <f t="shared" si="21"/>
        <v xml:space="preserve"> </v>
      </c>
      <c r="S301" s="971" t="str">
        <f t="shared" si="22"/>
        <v xml:space="preserve"> </v>
      </c>
      <c r="T301" s="972" t="str">
        <f t="shared" si="23"/>
        <v xml:space="preserve"> </v>
      </c>
    </row>
    <row r="302" spans="1:20" x14ac:dyDescent="0.25">
      <c r="A302" s="756"/>
      <c r="B302" s="756"/>
      <c r="C302" s="755"/>
      <c r="D302" s="748"/>
      <c r="E302" s="755"/>
      <c r="F302" s="755"/>
      <c r="G302" s="756"/>
      <c r="H302" s="624"/>
      <c r="I302" s="756"/>
      <c r="J302" s="755"/>
      <c r="K302" s="755"/>
      <c r="L302" s="756"/>
      <c r="M302" s="756"/>
      <c r="N302" s="755"/>
      <c r="O302" s="755"/>
      <c r="P302" s="971" t="str">
        <f t="shared" si="24"/>
        <v xml:space="preserve"> </v>
      </c>
      <c r="Q302" s="972" t="str">
        <f t="shared" si="20"/>
        <v xml:space="preserve"> </v>
      </c>
      <c r="R302" s="972" t="str">
        <f t="shared" si="21"/>
        <v xml:space="preserve"> </v>
      </c>
      <c r="S302" s="971" t="str">
        <f t="shared" si="22"/>
        <v xml:space="preserve"> </v>
      </c>
      <c r="T302" s="972" t="str">
        <f t="shared" si="23"/>
        <v xml:space="preserve"> </v>
      </c>
    </row>
    <row r="303" spans="1:20" x14ac:dyDescent="0.25">
      <c r="A303" s="756"/>
      <c r="B303" s="756"/>
      <c r="C303" s="755"/>
      <c r="D303" s="748"/>
      <c r="E303" s="755"/>
      <c r="F303" s="755"/>
      <c r="G303" s="756"/>
      <c r="H303" s="624"/>
      <c r="I303" s="756"/>
      <c r="J303" s="755"/>
      <c r="K303" s="755"/>
      <c r="L303" s="756"/>
      <c r="M303" s="756"/>
      <c r="N303" s="755"/>
      <c r="O303" s="755"/>
      <c r="P303" s="971" t="str">
        <f t="shared" si="24"/>
        <v xml:space="preserve"> </v>
      </c>
      <c r="Q303" s="972" t="str">
        <f t="shared" si="20"/>
        <v xml:space="preserve"> </v>
      </c>
      <c r="R303" s="972" t="str">
        <f t="shared" si="21"/>
        <v xml:space="preserve"> </v>
      </c>
      <c r="S303" s="971" t="str">
        <f t="shared" si="22"/>
        <v xml:space="preserve"> </v>
      </c>
      <c r="T303" s="972" t="str">
        <f t="shared" si="23"/>
        <v xml:space="preserve"> </v>
      </c>
    </row>
    <row r="304" spans="1:20" x14ac:dyDescent="0.25">
      <c r="A304" s="756"/>
      <c r="B304" s="756"/>
      <c r="C304" s="755"/>
      <c r="D304" s="748"/>
      <c r="E304" s="755"/>
      <c r="F304" s="755"/>
      <c r="G304" s="756"/>
      <c r="H304" s="624"/>
      <c r="I304" s="756"/>
      <c r="J304" s="755"/>
      <c r="K304" s="755"/>
      <c r="L304" s="756"/>
      <c r="M304" s="756"/>
      <c r="N304" s="755"/>
      <c r="O304" s="755"/>
      <c r="P304" s="971" t="str">
        <f t="shared" si="24"/>
        <v xml:space="preserve"> </v>
      </c>
      <c r="Q304" s="972" t="str">
        <f t="shared" si="20"/>
        <v xml:space="preserve"> </v>
      </c>
      <c r="R304" s="972" t="str">
        <f t="shared" si="21"/>
        <v xml:space="preserve"> </v>
      </c>
      <c r="S304" s="971" t="str">
        <f t="shared" si="22"/>
        <v xml:space="preserve"> </v>
      </c>
      <c r="T304" s="972" t="str">
        <f t="shared" si="23"/>
        <v xml:space="preserve"> </v>
      </c>
    </row>
    <row r="305" spans="1:20" x14ac:dyDescent="0.25">
      <c r="A305" s="756"/>
      <c r="B305" s="756"/>
      <c r="C305" s="755"/>
      <c r="D305" s="748"/>
      <c r="E305" s="755"/>
      <c r="F305" s="755"/>
      <c r="G305" s="756"/>
      <c r="H305" s="624"/>
      <c r="I305" s="756"/>
      <c r="J305" s="755"/>
      <c r="K305" s="755"/>
      <c r="L305" s="756"/>
      <c r="M305" s="756"/>
      <c r="N305" s="755"/>
      <c r="O305" s="755"/>
      <c r="P305" s="971" t="str">
        <f t="shared" si="24"/>
        <v xml:space="preserve"> </v>
      </c>
      <c r="Q305" s="972" t="str">
        <f t="shared" si="20"/>
        <v xml:space="preserve"> </v>
      </c>
      <c r="R305" s="972" t="str">
        <f t="shared" si="21"/>
        <v xml:space="preserve"> </v>
      </c>
      <c r="S305" s="971" t="str">
        <f t="shared" si="22"/>
        <v xml:space="preserve"> </v>
      </c>
      <c r="T305" s="972" t="str">
        <f t="shared" si="23"/>
        <v xml:space="preserve"> </v>
      </c>
    </row>
    <row r="306" spans="1:20" x14ac:dyDescent="0.25">
      <c r="A306" s="756"/>
      <c r="B306" s="756"/>
      <c r="C306" s="755"/>
      <c r="D306" s="748"/>
      <c r="E306" s="755"/>
      <c r="F306" s="755"/>
      <c r="G306" s="756"/>
      <c r="H306" s="624"/>
      <c r="I306" s="756"/>
      <c r="J306" s="755"/>
      <c r="K306" s="755"/>
      <c r="L306" s="756"/>
      <c r="M306" s="756"/>
      <c r="N306" s="755"/>
      <c r="O306" s="755"/>
      <c r="P306" s="971" t="str">
        <f t="shared" si="24"/>
        <v xml:space="preserve"> </v>
      </c>
      <c r="Q306" s="972" t="str">
        <f t="shared" si="20"/>
        <v xml:space="preserve"> </v>
      </c>
      <c r="R306" s="972" t="str">
        <f t="shared" si="21"/>
        <v xml:space="preserve"> </v>
      </c>
      <c r="S306" s="971" t="str">
        <f t="shared" si="22"/>
        <v xml:space="preserve"> </v>
      </c>
      <c r="T306" s="972" t="str">
        <f t="shared" si="23"/>
        <v xml:space="preserve"> </v>
      </c>
    </row>
    <row r="307" spans="1:20" x14ac:dyDescent="0.25">
      <c r="A307" s="756"/>
      <c r="B307" s="756"/>
      <c r="C307" s="755"/>
      <c r="D307" s="748"/>
      <c r="E307" s="755"/>
      <c r="F307" s="755"/>
      <c r="G307" s="756"/>
      <c r="H307" s="624"/>
      <c r="I307" s="756"/>
      <c r="J307" s="755"/>
      <c r="K307" s="755"/>
      <c r="L307" s="756"/>
      <c r="M307" s="756"/>
      <c r="N307" s="755"/>
      <c r="O307" s="755"/>
      <c r="P307" s="971" t="str">
        <f t="shared" si="24"/>
        <v xml:space="preserve"> </v>
      </c>
      <c r="Q307" s="972" t="str">
        <f t="shared" si="20"/>
        <v xml:space="preserve"> </v>
      </c>
      <c r="R307" s="972" t="str">
        <f t="shared" si="21"/>
        <v xml:space="preserve"> </v>
      </c>
      <c r="S307" s="971" t="str">
        <f t="shared" si="22"/>
        <v xml:space="preserve"> </v>
      </c>
      <c r="T307" s="972" t="str">
        <f t="shared" si="23"/>
        <v xml:space="preserve"> </v>
      </c>
    </row>
    <row r="308" spans="1:20" x14ac:dyDescent="0.25">
      <c r="A308" s="756"/>
      <c r="B308" s="756"/>
      <c r="C308" s="755"/>
      <c r="D308" s="748"/>
      <c r="E308" s="755"/>
      <c r="F308" s="755"/>
      <c r="G308" s="756"/>
      <c r="H308" s="624"/>
      <c r="I308" s="756"/>
      <c r="J308" s="755"/>
      <c r="K308" s="755"/>
      <c r="L308" s="756"/>
      <c r="M308" s="756"/>
      <c r="N308" s="755"/>
      <c r="O308" s="755"/>
      <c r="P308" s="971" t="str">
        <f t="shared" si="24"/>
        <v xml:space="preserve"> </v>
      </c>
      <c r="Q308" s="972" t="str">
        <f t="shared" si="20"/>
        <v xml:space="preserve"> </v>
      </c>
      <c r="R308" s="972" t="str">
        <f t="shared" si="21"/>
        <v xml:space="preserve"> </v>
      </c>
      <c r="S308" s="971" t="str">
        <f t="shared" si="22"/>
        <v xml:space="preserve"> </v>
      </c>
      <c r="T308" s="972" t="str">
        <f t="shared" si="23"/>
        <v xml:space="preserve"> </v>
      </c>
    </row>
    <row r="309" spans="1:20" x14ac:dyDescent="0.25">
      <c r="A309" s="756"/>
      <c r="B309" s="756"/>
      <c r="C309" s="755"/>
      <c r="D309" s="748"/>
      <c r="E309" s="755"/>
      <c r="F309" s="755"/>
      <c r="G309" s="756"/>
      <c r="H309" s="624"/>
      <c r="I309" s="756"/>
      <c r="J309" s="755"/>
      <c r="K309" s="755"/>
      <c r="L309" s="756"/>
      <c r="M309" s="756"/>
      <c r="N309" s="755"/>
      <c r="O309" s="755"/>
      <c r="P309" s="971" t="str">
        <f t="shared" si="24"/>
        <v xml:space="preserve"> </v>
      </c>
      <c r="Q309" s="972" t="str">
        <f t="shared" si="20"/>
        <v xml:space="preserve"> </v>
      </c>
      <c r="R309" s="972" t="str">
        <f t="shared" si="21"/>
        <v xml:space="preserve"> </v>
      </c>
      <c r="S309" s="971" t="str">
        <f t="shared" si="22"/>
        <v xml:space="preserve"> </v>
      </c>
      <c r="T309" s="972" t="str">
        <f t="shared" si="23"/>
        <v xml:space="preserve"> </v>
      </c>
    </row>
    <row r="310" spans="1:20" x14ac:dyDescent="0.25">
      <c r="A310" s="756"/>
      <c r="B310" s="756"/>
      <c r="C310" s="755"/>
      <c r="D310" s="748"/>
      <c r="E310" s="755"/>
      <c r="F310" s="755"/>
      <c r="G310" s="756"/>
      <c r="H310" s="624"/>
      <c r="I310" s="756"/>
      <c r="J310" s="755"/>
      <c r="K310" s="755"/>
      <c r="L310" s="756"/>
      <c r="M310" s="756"/>
      <c r="N310" s="755"/>
      <c r="O310" s="755"/>
      <c r="P310" s="971" t="str">
        <f t="shared" si="24"/>
        <v xml:space="preserve"> </v>
      </c>
      <c r="Q310" s="972" t="str">
        <f t="shared" si="20"/>
        <v xml:space="preserve"> </v>
      </c>
      <c r="R310" s="972" t="str">
        <f t="shared" si="21"/>
        <v xml:space="preserve"> </v>
      </c>
      <c r="S310" s="971" t="str">
        <f t="shared" si="22"/>
        <v xml:space="preserve"> </v>
      </c>
      <c r="T310" s="972" t="str">
        <f t="shared" si="23"/>
        <v xml:space="preserve"> </v>
      </c>
    </row>
    <row r="311" spans="1:20" x14ac:dyDescent="0.25">
      <c r="A311" s="756"/>
      <c r="B311" s="756"/>
      <c r="C311" s="755"/>
      <c r="D311" s="748"/>
      <c r="E311" s="755"/>
      <c r="F311" s="755"/>
      <c r="G311" s="756"/>
      <c r="H311" s="624"/>
      <c r="I311" s="756"/>
      <c r="J311" s="755"/>
      <c r="K311" s="755"/>
      <c r="L311" s="756"/>
      <c r="M311" s="756"/>
      <c r="N311" s="755"/>
      <c r="O311" s="755"/>
      <c r="P311" s="971" t="str">
        <f t="shared" si="24"/>
        <v xml:space="preserve"> </v>
      </c>
      <c r="Q311" s="972" t="str">
        <f t="shared" si="20"/>
        <v xml:space="preserve"> </v>
      </c>
      <c r="R311" s="972" t="str">
        <f t="shared" si="21"/>
        <v xml:space="preserve"> </v>
      </c>
      <c r="S311" s="971" t="str">
        <f t="shared" si="22"/>
        <v xml:space="preserve"> </v>
      </c>
      <c r="T311" s="972" t="str">
        <f t="shared" si="23"/>
        <v xml:space="preserve"> </v>
      </c>
    </row>
    <row r="312" spans="1:20" x14ac:dyDescent="0.25">
      <c r="A312" s="756"/>
      <c r="B312" s="756"/>
      <c r="C312" s="755"/>
      <c r="D312" s="748"/>
      <c r="E312" s="755"/>
      <c r="F312" s="755"/>
      <c r="G312" s="756"/>
      <c r="H312" s="624"/>
      <c r="I312" s="756"/>
      <c r="J312" s="755"/>
      <c r="K312" s="755"/>
      <c r="L312" s="756"/>
      <c r="M312" s="756"/>
      <c r="N312" s="755"/>
      <c r="O312" s="755"/>
      <c r="P312" s="971" t="str">
        <f t="shared" si="24"/>
        <v xml:space="preserve"> </v>
      </c>
      <c r="Q312" s="972" t="str">
        <f t="shared" si="20"/>
        <v xml:space="preserve"> </v>
      </c>
      <c r="R312" s="972" t="str">
        <f t="shared" si="21"/>
        <v xml:space="preserve"> </v>
      </c>
      <c r="S312" s="971" t="str">
        <f t="shared" si="22"/>
        <v xml:space="preserve"> </v>
      </c>
      <c r="T312" s="972" t="str">
        <f t="shared" si="23"/>
        <v xml:space="preserve"> </v>
      </c>
    </row>
    <row r="313" spans="1:20" x14ac:dyDescent="0.25">
      <c r="A313" s="756"/>
      <c r="B313" s="756"/>
      <c r="C313" s="755"/>
      <c r="D313" s="748"/>
      <c r="E313" s="755"/>
      <c r="F313" s="755"/>
      <c r="G313" s="756"/>
      <c r="H313" s="624"/>
      <c r="I313" s="756"/>
      <c r="J313" s="755"/>
      <c r="K313" s="755"/>
      <c r="L313" s="756"/>
      <c r="M313" s="756"/>
      <c r="N313" s="755"/>
      <c r="O313" s="755"/>
      <c r="P313" s="971" t="str">
        <f t="shared" si="24"/>
        <v xml:space="preserve"> </v>
      </c>
      <c r="Q313" s="972" t="str">
        <f t="shared" si="20"/>
        <v xml:space="preserve"> </v>
      </c>
      <c r="R313" s="972" t="str">
        <f t="shared" si="21"/>
        <v xml:space="preserve"> </v>
      </c>
      <c r="S313" s="971" t="str">
        <f t="shared" si="22"/>
        <v xml:space="preserve"> </v>
      </c>
      <c r="T313" s="972" t="str">
        <f t="shared" si="23"/>
        <v xml:space="preserve"> </v>
      </c>
    </row>
    <row r="314" spans="1:20" x14ac:dyDescent="0.25">
      <c r="A314" s="756"/>
      <c r="B314" s="756"/>
      <c r="C314" s="755"/>
      <c r="D314" s="748"/>
      <c r="E314" s="755"/>
      <c r="F314" s="755"/>
      <c r="G314" s="756"/>
      <c r="H314" s="624"/>
      <c r="I314" s="756"/>
      <c r="J314" s="755"/>
      <c r="K314" s="755"/>
      <c r="L314" s="756"/>
      <c r="M314" s="756"/>
      <c r="N314" s="755"/>
      <c r="O314" s="755"/>
      <c r="P314" s="971" t="str">
        <f t="shared" si="24"/>
        <v xml:space="preserve"> </v>
      </c>
      <c r="Q314" s="972" t="str">
        <f t="shared" si="20"/>
        <v xml:space="preserve"> </v>
      </c>
      <c r="R314" s="972" t="str">
        <f t="shared" si="21"/>
        <v xml:space="preserve"> </v>
      </c>
      <c r="S314" s="971" t="str">
        <f t="shared" si="22"/>
        <v xml:space="preserve"> </v>
      </c>
      <c r="T314" s="972" t="str">
        <f t="shared" si="23"/>
        <v xml:space="preserve"> </v>
      </c>
    </row>
    <row r="315" spans="1:20" x14ac:dyDescent="0.25">
      <c r="A315" s="756"/>
      <c r="B315" s="756"/>
      <c r="C315" s="755"/>
      <c r="D315" s="748"/>
      <c r="E315" s="755"/>
      <c r="F315" s="755"/>
      <c r="G315" s="756"/>
      <c r="H315" s="624"/>
      <c r="I315" s="756"/>
      <c r="J315" s="755"/>
      <c r="K315" s="755"/>
      <c r="L315" s="756"/>
      <c r="M315" s="756"/>
      <c r="N315" s="755"/>
      <c r="O315" s="755"/>
      <c r="P315" s="971" t="str">
        <f t="shared" si="24"/>
        <v xml:space="preserve"> </v>
      </c>
      <c r="Q315" s="972" t="str">
        <f t="shared" si="20"/>
        <v xml:space="preserve"> </v>
      </c>
      <c r="R315" s="972" t="str">
        <f t="shared" si="21"/>
        <v xml:space="preserve"> </v>
      </c>
      <c r="S315" s="971" t="str">
        <f t="shared" si="22"/>
        <v xml:space="preserve"> </v>
      </c>
      <c r="T315" s="972" t="str">
        <f t="shared" si="23"/>
        <v xml:space="preserve"> </v>
      </c>
    </row>
    <row r="316" spans="1:20" x14ac:dyDescent="0.25">
      <c r="A316" s="756"/>
      <c r="B316" s="756"/>
      <c r="C316" s="755"/>
      <c r="D316" s="748"/>
      <c r="E316" s="755"/>
      <c r="F316" s="755"/>
      <c r="G316" s="756"/>
      <c r="H316" s="624"/>
      <c r="I316" s="756"/>
      <c r="J316" s="755"/>
      <c r="K316" s="755"/>
      <c r="L316" s="756"/>
      <c r="M316" s="756"/>
      <c r="N316" s="755"/>
      <c r="O316" s="755"/>
      <c r="P316" s="971" t="str">
        <f t="shared" si="24"/>
        <v xml:space="preserve"> </v>
      </c>
      <c r="Q316" s="972" t="str">
        <f t="shared" si="20"/>
        <v xml:space="preserve"> </v>
      </c>
      <c r="R316" s="972" t="str">
        <f t="shared" si="21"/>
        <v xml:space="preserve"> </v>
      </c>
      <c r="S316" s="971" t="str">
        <f t="shared" si="22"/>
        <v xml:space="preserve"> </v>
      </c>
      <c r="T316" s="972" t="str">
        <f t="shared" si="23"/>
        <v xml:space="preserve"> </v>
      </c>
    </row>
    <row r="317" spans="1:20" x14ac:dyDescent="0.25">
      <c r="A317" s="756"/>
      <c r="B317" s="756"/>
      <c r="C317" s="755"/>
      <c r="D317" s="748"/>
      <c r="E317" s="755"/>
      <c r="F317" s="755"/>
      <c r="G317" s="756"/>
      <c r="H317" s="624"/>
      <c r="I317" s="756"/>
      <c r="J317" s="755"/>
      <c r="K317" s="755"/>
      <c r="L317" s="756"/>
      <c r="M317" s="756"/>
      <c r="N317" s="755"/>
      <c r="O317" s="755"/>
      <c r="P317" s="971" t="str">
        <f t="shared" si="24"/>
        <v xml:space="preserve"> </v>
      </c>
      <c r="Q317" s="972" t="str">
        <f t="shared" si="20"/>
        <v xml:space="preserve"> </v>
      </c>
      <c r="R317" s="972" t="str">
        <f t="shared" si="21"/>
        <v xml:space="preserve"> </v>
      </c>
      <c r="S317" s="971" t="str">
        <f t="shared" si="22"/>
        <v xml:space="preserve"> </v>
      </c>
      <c r="T317" s="972" t="str">
        <f t="shared" si="23"/>
        <v xml:space="preserve"> </v>
      </c>
    </row>
    <row r="318" spans="1:20" x14ac:dyDescent="0.25">
      <c r="A318" s="756"/>
      <c r="B318" s="756"/>
      <c r="C318" s="755"/>
      <c r="D318" s="748"/>
      <c r="E318" s="755"/>
      <c r="F318" s="755"/>
      <c r="G318" s="756"/>
      <c r="H318" s="624"/>
      <c r="I318" s="756"/>
      <c r="J318" s="755"/>
      <c r="K318" s="755"/>
      <c r="L318" s="756"/>
      <c r="M318" s="756"/>
      <c r="N318" s="755"/>
      <c r="O318" s="755"/>
      <c r="P318" s="971" t="str">
        <f t="shared" si="24"/>
        <v xml:space="preserve"> </v>
      </c>
      <c r="Q318" s="972" t="str">
        <f t="shared" si="20"/>
        <v xml:space="preserve"> </v>
      </c>
      <c r="R318" s="972" t="str">
        <f t="shared" si="21"/>
        <v xml:space="preserve"> </v>
      </c>
      <c r="S318" s="971" t="str">
        <f t="shared" si="22"/>
        <v xml:space="preserve"> </v>
      </c>
      <c r="T318" s="972" t="str">
        <f t="shared" si="23"/>
        <v xml:space="preserve"> </v>
      </c>
    </row>
    <row r="319" spans="1:20" x14ac:dyDescent="0.25">
      <c r="A319" s="756"/>
      <c r="B319" s="756"/>
      <c r="C319" s="755"/>
      <c r="D319" s="748"/>
      <c r="E319" s="755"/>
      <c r="F319" s="755"/>
      <c r="G319" s="756"/>
      <c r="H319" s="624"/>
      <c r="I319" s="756"/>
      <c r="J319" s="755"/>
      <c r="K319" s="755"/>
      <c r="L319" s="756"/>
      <c r="M319" s="756"/>
      <c r="N319" s="755"/>
      <c r="O319" s="755"/>
      <c r="P319" s="971" t="str">
        <f t="shared" si="24"/>
        <v xml:space="preserve"> </v>
      </c>
      <c r="Q319" s="972" t="str">
        <f t="shared" si="20"/>
        <v xml:space="preserve"> </v>
      </c>
      <c r="R319" s="972" t="str">
        <f t="shared" si="21"/>
        <v xml:space="preserve"> </v>
      </c>
      <c r="S319" s="971" t="str">
        <f t="shared" si="22"/>
        <v xml:space="preserve"> </v>
      </c>
      <c r="T319" s="972" t="str">
        <f t="shared" si="23"/>
        <v xml:space="preserve"> </v>
      </c>
    </row>
    <row r="320" spans="1:20" x14ac:dyDescent="0.25">
      <c r="A320" s="756"/>
      <c r="B320" s="756"/>
      <c r="C320" s="755"/>
      <c r="D320" s="748"/>
      <c r="E320" s="755"/>
      <c r="F320" s="755"/>
      <c r="G320" s="756"/>
      <c r="H320" s="624"/>
      <c r="I320" s="756"/>
      <c r="J320" s="755"/>
      <c r="K320" s="755"/>
      <c r="L320" s="756"/>
      <c r="M320" s="756"/>
      <c r="N320" s="755"/>
      <c r="O320" s="755"/>
      <c r="P320" s="971" t="str">
        <f t="shared" si="24"/>
        <v xml:space="preserve"> </v>
      </c>
      <c r="Q320" s="972" t="str">
        <f t="shared" si="20"/>
        <v xml:space="preserve"> </v>
      </c>
      <c r="R320" s="972" t="str">
        <f t="shared" si="21"/>
        <v xml:space="preserve"> </v>
      </c>
      <c r="S320" s="971" t="str">
        <f t="shared" si="22"/>
        <v xml:space="preserve"> </v>
      </c>
      <c r="T320" s="972" t="str">
        <f t="shared" si="23"/>
        <v xml:space="preserve"> </v>
      </c>
    </row>
    <row r="321" spans="1:20" x14ac:dyDescent="0.25">
      <c r="A321" s="756"/>
      <c r="B321" s="756"/>
      <c r="C321" s="755"/>
      <c r="D321" s="748"/>
      <c r="E321" s="755"/>
      <c r="F321" s="755"/>
      <c r="G321" s="756"/>
      <c r="H321" s="624"/>
      <c r="I321" s="756"/>
      <c r="J321" s="755"/>
      <c r="K321" s="755"/>
      <c r="L321" s="756"/>
      <c r="M321" s="756"/>
      <c r="N321" s="755"/>
      <c r="O321" s="755"/>
      <c r="P321" s="971" t="str">
        <f t="shared" si="24"/>
        <v xml:space="preserve"> </v>
      </c>
      <c r="Q321" s="972" t="str">
        <f t="shared" si="20"/>
        <v xml:space="preserve"> </v>
      </c>
      <c r="R321" s="972" t="str">
        <f t="shared" si="21"/>
        <v xml:space="preserve"> </v>
      </c>
      <c r="S321" s="971" t="str">
        <f t="shared" si="22"/>
        <v xml:space="preserve"> </v>
      </c>
      <c r="T321" s="972" t="str">
        <f t="shared" si="23"/>
        <v xml:space="preserve"> </v>
      </c>
    </row>
    <row r="322" spans="1:20" x14ac:dyDescent="0.25">
      <c r="A322" s="756"/>
      <c r="B322" s="756"/>
      <c r="C322" s="755"/>
      <c r="D322" s="748"/>
      <c r="E322" s="755"/>
      <c r="F322" s="755"/>
      <c r="G322" s="756"/>
      <c r="H322" s="624"/>
      <c r="I322" s="756"/>
      <c r="J322" s="755"/>
      <c r="K322" s="755"/>
      <c r="L322" s="756"/>
      <c r="M322" s="756"/>
      <c r="N322" s="755"/>
      <c r="O322" s="755"/>
      <c r="P322" s="971" t="str">
        <f t="shared" si="24"/>
        <v xml:space="preserve"> </v>
      </c>
      <c r="Q322" s="972" t="str">
        <f t="shared" si="20"/>
        <v xml:space="preserve"> </v>
      </c>
      <c r="R322" s="972" t="str">
        <f t="shared" si="21"/>
        <v xml:space="preserve"> </v>
      </c>
      <c r="S322" s="971" t="str">
        <f t="shared" si="22"/>
        <v xml:space="preserve"> </v>
      </c>
      <c r="T322" s="972" t="str">
        <f t="shared" si="23"/>
        <v xml:space="preserve"> </v>
      </c>
    </row>
    <row r="323" spans="1:20" x14ac:dyDescent="0.25">
      <c r="A323" s="756"/>
      <c r="B323" s="756"/>
      <c r="C323" s="755"/>
      <c r="D323" s="748"/>
      <c r="E323" s="755"/>
      <c r="F323" s="755"/>
      <c r="G323" s="756"/>
      <c r="H323" s="624"/>
      <c r="I323" s="756"/>
      <c r="J323" s="755"/>
      <c r="K323" s="755"/>
      <c r="L323" s="756"/>
      <c r="M323" s="756"/>
      <c r="N323" s="755"/>
      <c r="O323" s="755"/>
      <c r="P323" s="971" t="str">
        <f t="shared" si="24"/>
        <v xml:space="preserve"> </v>
      </c>
      <c r="Q323" s="972" t="str">
        <f t="shared" si="20"/>
        <v xml:space="preserve"> </v>
      </c>
      <c r="R323" s="972" t="str">
        <f t="shared" si="21"/>
        <v xml:space="preserve"> </v>
      </c>
      <c r="S323" s="971" t="str">
        <f t="shared" si="22"/>
        <v xml:space="preserve"> </v>
      </c>
      <c r="T323" s="972" t="str">
        <f t="shared" si="23"/>
        <v xml:space="preserve"> </v>
      </c>
    </row>
    <row r="324" spans="1:20" x14ac:dyDescent="0.25">
      <c r="A324" s="756"/>
      <c r="B324" s="756"/>
      <c r="C324" s="755"/>
      <c r="D324" s="748"/>
      <c r="E324" s="755"/>
      <c r="F324" s="755"/>
      <c r="G324" s="756"/>
      <c r="H324" s="624"/>
      <c r="I324" s="756"/>
      <c r="J324" s="755"/>
      <c r="K324" s="755"/>
      <c r="L324" s="756"/>
      <c r="M324" s="756"/>
      <c r="N324" s="755"/>
      <c r="O324" s="755"/>
      <c r="P324" s="971" t="str">
        <f t="shared" si="24"/>
        <v xml:space="preserve"> </v>
      </c>
      <c r="Q324" s="972" t="str">
        <f t="shared" si="20"/>
        <v xml:space="preserve"> </v>
      </c>
      <c r="R324" s="972" t="str">
        <f t="shared" si="21"/>
        <v xml:space="preserve"> </v>
      </c>
      <c r="S324" s="971" t="str">
        <f t="shared" si="22"/>
        <v xml:space="preserve"> </v>
      </c>
      <c r="T324" s="972" t="str">
        <f t="shared" si="23"/>
        <v xml:space="preserve"> </v>
      </c>
    </row>
    <row r="325" spans="1:20" x14ac:dyDescent="0.25">
      <c r="A325" s="756"/>
      <c r="B325" s="756"/>
      <c r="C325" s="755"/>
      <c r="D325" s="748"/>
      <c r="E325" s="755"/>
      <c r="F325" s="755"/>
      <c r="G325" s="756"/>
      <c r="H325" s="624"/>
      <c r="I325" s="756"/>
      <c r="J325" s="755"/>
      <c r="K325" s="755"/>
      <c r="L325" s="756"/>
      <c r="M325" s="756"/>
      <c r="N325" s="755"/>
      <c r="O325" s="755"/>
      <c r="P325" s="971" t="str">
        <f t="shared" si="24"/>
        <v xml:space="preserve"> </v>
      </c>
      <c r="Q325" s="972" t="str">
        <f t="shared" ref="Q325:Q388" si="25">IFERROR(O325/M325," ")</f>
        <v xml:space="preserve"> </v>
      </c>
      <c r="R325" s="972" t="str">
        <f t="shared" ref="R325:R388" si="26">IFERROR(P325/M325," ")</f>
        <v xml:space="preserve"> </v>
      </c>
      <c r="S325" s="971" t="str">
        <f t="shared" ref="S325:S388" si="27">IFERROR(O325/N325," ")</f>
        <v xml:space="preserve"> </v>
      </c>
      <c r="T325" s="972" t="str">
        <f t="shared" ref="T325:T388" si="28">IFERROR(P325/N325," ")</f>
        <v xml:space="preserve"> </v>
      </c>
    </row>
    <row r="326" spans="1:20" x14ac:dyDescent="0.25">
      <c r="A326" s="756"/>
      <c r="B326" s="756"/>
      <c r="C326" s="755"/>
      <c r="D326" s="748"/>
      <c r="E326" s="755"/>
      <c r="F326" s="755"/>
      <c r="G326" s="756"/>
      <c r="H326" s="624"/>
      <c r="I326" s="756"/>
      <c r="J326" s="755"/>
      <c r="K326" s="755"/>
      <c r="L326" s="756"/>
      <c r="M326" s="756"/>
      <c r="N326" s="755"/>
      <c r="O326" s="755"/>
      <c r="P326" s="971" t="str">
        <f t="shared" ref="P326:P389" si="29">IF(O326&gt;0,O326*0.86*10^-3," ")</f>
        <v xml:space="preserve"> </v>
      </c>
      <c r="Q326" s="972" t="str">
        <f t="shared" si="25"/>
        <v xml:space="preserve"> </v>
      </c>
      <c r="R326" s="972" t="str">
        <f t="shared" si="26"/>
        <v xml:space="preserve"> </v>
      </c>
      <c r="S326" s="971" t="str">
        <f t="shared" si="27"/>
        <v xml:space="preserve"> </v>
      </c>
      <c r="T326" s="972" t="str">
        <f t="shared" si="28"/>
        <v xml:space="preserve"> </v>
      </c>
    </row>
    <row r="327" spans="1:20" x14ac:dyDescent="0.25">
      <c r="A327" s="756"/>
      <c r="B327" s="756"/>
      <c r="C327" s="755"/>
      <c r="D327" s="748"/>
      <c r="E327" s="755"/>
      <c r="F327" s="755"/>
      <c r="G327" s="756"/>
      <c r="H327" s="624"/>
      <c r="I327" s="756"/>
      <c r="J327" s="755"/>
      <c r="K327" s="755"/>
      <c r="L327" s="756"/>
      <c r="M327" s="756"/>
      <c r="N327" s="755"/>
      <c r="O327" s="755"/>
      <c r="P327" s="971" t="str">
        <f t="shared" si="29"/>
        <v xml:space="preserve"> </v>
      </c>
      <c r="Q327" s="972" t="str">
        <f t="shared" si="25"/>
        <v xml:space="preserve"> </v>
      </c>
      <c r="R327" s="972" t="str">
        <f t="shared" si="26"/>
        <v xml:space="preserve"> </v>
      </c>
      <c r="S327" s="971" t="str">
        <f t="shared" si="27"/>
        <v xml:space="preserve"> </v>
      </c>
      <c r="T327" s="972" t="str">
        <f t="shared" si="28"/>
        <v xml:space="preserve"> </v>
      </c>
    </row>
    <row r="328" spans="1:20" x14ac:dyDescent="0.25">
      <c r="A328" s="756"/>
      <c r="B328" s="756"/>
      <c r="C328" s="755"/>
      <c r="D328" s="748"/>
      <c r="E328" s="755"/>
      <c r="F328" s="755"/>
      <c r="G328" s="756"/>
      <c r="H328" s="624"/>
      <c r="I328" s="756"/>
      <c r="J328" s="755"/>
      <c r="K328" s="755"/>
      <c r="L328" s="756"/>
      <c r="M328" s="756"/>
      <c r="N328" s="755"/>
      <c r="O328" s="755"/>
      <c r="P328" s="971" t="str">
        <f t="shared" si="29"/>
        <v xml:space="preserve"> </v>
      </c>
      <c r="Q328" s="972" t="str">
        <f t="shared" si="25"/>
        <v xml:space="preserve"> </v>
      </c>
      <c r="R328" s="972" t="str">
        <f t="shared" si="26"/>
        <v xml:space="preserve"> </v>
      </c>
      <c r="S328" s="971" t="str">
        <f t="shared" si="27"/>
        <v xml:space="preserve"> </v>
      </c>
      <c r="T328" s="972" t="str">
        <f t="shared" si="28"/>
        <v xml:space="preserve"> </v>
      </c>
    </row>
    <row r="329" spans="1:20" x14ac:dyDescent="0.25">
      <c r="A329" s="756"/>
      <c r="B329" s="756"/>
      <c r="C329" s="755"/>
      <c r="D329" s="748"/>
      <c r="E329" s="755"/>
      <c r="F329" s="755"/>
      <c r="G329" s="756"/>
      <c r="H329" s="624"/>
      <c r="I329" s="756"/>
      <c r="J329" s="755"/>
      <c r="K329" s="755"/>
      <c r="L329" s="756"/>
      <c r="M329" s="756"/>
      <c r="N329" s="755"/>
      <c r="O329" s="755"/>
      <c r="P329" s="971" t="str">
        <f t="shared" si="29"/>
        <v xml:space="preserve"> </v>
      </c>
      <c r="Q329" s="972" t="str">
        <f t="shared" si="25"/>
        <v xml:space="preserve"> </v>
      </c>
      <c r="R329" s="972" t="str">
        <f t="shared" si="26"/>
        <v xml:space="preserve"> </v>
      </c>
      <c r="S329" s="971" t="str">
        <f t="shared" si="27"/>
        <v xml:space="preserve"> </v>
      </c>
      <c r="T329" s="972" t="str">
        <f t="shared" si="28"/>
        <v xml:space="preserve"> </v>
      </c>
    </row>
    <row r="330" spans="1:20" x14ac:dyDescent="0.25">
      <c r="A330" s="756"/>
      <c r="B330" s="756"/>
      <c r="C330" s="755"/>
      <c r="D330" s="748"/>
      <c r="E330" s="755"/>
      <c r="F330" s="755"/>
      <c r="G330" s="756"/>
      <c r="H330" s="624"/>
      <c r="I330" s="756"/>
      <c r="J330" s="755"/>
      <c r="K330" s="755"/>
      <c r="L330" s="756"/>
      <c r="M330" s="756"/>
      <c r="N330" s="755"/>
      <c r="O330" s="755"/>
      <c r="P330" s="971" t="str">
        <f t="shared" si="29"/>
        <v xml:space="preserve"> </v>
      </c>
      <c r="Q330" s="972" t="str">
        <f t="shared" si="25"/>
        <v xml:space="preserve"> </v>
      </c>
      <c r="R330" s="972" t="str">
        <f t="shared" si="26"/>
        <v xml:space="preserve"> </v>
      </c>
      <c r="S330" s="971" t="str">
        <f t="shared" si="27"/>
        <v xml:space="preserve"> </v>
      </c>
      <c r="T330" s="972" t="str">
        <f t="shared" si="28"/>
        <v xml:space="preserve"> </v>
      </c>
    </row>
    <row r="331" spans="1:20" x14ac:dyDescent="0.25">
      <c r="A331" s="756"/>
      <c r="B331" s="756"/>
      <c r="C331" s="755"/>
      <c r="D331" s="748"/>
      <c r="E331" s="755"/>
      <c r="F331" s="755"/>
      <c r="G331" s="756"/>
      <c r="H331" s="624"/>
      <c r="I331" s="756"/>
      <c r="J331" s="755"/>
      <c r="K331" s="755"/>
      <c r="L331" s="756"/>
      <c r="M331" s="756"/>
      <c r="N331" s="755"/>
      <c r="O331" s="755"/>
      <c r="P331" s="971" t="str">
        <f t="shared" si="29"/>
        <v xml:space="preserve"> </v>
      </c>
      <c r="Q331" s="972" t="str">
        <f t="shared" si="25"/>
        <v xml:space="preserve"> </v>
      </c>
      <c r="R331" s="972" t="str">
        <f t="shared" si="26"/>
        <v xml:space="preserve"> </v>
      </c>
      <c r="S331" s="971" t="str">
        <f t="shared" si="27"/>
        <v xml:space="preserve"> </v>
      </c>
      <c r="T331" s="972" t="str">
        <f t="shared" si="28"/>
        <v xml:space="preserve"> </v>
      </c>
    </row>
    <row r="332" spans="1:20" x14ac:dyDescent="0.25">
      <c r="A332" s="756"/>
      <c r="B332" s="756"/>
      <c r="C332" s="755"/>
      <c r="D332" s="748"/>
      <c r="E332" s="755"/>
      <c r="F332" s="755"/>
      <c r="G332" s="756"/>
      <c r="H332" s="624"/>
      <c r="I332" s="756"/>
      <c r="J332" s="755"/>
      <c r="K332" s="755"/>
      <c r="L332" s="756"/>
      <c r="M332" s="756"/>
      <c r="N332" s="755"/>
      <c r="O332" s="755"/>
      <c r="P332" s="971" t="str">
        <f t="shared" si="29"/>
        <v xml:space="preserve"> </v>
      </c>
      <c r="Q332" s="972" t="str">
        <f t="shared" si="25"/>
        <v xml:space="preserve"> </v>
      </c>
      <c r="R332" s="972" t="str">
        <f t="shared" si="26"/>
        <v xml:space="preserve"> </v>
      </c>
      <c r="S332" s="971" t="str">
        <f t="shared" si="27"/>
        <v xml:space="preserve"> </v>
      </c>
      <c r="T332" s="972" t="str">
        <f t="shared" si="28"/>
        <v xml:space="preserve"> </v>
      </c>
    </row>
    <row r="333" spans="1:20" x14ac:dyDescent="0.25">
      <c r="A333" s="756"/>
      <c r="B333" s="756"/>
      <c r="C333" s="755"/>
      <c r="D333" s="748"/>
      <c r="E333" s="755"/>
      <c r="F333" s="755"/>
      <c r="G333" s="756"/>
      <c r="H333" s="624"/>
      <c r="I333" s="756"/>
      <c r="J333" s="755"/>
      <c r="K333" s="755"/>
      <c r="L333" s="756"/>
      <c r="M333" s="756"/>
      <c r="N333" s="755"/>
      <c r="O333" s="755"/>
      <c r="P333" s="971" t="str">
        <f t="shared" si="29"/>
        <v xml:space="preserve"> </v>
      </c>
      <c r="Q333" s="972" t="str">
        <f t="shared" si="25"/>
        <v xml:space="preserve"> </v>
      </c>
      <c r="R333" s="972" t="str">
        <f t="shared" si="26"/>
        <v xml:space="preserve"> </v>
      </c>
      <c r="S333" s="971" t="str">
        <f t="shared" si="27"/>
        <v xml:space="preserve"> </v>
      </c>
      <c r="T333" s="972" t="str">
        <f t="shared" si="28"/>
        <v xml:space="preserve"> </v>
      </c>
    </row>
    <row r="334" spans="1:20" x14ac:dyDescent="0.25">
      <c r="A334" s="756"/>
      <c r="B334" s="756"/>
      <c r="C334" s="755"/>
      <c r="D334" s="748"/>
      <c r="E334" s="755"/>
      <c r="F334" s="755"/>
      <c r="G334" s="756"/>
      <c r="H334" s="624"/>
      <c r="I334" s="756"/>
      <c r="J334" s="755"/>
      <c r="K334" s="755"/>
      <c r="L334" s="756"/>
      <c r="M334" s="756"/>
      <c r="N334" s="755"/>
      <c r="O334" s="755"/>
      <c r="P334" s="971" t="str">
        <f t="shared" si="29"/>
        <v xml:space="preserve"> </v>
      </c>
      <c r="Q334" s="972" t="str">
        <f t="shared" si="25"/>
        <v xml:space="preserve"> </v>
      </c>
      <c r="R334" s="972" t="str">
        <f t="shared" si="26"/>
        <v xml:space="preserve"> </v>
      </c>
      <c r="S334" s="971" t="str">
        <f t="shared" si="27"/>
        <v xml:space="preserve"> </v>
      </c>
      <c r="T334" s="972" t="str">
        <f t="shared" si="28"/>
        <v xml:space="preserve"> </v>
      </c>
    </row>
    <row r="335" spans="1:20" x14ac:dyDescent="0.25">
      <c r="A335" s="756"/>
      <c r="B335" s="756"/>
      <c r="C335" s="755"/>
      <c r="D335" s="748"/>
      <c r="E335" s="755"/>
      <c r="F335" s="755"/>
      <c r="G335" s="756"/>
      <c r="H335" s="624"/>
      <c r="I335" s="756"/>
      <c r="J335" s="755"/>
      <c r="K335" s="755"/>
      <c r="L335" s="756"/>
      <c r="M335" s="756"/>
      <c r="N335" s="755"/>
      <c r="O335" s="755"/>
      <c r="P335" s="971" t="str">
        <f t="shared" si="29"/>
        <v xml:space="preserve"> </v>
      </c>
      <c r="Q335" s="972" t="str">
        <f t="shared" si="25"/>
        <v xml:space="preserve"> </v>
      </c>
      <c r="R335" s="972" t="str">
        <f t="shared" si="26"/>
        <v xml:space="preserve"> </v>
      </c>
      <c r="S335" s="971" t="str">
        <f t="shared" si="27"/>
        <v xml:space="preserve"> </v>
      </c>
      <c r="T335" s="972" t="str">
        <f t="shared" si="28"/>
        <v xml:space="preserve"> </v>
      </c>
    </row>
    <row r="336" spans="1:20" x14ac:dyDescent="0.25">
      <c r="A336" s="756"/>
      <c r="B336" s="756"/>
      <c r="C336" s="755"/>
      <c r="D336" s="748"/>
      <c r="E336" s="755"/>
      <c r="F336" s="755"/>
      <c r="G336" s="756"/>
      <c r="H336" s="624"/>
      <c r="I336" s="756"/>
      <c r="J336" s="755"/>
      <c r="K336" s="755"/>
      <c r="L336" s="756"/>
      <c r="M336" s="756"/>
      <c r="N336" s="755"/>
      <c r="O336" s="755"/>
      <c r="P336" s="971" t="str">
        <f t="shared" si="29"/>
        <v xml:space="preserve"> </v>
      </c>
      <c r="Q336" s="972" t="str">
        <f t="shared" si="25"/>
        <v xml:space="preserve"> </v>
      </c>
      <c r="R336" s="972" t="str">
        <f t="shared" si="26"/>
        <v xml:space="preserve"> </v>
      </c>
      <c r="S336" s="971" t="str">
        <f t="shared" si="27"/>
        <v xml:space="preserve"> </v>
      </c>
      <c r="T336" s="972" t="str">
        <f t="shared" si="28"/>
        <v xml:space="preserve"> </v>
      </c>
    </row>
    <row r="337" spans="1:20" x14ac:dyDescent="0.25">
      <c r="A337" s="756"/>
      <c r="B337" s="756"/>
      <c r="C337" s="755"/>
      <c r="D337" s="748"/>
      <c r="E337" s="755"/>
      <c r="F337" s="755"/>
      <c r="G337" s="756"/>
      <c r="H337" s="624"/>
      <c r="I337" s="756"/>
      <c r="J337" s="755"/>
      <c r="K337" s="755"/>
      <c r="L337" s="756"/>
      <c r="M337" s="756"/>
      <c r="N337" s="755"/>
      <c r="O337" s="755"/>
      <c r="P337" s="971" t="str">
        <f t="shared" si="29"/>
        <v xml:space="preserve"> </v>
      </c>
      <c r="Q337" s="972" t="str">
        <f t="shared" si="25"/>
        <v xml:space="preserve"> </v>
      </c>
      <c r="R337" s="972" t="str">
        <f t="shared" si="26"/>
        <v xml:space="preserve"> </v>
      </c>
      <c r="S337" s="971" t="str">
        <f t="shared" si="27"/>
        <v xml:space="preserve"> </v>
      </c>
      <c r="T337" s="972" t="str">
        <f t="shared" si="28"/>
        <v xml:space="preserve"> </v>
      </c>
    </row>
    <row r="338" spans="1:20" x14ac:dyDescent="0.25">
      <c r="A338" s="756"/>
      <c r="B338" s="756"/>
      <c r="C338" s="755"/>
      <c r="D338" s="748"/>
      <c r="E338" s="755"/>
      <c r="F338" s="755"/>
      <c r="G338" s="756"/>
      <c r="H338" s="624"/>
      <c r="I338" s="756"/>
      <c r="J338" s="755"/>
      <c r="K338" s="755"/>
      <c r="L338" s="756"/>
      <c r="M338" s="756"/>
      <c r="N338" s="755"/>
      <c r="O338" s="755"/>
      <c r="P338" s="971" t="str">
        <f t="shared" si="29"/>
        <v xml:space="preserve"> </v>
      </c>
      <c r="Q338" s="972" t="str">
        <f t="shared" si="25"/>
        <v xml:space="preserve"> </v>
      </c>
      <c r="R338" s="972" t="str">
        <f t="shared" si="26"/>
        <v xml:space="preserve"> </v>
      </c>
      <c r="S338" s="971" t="str">
        <f t="shared" si="27"/>
        <v xml:space="preserve"> </v>
      </c>
      <c r="T338" s="972" t="str">
        <f t="shared" si="28"/>
        <v xml:space="preserve"> </v>
      </c>
    </row>
    <row r="339" spans="1:20" x14ac:dyDescent="0.25">
      <c r="A339" s="756"/>
      <c r="B339" s="756"/>
      <c r="C339" s="755"/>
      <c r="D339" s="748"/>
      <c r="E339" s="755"/>
      <c r="F339" s="755"/>
      <c r="G339" s="756"/>
      <c r="H339" s="624"/>
      <c r="I339" s="756"/>
      <c r="J339" s="755"/>
      <c r="K339" s="755"/>
      <c r="L339" s="756"/>
      <c r="M339" s="756"/>
      <c r="N339" s="755"/>
      <c r="O339" s="755"/>
      <c r="P339" s="971" t="str">
        <f t="shared" si="29"/>
        <v xml:space="preserve"> </v>
      </c>
      <c r="Q339" s="972" t="str">
        <f t="shared" si="25"/>
        <v xml:space="preserve"> </v>
      </c>
      <c r="R339" s="972" t="str">
        <f t="shared" si="26"/>
        <v xml:space="preserve"> </v>
      </c>
      <c r="S339" s="971" t="str">
        <f t="shared" si="27"/>
        <v xml:space="preserve"> </v>
      </c>
      <c r="T339" s="972" t="str">
        <f t="shared" si="28"/>
        <v xml:space="preserve"> </v>
      </c>
    </row>
    <row r="340" spans="1:20" x14ac:dyDescent="0.25">
      <c r="A340" s="756"/>
      <c r="B340" s="756"/>
      <c r="C340" s="755"/>
      <c r="D340" s="748"/>
      <c r="E340" s="755"/>
      <c r="F340" s="755"/>
      <c r="G340" s="756"/>
      <c r="H340" s="624"/>
      <c r="I340" s="756"/>
      <c r="J340" s="755"/>
      <c r="K340" s="755"/>
      <c r="L340" s="756"/>
      <c r="M340" s="756"/>
      <c r="N340" s="755"/>
      <c r="O340" s="755"/>
      <c r="P340" s="971" t="str">
        <f t="shared" si="29"/>
        <v xml:space="preserve"> </v>
      </c>
      <c r="Q340" s="972" t="str">
        <f t="shared" si="25"/>
        <v xml:space="preserve"> </v>
      </c>
      <c r="R340" s="972" t="str">
        <f t="shared" si="26"/>
        <v xml:space="preserve"> </v>
      </c>
      <c r="S340" s="971" t="str">
        <f t="shared" si="27"/>
        <v xml:space="preserve"> </v>
      </c>
      <c r="T340" s="972" t="str">
        <f t="shared" si="28"/>
        <v xml:space="preserve"> </v>
      </c>
    </row>
    <row r="341" spans="1:20" x14ac:dyDescent="0.25">
      <c r="A341" s="756"/>
      <c r="B341" s="756"/>
      <c r="C341" s="755"/>
      <c r="D341" s="748"/>
      <c r="E341" s="755"/>
      <c r="F341" s="755"/>
      <c r="G341" s="756"/>
      <c r="H341" s="624"/>
      <c r="I341" s="756"/>
      <c r="J341" s="755"/>
      <c r="K341" s="755"/>
      <c r="L341" s="756"/>
      <c r="M341" s="756"/>
      <c r="N341" s="755"/>
      <c r="O341" s="755"/>
      <c r="P341" s="971" t="str">
        <f t="shared" si="29"/>
        <v xml:space="preserve"> </v>
      </c>
      <c r="Q341" s="972" t="str">
        <f t="shared" si="25"/>
        <v xml:space="preserve"> </v>
      </c>
      <c r="R341" s="972" t="str">
        <f t="shared" si="26"/>
        <v xml:space="preserve"> </v>
      </c>
      <c r="S341" s="971" t="str">
        <f t="shared" si="27"/>
        <v xml:space="preserve"> </v>
      </c>
      <c r="T341" s="972" t="str">
        <f t="shared" si="28"/>
        <v xml:space="preserve"> </v>
      </c>
    </row>
    <row r="342" spans="1:20" x14ac:dyDescent="0.25">
      <c r="A342" s="756"/>
      <c r="B342" s="756"/>
      <c r="C342" s="755"/>
      <c r="D342" s="748"/>
      <c r="E342" s="755"/>
      <c r="F342" s="755"/>
      <c r="G342" s="756"/>
      <c r="H342" s="624"/>
      <c r="I342" s="756"/>
      <c r="J342" s="755"/>
      <c r="K342" s="755"/>
      <c r="L342" s="756"/>
      <c r="M342" s="756"/>
      <c r="N342" s="755"/>
      <c r="O342" s="755"/>
      <c r="P342" s="971" t="str">
        <f t="shared" si="29"/>
        <v xml:space="preserve"> </v>
      </c>
      <c r="Q342" s="972" t="str">
        <f t="shared" si="25"/>
        <v xml:space="preserve"> </v>
      </c>
      <c r="R342" s="972" t="str">
        <f t="shared" si="26"/>
        <v xml:space="preserve"> </v>
      </c>
      <c r="S342" s="971" t="str">
        <f t="shared" si="27"/>
        <v xml:space="preserve"> </v>
      </c>
      <c r="T342" s="972" t="str">
        <f t="shared" si="28"/>
        <v xml:space="preserve"> </v>
      </c>
    </row>
    <row r="343" spans="1:20" x14ac:dyDescent="0.25">
      <c r="A343" s="756"/>
      <c r="B343" s="756"/>
      <c r="C343" s="755"/>
      <c r="D343" s="748"/>
      <c r="E343" s="755"/>
      <c r="F343" s="755"/>
      <c r="G343" s="756"/>
      <c r="H343" s="624"/>
      <c r="I343" s="756"/>
      <c r="J343" s="755"/>
      <c r="K343" s="755"/>
      <c r="L343" s="756"/>
      <c r="M343" s="756"/>
      <c r="N343" s="755"/>
      <c r="O343" s="755"/>
      <c r="P343" s="971" t="str">
        <f t="shared" si="29"/>
        <v xml:space="preserve"> </v>
      </c>
      <c r="Q343" s="972" t="str">
        <f t="shared" si="25"/>
        <v xml:space="preserve"> </v>
      </c>
      <c r="R343" s="972" t="str">
        <f t="shared" si="26"/>
        <v xml:space="preserve"> </v>
      </c>
      <c r="S343" s="971" t="str">
        <f t="shared" si="27"/>
        <v xml:space="preserve"> </v>
      </c>
      <c r="T343" s="972" t="str">
        <f t="shared" si="28"/>
        <v xml:space="preserve"> </v>
      </c>
    </row>
    <row r="344" spans="1:20" x14ac:dyDescent="0.25">
      <c r="A344" s="756"/>
      <c r="B344" s="756"/>
      <c r="C344" s="755"/>
      <c r="D344" s="748"/>
      <c r="E344" s="755"/>
      <c r="F344" s="755"/>
      <c r="G344" s="756"/>
      <c r="H344" s="624"/>
      <c r="I344" s="756"/>
      <c r="J344" s="755"/>
      <c r="K344" s="755"/>
      <c r="L344" s="756"/>
      <c r="M344" s="756"/>
      <c r="N344" s="755"/>
      <c r="O344" s="755"/>
      <c r="P344" s="971" t="str">
        <f t="shared" si="29"/>
        <v xml:space="preserve"> </v>
      </c>
      <c r="Q344" s="972" t="str">
        <f t="shared" si="25"/>
        <v xml:space="preserve"> </v>
      </c>
      <c r="R344" s="972" t="str">
        <f t="shared" si="26"/>
        <v xml:space="preserve"> </v>
      </c>
      <c r="S344" s="971" t="str">
        <f t="shared" si="27"/>
        <v xml:space="preserve"> </v>
      </c>
      <c r="T344" s="972" t="str">
        <f t="shared" si="28"/>
        <v xml:space="preserve"> </v>
      </c>
    </row>
    <row r="345" spans="1:20" x14ac:dyDescent="0.25">
      <c r="A345" s="756"/>
      <c r="B345" s="756"/>
      <c r="C345" s="755"/>
      <c r="D345" s="748"/>
      <c r="E345" s="755"/>
      <c r="F345" s="755"/>
      <c r="G345" s="756"/>
      <c r="H345" s="624"/>
      <c r="I345" s="756"/>
      <c r="J345" s="755"/>
      <c r="K345" s="755"/>
      <c r="L345" s="756"/>
      <c r="M345" s="756"/>
      <c r="N345" s="755"/>
      <c r="O345" s="755"/>
      <c r="P345" s="971" t="str">
        <f t="shared" si="29"/>
        <v xml:space="preserve"> </v>
      </c>
      <c r="Q345" s="972" t="str">
        <f t="shared" si="25"/>
        <v xml:space="preserve"> </v>
      </c>
      <c r="R345" s="972" t="str">
        <f t="shared" si="26"/>
        <v xml:space="preserve"> </v>
      </c>
      <c r="S345" s="971" t="str">
        <f t="shared" si="27"/>
        <v xml:space="preserve"> </v>
      </c>
      <c r="T345" s="972" t="str">
        <f t="shared" si="28"/>
        <v xml:space="preserve"> </v>
      </c>
    </row>
    <row r="346" spans="1:20" x14ac:dyDescent="0.25">
      <c r="A346" s="756"/>
      <c r="B346" s="756"/>
      <c r="C346" s="755"/>
      <c r="D346" s="748"/>
      <c r="E346" s="755"/>
      <c r="F346" s="755"/>
      <c r="G346" s="756"/>
      <c r="H346" s="624"/>
      <c r="I346" s="756"/>
      <c r="J346" s="755"/>
      <c r="K346" s="755"/>
      <c r="L346" s="756"/>
      <c r="M346" s="756"/>
      <c r="N346" s="755"/>
      <c r="O346" s="755"/>
      <c r="P346" s="971" t="str">
        <f t="shared" si="29"/>
        <v xml:space="preserve"> </v>
      </c>
      <c r="Q346" s="972" t="str">
        <f t="shared" si="25"/>
        <v xml:space="preserve"> </v>
      </c>
      <c r="R346" s="972" t="str">
        <f t="shared" si="26"/>
        <v xml:space="preserve"> </v>
      </c>
      <c r="S346" s="971" t="str">
        <f t="shared" si="27"/>
        <v xml:space="preserve"> </v>
      </c>
      <c r="T346" s="972" t="str">
        <f t="shared" si="28"/>
        <v xml:space="preserve"> </v>
      </c>
    </row>
    <row r="347" spans="1:20" x14ac:dyDescent="0.25">
      <c r="A347" s="756"/>
      <c r="B347" s="756"/>
      <c r="C347" s="755"/>
      <c r="D347" s="748"/>
      <c r="E347" s="755"/>
      <c r="F347" s="755"/>
      <c r="G347" s="756"/>
      <c r="H347" s="624"/>
      <c r="I347" s="756"/>
      <c r="J347" s="755"/>
      <c r="K347" s="755"/>
      <c r="L347" s="756"/>
      <c r="M347" s="756"/>
      <c r="N347" s="755"/>
      <c r="O347" s="755"/>
      <c r="P347" s="971" t="str">
        <f t="shared" si="29"/>
        <v xml:space="preserve"> </v>
      </c>
      <c r="Q347" s="972" t="str">
        <f t="shared" si="25"/>
        <v xml:space="preserve"> </v>
      </c>
      <c r="R347" s="972" t="str">
        <f t="shared" si="26"/>
        <v xml:space="preserve"> </v>
      </c>
      <c r="S347" s="971" t="str">
        <f t="shared" si="27"/>
        <v xml:space="preserve"> </v>
      </c>
      <c r="T347" s="972" t="str">
        <f t="shared" si="28"/>
        <v xml:space="preserve"> </v>
      </c>
    </row>
    <row r="348" spans="1:20" x14ac:dyDescent="0.25">
      <c r="A348" s="756"/>
      <c r="B348" s="756"/>
      <c r="C348" s="755"/>
      <c r="D348" s="748"/>
      <c r="E348" s="755"/>
      <c r="F348" s="755"/>
      <c r="G348" s="756"/>
      <c r="H348" s="624"/>
      <c r="I348" s="756"/>
      <c r="J348" s="755"/>
      <c r="K348" s="755"/>
      <c r="L348" s="756"/>
      <c r="M348" s="756"/>
      <c r="N348" s="755"/>
      <c r="O348" s="755"/>
      <c r="P348" s="971" t="str">
        <f t="shared" si="29"/>
        <v xml:space="preserve"> </v>
      </c>
      <c r="Q348" s="972" t="str">
        <f t="shared" si="25"/>
        <v xml:space="preserve"> </v>
      </c>
      <c r="R348" s="972" t="str">
        <f t="shared" si="26"/>
        <v xml:space="preserve"> </v>
      </c>
      <c r="S348" s="971" t="str">
        <f t="shared" si="27"/>
        <v xml:space="preserve"> </v>
      </c>
      <c r="T348" s="972" t="str">
        <f t="shared" si="28"/>
        <v xml:space="preserve"> </v>
      </c>
    </row>
    <row r="349" spans="1:20" x14ac:dyDescent="0.25">
      <c r="A349" s="756"/>
      <c r="B349" s="756"/>
      <c r="C349" s="755"/>
      <c r="D349" s="748"/>
      <c r="E349" s="755"/>
      <c r="F349" s="755"/>
      <c r="G349" s="756"/>
      <c r="H349" s="624"/>
      <c r="I349" s="756"/>
      <c r="J349" s="755"/>
      <c r="K349" s="755"/>
      <c r="L349" s="756"/>
      <c r="M349" s="756"/>
      <c r="N349" s="755"/>
      <c r="O349" s="755"/>
      <c r="P349" s="971" t="str">
        <f t="shared" si="29"/>
        <v xml:space="preserve"> </v>
      </c>
      <c r="Q349" s="972" t="str">
        <f t="shared" si="25"/>
        <v xml:space="preserve"> </v>
      </c>
      <c r="R349" s="972" t="str">
        <f t="shared" si="26"/>
        <v xml:space="preserve"> </v>
      </c>
      <c r="S349" s="971" t="str">
        <f t="shared" si="27"/>
        <v xml:space="preserve"> </v>
      </c>
      <c r="T349" s="972" t="str">
        <f t="shared" si="28"/>
        <v xml:space="preserve"> </v>
      </c>
    </row>
    <row r="350" spans="1:20" x14ac:dyDescent="0.25">
      <c r="A350" s="756"/>
      <c r="B350" s="756"/>
      <c r="C350" s="755"/>
      <c r="D350" s="748"/>
      <c r="E350" s="755"/>
      <c r="F350" s="755"/>
      <c r="G350" s="756"/>
      <c r="H350" s="624"/>
      <c r="I350" s="756"/>
      <c r="J350" s="755"/>
      <c r="K350" s="755"/>
      <c r="L350" s="756"/>
      <c r="M350" s="756"/>
      <c r="N350" s="755"/>
      <c r="O350" s="755"/>
      <c r="P350" s="971" t="str">
        <f t="shared" si="29"/>
        <v xml:space="preserve"> </v>
      </c>
      <c r="Q350" s="972" t="str">
        <f t="shared" si="25"/>
        <v xml:space="preserve"> </v>
      </c>
      <c r="R350" s="972" t="str">
        <f t="shared" si="26"/>
        <v xml:space="preserve"> </v>
      </c>
      <c r="S350" s="971" t="str">
        <f t="shared" si="27"/>
        <v xml:space="preserve"> </v>
      </c>
      <c r="T350" s="972" t="str">
        <f t="shared" si="28"/>
        <v xml:space="preserve"> </v>
      </c>
    </row>
    <row r="351" spans="1:20" x14ac:dyDescent="0.25">
      <c r="A351" s="756"/>
      <c r="B351" s="756"/>
      <c r="C351" s="755"/>
      <c r="D351" s="748"/>
      <c r="E351" s="755"/>
      <c r="F351" s="755"/>
      <c r="G351" s="756"/>
      <c r="H351" s="624"/>
      <c r="I351" s="756"/>
      <c r="J351" s="755"/>
      <c r="K351" s="755"/>
      <c r="L351" s="756"/>
      <c r="M351" s="756"/>
      <c r="N351" s="755"/>
      <c r="O351" s="755"/>
      <c r="P351" s="971" t="str">
        <f t="shared" si="29"/>
        <v xml:space="preserve"> </v>
      </c>
      <c r="Q351" s="972" t="str">
        <f t="shared" si="25"/>
        <v xml:space="preserve"> </v>
      </c>
      <c r="R351" s="972" t="str">
        <f t="shared" si="26"/>
        <v xml:space="preserve"> </v>
      </c>
      <c r="S351" s="971" t="str">
        <f t="shared" si="27"/>
        <v xml:space="preserve"> </v>
      </c>
      <c r="T351" s="972" t="str">
        <f t="shared" si="28"/>
        <v xml:space="preserve"> </v>
      </c>
    </row>
    <row r="352" spans="1:20" x14ac:dyDescent="0.25">
      <c r="A352" s="756"/>
      <c r="B352" s="756"/>
      <c r="C352" s="755"/>
      <c r="D352" s="748"/>
      <c r="E352" s="755"/>
      <c r="F352" s="755"/>
      <c r="G352" s="756"/>
      <c r="H352" s="624"/>
      <c r="I352" s="756"/>
      <c r="J352" s="755"/>
      <c r="K352" s="755"/>
      <c r="L352" s="756"/>
      <c r="M352" s="756"/>
      <c r="N352" s="755"/>
      <c r="O352" s="755"/>
      <c r="P352" s="971" t="str">
        <f t="shared" si="29"/>
        <v xml:space="preserve"> </v>
      </c>
      <c r="Q352" s="972" t="str">
        <f t="shared" si="25"/>
        <v xml:space="preserve"> </v>
      </c>
      <c r="R352" s="972" t="str">
        <f t="shared" si="26"/>
        <v xml:space="preserve"> </v>
      </c>
      <c r="S352" s="971" t="str">
        <f t="shared" si="27"/>
        <v xml:space="preserve"> </v>
      </c>
      <c r="T352" s="972" t="str">
        <f t="shared" si="28"/>
        <v xml:space="preserve"> </v>
      </c>
    </row>
    <row r="353" spans="1:20" x14ac:dyDescent="0.25">
      <c r="A353" s="756"/>
      <c r="B353" s="756"/>
      <c r="C353" s="755"/>
      <c r="D353" s="748"/>
      <c r="E353" s="755"/>
      <c r="F353" s="755"/>
      <c r="G353" s="756"/>
      <c r="H353" s="624"/>
      <c r="I353" s="756"/>
      <c r="J353" s="755"/>
      <c r="K353" s="755"/>
      <c r="L353" s="756"/>
      <c r="M353" s="756"/>
      <c r="N353" s="755"/>
      <c r="O353" s="755"/>
      <c r="P353" s="971" t="str">
        <f t="shared" si="29"/>
        <v xml:space="preserve"> </v>
      </c>
      <c r="Q353" s="972" t="str">
        <f t="shared" si="25"/>
        <v xml:space="preserve"> </v>
      </c>
      <c r="R353" s="972" t="str">
        <f t="shared" si="26"/>
        <v xml:space="preserve"> </v>
      </c>
      <c r="S353" s="971" t="str">
        <f t="shared" si="27"/>
        <v xml:space="preserve"> </v>
      </c>
      <c r="T353" s="972" t="str">
        <f t="shared" si="28"/>
        <v xml:space="preserve"> </v>
      </c>
    </row>
    <row r="354" spans="1:20" x14ac:dyDescent="0.25">
      <c r="A354" s="756"/>
      <c r="B354" s="756"/>
      <c r="C354" s="755"/>
      <c r="D354" s="748"/>
      <c r="E354" s="755"/>
      <c r="F354" s="755"/>
      <c r="G354" s="756"/>
      <c r="H354" s="624"/>
      <c r="I354" s="756"/>
      <c r="J354" s="755"/>
      <c r="K354" s="755"/>
      <c r="L354" s="756"/>
      <c r="M354" s="756"/>
      <c r="N354" s="755"/>
      <c r="O354" s="755"/>
      <c r="P354" s="971" t="str">
        <f t="shared" si="29"/>
        <v xml:space="preserve"> </v>
      </c>
      <c r="Q354" s="972" t="str">
        <f t="shared" si="25"/>
        <v xml:space="preserve"> </v>
      </c>
      <c r="R354" s="972" t="str">
        <f t="shared" si="26"/>
        <v xml:space="preserve"> </v>
      </c>
      <c r="S354" s="971" t="str">
        <f t="shared" si="27"/>
        <v xml:space="preserve"> </v>
      </c>
      <c r="T354" s="972" t="str">
        <f t="shared" si="28"/>
        <v xml:space="preserve"> </v>
      </c>
    </row>
    <row r="355" spans="1:20" x14ac:dyDescent="0.25">
      <c r="A355" s="756"/>
      <c r="B355" s="756"/>
      <c r="C355" s="755"/>
      <c r="D355" s="748"/>
      <c r="E355" s="755"/>
      <c r="F355" s="755"/>
      <c r="G355" s="756"/>
      <c r="H355" s="624"/>
      <c r="I355" s="756"/>
      <c r="J355" s="755"/>
      <c r="K355" s="755"/>
      <c r="L355" s="756"/>
      <c r="M355" s="756"/>
      <c r="N355" s="755"/>
      <c r="O355" s="755"/>
      <c r="P355" s="971" t="str">
        <f t="shared" si="29"/>
        <v xml:space="preserve"> </v>
      </c>
      <c r="Q355" s="972" t="str">
        <f t="shared" si="25"/>
        <v xml:space="preserve"> </v>
      </c>
      <c r="R355" s="972" t="str">
        <f t="shared" si="26"/>
        <v xml:space="preserve"> </v>
      </c>
      <c r="S355" s="971" t="str">
        <f t="shared" si="27"/>
        <v xml:space="preserve"> </v>
      </c>
      <c r="T355" s="972" t="str">
        <f t="shared" si="28"/>
        <v xml:space="preserve"> </v>
      </c>
    </row>
    <row r="356" spans="1:20" x14ac:dyDescent="0.25">
      <c r="A356" s="756"/>
      <c r="B356" s="756"/>
      <c r="C356" s="755"/>
      <c r="D356" s="748"/>
      <c r="E356" s="755"/>
      <c r="F356" s="755"/>
      <c r="G356" s="756"/>
      <c r="H356" s="624"/>
      <c r="I356" s="756"/>
      <c r="J356" s="755"/>
      <c r="K356" s="755"/>
      <c r="L356" s="756"/>
      <c r="M356" s="756"/>
      <c r="N356" s="755"/>
      <c r="O356" s="755"/>
      <c r="P356" s="971" t="str">
        <f t="shared" si="29"/>
        <v xml:space="preserve"> </v>
      </c>
      <c r="Q356" s="972" t="str">
        <f t="shared" si="25"/>
        <v xml:space="preserve"> </v>
      </c>
      <c r="R356" s="972" t="str">
        <f t="shared" si="26"/>
        <v xml:space="preserve"> </v>
      </c>
      <c r="S356" s="971" t="str">
        <f t="shared" si="27"/>
        <v xml:space="preserve"> </v>
      </c>
      <c r="T356" s="972" t="str">
        <f t="shared" si="28"/>
        <v xml:space="preserve"> </v>
      </c>
    </row>
    <row r="357" spans="1:20" x14ac:dyDescent="0.25">
      <c r="A357" s="756"/>
      <c r="B357" s="756"/>
      <c r="C357" s="755"/>
      <c r="D357" s="748"/>
      <c r="E357" s="755"/>
      <c r="F357" s="755"/>
      <c r="G357" s="756"/>
      <c r="H357" s="624"/>
      <c r="I357" s="756"/>
      <c r="J357" s="755"/>
      <c r="K357" s="755"/>
      <c r="L357" s="756"/>
      <c r="M357" s="756"/>
      <c r="N357" s="755"/>
      <c r="O357" s="755"/>
      <c r="P357" s="971" t="str">
        <f t="shared" si="29"/>
        <v xml:space="preserve"> </v>
      </c>
      <c r="Q357" s="972" t="str">
        <f t="shared" si="25"/>
        <v xml:space="preserve"> </v>
      </c>
      <c r="R357" s="972" t="str">
        <f t="shared" si="26"/>
        <v xml:space="preserve"> </v>
      </c>
      <c r="S357" s="971" t="str">
        <f t="shared" si="27"/>
        <v xml:space="preserve"> </v>
      </c>
      <c r="T357" s="972" t="str">
        <f t="shared" si="28"/>
        <v xml:space="preserve"> </v>
      </c>
    </row>
    <row r="358" spans="1:20" x14ac:dyDescent="0.25">
      <c r="A358" s="756"/>
      <c r="B358" s="756"/>
      <c r="C358" s="755"/>
      <c r="D358" s="748"/>
      <c r="E358" s="755"/>
      <c r="F358" s="755"/>
      <c r="G358" s="756"/>
      <c r="H358" s="624"/>
      <c r="I358" s="756"/>
      <c r="J358" s="755"/>
      <c r="K358" s="755"/>
      <c r="L358" s="756"/>
      <c r="M358" s="756"/>
      <c r="N358" s="755"/>
      <c r="O358" s="755"/>
      <c r="P358" s="971" t="str">
        <f t="shared" si="29"/>
        <v xml:space="preserve"> </v>
      </c>
      <c r="Q358" s="972" t="str">
        <f t="shared" si="25"/>
        <v xml:space="preserve"> </v>
      </c>
      <c r="R358" s="972" t="str">
        <f t="shared" si="26"/>
        <v xml:space="preserve"> </v>
      </c>
      <c r="S358" s="971" t="str">
        <f t="shared" si="27"/>
        <v xml:space="preserve"> </v>
      </c>
      <c r="T358" s="972" t="str">
        <f t="shared" si="28"/>
        <v xml:space="preserve"> </v>
      </c>
    </row>
    <row r="359" spans="1:20" x14ac:dyDescent="0.25">
      <c r="A359" s="756"/>
      <c r="B359" s="756"/>
      <c r="C359" s="755"/>
      <c r="D359" s="748"/>
      <c r="E359" s="755"/>
      <c r="F359" s="755"/>
      <c r="G359" s="756"/>
      <c r="H359" s="624"/>
      <c r="I359" s="756"/>
      <c r="J359" s="755"/>
      <c r="K359" s="755"/>
      <c r="L359" s="756"/>
      <c r="M359" s="756"/>
      <c r="N359" s="755"/>
      <c r="O359" s="755"/>
      <c r="P359" s="971" t="str">
        <f t="shared" si="29"/>
        <v xml:space="preserve"> </v>
      </c>
      <c r="Q359" s="972" t="str">
        <f t="shared" si="25"/>
        <v xml:space="preserve"> </v>
      </c>
      <c r="R359" s="972" t="str">
        <f t="shared" si="26"/>
        <v xml:space="preserve"> </v>
      </c>
      <c r="S359" s="971" t="str">
        <f t="shared" si="27"/>
        <v xml:space="preserve"> </v>
      </c>
      <c r="T359" s="972" t="str">
        <f t="shared" si="28"/>
        <v xml:space="preserve"> </v>
      </c>
    </row>
    <row r="360" spans="1:20" x14ac:dyDescent="0.25">
      <c r="A360" s="756"/>
      <c r="B360" s="756"/>
      <c r="C360" s="755"/>
      <c r="D360" s="748"/>
      <c r="E360" s="755"/>
      <c r="F360" s="755"/>
      <c r="G360" s="756"/>
      <c r="H360" s="624"/>
      <c r="I360" s="756"/>
      <c r="J360" s="755"/>
      <c r="K360" s="755"/>
      <c r="L360" s="756"/>
      <c r="M360" s="756"/>
      <c r="N360" s="755"/>
      <c r="O360" s="755"/>
      <c r="P360" s="971" t="str">
        <f t="shared" si="29"/>
        <v xml:space="preserve"> </v>
      </c>
      <c r="Q360" s="972" t="str">
        <f t="shared" si="25"/>
        <v xml:space="preserve"> </v>
      </c>
      <c r="R360" s="972" t="str">
        <f t="shared" si="26"/>
        <v xml:space="preserve"> </v>
      </c>
      <c r="S360" s="971" t="str">
        <f t="shared" si="27"/>
        <v xml:space="preserve"> </v>
      </c>
      <c r="T360" s="972" t="str">
        <f t="shared" si="28"/>
        <v xml:space="preserve"> </v>
      </c>
    </row>
    <row r="361" spans="1:20" x14ac:dyDescent="0.25">
      <c r="A361" s="756"/>
      <c r="B361" s="756"/>
      <c r="C361" s="755"/>
      <c r="D361" s="748"/>
      <c r="E361" s="755"/>
      <c r="F361" s="755"/>
      <c r="G361" s="756"/>
      <c r="H361" s="624"/>
      <c r="I361" s="756"/>
      <c r="J361" s="755"/>
      <c r="K361" s="755"/>
      <c r="L361" s="756"/>
      <c r="M361" s="756"/>
      <c r="N361" s="755"/>
      <c r="O361" s="755"/>
      <c r="P361" s="971" t="str">
        <f t="shared" si="29"/>
        <v xml:space="preserve"> </v>
      </c>
      <c r="Q361" s="972" t="str">
        <f t="shared" si="25"/>
        <v xml:space="preserve"> </v>
      </c>
      <c r="R361" s="972" t="str">
        <f t="shared" si="26"/>
        <v xml:space="preserve"> </v>
      </c>
      <c r="S361" s="971" t="str">
        <f t="shared" si="27"/>
        <v xml:space="preserve"> </v>
      </c>
      <c r="T361" s="972" t="str">
        <f t="shared" si="28"/>
        <v xml:space="preserve"> </v>
      </c>
    </row>
    <row r="362" spans="1:20" x14ac:dyDescent="0.25">
      <c r="A362" s="756"/>
      <c r="B362" s="756"/>
      <c r="C362" s="755"/>
      <c r="D362" s="748"/>
      <c r="E362" s="755"/>
      <c r="F362" s="755"/>
      <c r="G362" s="756"/>
      <c r="H362" s="624"/>
      <c r="I362" s="756"/>
      <c r="J362" s="755"/>
      <c r="K362" s="755"/>
      <c r="L362" s="756"/>
      <c r="M362" s="756"/>
      <c r="N362" s="755"/>
      <c r="O362" s="755"/>
      <c r="P362" s="971" t="str">
        <f t="shared" si="29"/>
        <v xml:space="preserve"> </v>
      </c>
      <c r="Q362" s="972" t="str">
        <f t="shared" si="25"/>
        <v xml:space="preserve"> </v>
      </c>
      <c r="R362" s="972" t="str">
        <f t="shared" si="26"/>
        <v xml:space="preserve"> </v>
      </c>
      <c r="S362" s="971" t="str">
        <f t="shared" si="27"/>
        <v xml:space="preserve"> </v>
      </c>
      <c r="T362" s="972" t="str">
        <f t="shared" si="28"/>
        <v xml:space="preserve"> </v>
      </c>
    </row>
    <row r="363" spans="1:20" x14ac:dyDescent="0.25">
      <c r="A363" s="756"/>
      <c r="B363" s="756"/>
      <c r="C363" s="755"/>
      <c r="D363" s="748"/>
      <c r="E363" s="755"/>
      <c r="F363" s="755"/>
      <c r="G363" s="756"/>
      <c r="H363" s="624"/>
      <c r="I363" s="756"/>
      <c r="J363" s="755"/>
      <c r="K363" s="755"/>
      <c r="L363" s="756"/>
      <c r="M363" s="756"/>
      <c r="N363" s="755"/>
      <c r="O363" s="755"/>
      <c r="P363" s="971" t="str">
        <f t="shared" si="29"/>
        <v xml:space="preserve"> </v>
      </c>
      <c r="Q363" s="972" t="str">
        <f t="shared" si="25"/>
        <v xml:space="preserve"> </v>
      </c>
      <c r="R363" s="972" t="str">
        <f t="shared" si="26"/>
        <v xml:space="preserve"> </v>
      </c>
      <c r="S363" s="971" t="str">
        <f t="shared" si="27"/>
        <v xml:space="preserve"> </v>
      </c>
      <c r="T363" s="972" t="str">
        <f t="shared" si="28"/>
        <v xml:space="preserve"> </v>
      </c>
    </row>
    <row r="364" spans="1:20" x14ac:dyDescent="0.25">
      <c r="A364" s="756"/>
      <c r="B364" s="756"/>
      <c r="C364" s="755"/>
      <c r="D364" s="748"/>
      <c r="E364" s="755"/>
      <c r="F364" s="755"/>
      <c r="G364" s="756"/>
      <c r="H364" s="624"/>
      <c r="I364" s="756"/>
      <c r="J364" s="755"/>
      <c r="K364" s="755"/>
      <c r="L364" s="756"/>
      <c r="M364" s="756"/>
      <c r="N364" s="755"/>
      <c r="O364" s="755"/>
      <c r="P364" s="971" t="str">
        <f t="shared" si="29"/>
        <v xml:space="preserve"> </v>
      </c>
      <c r="Q364" s="972" t="str">
        <f t="shared" si="25"/>
        <v xml:space="preserve"> </v>
      </c>
      <c r="R364" s="972" t="str">
        <f t="shared" si="26"/>
        <v xml:space="preserve"> </v>
      </c>
      <c r="S364" s="971" t="str">
        <f t="shared" si="27"/>
        <v xml:space="preserve"> </v>
      </c>
      <c r="T364" s="972" t="str">
        <f t="shared" si="28"/>
        <v xml:space="preserve"> </v>
      </c>
    </row>
    <row r="365" spans="1:20" x14ac:dyDescent="0.25">
      <c r="A365" s="756"/>
      <c r="B365" s="756"/>
      <c r="C365" s="755"/>
      <c r="D365" s="748"/>
      <c r="E365" s="755"/>
      <c r="F365" s="755"/>
      <c r="G365" s="756"/>
      <c r="H365" s="624"/>
      <c r="I365" s="756"/>
      <c r="J365" s="755"/>
      <c r="K365" s="755"/>
      <c r="L365" s="756"/>
      <c r="M365" s="756"/>
      <c r="N365" s="755"/>
      <c r="O365" s="755"/>
      <c r="P365" s="971" t="str">
        <f t="shared" si="29"/>
        <v xml:space="preserve"> </v>
      </c>
      <c r="Q365" s="972" t="str">
        <f t="shared" si="25"/>
        <v xml:space="preserve"> </v>
      </c>
      <c r="R365" s="972" t="str">
        <f t="shared" si="26"/>
        <v xml:space="preserve"> </v>
      </c>
      <c r="S365" s="971" t="str">
        <f t="shared" si="27"/>
        <v xml:space="preserve"> </v>
      </c>
      <c r="T365" s="972" t="str">
        <f t="shared" si="28"/>
        <v xml:space="preserve"> </v>
      </c>
    </row>
    <row r="366" spans="1:20" x14ac:dyDescent="0.25">
      <c r="A366" s="756"/>
      <c r="B366" s="756"/>
      <c r="C366" s="755"/>
      <c r="D366" s="748"/>
      <c r="E366" s="755"/>
      <c r="F366" s="755"/>
      <c r="G366" s="756"/>
      <c r="H366" s="624"/>
      <c r="I366" s="756"/>
      <c r="J366" s="755"/>
      <c r="K366" s="755"/>
      <c r="L366" s="756"/>
      <c r="M366" s="756"/>
      <c r="N366" s="755"/>
      <c r="O366" s="755"/>
      <c r="P366" s="971" t="str">
        <f t="shared" si="29"/>
        <v xml:space="preserve"> </v>
      </c>
      <c r="Q366" s="972" t="str">
        <f t="shared" si="25"/>
        <v xml:space="preserve"> </v>
      </c>
      <c r="R366" s="972" t="str">
        <f t="shared" si="26"/>
        <v xml:space="preserve"> </v>
      </c>
      <c r="S366" s="971" t="str">
        <f t="shared" si="27"/>
        <v xml:space="preserve"> </v>
      </c>
      <c r="T366" s="972" t="str">
        <f t="shared" si="28"/>
        <v xml:space="preserve"> </v>
      </c>
    </row>
    <row r="367" spans="1:20" x14ac:dyDescent="0.25">
      <c r="A367" s="756"/>
      <c r="B367" s="756"/>
      <c r="C367" s="755"/>
      <c r="D367" s="748"/>
      <c r="E367" s="755"/>
      <c r="F367" s="755"/>
      <c r="G367" s="756"/>
      <c r="H367" s="624"/>
      <c r="I367" s="756"/>
      <c r="J367" s="755"/>
      <c r="K367" s="755"/>
      <c r="L367" s="756"/>
      <c r="M367" s="756"/>
      <c r="N367" s="755"/>
      <c r="O367" s="755"/>
      <c r="P367" s="971" t="str">
        <f t="shared" si="29"/>
        <v xml:space="preserve"> </v>
      </c>
      <c r="Q367" s="972" t="str">
        <f t="shared" si="25"/>
        <v xml:space="preserve"> </v>
      </c>
      <c r="R367" s="972" t="str">
        <f t="shared" si="26"/>
        <v xml:space="preserve"> </v>
      </c>
      <c r="S367" s="971" t="str">
        <f t="shared" si="27"/>
        <v xml:space="preserve"> </v>
      </c>
      <c r="T367" s="972" t="str">
        <f t="shared" si="28"/>
        <v xml:space="preserve"> </v>
      </c>
    </row>
    <row r="368" spans="1:20" x14ac:dyDescent="0.25">
      <c r="A368" s="756"/>
      <c r="B368" s="756"/>
      <c r="C368" s="755"/>
      <c r="D368" s="748"/>
      <c r="E368" s="755"/>
      <c r="F368" s="755"/>
      <c r="G368" s="756"/>
      <c r="H368" s="624"/>
      <c r="I368" s="756"/>
      <c r="J368" s="755"/>
      <c r="K368" s="755"/>
      <c r="L368" s="756"/>
      <c r="M368" s="756"/>
      <c r="N368" s="755"/>
      <c r="O368" s="755"/>
      <c r="P368" s="971" t="str">
        <f t="shared" si="29"/>
        <v xml:space="preserve"> </v>
      </c>
      <c r="Q368" s="972" t="str">
        <f t="shared" si="25"/>
        <v xml:space="preserve"> </v>
      </c>
      <c r="R368" s="972" t="str">
        <f t="shared" si="26"/>
        <v xml:space="preserve"> </v>
      </c>
      <c r="S368" s="971" t="str">
        <f t="shared" si="27"/>
        <v xml:space="preserve"> </v>
      </c>
      <c r="T368" s="972" t="str">
        <f t="shared" si="28"/>
        <v xml:space="preserve"> </v>
      </c>
    </row>
    <row r="369" spans="1:20" x14ac:dyDescent="0.25">
      <c r="A369" s="756"/>
      <c r="B369" s="756"/>
      <c r="C369" s="755"/>
      <c r="D369" s="748"/>
      <c r="E369" s="755"/>
      <c r="F369" s="755"/>
      <c r="G369" s="756"/>
      <c r="H369" s="624"/>
      <c r="I369" s="756"/>
      <c r="J369" s="755"/>
      <c r="K369" s="755"/>
      <c r="L369" s="756"/>
      <c r="M369" s="756"/>
      <c r="N369" s="755"/>
      <c r="O369" s="755"/>
      <c r="P369" s="971" t="str">
        <f t="shared" si="29"/>
        <v xml:space="preserve"> </v>
      </c>
      <c r="Q369" s="972" t="str">
        <f t="shared" si="25"/>
        <v xml:space="preserve"> </v>
      </c>
      <c r="R369" s="972" t="str">
        <f t="shared" si="26"/>
        <v xml:space="preserve"> </v>
      </c>
      <c r="S369" s="971" t="str">
        <f t="shared" si="27"/>
        <v xml:space="preserve"> </v>
      </c>
      <c r="T369" s="972" t="str">
        <f t="shared" si="28"/>
        <v xml:space="preserve"> </v>
      </c>
    </row>
    <row r="370" spans="1:20" x14ac:dyDescent="0.25">
      <c r="A370" s="756"/>
      <c r="B370" s="756"/>
      <c r="C370" s="755"/>
      <c r="D370" s="748"/>
      <c r="E370" s="755"/>
      <c r="F370" s="755"/>
      <c r="G370" s="756"/>
      <c r="H370" s="624"/>
      <c r="I370" s="756"/>
      <c r="J370" s="755"/>
      <c r="K370" s="755"/>
      <c r="L370" s="756"/>
      <c r="M370" s="756"/>
      <c r="N370" s="755"/>
      <c r="O370" s="755"/>
      <c r="P370" s="971" t="str">
        <f t="shared" si="29"/>
        <v xml:space="preserve"> </v>
      </c>
      <c r="Q370" s="972" t="str">
        <f t="shared" si="25"/>
        <v xml:space="preserve"> </v>
      </c>
      <c r="R370" s="972" t="str">
        <f t="shared" si="26"/>
        <v xml:space="preserve"> </v>
      </c>
      <c r="S370" s="971" t="str">
        <f t="shared" si="27"/>
        <v xml:space="preserve"> </v>
      </c>
      <c r="T370" s="972" t="str">
        <f t="shared" si="28"/>
        <v xml:space="preserve"> </v>
      </c>
    </row>
    <row r="371" spans="1:20" x14ac:dyDescent="0.25">
      <c r="A371" s="756"/>
      <c r="B371" s="756"/>
      <c r="C371" s="755"/>
      <c r="D371" s="748"/>
      <c r="E371" s="755"/>
      <c r="F371" s="755"/>
      <c r="G371" s="756"/>
      <c r="H371" s="624"/>
      <c r="I371" s="756"/>
      <c r="J371" s="755"/>
      <c r="K371" s="755"/>
      <c r="L371" s="756"/>
      <c r="M371" s="756"/>
      <c r="N371" s="755"/>
      <c r="O371" s="755"/>
      <c r="P371" s="971" t="str">
        <f t="shared" si="29"/>
        <v xml:space="preserve"> </v>
      </c>
      <c r="Q371" s="972" t="str">
        <f t="shared" si="25"/>
        <v xml:space="preserve"> </v>
      </c>
      <c r="R371" s="972" t="str">
        <f t="shared" si="26"/>
        <v xml:space="preserve"> </v>
      </c>
      <c r="S371" s="971" t="str">
        <f t="shared" si="27"/>
        <v xml:space="preserve"> </v>
      </c>
      <c r="T371" s="972" t="str">
        <f t="shared" si="28"/>
        <v xml:space="preserve"> </v>
      </c>
    </row>
    <row r="372" spans="1:20" x14ac:dyDescent="0.25">
      <c r="A372" s="756"/>
      <c r="B372" s="756"/>
      <c r="C372" s="755"/>
      <c r="D372" s="748"/>
      <c r="E372" s="755"/>
      <c r="F372" s="755"/>
      <c r="G372" s="756"/>
      <c r="H372" s="624"/>
      <c r="I372" s="756"/>
      <c r="J372" s="755"/>
      <c r="K372" s="755"/>
      <c r="L372" s="756"/>
      <c r="M372" s="756"/>
      <c r="N372" s="755"/>
      <c r="O372" s="755"/>
      <c r="P372" s="971" t="str">
        <f t="shared" si="29"/>
        <v xml:space="preserve"> </v>
      </c>
      <c r="Q372" s="972" t="str">
        <f t="shared" si="25"/>
        <v xml:space="preserve"> </v>
      </c>
      <c r="R372" s="972" t="str">
        <f t="shared" si="26"/>
        <v xml:space="preserve"> </v>
      </c>
      <c r="S372" s="971" t="str">
        <f t="shared" si="27"/>
        <v xml:space="preserve"> </v>
      </c>
      <c r="T372" s="972" t="str">
        <f t="shared" si="28"/>
        <v xml:space="preserve"> </v>
      </c>
    </row>
    <row r="373" spans="1:20" x14ac:dyDescent="0.25">
      <c r="A373" s="756"/>
      <c r="B373" s="756"/>
      <c r="C373" s="755"/>
      <c r="D373" s="748"/>
      <c r="E373" s="755"/>
      <c r="F373" s="755"/>
      <c r="G373" s="756"/>
      <c r="H373" s="624"/>
      <c r="I373" s="756"/>
      <c r="J373" s="755"/>
      <c r="K373" s="755"/>
      <c r="L373" s="756"/>
      <c r="M373" s="756"/>
      <c r="N373" s="755"/>
      <c r="O373" s="755"/>
      <c r="P373" s="971" t="str">
        <f t="shared" si="29"/>
        <v xml:space="preserve"> </v>
      </c>
      <c r="Q373" s="972" t="str">
        <f t="shared" si="25"/>
        <v xml:space="preserve"> </v>
      </c>
      <c r="R373" s="972" t="str">
        <f t="shared" si="26"/>
        <v xml:space="preserve"> </v>
      </c>
      <c r="S373" s="971" t="str">
        <f t="shared" si="27"/>
        <v xml:space="preserve"> </v>
      </c>
      <c r="T373" s="972" t="str">
        <f t="shared" si="28"/>
        <v xml:space="preserve"> </v>
      </c>
    </row>
    <row r="374" spans="1:20" x14ac:dyDescent="0.25">
      <c r="A374" s="756"/>
      <c r="B374" s="756"/>
      <c r="C374" s="755"/>
      <c r="D374" s="748"/>
      <c r="E374" s="755"/>
      <c r="F374" s="755"/>
      <c r="G374" s="756"/>
      <c r="H374" s="624"/>
      <c r="I374" s="756"/>
      <c r="J374" s="755"/>
      <c r="K374" s="755"/>
      <c r="L374" s="756"/>
      <c r="M374" s="756"/>
      <c r="N374" s="755"/>
      <c r="O374" s="755"/>
      <c r="P374" s="971" t="str">
        <f t="shared" si="29"/>
        <v xml:space="preserve"> </v>
      </c>
      <c r="Q374" s="972" t="str">
        <f t="shared" si="25"/>
        <v xml:space="preserve"> </v>
      </c>
      <c r="R374" s="972" t="str">
        <f t="shared" si="26"/>
        <v xml:space="preserve"> </v>
      </c>
      <c r="S374" s="971" t="str">
        <f t="shared" si="27"/>
        <v xml:space="preserve"> </v>
      </c>
      <c r="T374" s="972" t="str">
        <f t="shared" si="28"/>
        <v xml:space="preserve"> </v>
      </c>
    </row>
    <row r="375" spans="1:20" x14ac:dyDescent="0.25">
      <c r="A375" s="756"/>
      <c r="B375" s="756"/>
      <c r="C375" s="755"/>
      <c r="D375" s="748"/>
      <c r="E375" s="755"/>
      <c r="F375" s="755"/>
      <c r="G375" s="756"/>
      <c r="H375" s="624"/>
      <c r="I375" s="756"/>
      <c r="J375" s="755"/>
      <c r="K375" s="755"/>
      <c r="L375" s="756"/>
      <c r="M375" s="756"/>
      <c r="N375" s="755"/>
      <c r="O375" s="755"/>
      <c r="P375" s="971" t="str">
        <f t="shared" si="29"/>
        <v xml:space="preserve"> </v>
      </c>
      <c r="Q375" s="972" t="str">
        <f t="shared" si="25"/>
        <v xml:space="preserve"> </v>
      </c>
      <c r="R375" s="972" t="str">
        <f t="shared" si="26"/>
        <v xml:space="preserve"> </v>
      </c>
      <c r="S375" s="971" t="str">
        <f t="shared" si="27"/>
        <v xml:space="preserve"> </v>
      </c>
      <c r="T375" s="972" t="str">
        <f t="shared" si="28"/>
        <v xml:space="preserve"> </v>
      </c>
    </row>
    <row r="376" spans="1:20" x14ac:dyDescent="0.25">
      <c r="A376" s="756"/>
      <c r="B376" s="756"/>
      <c r="C376" s="755"/>
      <c r="D376" s="748"/>
      <c r="E376" s="755"/>
      <c r="F376" s="755"/>
      <c r="G376" s="756"/>
      <c r="H376" s="624"/>
      <c r="I376" s="756"/>
      <c r="J376" s="755"/>
      <c r="K376" s="755"/>
      <c r="L376" s="756"/>
      <c r="M376" s="756"/>
      <c r="N376" s="755"/>
      <c r="O376" s="755"/>
      <c r="P376" s="971" t="str">
        <f t="shared" si="29"/>
        <v xml:space="preserve"> </v>
      </c>
      <c r="Q376" s="972" t="str">
        <f t="shared" si="25"/>
        <v xml:space="preserve"> </v>
      </c>
      <c r="R376" s="972" t="str">
        <f t="shared" si="26"/>
        <v xml:space="preserve"> </v>
      </c>
      <c r="S376" s="971" t="str">
        <f t="shared" si="27"/>
        <v xml:space="preserve"> </v>
      </c>
      <c r="T376" s="972" t="str">
        <f t="shared" si="28"/>
        <v xml:space="preserve"> </v>
      </c>
    </row>
    <row r="377" spans="1:20" x14ac:dyDescent="0.25">
      <c r="A377" s="756"/>
      <c r="B377" s="756"/>
      <c r="C377" s="755"/>
      <c r="D377" s="748"/>
      <c r="E377" s="755"/>
      <c r="F377" s="755"/>
      <c r="G377" s="756"/>
      <c r="H377" s="624"/>
      <c r="I377" s="756"/>
      <c r="J377" s="755"/>
      <c r="K377" s="755"/>
      <c r="L377" s="756"/>
      <c r="M377" s="756"/>
      <c r="N377" s="755"/>
      <c r="O377" s="755"/>
      <c r="P377" s="971" t="str">
        <f t="shared" si="29"/>
        <v xml:space="preserve"> </v>
      </c>
      <c r="Q377" s="972" t="str">
        <f t="shared" si="25"/>
        <v xml:space="preserve"> </v>
      </c>
      <c r="R377" s="972" t="str">
        <f t="shared" si="26"/>
        <v xml:space="preserve"> </v>
      </c>
      <c r="S377" s="971" t="str">
        <f t="shared" si="27"/>
        <v xml:space="preserve"> </v>
      </c>
      <c r="T377" s="972" t="str">
        <f t="shared" si="28"/>
        <v xml:space="preserve"> </v>
      </c>
    </row>
    <row r="378" spans="1:20" x14ac:dyDescent="0.25">
      <c r="A378" s="756"/>
      <c r="B378" s="756"/>
      <c r="C378" s="755"/>
      <c r="D378" s="748"/>
      <c r="E378" s="755"/>
      <c r="F378" s="755"/>
      <c r="G378" s="756"/>
      <c r="H378" s="624"/>
      <c r="I378" s="756"/>
      <c r="J378" s="755"/>
      <c r="K378" s="755"/>
      <c r="L378" s="756"/>
      <c r="M378" s="756"/>
      <c r="N378" s="755"/>
      <c r="O378" s="755"/>
      <c r="P378" s="971" t="str">
        <f t="shared" si="29"/>
        <v xml:space="preserve"> </v>
      </c>
      <c r="Q378" s="972" t="str">
        <f t="shared" si="25"/>
        <v xml:space="preserve"> </v>
      </c>
      <c r="R378" s="972" t="str">
        <f t="shared" si="26"/>
        <v xml:space="preserve"> </v>
      </c>
      <c r="S378" s="971" t="str">
        <f t="shared" si="27"/>
        <v xml:space="preserve"> </v>
      </c>
      <c r="T378" s="972" t="str">
        <f t="shared" si="28"/>
        <v xml:space="preserve"> </v>
      </c>
    </row>
    <row r="379" spans="1:20" x14ac:dyDescent="0.25">
      <c r="A379" s="756"/>
      <c r="B379" s="756"/>
      <c r="C379" s="755"/>
      <c r="D379" s="748"/>
      <c r="E379" s="755"/>
      <c r="F379" s="755"/>
      <c r="G379" s="756"/>
      <c r="H379" s="624"/>
      <c r="I379" s="756"/>
      <c r="J379" s="755"/>
      <c r="K379" s="755"/>
      <c r="L379" s="756"/>
      <c r="M379" s="756"/>
      <c r="N379" s="755"/>
      <c r="O379" s="755"/>
      <c r="P379" s="971" t="str">
        <f t="shared" si="29"/>
        <v xml:space="preserve"> </v>
      </c>
      <c r="Q379" s="972" t="str">
        <f t="shared" si="25"/>
        <v xml:space="preserve"> </v>
      </c>
      <c r="R379" s="972" t="str">
        <f t="shared" si="26"/>
        <v xml:space="preserve"> </v>
      </c>
      <c r="S379" s="971" t="str">
        <f t="shared" si="27"/>
        <v xml:space="preserve"> </v>
      </c>
      <c r="T379" s="972" t="str">
        <f t="shared" si="28"/>
        <v xml:space="preserve"> </v>
      </c>
    </row>
    <row r="380" spans="1:20" x14ac:dyDescent="0.25">
      <c r="A380" s="756"/>
      <c r="B380" s="756"/>
      <c r="C380" s="755"/>
      <c r="D380" s="748"/>
      <c r="E380" s="755"/>
      <c r="F380" s="755"/>
      <c r="G380" s="756"/>
      <c r="H380" s="624"/>
      <c r="I380" s="756"/>
      <c r="J380" s="755"/>
      <c r="K380" s="755"/>
      <c r="L380" s="756"/>
      <c r="M380" s="756"/>
      <c r="N380" s="755"/>
      <c r="O380" s="755"/>
      <c r="P380" s="971" t="str">
        <f t="shared" si="29"/>
        <v xml:space="preserve"> </v>
      </c>
      <c r="Q380" s="972" t="str">
        <f t="shared" si="25"/>
        <v xml:space="preserve"> </v>
      </c>
      <c r="R380" s="972" t="str">
        <f t="shared" si="26"/>
        <v xml:space="preserve"> </v>
      </c>
      <c r="S380" s="971" t="str">
        <f t="shared" si="27"/>
        <v xml:space="preserve"> </v>
      </c>
      <c r="T380" s="972" t="str">
        <f t="shared" si="28"/>
        <v xml:space="preserve"> </v>
      </c>
    </row>
    <row r="381" spans="1:20" x14ac:dyDescent="0.25">
      <c r="A381" s="756"/>
      <c r="B381" s="756"/>
      <c r="C381" s="755"/>
      <c r="D381" s="748"/>
      <c r="E381" s="755"/>
      <c r="F381" s="755"/>
      <c r="G381" s="756"/>
      <c r="H381" s="624"/>
      <c r="I381" s="756"/>
      <c r="J381" s="755"/>
      <c r="K381" s="755"/>
      <c r="L381" s="756"/>
      <c r="M381" s="756"/>
      <c r="N381" s="755"/>
      <c r="O381" s="755"/>
      <c r="P381" s="971" t="str">
        <f t="shared" si="29"/>
        <v xml:space="preserve"> </v>
      </c>
      <c r="Q381" s="972" t="str">
        <f t="shared" si="25"/>
        <v xml:space="preserve"> </v>
      </c>
      <c r="R381" s="972" t="str">
        <f t="shared" si="26"/>
        <v xml:space="preserve"> </v>
      </c>
      <c r="S381" s="971" t="str">
        <f t="shared" si="27"/>
        <v xml:space="preserve"> </v>
      </c>
      <c r="T381" s="972" t="str">
        <f t="shared" si="28"/>
        <v xml:space="preserve"> </v>
      </c>
    </row>
    <row r="382" spans="1:20" x14ac:dyDescent="0.25">
      <c r="A382" s="756"/>
      <c r="B382" s="756"/>
      <c r="C382" s="755"/>
      <c r="D382" s="748"/>
      <c r="E382" s="755"/>
      <c r="F382" s="755"/>
      <c r="G382" s="756"/>
      <c r="H382" s="624"/>
      <c r="I382" s="756"/>
      <c r="J382" s="755"/>
      <c r="K382" s="755"/>
      <c r="L382" s="756"/>
      <c r="M382" s="756"/>
      <c r="N382" s="755"/>
      <c r="O382" s="755"/>
      <c r="P382" s="971" t="str">
        <f t="shared" si="29"/>
        <v xml:space="preserve"> </v>
      </c>
      <c r="Q382" s="972" t="str">
        <f t="shared" si="25"/>
        <v xml:space="preserve"> </v>
      </c>
      <c r="R382" s="972" t="str">
        <f t="shared" si="26"/>
        <v xml:space="preserve"> </v>
      </c>
      <c r="S382" s="971" t="str">
        <f t="shared" si="27"/>
        <v xml:space="preserve"> </v>
      </c>
      <c r="T382" s="972" t="str">
        <f t="shared" si="28"/>
        <v xml:space="preserve"> </v>
      </c>
    </row>
    <row r="383" spans="1:20" x14ac:dyDescent="0.25">
      <c r="A383" s="756"/>
      <c r="B383" s="756"/>
      <c r="C383" s="755"/>
      <c r="D383" s="748"/>
      <c r="E383" s="755"/>
      <c r="F383" s="755"/>
      <c r="G383" s="756"/>
      <c r="H383" s="624"/>
      <c r="I383" s="756"/>
      <c r="J383" s="755"/>
      <c r="K383" s="755"/>
      <c r="L383" s="756"/>
      <c r="M383" s="756"/>
      <c r="N383" s="755"/>
      <c r="O383" s="755"/>
      <c r="P383" s="971" t="str">
        <f t="shared" si="29"/>
        <v xml:space="preserve"> </v>
      </c>
      <c r="Q383" s="972" t="str">
        <f t="shared" si="25"/>
        <v xml:space="preserve"> </v>
      </c>
      <c r="R383" s="972" t="str">
        <f t="shared" si="26"/>
        <v xml:space="preserve"> </v>
      </c>
      <c r="S383" s="971" t="str">
        <f t="shared" si="27"/>
        <v xml:space="preserve"> </v>
      </c>
      <c r="T383" s="972" t="str">
        <f t="shared" si="28"/>
        <v xml:space="preserve"> </v>
      </c>
    </row>
    <row r="384" spans="1:20" x14ac:dyDescent="0.25">
      <c r="A384" s="756"/>
      <c r="B384" s="756"/>
      <c r="C384" s="755"/>
      <c r="D384" s="748"/>
      <c r="E384" s="755"/>
      <c r="F384" s="755"/>
      <c r="G384" s="756"/>
      <c r="H384" s="624"/>
      <c r="I384" s="756"/>
      <c r="J384" s="755"/>
      <c r="K384" s="755"/>
      <c r="L384" s="756"/>
      <c r="M384" s="756"/>
      <c r="N384" s="755"/>
      <c r="O384" s="755"/>
      <c r="P384" s="971" t="str">
        <f t="shared" si="29"/>
        <v xml:space="preserve"> </v>
      </c>
      <c r="Q384" s="972" t="str">
        <f t="shared" si="25"/>
        <v xml:space="preserve"> </v>
      </c>
      <c r="R384" s="972" t="str">
        <f t="shared" si="26"/>
        <v xml:space="preserve"> </v>
      </c>
      <c r="S384" s="971" t="str">
        <f t="shared" si="27"/>
        <v xml:space="preserve"> </v>
      </c>
      <c r="T384" s="972" t="str">
        <f t="shared" si="28"/>
        <v xml:space="preserve"> </v>
      </c>
    </row>
    <row r="385" spans="1:20" x14ac:dyDescent="0.25">
      <c r="A385" s="756"/>
      <c r="B385" s="756"/>
      <c r="C385" s="755"/>
      <c r="D385" s="748"/>
      <c r="E385" s="755"/>
      <c r="F385" s="755"/>
      <c r="G385" s="756"/>
      <c r="H385" s="624"/>
      <c r="I385" s="756"/>
      <c r="J385" s="755"/>
      <c r="K385" s="755"/>
      <c r="L385" s="756"/>
      <c r="M385" s="756"/>
      <c r="N385" s="755"/>
      <c r="O385" s="755"/>
      <c r="P385" s="971" t="str">
        <f t="shared" si="29"/>
        <v xml:space="preserve"> </v>
      </c>
      <c r="Q385" s="972" t="str">
        <f t="shared" si="25"/>
        <v xml:space="preserve"> </v>
      </c>
      <c r="R385" s="972" t="str">
        <f t="shared" si="26"/>
        <v xml:space="preserve"> </v>
      </c>
      <c r="S385" s="971" t="str">
        <f t="shared" si="27"/>
        <v xml:space="preserve"> </v>
      </c>
      <c r="T385" s="972" t="str">
        <f t="shared" si="28"/>
        <v xml:space="preserve"> </v>
      </c>
    </row>
    <row r="386" spans="1:20" x14ac:dyDescent="0.25">
      <c r="A386" s="756"/>
      <c r="B386" s="756"/>
      <c r="C386" s="755"/>
      <c r="D386" s="748"/>
      <c r="E386" s="755"/>
      <c r="F386" s="755"/>
      <c r="G386" s="756"/>
      <c r="H386" s="624"/>
      <c r="I386" s="756"/>
      <c r="J386" s="755"/>
      <c r="K386" s="755"/>
      <c r="L386" s="756"/>
      <c r="M386" s="756"/>
      <c r="N386" s="755"/>
      <c r="O386" s="755"/>
      <c r="P386" s="971" t="str">
        <f t="shared" si="29"/>
        <v xml:space="preserve"> </v>
      </c>
      <c r="Q386" s="972" t="str">
        <f t="shared" si="25"/>
        <v xml:space="preserve"> </v>
      </c>
      <c r="R386" s="972" t="str">
        <f t="shared" si="26"/>
        <v xml:space="preserve"> </v>
      </c>
      <c r="S386" s="971" t="str">
        <f t="shared" si="27"/>
        <v xml:space="preserve"> </v>
      </c>
      <c r="T386" s="972" t="str">
        <f t="shared" si="28"/>
        <v xml:space="preserve"> </v>
      </c>
    </row>
    <row r="387" spans="1:20" x14ac:dyDescent="0.25">
      <c r="A387" s="756"/>
      <c r="B387" s="756"/>
      <c r="C387" s="755"/>
      <c r="D387" s="748"/>
      <c r="E387" s="755"/>
      <c r="F387" s="755"/>
      <c r="G387" s="756"/>
      <c r="H387" s="624"/>
      <c r="I387" s="756"/>
      <c r="J387" s="755"/>
      <c r="K387" s="755"/>
      <c r="L387" s="756"/>
      <c r="M387" s="756"/>
      <c r="N387" s="755"/>
      <c r="O387" s="755"/>
      <c r="P387" s="971" t="str">
        <f t="shared" si="29"/>
        <v xml:space="preserve"> </v>
      </c>
      <c r="Q387" s="972" t="str">
        <f t="shared" si="25"/>
        <v xml:space="preserve"> </v>
      </c>
      <c r="R387" s="972" t="str">
        <f t="shared" si="26"/>
        <v xml:space="preserve"> </v>
      </c>
      <c r="S387" s="971" t="str">
        <f t="shared" si="27"/>
        <v xml:space="preserve"> </v>
      </c>
      <c r="T387" s="972" t="str">
        <f t="shared" si="28"/>
        <v xml:space="preserve"> </v>
      </c>
    </row>
    <row r="388" spans="1:20" x14ac:dyDescent="0.25">
      <c r="A388" s="756"/>
      <c r="B388" s="756"/>
      <c r="C388" s="755"/>
      <c r="D388" s="748"/>
      <c r="E388" s="755"/>
      <c r="F388" s="755"/>
      <c r="G388" s="756"/>
      <c r="H388" s="624"/>
      <c r="I388" s="756"/>
      <c r="J388" s="755"/>
      <c r="K388" s="755"/>
      <c r="L388" s="756"/>
      <c r="M388" s="756"/>
      <c r="N388" s="755"/>
      <c r="O388" s="755"/>
      <c r="P388" s="971" t="str">
        <f t="shared" si="29"/>
        <v xml:space="preserve"> </v>
      </c>
      <c r="Q388" s="972" t="str">
        <f t="shared" si="25"/>
        <v xml:space="preserve"> </v>
      </c>
      <c r="R388" s="972" t="str">
        <f t="shared" si="26"/>
        <v xml:space="preserve"> </v>
      </c>
      <c r="S388" s="971" t="str">
        <f t="shared" si="27"/>
        <v xml:space="preserve"> </v>
      </c>
      <c r="T388" s="972" t="str">
        <f t="shared" si="28"/>
        <v xml:space="preserve"> </v>
      </c>
    </row>
    <row r="389" spans="1:20" x14ac:dyDescent="0.25">
      <c r="A389" s="756"/>
      <c r="B389" s="756"/>
      <c r="C389" s="755"/>
      <c r="D389" s="748"/>
      <c r="E389" s="755"/>
      <c r="F389" s="755"/>
      <c r="G389" s="756"/>
      <c r="H389" s="624"/>
      <c r="I389" s="756"/>
      <c r="J389" s="755"/>
      <c r="K389" s="755"/>
      <c r="L389" s="756"/>
      <c r="M389" s="756"/>
      <c r="N389" s="755"/>
      <c r="O389" s="755"/>
      <c r="P389" s="971" t="str">
        <f t="shared" si="29"/>
        <v xml:space="preserve"> </v>
      </c>
      <c r="Q389" s="972" t="str">
        <f t="shared" ref="Q389:Q435" si="30">IFERROR(O389/M389," ")</f>
        <v xml:space="preserve"> </v>
      </c>
      <c r="R389" s="972" t="str">
        <f t="shared" ref="R389:R435" si="31">IFERROR(P389/M389," ")</f>
        <v xml:space="preserve"> </v>
      </c>
      <c r="S389" s="971" t="str">
        <f t="shared" ref="S389:S435" si="32">IFERROR(O389/N389," ")</f>
        <v xml:space="preserve"> </v>
      </c>
      <c r="T389" s="972" t="str">
        <f t="shared" ref="T389:T435" si="33">IFERROR(P389/N389," ")</f>
        <v xml:space="preserve"> </v>
      </c>
    </row>
    <row r="390" spans="1:20" x14ac:dyDescent="0.25">
      <c r="A390" s="756"/>
      <c r="B390" s="756"/>
      <c r="C390" s="755"/>
      <c r="D390" s="748"/>
      <c r="E390" s="755"/>
      <c r="F390" s="755"/>
      <c r="G390" s="756"/>
      <c r="H390" s="624"/>
      <c r="I390" s="756"/>
      <c r="J390" s="755"/>
      <c r="K390" s="755"/>
      <c r="L390" s="756"/>
      <c r="M390" s="756"/>
      <c r="N390" s="755"/>
      <c r="O390" s="755"/>
      <c r="P390" s="971" t="str">
        <f t="shared" ref="P390:P453" si="34">IF(O390&gt;0,O390*0.86*10^-3," ")</f>
        <v xml:space="preserve"> </v>
      </c>
      <c r="Q390" s="972" t="str">
        <f t="shared" si="30"/>
        <v xml:space="preserve"> </v>
      </c>
      <c r="R390" s="972" t="str">
        <f t="shared" si="31"/>
        <v xml:space="preserve"> </v>
      </c>
      <c r="S390" s="971" t="str">
        <f t="shared" si="32"/>
        <v xml:space="preserve"> </v>
      </c>
      <c r="T390" s="972" t="str">
        <f t="shared" si="33"/>
        <v xml:space="preserve"> </v>
      </c>
    </row>
    <row r="391" spans="1:20" x14ac:dyDescent="0.25">
      <c r="A391" s="756"/>
      <c r="B391" s="756"/>
      <c r="C391" s="755"/>
      <c r="D391" s="748"/>
      <c r="E391" s="755"/>
      <c r="F391" s="755"/>
      <c r="G391" s="756"/>
      <c r="H391" s="624"/>
      <c r="I391" s="756"/>
      <c r="J391" s="755"/>
      <c r="K391" s="755"/>
      <c r="L391" s="756"/>
      <c r="M391" s="756"/>
      <c r="N391" s="755"/>
      <c r="O391" s="755"/>
      <c r="P391" s="971" t="str">
        <f t="shared" si="34"/>
        <v xml:space="preserve"> </v>
      </c>
      <c r="Q391" s="972" t="str">
        <f t="shared" si="30"/>
        <v xml:space="preserve"> </v>
      </c>
      <c r="R391" s="972" t="str">
        <f t="shared" si="31"/>
        <v xml:space="preserve"> </v>
      </c>
      <c r="S391" s="971" t="str">
        <f t="shared" si="32"/>
        <v xml:space="preserve"> </v>
      </c>
      <c r="T391" s="972" t="str">
        <f t="shared" si="33"/>
        <v xml:space="preserve"> </v>
      </c>
    </row>
    <row r="392" spans="1:20" x14ac:dyDescent="0.25">
      <c r="A392" s="756"/>
      <c r="B392" s="756"/>
      <c r="C392" s="755"/>
      <c r="D392" s="748"/>
      <c r="E392" s="755"/>
      <c r="F392" s="755"/>
      <c r="G392" s="756"/>
      <c r="H392" s="624"/>
      <c r="I392" s="756"/>
      <c r="J392" s="755"/>
      <c r="K392" s="755"/>
      <c r="L392" s="756"/>
      <c r="M392" s="756"/>
      <c r="N392" s="755"/>
      <c r="O392" s="755"/>
      <c r="P392" s="971" t="str">
        <f t="shared" si="34"/>
        <v xml:space="preserve"> </v>
      </c>
      <c r="Q392" s="972" t="str">
        <f t="shared" si="30"/>
        <v xml:space="preserve"> </v>
      </c>
      <c r="R392" s="972" t="str">
        <f t="shared" si="31"/>
        <v xml:space="preserve"> </v>
      </c>
      <c r="S392" s="971" t="str">
        <f t="shared" si="32"/>
        <v xml:space="preserve"> </v>
      </c>
      <c r="T392" s="972" t="str">
        <f t="shared" si="33"/>
        <v xml:space="preserve"> </v>
      </c>
    </row>
    <row r="393" spans="1:20" x14ac:dyDescent="0.25">
      <c r="A393" s="756"/>
      <c r="B393" s="756"/>
      <c r="C393" s="755"/>
      <c r="D393" s="748"/>
      <c r="E393" s="755"/>
      <c r="F393" s="755"/>
      <c r="G393" s="756"/>
      <c r="H393" s="624"/>
      <c r="I393" s="756"/>
      <c r="J393" s="755"/>
      <c r="K393" s="755"/>
      <c r="L393" s="756"/>
      <c r="M393" s="756"/>
      <c r="N393" s="755"/>
      <c r="O393" s="755"/>
      <c r="P393" s="971" t="str">
        <f t="shared" si="34"/>
        <v xml:space="preserve"> </v>
      </c>
      <c r="Q393" s="972" t="str">
        <f t="shared" si="30"/>
        <v xml:space="preserve"> </v>
      </c>
      <c r="R393" s="972" t="str">
        <f t="shared" si="31"/>
        <v xml:space="preserve"> </v>
      </c>
      <c r="S393" s="971" t="str">
        <f t="shared" si="32"/>
        <v xml:space="preserve"> </v>
      </c>
      <c r="T393" s="972" t="str">
        <f t="shared" si="33"/>
        <v xml:space="preserve"> </v>
      </c>
    </row>
    <row r="394" spans="1:20" x14ac:dyDescent="0.25">
      <c r="A394" s="756"/>
      <c r="B394" s="756"/>
      <c r="C394" s="755"/>
      <c r="D394" s="748"/>
      <c r="E394" s="755"/>
      <c r="F394" s="755"/>
      <c r="G394" s="756"/>
      <c r="H394" s="624"/>
      <c r="I394" s="756"/>
      <c r="J394" s="755"/>
      <c r="K394" s="755"/>
      <c r="L394" s="756"/>
      <c r="M394" s="756"/>
      <c r="N394" s="755"/>
      <c r="O394" s="755"/>
      <c r="P394" s="971" t="str">
        <f t="shared" si="34"/>
        <v xml:space="preserve"> </v>
      </c>
      <c r="Q394" s="972" t="str">
        <f t="shared" si="30"/>
        <v xml:space="preserve"> </v>
      </c>
      <c r="R394" s="972" t="str">
        <f t="shared" si="31"/>
        <v xml:space="preserve"> </v>
      </c>
      <c r="S394" s="971" t="str">
        <f t="shared" si="32"/>
        <v xml:space="preserve"> </v>
      </c>
      <c r="T394" s="972" t="str">
        <f t="shared" si="33"/>
        <v xml:space="preserve"> </v>
      </c>
    </row>
    <row r="395" spans="1:20" x14ac:dyDescent="0.25">
      <c r="A395" s="756"/>
      <c r="B395" s="756"/>
      <c r="C395" s="755"/>
      <c r="D395" s="748"/>
      <c r="E395" s="755"/>
      <c r="F395" s="755"/>
      <c r="G395" s="756"/>
      <c r="H395" s="624"/>
      <c r="I395" s="756"/>
      <c r="J395" s="755"/>
      <c r="K395" s="755"/>
      <c r="L395" s="756"/>
      <c r="M395" s="756"/>
      <c r="N395" s="755"/>
      <c r="O395" s="755"/>
      <c r="P395" s="971" t="str">
        <f t="shared" si="34"/>
        <v xml:space="preserve"> </v>
      </c>
      <c r="Q395" s="972" t="str">
        <f t="shared" si="30"/>
        <v xml:space="preserve"> </v>
      </c>
      <c r="R395" s="972" t="str">
        <f t="shared" si="31"/>
        <v xml:space="preserve"> </v>
      </c>
      <c r="S395" s="971" t="str">
        <f t="shared" si="32"/>
        <v xml:space="preserve"> </v>
      </c>
      <c r="T395" s="972" t="str">
        <f t="shared" si="33"/>
        <v xml:space="preserve"> </v>
      </c>
    </row>
    <row r="396" spans="1:20" x14ac:dyDescent="0.25">
      <c r="A396" s="756"/>
      <c r="B396" s="756"/>
      <c r="C396" s="755"/>
      <c r="D396" s="748"/>
      <c r="E396" s="755"/>
      <c r="F396" s="755"/>
      <c r="G396" s="756"/>
      <c r="H396" s="624"/>
      <c r="I396" s="756"/>
      <c r="J396" s="755"/>
      <c r="K396" s="755"/>
      <c r="L396" s="756"/>
      <c r="M396" s="756"/>
      <c r="N396" s="755"/>
      <c r="O396" s="755"/>
      <c r="P396" s="971" t="str">
        <f t="shared" si="34"/>
        <v xml:space="preserve"> </v>
      </c>
      <c r="Q396" s="972" t="str">
        <f t="shared" si="30"/>
        <v xml:space="preserve"> </v>
      </c>
      <c r="R396" s="972" t="str">
        <f t="shared" si="31"/>
        <v xml:space="preserve"> </v>
      </c>
      <c r="S396" s="971" t="str">
        <f t="shared" si="32"/>
        <v xml:space="preserve"> </v>
      </c>
      <c r="T396" s="972" t="str">
        <f t="shared" si="33"/>
        <v xml:space="preserve"> </v>
      </c>
    </row>
    <row r="397" spans="1:20" x14ac:dyDescent="0.25">
      <c r="A397" s="756"/>
      <c r="B397" s="756"/>
      <c r="C397" s="755"/>
      <c r="D397" s="748"/>
      <c r="E397" s="755"/>
      <c r="F397" s="755"/>
      <c r="G397" s="756"/>
      <c r="H397" s="624"/>
      <c r="I397" s="756"/>
      <c r="J397" s="755"/>
      <c r="K397" s="755"/>
      <c r="L397" s="756"/>
      <c r="M397" s="756"/>
      <c r="N397" s="755"/>
      <c r="O397" s="755"/>
      <c r="P397" s="971" t="str">
        <f t="shared" si="34"/>
        <v xml:space="preserve"> </v>
      </c>
      <c r="Q397" s="972" t="str">
        <f t="shared" si="30"/>
        <v xml:space="preserve"> </v>
      </c>
      <c r="R397" s="972" t="str">
        <f t="shared" si="31"/>
        <v xml:space="preserve"> </v>
      </c>
      <c r="S397" s="971" t="str">
        <f t="shared" si="32"/>
        <v xml:space="preserve"> </v>
      </c>
      <c r="T397" s="972" t="str">
        <f t="shared" si="33"/>
        <v xml:space="preserve"> </v>
      </c>
    </row>
    <row r="398" spans="1:20" x14ac:dyDescent="0.25">
      <c r="A398" s="756"/>
      <c r="B398" s="756"/>
      <c r="C398" s="755"/>
      <c r="D398" s="748"/>
      <c r="E398" s="755"/>
      <c r="F398" s="755"/>
      <c r="G398" s="756"/>
      <c r="H398" s="624"/>
      <c r="I398" s="756"/>
      <c r="J398" s="755"/>
      <c r="K398" s="755"/>
      <c r="L398" s="756"/>
      <c r="M398" s="756"/>
      <c r="N398" s="755"/>
      <c r="O398" s="755"/>
      <c r="P398" s="971" t="str">
        <f t="shared" si="34"/>
        <v xml:space="preserve"> </v>
      </c>
      <c r="Q398" s="972" t="str">
        <f t="shared" si="30"/>
        <v xml:space="preserve"> </v>
      </c>
      <c r="R398" s="972" t="str">
        <f t="shared" si="31"/>
        <v xml:space="preserve"> </v>
      </c>
      <c r="S398" s="971" t="str">
        <f t="shared" si="32"/>
        <v xml:space="preserve"> </v>
      </c>
      <c r="T398" s="972" t="str">
        <f t="shared" si="33"/>
        <v xml:space="preserve"> </v>
      </c>
    </row>
    <row r="399" spans="1:20" x14ac:dyDescent="0.25">
      <c r="A399" s="756"/>
      <c r="B399" s="756"/>
      <c r="C399" s="755"/>
      <c r="D399" s="748"/>
      <c r="E399" s="755"/>
      <c r="F399" s="755"/>
      <c r="G399" s="756"/>
      <c r="H399" s="624"/>
      <c r="I399" s="756"/>
      <c r="J399" s="755"/>
      <c r="K399" s="755"/>
      <c r="L399" s="756"/>
      <c r="M399" s="756"/>
      <c r="N399" s="755"/>
      <c r="O399" s="755"/>
      <c r="P399" s="971" t="str">
        <f t="shared" si="34"/>
        <v xml:space="preserve"> </v>
      </c>
      <c r="Q399" s="972" t="str">
        <f t="shared" si="30"/>
        <v xml:space="preserve"> </v>
      </c>
      <c r="R399" s="972" t="str">
        <f t="shared" si="31"/>
        <v xml:space="preserve"> </v>
      </c>
      <c r="S399" s="971" t="str">
        <f t="shared" si="32"/>
        <v xml:space="preserve"> </v>
      </c>
      <c r="T399" s="972" t="str">
        <f t="shared" si="33"/>
        <v xml:space="preserve"> </v>
      </c>
    </row>
    <row r="400" spans="1:20" x14ac:dyDescent="0.25">
      <c r="A400" s="756"/>
      <c r="B400" s="756"/>
      <c r="C400" s="755"/>
      <c r="D400" s="748"/>
      <c r="E400" s="755"/>
      <c r="F400" s="755"/>
      <c r="G400" s="756"/>
      <c r="H400" s="624"/>
      <c r="I400" s="756"/>
      <c r="J400" s="755"/>
      <c r="K400" s="755"/>
      <c r="L400" s="756"/>
      <c r="M400" s="756"/>
      <c r="N400" s="755"/>
      <c r="O400" s="755"/>
      <c r="P400" s="971" t="str">
        <f t="shared" si="34"/>
        <v xml:space="preserve"> </v>
      </c>
      <c r="Q400" s="972" t="str">
        <f t="shared" si="30"/>
        <v xml:space="preserve"> </v>
      </c>
      <c r="R400" s="972" t="str">
        <f t="shared" si="31"/>
        <v xml:space="preserve"> </v>
      </c>
      <c r="S400" s="971" t="str">
        <f t="shared" si="32"/>
        <v xml:space="preserve"> </v>
      </c>
      <c r="T400" s="972" t="str">
        <f t="shared" si="33"/>
        <v xml:space="preserve"> </v>
      </c>
    </row>
    <row r="401" spans="1:20" x14ac:dyDescent="0.25">
      <c r="A401" s="756"/>
      <c r="B401" s="756"/>
      <c r="C401" s="755"/>
      <c r="D401" s="748"/>
      <c r="E401" s="755"/>
      <c r="F401" s="755"/>
      <c r="G401" s="756"/>
      <c r="H401" s="624"/>
      <c r="I401" s="756"/>
      <c r="J401" s="755"/>
      <c r="K401" s="755"/>
      <c r="L401" s="756"/>
      <c r="M401" s="756"/>
      <c r="N401" s="755"/>
      <c r="O401" s="755"/>
      <c r="P401" s="971" t="str">
        <f t="shared" si="34"/>
        <v xml:space="preserve"> </v>
      </c>
      <c r="Q401" s="972" t="str">
        <f t="shared" si="30"/>
        <v xml:space="preserve"> </v>
      </c>
      <c r="R401" s="972" t="str">
        <f t="shared" si="31"/>
        <v xml:space="preserve"> </v>
      </c>
      <c r="S401" s="971" t="str">
        <f t="shared" si="32"/>
        <v xml:space="preserve"> </v>
      </c>
      <c r="T401" s="972" t="str">
        <f t="shared" si="33"/>
        <v xml:space="preserve"> </v>
      </c>
    </row>
    <row r="402" spans="1:20" x14ac:dyDescent="0.25">
      <c r="A402" s="756"/>
      <c r="B402" s="756"/>
      <c r="C402" s="755"/>
      <c r="D402" s="748"/>
      <c r="E402" s="755"/>
      <c r="F402" s="755"/>
      <c r="G402" s="756"/>
      <c r="H402" s="624"/>
      <c r="I402" s="756"/>
      <c r="J402" s="755"/>
      <c r="K402" s="755"/>
      <c r="L402" s="756"/>
      <c r="M402" s="756"/>
      <c r="N402" s="755"/>
      <c r="O402" s="755"/>
      <c r="P402" s="971" t="str">
        <f t="shared" si="34"/>
        <v xml:space="preserve"> </v>
      </c>
      <c r="Q402" s="972" t="str">
        <f t="shared" si="30"/>
        <v xml:space="preserve"> </v>
      </c>
      <c r="R402" s="972" t="str">
        <f t="shared" si="31"/>
        <v xml:space="preserve"> </v>
      </c>
      <c r="S402" s="971" t="str">
        <f t="shared" si="32"/>
        <v xml:space="preserve"> </v>
      </c>
      <c r="T402" s="972" t="str">
        <f t="shared" si="33"/>
        <v xml:space="preserve"> </v>
      </c>
    </row>
    <row r="403" spans="1:20" x14ac:dyDescent="0.25">
      <c r="A403" s="756"/>
      <c r="B403" s="756"/>
      <c r="C403" s="755"/>
      <c r="D403" s="748"/>
      <c r="E403" s="755"/>
      <c r="F403" s="755"/>
      <c r="G403" s="756"/>
      <c r="H403" s="624"/>
      <c r="I403" s="756"/>
      <c r="J403" s="755"/>
      <c r="K403" s="755"/>
      <c r="L403" s="756"/>
      <c r="M403" s="756"/>
      <c r="N403" s="755"/>
      <c r="O403" s="755"/>
      <c r="P403" s="971" t="str">
        <f t="shared" si="34"/>
        <v xml:space="preserve"> </v>
      </c>
      <c r="Q403" s="972" t="str">
        <f t="shared" si="30"/>
        <v xml:space="preserve"> </v>
      </c>
      <c r="R403" s="972" t="str">
        <f t="shared" si="31"/>
        <v xml:space="preserve"> </v>
      </c>
      <c r="S403" s="971" t="str">
        <f t="shared" si="32"/>
        <v xml:space="preserve"> </v>
      </c>
      <c r="T403" s="972" t="str">
        <f t="shared" si="33"/>
        <v xml:space="preserve"> </v>
      </c>
    </row>
    <row r="404" spans="1:20" x14ac:dyDescent="0.25">
      <c r="A404" s="756"/>
      <c r="B404" s="756"/>
      <c r="C404" s="755"/>
      <c r="D404" s="748"/>
      <c r="E404" s="755"/>
      <c r="F404" s="755"/>
      <c r="G404" s="756"/>
      <c r="H404" s="624"/>
      <c r="I404" s="756"/>
      <c r="J404" s="755"/>
      <c r="K404" s="755"/>
      <c r="L404" s="756"/>
      <c r="M404" s="756"/>
      <c r="N404" s="755"/>
      <c r="O404" s="755"/>
      <c r="P404" s="971" t="str">
        <f t="shared" si="34"/>
        <v xml:space="preserve"> </v>
      </c>
      <c r="Q404" s="972" t="str">
        <f t="shared" si="30"/>
        <v xml:space="preserve"> </v>
      </c>
      <c r="R404" s="972" t="str">
        <f t="shared" si="31"/>
        <v xml:space="preserve"> </v>
      </c>
      <c r="S404" s="971" t="str">
        <f t="shared" si="32"/>
        <v xml:space="preserve"> </v>
      </c>
      <c r="T404" s="972" t="str">
        <f t="shared" si="33"/>
        <v xml:space="preserve"> </v>
      </c>
    </row>
    <row r="405" spans="1:20" x14ac:dyDescent="0.25">
      <c r="A405" s="756"/>
      <c r="B405" s="756"/>
      <c r="C405" s="755"/>
      <c r="D405" s="748"/>
      <c r="E405" s="755"/>
      <c r="F405" s="755"/>
      <c r="G405" s="756"/>
      <c r="H405" s="624"/>
      <c r="I405" s="756"/>
      <c r="J405" s="755"/>
      <c r="K405" s="755"/>
      <c r="L405" s="756"/>
      <c r="M405" s="756"/>
      <c r="N405" s="755"/>
      <c r="O405" s="755"/>
      <c r="P405" s="971" t="str">
        <f t="shared" si="34"/>
        <v xml:space="preserve"> </v>
      </c>
      <c r="Q405" s="972" t="str">
        <f t="shared" si="30"/>
        <v xml:space="preserve"> </v>
      </c>
      <c r="R405" s="972" t="str">
        <f t="shared" si="31"/>
        <v xml:space="preserve"> </v>
      </c>
      <c r="S405" s="971" t="str">
        <f t="shared" si="32"/>
        <v xml:space="preserve"> </v>
      </c>
      <c r="T405" s="972" t="str">
        <f t="shared" si="33"/>
        <v xml:space="preserve"> </v>
      </c>
    </row>
    <row r="406" spans="1:20" x14ac:dyDescent="0.25">
      <c r="A406" s="756"/>
      <c r="B406" s="756"/>
      <c r="C406" s="755"/>
      <c r="D406" s="748"/>
      <c r="E406" s="755"/>
      <c r="F406" s="755"/>
      <c r="G406" s="756"/>
      <c r="H406" s="624"/>
      <c r="I406" s="756"/>
      <c r="J406" s="755"/>
      <c r="K406" s="755"/>
      <c r="L406" s="756"/>
      <c r="M406" s="756"/>
      <c r="N406" s="755"/>
      <c r="O406" s="755"/>
      <c r="P406" s="971" t="str">
        <f t="shared" si="34"/>
        <v xml:space="preserve"> </v>
      </c>
      <c r="Q406" s="972" t="str">
        <f t="shared" si="30"/>
        <v xml:space="preserve"> </v>
      </c>
      <c r="R406" s="972" t="str">
        <f t="shared" si="31"/>
        <v xml:space="preserve"> </v>
      </c>
      <c r="S406" s="971" t="str">
        <f t="shared" si="32"/>
        <v xml:space="preserve"> </v>
      </c>
      <c r="T406" s="972" t="str">
        <f t="shared" si="33"/>
        <v xml:space="preserve"> </v>
      </c>
    </row>
    <row r="407" spans="1:20" x14ac:dyDescent="0.25">
      <c r="A407" s="756"/>
      <c r="B407" s="756"/>
      <c r="C407" s="755"/>
      <c r="D407" s="748"/>
      <c r="E407" s="755"/>
      <c r="F407" s="755"/>
      <c r="G407" s="756"/>
      <c r="H407" s="624"/>
      <c r="I407" s="756"/>
      <c r="J407" s="755"/>
      <c r="K407" s="755"/>
      <c r="L407" s="756"/>
      <c r="M407" s="756"/>
      <c r="N407" s="755"/>
      <c r="O407" s="755"/>
      <c r="P407" s="971" t="str">
        <f t="shared" si="34"/>
        <v xml:space="preserve"> </v>
      </c>
      <c r="Q407" s="972" t="str">
        <f t="shared" si="30"/>
        <v xml:space="preserve"> </v>
      </c>
      <c r="R407" s="972" t="str">
        <f t="shared" si="31"/>
        <v xml:space="preserve"> </v>
      </c>
      <c r="S407" s="971" t="str">
        <f t="shared" si="32"/>
        <v xml:space="preserve"> </v>
      </c>
      <c r="T407" s="972" t="str">
        <f t="shared" si="33"/>
        <v xml:space="preserve"> </v>
      </c>
    </row>
    <row r="408" spans="1:20" x14ac:dyDescent="0.25">
      <c r="A408" s="756"/>
      <c r="B408" s="756"/>
      <c r="C408" s="755"/>
      <c r="D408" s="748"/>
      <c r="E408" s="755"/>
      <c r="F408" s="755"/>
      <c r="G408" s="756"/>
      <c r="H408" s="624"/>
      <c r="I408" s="756"/>
      <c r="J408" s="755"/>
      <c r="K408" s="755"/>
      <c r="L408" s="756"/>
      <c r="M408" s="756"/>
      <c r="N408" s="755"/>
      <c r="O408" s="755"/>
      <c r="P408" s="971" t="str">
        <f t="shared" si="34"/>
        <v xml:space="preserve"> </v>
      </c>
      <c r="Q408" s="972" t="str">
        <f t="shared" si="30"/>
        <v xml:space="preserve"> </v>
      </c>
      <c r="R408" s="972" t="str">
        <f t="shared" si="31"/>
        <v xml:space="preserve"> </v>
      </c>
      <c r="S408" s="971" t="str">
        <f t="shared" si="32"/>
        <v xml:space="preserve"> </v>
      </c>
      <c r="T408" s="972" t="str">
        <f t="shared" si="33"/>
        <v xml:space="preserve"> </v>
      </c>
    </row>
    <row r="409" spans="1:20" x14ac:dyDescent="0.25">
      <c r="A409" s="756"/>
      <c r="B409" s="756"/>
      <c r="C409" s="755"/>
      <c r="D409" s="748"/>
      <c r="E409" s="755"/>
      <c r="F409" s="755"/>
      <c r="G409" s="756"/>
      <c r="H409" s="624"/>
      <c r="I409" s="756"/>
      <c r="J409" s="755"/>
      <c r="K409" s="755"/>
      <c r="L409" s="756"/>
      <c r="M409" s="756"/>
      <c r="N409" s="755"/>
      <c r="O409" s="755"/>
      <c r="P409" s="971" t="str">
        <f t="shared" si="34"/>
        <v xml:space="preserve"> </v>
      </c>
      <c r="Q409" s="972" t="str">
        <f t="shared" si="30"/>
        <v xml:space="preserve"> </v>
      </c>
      <c r="R409" s="972" t="str">
        <f t="shared" si="31"/>
        <v xml:space="preserve"> </v>
      </c>
      <c r="S409" s="971" t="str">
        <f t="shared" si="32"/>
        <v xml:space="preserve"> </v>
      </c>
      <c r="T409" s="972" t="str">
        <f t="shared" si="33"/>
        <v xml:space="preserve"> </v>
      </c>
    </row>
    <row r="410" spans="1:20" x14ac:dyDescent="0.25">
      <c r="A410" s="756"/>
      <c r="B410" s="756"/>
      <c r="C410" s="755"/>
      <c r="D410" s="748"/>
      <c r="E410" s="755"/>
      <c r="F410" s="755"/>
      <c r="G410" s="756"/>
      <c r="H410" s="624"/>
      <c r="I410" s="756"/>
      <c r="J410" s="755"/>
      <c r="K410" s="755"/>
      <c r="L410" s="756"/>
      <c r="M410" s="756"/>
      <c r="N410" s="755"/>
      <c r="O410" s="755"/>
      <c r="P410" s="971" t="str">
        <f t="shared" si="34"/>
        <v xml:space="preserve"> </v>
      </c>
      <c r="Q410" s="972" t="str">
        <f t="shared" si="30"/>
        <v xml:space="preserve"> </v>
      </c>
      <c r="R410" s="972" t="str">
        <f t="shared" si="31"/>
        <v xml:space="preserve"> </v>
      </c>
      <c r="S410" s="971" t="str">
        <f t="shared" si="32"/>
        <v xml:space="preserve"> </v>
      </c>
      <c r="T410" s="972" t="str">
        <f t="shared" si="33"/>
        <v xml:space="preserve"> </v>
      </c>
    </row>
    <row r="411" spans="1:20" x14ac:dyDescent="0.25">
      <c r="A411" s="756"/>
      <c r="B411" s="756"/>
      <c r="C411" s="755"/>
      <c r="D411" s="748"/>
      <c r="E411" s="755"/>
      <c r="F411" s="755"/>
      <c r="G411" s="756"/>
      <c r="H411" s="624"/>
      <c r="I411" s="756"/>
      <c r="J411" s="755"/>
      <c r="K411" s="755"/>
      <c r="L411" s="756"/>
      <c r="M411" s="756"/>
      <c r="N411" s="755"/>
      <c r="O411" s="755"/>
      <c r="P411" s="971" t="str">
        <f t="shared" si="34"/>
        <v xml:space="preserve"> </v>
      </c>
      <c r="Q411" s="972" t="str">
        <f t="shared" si="30"/>
        <v xml:space="preserve"> </v>
      </c>
      <c r="R411" s="972" t="str">
        <f t="shared" si="31"/>
        <v xml:space="preserve"> </v>
      </c>
      <c r="S411" s="971" t="str">
        <f t="shared" si="32"/>
        <v xml:space="preserve"> </v>
      </c>
      <c r="T411" s="972" t="str">
        <f t="shared" si="33"/>
        <v xml:space="preserve"> </v>
      </c>
    </row>
    <row r="412" spans="1:20" x14ac:dyDescent="0.25">
      <c r="A412" s="756"/>
      <c r="B412" s="756"/>
      <c r="C412" s="755"/>
      <c r="D412" s="748"/>
      <c r="E412" s="755"/>
      <c r="F412" s="755"/>
      <c r="G412" s="756"/>
      <c r="H412" s="624"/>
      <c r="I412" s="756"/>
      <c r="J412" s="755"/>
      <c r="K412" s="755"/>
      <c r="L412" s="756"/>
      <c r="M412" s="756"/>
      <c r="N412" s="755"/>
      <c r="O412" s="755"/>
      <c r="P412" s="971" t="str">
        <f t="shared" si="34"/>
        <v xml:space="preserve"> </v>
      </c>
      <c r="Q412" s="972" t="str">
        <f t="shared" si="30"/>
        <v xml:space="preserve"> </v>
      </c>
      <c r="R412" s="972" t="str">
        <f t="shared" si="31"/>
        <v xml:space="preserve"> </v>
      </c>
      <c r="S412" s="971" t="str">
        <f t="shared" si="32"/>
        <v xml:space="preserve"> </v>
      </c>
      <c r="T412" s="972" t="str">
        <f t="shared" si="33"/>
        <v xml:space="preserve"> </v>
      </c>
    </row>
    <row r="413" spans="1:20" x14ac:dyDescent="0.25">
      <c r="A413" s="756"/>
      <c r="B413" s="756"/>
      <c r="C413" s="755"/>
      <c r="D413" s="748"/>
      <c r="E413" s="755"/>
      <c r="F413" s="755"/>
      <c r="G413" s="756"/>
      <c r="H413" s="624"/>
      <c r="I413" s="756"/>
      <c r="J413" s="755"/>
      <c r="K413" s="755"/>
      <c r="L413" s="756"/>
      <c r="M413" s="756"/>
      <c r="N413" s="755"/>
      <c r="O413" s="755"/>
      <c r="P413" s="971" t="str">
        <f t="shared" si="34"/>
        <v xml:space="preserve"> </v>
      </c>
      <c r="Q413" s="972" t="str">
        <f t="shared" si="30"/>
        <v xml:space="preserve"> </v>
      </c>
      <c r="R413" s="972" t="str">
        <f t="shared" si="31"/>
        <v xml:space="preserve"> </v>
      </c>
      <c r="S413" s="971" t="str">
        <f t="shared" si="32"/>
        <v xml:space="preserve"> </v>
      </c>
      <c r="T413" s="972" t="str">
        <f t="shared" si="33"/>
        <v xml:space="preserve"> </v>
      </c>
    </row>
    <row r="414" spans="1:20" x14ac:dyDescent="0.25">
      <c r="A414" s="756"/>
      <c r="B414" s="756"/>
      <c r="C414" s="755"/>
      <c r="D414" s="748"/>
      <c r="E414" s="755"/>
      <c r="F414" s="755"/>
      <c r="G414" s="756"/>
      <c r="H414" s="624"/>
      <c r="I414" s="756"/>
      <c r="J414" s="755"/>
      <c r="K414" s="755"/>
      <c r="L414" s="756"/>
      <c r="M414" s="756"/>
      <c r="N414" s="755"/>
      <c r="O414" s="755"/>
      <c r="P414" s="971" t="str">
        <f t="shared" si="34"/>
        <v xml:space="preserve"> </v>
      </c>
      <c r="Q414" s="972" t="str">
        <f t="shared" si="30"/>
        <v xml:space="preserve"> </v>
      </c>
      <c r="R414" s="972" t="str">
        <f t="shared" si="31"/>
        <v xml:space="preserve"> </v>
      </c>
      <c r="S414" s="971" t="str">
        <f t="shared" si="32"/>
        <v xml:space="preserve"> </v>
      </c>
      <c r="T414" s="972" t="str">
        <f t="shared" si="33"/>
        <v xml:space="preserve"> </v>
      </c>
    </row>
    <row r="415" spans="1:20" x14ac:dyDescent="0.25">
      <c r="A415" s="756"/>
      <c r="B415" s="756"/>
      <c r="C415" s="755"/>
      <c r="D415" s="748"/>
      <c r="E415" s="755"/>
      <c r="F415" s="755"/>
      <c r="G415" s="756"/>
      <c r="H415" s="624"/>
      <c r="I415" s="756"/>
      <c r="J415" s="755"/>
      <c r="K415" s="755"/>
      <c r="L415" s="756"/>
      <c r="M415" s="756"/>
      <c r="N415" s="755"/>
      <c r="O415" s="755"/>
      <c r="P415" s="971" t="str">
        <f t="shared" si="34"/>
        <v xml:space="preserve"> </v>
      </c>
      <c r="Q415" s="972" t="str">
        <f t="shared" si="30"/>
        <v xml:space="preserve"> </v>
      </c>
      <c r="R415" s="972" t="str">
        <f t="shared" si="31"/>
        <v xml:space="preserve"> </v>
      </c>
      <c r="S415" s="971" t="str">
        <f t="shared" si="32"/>
        <v xml:space="preserve"> </v>
      </c>
      <c r="T415" s="972" t="str">
        <f t="shared" si="33"/>
        <v xml:space="preserve"> </v>
      </c>
    </row>
    <row r="416" spans="1:20" x14ac:dyDescent="0.25">
      <c r="A416" s="756"/>
      <c r="B416" s="756"/>
      <c r="C416" s="755"/>
      <c r="D416" s="748"/>
      <c r="E416" s="755"/>
      <c r="F416" s="755"/>
      <c r="G416" s="756"/>
      <c r="H416" s="624"/>
      <c r="I416" s="756"/>
      <c r="J416" s="755"/>
      <c r="K416" s="755"/>
      <c r="L416" s="756"/>
      <c r="M416" s="756"/>
      <c r="N416" s="755"/>
      <c r="O416" s="755"/>
      <c r="P416" s="971" t="str">
        <f t="shared" si="34"/>
        <v xml:space="preserve"> </v>
      </c>
      <c r="Q416" s="972" t="str">
        <f t="shared" si="30"/>
        <v xml:space="preserve"> </v>
      </c>
      <c r="R416" s="972" t="str">
        <f t="shared" si="31"/>
        <v xml:space="preserve"> </v>
      </c>
      <c r="S416" s="971" t="str">
        <f t="shared" si="32"/>
        <v xml:space="preserve"> </v>
      </c>
      <c r="T416" s="972" t="str">
        <f t="shared" si="33"/>
        <v xml:space="preserve"> </v>
      </c>
    </row>
    <row r="417" spans="1:20" x14ac:dyDescent="0.25">
      <c r="A417" s="756"/>
      <c r="B417" s="756"/>
      <c r="C417" s="755"/>
      <c r="D417" s="748"/>
      <c r="E417" s="755"/>
      <c r="F417" s="755"/>
      <c r="G417" s="756"/>
      <c r="H417" s="624"/>
      <c r="I417" s="756"/>
      <c r="J417" s="755"/>
      <c r="K417" s="755"/>
      <c r="L417" s="756"/>
      <c r="M417" s="756"/>
      <c r="N417" s="755"/>
      <c r="O417" s="755"/>
      <c r="P417" s="971" t="str">
        <f t="shared" si="34"/>
        <v xml:space="preserve"> </v>
      </c>
      <c r="Q417" s="972" t="str">
        <f t="shared" si="30"/>
        <v xml:space="preserve"> </v>
      </c>
      <c r="R417" s="972" t="str">
        <f t="shared" si="31"/>
        <v xml:space="preserve"> </v>
      </c>
      <c r="S417" s="971" t="str">
        <f t="shared" si="32"/>
        <v xml:space="preserve"> </v>
      </c>
      <c r="T417" s="972" t="str">
        <f t="shared" si="33"/>
        <v xml:space="preserve"> </v>
      </c>
    </row>
    <row r="418" spans="1:20" x14ac:dyDescent="0.25">
      <c r="A418" s="756"/>
      <c r="B418" s="756"/>
      <c r="C418" s="755"/>
      <c r="D418" s="748"/>
      <c r="E418" s="755"/>
      <c r="F418" s="755"/>
      <c r="G418" s="756"/>
      <c r="H418" s="624"/>
      <c r="I418" s="756"/>
      <c r="J418" s="755"/>
      <c r="K418" s="755"/>
      <c r="L418" s="756"/>
      <c r="M418" s="756"/>
      <c r="N418" s="755"/>
      <c r="O418" s="755"/>
      <c r="P418" s="971" t="str">
        <f t="shared" si="34"/>
        <v xml:space="preserve"> </v>
      </c>
      <c r="Q418" s="972" t="str">
        <f t="shared" si="30"/>
        <v xml:space="preserve"> </v>
      </c>
      <c r="R418" s="972" t="str">
        <f t="shared" si="31"/>
        <v xml:space="preserve"> </v>
      </c>
      <c r="S418" s="971" t="str">
        <f t="shared" si="32"/>
        <v xml:space="preserve"> </v>
      </c>
      <c r="T418" s="972" t="str">
        <f t="shared" si="33"/>
        <v xml:space="preserve"> </v>
      </c>
    </row>
    <row r="419" spans="1:20" x14ac:dyDescent="0.25">
      <c r="A419" s="756"/>
      <c r="B419" s="756"/>
      <c r="C419" s="755"/>
      <c r="D419" s="748"/>
      <c r="E419" s="755"/>
      <c r="F419" s="755"/>
      <c r="G419" s="756"/>
      <c r="H419" s="624"/>
      <c r="I419" s="756"/>
      <c r="J419" s="755"/>
      <c r="K419" s="755"/>
      <c r="L419" s="756"/>
      <c r="M419" s="756"/>
      <c r="N419" s="755"/>
      <c r="O419" s="755"/>
      <c r="P419" s="971" t="str">
        <f t="shared" si="34"/>
        <v xml:space="preserve"> </v>
      </c>
      <c r="Q419" s="972" t="str">
        <f t="shared" si="30"/>
        <v xml:space="preserve"> </v>
      </c>
      <c r="R419" s="972" t="str">
        <f t="shared" si="31"/>
        <v xml:space="preserve"> </v>
      </c>
      <c r="S419" s="971" t="str">
        <f t="shared" si="32"/>
        <v xml:space="preserve"> </v>
      </c>
      <c r="T419" s="972" t="str">
        <f t="shared" si="33"/>
        <v xml:space="preserve"> </v>
      </c>
    </row>
    <row r="420" spans="1:20" x14ac:dyDescent="0.25">
      <c r="A420" s="756"/>
      <c r="B420" s="756"/>
      <c r="C420" s="755"/>
      <c r="D420" s="748"/>
      <c r="E420" s="755"/>
      <c r="F420" s="755"/>
      <c r="G420" s="756"/>
      <c r="H420" s="624"/>
      <c r="I420" s="756"/>
      <c r="J420" s="755"/>
      <c r="K420" s="755"/>
      <c r="L420" s="756"/>
      <c r="M420" s="756"/>
      <c r="N420" s="755"/>
      <c r="O420" s="755"/>
      <c r="P420" s="971" t="str">
        <f t="shared" si="34"/>
        <v xml:space="preserve"> </v>
      </c>
      <c r="Q420" s="972" t="str">
        <f t="shared" si="30"/>
        <v xml:space="preserve"> </v>
      </c>
      <c r="R420" s="972" t="str">
        <f t="shared" si="31"/>
        <v xml:space="preserve"> </v>
      </c>
      <c r="S420" s="971" t="str">
        <f t="shared" si="32"/>
        <v xml:space="preserve"> </v>
      </c>
      <c r="T420" s="972" t="str">
        <f t="shared" si="33"/>
        <v xml:space="preserve"> </v>
      </c>
    </row>
    <row r="421" spans="1:20" x14ac:dyDescent="0.25">
      <c r="A421" s="756"/>
      <c r="B421" s="756"/>
      <c r="C421" s="755"/>
      <c r="D421" s="748"/>
      <c r="E421" s="755"/>
      <c r="F421" s="755"/>
      <c r="G421" s="756"/>
      <c r="H421" s="624"/>
      <c r="I421" s="756"/>
      <c r="J421" s="755"/>
      <c r="K421" s="755"/>
      <c r="L421" s="756"/>
      <c r="M421" s="756"/>
      <c r="N421" s="755"/>
      <c r="O421" s="755"/>
      <c r="P421" s="971" t="str">
        <f t="shared" si="34"/>
        <v xml:space="preserve"> </v>
      </c>
      <c r="Q421" s="972" t="str">
        <f t="shared" si="30"/>
        <v xml:space="preserve"> </v>
      </c>
      <c r="R421" s="972" t="str">
        <f t="shared" si="31"/>
        <v xml:space="preserve"> </v>
      </c>
      <c r="S421" s="971" t="str">
        <f t="shared" si="32"/>
        <v xml:space="preserve"> </v>
      </c>
      <c r="T421" s="972" t="str">
        <f t="shared" si="33"/>
        <v xml:space="preserve"> </v>
      </c>
    </row>
    <row r="422" spans="1:20" x14ac:dyDescent="0.25">
      <c r="A422" s="756"/>
      <c r="B422" s="756"/>
      <c r="C422" s="755"/>
      <c r="D422" s="748"/>
      <c r="E422" s="755"/>
      <c r="F422" s="755"/>
      <c r="G422" s="756"/>
      <c r="H422" s="624"/>
      <c r="I422" s="756"/>
      <c r="J422" s="755"/>
      <c r="K422" s="755"/>
      <c r="L422" s="756"/>
      <c r="M422" s="756"/>
      <c r="N422" s="755"/>
      <c r="O422" s="755"/>
      <c r="P422" s="971" t="str">
        <f t="shared" si="34"/>
        <v xml:space="preserve"> </v>
      </c>
      <c r="Q422" s="972" t="str">
        <f t="shared" si="30"/>
        <v xml:space="preserve"> </v>
      </c>
      <c r="R422" s="972" t="str">
        <f t="shared" si="31"/>
        <v xml:space="preserve"> </v>
      </c>
      <c r="S422" s="971" t="str">
        <f t="shared" si="32"/>
        <v xml:space="preserve"> </v>
      </c>
      <c r="T422" s="972" t="str">
        <f t="shared" si="33"/>
        <v xml:space="preserve"> </v>
      </c>
    </row>
    <row r="423" spans="1:20" x14ac:dyDescent="0.25">
      <c r="A423" s="756"/>
      <c r="B423" s="756"/>
      <c r="C423" s="755"/>
      <c r="D423" s="748"/>
      <c r="E423" s="755"/>
      <c r="F423" s="755"/>
      <c r="G423" s="756"/>
      <c r="H423" s="624"/>
      <c r="I423" s="756"/>
      <c r="J423" s="755"/>
      <c r="K423" s="755"/>
      <c r="L423" s="756"/>
      <c r="M423" s="756"/>
      <c r="N423" s="755"/>
      <c r="O423" s="755"/>
      <c r="P423" s="971" t="str">
        <f t="shared" si="34"/>
        <v xml:space="preserve"> </v>
      </c>
      <c r="Q423" s="972" t="str">
        <f t="shared" si="30"/>
        <v xml:space="preserve"> </v>
      </c>
      <c r="R423" s="972" t="str">
        <f t="shared" si="31"/>
        <v xml:space="preserve"> </v>
      </c>
      <c r="S423" s="971" t="str">
        <f t="shared" si="32"/>
        <v xml:space="preserve"> </v>
      </c>
      <c r="T423" s="972" t="str">
        <f t="shared" si="33"/>
        <v xml:space="preserve"> </v>
      </c>
    </row>
    <row r="424" spans="1:20" x14ac:dyDescent="0.25">
      <c r="A424" s="756"/>
      <c r="B424" s="756"/>
      <c r="C424" s="755"/>
      <c r="D424" s="748"/>
      <c r="E424" s="755"/>
      <c r="F424" s="755"/>
      <c r="G424" s="756"/>
      <c r="H424" s="624"/>
      <c r="I424" s="756"/>
      <c r="J424" s="755"/>
      <c r="K424" s="755"/>
      <c r="L424" s="756"/>
      <c r="M424" s="756"/>
      <c r="N424" s="755"/>
      <c r="O424" s="755"/>
      <c r="P424" s="971" t="str">
        <f t="shared" si="34"/>
        <v xml:space="preserve"> </v>
      </c>
      <c r="Q424" s="972" t="str">
        <f t="shared" si="30"/>
        <v xml:space="preserve"> </v>
      </c>
      <c r="R424" s="972" t="str">
        <f t="shared" si="31"/>
        <v xml:space="preserve"> </v>
      </c>
      <c r="S424" s="971" t="str">
        <f t="shared" si="32"/>
        <v xml:space="preserve"> </v>
      </c>
      <c r="T424" s="972" t="str">
        <f t="shared" si="33"/>
        <v xml:space="preserve"> </v>
      </c>
    </row>
    <row r="425" spans="1:20" x14ac:dyDescent="0.25">
      <c r="A425" s="756"/>
      <c r="B425" s="756"/>
      <c r="C425" s="755"/>
      <c r="D425" s="748"/>
      <c r="E425" s="755"/>
      <c r="F425" s="755"/>
      <c r="G425" s="756"/>
      <c r="H425" s="624"/>
      <c r="I425" s="756"/>
      <c r="J425" s="755"/>
      <c r="K425" s="755"/>
      <c r="L425" s="756"/>
      <c r="M425" s="756"/>
      <c r="N425" s="755"/>
      <c r="O425" s="755"/>
      <c r="P425" s="971" t="str">
        <f t="shared" si="34"/>
        <v xml:space="preserve"> </v>
      </c>
      <c r="Q425" s="972" t="str">
        <f t="shared" si="30"/>
        <v xml:space="preserve"> </v>
      </c>
      <c r="R425" s="972" t="str">
        <f t="shared" si="31"/>
        <v xml:space="preserve"> </v>
      </c>
      <c r="S425" s="971" t="str">
        <f t="shared" si="32"/>
        <v xml:space="preserve"> </v>
      </c>
      <c r="T425" s="972" t="str">
        <f t="shared" si="33"/>
        <v xml:space="preserve"> </v>
      </c>
    </row>
    <row r="426" spans="1:20" x14ac:dyDescent="0.25">
      <c r="A426" s="756"/>
      <c r="B426" s="756"/>
      <c r="C426" s="755"/>
      <c r="D426" s="748"/>
      <c r="E426" s="755"/>
      <c r="F426" s="755"/>
      <c r="G426" s="756"/>
      <c r="H426" s="624"/>
      <c r="I426" s="756"/>
      <c r="J426" s="755"/>
      <c r="K426" s="755"/>
      <c r="L426" s="756"/>
      <c r="M426" s="756"/>
      <c r="N426" s="755"/>
      <c r="O426" s="755"/>
      <c r="P426" s="971" t="str">
        <f t="shared" si="34"/>
        <v xml:space="preserve"> </v>
      </c>
      <c r="Q426" s="972" t="str">
        <f t="shared" si="30"/>
        <v xml:space="preserve"> </v>
      </c>
      <c r="R426" s="972" t="str">
        <f t="shared" si="31"/>
        <v xml:space="preserve"> </v>
      </c>
      <c r="S426" s="971" t="str">
        <f t="shared" si="32"/>
        <v xml:space="preserve"> </v>
      </c>
      <c r="T426" s="972" t="str">
        <f t="shared" si="33"/>
        <v xml:space="preserve"> </v>
      </c>
    </row>
    <row r="427" spans="1:20" x14ac:dyDescent="0.25">
      <c r="A427" s="756"/>
      <c r="B427" s="756"/>
      <c r="C427" s="755"/>
      <c r="D427" s="748"/>
      <c r="E427" s="755"/>
      <c r="F427" s="755"/>
      <c r="G427" s="756"/>
      <c r="H427" s="624"/>
      <c r="I427" s="756"/>
      <c r="J427" s="755"/>
      <c r="K427" s="755"/>
      <c r="L427" s="756"/>
      <c r="M427" s="756"/>
      <c r="N427" s="755"/>
      <c r="O427" s="755"/>
      <c r="P427" s="971" t="str">
        <f t="shared" si="34"/>
        <v xml:space="preserve"> </v>
      </c>
      <c r="Q427" s="972" t="str">
        <f t="shared" si="30"/>
        <v xml:space="preserve"> </v>
      </c>
      <c r="R427" s="972" t="str">
        <f t="shared" si="31"/>
        <v xml:space="preserve"> </v>
      </c>
      <c r="S427" s="971" t="str">
        <f t="shared" si="32"/>
        <v xml:space="preserve"> </v>
      </c>
      <c r="T427" s="972" t="str">
        <f t="shared" si="33"/>
        <v xml:space="preserve"> </v>
      </c>
    </row>
    <row r="428" spans="1:20" x14ac:dyDescent="0.25">
      <c r="A428" s="756"/>
      <c r="B428" s="756"/>
      <c r="C428" s="755"/>
      <c r="D428" s="748"/>
      <c r="E428" s="755"/>
      <c r="F428" s="755"/>
      <c r="G428" s="756"/>
      <c r="H428" s="624"/>
      <c r="I428" s="756"/>
      <c r="J428" s="755"/>
      <c r="K428" s="755"/>
      <c r="L428" s="756"/>
      <c r="M428" s="756"/>
      <c r="N428" s="755"/>
      <c r="O428" s="755"/>
      <c r="P428" s="971" t="str">
        <f t="shared" si="34"/>
        <v xml:space="preserve"> </v>
      </c>
      <c r="Q428" s="972" t="str">
        <f t="shared" si="30"/>
        <v xml:space="preserve"> </v>
      </c>
      <c r="R428" s="972" t="str">
        <f t="shared" si="31"/>
        <v xml:space="preserve"> </v>
      </c>
      <c r="S428" s="971" t="str">
        <f t="shared" si="32"/>
        <v xml:space="preserve"> </v>
      </c>
      <c r="T428" s="972" t="str">
        <f t="shared" si="33"/>
        <v xml:space="preserve"> </v>
      </c>
    </row>
    <row r="429" spans="1:20" x14ac:dyDescent="0.25">
      <c r="A429" s="756"/>
      <c r="B429" s="756"/>
      <c r="C429" s="755"/>
      <c r="D429" s="748"/>
      <c r="E429" s="755"/>
      <c r="F429" s="755"/>
      <c r="G429" s="756"/>
      <c r="H429" s="624"/>
      <c r="I429" s="756"/>
      <c r="J429" s="755"/>
      <c r="K429" s="755"/>
      <c r="L429" s="756"/>
      <c r="M429" s="756"/>
      <c r="N429" s="755"/>
      <c r="O429" s="755"/>
      <c r="P429" s="971" t="str">
        <f t="shared" si="34"/>
        <v xml:space="preserve"> </v>
      </c>
      <c r="Q429" s="972" t="str">
        <f t="shared" si="30"/>
        <v xml:space="preserve"> </v>
      </c>
      <c r="R429" s="972" t="str">
        <f t="shared" si="31"/>
        <v xml:space="preserve"> </v>
      </c>
      <c r="S429" s="971" t="str">
        <f t="shared" si="32"/>
        <v xml:space="preserve"> </v>
      </c>
      <c r="T429" s="972" t="str">
        <f t="shared" si="33"/>
        <v xml:space="preserve"> </v>
      </c>
    </row>
    <row r="430" spans="1:20" x14ac:dyDescent="0.25">
      <c r="A430" s="756"/>
      <c r="B430" s="756"/>
      <c r="C430" s="755"/>
      <c r="D430" s="748"/>
      <c r="E430" s="755"/>
      <c r="F430" s="755"/>
      <c r="G430" s="756"/>
      <c r="H430" s="624"/>
      <c r="I430" s="756"/>
      <c r="J430" s="755"/>
      <c r="K430" s="755"/>
      <c r="L430" s="756"/>
      <c r="M430" s="756"/>
      <c r="N430" s="755"/>
      <c r="O430" s="755"/>
      <c r="P430" s="971" t="str">
        <f t="shared" si="34"/>
        <v xml:space="preserve"> </v>
      </c>
      <c r="Q430" s="972" t="str">
        <f t="shared" si="30"/>
        <v xml:space="preserve"> </v>
      </c>
      <c r="R430" s="972" t="str">
        <f t="shared" si="31"/>
        <v xml:space="preserve"> </v>
      </c>
      <c r="S430" s="971" t="str">
        <f t="shared" si="32"/>
        <v xml:space="preserve"> </v>
      </c>
      <c r="T430" s="972" t="str">
        <f t="shared" si="33"/>
        <v xml:space="preserve"> </v>
      </c>
    </row>
    <row r="431" spans="1:20" x14ac:dyDescent="0.25">
      <c r="A431" s="756"/>
      <c r="B431" s="756"/>
      <c r="C431" s="755"/>
      <c r="D431" s="748"/>
      <c r="E431" s="755"/>
      <c r="F431" s="755"/>
      <c r="G431" s="756"/>
      <c r="H431" s="624"/>
      <c r="I431" s="756"/>
      <c r="J431" s="755"/>
      <c r="K431" s="755"/>
      <c r="L431" s="756"/>
      <c r="M431" s="756"/>
      <c r="N431" s="755"/>
      <c r="O431" s="755"/>
      <c r="P431" s="971" t="str">
        <f t="shared" si="34"/>
        <v xml:space="preserve"> </v>
      </c>
      <c r="Q431" s="972" t="str">
        <f t="shared" si="30"/>
        <v xml:space="preserve"> </v>
      </c>
      <c r="R431" s="972" t="str">
        <f t="shared" si="31"/>
        <v xml:space="preserve"> </v>
      </c>
      <c r="S431" s="971" t="str">
        <f t="shared" si="32"/>
        <v xml:space="preserve"> </v>
      </c>
      <c r="T431" s="972" t="str">
        <f t="shared" si="33"/>
        <v xml:space="preserve"> </v>
      </c>
    </row>
    <row r="432" spans="1:20" x14ac:dyDescent="0.25">
      <c r="A432" s="756"/>
      <c r="B432" s="756"/>
      <c r="C432" s="755"/>
      <c r="D432" s="748"/>
      <c r="E432" s="755"/>
      <c r="F432" s="755"/>
      <c r="G432" s="756"/>
      <c r="H432" s="624"/>
      <c r="I432" s="756"/>
      <c r="J432" s="755"/>
      <c r="K432" s="755"/>
      <c r="L432" s="756"/>
      <c r="M432" s="756"/>
      <c r="N432" s="755"/>
      <c r="O432" s="755"/>
      <c r="P432" s="971" t="str">
        <f t="shared" si="34"/>
        <v xml:space="preserve"> </v>
      </c>
      <c r="Q432" s="972" t="str">
        <f t="shared" si="30"/>
        <v xml:space="preserve"> </v>
      </c>
      <c r="R432" s="972" t="str">
        <f t="shared" si="31"/>
        <v xml:space="preserve"> </v>
      </c>
      <c r="S432" s="971" t="str">
        <f t="shared" si="32"/>
        <v xml:space="preserve"> </v>
      </c>
      <c r="T432" s="972" t="str">
        <f t="shared" si="33"/>
        <v xml:space="preserve"> </v>
      </c>
    </row>
    <row r="433" spans="1:20" x14ac:dyDescent="0.25">
      <c r="A433" s="756"/>
      <c r="B433" s="756"/>
      <c r="C433" s="755"/>
      <c r="D433" s="748"/>
      <c r="E433" s="755"/>
      <c r="F433" s="755"/>
      <c r="G433" s="756"/>
      <c r="H433" s="624"/>
      <c r="I433" s="756"/>
      <c r="J433" s="755"/>
      <c r="K433" s="755"/>
      <c r="L433" s="756"/>
      <c r="M433" s="756"/>
      <c r="N433" s="755"/>
      <c r="O433" s="755"/>
      <c r="P433" s="971" t="str">
        <f t="shared" si="34"/>
        <v xml:space="preserve"> </v>
      </c>
      <c r="Q433" s="972" t="str">
        <f t="shared" si="30"/>
        <v xml:space="preserve"> </v>
      </c>
      <c r="R433" s="972" t="str">
        <f t="shared" si="31"/>
        <v xml:space="preserve"> </v>
      </c>
      <c r="S433" s="971" t="str">
        <f t="shared" si="32"/>
        <v xml:space="preserve"> </v>
      </c>
      <c r="T433" s="972" t="str">
        <f t="shared" si="33"/>
        <v xml:space="preserve"> </v>
      </c>
    </row>
    <row r="434" spans="1:20" x14ac:dyDescent="0.25">
      <c r="A434" s="756"/>
      <c r="B434" s="756"/>
      <c r="C434" s="755"/>
      <c r="D434" s="748"/>
      <c r="E434" s="755"/>
      <c r="F434" s="755"/>
      <c r="G434" s="756"/>
      <c r="H434" s="624"/>
      <c r="I434" s="756"/>
      <c r="J434" s="755"/>
      <c r="K434" s="755"/>
      <c r="L434" s="756"/>
      <c r="M434" s="756"/>
      <c r="N434" s="755"/>
      <c r="O434" s="755"/>
      <c r="P434" s="971" t="str">
        <f t="shared" si="34"/>
        <v xml:space="preserve"> </v>
      </c>
      <c r="Q434" s="972" t="str">
        <f t="shared" si="30"/>
        <v xml:space="preserve"> </v>
      </c>
      <c r="R434" s="972" t="str">
        <f t="shared" si="31"/>
        <v xml:space="preserve"> </v>
      </c>
      <c r="S434" s="971" t="str">
        <f t="shared" si="32"/>
        <v xml:space="preserve"> </v>
      </c>
      <c r="T434" s="972" t="str">
        <f t="shared" si="33"/>
        <v xml:space="preserve"> </v>
      </c>
    </row>
    <row r="435" spans="1:20" x14ac:dyDescent="0.25">
      <c r="A435" s="756"/>
      <c r="B435" s="756"/>
      <c r="C435" s="755"/>
      <c r="D435" s="748"/>
      <c r="E435" s="755"/>
      <c r="F435" s="755"/>
      <c r="G435" s="756"/>
      <c r="H435" s="624"/>
      <c r="I435" s="756"/>
      <c r="J435" s="755"/>
      <c r="K435" s="755"/>
      <c r="L435" s="756"/>
      <c r="M435" s="756"/>
      <c r="N435" s="755"/>
      <c r="O435" s="755"/>
      <c r="P435" s="971" t="str">
        <f t="shared" si="34"/>
        <v xml:space="preserve"> </v>
      </c>
      <c r="Q435" s="972" t="str">
        <f t="shared" si="30"/>
        <v xml:space="preserve"> </v>
      </c>
      <c r="R435" s="972" t="str">
        <f t="shared" si="31"/>
        <v xml:space="preserve"> </v>
      </c>
      <c r="S435" s="971" t="str">
        <f t="shared" si="32"/>
        <v xml:space="preserve"> </v>
      </c>
      <c r="T435" s="972" t="str">
        <f t="shared" si="33"/>
        <v xml:space="preserve"> </v>
      </c>
    </row>
    <row r="436" spans="1:20" x14ac:dyDescent="0.25">
      <c r="A436" s="756"/>
      <c r="B436" s="756"/>
      <c r="C436" s="755"/>
      <c r="D436" s="748"/>
      <c r="E436" s="755"/>
      <c r="F436" s="755"/>
      <c r="G436" s="756"/>
      <c r="H436" s="624"/>
      <c r="I436" s="756"/>
      <c r="J436" s="755"/>
      <c r="K436" s="755"/>
      <c r="L436" s="756"/>
      <c r="M436" s="756"/>
      <c r="N436" s="755"/>
      <c r="O436" s="755"/>
      <c r="P436" s="971" t="str">
        <f t="shared" si="34"/>
        <v xml:space="preserve"> </v>
      </c>
      <c r="Q436" s="972" t="str">
        <f t="shared" ref="Q436:Q499" si="35">IFERROR(O436/M436," ")</f>
        <v xml:space="preserve"> </v>
      </c>
      <c r="R436" s="972" t="str">
        <f t="shared" ref="R436:R499" si="36">IFERROR(P436/M436," ")</f>
        <v xml:space="preserve"> </v>
      </c>
      <c r="S436" s="971" t="str">
        <f t="shared" ref="S436:S499" si="37">IFERROR(O436/N436," ")</f>
        <v xml:space="preserve"> </v>
      </c>
      <c r="T436" s="972" t="str">
        <f t="shared" ref="T436:T499" si="38">IFERROR(P436/N436," ")</f>
        <v xml:space="preserve"> </v>
      </c>
    </row>
    <row r="437" spans="1:20" x14ac:dyDescent="0.25">
      <c r="A437" s="756"/>
      <c r="B437" s="756"/>
      <c r="C437" s="755"/>
      <c r="D437" s="748"/>
      <c r="E437" s="755"/>
      <c r="F437" s="755"/>
      <c r="G437" s="756"/>
      <c r="H437" s="624"/>
      <c r="I437" s="756"/>
      <c r="J437" s="755"/>
      <c r="K437" s="755"/>
      <c r="L437" s="756"/>
      <c r="M437" s="756"/>
      <c r="N437" s="755"/>
      <c r="O437" s="755"/>
      <c r="P437" s="971" t="str">
        <f t="shared" si="34"/>
        <v xml:space="preserve"> </v>
      </c>
      <c r="Q437" s="972" t="str">
        <f t="shared" si="35"/>
        <v xml:space="preserve"> </v>
      </c>
      <c r="R437" s="972" t="str">
        <f t="shared" si="36"/>
        <v xml:space="preserve"> </v>
      </c>
      <c r="S437" s="971" t="str">
        <f t="shared" si="37"/>
        <v xml:space="preserve"> </v>
      </c>
      <c r="T437" s="972" t="str">
        <f t="shared" si="38"/>
        <v xml:space="preserve"> </v>
      </c>
    </row>
    <row r="438" spans="1:20" x14ac:dyDescent="0.25">
      <c r="A438" s="756"/>
      <c r="B438" s="756"/>
      <c r="C438" s="755"/>
      <c r="D438" s="748"/>
      <c r="E438" s="755"/>
      <c r="F438" s="755"/>
      <c r="G438" s="756"/>
      <c r="H438" s="624"/>
      <c r="I438" s="756"/>
      <c r="J438" s="755"/>
      <c r="K438" s="755"/>
      <c r="L438" s="756"/>
      <c r="M438" s="756"/>
      <c r="N438" s="755"/>
      <c r="O438" s="755"/>
      <c r="P438" s="971" t="str">
        <f t="shared" si="34"/>
        <v xml:space="preserve"> </v>
      </c>
      <c r="Q438" s="972" t="str">
        <f t="shared" si="35"/>
        <v xml:space="preserve"> </v>
      </c>
      <c r="R438" s="972" t="str">
        <f t="shared" si="36"/>
        <v xml:space="preserve"> </v>
      </c>
      <c r="S438" s="971" t="str">
        <f t="shared" si="37"/>
        <v xml:space="preserve"> </v>
      </c>
      <c r="T438" s="972" t="str">
        <f t="shared" si="38"/>
        <v xml:space="preserve"> </v>
      </c>
    </row>
    <row r="439" spans="1:20" x14ac:dyDescent="0.25">
      <c r="A439" s="756"/>
      <c r="B439" s="756"/>
      <c r="C439" s="755"/>
      <c r="D439" s="748"/>
      <c r="E439" s="755"/>
      <c r="F439" s="755"/>
      <c r="G439" s="756"/>
      <c r="H439" s="624"/>
      <c r="I439" s="756"/>
      <c r="J439" s="755"/>
      <c r="K439" s="755"/>
      <c r="L439" s="756"/>
      <c r="M439" s="756"/>
      <c r="N439" s="755"/>
      <c r="O439" s="755"/>
      <c r="P439" s="971" t="str">
        <f t="shared" si="34"/>
        <v xml:space="preserve"> </v>
      </c>
      <c r="Q439" s="972" t="str">
        <f t="shared" si="35"/>
        <v xml:space="preserve"> </v>
      </c>
      <c r="R439" s="972" t="str">
        <f t="shared" si="36"/>
        <v xml:space="preserve"> </v>
      </c>
      <c r="S439" s="971" t="str">
        <f t="shared" si="37"/>
        <v xml:space="preserve"> </v>
      </c>
      <c r="T439" s="972" t="str">
        <f t="shared" si="38"/>
        <v xml:space="preserve"> </v>
      </c>
    </row>
    <row r="440" spans="1:20" x14ac:dyDescent="0.25">
      <c r="A440" s="756"/>
      <c r="B440" s="756"/>
      <c r="C440" s="755"/>
      <c r="D440" s="748"/>
      <c r="E440" s="755"/>
      <c r="F440" s="755"/>
      <c r="G440" s="756"/>
      <c r="H440" s="624"/>
      <c r="I440" s="756"/>
      <c r="J440" s="755"/>
      <c r="K440" s="755"/>
      <c r="L440" s="756"/>
      <c r="M440" s="756"/>
      <c r="N440" s="755"/>
      <c r="O440" s="755"/>
      <c r="P440" s="971" t="str">
        <f t="shared" si="34"/>
        <v xml:space="preserve"> </v>
      </c>
      <c r="Q440" s="972" t="str">
        <f t="shared" si="35"/>
        <v xml:space="preserve"> </v>
      </c>
      <c r="R440" s="972" t="str">
        <f t="shared" si="36"/>
        <v xml:space="preserve"> </v>
      </c>
      <c r="S440" s="971" t="str">
        <f t="shared" si="37"/>
        <v xml:space="preserve"> </v>
      </c>
      <c r="T440" s="972" t="str">
        <f t="shared" si="38"/>
        <v xml:space="preserve"> </v>
      </c>
    </row>
    <row r="441" spans="1:20" x14ac:dyDescent="0.25">
      <c r="A441" s="756"/>
      <c r="B441" s="756"/>
      <c r="C441" s="755"/>
      <c r="D441" s="748"/>
      <c r="E441" s="755"/>
      <c r="F441" s="755"/>
      <c r="G441" s="756"/>
      <c r="H441" s="624"/>
      <c r="I441" s="756"/>
      <c r="J441" s="755"/>
      <c r="K441" s="755"/>
      <c r="L441" s="756"/>
      <c r="M441" s="756"/>
      <c r="N441" s="755"/>
      <c r="O441" s="755"/>
      <c r="P441" s="971" t="str">
        <f t="shared" si="34"/>
        <v xml:space="preserve"> </v>
      </c>
      <c r="Q441" s="972" t="str">
        <f t="shared" si="35"/>
        <v xml:space="preserve"> </v>
      </c>
      <c r="R441" s="972" t="str">
        <f t="shared" si="36"/>
        <v xml:space="preserve"> </v>
      </c>
      <c r="S441" s="971" t="str">
        <f t="shared" si="37"/>
        <v xml:space="preserve"> </v>
      </c>
      <c r="T441" s="972" t="str">
        <f t="shared" si="38"/>
        <v xml:space="preserve"> </v>
      </c>
    </row>
    <row r="442" spans="1:20" x14ac:dyDescent="0.25">
      <c r="A442" s="756"/>
      <c r="B442" s="756"/>
      <c r="C442" s="755"/>
      <c r="D442" s="748"/>
      <c r="E442" s="755"/>
      <c r="F442" s="755"/>
      <c r="G442" s="756"/>
      <c r="H442" s="624"/>
      <c r="I442" s="756"/>
      <c r="J442" s="755"/>
      <c r="K442" s="755"/>
      <c r="L442" s="756"/>
      <c r="M442" s="756"/>
      <c r="N442" s="755"/>
      <c r="O442" s="755"/>
      <c r="P442" s="971" t="str">
        <f t="shared" si="34"/>
        <v xml:space="preserve"> </v>
      </c>
      <c r="Q442" s="972" t="str">
        <f t="shared" si="35"/>
        <v xml:space="preserve"> </v>
      </c>
      <c r="R442" s="972" t="str">
        <f t="shared" si="36"/>
        <v xml:space="preserve"> </v>
      </c>
      <c r="S442" s="971" t="str">
        <f t="shared" si="37"/>
        <v xml:space="preserve"> </v>
      </c>
      <c r="T442" s="972" t="str">
        <f t="shared" si="38"/>
        <v xml:space="preserve"> </v>
      </c>
    </row>
    <row r="443" spans="1:20" x14ac:dyDescent="0.25">
      <c r="A443" s="756"/>
      <c r="B443" s="756"/>
      <c r="C443" s="755"/>
      <c r="D443" s="748"/>
      <c r="E443" s="755"/>
      <c r="F443" s="755"/>
      <c r="G443" s="756"/>
      <c r="H443" s="624"/>
      <c r="I443" s="756"/>
      <c r="J443" s="755"/>
      <c r="K443" s="755"/>
      <c r="L443" s="756"/>
      <c r="M443" s="756"/>
      <c r="N443" s="755"/>
      <c r="O443" s="755"/>
      <c r="P443" s="971" t="str">
        <f t="shared" si="34"/>
        <v xml:space="preserve"> </v>
      </c>
      <c r="Q443" s="972" t="str">
        <f t="shared" si="35"/>
        <v xml:space="preserve"> </v>
      </c>
      <c r="R443" s="972" t="str">
        <f t="shared" si="36"/>
        <v xml:space="preserve"> </v>
      </c>
      <c r="S443" s="971" t="str">
        <f t="shared" si="37"/>
        <v xml:space="preserve"> </v>
      </c>
      <c r="T443" s="972" t="str">
        <f t="shared" si="38"/>
        <v xml:space="preserve"> </v>
      </c>
    </row>
    <row r="444" spans="1:20" x14ac:dyDescent="0.25">
      <c r="A444" s="756"/>
      <c r="B444" s="756"/>
      <c r="C444" s="755"/>
      <c r="D444" s="748"/>
      <c r="E444" s="755"/>
      <c r="F444" s="755"/>
      <c r="G444" s="756"/>
      <c r="H444" s="624"/>
      <c r="I444" s="756"/>
      <c r="J444" s="755"/>
      <c r="K444" s="755"/>
      <c r="L444" s="756"/>
      <c r="M444" s="756"/>
      <c r="N444" s="755"/>
      <c r="O444" s="755"/>
      <c r="P444" s="971" t="str">
        <f t="shared" si="34"/>
        <v xml:space="preserve"> </v>
      </c>
      <c r="Q444" s="972" t="str">
        <f t="shared" si="35"/>
        <v xml:space="preserve"> </v>
      </c>
      <c r="R444" s="972" t="str">
        <f t="shared" si="36"/>
        <v xml:space="preserve"> </v>
      </c>
      <c r="S444" s="971" t="str">
        <f t="shared" si="37"/>
        <v xml:space="preserve"> </v>
      </c>
      <c r="T444" s="972" t="str">
        <f t="shared" si="38"/>
        <v xml:space="preserve"> </v>
      </c>
    </row>
    <row r="445" spans="1:20" x14ac:dyDescent="0.25">
      <c r="A445" s="756"/>
      <c r="B445" s="756"/>
      <c r="C445" s="755"/>
      <c r="D445" s="748"/>
      <c r="E445" s="755"/>
      <c r="F445" s="755"/>
      <c r="G445" s="756"/>
      <c r="H445" s="624"/>
      <c r="I445" s="756"/>
      <c r="J445" s="755"/>
      <c r="K445" s="755"/>
      <c r="L445" s="756"/>
      <c r="M445" s="756"/>
      <c r="N445" s="755"/>
      <c r="O445" s="755"/>
      <c r="P445" s="971" t="str">
        <f t="shared" si="34"/>
        <v xml:space="preserve"> </v>
      </c>
      <c r="Q445" s="972" t="str">
        <f t="shared" si="35"/>
        <v xml:space="preserve"> </v>
      </c>
      <c r="R445" s="972" t="str">
        <f t="shared" si="36"/>
        <v xml:space="preserve"> </v>
      </c>
      <c r="S445" s="971" t="str">
        <f t="shared" si="37"/>
        <v xml:space="preserve"> </v>
      </c>
      <c r="T445" s="972" t="str">
        <f t="shared" si="38"/>
        <v xml:space="preserve"> </v>
      </c>
    </row>
    <row r="446" spans="1:20" x14ac:dyDescent="0.25">
      <c r="A446" s="756"/>
      <c r="B446" s="756"/>
      <c r="C446" s="755"/>
      <c r="D446" s="748"/>
      <c r="E446" s="755"/>
      <c r="F446" s="755"/>
      <c r="G446" s="756"/>
      <c r="H446" s="624"/>
      <c r="I446" s="756"/>
      <c r="J446" s="755"/>
      <c r="K446" s="755"/>
      <c r="L446" s="756"/>
      <c r="M446" s="756"/>
      <c r="N446" s="755"/>
      <c r="O446" s="755"/>
      <c r="P446" s="971" t="str">
        <f t="shared" si="34"/>
        <v xml:space="preserve"> </v>
      </c>
      <c r="Q446" s="972" t="str">
        <f t="shared" si="35"/>
        <v xml:space="preserve"> </v>
      </c>
      <c r="R446" s="972" t="str">
        <f t="shared" si="36"/>
        <v xml:space="preserve"> </v>
      </c>
      <c r="S446" s="971" t="str">
        <f t="shared" si="37"/>
        <v xml:space="preserve"> </v>
      </c>
      <c r="T446" s="972" t="str">
        <f t="shared" si="38"/>
        <v xml:space="preserve"> </v>
      </c>
    </row>
    <row r="447" spans="1:20" x14ac:dyDescent="0.25">
      <c r="A447" s="756"/>
      <c r="B447" s="756"/>
      <c r="C447" s="755"/>
      <c r="D447" s="748"/>
      <c r="E447" s="755"/>
      <c r="F447" s="755"/>
      <c r="G447" s="756"/>
      <c r="H447" s="624"/>
      <c r="I447" s="756"/>
      <c r="J447" s="755"/>
      <c r="K447" s="755"/>
      <c r="L447" s="756"/>
      <c r="M447" s="756"/>
      <c r="N447" s="755"/>
      <c r="O447" s="755"/>
      <c r="P447" s="971" t="str">
        <f t="shared" si="34"/>
        <v xml:space="preserve"> </v>
      </c>
      <c r="Q447" s="972" t="str">
        <f t="shared" si="35"/>
        <v xml:space="preserve"> </v>
      </c>
      <c r="R447" s="972" t="str">
        <f t="shared" si="36"/>
        <v xml:space="preserve"> </v>
      </c>
      <c r="S447" s="971" t="str">
        <f t="shared" si="37"/>
        <v xml:space="preserve"> </v>
      </c>
      <c r="T447" s="972" t="str">
        <f t="shared" si="38"/>
        <v xml:space="preserve"> </v>
      </c>
    </row>
    <row r="448" spans="1:20" x14ac:dyDescent="0.25">
      <c r="A448" s="756"/>
      <c r="B448" s="756"/>
      <c r="C448" s="755"/>
      <c r="D448" s="748"/>
      <c r="E448" s="755"/>
      <c r="F448" s="755"/>
      <c r="G448" s="756"/>
      <c r="H448" s="624"/>
      <c r="I448" s="756"/>
      <c r="J448" s="755"/>
      <c r="K448" s="755"/>
      <c r="L448" s="756"/>
      <c r="M448" s="756"/>
      <c r="N448" s="755"/>
      <c r="O448" s="755"/>
      <c r="P448" s="971" t="str">
        <f t="shared" si="34"/>
        <v xml:space="preserve"> </v>
      </c>
      <c r="Q448" s="972" t="str">
        <f t="shared" si="35"/>
        <v xml:space="preserve"> </v>
      </c>
      <c r="R448" s="972" t="str">
        <f t="shared" si="36"/>
        <v xml:space="preserve"> </v>
      </c>
      <c r="S448" s="971" t="str">
        <f t="shared" si="37"/>
        <v xml:space="preserve"> </v>
      </c>
      <c r="T448" s="972" t="str">
        <f t="shared" si="38"/>
        <v xml:space="preserve"> </v>
      </c>
    </row>
    <row r="449" spans="1:20" x14ac:dyDescent="0.25">
      <c r="A449" s="756"/>
      <c r="B449" s="756"/>
      <c r="C449" s="755"/>
      <c r="D449" s="748"/>
      <c r="E449" s="755"/>
      <c r="F449" s="755"/>
      <c r="G449" s="756"/>
      <c r="H449" s="624"/>
      <c r="I449" s="756"/>
      <c r="J449" s="755"/>
      <c r="K449" s="755"/>
      <c r="L449" s="756"/>
      <c r="M449" s="756"/>
      <c r="N449" s="755"/>
      <c r="O449" s="755"/>
      <c r="P449" s="971" t="str">
        <f t="shared" si="34"/>
        <v xml:space="preserve"> </v>
      </c>
      <c r="Q449" s="972" t="str">
        <f t="shared" si="35"/>
        <v xml:space="preserve"> </v>
      </c>
      <c r="R449" s="972" t="str">
        <f t="shared" si="36"/>
        <v xml:space="preserve"> </v>
      </c>
      <c r="S449" s="971" t="str">
        <f t="shared" si="37"/>
        <v xml:space="preserve"> </v>
      </c>
      <c r="T449" s="972" t="str">
        <f t="shared" si="38"/>
        <v xml:space="preserve"> </v>
      </c>
    </row>
    <row r="450" spans="1:20" x14ac:dyDescent="0.25">
      <c r="A450" s="756"/>
      <c r="B450" s="756"/>
      <c r="C450" s="755"/>
      <c r="D450" s="748"/>
      <c r="E450" s="755"/>
      <c r="F450" s="755"/>
      <c r="G450" s="756"/>
      <c r="H450" s="624"/>
      <c r="I450" s="756"/>
      <c r="J450" s="755"/>
      <c r="K450" s="755"/>
      <c r="L450" s="756"/>
      <c r="M450" s="756"/>
      <c r="N450" s="755"/>
      <c r="O450" s="755"/>
      <c r="P450" s="971" t="str">
        <f t="shared" si="34"/>
        <v xml:space="preserve"> </v>
      </c>
      <c r="Q450" s="972" t="str">
        <f t="shared" si="35"/>
        <v xml:space="preserve"> </v>
      </c>
      <c r="R450" s="972" t="str">
        <f t="shared" si="36"/>
        <v xml:space="preserve"> </v>
      </c>
      <c r="S450" s="971" t="str">
        <f t="shared" si="37"/>
        <v xml:space="preserve"> </v>
      </c>
      <c r="T450" s="972" t="str">
        <f t="shared" si="38"/>
        <v xml:space="preserve"> </v>
      </c>
    </row>
    <row r="451" spans="1:20" x14ac:dyDescent="0.25">
      <c r="A451" s="756"/>
      <c r="B451" s="756"/>
      <c r="C451" s="755"/>
      <c r="D451" s="748"/>
      <c r="E451" s="755"/>
      <c r="F451" s="755"/>
      <c r="G451" s="756"/>
      <c r="H451" s="624"/>
      <c r="I451" s="756"/>
      <c r="J451" s="755"/>
      <c r="K451" s="755"/>
      <c r="L451" s="756"/>
      <c r="M451" s="756"/>
      <c r="N451" s="755"/>
      <c r="O451" s="755"/>
      <c r="P451" s="971" t="str">
        <f t="shared" si="34"/>
        <v xml:space="preserve"> </v>
      </c>
      <c r="Q451" s="972" t="str">
        <f t="shared" si="35"/>
        <v xml:space="preserve"> </v>
      </c>
      <c r="R451" s="972" t="str">
        <f t="shared" si="36"/>
        <v xml:space="preserve"> </v>
      </c>
      <c r="S451" s="971" t="str">
        <f t="shared" si="37"/>
        <v xml:space="preserve"> </v>
      </c>
      <c r="T451" s="972" t="str">
        <f t="shared" si="38"/>
        <v xml:space="preserve"> </v>
      </c>
    </row>
    <row r="452" spans="1:20" x14ac:dyDescent="0.25">
      <c r="A452" s="756"/>
      <c r="B452" s="756"/>
      <c r="C452" s="755"/>
      <c r="D452" s="748"/>
      <c r="E452" s="755"/>
      <c r="F452" s="755"/>
      <c r="G452" s="756"/>
      <c r="H452" s="624"/>
      <c r="I452" s="756"/>
      <c r="J452" s="755"/>
      <c r="K452" s="755"/>
      <c r="L452" s="756"/>
      <c r="M452" s="756"/>
      <c r="N452" s="755"/>
      <c r="O452" s="755"/>
      <c r="P452" s="971" t="str">
        <f t="shared" si="34"/>
        <v xml:space="preserve"> </v>
      </c>
      <c r="Q452" s="972" t="str">
        <f t="shared" si="35"/>
        <v xml:space="preserve"> </v>
      </c>
      <c r="R452" s="972" t="str">
        <f t="shared" si="36"/>
        <v xml:space="preserve"> </v>
      </c>
      <c r="S452" s="971" t="str">
        <f t="shared" si="37"/>
        <v xml:space="preserve"> </v>
      </c>
      <c r="T452" s="972" t="str">
        <f t="shared" si="38"/>
        <v xml:space="preserve"> </v>
      </c>
    </row>
    <row r="453" spans="1:20" x14ac:dyDescent="0.25">
      <c r="A453" s="756"/>
      <c r="B453" s="756"/>
      <c r="C453" s="755"/>
      <c r="D453" s="748"/>
      <c r="E453" s="755"/>
      <c r="F453" s="755"/>
      <c r="G453" s="756"/>
      <c r="H453" s="624"/>
      <c r="I453" s="756"/>
      <c r="J453" s="755"/>
      <c r="K453" s="755"/>
      <c r="L453" s="756"/>
      <c r="M453" s="756"/>
      <c r="N453" s="755"/>
      <c r="O453" s="755"/>
      <c r="P453" s="971" t="str">
        <f t="shared" si="34"/>
        <v xml:space="preserve"> </v>
      </c>
      <c r="Q453" s="972" t="str">
        <f t="shared" si="35"/>
        <v xml:space="preserve"> </v>
      </c>
      <c r="R453" s="972" t="str">
        <f t="shared" si="36"/>
        <v xml:space="preserve"> </v>
      </c>
      <c r="S453" s="971" t="str">
        <f t="shared" si="37"/>
        <v xml:space="preserve"> </v>
      </c>
      <c r="T453" s="972" t="str">
        <f t="shared" si="38"/>
        <v xml:space="preserve"> </v>
      </c>
    </row>
    <row r="454" spans="1:20" x14ac:dyDescent="0.25">
      <c r="A454" s="756"/>
      <c r="B454" s="756"/>
      <c r="C454" s="755"/>
      <c r="D454" s="748"/>
      <c r="E454" s="755"/>
      <c r="F454" s="755"/>
      <c r="G454" s="756"/>
      <c r="H454" s="624"/>
      <c r="I454" s="756"/>
      <c r="J454" s="755"/>
      <c r="K454" s="755"/>
      <c r="L454" s="756"/>
      <c r="M454" s="756"/>
      <c r="N454" s="755"/>
      <c r="O454" s="755"/>
      <c r="P454" s="971" t="str">
        <f t="shared" ref="P454:P517" si="39">IF(O454&gt;0,O454*0.86*10^-3," ")</f>
        <v xml:space="preserve"> </v>
      </c>
      <c r="Q454" s="972" t="str">
        <f t="shared" si="35"/>
        <v xml:space="preserve"> </v>
      </c>
      <c r="R454" s="972" t="str">
        <f t="shared" si="36"/>
        <v xml:space="preserve"> </v>
      </c>
      <c r="S454" s="971" t="str">
        <f t="shared" si="37"/>
        <v xml:space="preserve"> </v>
      </c>
      <c r="T454" s="972" t="str">
        <f t="shared" si="38"/>
        <v xml:space="preserve"> </v>
      </c>
    </row>
    <row r="455" spans="1:20" x14ac:dyDescent="0.25">
      <c r="A455" s="756"/>
      <c r="B455" s="756"/>
      <c r="C455" s="755"/>
      <c r="D455" s="748"/>
      <c r="E455" s="755"/>
      <c r="F455" s="755"/>
      <c r="G455" s="756"/>
      <c r="H455" s="624"/>
      <c r="I455" s="756"/>
      <c r="J455" s="755"/>
      <c r="K455" s="755"/>
      <c r="L455" s="756"/>
      <c r="M455" s="756"/>
      <c r="N455" s="755"/>
      <c r="O455" s="755"/>
      <c r="P455" s="971" t="str">
        <f t="shared" si="39"/>
        <v xml:space="preserve"> </v>
      </c>
      <c r="Q455" s="972" t="str">
        <f t="shared" si="35"/>
        <v xml:space="preserve"> </v>
      </c>
      <c r="R455" s="972" t="str">
        <f t="shared" si="36"/>
        <v xml:space="preserve"> </v>
      </c>
      <c r="S455" s="971" t="str">
        <f t="shared" si="37"/>
        <v xml:space="preserve"> </v>
      </c>
      <c r="T455" s="972" t="str">
        <f t="shared" si="38"/>
        <v xml:space="preserve"> </v>
      </c>
    </row>
    <row r="456" spans="1:20" x14ac:dyDescent="0.25">
      <c r="A456" s="756"/>
      <c r="B456" s="756"/>
      <c r="C456" s="755"/>
      <c r="D456" s="748"/>
      <c r="E456" s="755"/>
      <c r="F456" s="755"/>
      <c r="G456" s="756"/>
      <c r="H456" s="624"/>
      <c r="I456" s="756"/>
      <c r="J456" s="755"/>
      <c r="K456" s="755"/>
      <c r="L456" s="756"/>
      <c r="M456" s="756"/>
      <c r="N456" s="755"/>
      <c r="O456" s="755"/>
      <c r="P456" s="971" t="str">
        <f t="shared" si="39"/>
        <v xml:space="preserve"> </v>
      </c>
      <c r="Q456" s="972" t="str">
        <f t="shared" si="35"/>
        <v xml:space="preserve"> </v>
      </c>
      <c r="R456" s="972" t="str">
        <f t="shared" si="36"/>
        <v xml:space="preserve"> </v>
      </c>
      <c r="S456" s="971" t="str">
        <f t="shared" si="37"/>
        <v xml:space="preserve"> </v>
      </c>
      <c r="T456" s="972" t="str">
        <f t="shared" si="38"/>
        <v xml:space="preserve"> </v>
      </c>
    </row>
    <row r="457" spans="1:20" x14ac:dyDescent="0.25">
      <c r="A457" s="756"/>
      <c r="B457" s="756"/>
      <c r="C457" s="755"/>
      <c r="D457" s="748"/>
      <c r="E457" s="755"/>
      <c r="F457" s="755"/>
      <c r="G457" s="756"/>
      <c r="H457" s="624"/>
      <c r="I457" s="756"/>
      <c r="J457" s="755"/>
      <c r="K457" s="755"/>
      <c r="L457" s="756"/>
      <c r="M457" s="756"/>
      <c r="N457" s="755"/>
      <c r="O457" s="755"/>
      <c r="P457" s="971" t="str">
        <f t="shared" si="39"/>
        <v xml:space="preserve"> </v>
      </c>
      <c r="Q457" s="972" t="str">
        <f t="shared" si="35"/>
        <v xml:space="preserve"> </v>
      </c>
      <c r="R457" s="972" t="str">
        <f t="shared" si="36"/>
        <v xml:space="preserve"> </v>
      </c>
      <c r="S457" s="971" t="str">
        <f t="shared" si="37"/>
        <v xml:space="preserve"> </v>
      </c>
      <c r="T457" s="972" t="str">
        <f t="shared" si="38"/>
        <v xml:space="preserve"> </v>
      </c>
    </row>
    <row r="458" spans="1:20" x14ac:dyDescent="0.25">
      <c r="A458" s="756"/>
      <c r="B458" s="756"/>
      <c r="C458" s="755"/>
      <c r="D458" s="748"/>
      <c r="E458" s="755"/>
      <c r="F458" s="755"/>
      <c r="G458" s="756"/>
      <c r="H458" s="624"/>
      <c r="I458" s="756"/>
      <c r="J458" s="755"/>
      <c r="K458" s="755"/>
      <c r="L458" s="756"/>
      <c r="M458" s="756"/>
      <c r="N458" s="755"/>
      <c r="O458" s="755"/>
      <c r="P458" s="971" t="str">
        <f t="shared" si="39"/>
        <v xml:space="preserve"> </v>
      </c>
      <c r="Q458" s="972" t="str">
        <f t="shared" si="35"/>
        <v xml:space="preserve"> </v>
      </c>
      <c r="R458" s="972" t="str">
        <f t="shared" si="36"/>
        <v xml:space="preserve"> </v>
      </c>
      <c r="S458" s="971" t="str">
        <f t="shared" si="37"/>
        <v xml:space="preserve"> </v>
      </c>
      <c r="T458" s="972" t="str">
        <f t="shared" si="38"/>
        <v xml:space="preserve"> </v>
      </c>
    </row>
    <row r="459" spans="1:20" x14ac:dyDescent="0.25">
      <c r="A459" s="756"/>
      <c r="B459" s="756"/>
      <c r="C459" s="755"/>
      <c r="D459" s="748"/>
      <c r="E459" s="755"/>
      <c r="F459" s="755"/>
      <c r="G459" s="756"/>
      <c r="H459" s="624"/>
      <c r="I459" s="756"/>
      <c r="J459" s="755"/>
      <c r="K459" s="755"/>
      <c r="L459" s="756"/>
      <c r="M459" s="756"/>
      <c r="N459" s="755"/>
      <c r="O459" s="755"/>
      <c r="P459" s="971" t="str">
        <f t="shared" si="39"/>
        <v xml:space="preserve"> </v>
      </c>
      <c r="Q459" s="972" t="str">
        <f t="shared" si="35"/>
        <v xml:space="preserve"> </v>
      </c>
      <c r="R459" s="972" t="str">
        <f t="shared" si="36"/>
        <v xml:space="preserve"> </v>
      </c>
      <c r="S459" s="971" t="str">
        <f t="shared" si="37"/>
        <v xml:space="preserve"> </v>
      </c>
      <c r="T459" s="972" t="str">
        <f t="shared" si="38"/>
        <v xml:space="preserve"> </v>
      </c>
    </row>
    <row r="460" spans="1:20" x14ac:dyDescent="0.25">
      <c r="A460" s="756"/>
      <c r="B460" s="756"/>
      <c r="C460" s="755"/>
      <c r="D460" s="748"/>
      <c r="E460" s="755"/>
      <c r="F460" s="755"/>
      <c r="G460" s="756"/>
      <c r="H460" s="624"/>
      <c r="I460" s="756"/>
      <c r="J460" s="755"/>
      <c r="K460" s="755"/>
      <c r="L460" s="756"/>
      <c r="M460" s="756"/>
      <c r="N460" s="755"/>
      <c r="O460" s="755"/>
      <c r="P460" s="971" t="str">
        <f t="shared" si="39"/>
        <v xml:space="preserve"> </v>
      </c>
      <c r="Q460" s="972" t="str">
        <f t="shared" si="35"/>
        <v xml:space="preserve"> </v>
      </c>
      <c r="R460" s="972" t="str">
        <f t="shared" si="36"/>
        <v xml:space="preserve"> </v>
      </c>
      <c r="S460" s="971" t="str">
        <f t="shared" si="37"/>
        <v xml:space="preserve"> </v>
      </c>
      <c r="T460" s="972" t="str">
        <f t="shared" si="38"/>
        <v xml:space="preserve"> </v>
      </c>
    </row>
    <row r="461" spans="1:20" x14ac:dyDescent="0.25">
      <c r="A461" s="756"/>
      <c r="B461" s="756"/>
      <c r="C461" s="755"/>
      <c r="D461" s="748"/>
      <c r="E461" s="755"/>
      <c r="F461" s="755"/>
      <c r="G461" s="756"/>
      <c r="H461" s="624"/>
      <c r="I461" s="756"/>
      <c r="J461" s="755"/>
      <c r="K461" s="755"/>
      <c r="L461" s="756"/>
      <c r="M461" s="756"/>
      <c r="N461" s="755"/>
      <c r="O461" s="755"/>
      <c r="P461" s="971" t="str">
        <f t="shared" si="39"/>
        <v xml:space="preserve"> </v>
      </c>
      <c r="Q461" s="972" t="str">
        <f t="shared" si="35"/>
        <v xml:space="preserve"> </v>
      </c>
      <c r="R461" s="972" t="str">
        <f t="shared" si="36"/>
        <v xml:space="preserve"> </v>
      </c>
      <c r="S461" s="971" t="str">
        <f t="shared" si="37"/>
        <v xml:space="preserve"> </v>
      </c>
      <c r="T461" s="972" t="str">
        <f t="shared" si="38"/>
        <v xml:space="preserve"> </v>
      </c>
    </row>
    <row r="462" spans="1:20" x14ac:dyDescent="0.25">
      <c r="A462" s="756"/>
      <c r="B462" s="756"/>
      <c r="C462" s="755"/>
      <c r="D462" s="748"/>
      <c r="E462" s="755"/>
      <c r="F462" s="755"/>
      <c r="G462" s="756"/>
      <c r="H462" s="624"/>
      <c r="I462" s="756"/>
      <c r="J462" s="755"/>
      <c r="K462" s="755"/>
      <c r="L462" s="756"/>
      <c r="M462" s="756"/>
      <c r="N462" s="755"/>
      <c r="O462" s="755"/>
      <c r="P462" s="971" t="str">
        <f t="shared" si="39"/>
        <v xml:space="preserve"> </v>
      </c>
      <c r="Q462" s="972" t="str">
        <f t="shared" si="35"/>
        <v xml:space="preserve"> </v>
      </c>
      <c r="R462" s="972" t="str">
        <f t="shared" si="36"/>
        <v xml:space="preserve"> </v>
      </c>
      <c r="S462" s="971" t="str">
        <f t="shared" si="37"/>
        <v xml:space="preserve"> </v>
      </c>
      <c r="T462" s="972" t="str">
        <f t="shared" si="38"/>
        <v xml:space="preserve"> </v>
      </c>
    </row>
    <row r="463" spans="1:20" x14ac:dyDescent="0.25">
      <c r="A463" s="756"/>
      <c r="B463" s="756"/>
      <c r="C463" s="755"/>
      <c r="D463" s="748"/>
      <c r="E463" s="755"/>
      <c r="F463" s="755"/>
      <c r="G463" s="756"/>
      <c r="H463" s="624"/>
      <c r="I463" s="756"/>
      <c r="J463" s="755"/>
      <c r="K463" s="755"/>
      <c r="L463" s="756"/>
      <c r="M463" s="756"/>
      <c r="N463" s="755"/>
      <c r="O463" s="755"/>
      <c r="P463" s="971" t="str">
        <f t="shared" si="39"/>
        <v xml:space="preserve"> </v>
      </c>
      <c r="Q463" s="972" t="str">
        <f t="shared" si="35"/>
        <v xml:space="preserve"> </v>
      </c>
      <c r="R463" s="972" t="str">
        <f t="shared" si="36"/>
        <v xml:space="preserve"> </v>
      </c>
      <c r="S463" s="971" t="str">
        <f t="shared" si="37"/>
        <v xml:space="preserve"> </v>
      </c>
      <c r="T463" s="972" t="str">
        <f t="shared" si="38"/>
        <v xml:space="preserve"> </v>
      </c>
    </row>
    <row r="464" spans="1:20" x14ac:dyDescent="0.25">
      <c r="A464" s="756"/>
      <c r="B464" s="756"/>
      <c r="C464" s="755"/>
      <c r="D464" s="748"/>
      <c r="E464" s="755"/>
      <c r="F464" s="755"/>
      <c r="G464" s="756"/>
      <c r="H464" s="624"/>
      <c r="I464" s="756"/>
      <c r="J464" s="755"/>
      <c r="K464" s="755"/>
      <c r="L464" s="756"/>
      <c r="M464" s="756"/>
      <c r="N464" s="755"/>
      <c r="O464" s="755"/>
      <c r="P464" s="971" t="str">
        <f t="shared" si="39"/>
        <v xml:space="preserve"> </v>
      </c>
      <c r="Q464" s="972" t="str">
        <f t="shared" si="35"/>
        <v xml:space="preserve"> </v>
      </c>
      <c r="R464" s="972" t="str">
        <f t="shared" si="36"/>
        <v xml:space="preserve"> </v>
      </c>
      <c r="S464" s="971" t="str">
        <f t="shared" si="37"/>
        <v xml:space="preserve"> </v>
      </c>
      <c r="T464" s="972" t="str">
        <f t="shared" si="38"/>
        <v xml:space="preserve"> </v>
      </c>
    </row>
    <row r="465" spans="1:20" x14ac:dyDescent="0.25">
      <c r="A465" s="756"/>
      <c r="B465" s="756"/>
      <c r="C465" s="755"/>
      <c r="D465" s="748"/>
      <c r="E465" s="755"/>
      <c r="F465" s="755"/>
      <c r="G465" s="756"/>
      <c r="H465" s="624"/>
      <c r="I465" s="756"/>
      <c r="J465" s="755"/>
      <c r="K465" s="755"/>
      <c r="L465" s="756"/>
      <c r="M465" s="756"/>
      <c r="N465" s="755"/>
      <c r="O465" s="755"/>
      <c r="P465" s="971" t="str">
        <f t="shared" si="39"/>
        <v xml:space="preserve"> </v>
      </c>
      <c r="Q465" s="972" t="str">
        <f t="shared" si="35"/>
        <v xml:space="preserve"> </v>
      </c>
      <c r="R465" s="972" t="str">
        <f t="shared" si="36"/>
        <v xml:space="preserve"> </v>
      </c>
      <c r="S465" s="971" t="str">
        <f t="shared" si="37"/>
        <v xml:space="preserve"> </v>
      </c>
      <c r="T465" s="972" t="str">
        <f t="shared" si="38"/>
        <v xml:space="preserve"> </v>
      </c>
    </row>
    <row r="466" spans="1:20" x14ac:dyDescent="0.25">
      <c r="A466" s="756"/>
      <c r="B466" s="756"/>
      <c r="C466" s="755"/>
      <c r="D466" s="748"/>
      <c r="E466" s="755"/>
      <c r="F466" s="755"/>
      <c r="G466" s="756"/>
      <c r="H466" s="624"/>
      <c r="I466" s="756"/>
      <c r="J466" s="755"/>
      <c r="K466" s="755"/>
      <c r="L466" s="756"/>
      <c r="M466" s="756"/>
      <c r="N466" s="755"/>
      <c r="O466" s="755"/>
      <c r="P466" s="971" t="str">
        <f t="shared" si="39"/>
        <v xml:space="preserve"> </v>
      </c>
      <c r="Q466" s="972" t="str">
        <f t="shared" si="35"/>
        <v xml:space="preserve"> </v>
      </c>
      <c r="R466" s="972" t="str">
        <f t="shared" si="36"/>
        <v xml:space="preserve"> </v>
      </c>
      <c r="S466" s="971" t="str">
        <f t="shared" si="37"/>
        <v xml:space="preserve"> </v>
      </c>
      <c r="T466" s="972" t="str">
        <f t="shared" si="38"/>
        <v xml:space="preserve"> </v>
      </c>
    </row>
    <row r="467" spans="1:20" x14ac:dyDescent="0.25">
      <c r="A467" s="756"/>
      <c r="B467" s="756"/>
      <c r="C467" s="755"/>
      <c r="D467" s="748"/>
      <c r="E467" s="755"/>
      <c r="F467" s="755"/>
      <c r="G467" s="756"/>
      <c r="H467" s="624"/>
      <c r="I467" s="756"/>
      <c r="J467" s="755"/>
      <c r="K467" s="755"/>
      <c r="L467" s="756"/>
      <c r="M467" s="756"/>
      <c r="N467" s="755"/>
      <c r="O467" s="755"/>
      <c r="P467" s="971" t="str">
        <f t="shared" si="39"/>
        <v xml:space="preserve"> </v>
      </c>
      <c r="Q467" s="972" t="str">
        <f t="shared" si="35"/>
        <v xml:space="preserve"> </v>
      </c>
      <c r="R467" s="972" t="str">
        <f t="shared" si="36"/>
        <v xml:space="preserve"> </v>
      </c>
      <c r="S467" s="971" t="str">
        <f t="shared" si="37"/>
        <v xml:space="preserve"> </v>
      </c>
      <c r="T467" s="972" t="str">
        <f t="shared" si="38"/>
        <v xml:space="preserve"> </v>
      </c>
    </row>
    <row r="468" spans="1:20" x14ac:dyDescent="0.25">
      <c r="A468" s="756"/>
      <c r="B468" s="756"/>
      <c r="C468" s="755"/>
      <c r="D468" s="748"/>
      <c r="E468" s="755"/>
      <c r="F468" s="755"/>
      <c r="G468" s="756"/>
      <c r="H468" s="624"/>
      <c r="I468" s="756"/>
      <c r="J468" s="755"/>
      <c r="K468" s="755"/>
      <c r="L468" s="756"/>
      <c r="M468" s="756"/>
      <c r="N468" s="755"/>
      <c r="O468" s="755"/>
      <c r="P468" s="971" t="str">
        <f t="shared" si="39"/>
        <v xml:space="preserve"> </v>
      </c>
      <c r="Q468" s="972" t="str">
        <f t="shared" si="35"/>
        <v xml:space="preserve"> </v>
      </c>
      <c r="R468" s="972" t="str">
        <f t="shared" si="36"/>
        <v xml:space="preserve"> </v>
      </c>
      <c r="S468" s="971" t="str">
        <f t="shared" si="37"/>
        <v xml:space="preserve"> </v>
      </c>
      <c r="T468" s="972" t="str">
        <f t="shared" si="38"/>
        <v xml:space="preserve"> </v>
      </c>
    </row>
    <row r="469" spans="1:20" x14ac:dyDescent="0.25">
      <c r="A469" s="756"/>
      <c r="B469" s="756"/>
      <c r="C469" s="755"/>
      <c r="D469" s="748"/>
      <c r="E469" s="755"/>
      <c r="F469" s="755"/>
      <c r="G469" s="756"/>
      <c r="H469" s="624"/>
      <c r="I469" s="756"/>
      <c r="J469" s="755"/>
      <c r="K469" s="755"/>
      <c r="L469" s="756"/>
      <c r="M469" s="756"/>
      <c r="N469" s="755"/>
      <c r="O469" s="755"/>
      <c r="P469" s="971" t="str">
        <f t="shared" si="39"/>
        <v xml:space="preserve"> </v>
      </c>
      <c r="Q469" s="972" t="str">
        <f t="shared" si="35"/>
        <v xml:space="preserve"> </v>
      </c>
      <c r="R469" s="972" t="str">
        <f t="shared" si="36"/>
        <v xml:space="preserve"> </v>
      </c>
      <c r="S469" s="971" t="str">
        <f t="shared" si="37"/>
        <v xml:space="preserve"> </v>
      </c>
      <c r="T469" s="972" t="str">
        <f t="shared" si="38"/>
        <v xml:space="preserve"> </v>
      </c>
    </row>
    <row r="470" spans="1:20" x14ac:dyDescent="0.25">
      <c r="A470" s="756"/>
      <c r="B470" s="756"/>
      <c r="C470" s="755"/>
      <c r="D470" s="748"/>
      <c r="E470" s="755"/>
      <c r="F470" s="755"/>
      <c r="G470" s="756"/>
      <c r="H470" s="624"/>
      <c r="I470" s="756"/>
      <c r="J470" s="755"/>
      <c r="K470" s="755"/>
      <c r="L470" s="756"/>
      <c r="M470" s="756"/>
      <c r="N470" s="755"/>
      <c r="O470" s="755"/>
      <c r="P470" s="971" t="str">
        <f t="shared" si="39"/>
        <v xml:space="preserve"> </v>
      </c>
      <c r="Q470" s="972" t="str">
        <f t="shared" si="35"/>
        <v xml:space="preserve"> </v>
      </c>
      <c r="R470" s="972" t="str">
        <f t="shared" si="36"/>
        <v xml:space="preserve"> </v>
      </c>
      <c r="S470" s="971" t="str">
        <f t="shared" si="37"/>
        <v xml:space="preserve"> </v>
      </c>
      <c r="T470" s="972" t="str">
        <f t="shared" si="38"/>
        <v xml:space="preserve"> </v>
      </c>
    </row>
    <row r="471" spans="1:20" x14ac:dyDescent="0.25">
      <c r="A471" s="756"/>
      <c r="B471" s="756"/>
      <c r="C471" s="755"/>
      <c r="D471" s="748"/>
      <c r="E471" s="755"/>
      <c r="F471" s="755"/>
      <c r="G471" s="756"/>
      <c r="H471" s="624"/>
      <c r="I471" s="756"/>
      <c r="J471" s="755"/>
      <c r="K471" s="755"/>
      <c r="L471" s="756"/>
      <c r="M471" s="756"/>
      <c r="N471" s="755"/>
      <c r="O471" s="755"/>
      <c r="P471" s="971" t="str">
        <f t="shared" si="39"/>
        <v xml:space="preserve"> </v>
      </c>
      <c r="Q471" s="972" t="str">
        <f t="shared" si="35"/>
        <v xml:space="preserve"> </v>
      </c>
      <c r="R471" s="972" t="str">
        <f t="shared" si="36"/>
        <v xml:space="preserve"> </v>
      </c>
      <c r="S471" s="971" t="str">
        <f t="shared" si="37"/>
        <v xml:space="preserve"> </v>
      </c>
      <c r="T471" s="972" t="str">
        <f t="shared" si="38"/>
        <v xml:space="preserve"> </v>
      </c>
    </row>
    <row r="472" spans="1:20" x14ac:dyDescent="0.25">
      <c r="A472" s="756"/>
      <c r="B472" s="756"/>
      <c r="C472" s="755"/>
      <c r="D472" s="748"/>
      <c r="E472" s="755"/>
      <c r="F472" s="755"/>
      <c r="G472" s="756"/>
      <c r="H472" s="624"/>
      <c r="I472" s="756"/>
      <c r="J472" s="755"/>
      <c r="K472" s="755"/>
      <c r="L472" s="756"/>
      <c r="M472" s="756"/>
      <c r="N472" s="755"/>
      <c r="O472" s="755"/>
      <c r="P472" s="971" t="str">
        <f t="shared" si="39"/>
        <v xml:space="preserve"> </v>
      </c>
      <c r="Q472" s="972" t="str">
        <f t="shared" si="35"/>
        <v xml:space="preserve"> </v>
      </c>
      <c r="R472" s="972" t="str">
        <f t="shared" si="36"/>
        <v xml:space="preserve"> </v>
      </c>
      <c r="S472" s="971" t="str">
        <f t="shared" si="37"/>
        <v xml:space="preserve"> </v>
      </c>
      <c r="T472" s="972" t="str">
        <f t="shared" si="38"/>
        <v xml:space="preserve"> </v>
      </c>
    </row>
    <row r="473" spans="1:20" x14ac:dyDescent="0.25">
      <c r="A473" s="756"/>
      <c r="B473" s="756"/>
      <c r="C473" s="755"/>
      <c r="D473" s="748"/>
      <c r="E473" s="755"/>
      <c r="F473" s="755"/>
      <c r="G473" s="756"/>
      <c r="H473" s="624"/>
      <c r="I473" s="756"/>
      <c r="J473" s="755"/>
      <c r="K473" s="755"/>
      <c r="L473" s="756"/>
      <c r="M473" s="756"/>
      <c r="N473" s="755"/>
      <c r="O473" s="755"/>
      <c r="P473" s="971" t="str">
        <f t="shared" si="39"/>
        <v xml:space="preserve"> </v>
      </c>
      <c r="Q473" s="972" t="str">
        <f t="shared" si="35"/>
        <v xml:space="preserve"> </v>
      </c>
      <c r="R473" s="972" t="str">
        <f t="shared" si="36"/>
        <v xml:space="preserve"> </v>
      </c>
      <c r="S473" s="971" t="str">
        <f t="shared" si="37"/>
        <v xml:space="preserve"> </v>
      </c>
      <c r="T473" s="972" t="str">
        <f t="shared" si="38"/>
        <v xml:space="preserve"> </v>
      </c>
    </row>
    <row r="474" spans="1:20" x14ac:dyDescent="0.25">
      <c r="A474" s="756"/>
      <c r="B474" s="756"/>
      <c r="C474" s="755"/>
      <c r="D474" s="748"/>
      <c r="E474" s="755"/>
      <c r="F474" s="755"/>
      <c r="G474" s="756"/>
      <c r="H474" s="624"/>
      <c r="I474" s="756"/>
      <c r="J474" s="755"/>
      <c r="K474" s="755"/>
      <c r="L474" s="756"/>
      <c r="M474" s="756"/>
      <c r="N474" s="755"/>
      <c r="O474" s="755"/>
      <c r="P474" s="971" t="str">
        <f t="shared" si="39"/>
        <v xml:space="preserve"> </v>
      </c>
      <c r="Q474" s="972" t="str">
        <f t="shared" si="35"/>
        <v xml:space="preserve"> </v>
      </c>
      <c r="R474" s="972" t="str">
        <f t="shared" si="36"/>
        <v xml:space="preserve"> </v>
      </c>
      <c r="S474" s="971" t="str">
        <f t="shared" si="37"/>
        <v xml:space="preserve"> </v>
      </c>
      <c r="T474" s="972" t="str">
        <f t="shared" si="38"/>
        <v xml:space="preserve"> </v>
      </c>
    </row>
    <row r="475" spans="1:20" x14ac:dyDescent="0.25">
      <c r="A475" s="756"/>
      <c r="B475" s="756"/>
      <c r="C475" s="755"/>
      <c r="D475" s="748"/>
      <c r="E475" s="755"/>
      <c r="F475" s="755"/>
      <c r="G475" s="756"/>
      <c r="H475" s="624"/>
      <c r="I475" s="756"/>
      <c r="J475" s="755"/>
      <c r="K475" s="755"/>
      <c r="L475" s="756"/>
      <c r="M475" s="756"/>
      <c r="N475" s="755"/>
      <c r="O475" s="755"/>
      <c r="P475" s="971" t="str">
        <f t="shared" si="39"/>
        <v xml:space="preserve"> </v>
      </c>
      <c r="Q475" s="972" t="str">
        <f t="shared" si="35"/>
        <v xml:space="preserve"> </v>
      </c>
      <c r="R475" s="972" t="str">
        <f t="shared" si="36"/>
        <v xml:space="preserve"> </v>
      </c>
      <c r="S475" s="971" t="str">
        <f t="shared" si="37"/>
        <v xml:space="preserve"> </v>
      </c>
      <c r="T475" s="972" t="str">
        <f t="shared" si="38"/>
        <v xml:space="preserve"> </v>
      </c>
    </row>
    <row r="476" spans="1:20" x14ac:dyDescent="0.25">
      <c r="A476" s="756"/>
      <c r="B476" s="756"/>
      <c r="C476" s="755"/>
      <c r="D476" s="748"/>
      <c r="E476" s="755"/>
      <c r="F476" s="755"/>
      <c r="G476" s="756"/>
      <c r="H476" s="624"/>
      <c r="I476" s="756"/>
      <c r="J476" s="755"/>
      <c r="K476" s="755"/>
      <c r="L476" s="756"/>
      <c r="M476" s="756"/>
      <c r="N476" s="755"/>
      <c r="O476" s="755"/>
      <c r="P476" s="971" t="str">
        <f t="shared" si="39"/>
        <v xml:space="preserve"> </v>
      </c>
      <c r="Q476" s="972" t="str">
        <f t="shared" si="35"/>
        <v xml:space="preserve"> </v>
      </c>
      <c r="R476" s="972" t="str">
        <f t="shared" si="36"/>
        <v xml:space="preserve"> </v>
      </c>
      <c r="S476" s="971" t="str">
        <f t="shared" si="37"/>
        <v xml:space="preserve"> </v>
      </c>
      <c r="T476" s="972" t="str">
        <f t="shared" si="38"/>
        <v xml:space="preserve"> </v>
      </c>
    </row>
    <row r="477" spans="1:20" x14ac:dyDescent="0.25">
      <c r="A477" s="756"/>
      <c r="B477" s="756"/>
      <c r="C477" s="755"/>
      <c r="D477" s="748"/>
      <c r="E477" s="755"/>
      <c r="F477" s="755"/>
      <c r="G477" s="756"/>
      <c r="H477" s="624"/>
      <c r="I477" s="756"/>
      <c r="J477" s="755"/>
      <c r="K477" s="755"/>
      <c r="L477" s="756"/>
      <c r="M477" s="756"/>
      <c r="N477" s="755"/>
      <c r="O477" s="755"/>
      <c r="P477" s="971" t="str">
        <f t="shared" si="39"/>
        <v xml:space="preserve"> </v>
      </c>
      <c r="Q477" s="972" t="str">
        <f t="shared" si="35"/>
        <v xml:space="preserve"> </v>
      </c>
      <c r="R477" s="972" t="str">
        <f t="shared" si="36"/>
        <v xml:space="preserve"> </v>
      </c>
      <c r="S477" s="971" t="str">
        <f t="shared" si="37"/>
        <v xml:space="preserve"> </v>
      </c>
      <c r="T477" s="972" t="str">
        <f t="shared" si="38"/>
        <v xml:space="preserve"> </v>
      </c>
    </row>
    <row r="478" spans="1:20" x14ac:dyDescent="0.25">
      <c r="A478" s="756"/>
      <c r="B478" s="756"/>
      <c r="C478" s="755"/>
      <c r="D478" s="748"/>
      <c r="E478" s="755"/>
      <c r="F478" s="755"/>
      <c r="G478" s="756"/>
      <c r="H478" s="624"/>
      <c r="I478" s="756"/>
      <c r="J478" s="755"/>
      <c r="K478" s="755"/>
      <c r="L478" s="756"/>
      <c r="M478" s="756"/>
      <c r="N478" s="755"/>
      <c r="O478" s="755"/>
      <c r="P478" s="971" t="str">
        <f t="shared" si="39"/>
        <v xml:space="preserve"> </v>
      </c>
      <c r="Q478" s="972" t="str">
        <f t="shared" si="35"/>
        <v xml:space="preserve"> </v>
      </c>
      <c r="R478" s="972" t="str">
        <f t="shared" si="36"/>
        <v xml:space="preserve"> </v>
      </c>
      <c r="S478" s="971" t="str">
        <f t="shared" si="37"/>
        <v xml:space="preserve"> </v>
      </c>
      <c r="T478" s="972" t="str">
        <f t="shared" si="38"/>
        <v xml:space="preserve"> </v>
      </c>
    </row>
    <row r="479" spans="1:20" x14ac:dyDescent="0.25">
      <c r="A479" s="756"/>
      <c r="B479" s="756"/>
      <c r="C479" s="755"/>
      <c r="D479" s="748"/>
      <c r="E479" s="755"/>
      <c r="F479" s="755"/>
      <c r="G479" s="756"/>
      <c r="H479" s="624"/>
      <c r="I479" s="756"/>
      <c r="J479" s="755"/>
      <c r="K479" s="755"/>
      <c r="L479" s="756"/>
      <c r="M479" s="756"/>
      <c r="N479" s="755"/>
      <c r="O479" s="755"/>
      <c r="P479" s="971" t="str">
        <f t="shared" si="39"/>
        <v xml:space="preserve"> </v>
      </c>
      <c r="Q479" s="972" t="str">
        <f t="shared" si="35"/>
        <v xml:space="preserve"> </v>
      </c>
      <c r="R479" s="972" t="str">
        <f t="shared" si="36"/>
        <v xml:space="preserve"> </v>
      </c>
      <c r="S479" s="971" t="str">
        <f t="shared" si="37"/>
        <v xml:space="preserve"> </v>
      </c>
      <c r="T479" s="972" t="str">
        <f t="shared" si="38"/>
        <v xml:space="preserve"> </v>
      </c>
    </row>
    <row r="480" spans="1:20" x14ac:dyDescent="0.25">
      <c r="A480" s="756"/>
      <c r="B480" s="756"/>
      <c r="C480" s="755"/>
      <c r="D480" s="748"/>
      <c r="E480" s="755"/>
      <c r="F480" s="755"/>
      <c r="G480" s="756"/>
      <c r="H480" s="624"/>
      <c r="I480" s="756"/>
      <c r="J480" s="755"/>
      <c r="K480" s="755"/>
      <c r="L480" s="756"/>
      <c r="M480" s="756"/>
      <c r="N480" s="755"/>
      <c r="O480" s="755"/>
      <c r="P480" s="971" t="str">
        <f t="shared" si="39"/>
        <v xml:space="preserve"> </v>
      </c>
      <c r="Q480" s="972" t="str">
        <f t="shared" si="35"/>
        <v xml:space="preserve"> </v>
      </c>
      <c r="R480" s="972" t="str">
        <f t="shared" si="36"/>
        <v xml:space="preserve"> </v>
      </c>
      <c r="S480" s="971" t="str">
        <f t="shared" si="37"/>
        <v xml:space="preserve"> </v>
      </c>
      <c r="T480" s="972" t="str">
        <f t="shared" si="38"/>
        <v xml:space="preserve"> </v>
      </c>
    </row>
    <row r="481" spans="1:20" x14ac:dyDescent="0.25">
      <c r="A481" s="756"/>
      <c r="B481" s="756"/>
      <c r="C481" s="755"/>
      <c r="D481" s="748"/>
      <c r="E481" s="755"/>
      <c r="F481" s="755"/>
      <c r="G481" s="756"/>
      <c r="H481" s="624"/>
      <c r="I481" s="756"/>
      <c r="J481" s="755"/>
      <c r="K481" s="755"/>
      <c r="L481" s="756"/>
      <c r="M481" s="756"/>
      <c r="N481" s="755"/>
      <c r="O481" s="755"/>
      <c r="P481" s="971" t="str">
        <f t="shared" si="39"/>
        <v xml:space="preserve"> </v>
      </c>
      <c r="Q481" s="972" t="str">
        <f t="shared" si="35"/>
        <v xml:space="preserve"> </v>
      </c>
      <c r="R481" s="972" t="str">
        <f t="shared" si="36"/>
        <v xml:space="preserve"> </v>
      </c>
      <c r="S481" s="971" t="str">
        <f t="shared" si="37"/>
        <v xml:space="preserve"> </v>
      </c>
      <c r="T481" s="972" t="str">
        <f t="shared" si="38"/>
        <v xml:space="preserve"> </v>
      </c>
    </row>
    <row r="482" spans="1:20" x14ac:dyDescent="0.25">
      <c r="A482" s="756"/>
      <c r="B482" s="756"/>
      <c r="C482" s="755"/>
      <c r="D482" s="748"/>
      <c r="E482" s="755"/>
      <c r="F482" s="755"/>
      <c r="G482" s="756"/>
      <c r="H482" s="624"/>
      <c r="I482" s="756"/>
      <c r="J482" s="755"/>
      <c r="K482" s="755"/>
      <c r="L482" s="756"/>
      <c r="M482" s="756"/>
      <c r="N482" s="755"/>
      <c r="O482" s="755"/>
      <c r="P482" s="971" t="str">
        <f t="shared" si="39"/>
        <v xml:space="preserve"> </v>
      </c>
      <c r="Q482" s="972" t="str">
        <f t="shared" si="35"/>
        <v xml:space="preserve"> </v>
      </c>
      <c r="R482" s="972" t="str">
        <f t="shared" si="36"/>
        <v xml:space="preserve"> </v>
      </c>
      <c r="S482" s="971" t="str">
        <f t="shared" si="37"/>
        <v xml:space="preserve"> </v>
      </c>
      <c r="T482" s="972" t="str">
        <f t="shared" si="38"/>
        <v xml:space="preserve"> </v>
      </c>
    </row>
    <row r="483" spans="1:20" x14ac:dyDescent="0.25">
      <c r="A483" s="756"/>
      <c r="B483" s="756"/>
      <c r="C483" s="755"/>
      <c r="D483" s="748"/>
      <c r="E483" s="755"/>
      <c r="F483" s="755"/>
      <c r="G483" s="756"/>
      <c r="H483" s="624"/>
      <c r="I483" s="756"/>
      <c r="J483" s="755"/>
      <c r="K483" s="755"/>
      <c r="L483" s="756"/>
      <c r="M483" s="756"/>
      <c r="N483" s="755"/>
      <c r="O483" s="755"/>
      <c r="P483" s="971" t="str">
        <f t="shared" si="39"/>
        <v xml:space="preserve"> </v>
      </c>
      <c r="Q483" s="972" t="str">
        <f t="shared" si="35"/>
        <v xml:space="preserve"> </v>
      </c>
      <c r="R483" s="972" t="str">
        <f t="shared" si="36"/>
        <v xml:space="preserve"> </v>
      </c>
      <c r="S483" s="971" t="str">
        <f t="shared" si="37"/>
        <v xml:space="preserve"> </v>
      </c>
      <c r="T483" s="972" t="str">
        <f t="shared" si="38"/>
        <v xml:space="preserve"> </v>
      </c>
    </row>
    <row r="484" spans="1:20" x14ac:dyDescent="0.25">
      <c r="A484" s="756"/>
      <c r="B484" s="756"/>
      <c r="C484" s="755"/>
      <c r="D484" s="748"/>
      <c r="E484" s="755"/>
      <c r="F484" s="755"/>
      <c r="G484" s="756"/>
      <c r="H484" s="624"/>
      <c r="I484" s="756"/>
      <c r="J484" s="755"/>
      <c r="K484" s="755"/>
      <c r="L484" s="756"/>
      <c r="M484" s="756"/>
      <c r="N484" s="755"/>
      <c r="O484" s="755"/>
      <c r="P484" s="971" t="str">
        <f t="shared" si="39"/>
        <v xml:space="preserve"> </v>
      </c>
      <c r="Q484" s="972" t="str">
        <f t="shared" si="35"/>
        <v xml:space="preserve"> </v>
      </c>
      <c r="R484" s="972" t="str">
        <f t="shared" si="36"/>
        <v xml:space="preserve"> </v>
      </c>
      <c r="S484" s="971" t="str">
        <f t="shared" si="37"/>
        <v xml:space="preserve"> </v>
      </c>
      <c r="T484" s="972" t="str">
        <f t="shared" si="38"/>
        <v xml:space="preserve"> </v>
      </c>
    </row>
    <row r="485" spans="1:20" x14ac:dyDescent="0.25">
      <c r="A485" s="756"/>
      <c r="B485" s="756"/>
      <c r="C485" s="755"/>
      <c r="D485" s="748"/>
      <c r="E485" s="755"/>
      <c r="F485" s="755"/>
      <c r="G485" s="756"/>
      <c r="H485" s="624"/>
      <c r="I485" s="756"/>
      <c r="J485" s="755"/>
      <c r="K485" s="755"/>
      <c r="L485" s="756"/>
      <c r="M485" s="756"/>
      <c r="N485" s="755"/>
      <c r="O485" s="755"/>
      <c r="P485" s="971" t="str">
        <f t="shared" si="39"/>
        <v xml:space="preserve"> </v>
      </c>
      <c r="Q485" s="972" t="str">
        <f t="shared" si="35"/>
        <v xml:space="preserve"> </v>
      </c>
      <c r="R485" s="972" t="str">
        <f t="shared" si="36"/>
        <v xml:space="preserve"> </v>
      </c>
      <c r="S485" s="971" t="str">
        <f t="shared" si="37"/>
        <v xml:space="preserve"> </v>
      </c>
      <c r="T485" s="972" t="str">
        <f t="shared" si="38"/>
        <v xml:space="preserve"> </v>
      </c>
    </row>
    <row r="486" spans="1:20" x14ac:dyDescent="0.25">
      <c r="A486" s="756"/>
      <c r="B486" s="756"/>
      <c r="C486" s="755"/>
      <c r="D486" s="748"/>
      <c r="E486" s="755"/>
      <c r="F486" s="755"/>
      <c r="G486" s="756"/>
      <c r="H486" s="624"/>
      <c r="I486" s="756"/>
      <c r="J486" s="755"/>
      <c r="K486" s="755"/>
      <c r="L486" s="756"/>
      <c r="M486" s="756"/>
      <c r="N486" s="755"/>
      <c r="O486" s="755"/>
      <c r="P486" s="971" t="str">
        <f t="shared" si="39"/>
        <v xml:space="preserve"> </v>
      </c>
      <c r="Q486" s="972" t="str">
        <f t="shared" si="35"/>
        <v xml:space="preserve"> </v>
      </c>
      <c r="R486" s="972" t="str">
        <f t="shared" si="36"/>
        <v xml:space="preserve"> </v>
      </c>
      <c r="S486" s="971" t="str">
        <f t="shared" si="37"/>
        <v xml:space="preserve"> </v>
      </c>
      <c r="T486" s="972" t="str">
        <f t="shared" si="38"/>
        <v xml:space="preserve"> </v>
      </c>
    </row>
    <row r="487" spans="1:20" x14ac:dyDescent="0.25">
      <c r="A487" s="756"/>
      <c r="B487" s="756"/>
      <c r="C487" s="755"/>
      <c r="D487" s="748"/>
      <c r="E487" s="755"/>
      <c r="F487" s="755"/>
      <c r="G487" s="756"/>
      <c r="H487" s="624"/>
      <c r="I487" s="756"/>
      <c r="J487" s="755"/>
      <c r="K487" s="755"/>
      <c r="L487" s="756"/>
      <c r="M487" s="756"/>
      <c r="N487" s="755"/>
      <c r="O487" s="755"/>
      <c r="P487" s="971" t="str">
        <f t="shared" si="39"/>
        <v xml:space="preserve"> </v>
      </c>
      <c r="Q487" s="972" t="str">
        <f t="shared" si="35"/>
        <v xml:space="preserve"> </v>
      </c>
      <c r="R487" s="972" t="str">
        <f t="shared" si="36"/>
        <v xml:space="preserve"> </v>
      </c>
      <c r="S487" s="971" t="str">
        <f t="shared" si="37"/>
        <v xml:space="preserve"> </v>
      </c>
      <c r="T487" s="972" t="str">
        <f t="shared" si="38"/>
        <v xml:space="preserve"> </v>
      </c>
    </row>
    <row r="488" spans="1:20" x14ac:dyDescent="0.25">
      <c r="A488" s="756"/>
      <c r="B488" s="756"/>
      <c r="C488" s="755"/>
      <c r="D488" s="748"/>
      <c r="E488" s="755"/>
      <c r="F488" s="755"/>
      <c r="G488" s="756"/>
      <c r="H488" s="624"/>
      <c r="I488" s="756"/>
      <c r="J488" s="755"/>
      <c r="K488" s="755"/>
      <c r="L488" s="756"/>
      <c r="M488" s="756"/>
      <c r="N488" s="755"/>
      <c r="O488" s="755"/>
      <c r="P488" s="971" t="str">
        <f t="shared" si="39"/>
        <v xml:space="preserve"> </v>
      </c>
      <c r="Q488" s="972" t="str">
        <f t="shared" si="35"/>
        <v xml:space="preserve"> </v>
      </c>
      <c r="R488" s="972" t="str">
        <f t="shared" si="36"/>
        <v xml:space="preserve"> </v>
      </c>
      <c r="S488" s="971" t="str">
        <f t="shared" si="37"/>
        <v xml:space="preserve"> </v>
      </c>
      <c r="T488" s="972" t="str">
        <f t="shared" si="38"/>
        <v xml:space="preserve"> </v>
      </c>
    </row>
    <row r="489" spans="1:20" x14ac:dyDescent="0.25">
      <c r="A489" s="756"/>
      <c r="B489" s="756"/>
      <c r="C489" s="755"/>
      <c r="D489" s="748"/>
      <c r="E489" s="755"/>
      <c r="F489" s="755"/>
      <c r="G489" s="756"/>
      <c r="H489" s="624"/>
      <c r="I489" s="756"/>
      <c r="J489" s="755"/>
      <c r="K489" s="755"/>
      <c r="L489" s="756"/>
      <c r="M489" s="756"/>
      <c r="N489" s="755"/>
      <c r="O489" s="755"/>
      <c r="P489" s="971" t="str">
        <f t="shared" si="39"/>
        <v xml:space="preserve"> </v>
      </c>
      <c r="Q489" s="972" t="str">
        <f t="shared" si="35"/>
        <v xml:space="preserve"> </v>
      </c>
      <c r="R489" s="972" t="str">
        <f t="shared" si="36"/>
        <v xml:space="preserve"> </v>
      </c>
      <c r="S489" s="971" t="str">
        <f t="shared" si="37"/>
        <v xml:space="preserve"> </v>
      </c>
      <c r="T489" s="972" t="str">
        <f t="shared" si="38"/>
        <v xml:space="preserve"> </v>
      </c>
    </row>
    <row r="490" spans="1:20" x14ac:dyDescent="0.25">
      <c r="A490" s="756"/>
      <c r="B490" s="756"/>
      <c r="C490" s="755"/>
      <c r="D490" s="748"/>
      <c r="E490" s="755"/>
      <c r="F490" s="755"/>
      <c r="G490" s="756"/>
      <c r="H490" s="624"/>
      <c r="I490" s="756"/>
      <c r="J490" s="755"/>
      <c r="K490" s="755"/>
      <c r="L490" s="756"/>
      <c r="M490" s="756"/>
      <c r="N490" s="755"/>
      <c r="O490" s="755"/>
      <c r="P490" s="971" t="str">
        <f t="shared" si="39"/>
        <v xml:space="preserve"> </v>
      </c>
      <c r="Q490" s="972" t="str">
        <f t="shared" si="35"/>
        <v xml:space="preserve"> </v>
      </c>
      <c r="R490" s="972" t="str">
        <f t="shared" si="36"/>
        <v xml:space="preserve"> </v>
      </c>
      <c r="S490" s="971" t="str">
        <f t="shared" si="37"/>
        <v xml:space="preserve"> </v>
      </c>
      <c r="T490" s="972" t="str">
        <f t="shared" si="38"/>
        <v xml:space="preserve"> </v>
      </c>
    </row>
    <row r="491" spans="1:20" x14ac:dyDescent="0.25">
      <c r="A491" s="756"/>
      <c r="B491" s="756"/>
      <c r="C491" s="755"/>
      <c r="D491" s="748"/>
      <c r="E491" s="755"/>
      <c r="F491" s="755"/>
      <c r="G491" s="756"/>
      <c r="H491" s="624"/>
      <c r="I491" s="756"/>
      <c r="J491" s="755"/>
      <c r="K491" s="755"/>
      <c r="L491" s="756"/>
      <c r="M491" s="756"/>
      <c r="N491" s="755"/>
      <c r="O491" s="755"/>
      <c r="P491" s="971" t="str">
        <f t="shared" si="39"/>
        <v xml:space="preserve"> </v>
      </c>
      <c r="Q491" s="972" t="str">
        <f t="shared" si="35"/>
        <v xml:space="preserve"> </v>
      </c>
      <c r="R491" s="972" t="str">
        <f t="shared" si="36"/>
        <v xml:space="preserve"> </v>
      </c>
      <c r="S491" s="971" t="str">
        <f t="shared" si="37"/>
        <v xml:space="preserve"> </v>
      </c>
      <c r="T491" s="972" t="str">
        <f t="shared" si="38"/>
        <v xml:space="preserve"> </v>
      </c>
    </row>
    <row r="492" spans="1:20" x14ac:dyDescent="0.25">
      <c r="A492" s="756"/>
      <c r="B492" s="756"/>
      <c r="C492" s="755"/>
      <c r="D492" s="748"/>
      <c r="E492" s="755"/>
      <c r="F492" s="755"/>
      <c r="G492" s="756"/>
      <c r="H492" s="624"/>
      <c r="I492" s="756"/>
      <c r="J492" s="755"/>
      <c r="K492" s="755"/>
      <c r="L492" s="756"/>
      <c r="M492" s="756"/>
      <c r="N492" s="755"/>
      <c r="O492" s="755"/>
      <c r="P492" s="971" t="str">
        <f t="shared" si="39"/>
        <v xml:space="preserve"> </v>
      </c>
      <c r="Q492" s="972" t="str">
        <f t="shared" si="35"/>
        <v xml:space="preserve"> </v>
      </c>
      <c r="R492" s="972" t="str">
        <f t="shared" si="36"/>
        <v xml:space="preserve"> </v>
      </c>
      <c r="S492" s="971" t="str">
        <f t="shared" si="37"/>
        <v xml:space="preserve"> </v>
      </c>
      <c r="T492" s="972" t="str">
        <f t="shared" si="38"/>
        <v xml:space="preserve"> </v>
      </c>
    </row>
    <row r="493" spans="1:20" x14ac:dyDescent="0.25">
      <c r="A493" s="756"/>
      <c r="B493" s="756"/>
      <c r="C493" s="755"/>
      <c r="D493" s="748"/>
      <c r="E493" s="755"/>
      <c r="F493" s="755"/>
      <c r="G493" s="756"/>
      <c r="H493" s="624"/>
      <c r="I493" s="756"/>
      <c r="J493" s="755"/>
      <c r="K493" s="755"/>
      <c r="L493" s="756"/>
      <c r="M493" s="756"/>
      <c r="N493" s="755"/>
      <c r="O493" s="755"/>
      <c r="P493" s="971" t="str">
        <f t="shared" si="39"/>
        <v xml:space="preserve"> </v>
      </c>
      <c r="Q493" s="972" t="str">
        <f t="shared" si="35"/>
        <v xml:space="preserve"> </v>
      </c>
      <c r="R493" s="972" t="str">
        <f t="shared" si="36"/>
        <v xml:space="preserve"> </v>
      </c>
      <c r="S493" s="971" t="str">
        <f t="shared" si="37"/>
        <v xml:space="preserve"> </v>
      </c>
      <c r="T493" s="972" t="str">
        <f t="shared" si="38"/>
        <v xml:space="preserve"> </v>
      </c>
    </row>
    <row r="494" spans="1:20" x14ac:dyDescent="0.25">
      <c r="A494" s="756"/>
      <c r="B494" s="756"/>
      <c r="C494" s="755"/>
      <c r="D494" s="748"/>
      <c r="E494" s="755"/>
      <c r="F494" s="755"/>
      <c r="G494" s="756"/>
      <c r="H494" s="624"/>
      <c r="I494" s="756"/>
      <c r="J494" s="755"/>
      <c r="K494" s="755"/>
      <c r="L494" s="756"/>
      <c r="M494" s="756"/>
      <c r="N494" s="755"/>
      <c r="O494" s="755"/>
      <c r="P494" s="971" t="str">
        <f t="shared" si="39"/>
        <v xml:space="preserve"> </v>
      </c>
      <c r="Q494" s="972" t="str">
        <f t="shared" si="35"/>
        <v xml:space="preserve"> </v>
      </c>
      <c r="R494" s="972" t="str">
        <f t="shared" si="36"/>
        <v xml:space="preserve"> </v>
      </c>
      <c r="S494" s="971" t="str">
        <f t="shared" si="37"/>
        <v xml:space="preserve"> </v>
      </c>
      <c r="T494" s="972" t="str">
        <f t="shared" si="38"/>
        <v xml:space="preserve"> </v>
      </c>
    </row>
    <row r="495" spans="1:20" x14ac:dyDescent="0.25">
      <c r="A495" s="756"/>
      <c r="B495" s="756"/>
      <c r="C495" s="755"/>
      <c r="D495" s="748"/>
      <c r="E495" s="755"/>
      <c r="F495" s="755"/>
      <c r="G495" s="756"/>
      <c r="H495" s="624"/>
      <c r="I495" s="756"/>
      <c r="J495" s="755"/>
      <c r="K495" s="755"/>
      <c r="L495" s="756"/>
      <c r="M495" s="756"/>
      <c r="N495" s="755"/>
      <c r="O495" s="755"/>
      <c r="P495" s="971" t="str">
        <f t="shared" si="39"/>
        <v xml:space="preserve"> </v>
      </c>
      <c r="Q495" s="972" t="str">
        <f t="shared" si="35"/>
        <v xml:space="preserve"> </v>
      </c>
      <c r="R495" s="972" t="str">
        <f t="shared" si="36"/>
        <v xml:space="preserve"> </v>
      </c>
      <c r="S495" s="971" t="str">
        <f t="shared" si="37"/>
        <v xml:space="preserve"> </v>
      </c>
      <c r="T495" s="972" t="str">
        <f t="shared" si="38"/>
        <v xml:space="preserve"> </v>
      </c>
    </row>
    <row r="496" spans="1:20" x14ac:dyDescent="0.25">
      <c r="A496" s="756"/>
      <c r="B496" s="756"/>
      <c r="C496" s="755"/>
      <c r="D496" s="748"/>
      <c r="E496" s="755"/>
      <c r="F496" s="755"/>
      <c r="G496" s="756"/>
      <c r="H496" s="624"/>
      <c r="I496" s="756"/>
      <c r="J496" s="755"/>
      <c r="K496" s="755"/>
      <c r="L496" s="756"/>
      <c r="M496" s="756"/>
      <c r="N496" s="755"/>
      <c r="O496" s="755"/>
      <c r="P496" s="971" t="str">
        <f t="shared" si="39"/>
        <v xml:space="preserve"> </v>
      </c>
      <c r="Q496" s="972" t="str">
        <f t="shared" si="35"/>
        <v xml:space="preserve"> </v>
      </c>
      <c r="R496" s="972" t="str">
        <f t="shared" si="36"/>
        <v xml:space="preserve"> </v>
      </c>
      <c r="S496" s="971" t="str">
        <f t="shared" si="37"/>
        <v xml:space="preserve"> </v>
      </c>
      <c r="T496" s="972" t="str">
        <f t="shared" si="38"/>
        <v xml:space="preserve"> </v>
      </c>
    </row>
    <row r="497" spans="1:20" x14ac:dyDescent="0.25">
      <c r="A497" s="756"/>
      <c r="B497" s="756"/>
      <c r="C497" s="755"/>
      <c r="D497" s="748"/>
      <c r="E497" s="755"/>
      <c r="F497" s="755"/>
      <c r="G497" s="756"/>
      <c r="H497" s="624"/>
      <c r="I497" s="756"/>
      <c r="J497" s="755"/>
      <c r="K497" s="755"/>
      <c r="L497" s="756"/>
      <c r="M497" s="756"/>
      <c r="N497" s="755"/>
      <c r="O497" s="755"/>
      <c r="P497" s="971" t="str">
        <f t="shared" si="39"/>
        <v xml:space="preserve"> </v>
      </c>
      <c r="Q497" s="972" t="str">
        <f t="shared" si="35"/>
        <v xml:space="preserve"> </v>
      </c>
      <c r="R497" s="972" t="str">
        <f t="shared" si="36"/>
        <v xml:space="preserve"> </v>
      </c>
      <c r="S497" s="971" t="str">
        <f t="shared" si="37"/>
        <v xml:space="preserve"> </v>
      </c>
      <c r="T497" s="972" t="str">
        <f t="shared" si="38"/>
        <v xml:space="preserve"> </v>
      </c>
    </row>
    <row r="498" spans="1:20" x14ac:dyDescent="0.25">
      <c r="A498" s="756"/>
      <c r="B498" s="756"/>
      <c r="C498" s="755"/>
      <c r="D498" s="748"/>
      <c r="E498" s="755"/>
      <c r="F498" s="755"/>
      <c r="G498" s="756"/>
      <c r="H498" s="624"/>
      <c r="I498" s="756"/>
      <c r="J498" s="755"/>
      <c r="K498" s="755"/>
      <c r="L498" s="756"/>
      <c r="M498" s="756"/>
      <c r="N498" s="755"/>
      <c r="O498" s="755"/>
      <c r="P498" s="971" t="str">
        <f t="shared" si="39"/>
        <v xml:space="preserve"> </v>
      </c>
      <c r="Q498" s="972" t="str">
        <f t="shared" si="35"/>
        <v xml:space="preserve"> </v>
      </c>
      <c r="R498" s="972" t="str">
        <f t="shared" si="36"/>
        <v xml:space="preserve"> </v>
      </c>
      <c r="S498" s="971" t="str">
        <f t="shared" si="37"/>
        <v xml:space="preserve"> </v>
      </c>
      <c r="T498" s="972" t="str">
        <f t="shared" si="38"/>
        <v xml:space="preserve"> </v>
      </c>
    </row>
    <row r="499" spans="1:20" x14ac:dyDescent="0.25">
      <c r="A499" s="756"/>
      <c r="B499" s="756"/>
      <c r="C499" s="755"/>
      <c r="D499" s="748"/>
      <c r="E499" s="755"/>
      <c r="F499" s="755"/>
      <c r="G499" s="756"/>
      <c r="H499" s="624"/>
      <c r="I499" s="756"/>
      <c r="J499" s="755"/>
      <c r="K499" s="755"/>
      <c r="L499" s="756"/>
      <c r="M499" s="756"/>
      <c r="N499" s="755"/>
      <c r="O499" s="755"/>
      <c r="P499" s="971" t="str">
        <f t="shared" si="39"/>
        <v xml:space="preserve"> </v>
      </c>
      <c r="Q499" s="972" t="str">
        <f t="shared" si="35"/>
        <v xml:space="preserve"> </v>
      </c>
      <c r="R499" s="972" t="str">
        <f t="shared" si="36"/>
        <v xml:space="preserve"> </v>
      </c>
      <c r="S499" s="971" t="str">
        <f t="shared" si="37"/>
        <v xml:space="preserve"> </v>
      </c>
      <c r="T499" s="972" t="str">
        <f t="shared" si="38"/>
        <v xml:space="preserve"> </v>
      </c>
    </row>
    <row r="500" spans="1:20" x14ac:dyDescent="0.25">
      <c r="A500" s="756"/>
      <c r="B500" s="756"/>
      <c r="C500" s="755"/>
      <c r="D500" s="748"/>
      <c r="E500" s="755"/>
      <c r="F500" s="755"/>
      <c r="G500" s="756"/>
      <c r="H500" s="624"/>
      <c r="I500" s="756"/>
      <c r="J500" s="755"/>
      <c r="K500" s="755"/>
      <c r="L500" s="756"/>
      <c r="M500" s="756"/>
      <c r="N500" s="755"/>
      <c r="O500" s="755"/>
      <c r="P500" s="971" t="str">
        <f t="shared" si="39"/>
        <v xml:space="preserve"> </v>
      </c>
      <c r="Q500" s="972" t="str">
        <f t="shared" ref="Q500:Q563" si="40">IFERROR(O500/M500," ")</f>
        <v xml:space="preserve"> </v>
      </c>
      <c r="R500" s="972" t="str">
        <f t="shared" ref="R500:R563" si="41">IFERROR(P500/M500," ")</f>
        <v xml:space="preserve"> </v>
      </c>
      <c r="S500" s="971" t="str">
        <f t="shared" ref="S500:S563" si="42">IFERROR(O500/N500," ")</f>
        <v xml:space="preserve"> </v>
      </c>
      <c r="T500" s="972" t="str">
        <f t="shared" ref="T500:T563" si="43">IFERROR(P500/N500," ")</f>
        <v xml:space="preserve"> </v>
      </c>
    </row>
    <row r="501" spans="1:20" x14ac:dyDescent="0.25">
      <c r="A501" s="756"/>
      <c r="B501" s="756"/>
      <c r="C501" s="755"/>
      <c r="D501" s="748"/>
      <c r="E501" s="755"/>
      <c r="F501" s="755"/>
      <c r="G501" s="756"/>
      <c r="H501" s="624"/>
      <c r="I501" s="756"/>
      <c r="J501" s="755"/>
      <c r="K501" s="755"/>
      <c r="L501" s="756"/>
      <c r="M501" s="756"/>
      <c r="N501" s="755"/>
      <c r="O501" s="755"/>
      <c r="P501" s="971" t="str">
        <f t="shared" si="39"/>
        <v xml:space="preserve"> </v>
      </c>
      <c r="Q501" s="972" t="str">
        <f t="shared" si="40"/>
        <v xml:space="preserve"> </v>
      </c>
      <c r="R501" s="972" t="str">
        <f t="shared" si="41"/>
        <v xml:space="preserve"> </v>
      </c>
      <c r="S501" s="971" t="str">
        <f t="shared" si="42"/>
        <v xml:space="preserve"> </v>
      </c>
      <c r="T501" s="972" t="str">
        <f t="shared" si="43"/>
        <v xml:space="preserve"> </v>
      </c>
    </row>
    <row r="502" spans="1:20" x14ac:dyDescent="0.25">
      <c r="A502" s="756"/>
      <c r="B502" s="756"/>
      <c r="C502" s="755"/>
      <c r="D502" s="748"/>
      <c r="E502" s="755"/>
      <c r="F502" s="755"/>
      <c r="G502" s="756"/>
      <c r="H502" s="624"/>
      <c r="I502" s="756"/>
      <c r="J502" s="755"/>
      <c r="K502" s="755"/>
      <c r="L502" s="756"/>
      <c r="M502" s="756"/>
      <c r="N502" s="755"/>
      <c r="O502" s="755"/>
      <c r="P502" s="971" t="str">
        <f t="shared" si="39"/>
        <v xml:space="preserve"> </v>
      </c>
      <c r="Q502" s="972" t="str">
        <f t="shared" si="40"/>
        <v xml:space="preserve"> </v>
      </c>
      <c r="R502" s="972" t="str">
        <f t="shared" si="41"/>
        <v xml:space="preserve"> </v>
      </c>
      <c r="S502" s="971" t="str">
        <f t="shared" si="42"/>
        <v xml:space="preserve"> </v>
      </c>
      <c r="T502" s="972" t="str">
        <f t="shared" si="43"/>
        <v xml:space="preserve"> </v>
      </c>
    </row>
    <row r="503" spans="1:20" x14ac:dyDescent="0.25">
      <c r="A503" s="756"/>
      <c r="B503" s="756"/>
      <c r="C503" s="755"/>
      <c r="D503" s="748"/>
      <c r="E503" s="755"/>
      <c r="F503" s="755"/>
      <c r="G503" s="756"/>
      <c r="H503" s="624"/>
      <c r="I503" s="756"/>
      <c r="J503" s="755"/>
      <c r="K503" s="755"/>
      <c r="L503" s="756"/>
      <c r="M503" s="756"/>
      <c r="N503" s="755"/>
      <c r="O503" s="755"/>
      <c r="P503" s="971" t="str">
        <f t="shared" si="39"/>
        <v xml:space="preserve"> </v>
      </c>
      <c r="Q503" s="972" t="str">
        <f t="shared" si="40"/>
        <v xml:space="preserve"> </v>
      </c>
      <c r="R503" s="972" t="str">
        <f t="shared" si="41"/>
        <v xml:space="preserve"> </v>
      </c>
      <c r="S503" s="971" t="str">
        <f t="shared" si="42"/>
        <v xml:space="preserve"> </v>
      </c>
      <c r="T503" s="972" t="str">
        <f t="shared" si="43"/>
        <v xml:space="preserve"> </v>
      </c>
    </row>
    <row r="504" spans="1:20" x14ac:dyDescent="0.25">
      <c r="A504" s="756"/>
      <c r="B504" s="756"/>
      <c r="C504" s="755"/>
      <c r="D504" s="748"/>
      <c r="E504" s="755"/>
      <c r="F504" s="755"/>
      <c r="G504" s="756"/>
      <c r="H504" s="624"/>
      <c r="I504" s="756"/>
      <c r="J504" s="755"/>
      <c r="K504" s="755"/>
      <c r="L504" s="756"/>
      <c r="M504" s="756"/>
      <c r="N504" s="755"/>
      <c r="O504" s="755"/>
      <c r="P504" s="971" t="str">
        <f t="shared" si="39"/>
        <v xml:space="preserve"> </v>
      </c>
      <c r="Q504" s="972" t="str">
        <f t="shared" si="40"/>
        <v xml:space="preserve"> </v>
      </c>
      <c r="R504" s="972" t="str">
        <f t="shared" si="41"/>
        <v xml:space="preserve"> </v>
      </c>
      <c r="S504" s="971" t="str">
        <f t="shared" si="42"/>
        <v xml:space="preserve"> </v>
      </c>
      <c r="T504" s="972" t="str">
        <f t="shared" si="43"/>
        <v xml:space="preserve"> </v>
      </c>
    </row>
    <row r="505" spans="1:20" x14ac:dyDescent="0.25">
      <c r="A505" s="756"/>
      <c r="B505" s="756"/>
      <c r="C505" s="755"/>
      <c r="D505" s="748"/>
      <c r="E505" s="755"/>
      <c r="F505" s="755"/>
      <c r="G505" s="756"/>
      <c r="H505" s="624"/>
      <c r="I505" s="756"/>
      <c r="J505" s="755"/>
      <c r="K505" s="755"/>
      <c r="L505" s="756"/>
      <c r="M505" s="756"/>
      <c r="N505" s="755"/>
      <c r="O505" s="755"/>
      <c r="P505" s="971" t="str">
        <f t="shared" si="39"/>
        <v xml:space="preserve"> </v>
      </c>
      <c r="Q505" s="972" t="str">
        <f t="shared" si="40"/>
        <v xml:space="preserve"> </v>
      </c>
      <c r="R505" s="972" t="str">
        <f t="shared" si="41"/>
        <v xml:space="preserve"> </v>
      </c>
      <c r="S505" s="971" t="str">
        <f t="shared" si="42"/>
        <v xml:space="preserve"> </v>
      </c>
      <c r="T505" s="972" t="str">
        <f t="shared" si="43"/>
        <v xml:space="preserve"> </v>
      </c>
    </row>
    <row r="506" spans="1:20" x14ac:dyDescent="0.25">
      <c r="A506" s="756"/>
      <c r="B506" s="756"/>
      <c r="C506" s="755"/>
      <c r="D506" s="748"/>
      <c r="E506" s="755"/>
      <c r="F506" s="755"/>
      <c r="G506" s="756"/>
      <c r="H506" s="624"/>
      <c r="I506" s="756"/>
      <c r="J506" s="755"/>
      <c r="K506" s="755"/>
      <c r="L506" s="756"/>
      <c r="M506" s="756"/>
      <c r="N506" s="755"/>
      <c r="O506" s="755"/>
      <c r="P506" s="971" t="str">
        <f t="shared" si="39"/>
        <v xml:space="preserve"> </v>
      </c>
      <c r="Q506" s="972" t="str">
        <f t="shared" si="40"/>
        <v xml:space="preserve"> </v>
      </c>
      <c r="R506" s="972" t="str">
        <f t="shared" si="41"/>
        <v xml:space="preserve"> </v>
      </c>
      <c r="S506" s="971" t="str">
        <f t="shared" si="42"/>
        <v xml:space="preserve"> </v>
      </c>
      <c r="T506" s="972" t="str">
        <f t="shared" si="43"/>
        <v xml:space="preserve"> </v>
      </c>
    </row>
    <row r="507" spans="1:20" x14ac:dyDescent="0.25">
      <c r="A507" s="756"/>
      <c r="B507" s="756"/>
      <c r="C507" s="755"/>
      <c r="D507" s="748"/>
      <c r="E507" s="755"/>
      <c r="F507" s="755"/>
      <c r="G507" s="756"/>
      <c r="H507" s="624"/>
      <c r="I507" s="756"/>
      <c r="J507" s="755"/>
      <c r="K507" s="755"/>
      <c r="L507" s="756"/>
      <c r="M507" s="756"/>
      <c r="N507" s="755"/>
      <c r="O507" s="755"/>
      <c r="P507" s="971" t="str">
        <f t="shared" si="39"/>
        <v xml:space="preserve"> </v>
      </c>
      <c r="Q507" s="972" t="str">
        <f t="shared" si="40"/>
        <v xml:space="preserve"> </v>
      </c>
      <c r="R507" s="972" t="str">
        <f t="shared" si="41"/>
        <v xml:space="preserve"> </v>
      </c>
      <c r="S507" s="971" t="str">
        <f t="shared" si="42"/>
        <v xml:space="preserve"> </v>
      </c>
      <c r="T507" s="972" t="str">
        <f t="shared" si="43"/>
        <v xml:space="preserve"> </v>
      </c>
    </row>
    <row r="508" spans="1:20" x14ac:dyDescent="0.25">
      <c r="A508" s="756"/>
      <c r="B508" s="756"/>
      <c r="C508" s="755"/>
      <c r="D508" s="748"/>
      <c r="E508" s="755"/>
      <c r="F508" s="755"/>
      <c r="G508" s="756"/>
      <c r="H508" s="624"/>
      <c r="I508" s="756"/>
      <c r="J508" s="755"/>
      <c r="K508" s="755"/>
      <c r="L508" s="756"/>
      <c r="M508" s="756"/>
      <c r="N508" s="755"/>
      <c r="O508" s="755"/>
      <c r="P508" s="971" t="str">
        <f t="shared" si="39"/>
        <v xml:space="preserve"> </v>
      </c>
      <c r="Q508" s="972" t="str">
        <f t="shared" si="40"/>
        <v xml:space="preserve"> </v>
      </c>
      <c r="R508" s="972" t="str">
        <f t="shared" si="41"/>
        <v xml:space="preserve"> </v>
      </c>
      <c r="S508" s="971" t="str">
        <f t="shared" si="42"/>
        <v xml:space="preserve"> </v>
      </c>
      <c r="T508" s="972" t="str">
        <f t="shared" si="43"/>
        <v xml:space="preserve"> </v>
      </c>
    </row>
    <row r="509" spans="1:20" x14ac:dyDescent="0.25">
      <c r="A509" s="756"/>
      <c r="B509" s="756"/>
      <c r="C509" s="755"/>
      <c r="D509" s="748"/>
      <c r="E509" s="755"/>
      <c r="F509" s="755"/>
      <c r="G509" s="756"/>
      <c r="H509" s="624"/>
      <c r="I509" s="756"/>
      <c r="J509" s="755"/>
      <c r="K509" s="755"/>
      <c r="L509" s="756"/>
      <c r="M509" s="756"/>
      <c r="N509" s="755"/>
      <c r="O509" s="755"/>
      <c r="P509" s="971" t="str">
        <f t="shared" si="39"/>
        <v xml:space="preserve"> </v>
      </c>
      <c r="Q509" s="972" t="str">
        <f t="shared" si="40"/>
        <v xml:space="preserve"> </v>
      </c>
      <c r="R509" s="972" t="str">
        <f t="shared" si="41"/>
        <v xml:space="preserve"> </v>
      </c>
      <c r="S509" s="971" t="str">
        <f t="shared" si="42"/>
        <v xml:space="preserve"> </v>
      </c>
      <c r="T509" s="972" t="str">
        <f t="shared" si="43"/>
        <v xml:space="preserve"> </v>
      </c>
    </row>
    <row r="510" spans="1:20" x14ac:dyDescent="0.25">
      <c r="A510" s="756"/>
      <c r="B510" s="756"/>
      <c r="C510" s="755"/>
      <c r="D510" s="748"/>
      <c r="E510" s="755"/>
      <c r="F510" s="755"/>
      <c r="G510" s="756"/>
      <c r="H510" s="624"/>
      <c r="I510" s="756"/>
      <c r="J510" s="755"/>
      <c r="K510" s="755"/>
      <c r="L510" s="756"/>
      <c r="M510" s="756"/>
      <c r="N510" s="755"/>
      <c r="O510" s="755"/>
      <c r="P510" s="971" t="str">
        <f t="shared" si="39"/>
        <v xml:space="preserve"> </v>
      </c>
      <c r="Q510" s="972" t="str">
        <f t="shared" si="40"/>
        <v xml:space="preserve"> </v>
      </c>
      <c r="R510" s="972" t="str">
        <f t="shared" si="41"/>
        <v xml:space="preserve"> </v>
      </c>
      <c r="S510" s="971" t="str">
        <f t="shared" si="42"/>
        <v xml:space="preserve"> </v>
      </c>
      <c r="T510" s="972" t="str">
        <f t="shared" si="43"/>
        <v xml:space="preserve"> </v>
      </c>
    </row>
    <row r="511" spans="1:20" x14ac:dyDescent="0.25">
      <c r="A511" s="756"/>
      <c r="B511" s="756"/>
      <c r="C511" s="755"/>
      <c r="D511" s="748"/>
      <c r="E511" s="755"/>
      <c r="F511" s="755"/>
      <c r="G511" s="756"/>
      <c r="H511" s="624"/>
      <c r="I511" s="756"/>
      <c r="J511" s="755"/>
      <c r="K511" s="755"/>
      <c r="L511" s="756"/>
      <c r="M511" s="756"/>
      <c r="N511" s="755"/>
      <c r="O511" s="755"/>
      <c r="P511" s="971" t="str">
        <f t="shared" si="39"/>
        <v xml:space="preserve"> </v>
      </c>
      <c r="Q511" s="972" t="str">
        <f t="shared" si="40"/>
        <v xml:space="preserve"> </v>
      </c>
      <c r="R511" s="972" t="str">
        <f t="shared" si="41"/>
        <v xml:space="preserve"> </v>
      </c>
      <c r="S511" s="971" t="str">
        <f t="shared" si="42"/>
        <v xml:space="preserve"> </v>
      </c>
      <c r="T511" s="972" t="str">
        <f t="shared" si="43"/>
        <v xml:space="preserve"> </v>
      </c>
    </row>
    <row r="512" spans="1:20" x14ac:dyDescent="0.25">
      <c r="A512" s="756"/>
      <c r="B512" s="756"/>
      <c r="C512" s="755"/>
      <c r="D512" s="748"/>
      <c r="E512" s="755"/>
      <c r="F512" s="755"/>
      <c r="G512" s="756"/>
      <c r="H512" s="624"/>
      <c r="I512" s="756"/>
      <c r="J512" s="755"/>
      <c r="K512" s="755"/>
      <c r="L512" s="756"/>
      <c r="M512" s="756"/>
      <c r="N512" s="755"/>
      <c r="O512" s="755"/>
      <c r="P512" s="971" t="str">
        <f t="shared" si="39"/>
        <v xml:space="preserve"> </v>
      </c>
      <c r="Q512" s="972" t="str">
        <f t="shared" si="40"/>
        <v xml:space="preserve"> </v>
      </c>
      <c r="R512" s="972" t="str">
        <f t="shared" si="41"/>
        <v xml:space="preserve"> </v>
      </c>
      <c r="S512" s="971" t="str">
        <f t="shared" si="42"/>
        <v xml:space="preserve"> </v>
      </c>
      <c r="T512" s="972" t="str">
        <f t="shared" si="43"/>
        <v xml:space="preserve"> </v>
      </c>
    </row>
    <row r="513" spans="1:20" x14ac:dyDescent="0.25">
      <c r="A513" s="756"/>
      <c r="B513" s="756"/>
      <c r="C513" s="755"/>
      <c r="D513" s="748"/>
      <c r="E513" s="755"/>
      <c r="F513" s="755"/>
      <c r="G513" s="756"/>
      <c r="H513" s="624"/>
      <c r="I513" s="756"/>
      <c r="J513" s="755"/>
      <c r="K513" s="755"/>
      <c r="L513" s="756"/>
      <c r="M513" s="756"/>
      <c r="N513" s="755"/>
      <c r="O513" s="755"/>
      <c r="P513" s="971" t="str">
        <f t="shared" si="39"/>
        <v xml:space="preserve"> </v>
      </c>
      <c r="Q513" s="972" t="str">
        <f t="shared" si="40"/>
        <v xml:space="preserve"> </v>
      </c>
      <c r="R513" s="972" t="str">
        <f t="shared" si="41"/>
        <v xml:space="preserve"> </v>
      </c>
      <c r="S513" s="971" t="str">
        <f t="shared" si="42"/>
        <v xml:space="preserve"> </v>
      </c>
      <c r="T513" s="972" t="str">
        <f t="shared" si="43"/>
        <v xml:space="preserve"> </v>
      </c>
    </row>
    <row r="514" spans="1:20" x14ac:dyDescent="0.25">
      <c r="A514" s="756"/>
      <c r="B514" s="756"/>
      <c r="C514" s="755"/>
      <c r="D514" s="748"/>
      <c r="E514" s="755"/>
      <c r="F514" s="755"/>
      <c r="G514" s="756"/>
      <c r="H514" s="624"/>
      <c r="I514" s="756"/>
      <c r="J514" s="755"/>
      <c r="K514" s="755"/>
      <c r="L514" s="756"/>
      <c r="M514" s="756"/>
      <c r="N514" s="755"/>
      <c r="O514" s="755"/>
      <c r="P514" s="971" t="str">
        <f t="shared" si="39"/>
        <v xml:space="preserve"> </v>
      </c>
      <c r="Q514" s="972" t="str">
        <f t="shared" si="40"/>
        <v xml:space="preserve"> </v>
      </c>
      <c r="R514" s="972" t="str">
        <f t="shared" si="41"/>
        <v xml:space="preserve"> </v>
      </c>
      <c r="S514" s="971" t="str">
        <f t="shared" si="42"/>
        <v xml:space="preserve"> </v>
      </c>
      <c r="T514" s="972" t="str">
        <f t="shared" si="43"/>
        <v xml:space="preserve"> </v>
      </c>
    </row>
    <row r="515" spans="1:20" x14ac:dyDescent="0.25">
      <c r="A515" s="756"/>
      <c r="B515" s="756"/>
      <c r="C515" s="755"/>
      <c r="D515" s="748"/>
      <c r="E515" s="755"/>
      <c r="F515" s="755"/>
      <c r="G515" s="756"/>
      <c r="H515" s="624"/>
      <c r="I515" s="756"/>
      <c r="J515" s="755"/>
      <c r="K515" s="755"/>
      <c r="L515" s="756"/>
      <c r="M515" s="756"/>
      <c r="N515" s="755"/>
      <c r="O515" s="755"/>
      <c r="P515" s="971" t="str">
        <f t="shared" si="39"/>
        <v xml:space="preserve"> </v>
      </c>
      <c r="Q515" s="972" t="str">
        <f t="shared" si="40"/>
        <v xml:space="preserve"> </v>
      </c>
      <c r="R515" s="972" t="str">
        <f t="shared" si="41"/>
        <v xml:space="preserve"> </v>
      </c>
      <c r="S515" s="971" t="str">
        <f t="shared" si="42"/>
        <v xml:space="preserve"> </v>
      </c>
      <c r="T515" s="972" t="str">
        <f t="shared" si="43"/>
        <v xml:space="preserve"> </v>
      </c>
    </row>
    <row r="516" spans="1:20" x14ac:dyDescent="0.25">
      <c r="A516" s="756"/>
      <c r="B516" s="756"/>
      <c r="C516" s="755"/>
      <c r="D516" s="748"/>
      <c r="E516" s="755"/>
      <c r="F516" s="755"/>
      <c r="G516" s="756"/>
      <c r="H516" s="624"/>
      <c r="I516" s="756"/>
      <c r="J516" s="755"/>
      <c r="K516" s="755"/>
      <c r="L516" s="756"/>
      <c r="M516" s="756"/>
      <c r="N516" s="755"/>
      <c r="O516" s="755"/>
      <c r="P516" s="971" t="str">
        <f t="shared" si="39"/>
        <v xml:space="preserve"> </v>
      </c>
      <c r="Q516" s="972" t="str">
        <f t="shared" si="40"/>
        <v xml:space="preserve"> </v>
      </c>
      <c r="R516" s="972" t="str">
        <f t="shared" si="41"/>
        <v xml:space="preserve"> </v>
      </c>
      <c r="S516" s="971" t="str">
        <f t="shared" si="42"/>
        <v xml:space="preserve"> </v>
      </c>
      <c r="T516" s="972" t="str">
        <f t="shared" si="43"/>
        <v xml:space="preserve"> </v>
      </c>
    </row>
    <row r="517" spans="1:20" x14ac:dyDescent="0.25">
      <c r="A517" s="756"/>
      <c r="B517" s="756"/>
      <c r="C517" s="755"/>
      <c r="D517" s="748"/>
      <c r="E517" s="755"/>
      <c r="F517" s="755"/>
      <c r="G517" s="756"/>
      <c r="H517" s="624"/>
      <c r="I517" s="756"/>
      <c r="J517" s="755"/>
      <c r="K517" s="755"/>
      <c r="L517" s="756"/>
      <c r="M517" s="756"/>
      <c r="N517" s="755"/>
      <c r="O517" s="755"/>
      <c r="P517" s="971" t="str">
        <f t="shared" si="39"/>
        <v xml:space="preserve"> </v>
      </c>
      <c r="Q517" s="972" t="str">
        <f t="shared" si="40"/>
        <v xml:space="preserve"> </v>
      </c>
      <c r="R517" s="972" t="str">
        <f t="shared" si="41"/>
        <v xml:space="preserve"> </v>
      </c>
      <c r="S517" s="971" t="str">
        <f t="shared" si="42"/>
        <v xml:space="preserve"> </v>
      </c>
      <c r="T517" s="972" t="str">
        <f t="shared" si="43"/>
        <v xml:space="preserve"> </v>
      </c>
    </row>
    <row r="518" spans="1:20" x14ac:dyDescent="0.25">
      <c r="A518" s="756"/>
      <c r="B518" s="756"/>
      <c r="C518" s="755"/>
      <c r="D518" s="748"/>
      <c r="E518" s="755"/>
      <c r="F518" s="755"/>
      <c r="G518" s="756"/>
      <c r="H518" s="624"/>
      <c r="I518" s="756"/>
      <c r="J518" s="755"/>
      <c r="K518" s="755"/>
      <c r="L518" s="756"/>
      <c r="M518" s="756"/>
      <c r="N518" s="755"/>
      <c r="O518" s="755"/>
      <c r="P518" s="971" t="str">
        <f t="shared" ref="P518:P581" si="44">IF(O518&gt;0,O518*0.86*10^-3," ")</f>
        <v xml:space="preserve"> </v>
      </c>
      <c r="Q518" s="972" t="str">
        <f t="shared" si="40"/>
        <v xml:space="preserve"> </v>
      </c>
      <c r="R518" s="972" t="str">
        <f t="shared" si="41"/>
        <v xml:space="preserve"> </v>
      </c>
      <c r="S518" s="971" t="str">
        <f t="shared" si="42"/>
        <v xml:space="preserve"> </v>
      </c>
      <c r="T518" s="972" t="str">
        <f t="shared" si="43"/>
        <v xml:space="preserve"> </v>
      </c>
    </row>
    <row r="519" spans="1:20" x14ac:dyDescent="0.25">
      <c r="A519" s="756"/>
      <c r="B519" s="756"/>
      <c r="C519" s="755"/>
      <c r="D519" s="748"/>
      <c r="E519" s="755"/>
      <c r="F519" s="755"/>
      <c r="G519" s="756"/>
      <c r="H519" s="624"/>
      <c r="I519" s="756"/>
      <c r="J519" s="755"/>
      <c r="K519" s="755"/>
      <c r="L519" s="756"/>
      <c r="M519" s="756"/>
      <c r="N519" s="755"/>
      <c r="O519" s="755"/>
      <c r="P519" s="971" t="str">
        <f t="shared" si="44"/>
        <v xml:space="preserve"> </v>
      </c>
      <c r="Q519" s="972" t="str">
        <f t="shared" si="40"/>
        <v xml:space="preserve"> </v>
      </c>
      <c r="R519" s="972" t="str">
        <f t="shared" si="41"/>
        <v xml:space="preserve"> </v>
      </c>
      <c r="S519" s="971" t="str">
        <f t="shared" si="42"/>
        <v xml:space="preserve"> </v>
      </c>
      <c r="T519" s="972" t="str">
        <f t="shared" si="43"/>
        <v xml:space="preserve"> </v>
      </c>
    </row>
    <row r="520" spans="1:20" x14ac:dyDescent="0.25">
      <c r="A520" s="756"/>
      <c r="B520" s="756"/>
      <c r="C520" s="755"/>
      <c r="D520" s="748"/>
      <c r="E520" s="755"/>
      <c r="F520" s="755"/>
      <c r="G520" s="756"/>
      <c r="H520" s="624"/>
      <c r="I520" s="756"/>
      <c r="J520" s="755"/>
      <c r="K520" s="755"/>
      <c r="L520" s="756"/>
      <c r="M520" s="756"/>
      <c r="N520" s="755"/>
      <c r="O520" s="755"/>
      <c r="P520" s="971" t="str">
        <f t="shared" si="44"/>
        <v xml:space="preserve"> </v>
      </c>
      <c r="Q520" s="972" t="str">
        <f t="shared" si="40"/>
        <v xml:space="preserve"> </v>
      </c>
      <c r="R520" s="972" t="str">
        <f t="shared" si="41"/>
        <v xml:space="preserve"> </v>
      </c>
      <c r="S520" s="971" t="str">
        <f t="shared" si="42"/>
        <v xml:space="preserve"> </v>
      </c>
      <c r="T520" s="972" t="str">
        <f t="shared" si="43"/>
        <v xml:space="preserve"> </v>
      </c>
    </row>
    <row r="521" spans="1:20" x14ac:dyDescent="0.25">
      <c r="A521" s="756"/>
      <c r="B521" s="756"/>
      <c r="C521" s="755"/>
      <c r="D521" s="748"/>
      <c r="E521" s="755"/>
      <c r="F521" s="755"/>
      <c r="G521" s="756"/>
      <c r="H521" s="624"/>
      <c r="I521" s="756"/>
      <c r="J521" s="755"/>
      <c r="K521" s="755"/>
      <c r="L521" s="756"/>
      <c r="M521" s="756"/>
      <c r="N521" s="755"/>
      <c r="O521" s="755"/>
      <c r="P521" s="971" t="str">
        <f t="shared" si="44"/>
        <v xml:space="preserve"> </v>
      </c>
      <c r="Q521" s="972" t="str">
        <f t="shared" si="40"/>
        <v xml:space="preserve"> </v>
      </c>
      <c r="R521" s="972" t="str">
        <f t="shared" si="41"/>
        <v xml:space="preserve"> </v>
      </c>
      <c r="S521" s="971" t="str">
        <f t="shared" si="42"/>
        <v xml:space="preserve"> </v>
      </c>
      <c r="T521" s="972" t="str">
        <f t="shared" si="43"/>
        <v xml:space="preserve"> </v>
      </c>
    </row>
    <row r="522" spans="1:20" x14ac:dyDescent="0.25">
      <c r="A522" s="756"/>
      <c r="B522" s="756"/>
      <c r="C522" s="755"/>
      <c r="D522" s="748"/>
      <c r="E522" s="755"/>
      <c r="F522" s="755"/>
      <c r="G522" s="756"/>
      <c r="H522" s="624"/>
      <c r="I522" s="756"/>
      <c r="J522" s="755"/>
      <c r="K522" s="755"/>
      <c r="L522" s="756"/>
      <c r="M522" s="756"/>
      <c r="N522" s="755"/>
      <c r="O522" s="755"/>
      <c r="P522" s="971" t="str">
        <f t="shared" si="44"/>
        <v xml:space="preserve"> </v>
      </c>
      <c r="Q522" s="972" t="str">
        <f t="shared" si="40"/>
        <v xml:space="preserve"> </v>
      </c>
      <c r="R522" s="972" t="str">
        <f t="shared" si="41"/>
        <v xml:space="preserve"> </v>
      </c>
      <c r="S522" s="971" t="str">
        <f t="shared" si="42"/>
        <v xml:space="preserve"> </v>
      </c>
      <c r="T522" s="972" t="str">
        <f t="shared" si="43"/>
        <v xml:space="preserve"> </v>
      </c>
    </row>
    <row r="523" spans="1:20" x14ac:dyDescent="0.25">
      <c r="A523" s="756"/>
      <c r="B523" s="756"/>
      <c r="C523" s="755"/>
      <c r="D523" s="748"/>
      <c r="E523" s="755"/>
      <c r="F523" s="755"/>
      <c r="G523" s="756"/>
      <c r="H523" s="624"/>
      <c r="I523" s="756"/>
      <c r="J523" s="755"/>
      <c r="K523" s="755"/>
      <c r="L523" s="756"/>
      <c r="M523" s="756"/>
      <c r="N523" s="755"/>
      <c r="O523" s="755"/>
      <c r="P523" s="971" t="str">
        <f t="shared" si="44"/>
        <v xml:space="preserve"> </v>
      </c>
      <c r="Q523" s="972" t="str">
        <f t="shared" si="40"/>
        <v xml:space="preserve"> </v>
      </c>
      <c r="R523" s="972" t="str">
        <f t="shared" si="41"/>
        <v xml:space="preserve"> </v>
      </c>
      <c r="S523" s="971" t="str">
        <f t="shared" si="42"/>
        <v xml:space="preserve"> </v>
      </c>
      <c r="T523" s="972" t="str">
        <f t="shared" si="43"/>
        <v xml:space="preserve"> </v>
      </c>
    </row>
    <row r="524" spans="1:20" x14ac:dyDescent="0.25">
      <c r="A524" s="756"/>
      <c r="B524" s="756"/>
      <c r="C524" s="755"/>
      <c r="D524" s="748"/>
      <c r="E524" s="755"/>
      <c r="F524" s="755"/>
      <c r="G524" s="756"/>
      <c r="H524" s="624"/>
      <c r="I524" s="756"/>
      <c r="J524" s="755"/>
      <c r="K524" s="755"/>
      <c r="L524" s="756"/>
      <c r="M524" s="756"/>
      <c r="N524" s="755"/>
      <c r="O524" s="755"/>
      <c r="P524" s="971" t="str">
        <f t="shared" si="44"/>
        <v xml:space="preserve"> </v>
      </c>
      <c r="Q524" s="972" t="str">
        <f t="shared" si="40"/>
        <v xml:space="preserve"> </v>
      </c>
      <c r="R524" s="972" t="str">
        <f t="shared" si="41"/>
        <v xml:space="preserve"> </v>
      </c>
      <c r="S524" s="971" t="str">
        <f t="shared" si="42"/>
        <v xml:space="preserve"> </v>
      </c>
      <c r="T524" s="972" t="str">
        <f t="shared" si="43"/>
        <v xml:space="preserve"> </v>
      </c>
    </row>
    <row r="525" spans="1:20" x14ac:dyDescent="0.25">
      <c r="A525" s="756"/>
      <c r="B525" s="756"/>
      <c r="C525" s="755"/>
      <c r="D525" s="748"/>
      <c r="E525" s="755"/>
      <c r="F525" s="755"/>
      <c r="G525" s="756"/>
      <c r="H525" s="624"/>
      <c r="I525" s="756"/>
      <c r="J525" s="755"/>
      <c r="K525" s="755"/>
      <c r="L525" s="756"/>
      <c r="M525" s="756"/>
      <c r="N525" s="755"/>
      <c r="O525" s="755"/>
      <c r="P525" s="971" t="str">
        <f t="shared" si="44"/>
        <v xml:space="preserve"> </v>
      </c>
      <c r="Q525" s="972" t="str">
        <f t="shared" si="40"/>
        <v xml:space="preserve"> </v>
      </c>
      <c r="R525" s="972" t="str">
        <f t="shared" si="41"/>
        <v xml:space="preserve"> </v>
      </c>
      <c r="S525" s="971" t="str">
        <f t="shared" si="42"/>
        <v xml:space="preserve"> </v>
      </c>
      <c r="T525" s="972" t="str">
        <f t="shared" si="43"/>
        <v xml:space="preserve"> </v>
      </c>
    </row>
    <row r="526" spans="1:20" x14ac:dyDescent="0.25">
      <c r="A526" s="756"/>
      <c r="B526" s="756"/>
      <c r="C526" s="755"/>
      <c r="D526" s="748"/>
      <c r="E526" s="755"/>
      <c r="F526" s="755"/>
      <c r="G526" s="756"/>
      <c r="H526" s="624"/>
      <c r="I526" s="756"/>
      <c r="J526" s="755"/>
      <c r="K526" s="755"/>
      <c r="L526" s="756"/>
      <c r="M526" s="756"/>
      <c r="N526" s="755"/>
      <c r="O526" s="755"/>
      <c r="P526" s="971" t="str">
        <f t="shared" si="44"/>
        <v xml:space="preserve"> </v>
      </c>
      <c r="Q526" s="972" t="str">
        <f t="shared" si="40"/>
        <v xml:space="preserve"> </v>
      </c>
      <c r="R526" s="972" t="str">
        <f t="shared" si="41"/>
        <v xml:space="preserve"> </v>
      </c>
      <c r="S526" s="971" t="str">
        <f t="shared" si="42"/>
        <v xml:space="preserve"> </v>
      </c>
      <c r="T526" s="972" t="str">
        <f t="shared" si="43"/>
        <v xml:space="preserve"> </v>
      </c>
    </row>
    <row r="527" spans="1:20" x14ac:dyDescent="0.25">
      <c r="A527" s="756"/>
      <c r="B527" s="756"/>
      <c r="C527" s="755"/>
      <c r="D527" s="748"/>
      <c r="E527" s="755"/>
      <c r="F527" s="755"/>
      <c r="G527" s="756"/>
      <c r="H527" s="624"/>
      <c r="I527" s="756"/>
      <c r="J527" s="755"/>
      <c r="K527" s="755"/>
      <c r="L527" s="756"/>
      <c r="M527" s="756"/>
      <c r="N527" s="755"/>
      <c r="O527" s="755"/>
      <c r="P527" s="971" t="str">
        <f t="shared" si="44"/>
        <v xml:space="preserve"> </v>
      </c>
      <c r="Q527" s="972" t="str">
        <f t="shared" si="40"/>
        <v xml:space="preserve"> </v>
      </c>
      <c r="R527" s="972" t="str">
        <f t="shared" si="41"/>
        <v xml:space="preserve"> </v>
      </c>
      <c r="S527" s="971" t="str">
        <f t="shared" si="42"/>
        <v xml:space="preserve"> </v>
      </c>
      <c r="T527" s="972" t="str">
        <f t="shared" si="43"/>
        <v xml:space="preserve"> </v>
      </c>
    </row>
    <row r="528" spans="1:20" x14ac:dyDescent="0.25">
      <c r="A528" s="756"/>
      <c r="B528" s="756"/>
      <c r="C528" s="755"/>
      <c r="D528" s="748"/>
      <c r="E528" s="755"/>
      <c r="F528" s="755"/>
      <c r="G528" s="756"/>
      <c r="H528" s="624"/>
      <c r="I528" s="756"/>
      <c r="J528" s="755"/>
      <c r="K528" s="755"/>
      <c r="L528" s="756"/>
      <c r="M528" s="756"/>
      <c r="N528" s="755"/>
      <c r="O528" s="755"/>
      <c r="P528" s="971" t="str">
        <f t="shared" si="44"/>
        <v xml:space="preserve"> </v>
      </c>
      <c r="Q528" s="972" t="str">
        <f t="shared" si="40"/>
        <v xml:space="preserve"> </v>
      </c>
      <c r="R528" s="972" t="str">
        <f t="shared" si="41"/>
        <v xml:space="preserve"> </v>
      </c>
      <c r="S528" s="971" t="str">
        <f t="shared" si="42"/>
        <v xml:space="preserve"> </v>
      </c>
      <c r="T528" s="972" t="str">
        <f t="shared" si="43"/>
        <v xml:space="preserve"> </v>
      </c>
    </row>
    <row r="529" spans="1:20" x14ac:dyDescent="0.25">
      <c r="A529" s="756"/>
      <c r="B529" s="756"/>
      <c r="C529" s="755"/>
      <c r="D529" s="748"/>
      <c r="E529" s="755"/>
      <c r="F529" s="755"/>
      <c r="G529" s="756"/>
      <c r="H529" s="624"/>
      <c r="I529" s="756"/>
      <c r="J529" s="755"/>
      <c r="K529" s="755"/>
      <c r="L529" s="756"/>
      <c r="M529" s="756"/>
      <c r="N529" s="755"/>
      <c r="O529" s="755"/>
      <c r="P529" s="971" t="str">
        <f t="shared" si="44"/>
        <v xml:space="preserve"> </v>
      </c>
      <c r="Q529" s="972" t="str">
        <f t="shared" si="40"/>
        <v xml:space="preserve"> </v>
      </c>
      <c r="R529" s="972" t="str">
        <f t="shared" si="41"/>
        <v xml:space="preserve"> </v>
      </c>
      <c r="S529" s="971" t="str">
        <f t="shared" si="42"/>
        <v xml:space="preserve"> </v>
      </c>
      <c r="T529" s="972" t="str">
        <f t="shared" si="43"/>
        <v xml:space="preserve"> </v>
      </c>
    </row>
    <row r="530" spans="1:20" x14ac:dyDescent="0.25">
      <c r="A530" s="756"/>
      <c r="B530" s="756"/>
      <c r="C530" s="755"/>
      <c r="D530" s="748"/>
      <c r="E530" s="755"/>
      <c r="F530" s="755"/>
      <c r="G530" s="756"/>
      <c r="H530" s="624"/>
      <c r="I530" s="756"/>
      <c r="J530" s="755"/>
      <c r="K530" s="755"/>
      <c r="L530" s="756"/>
      <c r="M530" s="756"/>
      <c r="N530" s="755"/>
      <c r="O530" s="755"/>
      <c r="P530" s="971" t="str">
        <f t="shared" si="44"/>
        <v xml:space="preserve"> </v>
      </c>
      <c r="Q530" s="972" t="str">
        <f t="shared" si="40"/>
        <v xml:space="preserve"> </v>
      </c>
      <c r="R530" s="972" t="str">
        <f t="shared" si="41"/>
        <v xml:space="preserve"> </v>
      </c>
      <c r="S530" s="971" t="str">
        <f t="shared" si="42"/>
        <v xml:space="preserve"> </v>
      </c>
      <c r="T530" s="972" t="str">
        <f t="shared" si="43"/>
        <v xml:space="preserve"> </v>
      </c>
    </row>
    <row r="531" spans="1:20" x14ac:dyDescent="0.25">
      <c r="A531" s="756"/>
      <c r="B531" s="756"/>
      <c r="C531" s="755"/>
      <c r="D531" s="748"/>
      <c r="E531" s="755"/>
      <c r="F531" s="755"/>
      <c r="G531" s="756"/>
      <c r="H531" s="624"/>
      <c r="I531" s="756"/>
      <c r="J531" s="755"/>
      <c r="K531" s="755"/>
      <c r="L531" s="756"/>
      <c r="M531" s="756"/>
      <c r="N531" s="755"/>
      <c r="O531" s="755"/>
      <c r="P531" s="971" t="str">
        <f t="shared" si="44"/>
        <v xml:space="preserve"> </v>
      </c>
      <c r="Q531" s="972" t="str">
        <f t="shared" si="40"/>
        <v xml:space="preserve"> </v>
      </c>
      <c r="R531" s="972" t="str">
        <f t="shared" si="41"/>
        <v xml:space="preserve"> </v>
      </c>
      <c r="S531" s="971" t="str">
        <f t="shared" si="42"/>
        <v xml:space="preserve"> </v>
      </c>
      <c r="T531" s="972" t="str">
        <f t="shared" si="43"/>
        <v xml:space="preserve"> </v>
      </c>
    </row>
    <row r="532" spans="1:20" x14ac:dyDescent="0.25">
      <c r="A532" s="756"/>
      <c r="B532" s="756"/>
      <c r="C532" s="755"/>
      <c r="D532" s="748"/>
      <c r="E532" s="755"/>
      <c r="F532" s="755"/>
      <c r="G532" s="756"/>
      <c r="H532" s="624"/>
      <c r="I532" s="756"/>
      <c r="J532" s="755"/>
      <c r="K532" s="755"/>
      <c r="L532" s="756"/>
      <c r="M532" s="756"/>
      <c r="N532" s="755"/>
      <c r="O532" s="755"/>
      <c r="P532" s="971" t="str">
        <f t="shared" si="44"/>
        <v xml:space="preserve"> </v>
      </c>
      <c r="Q532" s="972" t="str">
        <f t="shared" si="40"/>
        <v xml:space="preserve"> </v>
      </c>
      <c r="R532" s="972" t="str">
        <f t="shared" si="41"/>
        <v xml:space="preserve"> </v>
      </c>
      <c r="S532" s="971" t="str">
        <f t="shared" si="42"/>
        <v xml:space="preserve"> </v>
      </c>
      <c r="T532" s="972" t="str">
        <f t="shared" si="43"/>
        <v xml:space="preserve"> </v>
      </c>
    </row>
    <row r="533" spans="1:20" x14ac:dyDescent="0.25">
      <c r="A533" s="756"/>
      <c r="B533" s="756"/>
      <c r="C533" s="755"/>
      <c r="D533" s="748"/>
      <c r="E533" s="755"/>
      <c r="F533" s="755"/>
      <c r="G533" s="756"/>
      <c r="H533" s="624"/>
      <c r="I533" s="756"/>
      <c r="J533" s="755"/>
      <c r="K533" s="755"/>
      <c r="L533" s="756"/>
      <c r="M533" s="756"/>
      <c r="N533" s="755"/>
      <c r="O533" s="755"/>
      <c r="P533" s="971" t="str">
        <f t="shared" si="44"/>
        <v xml:space="preserve"> </v>
      </c>
      <c r="Q533" s="972" t="str">
        <f t="shared" si="40"/>
        <v xml:space="preserve"> </v>
      </c>
      <c r="R533" s="972" t="str">
        <f t="shared" si="41"/>
        <v xml:space="preserve"> </v>
      </c>
      <c r="S533" s="971" t="str">
        <f t="shared" si="42"/>
        <v xml:space="preserve"> </v>
      </c>
      <c r="T533" s="972" t="str">
        <f t="shared" si="43"/>
        <v xml:space="preserve"> </v>
      </c>
    </row>
    <row r="534" spans="1:20" x14ac:dyDescent="0.25">
      <c r="A534" s="756"/>
      <c r="B534" s="756"/>
      <c r="C534" s="755"/>
      <c r="D534" s="748"/>
      <c r="E534" s="755"/>
      <c r="F534" s="755"/>
      <c r="G534" s="756"/>
      <c r="H534" s="624"/>
      <c r="I534" s="756"/>
      <c r="J534" s="755"/>
      <c r="K534" s="755"/>
      <c r="L534" s="756"/>
      <c r="M534" s="756"/>
      <c r="N534" s="755"/>
      <c r="O534" s="755"/>
      <c r="P534" s="971" t="str">
        <f t="shared" si="44"/>
        <v xml:space="preserve"> </v>
      </c>
      <c r="Q534" s="972" t="str">
        <f t="shared" si="40"/>
        <v xml:space="preserve"> </v>
      </c>
      <c r="R534" s="972" t="str">
        <f t="shared" si="41"/>
        <v xml:space="preserve"> </v>
      </c>
      <c r="S534" s="971" t="str">
        <f t="shared" si="42"/>
        <v xml:space="preserve"> </v>
      </c>
      <c r="T534" s="972" t="str">
        <f t="shared" si="43"/>
        <v xml:space="preserve"> </v>
      </c>
    </row>
    <row r="535" spans="1:20" x14ac:dyDescent="0.25">
      <c r="A535" s="756"/>
      <c r="B535" s="756"/>
      <c r="C535" s="755"/>
      <c r="D535" s="748"/>
      <c r="E535" s="755"/>
      <c r="F535" s="755"/>
      <c r="G535" s="756"/>
      <c r="H535" s="624"/>
      <c r="I535" s="756"/>
      <c r="J535" s="755"/>
      <c r="K535" s="755"/>
      <c r="L535" s="756"/>
      <c r="M535" s="756"/>
      <c r="N535" s="755"/>
      <c r="O535" s="755"/>
      <c r="P535" s="971" t="str">
        <f t="shared" si="44"/>
        <v xml:space="preserve"> </v>
      </c>
      <c r="Q535" s="972" t="str">
        <f t="shared" si="40"/>
        <v xml:space="preserve"> </v>
      </c>
      <c r="R535" s="972" t="str">
        <f t="shared" si="41"/>
        <v xml:space="preserve"> </v>
      </c>
      <c r="S535" s="971" t="str">
        <f t="shared" si="42"/>
        <v xml:space="preserve"> </v>
      </c>
      <c r="T535" s="972" t="str">
        <f t="shared" si="43"/>
        <v xml:space="preserve"> </v>
      </c>
    </row>
    <row r="536" spans="1:20" x14ac:dyDescent="0.25">
      <c r="A536" s="756"/>
      <c r="B536" s="756"/>
      <c r="C536" s="755"/>
      <c r="D536" s="748"/>
      <c r="E536" s="755"/>
      <c r="F536" s="755"/>
      <c r="G536" s="756"/>
      <c r="H536" s="624"/>
      <c r="I536" s="756"/>
      <c r="J536" s="755"/>
      <c r="K536" s="755"/>
      <c r="L536" s="756"/>
      <c r="M536" s="756"/>
      <c r="N536" s="755"/>
      <c r="O536" s="755"/>
      <c r="P536" s="971" t="str">
        <f t="shared" si="44"/>
        <v xml:space="preserve"> </v>
      </c>
      <c r="Q536" s="972" t="str">
        <f t="shared" si="40"/>
        <v xml:space="preserve"> </v>
      </c>
      <c r="R536" s="972" t="str">
        <f t="shared" si="41"/>
        <v xml:space="preserve"> </v>
      </c>
      <c r="S536" s="971" t="str">
        <f t="shared" si="42"/>
        <v xml:space="preserve"> </v>
      </c>
      <c r="T536" s="972" t="str">
        <f t="shared" si="43"/>
        <v xml:space="preserve"> </v>
      </c>
    </row>
    <row r="537" spans="1:20" x14ac:dyDescent="0.25">
      <c r="A537" s="756"/>
      <c r="B537" s="756"/>
      <c r="C537" s="755"/>
      <c r="D537" s="748"/>
      <c r="E537" s="755"/>
      <c r="F537" s="755"/>
      <c r="G537" s="756"/>
      <c r="H537" s="624"/>
      <c r="I537" s="756"/>
      <c r="J537" s="755"/>
      <c r="K537" s="755"/>
      <c r="L537" s="756"/>
      <c r="M537" s="756"/>
      <c r="N537" s="755"/>
      <c r="O537" s="755"/>
      <c r="P537" s="971" t="str">
        <f t="shared" si="44"/>
        <v xml:space="preserve"> </v>
      </c>
      <c r="Q537" s="972" t="str">
        <f t="shared" si="40"/>
        <v xml:space="preserve"> </v>
      </c>
      <c r="R537" s="972" t="str">
        <f t="shared" si="41"/>
        <v xml:space="preserve"> </v>
      </c>
      <c r="S537" s="971" t="str">
        <f t="shared" si="42"/>
        <v xml:space="preserve"> </v>
      </c>
      <c r="T537" s="972" t="str">
        <f t="shared" si="43"/>
        <v xml:space="preserve"> </v>
      </c>
    </row>
    <row r="538" spans="1:20" x14ac:dyDescent="0.25">
      <c r="A538" s="756"/>
      <c r="B538" s="756"/>
      <c r="C538" s="755"/>
      <c r="D538" s="748"/>
      <c r="E538" s="755"/>
      <c r="F538" s="755"/>
      <c r="G538" s="756"/>
      <c r="H538" s="624"/>
      <c r="I538" s="756"/>
      <c r="J538" s="755"/>
      <c r="K538" s="755"/>
      <c r="L538" s="756"/>
      <c r="M538" s="756"/>
      <c r="N538" s="755"/>
      <c r="O538" s="755"/>
      <c r="P538" s="971" t="str">
        <f t="shared" si="44"/>
        <v xml:space="preserve"> </v>
      </c>
      <c r="Q538" s="972" t="str">
        <f t="shared" si="40"/>
        <v xml:space="preserve"> </v>
      </c>
      <c r="R538" s="972" t="str">
        <f t="shared" si="41"/>
        <v xml:space="preserve"> </v>
      </c>
      <c r="S538" s="971" t="str">
        <f t="shared" si="42"/>
        <v xml:space="preserve"> </v>
      </c>
      <c r="T538" s="972" t="str">
        <f t="shared" si="43"/>
        <v xml:space="preserve"> </v>
      </c>
    </row>
    <row r="539" spans="1:20" x14ac:dyDescent="0.25">
      <c r="A539" s="756"/>
      <c r="B539" s="756"/>
      <c r="C539" s="755"/>
      <c r="D539" s="748"/>
      <c r="E539" s="755"/>
      <c r="F539" s="755"/>
      <c r="G539" s="756"/>
      <c r="H539" s="624"/>
      <c r="I539" s="756"/>
      <c r="J539" s="755"/>
      <c r="K539" s="755"/>
      <c r="L539" s="756"/>
      <c r="M539" s="756"/>
      <c r="N539" s="755"/>
      <c r="O539" s="755"/>
      <c r="P539" s="971" t="str">
        <f t="shared" si="44"/>
        <v xml:space="preserve"> </v>
      </c>
      <c r="Q539" s="972" t="str">
        <f t="shared" si="40"/>
        <v xml:space="preserve"> </v>
      </c>
      <c r="R539" s="972" t="str">
        <f t="shared" si="41"/>
        <v xml:space="preserve"> </v>
      </c>
      <c r="S539" s="971" t="str">
        <f t="shared" si="42"/>
        <v xml:space="preserve"> </v>
      </c>
      <c r="T539" s="972" t="str">
        <f t="shared" si="43"/>
        <v xml:space="preserve"> </v>
      </c>
    </row>
    <row r="540" spans="1:20" x14ac:dyDescent="0.25">
      <c r="A540" s="756"/>
      <c r="B540" s="756"/>
      <c r="C540" s="755"/>
      <c r="D540" s="748"/>
      <c r="E540" s="755"/>
      <c r="F540" s="755"/>
      <c r="G540" s="756"/>
      <c r="H540" s="624"/>
      <c r="I540" s="756"/>
      <c r="J540" s="755"/>
      <c r="K540" s="755"/>
      <c r="L540" s="756"/>
      <c r="M540" s="756"/>
      <c r="N540" s="755"/>
      <c r="O540" s="755"/>
      <c r="P540" s="971" t="str">
        <f t="shared" si="44"/>
        <v xml:space="preserve"> </v>
      </c>
      <c r="Q540" s="972" t="str">
        <f t="shared" si="40"/>
        <v xml:space="preserve"> </v>
      </c>
      <c r="R540" s="972" t="str">
        <f t="shared" si="41"/>
        <v xml:space="preserve"> </v>
      </c>
      <c r="S540" s="971" t="str">
        <f t="shared" si="42"/>
        <v xml:space="preserve"> </v>
      </c>
      <c r="T540" s="972" t="str">
        <f t="shared" si="43"/>
        <v xml:space="preserve"> </v>
      </c>
    </row>
    <row r="541" spans="1:20" x14ac:dyDescent="0.25">
      <c r="A541" s="756"/>
      <c r="B541" s="756"/>
      <c r="C541" s="755"/>
      <c r="D541" s="748"/>
      <c r="E541" s="755"/>
      <c r="F541" s="755"/>
      <c r="G541" s="756"/>
      <c r="H541" s="624"/>
      <c r="I541" s="756"/>
      <c r="J541" s="755"/>
      <c r="K541" s="755"/>
      <c r="L541" s="756"/>
      <c r="M541" s="756"/>
      <c r="N541" s="755"/>
      <c r="O541" s="755"/>
      <c r="P541" s="971" t="str">
        <f t="shared" si="44"/>
        <v xml:space="preserve"> </v>
      </c>
      <c r="Q541" s="972" t="str">
        <f t="shared" si="40"/>
        <v xml:space="preserve"> </v>
      </c>
      <c r="R541" s="972" t="str">
        <f t="shared" si="41"/>
        <v xml:space="preserve"> </v>
      </c>
      <c r="S541" s="971" t="str">
        <f t="shared" si="42"/>
        <v xml:space="preserve"> </v>
      </c>
      <c r="T541" s="972" t="str">
        <f t="shared" si="43"/>
        <v xml:space="preserve"> </v>
      </c>
    </row>
    <row r="542" spans="1:20" x14ac:dyDescent="0.25">
      <c r="A542" s="756"/>
      <c r="B542" s="756"/>
      <c r="C542" s="755"/>
      <c r="D542" s="748"/>
      <c r="E542" s="755"/>
      <c r="F542" s="755"/>
      <c r="G542" s="756"/>
      <c r="H542" s="624"/>
      <c r="I542" s="756"/>
      <c r="J542" s="755"/>
      <c r="K542" s="755"/>
      <c r="L542" s="756"/>
      <c r="M542" s="756"/>
      <c r="N542" s="755"/>
      <c r="O542" s="755"/>
      <c r="P542" s="971" t="str">
        <f t="shared" si="44"/>
        <v xml:space="preserve"> </v>
      </c>
      <c r="Q542" s="972" t="str">
        <f t="shared" si="40"/>
        <v xml:space="preserve"> </v>
      </c>
      <c r="R542" s="972" t="str">
        <f t="shared" si="41"/>
        <v xml:space="preserve"> </v>
      </c>
      <c r="S542" s="971" t="str">
        <f t="shared" si="42"/>
        <v xml:space="preserve"> </v>
      </c>
      <c r="T542" s="972" t="str">
        <f t="shared" si="43"/>
        <v xml:space="preserve"> </v>
      </c>
    </row>
    <row r="543" spans="1:20" x14ac:dyDescent="0.25">
      <c r="A543" s="756"/>
      <c r="B543" s="756"/>
      <c r="C543" s="755"/>
      <c r="D543" s="748"/>
      <c r="E543" s="755"/>
      <c r="F543" s="755"/>
      <c r="G543" s="756"/>
      <c r="H543" s="624"/>
      <c r="I543" s="756"/>
      <c r="J543" s="755"/>
      <c r="K543" s="755"/>
      <c r="L543" s="756"/>
      <c r="M543" s="756"/>
      <c r="N543" s="755"/>
      <c r="O543" s="755"/>
      <c r="P543" s="971" t="str">
        <f t="shared" si="44"/>
        <v xml:space="preserve"> </v>
      </c>
      <c r="Q543" s="972" t="str">
        <f t="shared" si="40"/>
        <v xml:space="preserve"> </v>
      </c>
      <c r="R543" s="972" t="str">
        <f t="shared" si="41"/>
        <v xml:space="preserve"> </v>
      </c>
      <c r="S543" s="971" t="str">
        <f t="shared" si="42"/>
        <v xml:space="preserve"> </v>
      </c>
      <c r="T543" s="972" t="str">
        <f t="shared" si="43"/>
        <v xml:space="preserve"> </v>
      </c>
    </row>
    <row r="544" spans="1:20" x14ac:dyDescent="0.25">
      <c r="A544" s="756"/>
      <c r="B544" s="756"/>
      <c r="C544" s="755"/>
      <c r="D544" s="748"/>
      <c r="E544" s="755"/>
      <c r="F544" s="755"/>
      <c r="G544" s="756"/>
      <c r="H544" s="624"/>
      <c r="I544" s="756"/>
      <c r="J544" s="755"/>
      <c r="K544" s="755"/>
      <c r="L544" s="756"/>
      <c r="M544" s="756"/>
      <c r="N544" s="755"/>
      <c r="O544" s="755"/>
      <c r="P544" s="971" t="str">
        <f t="shared" si="44"/>
        <v xml:space="preserve"> </v>
      </c>
      <c r="Q544" s="972" t="str">
        <f t="shared" si="40"/>
        <v xml:space="preserve"> </v>
      </c>
      <c r="R544" s="972" t="str">
        <f t="shared" si="41"/>
        <v xml:space="preserve"> </v>
      </c>
      <c r="S544" s="971" t="str">
        <f t="shared" si="42"/>
        <v xml:space="preserve"> </v>
      </c>
      <c r="T544" s="972" t="str">
        <f t="shared" si="43"/>
        <v xml:space="preserve"> </v>
      </c>
    </row>
    <row r="545" spans="1:20" x14ac:dyDescent="0.25">
      <c r="A545" s="756"/>
      <c r="B545" s="756"/>
      <c r="C545" s="755"/>
      <c r="D545" s="748"/>
      <c r="E545" s="755"/>
      <c r="F545" s="755"/>
      <c r="G545" s="756"/>
      <c r="H545" s="624"/>
      <c r="I545" s="756"/>
      <c r="J545" s="755"/>
      <c r="K545" s="755"/>
      <c r="L545" s="756"/>
      <c r="M545" s="756"/>
      <c r="N545" s="755"/>
      <c r="O545" s="755"/>
      <c r="P545" s="971" t="str">
        <f t="shared" si="44"/>
        <v xml:space="preserve"> </v>
      </c>
      <c r="Q545" s="972" t="str">
        <f t="shared" si="40"/>
        <v xml:space="preserve"> </v>
      </c>
      <c r="R545" s="972" t="str">
        <f t="shared" si="41"/>
        <v xml:space="preserve"> </v>
      </c>
      <c r="S545" s="971" t="str">
        <f t="shared" si="42"/>
        <v xml:space="preserve"> </v>
      </c>
      <c r="T545" s="972" t="str">
        <f t="shared" si="43"/>
        <v xml:space="preserve"> </v>
      </c>
    </row>
    <row r="546" spans="1:20" x14ac:dyDescent="0.25">
      <c r="A546" s="756"/>
      <c r="B546" s="756"/>
      <c r="C546" s="755"/>
      <c r="D546" s="748"/>
      <c r="E546" s="755"/>
      <c r="F546" s="755"/>
      <c r="G546" s="756"/>
      <c r="H546" s="624"/>
      <c r="I546" s="756"/>
      <c r="J546" s="755"/>
      <c r="K546" s="755"/>
      <c r="L546" s="756"/>
      <c r="M546" s="756"/>
      <c r="N546" s="755"/>
      <c r="O546" s="755"/>
      <c r="P546" s="971" t="str">
        <f t="shared" si="44"/>
        <v xml:space="preserve"> </v>
      </c>
      <c r="Q546" s="972" t="str">
        <f t="shared" si="40"/>
        <v xml:space="preserve"> </v>
      </c>
      <c r="R546" s="972" t="str">
        <f t="shared" si="41"/>
        <v xml:space="preserve"> </v>
      </c>
      <c r="S546" s="971" t="str">
        <f t="shared" si="42"/>
        <v xml:space="preserve"> </v>
      </c>
      <c r="T546" s="972" t="str">
        <f t="shared" si="43"/>
        <v xml:space="preserve"> </v>
      </c>
    </row>
    <row r="547" spans="1:20" x14ac:dyDescent="0.25">
      <c r="A547" s="756"/>
      <c r="B547" s="756"/>
      <c r="C547" s="755"/>
      <c r="D547" s="748"/>
      <c r="E547" s="755"/>
      <c r="F547" s="755"/>
      <c r="G547" s="756"/>
      <c r="H547" s="624"/>
      <c r="I547" s="756"/>
      <c r="J547" s="755"/>
      <c r="K547" s="755"/>
      <c r="L547" s="756"/>
      <c r="M547" s="756"/>
      <c r="N547" s="755"/>
      <c r="O547" s="755"/>
      <c r="P547" s="971" t="str">
        <f t="shared" si="44"/>
        <v xml:space="preserve"> </v>
      </c>
      <c r="Q547" s="972" t="str">
        <f t="shared" si="40"/>
        <v xml:space="preserve"> </v>
      </c>
      <c r="R547" s="972" t="str">
        <f t="shared" si="41"/>
        <v xml:space="preserve"> </v>
      </c>
      <c r="S547" s="971" t="str">
        <f t="shared" si="42"/>
        <v xml:space="preserve"> </v>
      </c>
      <c r="T547" s="972" t="str">
        <f t="shared" si="43"/>
        <v xml:space="preserve"> </v>
      </c>
    </row>
    <row r="548" spans="1:20" x14ac:dyDescent="0.25">
      <c r="A548" s="756"/>
      <c r="B548" s="756"/>
      <c r="C548" s="755"/>
      <c r="D548" s="748"/>
      <c r="E548" s="755"/>
      <c r="F548" s="755"/>
      <c r="G548" s="756"/>
      <c r="H548" s="624"/>
      <c r="I548" s="756"/>
      <c r="J548" s="755"/>
      <c r="K548" s="755"/>
      <c r="L548" s="756"/>
      <c r="M548" s="756"/>
      <c r="N548" s="755"/>
      <c r="O548" s="755"/>
      <c r="P548" s="971" t="str">
        <f t="shared" si="44"/>
        <v xml:space="preserve"> </v>
      </c>
      <c r="Q548" s="972" t="str">
        <f t="shared" si="40"/>
        <v xml:space="preserve"> </v>
      </c>
      <c r="R548" s="972" t="str">
        <f t="shared" si="41"/>
        <v xml:space="preserve"> </v>
      </c>
      <c r="S548" s="971" t="str">
        <f t="shared" si="42"/>
        <v xml:space="preserve"> </v>
      </c>
      <c r="T548" s="972" t="str">
        <f t="shared" si="43"/>
        <v xml:space="preserve"> </v>
      </c>
    </row>
    <row r="549" spans="1:20" x14ac:dyDescent="0.25">
      <c r="A549" s="756"/>
      <c r="B549" s="756"/>
      <c r="C549" s="755"/>
      <c r="D549" s="748"/>
      <c r="E549" s="755"/>
      <c r="F549" s="755"/>
      <c r="G549" s="756"/>
      <c r="H549" s="624"/>
      <c r="I549" s="756"/>
      <c r="J549" s="755"/>
      <c r="K549" s="755"/>
      <c r="L549" s="756"/>
      <c r="M549" s="756"/>
      <c r="N549" s="755"/>
      <c r="O549" s="755"/>
      <c r="P549" s="971" t="str">
        <f t="shared" si="44"/>
        <v xml:space="preserve"> </v>
      </c>
      <c r="Q549" s="972" t="str">
        <f t="shared" si="40"/>
        <v xml:space="preserve"> </v>
      </c>
      <c r="R549" s="972" t="str">
        <f t="shared" si="41"/>
        <v xml:space="preserve"> </v>
      </c>
      <c r="S549" s="971" t="str">
        <f t="shared" si="42"/>
        <v xml:space="preserve"> </v>
      </c>
      <c r="T549" s="972" t="str">
        <f t="shared" si="43"/>
        <v xml:space="preserve"> </v>
      </c>
    </row>
    <row r="550" spans="1:20" x14ac:dyDescent="0.25">
      <c r="A550" s="756"/>
      <c r="B550" s="756"/>
      <c r="C550" s="755"/>
      <c r="D550" s="748"/>
      <c r="E550" s="755"/>
      <c r="F550" s="755"/>
      <c r="G550" s="756"/>
      <c r="H550" s="624"/>
      <c r="I550" s="756"/>
      <c r="J550" s="755"/>
      <c r="K550" s="755"/>
      <c r="L550" s="756"/>
      <c r="M550" s="756"/>
      <c r="N550" s="755"/>
      <c r="O550" s="755"/>
      <c r="P550" s="971" t="str">
        <f t="shared" si="44"/>
        <v xml:space="preserve"> </v>
      </c>
      <c r="Q550" s="972" t="str">
        <f t="shared" si="40"/>
        <v xml:space="preserve"> </v>
      </c>
      <c r="R550" s="972" t="str">
        <f t="shared" si="41"/>
        <v xml:space="preserve"> </v>
      </c>
      <c r="S550" s="971" t="str">
        <f t="shared" si="42"/>
        <v xml:space="preserve"> </v>
      </c>
      <c r="T550" s="972" t="str">
        <f t="shared" si="43"/>
        <v xml:space="preserve"> </v>
      </c>
    </row>
    <row r="551" spans="1:20" x14ac:dyDescent="0.25">
      <c r="A551" s="756"/>
      <c r="B551" s="756"/>
      <c r="C551" s="755"/>
      <c r="D551" s="748"/>
      <c r="E551" s="755"/>
      <c r="F551" s="755"/>
      <c r="G551" s="756"/>
      <c r="H551" s="624"/>
      <c r="I551" s="756"/>
      <c r="J551" s="755"/>
      <c r="K551" s="755"/>
      <c r="L551" s="756"/>
      <c r="M551" s="756"/>
      <c r="N551" s="755"/>
      <c r="O551" s="755"/>
      <c r="P551" s="971" t="str">
        <f t="shared" si="44"/>
        <v xml:space="preserve"> </v>
      </c>
      <c r="Q551" s="972" t="str">
        <f t="shared" si="40"/>
        <v xml:space="preserve"> </v>
      </c>
      <c r="R551" s="972" t="str">
        <f t="shared" si="41"/>
        <v xml:space="preserve"> </v>
      </c>
      <c r="S551" s="971" t="str">
        <f t="shared" si="42"/>
        <v xml:space="preserve"> </v>
      </c>
      <c r="T551" s="972" t="str">
        <f t="shared" si="43"/>
        <v xml:space="preserve"> </v>
      </c>
    </row>
    <row r="552" spans="1:20" x14ac:dyDescent="0.25">
      <c r="A552" s="756"/>
      <c r="B552" s="756"/>
      <c r="C552" s="755"/>
      <c r="D552" s="748"/>
      <c r="E552" s="755"/>
      <c r="F552" s="755"/>
      <c r="G552" s="756"/>
      <c r="H552" s="624"/>
      <c r="I552" s="756"/>
      <c r="J552" s="755"/>
      <c r="K552" s="755"/>
      <c r="L552" s="756"/>
      <c r="M552" s="756"/>
      <c r="N552" s="755"/>
      <c r="O552" s="755"/>
      <c r="P552" s="971" t="str">
        <f t="shared" si="44"/>
        <v xml:space="preserve"> </v>
      </c>
      <c r="Q552" s="972" t="str">
        <f t="shared" si="40"/>
        <v xml:space="preserve"> </v>
      </c>
      <c r="R552" s="972" t="str">
        <f t="shared" si="41"/>
        <v xml:space="preserve"> </v>
      </c>
      <c r="S552" s="971" t="str">
        <f t="shared" si="42"/>
        <v xml:space="preserve"> </v>
      </c>
      <c r="T552" s="972" t="str">
        <f t="shared" si="43"/>
        <v xml:space="preserve"> </v>
      </c>
    </row>
    <row r="553" spans="1:20" x14ac:dyDescent="0.25">
      <c r="A553" s="756"/>
      <c r="B553" s="756"/>
      <c r="C553" s="755"/>
      <c r="D553" s="748"/>
      <c r="E553" s="755"/>
      <c r="F553" s="755"/>
      <c r="G553" s="756"/>
      <c r="H553" s="624"/>
      <c r="I553" s="756"/>
      <c r="J553" s="755"/>
      <c r="K553" s="755"/>
      <c r="L553" s="756"/>
      <c r="M553" s="756"/>
      <c r="N553" s="755"/>
      <c r="O553" s="755"/>
      <c r="P553" s="971" t="str">
        <f t="shared" si="44"/>
        <v xml:space="preserve"> </v>
      </c>
      <c r="Q553" s="972" t="str">
        <f t="shared" si="40"/>
        <v xml:space="preserve"> </v>
      </c>
      <c r="R553" s="972" t="str">
        <f t="shared" si="41"/>
        <v xml:space="preserve"> </v>
      </c>
      <c r="S553" s="971" t="str">
        <f t="shared" si="42"/>
        <v xml:space="preserve"> </v>
      </c>
      <c r="T553" s="972" t="str">
        <f t="shared" si="43"/>
        <v xml:space="preserve"> </v>
      </c>
    </row>
    <row r="554" spans="1:20" x14ac:dyDescent="0.25">
      <c r="A554" s="756"/>
      <c r="B554" s="756"/>
      <c r="C554" s="755"/>
      <c r="D554" s="748"/>
      <c r="E554" s="755"/>
      <c r="F554" s="755"/>
      <c r="G554" s="756"/>
      <c r="H554" s="624"/>
      <c r="I554" s="756"/>
      <c r="J554" s="755"/>
      <c r="K554" s="755"/>
      <c r="L554" s="756"/>
      <c r="M554" s="756"/>
      <c r="N554" s="755"/>
      <c r="O554" s="755"/>
      <c r="P554" s="971" t="str">
        <f t="shared" si="44"/>
        <v xml:space="preserve"> </v>
      </c>
      <c r="Q554" s="972" t="str">
        <f t="shared" si="40"/>
        <v xml:space="preserve"> </v>
      </c>
      <c r="R554" s="972" t="str">
        <f t="shared" si="41"/>
        <v xml:space="preserve"> </v>
      </c>
      <c r="S554" s="971" t="str">
        <f t="shared" si="42"/>
        <v xml:space="preserve"> </v>
      </c>
      <c r="T554" s="972" t="str">
        <f t="shared" si="43"/>
        <v xml:space="preserve"> </v>
      </c>
    </row>
    <row r="555" spans="1:20" x14ac:dyDescent="0.25">
      <c r="A555" s="756"/>
      <c r="B555" s="756"/>
      <c r="C555" s="755"/>
      <c r="D555" s="748"/>
      <c r="E555" s="755"/>
      <c r="F555" s="755"/>
      <c r="G555" s="756"/>
      <c r="H555" s="624"/>
      <c r="I555" s="756"/>
      <c r="J555" s="755"/>
      <c r="K555" s="755"/>
      <c r="L555" s="756"/>
      <c r="M555" s="756"/>
      <c r="N555" s="755"/>
      <c r="O555" s="755"/>
      <c r="P555" s="971" t="str">
        <f t="shared" si="44"/>
        <v xml:space="preserve"> </v>
      </c>
      <c r="Q555" s="972" t="str">
        <f t="shared" si="40"/>
        <v xml:space="preserve"> </v>
      </c>
      <c r="R555" s="972" t="str">
        <f t="shared" si="41"/>
        <v xml:space="preserve"> </v>
      </c>
      <c r="S555" s="971" t="str">
        <f t="shared" si="42"/>
        <v xml:space="preserve"> </v>
      </c>
      <c r="T555" s="972" t="str">
        <f t="shared" si="43"/>
        <v xml:space="preserve"> </v>
      </c>
    </row>
    <row r="556" spans="1:20" x14ac:dyDescent="0.25">
      <c r="A556" s="756"/>
      <c r="B556" s="756"/>
      <c r="C556" s="755"/>
      <c r="D556" s="748"/>
      <c r="E556" s="755"/>
      <c r="F556" s="755"/>
      <c r="G556" s="756"/>
      <c r="H556" s="624"/>
      <c r="I556" s="756"/>
      <c r="J556" s="755"/>
      <c r="K556" s="755"/>
      <c r="L556" s="756"/>
      <c r="M556" s="756"/>
      <c r="N556" s="755"/>
      <c r="O556" s="755"/>
      <c r="P556" s="971" t="str">
        <f t="shared" si="44"/>
        <v xml:space="preserve"> </v>
      </c>
      <c r="Q556" s="972" t="str">
        <f t="shared" si="40"/>
        <v xml:space="preserve"> </v>
      </c>
      <c r="R556" s="972" t="str">
        <f t="shared" si="41"/>
        <v xml:space="preserve"> </v>
      </c>
      <c r="S556" s="971" t="str">
        <f t="shared" si="42"/>
        <v xml:space="preserve"> </v>
      </c>
      <c r="T556" s="972" t="str">
        <f t="shared" si="43"/>
        <v xml:space="preserve"> </v>
      </c>
    </row>
    <row r="557" spans="1:20" x14ac:dyDescent="0.25">
      <c r="A557" s="756"/>
      <c r="B557" s="756"/>
      <c r="C557" s="755"/>
      <c r="D557" s="748"/>
      <c r="E557" s="755"/>
      <c r="F557" s="755"/>
      <c r="G557" s="756"/>
      <c r="H557" s="624"/>
      <c r="I557" s="756"/>
      <c r="J557" s="755"/>
      <c r="K557" s="755"/>
      <c r="L557" s="756"/>
      <c r="M557" s="756"/>
      <c r="N557" s="755"/>
      <c r="O557" s="755"/>
      <c r="P557" s="971" t="str">
        <f t="shared" si="44"/>
        <v xml:space="preserve"> </v>
      </c>
      <c r="Q557" s="972" t="str">
        <f t="shared" si="40"/>
        <v xml:space="preserve"> </v>
      </c>
      <c r="R557" s="972" t="str">
        <f t="shared" si="41"/>
        <v xml:space="preserve"> </v>
      </c>
      <c r="S557" s="971" t="str">
        <f t="shared" si="42"/>
        <v xml:space="preserve"> </v>
      </c>
      <c r="T557" s="972" t="str">
        <f t="shared" si="43"/>
        <v xml:space="preserve"> </v>
      </c>
    </row>
    <row r="558" spans="1:20" x14ac:dyDescent="0.25">
      <c r="A558" s="756"/>
      <c r="B558" s="756"/>
      <c r="C558" s="755"/>
      <c r="D558" s="748"/>
      <c r="E558" s="755"/>
      <c r="F558" s="755"/>
      <c r="G558" s="756"/>
      <c r="H558" s="624"/>
      <c r="I558" s="756"/>
      <c r="J558" s="755"/>
      <c r="K558" s="755"/>
      <c r="L558" s="756"/>
      <c r="M558" s="756"/>
      <c r="N558" s="755"/>
      <c r="O558" s="755"/>
      <c r="P558" s="971" t="str">
        <f t="shared" si="44"/>
        <v xml:space="preserve"> </v>
      </c>
      <c r="Q558" s="972" t="str">
        <f t="shared" si="40"/>
        <v xml:space="preserve"> </v>
      </c>
      <c r="R558" s="972" t="str">
        <f t="shared" si="41"/>
        <v xml:space="preserve"> </v>
      </c>
      <c r="S558" s="971" t="str">
        <f t="shared" si="42"/>
        <v xml:space="preserve"> </v>
      </c>
      <c r="T558" s="972" t="str">
        <f t="shared" si="43"/>
        <v xml:space="preserve"> </v>
      </c>
    </row>
    <row r="559" spans="1:20" x14ac:dyDescent="0.25">
      <c r="A559" s="756"/>
      <c r="B559" s="756"/>
      <c r="C559" s="755"/>
      <c r="D559" s="748"/>
      <c r="E559" s="755"/>
      <c r="F559" s="755"/>
      <c r="G559" s="756"/>
      <c r="H559" s="624"/>
      <c r="I559" s="756"/>
      <c r="J559" s="755"/>
      <c r="K559" s="755"/>
      <c r="L559" s="756"/>
      <c r="M559" s="756"/>
      <c r="N559" s="755"/>
      <c r="O559" s="755"/>
      <c r="P559" s="971" t="str">
        <f t="shared" si="44"/>
        <v xml:space="preserve"> </v>
      </c>
      <c r="Q559" s="972" t="str">
        <f t="shared" si="40"/>
        <v xml:space="preserve"> </v>
      </c>
      <c r="R559" s="972" t="str">
        <f t="shared" si="41"/>
        <v xml:space="preserve"> </v>
      </c>
      <c r="S559" s="971" t="str">
        <f t="shared" si="42"/>
        <v xml:space="preserve"> </v>
      </c>
      <c r="T559" s="972" t="str">
        <f t="shared" si="43"/>
        <v xml:space="preserve"> </v>
      </c>
    </row>
    <row r="560" spans="1:20" x14ac:dyDescent="0.25">
      <c r="A560" s="756"/>
      <c r="B560" s="756"/>
      <c r="C560" s="755"/>
      <c r="D560" s="748"/>
      <c r="E560" s="755"/>
      <c r="F560" s="755"/>
      <c r="G560" s="756"/>
      <c r="H560" s="624"/>
      <c r="I560" s="756"/>
      <c r="J560" s="755"/>
      <c r="K560" s="755"/>
      <c r="L560" s="756"/>
      <c r="M560" s="756"/>
      <c r="N560" s="755"/>
      <c r="O560" s="755"/>
      <c r="P560" s="971" t="str">
        <f t="shared" si="44"/>
        <v xml:space="preserve"> </v>
      </c>
      <c r="Q560" s="972" t="str">
        <f t="shared" si="40"/>
        <v xml:space="preserve"> </v>
      </c>
      <c r="R560" s="972" t="str">
        <f t="shared" si="41"/>
        <v xml:space="preserve"> </v>
      </c>
      <c r="S560" s="971" t="str">
        <f t="shared" si="42"/>
        <v xml:space="preserve"> </v>
      </c>
      <c r="T560" s="972" t="str">
        <f t="shared" si="43"/>
        <v xml:space="preserve"> </v>
      </c>
    </row>
    <row r="561" spans="1:20" x14ac:dyDescent="0.25">
      <c r="A561" s="756"/>
      <c r="B561" s="756"/>
      <c r="C561" s="755"/>
      <c r="D561" s="748"/>
      <c r="E561" s="755"/>
      <c r="F561" s="755"/>
      <c r="G561" s="756"/>
      <c r="H561" s="624"/>
      <c r="I561" s="756"/>
      <c r="J561" s="755"/>
      <c r="K561" s="755"/>
      <c r="L561" s="756"/>
      <c r="M561" s="756"/>
      <c r="N561" s="755"/>
      <c r="O561" s="755"/>
      <c r="P561" s="971" t="str">
        <f t="shared" si="44"/>
        <v xml:space="preserve"> </v>
      </c>
      <c r="Q561" s="972" t="str">
        <f t="shared" si="40"/>
        <v xml:space="preserve"> </v>
      </c>
      <c r="R561" s="972" t="str">
        <f t="shared" si="41"/>
        <v xml:space="preserve"> </v>
      </c>
      <c r="S561" s="971" t="str">
        <f t="shared" si="42"/>
        <v xml:space="preserve"> </v>
      </c>
      <c r="T561" s="972" t="str">
        <f t="shared" si="43"/>
        <v xml:space="preserve"> </v>
      </c>
    </row>
    <row r="562" spans="1:20" x14ac:dyDescent="0.25">
      <c r="A562" s="756"/>
      <c r="B562" s="756"/>
      <c r="C562" s="755"/>
      <c r="D562" s="748"/>
      <c r="E562" s="755"/>
      <c r="F562" s="755"/>
      <c r="G562" s="756"/>
      <c r="H562" s="624"/>
      <c r="I562" s="756"/>
      <c r="J562" s="755"/>
      <c r="K562" s="755"/>
      <c r="L562" s="756"/>
      <c r="M562" s="756"/>
      <c r="N562" s="755"/>
      <c r="O562" s="755"/>
      <c r="P562" s="971" t="str">
        <f t="shared" si="44"/>
        <v xml:space="preserve"> </v>
      </c>
      <c r="Q562" s="972" t="str">
        <f t="shared" si="40"/>
        <v xml:space="preserve"> </v>
      </c>
      <c r="R562" s="972" t="str">
        <f t="shared" si="41"/>
        <v xml:space="preserve"> </v>
      </c>
      <c r="S562" s="971" t="str">
        <f t="shared" si="42"/>
        <v xml:space="preserve"> </v>
      </c>
      <c r="T562" s="972" t="str">
        <f t="shared" si="43"/>
        <v xml:space="preserve"> </v>
      </c>
    </row>
    <row r="563" spans="1:20" x14ac:dyDescent="0.25">
      <c r="A563" s="756"/>
      <c r="B563" s="756"/>
      <c r="C563" s="755"/>
      <c r="D563" s="748"/>
      <c r="E563" s="755"/>
      <c r="F563" s="755"/>
      <c r="G563" s="756"/>
      <c r="H563" s="624"/>
      <c r="I563" s="756"/>
      <c r="J563" s="755"/>
      <c r="K563" s="755"/>
      <c r="L563" s="756"/>
      <c r="M563" s="756"/>
      <c r="N563" s="755"/>
      <c r="O563" s="755"/>
      <c r="P563" s="971" t="str">
        <f t="shared" si="44"/>
        <v xml:space="preserve"> </v>
      </c>
      <c r="Q563" s="972" t="str">
        <f t="shared" si="40"/>
        <v xml:space="preserve"> </v>
      </c>
      <c r="R563" s="972" t="str">
        <f t="shared" si="41"/>
        <v xml:space="preserve"> </v>
      </c>
      <c r="S563" s="971" t="str">
        <f t="shared" si="42"/>
        <v xml:space="preserve"> </v>
      </c>
      <c r="T563" s="972" t="str">
        <f t="shared" si="43"/>
        <v xml:space="preserve"> </v>
      </c>
    </row>
    <row r="564" spans="1:20" x14ac:dyDescent="0.25">
      <c r="A564" s="756"/>
      <c r="B564" s="756"/>
      <c r="C564" s="755"/>
      <c r="D564" s="748"/>
      <c r="E564" s="755"/>
      <c r="F564" s="755"/>
      <c r="G564" s="756"/>
      <c r="H564" s="624"/>
      <c r="I564" s="756"/>
      <c r="J564" s="755"/>
      <c r="K564" s="755"/>
      <c r="L564" s="756"/>
      <c r="M564" s="756"/>
      <c r="N564" s="755"/>
      <c r="O564" s="755"/>
      <c r="P564" s="971" t="str">
        <f t="shared" si="44"/>
        <v xml:space="preserve"> </v>
      </c>
      <c r="Q564" s="972" t="str">
        <f t="shared" ref="Q564:Q607" si="45">IFERROR(O564/M564," ")</f>
        <v xml:space="preserve"> </v>
      </c>
      <c r="R564" s="972" t="str">
        <f t="shared" ref="R564:R608" si="46">IFERROR(P564/M564," ")</f>
        <v xml:space="preserve"> </v>
      </c>
      <c r="S564" s="971" t="str">
        <f t="shared" ref="S564:S608" si="47">IFERROR(O564/N564," ")</f>
        <v xml:space="preserve"> </v>
      </c>
      <c r="T564" s="972" t="str">
        <f t="shared" ref="T564:T608" si="48">IFERROR(P564/N564," ")</f>
        <v xml:space="preserve"> </v>
      </c>
    </row>
    <row r="565" spans="1:20" x14ac:dyDescent="0.25">
      <c r="A565" s="756"/>
      <c r="B565" s="756"/>
      <c r="C565" s="755"/>
      <c r="D565" s="748"/>
      <c r="E565" s="755"/>
      <c r="F565" s="755"/>
      <c r="G565" s="756"/>
      <c r="H565" s="624"/>
      <c r="I565" s="756"/>
      <c r="J565" s="755"/>
      <c r="K565" s="755"/>
      <c r="L565" s="756"/>
      <c r="M565" s="756"/>
      <c r="N565" s="755"/>
      <c r="O565" s="755"/>
      <c r="P565" s="971" t="str">
        <f t="shared" si="44"/>
        <v xml:space="preserve"> </v>
      </c>
      <c r="Q565" s="972" t="str">
        <f t="shared" si="45"/>
        <v xml:space="preserve"> </v>
      </c>
      <c r="R565" s="972" t="str">
        <f t="shared" si="46"/>
        <v xml:space="preserve"> </v>
      </c>
      <c r="S565" s="971" t="str">
        <f t="shared" si="47"/>
        <v xml:space="preserve"> </v>
      </c>
      <c r="T565" s="972" t="str">
        <f t="shared" si="48"/>
        <v xml:space="preserve"> </v>
      </c>
    </row>
    <row r="566" spans="1:20" x14ac:dyDescent="0.25">
      <c r="A566" s="756"/>
      <c r="B566" s="756"/>
      <c r="C566" s="755"/>
      <c r="D566" s="748"/>
      <c r="E566" s="755"/>
      <c r="F566" s="755"/>
      <c r="G566" s="756"/>
      <c r="H566" s="624"/>
      <c r="I566" s="756"/>
      <c r="J566" s="755"/>
      <c r="K566" s="755"/>
      <c r="L566" s="756"/>
      <c r="M566" s="756"/>
      <c r="N566" s="755"/>
      <c r="O566" s="755"/>
      <c r="P566" s="971" t="str">
        <f t="shared" si="44"/>
        <v xml:space="preserve"> </v>
      </c>
      <c r="Q566" s="972" t="str">
        <f t="shared" si="45"/>
        <v xml:space="preserve"> </v>
      </c>
      <c r="R566" s="972" t="str">
        <f t="shared" si="46"/>
        <v xml:space="preserve"> </v>
      </c>
      <c r="S566" s="971" t="str">
        <f t="shared" si="47"/>
        <v xml:space="preserve"> </v>
      </c>
      <c r="T566" s="972" t="str">
        <f t="shared" si="48"/>
        <v xml:space="preserve"> </v>
      </c>
    </row>
    <row r="567" spans="1:20" x14ac:dyDescent="0.25">
      <c r="A567" s="756"/>
      <c r="B567" s="756"/>
      <c r="C567" s="755"/>
      <c r="D567" s="748"/>
      <c r="E567" s="755"/>
      <c r="F567" s="755"/>
      <c r="G567" s="756"/>
      <c r="H567" s="624"/>
      <c r="I567" s="756"/>
      <c r="J567" s="755"/>
      <c r="K567" s="755"/>
      <c r="L567" s="756"/>
      <c r="M567" s="756"/>
      <c r="N567" s="755"/>
      <c r="O567" s="755"/>
      <c r="P567" s="971" t="str">
        <f t="shared" si="44"/>
        <v xml:space="preserve"> </v>
      </c>
      <c r="Q567" s="972" t="str">
        <f t="shared" si="45"/>
        <v xml:space="preserve"> </v>
      </c>
      <c r="R567" s="972" t="str">
        <f t="shared" si="46"/>
        <v xml:space="preserve"> </v>
      </c>
      <c r="S567" s="971" t="str">
        <f t="shared" si="47"/>
        <v xml:space="preserve"> </v>
      </c>
      <c r="T567" s="972" t="str">
        <f t="shared" si="48"/>
        <v xml:space="preserve"> </v>
      </c>
    </row>
    <row r="568" spans="1:20" x14ac:dyDescent="0.25">
      <c r="A568" s="756"/>
      <c r="B568" s="756"/>
      <c r="C568" s="755"/>
      <c r="D568" s="748"/>
      <c r="E568" s="755"/>
      <c r="F568" s="755"/>
      <c r="G568" s="756"/>
      <c r="H568" s="624"/>
      <c r="I568" s="756"/>
      <c r="J568" s="755"/>
      <c r="K568" s="755"/>
      <c r="L568" s="756"/>
      <c r="M568" s="756"/>
      <c r="N568" s="755"/>
      <c r="O568" s="755"/>
      <c r="P568" s="971" t="str">
        <f t="shared" si="44"/>
        <v xml:space="preserve"> </v>
      </c>
      <c r="Q568" s="972" t="str">
        <f t="shared" si="45"/>
        <v xml:space="preserve"> </v>
      </c>
      <c r="R568" s="972" t="str">
        <f t="shared" si="46"/>
        <v xml:space="preserve"> </v>
      </c>
      <c r="S568" s="971" t="str">
        <f t="shared" si="47"/>
        <v xml:space="preserve"> </v>
      </c>
      <c r="T568" s="972" t="str">
        <f t="shared" si="48"/>
        <v xml:space="preserve"> </v>
      </c>
    </row>
    <row r="569" spans="1:20" x14ac:dyDescent="0.25">
      <c r="A569" s="756"/>
      <c r="B569" s="756"/>
      <c r="C569" s="755"/>
      <c r="D569" s="748"/>
      <c r="E569" s="755"/>
      <c r="F569" s="755"/>
      <c r="G569" s="756"/>
      <c r="H569" s="624"/>
      <c r="I569" s="756"/>
      <c r="J569" s="755"/>
      <c r="K569" s="755"/>
      <c r="L569" s="756"/>
      <c r="M569" s="756"/>
      <c r="N569" s="755"/>
      <c r="O569" s="755"/>
      <c r="P569" s="971" t="str">
        <f t="shared" si="44"/>
        <v xml:space="preserve"> </v>
      </c>
      <c r="Q569" s="972" t="str">
        <f t="shared" si="45"/>
        <v xml:space="preserve"> </v>
      </c>
      <c r="R569" s="972" t="str">
        <f t="shared" si="46"/>
        <v xml:space="preserve"> </v>
      </c>
      <c r="S569" s="971" t="str">
        <f t="shared" si="47"/>
        <v xml:space="preserve"> </v>
      </c>
      <c r="T569" s="972" t="str">
        <f t="shared" si="48"/>
        <v xml:space="preserve"> </v>
      </c>
    </row>
    <row r="570" spans="1:20" x14ac:dyDescent="0.25">
      <c r="A570" s="756"/>
      <c r="B570" s="756"/>
      <c r="C570" s="755"/>
      <c r="D570" s="748"/>
      <c r="E570" s="755"/>
      <c r="F570" s="755"/>
      <c r="G570" s="756"/>
      <c r="H570" s="624"/>
      <c r="I570" s="756"/>
      <c r="J570" s="755"/>
      <c r="K570" s="755"/>
      <c r="L570" s="756"/>
      <c r="M570" s="756"/>
      <c r="N570" s="755"/>
      <c r="O570" s="755"/>
      <c r="P570" s="971" t="str">
        <f t="shared" si="44"/>
        <v xml:space="preserve"> </v>
      </c>
      <c r="Q570" s="972" t="str">
        <f t="shared" si="45"/>
        <v xml:space="preserve"> </v>
      </c>
      <c r="R570" s="972" t="str">
        <f t="shared" si="46"/>
        <v xml:space="preserve"> </v>
      </c>
      <c r="S570" s="971" t="str">
        <f t="shared" si="47"/>
        <v xml:space="preserve"> </v>
      </c>
      <c r="T570" s="972" t="str">
        <f t="shared" si="48"/>
        <v xml:space="preserve"> </v>
      </c>
    </row>
    <row r="571" spans="1:20" x14ac:dyDescent="0.25">
      <c r="A571" s="756"/>
      <c r="B571" s="756"/>
      <c r="C571" s="755"/>
      <c r="D571" s="748"/>
      <c r="E571" s="755"/>
      <c r="F571" s="755"/>
      <c r="G571" s="756"/>
      <c r="H571" s="624"/>
      <c r="I571" s="756"/>
      <c r="J571" s="755"/>
      <c r="K571" s="755"/>
      <c r="L571" s="756"/>
      <c r="M571" s="756"/>
      <c r="N571" s="755"/>
      <c r="O571" s="755"/>
      <c r="P571" s="971" t="str">
        <f t="shared" si="44"/>
        <v xml:space="preserve"> </v>
      </c>
      <c r="Q571" s="972" t="str">
        <f t="shared" si="45"/>
        <v xml:space="preserve"> </v>
      </c>
      <c r="R571" s="972" t="str">
        <f t="shared" si="46"/>
        <v xml:space="preserve"> </v>
      </c>
      <c r="S571" s="971" t="str">
        <f t="shared" si="47"/>
        <v xml:space="preserve"> </v>
      </c>
      <c r="T571" s="972" t="str">
        <f t="shared" si="48"/>
        <v xml:space="preserve"> </v>
      </c>
    </row>
    <row r="572" spans="1:20" x14ac:dyDescent="0.25">
      <c r="A572" s="756"/>
      <c r="B572" s="756"/>
      <c r="C572" s="755"/>
      <c r="D572" s="748"/>
      <c r="E572" s="755"/>
      <c r="F572" s="755"/>
      <c r="G572" s="756"/>
      <c r="H572" s="624"/>
      <c r="I572" s="756"/>
      <c r="J572" s="755"/>
      <c r="K572" s="755"/>
      <c r="L572" s="756"/>
      <c r="M572" s="756"/>
      <c r="N572" s="755"/>
      <c r="O572" s="755"/>
      <c r="P572" s="971" t="str">
        <f t="shared" si="44"/>
        <v xml:space="preserve"> </v>
      </c>
      <c r="Q572" s="972" t="str">
        <f t="shared" si="45"/>
        <v xml:space="preserve"> </v>
      </c>
      <c r="R572" s="972" t="str">
        <f t="shared" si="46"/>
        <v xml:space="preserve"> </v>
      </c>
      <c r="S572" s="971" t="str">
        <f t="shared" si="47"/>
        <v xml:space="preserve"> </v>
      </c>
      <c r="T572" s="972" t="str">
        <f t="shared" si="48"/>
        <v xml:space="preserve"> </v>
      </c>
    </row>
    <row r="573" spans="1:20" x14ac:dyDescent="0.25">
      <c r="A573" s="756"/>
      <c r="B573" s="756"/>
      <c r="C573" s="755"/>
      <c r="D573" s="748"/>
      <c r="E573" s="755"/>
      <c r="F573" s="755"/>
      <c r="G573" s="756"/>
      <c r="H573" s="624"/>
      <c r="I573" s="756"/>
      <c r="J573" s="755"/>
      <c r="K573" s="755"/>
      <c r="L573" s="756"/>
      <c r="M573" s="756"/>
      <c r="N573" s="755"/>
      <c r="O573" s="755"/>
      <c r="P573" s="971" t="str">
        <f t="shared" si="44"/>
        <v xml:space="preserve"> </v>
      </c>
      <c r="Q573" s="972" t="str">
        <f t="shared" si="45"/>
        <v xml:space="preserve"> </v>
      </c>
      <c r="R573" s="972" t="str">
        <f t="shared" si="46"/>
        <v xml:space="preserve"> </v>
      </c>
      <c r="S573" s="971" t="str">
        <f t="shared" si="47"/>
        <v xml:space="preserve"> </v>
      </c>
      <c r="T573" s="972" t="str">
        <f t="shared" si="48"/>
        <v xml:space="preserve"> </v>
      </c>
    </row>
    <row r="574" spans="1:20" x14ac:dyDescent="0.25">
      <c r="A574" s="756"/>
      <c r="B574" s="756"/>
      <c r="C574" s="755"/>
      <c r="D574" s="748"/>
      <c r="E574" s="755"/>
      <c r="F574" s="755"/>
      <c r="G574" s="756"/>
      <c r="H574" s="624"/>
      <c r="I574" s="756"/>
      <c r="J574" s="755"/>
      <c r="K574" s="755"/>
      <c r="L574" s="756"/>
      <c r="M574" s="756"/>
      <c r="N574" s="755"/>
      <c r="O574" s="755"/>
      <c r="P574" s="971" t="str">
        <f t="shared" si="44"/>
        <v xml:space="preserve"> </v>
      </c>
      <c r="Q574" s="972" t="str">
        <f t="shared" si="45"/>
        <v xml:space="preserve"> </v>
      </c>
      <c r="R574" s="972" t="str">
        <f t="shared" si="46"/>
        <v xml:space="preserve"> </v>
      </c>
      <c r="S574" s="971" t="str">
        <f t="shared" si="47"/>
        <v xml:space="preserve"> </v>
      </c>
      <c r="T574" s="972" t="str">
        <f t="shared" si="48"/>
        <v xml:space="preserve"> </v>
      </c>
    </row>
    <row r="575" spans="1:20" x14ac:dyDescent="0.25">
      <c r="A575" s="756"/>
      <c r="B575" s="756"/>
      <c r="C575" s="755"/>
      <c r="D575" s="748"/>
      <c r="E575" s="755"/>
      <c r="F575" s="755"/>
      <c r="G575" s="756"/>
      <c r="H575" s="624"/>
      <c r="I575" s="756"/>
      <c r="J575" s="755"/>
      <c r="K575" s="755"/>
      <c r="L575" s="756"/>
      <c r="M575" s="756"/>
      <c r="N575" s="755"/>
      <c r="O575" s="755"/>
      <c r="P575" s="971" t="str">
        <f t="shared" si="44"/>
        <v xml:space="preserve"> </v>
      </c>
      <c r="Q575" s="972" t="str">
        <f t="shared" si="45"/>
        <v xml:space="preserve"> </v>
      </c>
      <c r="R575" s="972" t="str">
        <f t="shared" si="46"/>
        <v xml:space="preserve"> </v>
      </c>
      <c r="S575" s="971" t="str">
        <f t="shared" si="47"/>
        <v xml:space="preserve"> </v>
      </c>
      <c r="T575" s="972" t="str">
        <f t="shared" si="48"/>
        <v xml:space="preserve"> </v>
      </c>
    </row>
    <row r="576" spans="1:20" x14ac:dyDescent="0.25">
      <c r="A576" s="756"/>
      <c r="B576" s="756"/>
      <c r="C576" s="755"/>
      <c r="D576" s="748"/>
      <c r="E576" s="755"/>
      <c r="F576" s="755"/>
      <c r="G576" s="756"/>
      <c r="H576" s="624"/>
      <c r="I576" s="756"/>
      <c r="J576" s="755"/>
      <c r="K576" s="755"/>
      <c r="L576" s="756"/>
      <c r="M576" s="756"/>
      <c r="N576" s="755"/>
      <c r="O576" s="755"/>
      <c r="P576" s="971" t="str">
        <f t="shared" si="44"/>
        <v xml:space="preserve"> </v>
      </c>
      <c r="Q576" s="972" t="str">
        <f t="shared" si="45"/>
        <v xml:space="preserve"> </v>
      </c>
      <c r="R576" s="972" t="str">
        <f t="shared" si="46"/>
        <v xml:space="preserve"> </v>
      </c>
      <c r="S576" s="971" t="str">
        <f t="shared" si="47"/>
        <v xml:space="preserve"> </v>
      </c>
      <c r="T576" s="972" t="str">
        <f t="shared" si="48"/>
        <v xml:space="preserve"> </v>
      </c>
    </row>
    <row r="577" spans="1:20" x14ac:dyDescent="0.25">
      <c r="A577" s="756"/>
      <c r="B577" s="756"/>
      <c r="C577" s="755"/>
      <c r="D577" s="748"/>
      <c r="E577" s="755"/>
      <c r="F577" s="755"/>
      <c r="G577" s="756"/>
      <c r="H577" s="624"/>
      <c r="I577" s="756"/>
      <c r="J577" s="755"/>
      <c r="K577" s="755"/>
      <c r="L577" s="756"/>
      <c r="M577" s="756"/>
      <c r="N577" s="755"/>
      <c r="O577" s="755"/>
      <c r="P577" s="971" t="str">
        <f t="shared" si="44"/>
        <v xml:space="preserve"> </v>
      </c>
      <c r="Q577" s="972" t="str">
        <f t="shared" si="45"/>
        <v xml:space="preserve"> </v>
      </c>
      <c r="R577" s="972" t="str">
        <f t="shared" si="46"/>
        <v xml:space="preserve"> </v>
      </c>
      <c r="S577" s="971" t="str">
        <f t="shared" si="47"/>
        <v xml:space="preserve"> </v>
      </c>
      <c r="T577" s="972" t="str">
        <f t="shared" si="48"/>
        <v xml:space="preserve"> </v>
      </c>
    </row>
    <row r="578" spans="1:20" x14ac:dyDescent="0.25">
      <c r="A578" s="756"/>
      <c r="B578" s="756"/>
      <c r="C578" s="755"/>
      <c r="D578" s="748"/>
      <c r="E578" s="755"/>
      <c r="F578" s="755"/>
      <c r="G578" s="756"/>
      <c r="H578" s="624"/>
      <c r="I578" s="756"/>
      <c r="J578" s="755"/>
      <c r="K578" s="755"/>
      <c r="L578" s="756"/>
      <c r="M578" s="756"/>
      <c r="N578" s="755"/>
      <c r="O578" s="755"/>
      <c r="P578" s="971" t="str">
        <f t="shared" si="44"/>
        <v xml:space="preserve"> </v>
      </c>
      <c r="Q578" s="972" t="str">
        <f t="shared" si="45"/>
        <v xml:space="preserve"> </v>
      </c>
      <c r="R578" s="972" t="str">
        <f t="shared" si="46"/>
        <v xml:space="preserve"> </v>
      </c>
      <c r="S578" s="971" t="str">
        <f t="shared" si="47"/>
        <v xml:space="preserve"> </v>
      </c>
      <c r="T578" s="972" t="str">
        <f t="shared" si="48"/>
        <v xml:space="preserve"> </v>
      </c>
    </row>
    <row r="579" spans="1:20" x14ac:dyDescent="0.25">
      <c r="A579" s="756"/>
      <c r="B579" s="756"/>
      <c r="C579" s="755"/>
      <c r="D579" s="748"/>
      <c r="E579" s="755"/>
      <c r="F579" s="755"/>
      <c r="G579" s="756"/>
      <c r="H579" s="624"/>
      <c r="I579" s="756"/>
      <c r="J579" s="755"/>
      <c r="K579" s="755"/>
      <c r="L579" s="756"/>
      <c r="M579" s="756"/>
      <c r="N579" s="755"/>
      <c r="O579" s="755"/>
      <c r="P579" s="971" t="str">
        <f t="shared" si="44"/>
        <v xml:space="preserve"> </v>
      </c>
      <c r="Q579" s="972" t="str">
        <f t="shared" si="45"/>
        <v xml:space="preserve"> </v>
      </c>
      <c r="R579" s="972" t="str">
        <f t="shared" si="46"/>
        <v xml:space="preserve"> </v>
      </c>
      <c r="S579" s="971" t="str">
        <f t="shared" si="47"/>
        <v xml:space="preserve"> </v>
      </c>
      <c r="T579" s="972" t="str">
        <f t="shared" si="48"/>
        <v xml:space="preserve"> </v>
      </c>
    </row>
    <row r="580" spans="1:20" x14ac:dyDescent="0.25">
      <c r="A580" s="756"/>
      <c r="B580" s="756"/>
      <c r="C580" s="755"/>
      <c r="D580" s="748"/>
      <c r="E580" s="755"/>
      <c r="F580" s="755"/>
      <c r="G580" s="756"/>
      <c r="H580" s="624"/>
      <c r="I580" s="756"/>
      <c r="J580" s="755"/>
      <c r="K580" s="755"/>
      <c r="L580" s="756"/>
      <c r="M580" s="756"/>
      <c r="N580" s="755"/>
      <c r="O580" s="755"/>
      <c r="P580" s="971" t="str">
        <f t="shared" si="44"/>
        <v xml:space="preserve"> </v>
      </c>
      <c r="Q580" s="972" t="str">
        <f t="shared" si="45"/>
        <v xml:space="preserve"> </v>
      </c>
      <c r="R580" s="972" t="str">
        <f t="shared" si="46"/>
        <v xml:space="preserve"> </v>
      </c>
      <c r="S580" s="971" t="str">
        <f t="shared" si="47"/>
        <v xml:space="preserve"> </v>
      </c>
      <c r="T580" s="972" t="str">
        <f t="shared" si="48"/>
        <v xml:space="preserve"> </v>
      </c>
    </row>
    <row r="581" spans="1:20" x14ac:dyDescent="0.25">
      <c r="A581" s="756"/>
      <c r="B581" s="756"/>
      <c r="C581" s="755"/>
      <c r="D581" s="748"/>
      <c r="E581" s="755"/>
      <c r="F581" s="755"/>
      <c r="G581" s="756"/>
      <c r="H581" s="624"/>
      <c r="I581" s="756"/>
      <c r="J581" s="755"/>
      <c r="K581" s="755"/>
      <c r="L581" s="756"/>
      <c r="M581" s="756"/>
      <c r="N581" s="755"/>
      <c r="O581" s="755"/>
      <c r="P581" s="971" t="str">
        <f t="shared" si="44"/>
        <v xml:space="preserve"> </v>
      </c>
      <c r="Q581" s="972" t="str">
        <f t="shared" si="45"/>
        <v xml:space="preserve"> </v>
      </c>
      <c r="R581" s="972" t="str">
        <f t="shared" si="46"/>
        <v xml:space="preserve"> </v>
      </c>
      <c r="S581" s="971" t="str">
        <f t="shared" si="47"/>
        <v xml:space="preserve"> </v>
      </c>
      <c r="T581" s="972" t="str">
        <f t="shared" si="48"/>
        <v xml:space="preserve"> </v>
      </c>
    </row>
    <row r="582" spans="1:20" x14ac:dyDescent="0.25">
      <c r="A582" s="756"/>
      <c r="B582" s="756"/>
      <c r="C582" s="755"/>
      <c r="D582" s="748"/>
      <c r="E582" s="755"/>
      <c r="F582" s="755"/>
      <c r="G582" s="756"/>
      <c r="H582" s="624"/>
      <c r="I582" s="756"/>
      <c r="J582" s="755"/>
      <c r="K582" s="755"/>
      <c r="L582" s="756"/>
      <c r="M582" s="756"/>
      <c r="N582" s="755"/>
      <c r="O582" s="755"/>
      <c r="P582" s="971" t="str">
        <f t="shared" ref="P582:P608" si="49">IF(O582&gt;0,O582*0.86*10^-3," ")</f>
        <v xml:space="preserve"> </v>
      </c>
      <c r="Q582" s="972" t="str">
        <f t="shared" si="45"/>
        <v xml:space="preserve"> </v>
      </c>
      <c r="R582" s="972" t="str">
        <f t="shared" si="46"/>
        <v xml:space="preserve"> </v>
      </c>
      <c r="S582" s="971" t="str">
        <f t="shared" si="47"/>
        <v xml:space="preserve"> </v>
      </c>
      <c r="T582" s="972" t="str">
        <f t="shared" si="48"/>
        <v xml:space="preserve"> </v>
      </c>
    </row>
    <row r="583" spans="1:20" x14ac:dyDescent="0.25">
      <c r="A583" s="756"/>
      <c r="B583" s="756"/>
      <c r="C583" s="755"/>
      <c r="D583" s="748"/>
      <c r="E583" s="755"/>
      <c r="F583" s="755"/>
      <c r="G583" s="756"/>
      <c r="H583" s="624"/>
      <c r="I583" s="756"/>
      <c r="J583" s="755"/>
      <c r="K583" s="755"/>
      <c r="L583" s="756"/>
      <c r="M583" s="756"/>
      <c r="N583" s="755"/>
      <c r="O583" s="755"/>
      <c r="P583" s="971" t="str">
        <f t="shared" si="49"/>
        <v xml:space="preserve"> </v>
      </c>
      <c r="Q583" s="972" t="str">
        <f t="shared" si="45"/>
        <v xml:space="preserve"> </v>
      </c>
      <c r="R583" s="972" t="str">
        <f t="shared" si="46"/>
        <v xml:space="preserve"> </v>
      </c>
      <c r="S583" s="971" t="str">
        <f t="shared" si="47"/>
        <v xml:space="preserve"> </v>
      </c>
      <c r="T583" s="972" t="str">
        <f t="shared" si="48"/>
        <v xml:space="preserve"> </v>
      </c>
    </row>
    <row r="584" spans="1:20" x14ac:dyDescent="0.25">
      <c r="A584" s="756"/>
      <c r="B584" s="756"/>
      <c r="C584" s="755"/>
      <c r="D584" s="748"/>
      <c r="E584" s="755"/>
      <c r="F584" s="755"/>
      <c r="G584" s="756"/>
      <c r="H584" s="624"/>
      <c r="I584" s="756"/>
      <c r="J584" s="755"/>
      <c r="K584" s="755"/>
      <c r="L584" s="756"/>
      <c r="M584" s="756"/>
      <c r="N584" s="755"/>
      <c r="O584" s="755"/>
      <c r="P584" s="971" t="str">
        <f t="shared" si="49"/>
        <v xml:space="preserve"> </v>
      </c>
      <c r="Q584" s="972" t="str">
        <f t="shared" si="45"/>
        <v xml:space="preserve"> </v>
      </c>
      <c r="R584" s="972" t="str">
        <f t="shared" si="46"/>
        <v xml:space="preserve"> </v>
      </c>
      <c r="S584" s="971" t="str">
        <f t="shared" si="47"/>
        <v xml:space="preserve"> </v>
      </c>
      <c r="T584" s="972" t="str">
        <f t="shared" si="48"/>
        <v xml:space="preserve"> </v>
      </c>
    </row>
    <row r="585" spans="1:20" x14ac:dyDescent="0.25">
      <c r="A585" s="756"/>
      <c r="B585" s="756"/>
      <c r="C585" s="755"/>
      <c r="D585" s="748"/>
      <c r="E585" s="755"/>
      <c r="F585" s="755"/>
      <c r="G585" s="756"/>
      <c r="H585" s="624"/>
      <c r="I585" s="756"/>
      <c r="J585" s="755"/>
      <c r="K585" s="755"/>
      <c r="L585" s="756"/>
      <c r="M585" s="756"/>
      <c r="N585" s="755"/>
      <c r="O585" s="755"/>
      <c r="P585" s="971" t="str">
        <f t="shared" si="49"/>
        <v xml:space="preserve"> </v>
      </c>
      <c r="Q585" s="972" t="str">
        <f t="shared" si="45"/>
        <v xml:space="preserve"> </v>
      </c>
      <c r="R585" s="972" t="str">
        <f t="shared" si="46"/>
        <v xml:space="preserve"> </v>
      </c>
      <c r="S585" s="971" t="str">
        <f t="shared" si="47"/>
        <v xml:space="preserve"> </v>
      </c>
      <c r="T585" s="972" t="str">
        <f t="shared" si="48"/>
        <v xml:space="preserve"> </v>
      </c>
    </row>
    <row r="586" spans="1:20" x14ac:dyDescent="0.25">
      <c r="A586" s="756"/>
      <c r="B586" s="756"/>
      <c r="C586" s="755"/>
      <c r="D586" s="748"/>
      <c r="E586" s="755"/>
      <c r="F586" s="755"/>
      <c r="G586" s="756"/>
      <c r="H586" s="624"/>
      <c r="I586" s="756"/>
      <c r="J586" s="755"/>
      <c r="K586" s="755"/>
      <c r="L586" s="756"/>
      <c r="M586" s="756"/>
      <c r="N586" s="755"/>
      <c r="O586" s="755"/>
      <c r="P586" s="971" t="str">
        <f t="shared" si="49"/>
        <v xml:space="preserve"> </v>
      </c>
      <c r="Q586" s="972" t="str">
        <f t="shared" si="45"/>
        <v xml:space="preserve"> </v>
      </c>
      <c r="R586" s="972" t="str">
        <f t="shared" si="46"/>
        <v xml:space="preserve"> </v>
      </c>
      <c r="S586" s="971" t="str">
        <f t="shared" si="47"/>
        <v xml:space="preserve"> </v>
      </c>
      <c r="T586" s="972" t="str">
        <f t="shared" si="48"/>
        <v xml:space="preserve"> </v>
      </c>
    </row>
    <row r="587" spans="1:20" x14ac:dyDescent="0.25">
      <c r="A587" s="756"/>
      <c r="B587" s="756"/>
      <c r="C587" s="755"/>
      <c r="D587" s="748"/>
      <c r="E587" s="755"/>
      <c r="F587" s="755"/>
      <c r="G587" s="756"/>
      <c r="H587" s="624"/>
      <c r="I587" s="756"/>
      <c r="J587" s="755"/>
      <c r="K587" s="755"/>
      <c r="L587" s="756"/>
      <c r="M587" s="756"/>
      <c r="N587" s="755"/>
      <c r="O587" s="755"/>
      <c r="P587" s="971" t="str">
        <f t="shared" si="49"/>
        <v xml:space="preserve"> </v>
      </c>
      <c r="Q587" s="972" t="str">
        <f t="shared" si="45"/>
        <v xml:space="preserve"> </v>
      </c>
      <c r="R587" s="972" t="str">
        <f t="shared" si="46"/>
        <v xml:space="preserve"> </v>
      </c>
      <c r="S587" s="971" t="str">
        <f t="shared" si="47"/>
        <v xml:space="preserve"> </v>
      </c>
      <c r="T587" s="972" t="str">
        <f t="shared" si="48"/>
        <v xml:space="preserve"> </v>
      </c>
    </row>
    <row r="588" spans="1:20" x14ac:dyDescent="0.25">
      <c r="A588" s="756"/>
      <c r="B588" s="756"/>
      <c r="C588" s="755"/>
      <c r="D588" s="748"/>
      <c r="E588" s="755"/>
      <c r="F588" s="755"/>
      <c r="G588" s="756"/>
      <c r="H588" s="624"/>
      <c r="I588" s="756"/>
      <c r="J588" s="755"/>
      <c r="K588" s="755"/>
      <c r="L588" s="756"/>
      <c r="M588" s="756"/>
      <c r="N588" s="755"/>
      <c r="O588" s="755"/>
      <c r="P588" s="971" t="str">
        <f t="shared" si="49"/>
        <v xml:space="preserve"> </v>
      </c>
      <c r="Q588" s="972" t="str">
        <f t="shared" si="45"/>
        <v xml:space="preserve"> </v>
      </c>
      <c r="R588" s="972" t="str">
        <f t="shared" si="46"/>
        <v xml:space="preserve"> </v>
      </c>
      <c r="S588" s="971" t="str">
        <f t="shared" si="47"/>
        <v xml:space="preserve"> </v>
      </c>
      <c r="T588" s="972" t="str">
        <f t="shared" si="48"/>
        <v xml:space="preserve"> </v>
      </c>
    </row>
    <row r="589" spans="1:20" x14ac:dyDescent="0.25">
      <c r="A589" s="756"/>
      <c r="B589" s="756"/>
      <c r="C589" s="755"/>
      <c r="D589" s="748"/>
      <c r="E589" s="755"/>
      <c r="F589" s="755"/>
      <c r="G589" s="756"/>
      <c r="H589" s="624"/>
      <c r="I589" s="756"/>
      <c r="J589" s="755"/>
      <c r="K589" s="755"/>
      <c r="L589" s="756"/>
      <c r="M589" s="756"/>
      <c r="N589" s="755"/>
      <c r="O589" s="755"/>
      <c r="P589" s="971" t="str">
        <f t="shared" si="49"/>
        <v xml:space="preserve"> </v>
      </c>
      <c r="Q589" s="972" t="str">
        <f t="shared" si="45"/>
        <v xml:space="preserve"> </v>
      </c>
      <c r="R589" s="972" t="str">
        <f t="shared" si="46"/>
        <v xml:space="preserve"> </v>
      </c>
      <c r="S589" s="971" t="str">
        <f t="shared" si="47"/>
        <v xml:space="preserve"> </v>
      </c>
      <c r="T589" s="972" t="str">
        <f t="shared" si="48"/>
        <v xml:space="preserve"> </v>
      </c>
    </row>
    <row r="590" spans="1:20" x14ac:dyDescent="0.25">
      <c r="A590" s="756"/>
      <c r="B590" s="756"/>
      <c r="C590" s="755"/>
      <c r="D590" s="748"/>
      <c r="E590" s="755"/>
      <c r="F590" s="755"/>
      <c r="G590" s="756"/>
      <c r="H590" s="624"/>
      <c r="I590" s="756"/>
      <c r="J590" s="755"/>
      <c r="K590" s="755"/>
      <c r="L590" s="756"/>
      <c r="M590" s="756"/>
      <c r="N590" s="755"/>
      <c r="O590" s="755"/>
      <c r="P590" s="971" t="str">
        <f t="shared" si="49"/>
        <v xml:space="preserve"> </v>
      </c>
      <c r="Q590" s="972" t="str">
        <f t="shared" si="45"/>
        <v xml:space="preserve"> </v>
      </c>
      <c r="R590" s="972" t="str">
        <f t="shared" si="46"/>
        <v xml:space="preserve"> </v>
      </c>
      <c r="S590" s="971" t="str">
        <f t="shared" si="47"/>
        <v xml:space="preserve"> </v>
      </c>
      <c r="T590" s="972" t="str">
        <f t="shared" si="48"/>
        <v xml:space="preserve"> </v>
      </c>
    </row>
    <row r="591" spans="1:20" x14ac:dyDescent="0.25">
      <c r="A591" s="756"/>
      <c r="B591" s="756"/>
      <c r="C591" s="755"/>
      <c r="D591" s="748"/>
      <c r="E591" s="755"/>
      <c r="F591" s="755"/>
      <c r="G591" s="756"/>
      <c r="H591" s="624"/>
      <c r="I591" s="756"/>
      <c r="J591" s="755"/>
      <c r="K591" s="755"/>
      <c r="L591" s="756"/>
      <c r="M591" s="756"/>
      <c r="N591" s="755"/>
      <c r="O591" s="755"/>
      <c r="P591" s="971" t="str">
        <f t="shared" si="49"/>
        <v xml:space="preserve"> </v>
      </c>
      <c r="Q591" s="972" t="str">
        <f t="shared" si="45"/>
        <v xml:space="preserve"> </v>
      </c>
      <c r="R591" s="972" t="str">
        <f t="shared" si="46"/>
        <v xml:space="preserve"> </v>
      </c>
      <c r="S591" s="971" t="str">
        <f t="shared" si="47"/>
        <v xml:space="preserve"> </v>
      </c>
      <c r="T591" s="972" t="str">
        <f t="shared" si="48"/>
        <v xml:space="preserve"> </v>
      </c>
    </row>
    <row r="592" spans="1:20" x14ac:dyDescent="0.25">
      <c r="A592" s="756"/>
      <c r="B592" s="756"/>
      <c r="C592" s="755"/>
      <c r="D592" s="748"/>
      <c r="E592" s="755"/>
      <c r="F592" s="755"/>
      <c r="G592" s="756"/>
      <c r="H592" s="624"/>
      <c r="I592" s="756"/>
      <c r="J592" s="755"/>
      <c r="K592" s="755"/>
      <c r="L592" s="756"/>
      <c r="M592" s="756"/>
      <c r="N592" s="755"/>
      <c r="O592" s="755"/>
      <c r="P592" s="971" t="str">
        <f t="shared" si="49"/>
        <v xml:space="preserve"> </v>
      </c>
      <c r="Q592" s="972" t="str">
        <f t="shared" si="45"/>
        <v xml:space="preserve"> </v>
      </c>
      <c r="R592" s="972" t="str">
        <f t="shared" si="46"/>
        <v xml:space="preserve"> </v>
      </c>
      <c r="S592" s="971" t="str">
        <f t="shared" si="47"/>
        <v xml:space="preserve"> </v>
      </c>
      <c r="T592" s="972" t="str">
        <f t="shared" si="48"/>
        <v xml:space="preserve"> </v>
      </c>
    </row>
    <row r="593" spans="1:20" x14ac:dyDescent="0.25">
      <c r="A593" s="756"/>
      <c r="B593" s="756"/>
      <c r="C593" s="755"/>
      <c r="D593" s="748"/>
      <c r="E593" s="755"/>
      <c r="F593" s="755"/>
      <c r="G593" s="756"/>
      <c r="H593" s="624"/>
      <c r="I593" s="756"/>
      <c r="J593" s="755"/>
      <c r="K593" s="755"/>
      <c r="L593" s="756"/>
      <c r="M593" s="756"/>
      <c r="N593" s="755"/>
      <c r="O593" s="755"/>
      <c r="P593" s="971" t="str">
        <f t="shared" si="49"/>
        <v xml:space="preserve"> </v>
      </c>
      <c r="Q593" s="972" t="str">
        <f t="shared" si="45"/>
        <v xml:space="preserve"> </v>
      </c>
      <c r="R593" s="972" t="str">
        <f t="shared" si="46"/>
        <v xml:space="preserve"> </v>
      </c>
      <c r="S593" s="971" t="str">
        <f t="shared" si="47"/>
        <v xml:space="preserve"> </v>
      </c>
      <c r="T593" s="972" t="str">
        <f t="shared" si="48"/>
        <v xml:space="preserve"> </v>
      </c>
    </row>
    <row r="594" spans="1:20" x14ac:dyDescent="0.25">
      <c r="A594" s="756"/>
      <c r="B594" s="756"/>
      <c r="C594" s="755"/>
      <c r="D594" s="748"/>
      <c r="E594" s="755"/>
      <c r="F594" s="755"/>
      <c r="G594" s="756"/>
      <c r="H594" s="624"/>
      <c r="I594" s="756"/>
      <c r="J594" s="755"/>
      <c r="K594" s="755"/>
      <c r="L594" s="756"/>
      <c r="M594" s="756"/>
      <c r="N594" s="755"/>
      <c r="O594" s="755"/>
      <c r="P594" s="971" t="str">
        <f t="shared" si="49"/>
        <v xml:space="preserve"> </v>
      </c>
      <c r="Q594" s="972" t="str">
        <f t="shared" si="45"/>
        <v xml:space="preserve"> </v>
      </c>
      <c r="R594" s="972" t="str">
        <f t="shared" si="46"/>
        <v xml:space="preserve"> </v>
      </c>
      <c r="S594" s="971" t="str">
        <f t="shared" si="47"/>
        <v xml:space="preserve"> </v>
      </c>
      <c r="T594" s="972" t="str">
        <f t="shared" si="48"/>
        <v xml:space="preserve"> </v>
      </c>
    </row>
    <row r="595" spans="1:20" x14ac:dyDescent="0.25">
      <c r="A595" s="756"/>
      <c r="B595" s="756"/>
      <c r="C595" s="755"/>
      <c r="D595" s="748"/>
      <c r="E595" s="755"/>
      <c r="F595" s="755"/>
      <c r="G595" s="756"/>
      <c r="H595" s="624"/>
      <c r="I595" s="756"/>
      <c r="J595" s="755"/>
      <c r="K595" s="755"/>
      <c r="L595" s="756"/>
      <c r="M595" s="756"/>
      <c r="N595" s="755"/>
      <c r="O595" s="755"/>
      <c r="P595" s="971" t="str">
        <f t="shared" si="49"/>
        <v xml:space="preserve"> </v>
      </c>
      <c r="Q595" s="972" t="str">
        <f t="shared" si="45"/>
        <v xml:space="preserve"> </v>
      </c>
      <c r="R595" s="972" t="str">
        <f t="shared" si="46"/>
        <v xml:space="preserve"> </v>
      </c>
      <c r="S595" s="971" t="str">
        <f t="shared" si="47"/>
        <v xml:space="preserve"> </v>
      </c>
      <c r="T595" s="972" t="str">
        <f t="shared" si="48"/>
        <v xml:space="preserve"> </v>
      </c>
    </row>
    <row r="596" spans="1:20" x14ac:dyDescent="0.25">
      <c r="A596" s="756"/>
      <c r="B596" s="756"/>
      <c r="C596" s="755"/>
      <c r="D596" s="748"/>
      <c r="E596" s="755"/>
      <c r="F596" s="755"/>
      <c r="G596" s="756"/>
      <c r="H596" s="624"/>
      <c r="I596" s="756"/>
      <c r="J596" s="755"/>
      <c r="K596" s="755"/>
      <c r="L596" s="756"/>
      <c r="M596" s="756"/>
      <c r="N596" s="755"/>
      <c r="O596" s="755"/>
      <c r="P596" s="971" t="str">
        <f t="shared" si="49"/>
        <v xml:space="preserve"> </v>
      </c>
      <c r="Q596" s="972" t="str">
        <f t="shared" si="45"/>
        <v xml:space="preserve"> </v>
      </c>
      <c r="R596" s="972" t="str">
        <f t="shared" si="46"/>
        <v xml:space="preserve"> </v>
      </c>
      <c r="S596" s="971" t="str">
        <f t="shared" si="47"/>
        <v xml:space="preserve"> </v>
      </c>
      <c r="T596" s="972" t="str">
        <f t="shared" si="48"/>
        <v xml:space="preserve"> </v>
      </c>
    </row>
    <row r="597" spans="1:20" x14ac:dyDescent="0.25">
      <c r="A597" s="756"/>
      <c r="B597" s="756"/>
      <c r="C597" s="755"/>
      <c r="D597" s="748"/>
      <c r="E597" s="755"/>
      <c r="F597" s="755"/>
      <c r="G597" s="756"/>
      <c r="H597" s="624"/>
      <c r="I597" s="756"/>
      <c r="J597" s="755"/>
      <c r="K597" s="755"/>
      <c r="L597" s="756"/>
      <c r="M597" s="756"/>
      <c r="N597" s="755"/>
      <c r="O597" s="755"/>
      <c r="P597" s="971" t="str">
        <f t="shared" si="49"/>
        <v xml:space="preserve"> </v>
      </c>
      <c r="Q597" s="972" t="str">
        <f t="shared" si="45"/>
        <v xml:space="preserve"> </v>
      </c>
      <c r="R597" s="972" t="str">
        <f t="shared" si="46"/>
        <v xml:space="preserve"> </v>
      </c>
      <c r="S597" s="971" t="str">
        <f t="shared" si="47"/>
        <v xml:space="preserve"> </v>
      </c>
      <c r="T597" s="972" t="str">
        <f t="shared" si="48"/>
        <v xml:space="preserve"> </v>
      </c>
    </row>
    <row r="598" spans="1:20" x14ac:dyDescent="0.25">
      <c r="A598" s="756"/>
      <c r="B598" s="756"/>
      <c r="C598" s="755"/>
      <c r="D598" s="748"/>
      <c r="E598" s="755"/>
      <c r="F598" s="755"/>
      <c r="G598" s="756"/>
      <c r="H598" s="624"/>
      <c r="I598" s="756"/>
      <c r="J598" s="755"/>
      <c r="K598" s="755"/>
      <c r="L598" s="756"/>
      <c r="M598" s="756"/>
      <c r="N598" s="755"/>
      <c r="O598" s="755"/>
      <c r="P598" s="971" t="str">
        <f t="shared" si="49"/>
        <v xml:space="preserve"> </v>
      </c>
      <c r="Q598" s="972" t="str">
        <f t="shared" si="45"/>
        <v xml:space="preserve"> </v>
      </c>
      <c r="R598" s="972" t="str">
        <f t="shared" si="46"/>
        <v xml:space="preserve"> </v>
      </c>
      <c r="S598" s="971" t="str">
        <f t="shared" si="47"/>
        <v xml:space="preserve"> </v>
      </c>
      <c r="T598" s="972" t="str">
        <f t="shared" si="48"/>
        <v xml:space="preserve"> </v>
      </c>
    </row>
    <row r="599" spans="1:20" x14ac:dyDescent="0.25">
      <c r="A599" s="756"/>
      <c r="B599" s="756"/>
      <c r="C599" s="755"/>
      <c r="D599" s="748"/>
      <c r="E599" s="755"/>
      <c r="F599" s="755"/>
      <c r="G599" s="756"/>
      <c r="H599" s="624"/>
      <c r="I599" s="756"/>
      <c r="J599" s="755"/>
      <c r="K599" s="755"/>
      <c r="L599" s="756"/>
      <c r="M599" s="756"/>
      <c r="N599" s="755"/>
      <c r="O599" s="755"/>
      <c r="P599" s="971" t="str">
        <f t="shared" si="49"/>
        <v xml:space="preserve"> </v>
      </c>
      <c r="Q599" s="972" t="str">
        <f t="shared" si="45"/>
        <v xml:space="preserve"> </v>
      </c>
      <c r="R599" s="972" t="str">
        <f t="shared" si="46"/>
        <v xml:space="preserve"> </v>
      </c>
      <c r="S599" s="971" t="str">
        <f t="shared" si="47"/>
        <v xml:space="preserve"> </v>
      </c>
      <c r="T599" s="972" t="str">
        <f t="shared" si="48"/>
        <v xml:space="preserve"> </v>
      </c>
    </row>
    <row r="600" spans="1:20" x14ac:dyDescent="0.25">
      <c r="A600" s="756"/>
      <c r="B600" s="756"/>
      <c r="C600" s="755"/>
      <c r="D600" s="748"/>
      <c r="E600" s="755"/>
      <c r="F600" s="755"/>
      <c r="G600" s="756"/>
      <c r="H600" s="624"/>
      <c r="I600" s="756"/>
      <c r="J600" s="755"/>
      <c r="K600" s="755"/>
      <c r="L600" s="756"/>
      <c r="M600" s="756"/>
      <c r="N600" s="755"/>
      <c r="O600" s="755"/>
      <c r="P600" s="971" t="str">
        <f t="shared" si="49"/>
        <v xml:space="preserve"> </v>
      </c>
      <c r="Q600" s="972" t="str">
        <f t="shared" si="45"/>
        <v xml:space="preserve"> </v>
      </c>
      <c r="R600" s="972" t="str">
        <f t="shared" si="46"/>
        <v xml:space="preserve"> </v>
      </c>
      <c r="S600" s="971" t="str">
        <f t="shared" si="47"/>
        <v xml:space="preserve"> </v>
      </c>
      <c r="T600" s="972" t="str">
        <f t="shared" si="48"/>
        <v xml:space="preserve"> </v>
      </c>
    </row>
    <row r="601" spans="1:20" x14ac:dyDescent="0.25">
      <c r="A601" s="756"/>
      <c r="B601" s="756"/>
      <c r="C601" s="755"/>
      <c r="D601" s="748"/>
      <c r="E601" s="755"/>
      <c r="F601" s="755"/>
      <c r="G601" s="756"/>
      <c r="H601" s="624"/>
      <c r="I601" s="756"/>
      <c r="J601" s="755"/>
      <c r="K601" s="755"/>
      <c r="L601" s="756"/>
      <c r="M601" s="756"/>
      <c r="N601" s="755"/>
      <c r="O601" s="755"/>
      <c r="P601" s="971" t="str">
        <f t="shared" si="49"/>
        <v xml:space="preserve"> </v>
      </c>
      <c r="Q601" s="972" t="str">
        <f t="shared" si="45"/>
        <v xml:space="preserve"> </v>
      </c>
      <c r="R601" s="972" t="str">
        <f t="shared" si="46"/>
        <v xml:space="preserve"> </v>
      </c>
      <c r="S601" s="971" t="str">
        <f t="shared" si="47"/>
        <v xml:space="preserve"> </v>
      </c>
      <c r="T601" s="972" t="str">
        <f t="shared" si="48"/>
        <v xml:space="preserve"> </v>
      </c>
    </row>
    <row r="602" spans="1:20" x14ac:dyDescent="0.25">
      <c r="A602" s="756"/>
      <c r="B602" s="756"/>
      <c r="C602" s="755"/>
      <c r="D602" s="748"/>
      <c r="E602" s="755"/>
      <c r="F602" s="755"/>
      <c r="G602" s="756"/>
      <c r="H602" s="624"/>
      <c r="I602" s="756"/>
      <c r="J602" s="755"/>
      <c r="K602" s="755"/>
      <c r="L602" s="756"/>
      <c r="M602" s="756"/>
      <c r="N602" s="755"/>
      <c r="O602" s="755"/>
      <c r="P602" s="971" t="str">
        <f t="shared" si="49"/>
        <v xml:space="preserve"> </v>
      </c>
      <c r="Q602" s="972" t="str">
        <f t="shared" si="45"/>
        <v xml:space="preserve"> </v>
      </c>
      <c r="R602" s="972" t="str">
        <f t="shared" si="46"/>
        <v xml:space="preserve"> </v>
      </c>
      <c r="S602" s="971" t="str">
        <f t="shared" si="47"/>
        <v xml:space="preserve"> </v>
      </c>
      <c r="T602" s="972" t="str">
        <f t="shared" si="48"/>
        <v xml:space="preserve"> </v>
      </c>
    </row>
    <row r="603" spans="1:20" x14ac:dyDescent="0.25">
      <c r="A603" s="756"/>
      <c r="B603" s="756"/>
      <c r="C603" s="755"/>
      <c r="D603" s="748"/>
      <c r="E603" s="755"/>
      <c r="F603" s="755"/>
      <c r="G603" s="756"/>
      <c r="H603" s="624"/>
      <c r="I603" s="756"/>
      <c r="J603" s="755"/>
      <c r="K603" s="755"/>
      <c r="L603" s="756"/>
      <c r="M603" s="756"/>
      <c r="N603" s="755"/>
      <c r="O603" s="755"/>
      <c r="P603" s="971" t="str">
        <f t="shared" si="49"/>
        <v xml:space="preserve"> </v>
      </c>
      <c r="Q603" s="972" t="str">
        <f t="shared" si="45"/>
        <v xml:space="preserve"> </v>
      </c>
      <c r="R603" s="972" t="str">
        <f t="shared" si="46"/>
        <v xml:space="preserve"> </v>
      </c>
      <c r="S603" s="971" t="str">
        <f t="shared" si="47"/>
        <v xml:space="preserve"> </v>
      </c>
      <c r="T603" s="972" t="str">
        <f t="shared" si="48"/>
        <v xml:space="preserve"> </v>
      </c>
    </row>
    <row r="604" spans="1:20" x14ac:dyDescent="0.25">
      <c r="A604" s="756"/>
      <c r="B604" s="756"/>
      <c r="C604" s="755"/>
      <c r="D604" s="748"/>
      <c r="E604" s="755"/>
      <c r="F604" s="755"/>
      <c r="G604" s="756"/>
      <c r="H604" s="624"/>
      <c r="I604" s="756"/>
      <c r="J604" s="755"/>
      <c r="K604" s="755"/>
      <c r="L604" s="756"/>
      <c r="M604" s="756"/>
      <c r="N604" s="755"/>
      <c r="O604" s="755"/>
      <c r="P604" s="971" t="str">
        <f t="shared" si="49"/>
        <v xml:space="preserve"> </v>
      </c>
      <c r="Q604" s="972" t="str">
        <f t="shared" si="45"/>
        <v xml:space="preserve"> </v>
      </c>
      <c r="R604" s="972" t="str">
        <f t="shared" si="46"/>
        <v xml:space="preserve"> </v>
      </c>
      <c r="S604" s="971" t="str">
        <f t="shared" si="47"/>
        <v xml:space="preserve"> </v>
      </c>
      <c r="T604" s="972" t="str">
        <f t="shared" si="48"/>
        <v xml:space="preserve"> </v>
      </c>
    </row>
    <row r="605" spans="1:20" x14ac:dyDescent="0.25">
      <c r="A605" s="756"/>
      <c r="B605" s="756"/>
      <c r="C605" s="755"/>
      <c r="D605" s="748"/>
      <c r="E605" s="755"/>
      <c r="F605" s="755"/>
      <c r="G605" s="756"/>
      <c r="H605" s="624"/>
      <c r="I605" s="756"/>
      <c r="J605" s="755"/>
      <c r="K605" s="755"/>
      <c r="L605" s="756"/>
      <c r="M605" s="756"/>
      <c r="N605" s="755"/>
      <c r="O605" s="755"/>
      <c r="P605" s="971" t="str">
        <f t="shared" si="49"/>
        <v xml:space="preserve"> </v>
      </c>
      <c r="Q605" s="972" t="str">
        <f t="shared" si="45"/>
        <v xml:space="preserve"> </v>
      </c>
      <c r="R605" s="972" t="str">
        <f t="shared" si="46"/>
        <v xml:space="preserve"> </v>
      </c>
      <c r="S605" s="971" t="str">
        <f t="shared" si="47"/>
        <v xml:space="preserve"> </v>
      </c>
      <c r="T605" s="972" t="str">
        <f t="shared" si="48"/>
        <v xml:space="preserve"> </v>
      </c>
    </row>
    <row r="606" spans="1:20" x14ac:dyDescent="0.25">
      <c r="A606" s="756"/>
      <c r="B606" s="756"/>
      <c r="C606" s="755"/>
      <c r="D606" s="748"/>
      <c r="E606" s="755"/>
      <c r="F606" s="755"/>
      <c r="G606" s="756"/>
      <c r="H606" s="624"/>
      <c r="I606" s="756"/>
      <c r="J606" s="755"/>
      <c r="K606" s="755"/>
      <c r="L606" s="756"/>
      <c r="M606" s="756"/>
      <c r="N606" s="755"/>
      <c r="O606" s="755"/>
      <c r="P606" s="971" t="str">
        <f t="shared" si="49"/>
        <v xml:space="preserve"> </v>
      </c>
      <c r="Q606" s="972" t="str">
        <f t="shared" si="45"/>
        <v xml:space="preserve"> </v>
      </c>
      <c r="R606" s="972" t="str">
        <f t="shared" si="46"/>
        <v xml:space="preserve"> </v>
      </c>
      <c r="S606" s="971" t="str">
        <f t="shared" si="47"/>
        <v xml:space="preserve"> </v>
      </c>
      <c r="T606" s="972" t="str">
        <f t="shared" si="48"/>
        <v xml:space="preserve"> </v>
      </c>
    </row>
    <row r="607" spans="1:20" x14ac:dyDescent="0.25">
      <c r="A607" s="756"/>
      <c r="B607" s="756"/>
      <c r="C607" s="755"/>
      <c r="D607" s="748"/>
      <c r="E607" s="755"/>
      <c r="F607" s="755"/>
      <c r="G607" s="756"/>
      <c r="H607" s="624"/>
      <c r="I607" s="756"/>
      <c r="J607" s="755"/>
      <c r="K607" s="755"/>
      <c r="L607" s="756"/>
      <c r="M607" s="756"/>
      <c r="N607" s="755"/>
      <c r="O607" s="755"/>
      <c r="P607" s="971" t="str">
        <f t="shared" si="49"/>
        <v xml:space="preserve"> </v>
      </c>
      <c r="Q607" s="972" t="str">
        <f t="shared" si="45"/>
        <v xml:space="preserve"> </v>
      </c>
      <c r="R607" s="972" t="str">
        <f t="shared" si="46"/>
        <v xml:space="preserve"> </v>
      </c>
      <c r="S607" s="971" t="str">
        <f t="shared" si="47"/>
        <v xml:space="preserve"> </v>
      </c>
      <c r="T607" s="972" t="str">
        <f t="shared" si="48"/>
        <v xml:space="preserve"> </v>
      </c>
    </row>
    <row r="608" spans="1:20" x14ac:dyDescent="0.25">
      <c r="A608" s="756"/>
      <c r="B608" s="756"/>
      <c r="C608" s="755"/>
      <c r="D608" s="748"/>
      <c r="E608" s="755"/>
      <c r="F608" s="755"/>
      <c r="G608" s="756"/>
      <c r="H608" s="624"/>
      <c r="I608" s="756"/>
      <c r="J608" s="755"/>
      <c r="K608" s="755"/>
      <c r="L608" s="756"/>
      <c r="M608" s="756"/>
      <c r="N608" s="755"/>
      <c r="O608" s="755"/>
      <c r="P608" s="971" t="str">
        <f t="shared" si="49"/>
        <v xml:space="preserve"> </v>
      </c>
      <c r="Q608" s="972" t="str">
        <f>IFERROR(O608/M608," ")</f>
        <v xml:space="preserve"> </v>
      </c>
      <c r="R608" s="972" t="str">
        <f t="shared" si="46"/>
        <v xml:space="preserve"> </v>
      </c>
      <c r="S608" s="971" t="str">
        <f t="shared" si="47"/>
        <v xml:space="preserve"> </v>
      </c>
      <c r="T608" s="972" t="str">
        <f t="shared" si="48"/>
        <v xml:space="preserve"> </v>
      </c>
    </row>
  </sheetData>
  <mergeCells count="3">
    <mergeCell ref="Q2:T2"/>
    <mergeCell ref="A2:N2"/>
    <mergeCell ref="O2:P2"/>
  </mergeCells>
  <dataValidations count="1">
    <dataValidation type="list" allowBlank="1" showInputMessage="1" showErrorMessage="1" sqref="H5:H608">
      <formula1>"Si,No"</formula1>
    </dataValidation>
  </dataValidations>
  <hyperlinks>
    <hyperlink ref="C1" location="Menu!A1" display="Menu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opLeftCell="A16" zoomScale="80" zoomScaleNormal="80" workbookViewId="0">
      <selection activeCell="B78" sqref="B78"/>
    </sheetView>
  </sheetViews>
  <sheetFormatPr defaultRowHeight="15" x14ac:dyDescent="0.25"/>
  <cols>
    <col min="1" max="1" width="37.28515625" customWidth="1"/>
    <col min="2" max="2" width="43.42578125" customWidth="1"/>
  </cols>
  <sheetData>
    <row r="1" spans="1:10" ht="20.25" thickBot="1" x14ac:dyDescent="0.35">
      <c r="A1" s="17" t="s">
        <v>424</v>
      </c>
      <c r="B1" s="16"/>
      <c r="C1" s="1017" t="s">
        <v>658</v>
      </c>
      <c r="D1" s="16"/>
      <c r="E1" s="16"/>
      <c r="F1" s="16"/>
      <c r="G1" s="16"/>
      <c r="H1" s="16"/>
      <c r="I1" s="16"/>
      <c r="J1" s="16"/>
    </row>
    <row r="2" spans="1:10" ht="18" customHeight="1" thickTop="1" x14ac:dyDescent="0.25">
      <c r="A2" s="23" t="s">
        <v>425</v>
      </c>
      <c r="B2" s="24" t="s">
        <v>427</v>
      </c>
      <c r="C2" s="16"/>
      <c r="D2" s="29" t="s">
        <v>659</v>
      </c>
      <c r="E2" s="30"/>
      <c r="F2" s="31"/>
      <c r="G2" s="16"/>
      <c r="H2" s="16"/>
      <c r="I2" s="16"/>
      <c r="J2" s="16"/>
    </row>
    <row r="3" spans="1:10" ht="18" customHeight="1" x14ac:dyDescent="0.25">
      <c r="A3" s="23" t="s">
        <v>656</v>
      </c>
      <c r="B3" s="25" t="s">
        <v>657</v>
      </c>
      <c r="C3" s="16"/>
      <c r="D3" s="20" t="s">
        <v>660</v>
      </c>
      <c r="E3" s="32"/>
      <c r="F3" s="33"/>
      <c r="G3" s="16"/>
      <c r="H3" s="16"/>
      <c r="I3" s="16"/>
      <c r="J3" s="16"/>
    </row>
    <row r="4" spans="1:10" ht="18" customHeight="1" x14ac:dyDescent="0.25">
      <c r="A4" s="23" t="s">
        <v>430</v>
      </c>
      <c r="B4" s="26" t="s">
        <v>426</v>
      </c>
      <c r="C4" s="16"/>
      <c r="D4" s="21" t="s">
        <v>661</v>
      </c>
      <c r="E4" s="32"/>
      <c r="F4" s="33"/>
      <c r="G4" s="16"/>
      <c r="H4" s="16"/>
      <c r="I4" s="16"/>
      <c r="J4" s="16"/>
    </row>
    <row r="5" spans="1:10" ht="18" customHeight="1" x14ac:dyDescent="0.25">
      <c r="A5" s="23" t="s">
        <v>429</v>
      </c>
      <c r="B5" s="27" t="s">
        <v>604</v>
      </c>
      <c r="C5" s="16"/>
      <c r="D5" s="22" t="s">
        <v>662</v>
      </c>
      <c r="E5" s="32"/>
      <c r="F5" s="33"/>
      <c r="G5" s="16"/>
      <c r="H5" s="16"/>
      <c r="I5" s="16"/>
      <c r="J5" s="16"/>
    </row>
    <row r="6" spans="1:10" ht="18" customHeight="1" x14ac:dyDescent="0.25">
      <c r="A6" s="23" t="s">
        <v>428</v>
      </c>
      <c r="B6" s="28" t="s">
        <v>605</v>
      </c>
      <c r="C6" s="16"/>
      <c r="D6" s="22" t="s">
        <v>663</v>
      </c>
      <c r="E6" s="32"/>
      <c r="F6" s="33"/>
      <c r="G6" s="16"/>
      <c r="H6" s="16"/>
      <c r="I6" s="16"/>
      <c r="J6" s="16"/>
    </row>
    <row r="7" spans="1:10" ht="18" customHeight="1" x14ac:dyDescent="0.25">
      <c r="A7" s="16"/>
      <c r="B7" s="16"/>
      <c r="C7" s="16"/>
      <c r="D7" s="22" t="s">
        <v>664</v>
      </c>
      <c r="E7" s="32"/>
      <c r="F7" s="33"/>
      <c r="G7" s="16"/>
      <c r="H7" s="16"/>
      <c r="I7" s="16"/>
      <c r="J7" s="16"/>
    </row>
    <row r="8" spans="1:10" ht="18" customHeight="1" x14ac:dyDescent="0.25">
      <c r="A8" s="16"/>
      <c r="B8" s="16"/>
      <c r="C8" s="16"/>
      <c r="D8" s="34" t="s">
        <v>665</v>
      </c>
      <c r="E8" s="19"/>
      <c r="F8" s="35"/>
      <c r="G8" s="16"/>
      <c r="H8" s="16"/>
      <c r="I8" s="16"/>
      <c r="J8" s="16"/>
    </row>
    <row r="9" spans="1:10" ht="18" customHeight="1" thickBot="1" x14ac:dyDescent="0.35">
      <c r="A9" s="17" t="s">
        <v>479</v>
      </c>
      <c r="B9" s="16"/>
      <c r="C9" s="16"/>
      <c r="D9" s="18"/>
      <c r="E9" s="16"/>
      <c r="F9" s="16"/>
      <c r="G9" s="16"/>
      <c r="H9" s="16"/>
      <c r="I9" s="16"/>
      <c r="J9" s="16"/>
    </row>
    <row r="10" spans="1:10" ht="15.75" thickTop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pans="1:10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0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10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pans="1:10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pans="1:10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10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2" spans="1:10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10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10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1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7" spans="1:1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1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39" spans="1:1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0" spans="1:1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spans="1:10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</row>
    <row r="42" spans="1:10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</row>
    <row r="43" spans="1:10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4" spans="1:10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</row>
    <row r="48" spans="1:10" ht="20.25" thickBot="1" x14ac:dyDescent="0.35">
      <c r="A48" s="17" t="s">
        <v>735</v>
      </c>
    </row>
    <row r="49" spans="1:2" ht="75.95" customHeight="1" thickTop="1" x14ac:dyDescent="0.25">
      <c r="A49" s="1055" t="s">
        <v>669</v>
      </c>
      <c r="B49" s="1056" t="s">
        <v>670</v>
      </c>
    </row>
    <row r="50" spans="1:2" ht="75.95" customHeight="1" x14ac:dyDescent="0.25">
      <c r="A50" s="1057" t="s">
        <v>731</v>
      </c>
      <c r="B50" s="1058" t="s">
        <v>671</v>
      </c>
    </row>
    <row r="51" spans="1:2" ht="75.95" customHeight="1" x14ac:dyDescent="0.25">
      <c r="A51" s="1057" t="s">
        <v>672</v>
      </c>
      <c r="B51" s="1059" t="s">
        <v>732</v>
      </c>
    </row>
    <row r="52" spans="1:2" ht="75.95" customHeight="1" x14ac:dyDescent="0.25">
      <c r="A52" s="1057" t="s">
        <v>673</v>
      </c>
      <c r="B52" s="1059" t="s">
        <v>674</v>
      </c>
    </row>
    <row r="53" spans="1:2" ht="75.95" customHeight="1" x14ac:dyDescent="0.25">
      <c r="A53" s="1055" t="s">
        <v>675</v>
      </c>
      <c r="B53" s="1056" t="s">
        <v>676</v>
      </c>
    </row>
    <row r="54" spans="1:2" ht="75.95" customHeight="1" x14ac:dyDescent="0.25">
      <c r="A54" s="1057" t="s">
        <v>677</v>
      </c>
      <c r="B54" s="1058" t="s">
        <v>678</v>
      </c>
    </row>
    <row r="55" spans="1:2" ht="75.95" customHeight="1" x14ac:dyDescent="0.25">
      <c r="A55" s="1057" t="s">
        <v>679</v>
      </c>
      <c r="B55" s="1058" t="s">
        <v>680</v>
      </c>
    </row>
    <row r="56" spans="1:2" ht="75.95" customHeight="1" x14ac:dyDescent="0.25">
      <c r="A56" s="1057" t="s">
        <v>681</v>
      </c>
      <c r="B56" s="1058" t="s">
        <v>682</v>
      </c>
    </row>
    <row r="57" spans="1:2" ht="75.95" customHeight="1" x14ac:dyDescent="0.25">
      <c r="A57" s="1060" t="s">
        <v>683</v>
      </c>
      <c r="B57" s="1056" t="s">
        <v>684</v>
      </c>
    </row>
    <row r="58" spans="1:2" ht="75.95" customHeight="1" x14ac:dyDescent="0.25">
      <c r="A58" s="1060" t="s">
        <v>685</v>
      </c>
      <c r="B58" s="1056" t="s">
        <v>686</v>
      </c>
    </row>
    <row r="59" spans="1:2" ht="75.95" customHeight="1" x14ac:dyDescent="0.25">
      <c r="A59" s="1055" t="s">
        <v>687</v>
      </c>
      <c r="B59" s="1061" t="s">
        <v>688</v>
      </c>
    </row>
    <row r="60" spans="1:2" ht="75.95" customHeight="1" x14ac:dyDescent="0.25">
      <c r="A60" s="1057" t="s">
        <v>689</v>
      </c>
      <c r="B60" s="1058" t="s">
        <v>690</v>
      </c>
    </row>
    <row r="61" spans="1:2" ht="75.95" customHeight="1" x14ac:dyDescent="0.25">
      <c r="A61" s="1057" t="s">
        <v>691</v>
      </c>
      <c r="B61" s="1059" t="s">
        <v>692</v>
      </c>
    </row>
    <row r="62" spans="1:2" ht="75.95" customHeight="1" x14ac:dyDescent="0.25">
      <c r="A62" s="1057" t="s">
        <v>693</v>
      </c>
      <c r="B62" s="1059" t="s">
        <v>694</v>
      </c>
    </row>
    <row r="63" spans="1:2" ht="75.95" customHeight="1" x14ac:dyDescent="0.25">
      <c r="A63" s="1057" t="s">
        <v>695</v>
      </c>
      <c r="B63" s="1058" t="s">
        <v>696</v>
      </c>
    </row>
    <row r="64" spans="1:2" ht="75.95" customHeight="1" x14ac:dyDescent="0.25">
      <c r="A64" s="1057" t="s">
        <v>697</v>
      </c>
      <c r="B64" s="1062" t="s">
        <v>698</v>
      </c>
    </row>
    <row r="65" spans="1:2" ht="75.95" customHeight="1" x14ac:dyDescent="0.25">
      <c r="A65" s="1057" t="s">
        <v>699</v>
      </c>
      <c r="B65" s="1058" t="s">
        <v>700</v>
      </c>
    </row>
    <row r="66" spans="1:2" ht="75.95" customHeight="1" x14ac:dyDescent="0.25">
      <c r="A66" s="1063" t="s">
        <v>701</v>
      </c>
      <c r="B66" s="1056" t="s">
        <v>702</v>
      </c>
    </row>
    <row r="67" spans="1:2" ht="75.95" customHeight="1" x14ac:dyDescent="0.25">
      <c r="A67" s="1057" t="s">
        <v>703</v>
      </c>
      <c r="B67" s="1058" t="s">
        <v>704</v>
      </c>
    </row>
    <row r="68" spans="1:2" ht="75.95" customHeight="1" x14ac:dyDescent="0.25">
      <c r="A68" s="1064" t="s">
        <v>705</v>
      </c>
      <c r="B68" s="1056" t="s">
        <v>706</v>
      </c>
    </row>
    <row r="69" spans="1:2" ht="75.95" customHeight="1" x14ac:dyDescent="0.25">
      <c r="A69" s="1057" t="s">
        <v>707</v>
      </c>
      <c r="B69" s="1059" t="s">
        <v>708</v>
      </c>
    </row>
    <row r="70" spans="1:2" ht="75.95" customHeight="1" x14ac:dyDescent="0.25">
      <c r="A70" s="1057" t="s">
        <v>709</v>
      </c>
      <c r="B70" s="1058" t="s">
        <v>710</v>
      </c>
    </row>
    <row r="71" spans="1:2" ht="75.95" customHeight="1" x14ac:dyDescent="0.25">
      <c r="A71" s="1057" t="s">
        <v>711</v>
      </c>
      <c r="B71" s="1059" t="s">
        <v>712</v>
      </c>
    </row>
    <row r="72" spans="1:2" ht="75.95" customHeight="1" x14ac:dyDescent="0.25">
      <c r="A72" s="1060" t="s">
        <v>713</v>
      </c>
      <c r="B72" s="1056" t="s">
        <v>714</v>
      </c>
    </row>
    <row r="73" spans="1:2" ht="75.95" customHeight="1" x14ac:dyDescent="0.25">
      <c r="A73" s="1057" t="s">
        <v>715</v>
      </c>
      <c r="B73" s="1059" t="s">
        <v>716</v>
      </c>
    </row>
    <row r="74" spans="1:2" ht="75.95" customHeight="1" x14ac:dyDescent="0.25">
      <c r="A74" s="1064" t="s">
        <v>717</v>
      </c>
      <c r="B74" s="1056" t="s">
        <v>718</v>
      </c>
    </row>
    <row r="75" spans="1:2" ht="75.95" customHeight="1" x14ac:dyDescent="0.25">
      <c r="A75" s="1065" t="s">
        <v>733</v>
      </c>
      <c r="B75" s="1056" t="s">
        <v>719</v>
      </c>
    </row>
    <row r="76" spans="1:2" ht="75.95" customHeight="1" x14ac:dyDescent="0.25">
      <c r="A76" s="1065" t="s">
        <v>734</v>
      </c>
      <c r="B76" s="1056" t="s">
        <v>720</v>
      </c>
    </row>
    <row r="77" spans="1:2" ht="75.95" customHeight="1" x14ac:dyDescent="0.25">
      <c r="A77" s="1057" t="s">
        <v>721</v>
      </c>
      <c r="B77" s="1059" t="s">
        <v>722</v>
      </c>
    </row>
    <row r="78" spans="1:2" ht="75.95" customHeight="1" x14ac:dyDescent="0.25">
      <c r="A78" s="1060" t="s">
        <v>723</v>
      </c>
      <c r="B78" s="1056" t="s">
        <v>724</v>
      </c>
    </row>
    <row r="79" spans="1:2" ht="75.95" customHeight="1" x14ac:dyDescent="0.25">
      <c r="A79" s="1060" t="s">
        <v>725</v>
      </c>
      <c r="B79" s="1056" t="s">
        <v>726</v>
      </c>
    </row>
    <row r="80" spans="1:2" ht="75.95" customHeight="1" x14ac:dyDescent="0.25">
      <c r="A80" s="1057" t="s">
        <v>727</v>
      </c>
      <c r="B80" s="1058" t="s">
        <v>728</v>
      </c>
    </row>
    <row r="81" spans="1:2" ht="75.95" customHeight="1" x14ac:dyDescent="0.25">
      <c r="A81" s="1057" t="s">
        <v>729</v>
      </c>
      <c r="B81" s="1058" t="s">
        <v>730</v>
      </c>
    </row>
  </sheetData>
  <hyperlinks>
    <hyperlink ref="C1" location="Menu!A1" display="Menu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1"/>
  <sheetViews>
    <sheetView topLeftCell="D1" zoomScale="70" zoomScaleNormal="70" workbookViewId="0">
      <selection activeCell="H14" sqref="H14"/>
    </sheetView>
  </sheetViews>
  <sheetFormatPr defaultRowHeight="15" x14ac:dyDescent="0.25"/>
  <cols>
    <col min="1" max="1" width="22.42578125" style="38" customWidth="1"/>
    <col min="2" max="2" width="15.85546875" style="38" customWidth="1"/>
    <col min="3" max="3" width="16.85546875" style="38" customWidth="1"/>
    <col min="4" max="4" width="14.42578125" style="38" customWidth="1"/>
    <col min="5" max="5" width="24.42578125" style="38" customWidth="1"/>
    <col min="6" max="6" width="16.85546875" style="38" customWidth="1"/>
    <col min="7" max="7" width="14.85546875" style="38" customWidth="1"/>
    <col min="8" max="8" width="15.42578125" style="38" customWidth="1"/>
    <col min="9" max="9" width="16.7109375" style="38" customWidth="1"/>
    <col min="10" max="10" width="18" style="38" customWidth="1"/>
    <col min="11" max="11" width="19.42578125" style="38" customWidth="1"/>
    <col min="12" max="12" width="23.28515625" style="38" customWidth="1"/>
    <col min="13" max="13" width="21.85546875" style="38" customWidth="1"/>
    <col min="14" max="14" width="21.7109375" style="38" customWidth="1"/>
    <col min="15" max="15" width="19.7109375" style="38" customWidth="1"/>
    <col min="16" max="16" width="20.5703125" style="38" customWidth="1"/>
    <col min="17" max="16384" width="9.140625" style="38"/>
  </cols>
  <sheetData>
    <row r="1" spans="1:16" ht="19.5" thickBot="1" x14ac:dyDescent="0.35">
      <c r="A1" s="645" t="s">
        <v>341</v>
      </c>
      <c r="B1" s="828"/>
      <c r="C1" s="603" t="s">
        <v>658</v>
      </c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</row>
    <row r="2" spans="1:16" ht="19.5" thickBot="1" x14ac:dyDescent="0.35">
      <c r="A2" s="1344" t="s">
        <v>0</v>
      </c>
      <c r="B2" s="1345"/>
      <c r="C2" s="1345"/>
      <c r="D2" s="1345"/>
      <c r="E2" s="1345"/>
      <c r="F2" s="1345"/>
      <c r="G2" s="1345"/>
      <c r="H2" s="1345"/>
      <c r="I2" s="1345"/>
      <c r="J2" s="1346"/>
      <c r="K2" s="1344" t="s">
        <v>1</v>
      </c>
      <c r="L2" s="1346"/>
      <c r="M2" s="1339" t="s">
        <v>2</v>
      </c>
      <c r="N2" s="1340"/>
      <c r="O2" s="1340"/>
      <c r="P2" s="1341"/>
    </row>
    <row r="3" spans="1:16" ht="78.75" customHeight="1" thickBot="1" x14ac:dyDescent="0.3">
      <c r="A3" s="831" t="s">
        <v>17</v>
      </c>
      <c r="B3" s="727" t="s">
        <v>378</v>
      </c>
      <c r="C3" s="727" t="s">
        <v>4</v>
      </c>
      <c r="D3" s="726" t="s">
        <v>6</v>
      </c>
      <c r="E3" s="650" t="s">
        <v>7</v>
      </c>
      <c r="F3" s="868" t="s">
        <v>357</v>
      </c>
      <c r="G3" s="652" t="s">
        <v>9</v>
      </c>
      <c r="H3" s="652" t="s">
        <v>19</v>
      </c>
      <c r="I3" s="653" t="s">
        <v>368</v>
      </c>
      <c r="J3" s="1046" t="s">
        <v>392</v>
      </c>
      <c r="K3" s="1047" t="s">
        <v>572</v>
      </c>
      <c r="L3" s="1048" t="s">
        <v>397</v>
      </c>
      <c r="M3" s="1049" t="s">
        <v>643</v>
      </c>
      <c r="N3" s="1050" t="s">
        <v>573</v>
      </c>
      <c r="O3" s="1051" t="s">
        <v>644</v>
      </c>
      <c r="P3" s="1052" t="s">
        <v>394</v>
      </c>
    </row>
    <row r="4" spans="1:16" ht="18.75" x14ac:dyDescent="0.25">
      <c r="A4" s="923" t="s">
        <v>432</v>
      </c>
      <c r="B4" s="659"/>
      <c r="C4" s="969"/>
      <c r="D4" s="660"/>
      <c r="E4" s="659"/>
      <c r="F4" s="659"/>
      <c r="G4" s="767">
        <f>'Trasporto su acqua LV2'!G4</f>
        <v>0</v>
      </c>
      <c r="H4" s="767">
        <f>'Trasporto su acqua LV2'!H4</f>
        <v>0</v>
      </c>
      <c r="I4" s="767">
        <f>'Trasporto su acqua LV2'!I4</f>
        <v>0</v>
      </c>
      <c r="J4" s="767">
        <f>'Trasporto su acqua LV2'!J4</f>
        <v>0</v>
      </c>
      <c r="K4" s="767">
        <f>'Trasporto su acqua LV2'!B10</f>
        <v>0</v>
      </c>
      <c r="L4" s="767" t="str">
        <f>'Trasporto su acqua LV2'!C10</f>
        <v xml:space="preserve"> </v>
      </c>
      <c r="M4" s="934"/>
      <c r="N4" s="970"/>
      <c r="O4" s="934"/>
      <c r="P4" s="970"/>
    </row>
    <row r="5" spans="1:16" x14ac:dyDescent="0.25">
      <c r="A5" s="770"/>
      <c r="B5" s="770"/>
      <c r="D5" s="746"/>
      <c r="E5" s="907"/>
      <c r="F5" s="776"/>
      <c r="G5" s="772"/>
      <c r="H5" s="772"/>
      <c r="I5" s="772"/>
      <c r="J5" s="772"/>
      <c r="K5" s="772"/>
      <c r="L5" s="773" t="str">
        <f>IF(K5&gt;0,K5*0.86*10^-3," ")</f>
        <v xml:space="preserve"> </v>
      </c>
      <c r="M5" s="973" t="str">
        <f>IFERROR(K5/I5," ")</f>
        <v xml:space="preserve"> </v>
      </c>
      <c r="N5" s="973" t="str">
        <f>IFERROR(L5/I5," ")</f>
        <v xml:space="preserve"> </v>
      </c>
      <c r="O5" s="973" t="str">
        <f>IFERROR(K5/J5," ")</f>
        <v xml:space="preserve"> </v>
      </c>
      <c r="P5" s="973" t="str">
        <f>IFERROR(L5/J5," ")</f>
        <v xml:space="preserve"> </v>
      </c>
    </row>
    <row r="6" spans="1:16" x14ac:dyDescent="0.25">
      <c r="A6" s="775"/>
      <c r="B6" s="775"/>
      <c r="C6" s="775"/>
      <c r="D6" s="754"/>
      <c r="E6" s="908"/>
      <c r="F6" s="974"/>
      <c r="G6" s="777"/>
      <c r="H6" s="777"/>
      <c r="I6" s="777"/>
      <c r="J6" s="777"/>
      <c r="K6" s="777"/>
      <c r="L6" s="773" t="str">
        <f t="shared" ref="L6:L69" si="0">IF(K6&gt;0,K6*0.86*10^-3," ")</f>
        <v xml:space="preserve"> </v>
      </c>
      <c r="M6" s="973" t="str">
        <f t="shared" ref="M6:M69" si="1">IFERROR(K6/I6," ")</f>
        <v xml:space="preserve"> </v>
      </c>
      <c r="N6" s="973" t="str">
        <f t="shared" ref="N6:N69" si="2">IFERROR(L6/I6," ")</f>
        <v xml:space="preserve"> </v>
      </c>
      <c r="O6" s="973" t="str">
        <f t="shared" ref="O6:O69" si="3">IFERROR(K6/J6," ")</f>
        <v xml:space="preserve"> </v>
      </c>
      <c r="P6" s="973" t="str">
        <f t="shared" ref="P6:P69" si="4">IFERROR(L6/J6," ")</f>
        <v xml:space="preserve"> </v>
      </c>
    </row>
    <row r="7" spans="1:16" x14ac:dyDescent="0.25">
      <c r="A7" s="775"/>
      <c r="B7" s="775"/>
      <c r="C7" s="775"/>
      <c r="D7" s="754"/>
      <c r="E7" s="908"/>
      <c r="F7" s="974"/>
      <c r="G7" s="777"/>
      <c r="H7" s="777"/>
      <c r="I7" s="777"/>
      <c r="J7" s="777"/>
      <c r="K7" s="777"/>
      <c r="L7" s="773" t="str">
        <f t="shared" si="0"/>
        <v xml:space="preserve"> </v>
      </c>
      <c r="M7" s="973" t="str">
        <f t="shared" si="1"/>
        <v xml:space="preserve"> </v>
      </c>
      <c r="N7" s="973" t="str">
        <f>IFERROR(L7/I7," ")</f>
        <v xml:space="preserve"> </v>
      </c>
      <c r="O7" s="973" t="str">
        <f t="shared" si="3"/>
        <v xml:space="preserve"> </v>
      </c>
      <c r="P7" s="973" t="str">
        <f t="shared" si="4"/>
        <v xml:space="preserve"> </v>
      </c>
    </row>
    <row r="8" spans="1:16" x14ac:dyDescent="0.25">
      <c r="A8" s="775"/>
      <c r="B8" s="775"/>
      <c r="C8" s="775"/>
      <c r="D8" s="754"/>
      <c r="E8" s="908"/>
      <c r="F8" s="974"/>
      <c r="G8" s="777"/>
      <c r="H8" s="777"/>
      <c r="I8" s="777"/>
      <c r="J8" s="777"/>
      <c r="K8" s="777"/>
      <c r="L8" s="773" t="str">
        <f t="shared" si="0"/>
        <v xml:space="preserve"> </v>
      </c>
      <c r="M8" s="973" t="str">
        <f t="shared" si="1"/>
        <v xml:space="preserve"> </v>
      </c>
      <c r="N8" s="973" t="str">
        <f t="shared" si="2"/>
        <v xml:space="preserve"> </v>
      </c>
      <c r="O8" s="973" t="str">
        <f t="shared" si="3"/>
        <v xml:space="preserve"> </v>
      </c>
      <c r="P8" s="973" t="str">
        <f t="shared" si="4"/>
        <v xml:space="preserve"> </v>
      </c>
    </row>
    <row r="9" spans="1:16" x14ac:dyDescent="0.25">
      <c r="A9" s="775"/>
      <c r="B9" s="775"/>
      <c r="C9" s="775"/>
      <c r="D9" s="754"/>
      <c r="E9" s="908"/>
      <c r="F9" s="974"/>
      <c r="G9" s="777"/>
      <c r="H9" s="777"/>
      <c r="I9" s="777"/>
      <c r="J9" s="777"/>
      <c r="K9" s="777"/>
      <c r="L9" s="773" t="str">
        <f t="shared" si="0"/>
        <v xml:space="preserve"> </v>
      </c>
      <c r="M9" s="973" t="str">
        <f t="shared" si="1"/>
        <v xml:space="preserve"> </v>
      </c>
      <c r="N9" s="973" t="str">
        <f t="shared" si="2"/>
        <v xml:space="preserve"> </v>
      </c>
      <c r="O9" s="973" t="str">
        <f t="shared" si="3"/>
        <v xml:space="preserve"> </v>
      </c>
      <c r="P9" s="973" t="str">
        <f t="shared" si="4"/>
        <v xml:space="preserve"> </v>
      </c>
    </row>
    <row r="10" spans="1:16" x14ac:dyDescent="0.25">
      <c r="A10" s="775"/>
      <c r="B10" s="775"/>
      <c r="C10" s="775"/>
      <c r="D10" s="754"/>
      <c r="E10" s="908"/>
      <c r="F10" s="974"/>
      <c r="G10" s="777"/>
      <c r="H10" s="777"/>
      <c r="I10" s="777"/>
      <c r="J10" s="777"/>
      <c r="K10" s="777"/>
      <c r="L10" s="773" t="str">
        <f t="shared" si="0"/>
        <v xml:space="preserve"> </v>
      </c>
      <c r="M10" s="973" t="str">
        <f t="shared" si="1"/>
        <v xml:space="preserve"> </v>
      </c>
      <c r="N10" s="973" t="str">
        <f t="shared" si="2"/>
        <v xml:space="preserve"> </v>
      </c>
      <c r="O10" s="973" t="str">
        <f t="shared" si="3"/>
        <v xml:space="preserve"> </v>
      </c>
      <c r="P10" s="973" t="str">
        <f t="shared" si="4"/>
        <v xml:space="preserve"> </v>
      </c>
    </row>
    <row r="11" spans="1:16" x14ac:dyDescent="0.25">
      <c r="A11" s="775"/>
      <c r="B11" s="775"/>
      <c r="C11" s="775"/>
      <c r="D11" s="754"/>
      <c r="E11" s="908"/>
      <c r="F11" s="974"/>
      <c r="G11" s="777"/>
      <c r="H11" s="777"/>
      <c r="I11" s="777"/>
      <c r="J11" s="777"/>
      <c r="K11" s="777"/>
      <c r="L11" s="773" t="str">
        <f t="shared" si="0"/>
        <v xml:space="preserve"> </v>
      </c>
      <c r="M11" s="973" t="str">
        <f t="shared" si="1"/>
        <v xml:space="preserve"> </v>
      </c>
      <c r="N11" s="973" t="str">
        <f t="shared" si="2"/>
        <v xml:space="preserve"> </v>
      </c>
      <c r="O11" s="973" t="str">
        <f t="shared" si="3"/>
        <v xml:space="preserve"> </v>
      </c>
      <c r="P11" s="973" t="str">
        <f t="shared" si="4"/>
        <v xml:space="preserve"> </v>
      </c>
    </row>
    <row r="12" spans="1:16" x14ac:dyDescent="0.25">
      <c r="A12" s="775"/>
      <c r="B12" s="775"/>
      <c r="C12" s="775"/>
      <c r="D12" s="754"/>
      <c r="E12" s="908"/>
      <c r="F12" s="974"/>
      <c r="G12" s="777"/>
      <c r="H12" s="777"/>
      <c r="I12" s="777"/>
      <c r="J12" s="777"/>
      <c r="K12" s="777"/>
      <c r="L12" s="773" t="str">
        <f t="shared" si="0"/>
        <v xml:space="preserve"> </v>
      </c>
      <c r="M12" s="973" t="str">
        <f t="shared" si="1"/>
        <v xml:space="preserve"> </v>
      </c>
      <c r="N12" s="973" t="str">
        <f t="shared" si="2"/>
        <v xml:space="preserve"> </v>
      </c>
      <c r="O12" s="973" t="str">
        <f t="shared" si="3"/>
        <v xml:space="preserve"> </v>
      </c>
      <c r="P12" s="973" t="str">
        <f t="shared" si="4"/>
        <v xml:space="preserve"> </v>
      </c>
    </row>
    <row r="13" spans="1:16" x14ac:dyDescent="0.25">
      <c r="A13" s="775"/>
      <c r="B13" s="775"/>
      <c r="C13" s="775"/>
      <c r="D13" s="754"/>
      <c r="E13" s="908"/>
      <c r="F13" s="974"/>
      <c r="G13" s="777"/>
      <c r="H13" s="777"/>
      <c r="I13" s="777"/>
      <c r="J13" s="777"/>
      <c r="K13" s="777"/>
      <c r="L13" s="773" t="str">
        <f t="shared" si="0"/>
        <v xml:space="preserve"> </v>
      </c>
      <c r="M13" s="973" t="str">
        <f t="shared" si="1"/>
        <v xml:space="preserve"> </v>
      </c>
      <c r="N13" s="973" t="str">
        <f t="shared" si="2"/>
        <v xml:space="preserve"> </v>
      </c>
      <c r="O13" s="973" t="str">
        <f t="shared" si="3"/>
        <v xml:space="preserve"> </v>
      </c>
      <c r="P13" s="973" t="str">
        <f t="shared" si="4"/>
        <v xml:space="preserve"> </v>
      </c>
    </row>
    <row r="14" spans="1:16" x14ac:dyDescent="0.25">
      <c r="A14" s="775"/>
      <c r="B14" s="775"/>
      <c r="C14" s="775"/>
      <c r="D14" s="754"/>
      <c r="E14" s="908"/>
      <c r="F14" s="974"/>
      <c r="G14" s="777"/>
      <c r="H14" s="777"/>
      <c r="I14" s="777"/>
      <c r="J14" s="777"/>
      <c r="K14" s="777"/>
      <c r="L14" s="773" t="str">
        <f t="shared" si="0"/>
        <v xml:space="preserve"> </v>
      </c>
      <c r="M14" s="973" t="str">
        <f t="shared" si="1"/>
        <v xml:space="preserve"> </v>
      </c>
      <c r="N14" s="973" t="str">
        <f t="shared" si="2"/>
        <v xml:space="preserve"> </v>
      </c>
      <c r="O14" s="973" t="str">
        <f t="shared" si="3"/>
        <v xml:space="preserve"> </v>
      </c>
      <c r="P14" s="973" t="str">
        <f t="shared" si="4"/>
        <v xml:space="preserve"> </v>
      </c>
    </row>
    <row r="15" spans="1:16" x14ac:dyDescent="0.25">
      <c r="A15" s="775"/>
      <c r="B15" s="775"/>
      <c r="C15" s="775"/>
      <c r="D15" s="754"/>
      <c r="E15" s="908"/>
      <c r="F15" s="974"/>
      <c r="G15" s="777"/>
      <c r="H15" s="777"/>
      <c r="I15" s="777"/>
      <c r="J15" s="777"/>
      <c r="K15" s="777"/>
      <c r="L15" s="773" t="str">
        <f t="shared" si="0"/>
        <v xml:space="preserve"> </v>
      </c>
      <c r="M15" s="973" t="str">
        <f t="shared" si="1"/>
        <v xml:space="preserve"> </v>
      </c>
      <c r="N15" s="973" t="str">
        <f t="shared" si="2"/>
        <v xml:space="preserve"> </v>
      </c>
      <c r="O15" s="973" t="str">
        <f t="shared" si="3"/>
        <v xml:space="preserve"> </v>
      </c>
      <c r="P15" s="973" t="str">
        <f t="shared" si="4"/>
        <v xml:space="preserve"> </v>
      </c>
    </row>
    <row r="16" spans="1:16" x14ac:dyDescent="0.25">
      <c r="A16" s="775"/>
      <c r="B16" s="775"/>
      <c r="C16" s="775"/>
      <c r="D16" s="754"/>
      <c r="E16" s="908"/>
      <c r="F16" s="974"/>
      <c r="G16" s="777"/>
      <c r="H16" s="777"/>
      <c r="I16" s="777"/>
      <c r="J16" s="777"/>
      <c r="K16" s="777"/>
      <c r="L16" s="773" t="str">
        <f t="shared" si="0"/>
        <v xml:space="preserve"> </v>
      </c>
      <c r="M16" s="973" t="str">
        <f t="shared" si="1"/>
        <v xml:space="preserve"> </v>
      </c>
      <c r="N16" s="973" t="str">
        <f t="shared" si="2"/>
        <v xml:space="preserve"> </v>
      </c>
      <c r="O16" s="973" t="str">
        <f t="shared" si="3"/>
        <v xml:space="preserve"> </v>
      </c>
      <c r="P16" s="973" t="str">
        <f t="shared" si="4"/>
        <v xml:space="preserve"> </v>
      </c>
    </row>
    <row r="17" spans="1:16" x14ac:dyDescent="0.25">
      <c r="A17" s="775"/>
      <c r="B17" s="775"/>
      <c r="C17" s="775"/>
      <c r="D17" s="754"/>
      <c r="E17" s="908"/>
      <c r="F17" s="974"/>
      <c r="G17" s="777"/>
      <c r="H17" s="777"/>
      <c r="I17" s="777"/>
      <c r="J17" s="777"/>
      <c r="K17" s="777"/>
      <c r="L17" s="773" t="str">
        <f t="shared" si="0"/>
        <v xml:space="preserve"> </v>
      </c>
      <c r="M17" s="973" t="str">
        <f t="shared" si="1"/>
        <v xml:space="preserve"> </v>
      </c>
      <c r="N17" s="973" t="str">
        <f t="shared" si="2"/>
        <v xml:space="preserve"> </v>
      </c>
      <c r="O17" s="973" t="str">
        <f t="shared" si="3"/>
        <v xml:space="preserve"> </v>
      </c>
      <c r="P17" s="973" t="str">
        <f t="shared" si="4"/>
        <v xml:space="preserve"> </v>
      </c>
    </row>
    <row r="18" spans="1:16" x14ac:dyDescent="0.25">
      <c r="A18" s="775"/>
      <c r="B18" s="775"/>
      <c r="C18" s="775"/>
      <c r="D18" s="754"/>
      <c r="E18" s="908"/>
      <c r="F18" s="974"/>
      <c r="G18" s="777"/>
      <c r="H18" s="777"/>
      <c r="I18" s="777"/>
      <c r="J18" s="777"/>
      <c r="K18" s="777"/>
      <c r="L18" s="773" t="str">
        <f t="shared" si="0"/>
        <v xml:space="preserve"> </v>
      </c>
      <c r="M18" s="973" t="str">
        <f t="shared" si="1"/>
        <v xml:space="preserve"> </v>
      </c>
      <c r="N18" s="973" t="str">
        <f t="shared" si="2"/>
        <v xml:space="preserve"> </v>
      </c>
      <c r="O18" s="973" t="str">
        <f t="shared" si="3"/>
        <v xml:space="preserve"> </v>
      </c>
      <c r="P18" s="973" t="str">
        <f t="shared" si="4"/>
        <v xml:space="preserve"> </v>
      </c>
    </row>
    <row r="19" spans="1:16" x14ac:dyDescent="0.25">
      <c r="A19" s="775"/>
      <c r="B19" s="775"/>
      <c r="C19" s="775"/>
      <c r="D19" s="754"/>
      <c r="E19" s="908"/>
      <c r="F19" s="974"/>
      <c r="G19" s="777"/>
      <c r="H19" s="777"/>
      <c r="I19" s="777"/>
      <c r="J19" s="777"/>
      <c r="K19" s="777"/>
      <c r="L19" s="773" t="str">
        <f t="shared" si="0"/>
        <v xml:space="preserve"> </v>
      </c>
      <c r="M19" s="973" t="str">
        <f t="shared" si="1"/>
        <v xml:space="preserve"> </v>
      </c>
      <c r="N19" s="973" t="str">
        <f t="shared" si="2"/>
        <v xml:space="preserve"> </v>
      </c>
      <c r="O19" s="973" t="str">
        <f t="shared" si="3"/>
        <v xml:space="preserve"> </v>
      </c>
      <c r="P19" s="973" t="str">
        <f t="shared" si="4"/>
        <v xml:space="preserve"> </v>
      </c>
    </row>
    <row r="20" spans="1:16" x14ac:dyDescent="0.25">
      <c r="A20" s="775"/>
      <c r="B20" s="775"/>
      <c r="C20" s="775"/>
      <c r="D20" s="754"/>
      <c r="E20" s="908"/>
      <c r="F20" s="974"/>
      <c r="G20" s="777"/>
      <c r="H20" s="777"/>
      <c r="I20" s="777"/>
      <c r="J20" s="777"/>
      <c r="K20" s="777"/>
      <c r="L20" s="773" t="str">
        <f t="shared" si="0"/>
        <v xml:space="preserve"> </v>
      </c>
      <c r="M20" s="973" t="str">
        <f t="shared" si="1"/>
        <v xml:space="preserve"> </v>
      </c>
      <c r="N20" s="973" t="str">
        <f t="shared" si="2"/>
        <v xml:space="preserve"> </v>
      </c>
      <c r="O20" s="973" t="str">
        <f t="shared" si="3"/>
        <v xml:space="preserve"> </v>
      </c>
      <c r="P20" s="973" t="str">
        <f t="shared" si="4"/>
        <v xml:space="preserve"> </v>
      </c>
    </row>
    <row r="21" spans="1:16" x14ac:dyDescent="0.25">
      <c r="A21" s="775"/>
      <c r="B21" s="775"/>
      <c r="C21" s="775"/>
      <c r="D21" s="754"/>
      <c r="E21" s="908"/>
      <c r="F21" s="974"/>
      <c r="G21" s="777"/>
      <c r="H21" s="777"/>
      <c r="I21" s="777"/>
      <c r="J21" s="777"/>
      <c r="K21" s="777"/>
      <c r="L21" s="773" t="str">
        <f t="shared" si="0"/>
        <v xml:space="preserve"> </v>
      </c>
      <c r="M21" s="973" t="str">
        <f t="shared" si="1"/>
        <v xml:space="preserve"> </v>
      </c>
      <c r="N21" s="973" t="str">
        <f t="shared" si="2"/>
        <v xml:space="preserve"> </v>
      </c>
      <c r="O21" s="973" t="str">
        <f t="shared" si="3"/>
        <v xml:space="preserve"> </v>
      </c>
      <c r="P21" s="973" t="str">
        <f t="shared" si="4"/>
        <v xml:space="preserve"> </v>
      </c>
    </row>
    <row r="22" spans="1:16" x14ac:dyDescent="0.25">
      <c r="A22" s="775"/>
      <c r="B22" s="775"/>
      <c r="C22" s="775"/>
      <c r="D22" s="754"/>
      <c r="E22" s="908"/>
      <c r="F22" s="974"/>
      <c r="G22" s="777"/>
      <c r="H22" s="777"/>
      <c r="I22" s="777"/>
      <c r="J22" s="777"/>
      <c r="K22" s="777"/>
      <c r="L22" s="773" t="str">
        <f t="shared" si="0"/>
        <v xml:space="preserve"> </v>
      </c>
      <c r="M22" s="973" t="str">
        <f t="shared" si="1"/>
        <v xml:space="preserve"> </v>
      </c>
      <c r="N22" s="973" t="str">
        <f t="shared" si="2"/>
        <v xml:space="preserve"> </v>
      </c>
      <c r="O22" s="973" t="str">
        <f t="shared" si="3"/>
        <v xml:space="preserve"> </v>
      </c>
      <c r="P22" s="973" t="str">
        <f t="shared" si="4"/>
        <v xml:space="preserve"> </v>
      </c>
    </row>
    <row r="23" spans="1:16" x14ac:dyDescent="0.25">
      <c r="A23" s="775"/>
      <c r="B23" s="775"/>
      <c r="C23" s="775"/>
      <c r="D23" s="754"/>
      <c r="E23" s="908"/>
      <c r="F23" s="974"/>
      <c r="G23" s="777"/>
      <c r="H23" s="777"/>
      <c r="I23" s="777"/>
      <c r="J23" s="777"/>
      <c r="K23" s="777"/>
      <c r="L23" s="773" t="str">
        <f t="shared" si="0"/>
        <v xml:space="preserve"> </v>
      </c>
      <c r="M23" s="973" t="str">
        <f t="shared" si="1"/>
        <v xml:space="preserve"> </v>
      </c>
      <c r="N23" s="973" t="str">
        <f t="shared" si="2"/>
        <v xml:space="preserve"> </v>
      </c>
      <c r="O23" s="973" t="str">
        <f t="shared" si="3"/>
        <v xml:space="preserve"> </v>
      </c>
      <c r="P23" s="973" t="str">
        <f t="shared" si="4"/>
        <v xml:space="preserve"> </v>
      </c>
    </row>
    <row r="24" spans="1:16" x14ac:dyDescent="0.25">
      <c r="A24" s="775"/>
      <c r="B24" s="775"/>
      <c r="C24" s="775"/>
      <c r="D24" s="754"/>
      <c r="E24" s="908"/>
      <c r="F24" s="974"/>
      <c r="G24" s="777"/>
      <c r="H24" s="777"/>
      <c r="I24" s="777"/>
      <c r="J24" s="777"/>
      <c r="K24" s="777"/>
      <c r="L24" s="773" t="str">
        <f t="shared" si="0"/>
        <v xml:space="preserve"> </v>
      </c>
      <c r="M24" s="973" t="str">
        <f t="shared" si="1"/>
        <v xml:space="preserve"> </v>
      </c>
      <c r="N24" s="973" t="str">
        <f t="shared" si="2"/>
        <v xml:space="preserve"> </v>
      </c>
      <c r="O24" s="973" t="str">
        <f t="shared" si="3"/>
        <v xml:space="preserve"> </v>
      </c>
      <c r="P24" s="973" t="str">
        <f t="shared" si="4"/>
        <v xml:space="preserve"> </v>
      </c>
    </row>
    <row r="25" spans="1:16" x14ac:dyDescent="0.25">
      <c r="A25" s="775"/>
      <c r="B25" s="775"/>
      <c r="C25" s="775"/>
      <c r="D25" s="754"/>
      <c r="E25" s="908"/>
      <c r="F25" s="974"/>
      <c r="G25" s="777"/>
      <c r="H25" s="777"/>
      <c r="I25" s="777"/>
      <c r="J25" s="777"/>
      <c r="K25" s="777"/>
      <c r="L25" s="773" t="str">
        <f t="shared" si="0"/>
        <v xml:space="preserve"> </v>
      </c>
      <c r="M25" s="973" t="str">
        <f t="shared" si="1"/>
        <v xml:space="preserve"> </v>
      </c>
      <c r="N25" s="973" t="str">
        <f t="shared" si="2"/>
        <v xml:space="preserve"> </v>
      </c>
      <c r="O25" s="973" t="str">
        <f t="shared" si="3"/>
        <v xml:space="preserve"> </v>
      </c>
      <c r="P25" s="973" t="str">
        <f t="shared" si="4"/>
        <v xml:space="preserve"> </v>
      </c>
    </row>
    <row r="26" spans="1:16" x14ac:dyDescent="0.25">
      <c r="A26" s="775"/>
      <c r="B26" s="775"/>
      <c r="C26" s="775"/>
      <c r="D26" s="754"/>
      <c r="E26" s="908"/>
      <c r="F26" s="974"/>
      <c r="G26" s="777"/>
      <c r="H26" s="777"/>
      <c r="I26" s="777"/>
      <c r="J26" s="777"/>
      <c r="K26" s="777"/>
      <c r="L26" s="773" t="str">
        <f t="shared" si="0"/>
        <v xml:space="preserve"> </v>
      </c>
      <c r="M26" s="973" t="str">
        <f t="shared" si="1"/>
        <v xml:space="preserve"> </v>
      </c>
      <c r="N26" s="973" t="str">
        <f t="shared" si="2"/>
        <v xml:space="preserve"> </v>
      </c>
      <c r="O26" s="973" t="str">
        <f t="shared" si="3"/>
        <v xml:space="preserve"> </v>
      </c>
      <c r="P26" s="973" t="str">
        <f t="shared" si="4"/>
        <v xml:space="preserve"> </v>
      </c>
    </row>
    <row r="27" spans="1:16" x14ac:dyDescent="0.25">
      <c r="A27" s="775"/>
      <c r="B27" s="775"/>
      <c r="C27" s="775"/>
      <c r="D27" s="754"/>
      <c r="E27" s="908"/>
      <c r="F27" s="974"/>
      <c r="G27" s="777"/>
      <c r="H27" s="777"/>
      <c r="I27" s="777"/>
      <c r="J27" s="777"/>
      <c r="K27" s="777"/>
      <c r="L27" s="773" t="str">
        <f t="shared" si="0"/>
        <v xml:space="preserve"> </v>
      </c>
      <c r="M27" s="973" t="str">
        <f t="shared" si="1"/>
        <v xml:space="preserve"> </v>
      </c>
      <c r="N27" s="973" t="str">
        <f t="shared" si="2"/>
        <v xml:space="preserve"> </v>
      </c>
      <c r="O27" s="973" t="str">
        <f t="shared" si="3"/>
        <v xml:space="preserve"> </v>
      </c>
      <c r="P27" s="973" t="str">
        <f t="shared" si="4"/>
        <v xml:space="preserve"> </v>
      </c>
    </row>
    <row r="28" spans="1:16" x14ac:dyDescent="0.25">
      <c r="A28" s="775"/>
      <c r="B28" s="775"/>
      <c r="C28" s="775"/>
      <c r="D28" s="754"/>
      <c r="E28" s="908"/>
      <c r="F28" s="974"/>
      <c r="G28" s="777"/>
      <c r="H28" s="777"/>
      <c r="I28" s="777"/>
      <c r="J28" s="777"/>
      <c r="K28" s="777"/>
      <c r="L28" s="773" t="str">
        <f t="shared" si="0"/>
        <v xml:space="preserve"> </v>
      </c>
      <c r="M28" s="973" t="str">
        <f t="shared" si="1"/>
        <v xml:space="preserve"> </v>
      </c>
      <c r="N28" s="973" t="str">
        <f t="shared" si="2"/>
        <v xml:space="preserve"> </v>
      </c>
      <c r="O28" s="973" t="str">
        <f t="shared" si="3"/>
        <v xml:space="preserve"> </v>
      </c>
      <c r="P28" s="973" t="str">
        <f t="shared" si="4"/>
        <v xml:space="preserve"> </v>
      </c>
    </row>
    <row r="29" spans="1:16" x14ac:dyDescent="0.25">
      <c r="A29" s="775"/>
      <c r="B29" s="775"/>
      <c r="C29" s="775"/>
      <c r="D29" s="754"/>
      <c r="E29" s="908"/>
      <c r="F29" s="974"/>
      <c r="G29" s="777"/>
      <c r="H29" s="777"/>
      <c r="I29" s="777"/>
      <c r="J29" s="777"/>
      <c r="K29" s="777"/>
      <c r="L29" s="773" t="str">
        <f t="shared" si="0"/>
        <v xml:space="preserve"> </v>
      </c>
      <c r="M29" s="973" t="str">
        <f t="shared" si="1"/>
        <v xml:space="preserve"> </v>
      </c>
      <c r="N29" s="973" t="str">
        <f t="shared" si="2"/>
        <v xml:space="preserve"> </v>
      </c>
      <c r="O29" s="973" t="str">
        <f t="shared" si="3"/>
        <v xml:space="preserve"> </v>
      </c>
      <c r="P29" s="973" t="str">
        <f t="shared" si="4"/>
        <v xml:space="preserve"> </v>
      </c>
    </row>
    <row r="30" spans="1:16" x14ac:dyDescent="0.25">
      <c r="A30" s="775"/>
      <c r="B30" s="775"/>
      <c r="C30" s="775"/>
      <c r="D30" s="754"/>
      <c r="E30" s="908"/>
      <c r="F30" s="974"/>
      <c r="G30" s="777"/>
      <c r="H30" s="777"/>
      <c r="I30" s="777"/>
      <c r="J30" s="777"/>
      <c r="K30" s="777"/>
      <c r="L30" s="773" t="str">
        <f t="shared" si="0"/>
        <v xml:space="preserve"> </v>
      </c>
      <c r="M30" s="973" t="str">
        <f t="shared" si="1"/>
        <v xml:space="preserve"> </v>
      </c>
      <c r="N30" s="973" t="str">
        <f t="shared" si="2"/>
        <v xml:space="preserve"> </v>
      </c>
      <c r="O30" s="973" t="str">
        <f t="shared" si="3"/>
        <v xml:space="preserve"> </v>
      </c>
      <c r="P30" s="973" t="str">
        <f t="shared" si="4"/>
        <v xml:space="preserve"> </v>
      </c>
    </row>
    <row r="31" spans="1:16" x14ac:dyDescent="0.25">
      <c r="A31" s="775"/>
      <c r="B31" s="775"/>
      <c r="C31" s="775"/>
      <c r="D31" s="754"/>
      <c r="E31" s="908"/>
      <c r="F31" s="974"/>
      <c r="G31" s="777"/>
      <c r="H31" s="777"/>
      <c r="I31" s="777"/>
      <c r="J31" s="777"/>
      <c r="K31" s="777"/>
      <c r="L31" s="773" t="str">
        <f t="shared" si="0"/>
        <v xml:space="preserve"> </v>
      </c>
      <c r="M31" s="973" t="str">
        <f t="shared" si="1"/>
        <v xml:space="preserve"> </v>
      </c>
      <c r="N31" s="973" t="str">
        <f t="shared" si="2"/>
        <v xml:space="preserve"> </v>
      </c>
      <c r="O31" s="973" t="str">
        <f t="shared" si="3"/>
        <v xml:space="preserve"> </v>
      </c>
      <c r="P31" s="973" t="str">
        <f t="shared" si="4"/>
        <v xml:space="preserve"> </v>
      </c>
    </row>
    <row r="32" spans="1:16" x14ac:dyDescent="0.25">
      <c r="A32" s="775"/>
      <c r="B32" s="775"/>
      <c r="C32" s="775"/>
      <c r="D32" s="754"/>
      <c r="E32" s="908"/>
      <c r="F32" s="974"/>
      <c r="G32" s="777"/>
      <c r="H32" s="777"/>
      <c r="I32" s="777"/>
      <c r="J32" s="777"/>
      <c r="K32" s="777"/>
      <c r="L32" s="773" t="str">
        <f t="shared" si="0"/>
        <v xml:space="preserve"> </v>
      </c>
      <c r="M32" s="973" t="str">
        <f t="shared" si="1"/>
        <v xml:space="preserve"> </v>
      </c>
      <c r="N32" s="973" t="str">
        <f t="shared" si="2"/>
        <v xml:space="preserve"> </v>
      </c>
      <c r="O32" s="973" t="str">
        <f t="shared" si="3"/>
        <v xml:space="preserve"> </v>
      </c>
      <c r="P32" s="973" t="str">
        <f t="shared" si="4"/>
        <v xml:space="preserve"> </v>
      </c>
    </row>
    <row r="33" spans="1:16" x14ac:dyDescent="0.25">
      <c r="A33" s="775"/>
      <c r="B33" s="775"/>
      <c r="C33" s="775"/>
      <c r="D33" s="754"/>
      <c r="E33" s="908"/>
      <c r="F33" s="974"/>
      <c r="G33" s="777"/>
      <c r="H33" s="777"/>
      <c r="I33" s="777"/>
      <c r="J33" s="777"/>
      <c r="K33" s="777"/>
      <c r="L33" s="773" t="str">
        <f t="shared" si="0"/>
        <v xml:space="preserve"> </v>
      </c>
      <c r="M33" s="973" t="str">
        <f t="shared" si="1"/>
        <v xml:space="preserve"> </v>
      </c>
      <c r="N33" s="973" t="str">
        <f t="shared" si="2"/>
        <v xml:space="preserve"> </v>
      </c>
      <c r="O33" s="973" t="str">
        <f t="shared" si="3"/>
        <v xml:space="preserve"> </v>
      </c>
      <c r="P33" s="973" t="str">
        <f t="shared" si="4"/>
        <v xml:space="preserve"> </v>
      </c>
    </row>
    <row r="34" spans="1:16" x14ac:dyDescent="0.25">
      <c r="A34" s="775"/>
      <c r="B34" s="775"/>
      <c r="C34" s="775"/>
      <c r="D34" s="754"/>
      <c r="E34" s="908"/>
      <c r="F34" s="974"/>
      <c r="G34" s="777"/>
      <c r="H34" s="777"/>
      <c r="I34" s="777"/>
      <c r="J34" s="777"/>
      <c r="K34" s="777"/>
      <c r="L34" s="773" t="str">
        <f t="shared" si="0"/>
        <v xml:space="preserve"> </v>
      </c>
      <c r="M34" s="973" t="str">
        <f t="shared" si="1"/>
        <v xml:space="preserve"> </v>
      </c>
      <c r="N34" s="973" t="str">
        <f t="shared" si="2"/>
        <v xml:space="preserve"> </v>
      </c>
      <c r="O34" s="973" t="str">
        <f t="shared" si="3"/>
        <v xml:space="preserve"> </v>
      </c>
      <c r="P34" s="973" t="str">
        <f t="shared" si="4"/>
        <v xml:space="preserve"> </v>
      </c>
    </row>
    <row r="35" spans="1:16" x14ac:dyDescent="0.25">
      <c r="A35" s="775"/>
      <c r="B35" s="775"/>
      <c r="C35" s="775"/>
      <c r="D35" s="754"/>
      <c r="E35" s="908"/>
      <c r="F35" s="974"/>
      <c r="G35" s="777"/>
      <c r="H35" s="777"/>
      <c r="I35" s="777"/>
      <c r="J35" s="777"/>
      <c r="K35" s="777"/>
      <c r="L35" s="773" t="str">
        <f t="shared" si="0"/>
        <v xml:space="preserve"> </v>
      </c>
      <c r="M35" s="973" t="str">
        <f t="shared" si="1"/>
        <v xml:space="preserve"> </v>
      </c>
      <c r="N35" s="973" t="str">
        <f t="shared" si="2"/>
        <v xml:space="preserve"> </v>
      </c>
      <c r="O35" s="973" t="str">
        <f t="shared" si="3"/>
        <v xml:space="preserve"> </v>
      </c>
      <c r="P35" s="973" t="str">
        <f t="shared" si="4"/>
        <v xml:space="preserve"> </v>
      </c>
    </row>
    <row r="36" spans="1:16" x14ac:dyDescent="0.25">
      <c r="A36" s="775"/>
      <c r="B36" s="775"/>
      <c r="C36" s="775"/>
      <c r="D36" s="754"/>
      <c r="E36" s="908"/>
      <c r="F36" s="974"/>
      <c r="G36" s="777"/>
      <c r="H36" s="777"/>
      <c r="I36" s="777"/>
      <c r="J36" s="777"/>
      <c r="K36" s="777"/>
      <c r="L36" s="773" t="str">
        <f t="shared" si="0"/>
        <v xml:space="preserve"> </v>
      </c>
      <c r="M36" s="973" t="str">
        <f t="shared" si="1"/>
        <v xml:space="preserve"> </v>
      </c>
      <c r="N36" s="973" t="str">
        <f t="shared" si="2"/>
        <v xml:space="preserve"> </v>
      </c>
      <c r="O36" s="973" t="str">
        <f t="shared" si="3"/>
        <v xml:space="preserve"> </v>
      </c>
      <c r="P36" s="973" t="str">
        <f t="shared" si="4"/>
        <v xml:space="preserve"> </v>
      </c>
    </row>
    <row r="37" spans="1:16" x14ac:dyDescent="0.25">
      <c r="A37" s="775"/>
      <c r="B37" s="775"/>
      <c r="C37" s="775"/>
      <c r="D37" s="754"/>
      <c r="E37" s="908"/>
      <c r="F37" s="974"/>
      <c r="G37" s="777"/>
      <c r="H37" s="777"/>
      <c r="I37" s="777"/>
      <c r="J37" s="777"/>
      <c r="K37" s="777"/>
      <c r="L37" s="773" t="str">
        <f t="shared" si="0"/>
        <v xml:space="preserve"> </v>
      </c>
      <c r="M37" s="973" t="str">
        <f t="shared" si="1"/>
        <v xml:space="preserve"> </v>
      </c>
      <c r="N37" s="973" t="str">
        <f t="shared" si="2"/>
        <v xml:space="preserve"> </v>
      </c>
      <c r="O37" s="973" t="str">
        <f t="shared" si="3"/>
        <v xml:space="preserve"> </v>
      </c>
      <c r="P37" s="973" t="str">
        <f t="shared" si="4"/>
        <v xml:space="preserve"> </v>
      </c>
    </row>
    <row r="38" spans="1:16" x14ac:dyDescent="0.25">
      <c r="A38" s="775"/>
      <c r="B38" s="775"/>
      <c r="C38" s="775"/>
      <c r="D38" s="754"/>
      <c r="E38" s="908"/>
      <c r="F38" s="974"/>
      <c r="G38" s="777"/>
      <c r="H38" s="777"/>
      <c r="I38" s="777"/>
      <c r="J38" s="777"/>
      <c r="K38" s="777"/>
      <c r="L38" s="773" t="str">
        <f t="shared" si="0"/>
        <v xml:space="preserve"> </v>
      </c>
      <c r="M38" s="973" t="str">
        <f t="shared" si="1"/>
        <v xml:space="preserve"> </v>
      </c>
      <c r="N38" s="973" t="str">
        <f t="shared" si="2"/>
        <v xml:space="preserve"> </v>
      </c>
      <c r="O38" s="973" t="str">
        <f t="shared" si="3"/>
        <v xml:space="preserve"> </v>
      </c>
      <c r="P38" s="973" t="str">
        <f t="shared" si="4"/>
        <v xml:space="preserve"> </v>
      </c>
    </row>
    <row r="39" spans="1:16" x14ac:dyDescent="0.25">
      <c r="A39" s="775"/>
      <c r="B39" s="775"/>
      <c r="C39" s="775"/>
      <c r="D39" s="754"/>
      <c r="E39" s="908"/>
      <c r="F39" s="974"/>
      <c r="G39" s="777"/>
      <c r="H39" s="777"/>
      <c r="I39" s="777"/>
      <c r="J39" s="777"/>
      <c r="K39" s="777"/>
      <c r="L39" s="773" t="str">
        <f t="shared" si="0"/>
        <v xml:space="preserve"> </v>
      </c>
      <c r="M39" s="973" t="str">
        <f t="shared" si="1"/>
        <v xml:space="preserve"> </v>
      </c>
      <c r="N39" s="973" t="str">
        <f t="shared" si="2"/>
        <v xml:space="preserve"> </v>
      </c>
      <c r="O39" s="973" t="str">
        <f t="shared" si="3"/>
        <v xml:space="preserve"> </v>
      </c>
      <c r="P39" s="973" t="str">
        <f t="shared" si="4"/>
        <v xml:space="preserve"> </v>
      </c>
    </row>
    <row r="40" spans="1:16" x14ac:dyDescent="0.25">
      <c r="A40" s="775"/>
      <c r="B40" s="775"/>
      <c r="C40" s="775"/>
      <c r="D40" s="754"/>
      <c r="E40" s="908"/>
      <c r="F40" s="974"/>
      <c r="G40" s="777"/>
      <c r="H40" s="777"/>
      <c r="I40" s="777"/>
      <c r="J40" s="777"/>
      <c r="K40" s="777"/>
      <c r="L40" s="773" t="str">
        <f t="shared" si="0"/>
        <v xml:space="preserve"> </v>
      </c>
      <c r="M40" s="973" t="str">
        <f t="shared" si="1"/>
        <v xml:space="preserve"> </v>
      </c>
      <c r="N40" s="973" t="str">
        <f t="shared" si="2"/>
        <v xml:space="preserve"> </v>
      </c>
      <c r="O40" s="973" t="str">
        <f t="shared" si="3"/>
        <v xml:space="preserve"> </v>
      </c>
      <c r="P40" s="973" t="str">
        <f t="shared" si="4"/>
        <v xml:space="preserve"> </v>
      </c>
    </row>
    <row r="41" spans="1:16" x14ac:dyDescent="0.25">
      <c r="A41" s="775"/>
      <c r="B41" s="775"/>
      <c r="C41" s="775"/>
      <c r="D41" s="754"/>
      <c r="E41" s="908"/>
      <c r="F41" s="974"/>
      <c r="G41" s="777"/>
      <c r="H41" s="777"/>
      <c r="I41" s="777"/>
      <c r="J41" s="777"/>
      <c r="K41" s="777"/>
      <c r="L41" s="773" t="str">
        <f t="shared" si="0"/>
        <v xml:space="preserve"> </v>
      </c>
      <c r="M41" s="973" t="str">
        <f t="shared" si="1"/>
        <v xml:space="preserve"> </v>
      </c>
      <c r="N41" s="973" t="str">
        <f t="shared" si="2"/>
        <v xml:space="preserve"> </v>
      </c>
      <c r="O41" s="973" t="str">
        <f t="shared" si="3"/>
        <v xml:space="preserve"> </v>
      </c>
      <c r="P41" s="973" t="str">
        <f t="shared" si="4"/>
        <v xml:space="preserve"> </v>
      </c>
    </row>
    <row r="42" spans="1:16" x14ac:dyDescent="0.25">
      <c r="A42" s="775"/>
      <c r="B42" s="775"/>
      <c r="C42" s="775"/>
      <c r="D42" s="754"/>
      <c r="E42" s="908"/>
      <c r="F42" s="974"/>
      <c r="G42" s="777"/>
      <c r="H42" s="777"/>
      <c r="I42" s="777"/>
      <c r="J42" s="777"/>
      <c r="K42" s="777"/>
      <c r="L42" s="773" t="str">
        <f t="shared" si="0"/>
        <v xml:space="preserve"> </v>
      </c>
      <c r="M42" s="973" t="str">
        <f t="shared" si="1"/>
        <v xml:space="preserve"> </v>
      </c>
      <c r="N42" s="973" t="str">
        <f t="shared" si="2"/>
        <v xml:space="preserve"> </v>
      </c>
      <c r="O42" s="973" t="str">
        <f t="shared" si="3"/>
        <v xml:space="preserve"> </v>
      </c>
      <c r="P42" s="973" t="str">
        <f t="shared" si="4"/>
        <v xml:space="preserve"> </v>
      </c>
    </row>
    <row r="43" spans="1:16" x14ac:dyDescent="0.25">
      <c r="A43" s="775"/>
      <c r="B43" s="775"/>
      <c r="C43" s="775"/>
      <c r="D43" s="754"/>
      <c r="E43" s="908"/>
      <c r="F43" s="974"/>
      <c r="G43" s="777"/>
      <c r="H43" s="777"/>
      <c r="I43" s="777"/>
      <c r="J43" s="777"/>
      <c r="K43" s="777"/>
      <c r="L43" s="773" t="str">
        <f t="shared" si="0"/>
        <v xml:space="preserve"> </v>
      </c>
      <c r="M43" s="973" t="str">
        <f t="shared" si="1"/>
        <v xml:space="preserve"> </v>
      </c>
      <c r="N43" s="973" t="str">
        <f t="shared" si="2"/>
        <v xml:space="preserve"> </v>
      </c>
      <c r="O43" s="973" t="str">
        <f t="shared" si="3"/>
        <v xml:space="preserve"> </v>
      </c>
      <c r="P43" s="973" t="str">
        <f t="shared" si="4"/>
        <v xml:space="preserve"> </v>
      </c>
    </row>
    <row r="44" spans="1:16" x14ac:dyDescent="0.25">
      <c r="A44" s="775"/>
      <c r="B44" s="775"/>
      <c r="C44" s="775"/>
      <c r="D44" s="754"/>
      <c r="E44" s="908"/>
      <c r="F44" s="974"/>
      <c r="G44" s="777"/>
      <c r="H44" s="777"/>
      <c r="I44" s="777"/>
      <c r="J44" s="777"/>
      <c r="K44" s="777"/>
      <c r="L44" s="773" t="str">
        <f t="shared" si="0"/>
        <v xml:space="preserve"> </v>
      </c>
      <c r="M44" s="973" t="str">
        <f t="shared" si="1"/>
        <v xml:space="preserve"> </v>
      </c>
      <c r="N44" s="973" t="str">
        <f t="shared" si="2"/>
        <v xml:space="preserve"> </v>
      </c>
      <c r="O44" s="973" t="str">
        <f t="shared" si="3"/>
        <v xml:space="preserve"> </v>
      </c>
      <c r="P44" s="973" t="str">
        <f t="shared" si="4"/>
        <v xml:space="preserve"> </v>
      </c>
    </row>
    <row r="45" spans="1:16" x14ac:dyDescent="0.25">
      <c r="A45" s="775"/>
      <c r="B45" s="775"/>
      <c r="C45" s="775"/>
      <c r="D45" s="754"/>
      <c r="E45" s="908"/>
      <c r="F45" s="974"/>
      <c r="G45" s="777"/>
      <c r="H45" s="777"/>
      <c r="I45" s="777"/>
      <c r="J45" s="777"/>
      <c r="K45" s="777"/>
      <c r="L45" s="773" t="str">
        <f t="shared" si="0"/>
        <v xml:space="preserve"> </v>
      </c>
      <c r="M45" s="973" t="str">
        <f t="shared" si="1"/>
        <v xml:space="preserve"> </v>
      </c>
      <c r="N45" s="973" t="str">
        <f t="shared" si="2"/>
        <v xml:space="preserve"> </v>
      </c>
      <c r="O45" s="973" t="str">
        <f t="shared" si="3"/>
        <v xml:space="preserve"> </v>
      </c>
      <c r="P45" s="973" t="str">
        <f t="shared" si="4"/>
        <v xml:space="preserve"> </v>
      </c>
    </row>
    <row r="46" spans="1:16" x14ac:dyDescent="0.25">
      <c r="A46" s="775"/>
      <c r="B46" s="775"/>
      <c r="C46" s="775"/>
      <c r="D46" s="754"/>
      <c r="E46" s="908"/>
      <c r="F46" s="974"/>
      <c r="G46" s="777"/>
      <c r="H46" s="777"/>
      <c r="I46" s="777"/>
      <c r="J46" s="777"/>
      <c r="K46" s="777"/>
      <c r="L46" s="773" t="str">
        <f t="shared" si="0"/>
        <v xml:space="preserve"> </v>
      </c>
      <c r="M46" s="973" t="str">
        <f t="shared" si="1"/>
        <v xml:space="preserve"> </v>
      </c>
      <c r="N46" s="973" t="str">
        <f t="shared" si="2"/>
        <v xml:space="preserve"> </v>
      </c>
      <c r="O46" s="973" t="str">
        <f t="shared" si="3"/>
        <v xml:space="preserve"> </v>
      </c>
      <c r="P46" s="973" t="str">
        <f t="shared" si="4"/>
        <v xml:space="preserve"> </v>
      </c>
    </row>
    <row r="47" spans="1:16" x14ac:dyDescent="0.25">
      <c r="A47" s="775"/>
      <c r="B47" s="775"/>
      <c r="C47" s="775"/>
      <c r="D47" s="754"/>
      <c r="E47" s="908"/>
      <c r="F47" s="974"/>
      <c r="G47" s="777"/>
      <c r="H47" s="777"/>
      <c r="I47" s="777"/>
      <c r="J47" s="777"/>
      <c r="K47" s="777"/>
      <c r="L47" s="773" t="str">
        <f t="shared" si="0"/>
        <v xml:space="preserve"> </v>
      </c>
      <c r="M47" s="973" t="str">
        <f t="shared" si="1"/>
        <v xml:space="preserve"> </v>
      </c>
      <c r="N47" s="973" t="str">
        <f t="shared" si="2"/>
        <v xml:space="preserve"> </v>
      </c>
      <c r="O47" s="973" t="str">
        <f t="shared" si="3"/>
        <v xml:space="preserve"> </v>
      </c>
      <c r="P47" s="973" t="str">
        <f t="shared" si="4"/>
        <v xml:space="preserve"> </v>
      </c>
    </row>
    <row r="48" spans="1:16" x14ac:dyDescent="0.25">
      <c r="A48" s="775"/>
      <c r="B48" s="775"/>
      <c r="C48" s="775"/>
      <c r="D48" s="754"/>
      <c r="E48" s="908"/>
      <c r="F48" s="974"/>
      <c r="G48" s="777"/>
      <c r="H48" s="777"/>
      <c r="I48" s="777"/>
      <c r="J48" s="777"/>
      <c r="K48" s="777"/>
      <c r="L48" s="773" t="str">
        <f t="shared" si="0"/>
        <v xml:space="preserve"> </v>
      </c>
      <c r="M48" s="973" t="str">
        <f t="shared" si="1"/>
        <v xml:space="preserve"> </v>
      </c>
      <c r="N48" s="973" t="str">
        <f t="shared" si="2"/>
        <v xml:space="preserve"> </v>
      </c>
      <c r="O48" s="973" t="str">
        <f t="shared" si="3"/>
        <v xml:space="preserve"> </v>
      </c>
      <c r="P48" s="973" t="str">
        <f t="shared" si="4"/>
        <v xml:space="preserve"> </v>
      </c>
    </row>
    <row r="49" spans="1:16" x14ac:dyDescent="0.25">
      <c r="A49" s="775"/>
      <c r="B49" s="775"/>
      <c r="C49" s="775"/>
      <c r="D49" s="754"/>
      <c r="E49" s="908"/>
      <c r="F49" s="974"/>
      <c r="G49" s="777"/>
      <c r="H49" s="777"/>
      <c r="I49" s="777"/>
      <c r="J49" s="777"/>
      <c r="K49" s="777"/>
      <c r="L49" s="773" t="str">
        <f t="shared" si="0"/>
        <v xml:space="preserve"> </v>
      </c>
      <c r="M49" s="973" t="str">
        <f t="shared" si="1"/>
        <v xml:space="preserve"> </v>
      </c>
      <c r="N49" s="973" t="str">
        <f t="shared" si="2"/>
        <v xml:space="preserve"> </v>
      </c>
      <c r="O49" s="973" t="str">
        <f t="shared" si="3"/>
        <v xml:space="preserve"> </v>
      </c>
      <c r="P49" s="973" t="str">
        <f t="shared" si="4"/>
        <v xml:space="preserve"> </v>
      </c>
    </row>
    <row r="50" spans="1:16" x14ac:dyDescent="0.25">
      <c r="A50" s="775"/>
      <c r="B50" s="775"/>
      <c r="C50" s="775"/>
      <c r="D50" s="754"/>
      <c r="E50" s="908"/>
      <c r="F50" s="974"/>
      <c r="G50" s="777"/>
      <c r="H50" s="777"/>
      <c r="I50" s="777"/>
      <c r="J50" s="777"/>
      <c r="K50" s="777"/>
      <c r="L50" s="773" t="str">
        <f t="shared" si="0"/>
        <v xml:space="preserve"> </v>
      </c>
      <c r="M50" s="973" t="str">
        <f t="shared" si="1"/>
        <v xml:space="preserve"> </v>
      </c>
      <c r="N50" s="973" t="str">
        <f t="shared" si="2"/>
        <v xml:space="preserve"> </v>
      </c>
      <c r="O50" s="973" t="str">
        <f t="shared" si="3"/>
        <v xml:space="preserve"> </v>
      </c>
      <c r="P50" s="973" t="str">
        <f t="shared" si="4"/>
        <v xml:space="preserve"> </v>
      </c>
    </row>
    <row r="51" spans="1:16" x14ac:dyDescent="0.25">
      <c r="A51" s="775"/>
      <c r="B51" s="775"/>
      <c r="C51" s="775"/>
      <c r="D51" s="754"/>
      <c r="E51" s="908"/>
      <c r="F51" s="974"/>
      <c r="G51" s="777"/>
      <c r="H51" s="777"/>
      <c r="I51" s="777"/>
      <c r="J51" s="777"/>
      <c r="K51" s="777"/>
      <c r="L51" s="773" t="str">
        <f t="shared" si="0"/>
        <v xml:space="preserve"> </v>
      </c>
      <c r="M51" s="973" t="str">
        <f t="shared" si="1"/>
        <v xml:space="preserve"> </v>
      </c>
      <c r="N51" s="973" t="str">
        <f t="shared" si="2"/>
        <v xml:space="preserve"> </v>
      </c>
      <c r="O51" s="973" t="str">
        <f t="shared" si="3"/>
        <v xml:space="preserve"> </v>
      </c>
      <c r="P51" s="973" t="str">
        <f t="shared" si="4"/>
        <v xml:space="preserve"> </v>
      </c>
    </row>
    <row r="52" spans="1:16" x14ac:dyDescent="0.25">
      <c r="A52" s="775"/>
      <c r="B52" s="775"/>
      <c r="C52" s="775"/>
      <c r="D52" s="754"/>
      <c r="E52" s="908"/>
      <c r="F52" s="974"/>
      <c r="G52" s="777"/>
      <c r="H52" s="777"/>
      <c r="I52" s="777"/>
      <c r="J52" s="777"/>
      <c r="K52" s="777"/>
      <c r="L52" s="773" t="str">
        <f t="shared" si="0"/>
        <v xml:space="preserve"> </v>
      </c>
      <c r="M52" s="973" t="str">
        <f t="shared" si="1"/>
        <v xml:space="preserve"> </v>
      </c>
      <c r="N52" s="973" t="str">
        <f t="shared" si="2"/>
        <v xml:space="preserve"> </v>
      </c>
      <c r="O52" s="973" t="str">
        <f t="shared" si="3"/>
        <v xml:space="preserve"> </v>
      </c>
      <c r="P52" s="973" t="str">
        <f t="shared" si="4"/>
        <v xml:space="preserve"> </v>
      </c>
    </row>
    <row r="53" spans="1:16" x14ac:dyDescent="0.25">
      <c r="A53" s="775"/>
      <c r="B53" s="775"/>
      <c r="C53" s="775"/>
      <c r="D53" s="754"/>
      <c r="E53" s="908"/>
      <c r="F53" s="974"/>
      <c r="G53" s="777"/>
      <c r="H53" s="777"/>
      <c r="I53" s="777"/>
      <c r="J53" s="777"/>
      <c r="K53" s="777"/>
      <c r="L53" s="773" t="str">
        <f t="shared" si="0"/>
        <v xml:space="preserve"> </v>
      </c>
      <c r="M53" s="973" t="str">
        <f t="shared" si="1"/>
        <v xml:space="preserve"> </v>
      </c>
      <c r="N53" s="973" t="str">
        <f t="shared" si="2"/>
        <v xml:space="preserve"> </v>
      </c>
      <c r="O53" s="973" t="str">
        <f t="shared" si="3"/>
        <v xml:space="preserve"> </v>
      </c>
      <c r="P53" s="973" t="str">
        <f t="shared" si="4"/>
        <v xml:space="preserve"> </v>
      </c>
    </row>
    <row r="54" spans="1:16" x14ac:dyDescent="0.25">
      <c r="A54" s="775"/>
      <c r="B54" s="775"/>
      <c r="C54" s="775"/>
      <c r="D54" s="754"/>
      <c r="E54" s="908"/>
      <c r="F54" s="974"/>
      <c r="G54" s="777"/>
      <c r="H54" s="777"/>
      <c r="I54" s="777"/>
      <c r="J54" s="777"/>
      <c r="K54" s="777"/>
      <c r="L54" s="773" t="str">
        <f t="shared" si="0"/>
        <v xml:space="preserve"> </v>
      </c>
      <c r="M54" s="973" t="str">
        <f t="shared" si="1"/>
        <v xml:space="preserve"> </v>
      </c>
      <c r="N54" s="973" t="str">
        <f t="shared" si="2"/>
        <v xml:space="preserve"> </v>
      </c>
      <c r="O54" s="973" t="str">
        <f t="shared" si="3"/>
        <v xml:space="preserve"> </v>
      </c>
      <c r="P54" s="973" t="str">
        <f t="shared" si="4"/>
        <v xml:space="preserve"> </v>
      </c>
    </row>
    <row r="55" spans="1:16" x14ac:dyDescent="0.25">
      <c r="A55" s="775"/>
      <c r="B55" s="775"/>
      <c r="C55" s="775"/>
      <c r="D55" s="754"/>
      <c r="E55" s="908"/>
      <c r="F55" s="974"/>
      <c r="G55" s="777"/>
      <c r="H55" s="777"/>
      <c r="I55" s="777"/>
      <c r="J55" s="777"/>
      <c r="K55" s="777"/>
      <c r="L55" s="773" t="str">
        <f t="shared" si="0"/>
        <v xml:space="preserve"> </v>
      </c>
      <c r="M55" s="973" t="str">
        <f t="shared" si="1"/>
        <v xml:space="preserve"> </v>
      </c>
      <c r="N55" s="973" t="str">
        <f t="shared" si="2"/>
        <v xml:space="preserve"> </v>
      </c>
      <c r="O55" s="973" t="str">
        <f t="shared" si="3"/>
        <v xml:space="preserve"> </v>
      </c>
      <c r="P55" s="973" t="str">
        <f t="shared" si="4"/>
        <v xml:space="preserve"> </v>
      </c>
    </row>
    <row r="56" spans="1:16" x14ac:dyDescent="0.25">
      <c r="A56" s="775"/>
      <c r="B56" s="775"/>
      <c r="C56" s="775"/>
      <c r="D56" s="754"/>
      <c r="E56" s="908"/>
      <c r="F56" s="974"/>
      <c r="G56" s="777"/>
      <c r="H56" s="777"/>
      <c r="I56" s="777"/>
      <c r="J56" s="777"/>
      <c r="K56" s="777"/>
      <c r="L56" s="773" t="str">
        <f t="shared" si="0"/>
        <v xml:space="preserve"> </v>
      </c>
      <c r="M56" s="973" t="str">
        <f t="shared" si="1"/>
        <v xml:space="preserve"> </v>
      </c>
      <c r="N56" s="973" t="str">
        <f t="shared" si="2"/>
        <v xml:space="preserve"> </v>
      </c>
      <c r="O56" s="973" t="str">
        <f t="shared" si="3"/>
        <v xml:space="preserve"> </v>
      </c>
      <c r="P56" s="973" t="str">
        <f t="shared" si="4"/>
        <v xml:space="preserve"> </v>
      </c>
    </row>
    <row r="57" spans="1:16" x14ac:dyDescent="0.25">
      <c r="A57" s="775"/>
      <c r="B57" s="775"/>
      <c r="C57" s="775"/>
      <c r="D57" s="754"/>
      <c r="E57" s="908"/>
      <c r="F57" s="974"/>
      <c r="G57" s="777"/>
      <c r="H57" s="777"/>
      <c r="I57" s="777"/>
      <c r="J57" s="777"/>
      <c r="K57" s="777"/>
      <c r="L57" s="773" t="str">
        <f t="shared" si="0"/>
        <v xml:space="preserve"> </v>
      </c>
      <c r="M57" s="973" t="str">
        <f t="shared" si="1"/>
        <v xml:space="preserve"> </v>
      </c>
      <c r="N57" s="973" t="str">
        <f t="shared" si="2"/>
        <v xml:space="preserve"> </v>
      </c>
      <c r="O57" s="973" t="str">
        <f t="shared" si="3"/>
        <v xml:space="preserve"> </v>
      </c>
      <c r="P57" s="973" t="str">
        <f t="shared" si="4"/>
        <v xml:space="preserve"> </v>
      </c>
    </row>
    <row r="58" spans="1:16" x14ac:dyDescent="0.25">
      <c r="A58" s="775"/>
      <c r="B58" s="775"/>
      <c r="C58" s="775"/>
      <c r="D58" s="754"/>
      <c r="E58" s="908"/>
      <c r="F58" s="974"/>
      <c r="G58" s="777"/>
      <c r="H58" s="777"/>
      <c r="I58" s="777"/>
      <c r="J58" s="777"/>
      <c r="K58" s="777"/>
      <c r="L58" s="773" t="str">
        <f t="shared" si="0"/>
        <v xml:space="preserve"> </v>
      </c>
      <c r="M58" s="973" t="str">
        <f t="shared" si="1"/>
        <v xml:space="preserve"> </v>
      </c>
      <c r="N58" s="973" t="str">
        <f t="shared" si="2"/>
        <v xml:space="preserve"> </v>
      </c>
      <c r="O58" s="973" t="str">
        <f t="shared" si="3"/>
        <v xml:space="preserve"> </v>
      </c>
      <c r="P58" s="973" t="str">
        <f t="shared" si="4"/>
        <v xml:space="preserve"> </v>
      </c>
    </row>
    <row r="59" spans="1:16" x14ac:dyDescent="0.25">
      <c r="A59" s="775"/>
      <c r="B59" s="775"/>
      <c r="C59" s="775"/>
      <c r="D59" s="754"/>
      <c r="E59" s="908"/>
      <c r="F59" s="974"/>
      <c r="G59" s="777"/>
      <c r="H59" s="777"/>
      <c r="I59" s="777"/>
      <c r="J59" s="777"/>
      <c r="K59" s="777"/>
      <c r="L59" s="773" t="str">
        <f t="shared" si="0"/>
        <v xml:space="preserve"> </v>
      </c>
      <c r="M59" s="973" t="str">
        <f t="shared" si="1"/>
        <v xml:space="preserve"> </v>
      </c>
      <c r="N59" s="973" t="str">
        <f t="shared" si="2"/>
        <v xml:space="preserve"> </v>
      </c>
      <c r="O59" s="973" t="str">
        <f t="shared" si="3"/>
        <v xml:space="preserve"> </v>
      </c>
      <c r="P59" s="973" t="str">
        <f t="shared" si="4"/>
        <v xml:space="preserve"> </v>
      </c>
    </row>
    <row r="60" spans="1:16" x14ac:dyDescent="0.25">
      <c r="A60" s="775"/>
      <c r="B60" s="775"/>
      <c r="C60" s="775"/>
      <c r="D60" s="754"/>
      <c r="E60" s="908"/>
      <c r="F60" s="974"/>
      <c r="G60" s="777"/>
      <c r="H60" s="777"/>
      <c r="I60" s="777"/>
      <c r="J60" s="777"/>
      <c r="K60" s="777"/>
      <c r="L60" s="773" t="str">
        <f t="shared" si="0"/>
        <v xml:space="preserve"> </v>
      </c>
      <c r="M60" s="973" t="str">
        <f t="shared" si="1"/>
        <v xml:space="preserve"> </v>
      </c>
      <c r="N60" s="973" t="str">
        <f t="shared" si="2"/>
        <v xml:space="preserve"> </v>
      </c>
      <c r="O60" s="973" t="str">
        <f t="shared" si="3"/>
        <v xml:space="preserve"> </v>
      </c>
      <c r="P60" s="973" t="str">
        <f t="shared" si="4"/>
        <v xml:space="preserve"> </v>
      </c>
    </row>
    <row r="61" spans="1:16" x14ac:dyDescent="0.25">
      <c r="A61" s="775"/>
      <c r="B61" s="775"/>
      <c r="C61" s="775"/>
      <c r="D61" s="754"/>
      <c r="E61" s="908"/>
      <c r="F61" s="974"/>
      <c r="G61" s="777"/>
      <c r="H61" s="777"/>
      <c r="I61" s="777"/>
      <c r="J61" s="777"/>
      <c r="K61" s="777"/>
      <c r="L61" s="773" t="str">
        <f t="shared" si="0"/>
        <v xml:space="preserve"> </v>
      </c>
      <c r="M61" s="973" t="str">
        <f t="shared" si="1"/>
        <v xml:space="preserve"> </v>
      </c>
      <c r="N61" s="973" t="str">
        <f t="shared" si="2"/>
        <v xml:space="preserve"> </v>
      </c>
      <c r="O61" s="973" t="str">
        <f t="shared" si="3"/>
        <v xml:space="preserve"> </v>
      </c>
      <c r="P61" s="973" t="str">
        <f t="shared" si="4"/>
        <v xml:space="preserve"> </v>
      </c>
    </row>
    <row r="62" spans="1:16" x14ac:dyDescent="0.25">
      <c r="A62" s="775"/>
      <c r="B62" s="775"/>
      <c r="C62" s="775"/>
      <c r="D62" s="754"/>
      <c r="E62" s="908"/>
      <c r="F62" s="974"/>
      <c r="G62" s="777"/>
      <c r="H62" s="777"/>
      <c r="I62" s="777"/>
      <c r="J62" s="777"/>
      <c r="K62" s="777"/>
      <c r="L62" s="773" t="str">
        <f t="shared" si="0"/>
        <v xml:space="preserve"> </v>
      </c>
      <c r="M62" s="973" t="str">
        <f t="shared" si="1"/>
        <v xml:space="preserve"> </v>
      </c>
      <c r="N62" s="973" t="str">
        <f t="shared" si="2"/>
        <v xml:space="preserve"> </v>
      </c>
      <c r="O62" s="973" t="str">
        <f t="shared" si="3"/>
        <v xml:space="preserve"> </v>
      </c>
      <c r="P62" s="973" t="str">
        <f t="shared" si="4"/>
        <v xml:space="preserve"> </v>
      </c>
    </row>
    <row r="63" spans="1:16" x14ac:dyDescent="0.25">
      <c r="A63" s="775"/>
      <c r="B63" s="775"/>
      <c r="C63" s="775"/>
      <c r="D63" s="754"/>
      <c r="E63" s="908"/>
      <c r="F63" s="974"/>
      <c r="G63" s="777"/>
      <c r="H63" s="777"/>
      <c r="I63" s="777"/>
      <c r="J63" s="777"/>
      <c r="K63" s="777"/>
      <c r="L63" s="773" t="str">
        <f t="shared" si="0"/>
        <v xml:space="preserve"> </v>
      </c>
      <c r="M63" s="973" t="str">
        <f t="shared" si="1"/>
        <v xml:space="preserve"> </v>
      </c>
      <c r="N63" s="973" t="str">
        <f t="shared" si="2"/>
        <v xml:space="preserve"> </v>
      </c>
      <c r="O63" s="973" t="str">
        <f t="shared" si="3"/>
        <v xml:space="preserve"> </v>
      </c>
      <c r="P63" s="973" t="str">
        <f t="shared" si="4"/>
        <v xml:space="preserve"> </v>
      </c>
    </row>
    <row r="64" spans="1:16" x14ac:dyDescent="0.25">
      <c r="A64" s="775"/>
      <c r="B64" s="775"/>
      <c r="C64" s="775"/>
      <c r="D64" s="754"/>
      <c r="E64" s="908"/>
      <c r="F64" s="974"/>
      <c r="G64" s="777"/>
      <c r="H64" s="777"/>
      <c r="I64" s="777"/>
      <c r="J64" s="777"/>
      <c r="K64" s="777"/>
      <c r="L64" s="773" t="str">
        <f t="shared" si="0"/>
        <v xml:space="preserve"> </v>
      </c>
      <c r="M64" s="973" t="str">
        <f t="shared" si="1"/>
        <v xml:space="preserve"> </v>
      </c>
      <c r="N64" s="973" t="str">
        <f t="shared" si="2"/>
        <v xml:space="preserve"> </v>
      </c>
      <c r="O64" s="973" t="str">
        <f t="shared" si="3"/>
        <v xml:space="preserve"> </v>
      </c>
      <c r="P64" s="973" t="str">
        <f t="shared" si="4"/>
        <v xml:space="preserve"> </v>
      </c>
    </row>
    <row r="65" spans="1:16" x14ac:dyDescent="0.25">
      <c r="A65" s="775"/>
      <c r="B65" s="775"/>
      <c r="C65" s="775"/>
      <c r="D65" s="754"/>
      <c r="E65" s="908"/>
      <c r="F65" s="974"/>
      <c r="G65" s="777"/>
      <c r="H65" s="777"/>
      <c r="I65" s="777"/>
      <c r="J65" s="777"/>
      <c r="K65" s="777"/>
      <c r="L65" s="773" t="str">
        <f t="shared" si="0"/>
        <v xml:space="preserve"> </v>
      </c>
      <c r="M65" s="973" t="str">
        <f t="shared" si="1"/>
        <v xml:space="preserve"> </v>
      </c>
      <c r="N65" s="973" t="str">
        <f t="shared" si="2"/>
        <v xml:space="preserve"> </v>
      </c>
      <c r="O65" s="973" t="str">
        <f t="shared" si="3"/>
        <v xml:space="preserve"> </v>
      </c>
      <c r="P65" s="973" t="str">
        <f t="shared" si="4"/>
        <v xml:space="preserve"> </v>
      </c>
    </row>
    <row r="66" spans="1:16" x14ac:dyDescent="0.25">
      <c r="A66" s="775"/>
      <c r="B66" s="775"/>
      <c r="C66" s="775"/>
      <c r="D66" s="754"/>
      <c r="E66" s="908"/>
      <c r="F66" s="974"/>
      <c r="G66" s="777"/>
      <c r="H66" s="777"/>
      <c r="I66" s="777"/>
      <c r="J66" s="777"/>
      <c r="K66" s="777"/>
      <c r="L66" s="773" t="str">
        <f t="shared" si="0"/>
        <v xml:space="preserve"> </v>
      </c>
      <c r="M66" s="973" t="str">
        <f t="shared" si="1"/>
        <v xml:space="preserve"> </v>
      </c>
      <c r="N66" s="973" t="str">
        <f t="shared" si="2"/>
        <v xml:space="preserve"> </v>
      </c>
      <c r="O66" s="973" t="str">
        <f t="shared" si="3"/>
        <v xml:space="preserve"> </v>
      </c>
      <c r="P66" s="973" t="str">
        <f t="shared" si="4"/>
        <v xml:space="preserve"> </v>
      </c>
    </row>
    <row r="67" spans="1:16" x14ac:dyDescent="0.25">
      <c r="A67" s="775"/>
      <c r="B67" s="775"/>
      <c r="C67" s="775"/>
      <c r="D67" s="754"/>
      <c r="E67" s="908"/>
      <c r="F67" s="974"/>
      <c r="G67" s="777"/>
      <c r="H67" s="777"/>
      <c r="I67" s="777"/>
      <c r="J67" s="777"/>
      <c r="K67" s="777"/>
      <c r="L67" s="773" t="str">
        <f t="shared" si="0"/>
        <v xml:space="preserve"> </v>
      </c>
      <c r="M67" s="973" t="str">
        <f t="shared" si="1"/>
        <v xml:space="preserve"> </v>
      </c>
      <c r="N67" s="973" t="str">
        <f t="shared" si="2"/>
        <v xml:space="preserve"> </v>
      </c>
      <c r="O67" s="973" t="str">
        <f t="shared" si="3"/>
        <v xml:space="preserve"> </v>
      </c>
      <c r="P67" s="973" t="str">
        <f t="shared" si="4"/>
        <v xml:space="preserve"> </v>
      </c>
    </row>
    <row r="68" spans="1:16" x14ac:dyDescent="0.25">
      <c r="A68" s="775"/>
      <c r="B68" s="775"/>
      <c r="C68" s="775"/>
      <c r="D68" s="754"/>
      <c r="E68" s="908"/>
      <c r="F68" s="974"/>
      <c r="G68" s="777"/>
      <c r="H68" s="777"/>
      <c r="I68" s="777"/>
      <c r="J68" s="777"/>
      <c r="K68" s="777"/>
      <c r="L68" s="773" t="str">
        <f t="shared" si="0"/>
        <v xml:space="preserve"> </v>
      </c>
      <c r="M68" s="973" t="str">
        <f t="shared" si="1"/>
        <v xml:space="preserve"> </v>
      </c>
      <c r="N68" s="973" t="str">
        <f t="shared" si="2"/>
        <v xml:space="preserve"> </v>
      </c>
      <c r="O68" s="973" t="str">
        <f t="shared" si="3"/>
        <v xml:space="preserve"> </v>
      </c>
      <c r="P68" s="973" t="str">
        <f t="shared" si="4"/>
        <v xml:space="preserve"> </v>
      </c>
    </row>
    <row r="69" spans="1:16" x14ac:dyDescent="0.25">
      <c r="A69" s="775"/>
      <c r="B69" s="775"/>
      <c r="C69" s="775"/>
      <c r="D69" s="754"/>
      <c r="E69" s="908"/>
      <c r="F69" s="974"/>
      <c r="G69" s="777"/>
      <c r="H69" s="777"/>
      <c r="I69" s="777"/>
      <c r="J69" s="777"/>
      <c r="K69" s="777"/>
      <c r="L69" s="773" t="str">
        <f t="shared" si="0"/>
        <v xml:space="preserve"> </v>
      </c>
      <c r="M69" s="973" t="str">
        <f t="shared" si="1"/>
        <v xml:space="preserve"> </v>
      </c>
      <c r="N69" s="973" t="str">
        <f t="shared" si="2"/>
        <v xml:space="preserve"> </v>
      </c>
      <c r="O69" s="973" t="str">
        <f t="shared" si="3"/>
        <v xml:space="preserve"> </v>
      </c>
      <c r="P69" s="973" t="str">
        <f t="shared" si="4"/>
        <v xml:space="preserve"> </v>
      </c>
    </row>
    <row r="70" spans="1:16" x14ac:dyDescent="0.25">
      <c r="A70" s="775"/>
      <c r="B70" s="775"/>
      <c r="C70" s="775"/>
      <c r="D70" s="754"/>
      <c r="E70" s="908"/>
      <c r="F70" s="974"/>
      <c r="G70" s="777"/>
      <c r="H70" s="777"/>
      <c r="I70" s="777"/>
      <c r="J70" s="777"/>
      <c r="K70" s="777"/>
      <c r="L70" s="773" t="str">
        <f t="shared" ref="L70:L133" si="5">IF(K70&gt;0,K70*0.86*10^-3," ")</f>
        <v xml:space="preserve"> </v>
      </c>
      <c r="M70" s="973" t="str">
        <f t="shared" ref="M70:M133" si="6">IFERROR(K70/I70," ")</f>
        <v xml:space="preserve"> </v>
      </c>
      <c r="N70" s="973" t="str">
        <f t="shared" ref="N70:N133" si="7">IFERROR(L70/I70," ")</f>
        <v xml:space="preserve"> </v>
      </c>
      <c r="O70" s="973" t="str">
        <f t="shared" ref="O70:O133" si="8">IFERROR(K70/J70," ")</f>
        <v xml:space="preserve"> </v>
      </c>
      <c r="P70" s="973" t="str">
        <f t="shared" ref="P70:P133" si="9">IFERROR(L70/J70," ")</f>
        <v xml:space="preserve"> </v>
      </c>
    </row>
    <row r="71" spans="1:16" x14ac:dyDescent="0.25">
      <c r="A71" s="775"/>
      <c r="B71" s="775"/>
      <c r="C71" s="775"/>
      <c r="D71" s="754"/>
      <c r="E71" s="908"/>
      <c r="F71" s="974"/>
      <c r="G71" s="777"/>
      <c r="H71" s="777"/>
      <c r="I71" s="777"/>
      <c r="J71" s="777"/>
      <c r="K71" s="777"/>
      <c r="L71" s="773" t="str">
        <f t="shared" si="5"/>
        <v xml:space="preserve"> </v>
      </c>
      <c r="M71" s="973" t="str">
        <f t="shared" si="6"/>
        <v xml:space="preserve"> </v>
      </c>
      <c r="N71" s="973" t="str">
        <f t="shared" si="7"/>
        <v xml:space="preserve"> </v>
      </c>
      <c r="O71" s="973" t="str">
        <f t="shared" si="8"/>
        <v xml:space="preserve"> </v>
      </c>
      <c r="P71" s="973" t="str">
        <f t="shared" si="9"/>
        <v xml:space="preserve"> </v>
      </c>
    </row>
    <row r="72" spans="1:16" x14ac:dyDescent="0.25">
      <c r="A72" s="775"/>
      <c r="B72" s="775"/>
      <c r="C72" s="775"/>
      <c r="D72" s="754"/>
      <c r="E72" s="908"/>
      <c r="F72" s="974"/>
      <c r="G72" s="777"/>
      <c r="H72" s="777"/>
      <c r="I72" s="777"/>
      <c r="J72" s="777"/>
      <c r="K72" s="777"/>
      <c r="L72" s="773" t="str">
        <f t="shared" si="5"/>
        <v xml:space="preserve"> </v>
      </c>
      <c r="M72" s="973" t="str">
        <f t="shared" si="6"/>
        <v xml:space="preserve"> </v>
      </c>
      <c r="N72" s="973" t="str">
        <f t="shared" si="7"/>
        <v xml:space="preserve"> </v>
      </c>
      <c r="O72" s="973" t="str">
        <f t="shared" si="8"/>
        <v xml:space="preserve"> </v>
      </c>
      <c r="P72" s="973" t="str">
        <f t="shared" si="9"/>
        <v xml:space="preserve"> </v>
      </c>
    </row>
    <row r="73" spans="1:16" x14ac:dyDescent="0.25">
      <c r="A73" s="775"/>
      <c r="B73" s="775"/>
      <c r="C73" s="775"/>
      <c r="D73" s="754"/>
      <c r="E73" s="908"/>
      <c r="F73" s="974"/>
      <c r="G73" s="777"/>
      <c r="H73" s="777"/>
      <c r="I73" s="777"/>
      <c r="J73" s="777"/>
      <c r="K73" s="777"/>
      <c r="L73" s="773" t="str">
        <f t="shared" si="5"/>
        <v xml:space="preserve"> </v>
      </c>
      <c r="M73" s="973" t="str">
        <f t="shared" si="6"/>
        <v xml:space="preserve"> </v>
      </c>
      <c r="N73" s="973" t="str">
        <f t="shared" si="7"/>
        <v xml:space="preserve"> </v>
      </c>
      <c r="O73" s="973" t="str">
        <f t="shared" si="8"/>
        <v xml:space="preserve"> </v>
      </c>
      <c r="P73" s="973" t="str">
        <f t="shared" si="9"/>
        <v xml:space="preserve"> </v>
      </c>
    </row>
    <row r="74" spans="1:16" x14ac:dyDescent="0.25">
      <c r="A74" s="775"/>
      <c r="B74" s="775"/>
      <c r="C74" s="775"/>
      <c r="D74" s="754"/>
      <c r="E74" s="908"/>
      <c r="F74" s="974"/>
      <c r="G74" s="777"/>
      <c r="H74" s="777"/>
      <c r="I74" s="777"/>
      <c r="J74" s="777"/>
      <c r="K74" s="777"/>
      <c r="L74" s="773" t="str">
        <f t="shared" si="5"/>
        <v xml:space="preserve"> </v>
      </c>
      <c r="M74" s="973" t="str">
        <f t="shared" si="6"/>
        <v xml:space="preserve"> </v>
      </c>
      <c r="N74" s="973" t="str">
        <f t="shared" si="7"/>
        <v xml:space="preserve"> </v>
      </c>
      <c r="O74" s="973" t="str">
        <f t="shared" si="8"/>
        <v xml:space="preserve"> </v>
      </c>
      <c r="P74" s="973" t="str">
        <f t="shared" si="9"/>
        <v xml:space="preserve"> </v>
      </c>
    </row>
    <row r="75" spans="1:16" x14ac:dyDescent="0.25">
      <c r="A75" s="775"/>
      <c r="B75" s="775"/>
      <c r="C75" s="775"/>
      <c r="D75" s="754"/>
      <c r="E75" s="908"/>
      <c r="F75" s="974"/>
      <c r="G75" s="777"/>
      <c r="H75" s="777"/>
      <c r="I75" s="777"/>
      <c r="J75" s="777"/>
      <c r="K75" s="777"/>
      <c r="L75" s="773" t="str">
        <f t="shared" si="5"/>
        <v xml:space="preserve"> </v>
      </c>
      <c r="M75" s="973" t="str">
        <f t="shared" si="6"/>
        <v xml:space="preserve"> </v>
      </c>
      <c r="N75" s="973" t="str">
        <f t="shared" si="7"/>
        <v xml:space="preserve"> </v>
      </c>
      <c r="O75" s="973" t="str">
        <f t="shared" si="8"/>
        <v xml:space="preserve"> </v>
      </c>
      <c r="P75" s="973" t="str">
        <f t="shared" si="9"/>
        <v xml:space="preserve"> </v>
      </c>
    </row>
    <row r="76" spans="1:16" x14ac:dyDescent="0.25">
      <c r="A76" s="775"/>
      <c r="B76" s="775"/>
      <c r="C76" s="775"/>
      <c r="D76" s="754"/>
      <c r="E76" s="908"/>
      <c r="F76" s="974"/>
      <c r="G76" s="777"/>
      <c r="H76" s="777"/>
      <c r="I76" s="777"/>
      <c r="J76" s="777"/>
      <c r="K76" s="777"/>
      <c r="L76" s="773" t="str">
        <f t="shared" si="5"/>
        <v xml:space="preserve"> </v>
      </c>
      <c r="M76" s="973" t="str">
        <f t="shared" si="6"/>
        <v xml:space="preserve"> </v>
      </c>
      <c r="N76" s="973" t="str">
        <f t="shared" si="7"/>
        <v xml:space="preserve"> </v>
      </c>
      <c r="O76" s="973" t="str">
        <f t="shared" si="8"/>
        <v xml:space="preserve"> </v>
      </c>
      <c r="P76" s="973" t="str">
        <f t="shared" si="9"/>
        <v xml:space="preserve"> </v>
      </c>
    </row>
    <row r="77" spans="1:16" x14ac:dyDescent="0.25">
      <c r="A77" s="775"/>
      <c r="B77" s="775"/>
      <c r="C77" s="775"/>
      <c r="D77" s="754"/>
      <c r="E77" s="908"/>
      <c r="F77" s="974"/>
      <c r="G77" s="777"/>
      <c r="H77" s="777"/>
      <c r="I77" s="777"/>
      <c r="J77" s="777"/>
      <c r="K77" s="777"/>
      <c r="L77" s="773" t="str">
        <f t="shared" si="5"/>
        <v xml:space="preserve"> </v>
      </c>
      <c r="M77" s="973" t="str">
        <f t="shared" si="6"/>
        <v xml:space="preserve"> </v>
      </c>
      <c r="N77" s="973" t="str">
        <f t="shared" si="7"/>
        <v xml:space="preserve"> </v>
      </c>
      <c r="O77" s="973" t="str">
        <f t="shared" si="8"/>
        <v xml:space="preserve"> </v>
      </c>
      <c r="P77" s="973" t="str">
        <f t="shared" si="9"/>
        <v xml:space="preserve"> </v>
      </c>
    </row>
    <row r="78" spans="1:16" x14ac:dyDescent="0.25">
      <c r="A78" s="775"/>
      <c r="B78" s="775"/>
      <c r="C78" s="775"/>
      <c r="D78" s="754"/>
      <c r="E78" s="908"/>
      <c r="F78" s="974"/>
      <c r="G78" s="777"/>
      <c r="H78" s="777"/>
      <c r="I78" s="777"/>
      <c r="J78" s="777"/>
      <c r="K78" s="777"/>
      <c r="L78" s="773" t="str">
        <f t="shared" si="5"/>
        <v xml:space="preserve"> </v>
      </c>
      <c r="M78" s="973" t="str">
        <f t="shared" si="6"/>
        <v xml:space="preserve"> </v>
      </c>
      <c r="N78" s="973" t="str">
        <f t="shared" si="7"/>
        <v xml:space="preserve"> </v>
      </c>
      <c r="O78" s="973" t="str">
        <f t="shared" si="8"/>
        <v xml:space="preserve"> </v>
      </c>
      <c r="P78" s="973" t="str">
        <f t="shared" si="9"/>
        <v xml:space="preserve"> </v>
      </c>
    </row>
    <row r="79" spans="1:16" x14ac:dyDescent="0.25">
      <c r="A79" s="775"/>
      <c r="B79" s="775"/>
      <c r="C79" s="775"/>
      <c r="D79" s="754"/>
      <c r="E79" s="908"/>
      <c r="F79" s="974"/>
      <c r="G79" s="777"/>
      <c r="H79" s="777"/>
      <c r="I79" s="777"/>
      <c r="J79" s="777"/>
      <c r="K79" s="777"/>
      <c r="L79" s="773" t="str">
        <f t="shared" si="5"/>
        <v xml:space="preserve"> </v>
      </c>
      <c r="M79" s="973" t="str">
        <f t="shared" si="6"/>
        <v xml:space="preserve"> </v>
      </c>
      <c r="N79" s="973" t="str">
        <f t="shared" si="7"/>
        <v xml:space="preserve"> </v>
      </c>
      <c r="O79" s="973" t="str">
        <f t="shared" si="8"/>
        <v xml:space="preserve"> </v>
      </c>
      <c r="P79" s="973" t="str">
        <f t="shared" si="9"/>
        <v xml:space="preserve"> </v>
      </c>
    </row>
    <row r="80" spans="1:16" x14ac:dyDescent="0.25">
      <c r="A80" s="775"/>
      <c r="B80" s="775"/>
      <c r="C80" s="775"/>
      <c r="D80" s="754"/>
      <c r="E80" s="908"/>
      <c r="F80" s="974"/>
      <c r="G80" s="777"/>
      <c r="H80" s="777"/>
      <c r="I80" s="777"/>
      <c r="J80" s="777"/>
      <c r="K80" s="777"/>
      <c r="L80" s="773" t="str">
        <f t="shared" si="5"/>
        <v xml:space="preserve"> </v>
      </c>
      <c r="M80" s="973" t="str">
        <f t="shared" si="6"/>
        <v xml:space="preserve"> </v>
      </c>
      <c r="N80" s="973" t="str">
        <f t="shared" si="7"/>
        <v xml:space="preserve"> </v>
      </c>
      <c r="O80" s="973" t="str">
        <f t="shared" si="8"/>
        <v xml:space="preserve"> </v>
      </c>
      <c r="P80" s="973" t="str">
        <f t="shared" si="9"/>
        <v xml:space="preserve"> </v>
      </c>
    </row>
    <row r="81" spans="1:16" x14ac:dyDescent="0.25">
      <c r="A81" s="775"/>
      <c r="B81" s="775"/>
      <c r="C81" s="775"/>
      <c r="D81" s="754"/>
      <c r="E81" s="908"/>
      <c r="F81" s="974"/>
      <c r="G81" s="777"/>
      <c r="H81" s="777"/>
      <c r="I81" s="777"/>
      <c r="J81" s="777"/>
      <c r="K81" s="777"/>
      <c r="L81" s="773" t="str">
        <f t="shared" si="5"/>
        <v xml:space="preserve"> </v>
      </c>
      <c r="M81" s="973" t="str">
        <f t="shared" si="6"/>
        <v xml:space="preserve"> </v>
      </c>
      <c r="N81" s="973" t="str">
        <f t="shared" si="7"/>
        <v xml:space="preserve"> </v>
      </c>
      <c r="O81" s="973" t="str">
        <f t="shared" si="8"/>
        <v xml:space="preserve"> </v>
      </c>
      <c r="P81" s="973" t="str">
        <f t="shared" si="9"/>
        <v xml:space="preserve"> </v>
      </c>
    </row>
    <row r="82" spans="1:16" x14ac:dyDescent="0.25">
      <c r="A82" s="775"/>
      <c r="B82" s="775"/>
      <c r="C82" s="775"/>
      <c r="D82" s="754"/>
      <c r="E82" s="908"/>
      <c r="F82" s="974"/>
      <c r="G82" s="777"/>
      <c r="H82" s="777"/>
      <c r="I82" s="777"/>
      <c r="J82" s="777"/>
      <c r="K82" s="777"/>
      <c r="L82" s="773" t="str">
        <f t="shared" si="5"/>
        <v xml:space="preserve"> </v>
      </c>
      <c r="M82" s="973" t="str">
        <f t="shared" si="6"/>
        <v xml:space="preserve"> </v>
      </c>
      <c r="N82" s="973" t="str">
        <f t="shared" si="7"/>
        <v xml:space="preserve"> </v>
      </c>
      <c r="O82" s="973" t="str">
        <f t="shared" si="8"/>
        <v xml:space="preserve"> </v>
      </c>
      <c r="P82" s="973" t="str">
        <f t="shared" si="9"/>
        <v xml:space="preserve"> </v>
      </c>
    </row>
    <row r="83" spans="1:16" x14ac:dyDescent="0.25">
      <c r="A83" s="775"/>
      <c r="B83" s="775"/>
      <c r="C83" s="775"/>
      <c r="D83" s="754"/>
      <c r="E83" s="908"/>
      <c r="F83" s="974"/>
      <c r="G83" s="777"/>
      <c r="H83" s="777"/>
      <c r="I83" s="777"/>
      <c r="J83" s="777"/>
      <c r="K83" s="777"/>
      <c r="L83" s="773" t="str">
        <f t="shared" si="5"/>
        <v xml:space="preserve"> </v>
      </c>
      <c r="M83" s="973" t="str">
        <f t="shared" si="6"/>
        <v xml:space="preserve"> </v>
      </c>
      <c r="N83" s="973" t="str">
        <f t="shared" si="7"/>
        <v xml:space="preserve"> </v>
      </c>
      <c r="O83" s="973" t="str">
        <f t="shared" si="8"/>
        <v xml:space="preserve"> </v>
      </c>
      <c r="P83" s="973" t="str">
        <f t="shared" si="9"/>
        <v xml:space="preserve"> </v>
      </c>
    </row>
    <row r="84" spans="1:16" x14ac:dyDescent="0.25">
      <c r="A84" s="775"/>
      <c r="B84" s="775"/>
      <c r="C84" s="775"/>
      <c r="D84" s="754"/>
      <c r="E84" s="908"/>
      <c r="F84" s="974"/>
      <c r="G84" s="777"/>
      <c r="H84" s="777"/>
      <c r="I84" s="777"/>
      <c r="J84" s="777"/>
      <c r="K84" s="777"/>
      <c r="L84" s="773" t="str">
        <f t="shared" si="5"/>
        <v xml:space="preserve"> </v>
      </c>
      <c r="M84" s="973" t="str">
        <f t="shared" si="6"/>
        <v xml:space="preserve"> </v>
      </c>
      <c r="N84" s="973" t="str">
        <f t="shared" si="7"/>
        <v xml:space="preserve"> </v>
      </c>
      <c r="O84" s="973" t="str">
        <f t="shared" si="8"/>
        <v xml:space="preserve"> </v>
      </c>
      <c r="P84" s="973" t="str">
        <f t="shared" si="9"/>
        <v xml:space="preserve"> </v>
      </c>
    </row>
    <row r="85" spans="1:16" x14ac:dyDescent="0.25">
      <c r="A85" s="775"/>
      <c r="B85" s="775"/>
      <c r="C85" s="775"/>
      <c r="D85" s="754"/>
      <c r="E85" s="908"/>
      <c r="F85" s="974"/>
      <c r="G85" s="777"/>
      <c r="H85" s="777"/>
      <c r="I85" s="777"/>
      <c r="J85" s="777"/>
      <c r="K85" s="777"/>
      <c r="L85" s="773" t="str">
        <f t="shared" si="5"/>
        <v xml:space="preserve"> </v>
      </c>
      <c r="M85" s="973" t="str">
        <f t="shared" si="6"/>
        <v xml:space="preserve"> </v>
      </c>
      <c r="N85" s="973" t="str">
        <f t="shared" si="7"/>
        <v xml:space="preserve"> </v>
      </c>
      <c r="O85" s="973" t="str">
        <f t="shared" si="8"/>
        <v xml:space="preserve"> </v>
      </c>
      <c r="P85" s="973" t="str">
        <f t="shared" si="9"/>
        <v xml:space="preserve"> </v>
      </c>
    </row>
    <row r="86" spans="1:16" x14ac:dyDescent="0.25">
      <c r="A86" s="775"/>
      <c r="B86" s="775"/>
      <c r="C86" s="775"/>
      <c r="D86" s="754"/>
      <c r="E86" s="908"/>
      <c r="F86" s="974"/>
      <c r="G86" s="777"/>
      <c r="H86" s="777"/>
      <c r="I86" s="777"/>
      <c r="J86" s="777"/>
      <c r="K86" s="777"/>
      <c r="L86" s="773" t="str">
        <f t="shared" si="5"/>
        <v xml:space="preserve"> </v>
      </c>
      <c r="M86" s="973" t="str">
        <f t="shared" si="6"/>
        <v xml:space="preserve"> </v>
      </c>
      <c r="N86" s="973" t="str">
        <f t="shared" si="7"/>
        <v xml:space="preserve"> </v>
      </c>
      <c r="O86" s="973" t="str">
        <f t="shared" si="8"/>
        <v xml:space="preserve"> </v>
      </c>
      <c r="P86" s="973" t="str">
        <f t="shared" si="9"/>
        <v xml:space="preserve"> </v>
      </c>
    </row>
    <row r="87" spans="1:16" x14ac:dyDescent="0.25">
      <c r="A87" s="775"/>
      <c r="B87" s="775"/>
      <c r="C87" s="775"/>
      <c r="D87" s="754"/>
      <c r="E87" s="908"/>
      <c r="F87" s="974"/>
      <c r="G87" s="777"/>
      <c r="H87" s="777"/>
      <c r="I87" s="777"/>
      <c r="J87" s="777"/>
      <c r="K87" s="777"/>
      <c r="L87" s="773" t="str">
        <f t="shared" si="5"/>
        <v xml:space="preserve"> </v>
      </c>
      <c r="M87" s="973" t="str">
        <f t="shared" si="6"/>
        <v xml:space="preserve"> </v>
      </c>
      <c r="N87" s="973" t="str">
        <f t="shared" si="7"/>
        <v xml:space="preserve"> </v>
      </c>
      <c r="O87" s="973" t="str">
        <f t="shared" si="8"/>
        <v xml:space="preserve"> </v>
      </c>
      <c r="P87" s="973" t="str">
        <f t="shared" si="9"/>
        <v xml:space="preserve"> </v>
      </c>
    </row>
    <row r="88" spans="1:16" x14ac:dyDescent="0.25">
      <c r="A88" s="775"/>
      <c r="B88" s="775"/>
      <c r="C88" s="775"/>
      <c r="D88" s="754"/>
      <c r="E88" s="908"/>
      <c r="F88" s="974"/>
      <c r="G88" s="777"/>
      <c r="H88" s="777"/>
      <c r="I88" s="777"/>
      <c r="J88" s="777"/>
      <c r="K88" s="777"/>
      <c r="L88" s="773" t="str">
        <f t="shared" si="5"/>
        <v xml:space="preserve"> </v>
      </c>
      <c r="M88" s="973" t="str">
        <f t="shared" si="6"/>
        <v xml:space="preserve"> </v>
      </c>
      <c r="N88" s="973" t="str">
        <f t="shared" si="7"/>
        <v xml:space="preserve"> </v>
      </c>
      <c r="O88" s="973" t="str">
        <f t="shared" si="8"/>
        <v xml:space="preserve"> </v>
      </c>
      <c r="P88" s="973" t="str">
        <f t="shared" si="9"/>
        <v xml:space="preserve"> </v>
      </c>
    </row>
    <row r="89" spans="1:16" x14ac:dyDescent="0.25">
      <c r="A89" s="775"/>
      <c r="B89" s="775"/>
      <c r="C89" s="775"/>
      <c r="D89" s="754"/>
      <c r="E89" s="908"/>
      <c r="F89" s="974"/>
      <c r="G89" s="777"/>
      <c r="H89" s="777"/>
      <c r="I89" s="777"/>
      <c r="J89" s="777"/>
      <c r="K89" s="777"/>
      <c r="L89" s="773" t="str">
        <f t="shared" si="5"/>
        <v xml:space="preserve"> </v>
      </c>
      <c r="M89" s="973" t="str">
        <f t="shared" si="6"/>
        <v xml:space="preserve"> </v>
      </c>
      <c r="N89" s="973" t="str">
        <f t="shared" si="7"/>
        <v xml:space="preserve"> </v>
      </c>
      <c r="O89" s="973" t="str">
        <f t="shared" si="8"/>
        <v xml:space="preserve"> </v>
      </c>
      <c r="P89" s="973" t="str">
        <f t="shared" si="9"/>
        <v xml:space="preserve"> </v>
      </c>
    </row>
    <row r="90" spans="1:16" x14ac:dyDescent="0.25">
      <c r="A90" s="775"/>
      <c r="B90" s="775"/>
      <c r="C90" s="775"/>
      <c r="D90" s="754"/>
      <c r="E90" s="908"/>
      <c r="F90" s="974"/>
      <c r="G90" s="777"/>
      <c r="H90" s="777"/>
      <c r="I90" s="777"/>
      <c r="J90" s="777"/>
      <c r="K90" s="777"/>
      <c r="L90" s="773" t="str">
        <f t="shared" si="5"/>
        <v xml:space="preserve"> </v>
      </c>
      <c r="M90" s="973" t="str">
        <f t="shared" si="6"/>
        <v xml:space="preserve"> </v>
      </c>
      <c r="N90" s="973" t="str">
        <f t="shared" si="7"/>
        <v xml:space="preserve"> </v>
      </c>
      <c r="O90" s="973" t="str">
        <f t="shared" si="8"/>
        <v xml:space="preserve"> </v>
      </c>
      <c r="P90" s="973" t="str">
        <f t="shared" si="9"/>
        <v xml:space="preserve"> </v>
      </c>
    </row>
    <row r="91" spans="1:16" x14ac:dyDescent="0.25">
      <c r="A91" s="775"/>
      <c r="B91" s="775"/>
      <c r="C91" s="775"/>
      <c r="D91" s="754"/>
      <c r="E91" s="908"/>
      <c r="F91" s="974"/>
      <c r="G91" s="777"/>
      <c r="H91" s="777"/>
      <c r="I91" s="777"/>
      <c r="J91" s="777"/>
      <c r="K91" s="777"/>
      <c r="L91" s="773" t="str">
        <f t="shared" si="5"/>
        <v xml:space="preserve"> </v>
      </c>
      <c r="M91" s="973" t="str">
        <f t="shared" si="6"/>
        <v xml:space="preserve"> </v>
      </c>
      <c r="N91" s="973" t="str">
        <f t="shared" si="7"/>
        <v xml:space="preserve"> </v>
      </c>
      <c r="O91" s="973" t="str">
        <f t="shared" si="8"/>
        <v xml:space="preserve"> </v>
      </c>
      <c r="P91" s="973" t="str">
        <f t="shared" si="9"/>
        <v xml:space="preserve"> </v>
      </c>
    </row>
    <row r="92" spans="1:16" x14ac:dyDescent="0.25">
      <c r="A92" s="775"/>
      <c r="B92" s="775"/>
      <c r="C92" s="775"/>
      <c r="D92" s="754"/>
      <c r="E92" s="908"/>
      <c r="F92" s="974"/>
      <c r="G92" s="777"/>
      <c r="H92" s="777"/>
      <c r="I92" s="777"/>
      <c r="J92" s="777"/>
      <c r="K92" s="777"/>
      <c r="L92" s="773" t="str">
        <f t="shared" si="5"/>
        <v xml:space="preserve"> </v>
      </c>
      <c r="M92" s="973" t="str">
        <f t="shared" si="6"/>
        <v xml:space="preserve"> </v>
      </c>
      <c r="N92" s="973" t="str">
        <f t="shared" si="7"/>
        <v xml:space="preserve"> </v>
      </c>
      <c r="O92" s="973" t="str">
        <f t="shared" si="8"/>
        <v xml:space="preserve"> </v>
      </c>
      <c r="P92" s="973" t="str">
        <f t="shared" si="9"/>
        <v xml:space="preserve"> </v>
      </c>
    </row>
    <row r="93" spans="1:16" x14ac:dyDescent="0.25">
      <c r="A93" s="775"/>
      <c r="B93" s="775"/>
      <c r="C93" s="775"/>
      <c r="D93" s="754"/>
      <c r="E93" s="908"/>
      <c r="F93" s="974"/>
      <c r="G93" s="777"/>
      <c r="H93" s="777"/>
      <c r="I93" s="777"/>
      <c r="J93" s="777"/>
      <c r="K93" s="777"/>
      <c r="L93" s="773" t="str">
        <f t="shared" si="5"/>
        <v xml:space="preserve"> </v>
      </c>
      <c r="M93" s="973" t="str">
        <f t="shared" si="6"/>
        <v xml:space="preserve"> </v>
      </c>
      <c r="N93" s="973" t="str">
        <f t="shared" si="7"/>
        <v xml:space="preserve"> </v>
      </c>
      <c r="O93" s="973" t="str">
        <f t="shared" si="8"/>
        <v xml:space="preserve"> </v>
      </c>
      <c r="P93" s="973" t="str">
        <f t="shared" si="9"/>
        <v xml:space="preserve"> </v>
      </c>
    </row>
    <row r="94" spans="1:16" x14ac:dyDescent="0.25">
      <c r="A94" s="775"/>
      <c r="B94" s="775"/>
      <c r="C94" s="775"/>
      <c r="D94" s="754"/>
      <c r="E94" s="908"/>
      <c r="F94" s="974"/>
      <c r="G94" s="777"/>
      <c r="H94" s="777"/>
      <c r="I94" s="777"/>
      <c r="J94" s="777"/>
      <c r="K94" s="777"/>
      <c r="L94" s="773" t="str">
        <f t="shared" si="5"/>
        <v xml:space="preserve"> </v>
      </c>
      <c r="M94" s="973" t="str">
        <f t="shared" si="6"/>
        <v xml:space="preserve"> </v>
      </c>
      <c r="N94" s="973" t="str">
        <f t="shared" si="7"/>
        <v xml:space="preserve"> </v>
      </c>
      <c r="O94" s="973" t="str">
        <f t="shared" si="8"/>
        <v xml:space="preserve"> </v>
      </c>
      <c r="P94" s="973" t="str">
        <f t="shared" si="9"/>
        <v xml:space="preserve"> </v>
      </c>
    </row>
    <row r="95" spans="1:16" x14ac:dyDescent="0.25">
      <c r="A95" s="775"/>
      <c r="B95" s="775"/>
      <c r="C95" s="775"/>
      <c r="D95" s="754"/>
      <c r="E95" s="908"/>
      <c r="F95" s="974"/>
      <c r="G95" s="777"/>
      <c r="H95" s="777"/>
      <c r="I95" s="777"/>
      <c r="J95" s="777"/>
      <c r="K95" s="777"/>
      <c r="L95" s="773" t="str">
        <f t="shared" si="5"/>
        <v xml:space="preserve"> </v>
      </c>
      <c r="M95" s="973" t="str">
        <f t="shared" si="6"/>
        <v xml:space="preserve"> </v>
      </c>
      <c r="N95" s="973" t="str">
        <f t="shared" si="7"/>
        <v xml:space="preserve"> </v>
      </c>
      <c r="O95" s="973" t="str">
        <f t="shared" si="8"/>
        <v xml:space="preserve"> </v>
      </c>
      <c r="P95" s="973" t="str">
        <f t="shared" si="9"/>
        <v xml:space="preserve"> </v>
      </c>
    </row>
    <row r="96" spans="1:16" x14ac:dyDescent="0.25">
      <c r="A96" s="775"/>
      <c r="B96" s="775"/>
      <c r="C96" s="775"/>
      <c r="D96" s="754"/>
      <c r="E96" s="908"/>
      <c r="F96" s="974"/>
      <c r="G96" s="777"/>
      <c r="H96" s="777"/>
      <c r="I96" s="777"/>
      <c r="J96" s="777"/>
      <c r="K96" s="777"/>
      <c r="L96" s="773" t="str">
        <f t="shared" si="5"/>
        <v xml:space="preserve"> </v>
      </c>
      <c r="M96" s="973" t="str">
        <f t="shared" si="6"/>
        <v xml:space="preserve"> </v>
      </c>
      <c r="N96" s="973" t="str">
        <f t="shared" si="7"/>
        <v xml:space="preserve"> </v>
      </c>
      <c r="O96" s="973" t="str">
        <f t="shared" si="8"/>
        <v xml:space="preserve"> </v>
      </c>
      <c r="P96" s="973" t="str">
        <f t="shared" si="9"/>
        <v xml:space="preserve"> </v>
      </c>
    </row>
    <row r="97" spans="1:16" x14ac:dyDescent="0.25">
      <c r="A97" s="775"/>
      <c r="B97" s="775"/>
      <c r="C97" s="775"/>
      <c r="D97" s="754"/>
      <c r="E97" s="908"/>
      <c r="F97" s="974"/>
      <c r="G97" s="777"/>
      <c r="H97" s="777"/>
      <c r="I97" s="777"/>
      <c r="J97" s="777"/>
      <c r="K97" s="777"/>
      <c r="L97" s="773" t="str">
        <f t="shared" si="5"/>
        <v xml:space="preserve"> </v>
      </c>
      <c r="M97" s="973" t="str">
        <f t="shared" si="6"/>
        <v xml:space="preserve"> </v>
      </c>
      <c r="N97" s="973" t="str">
        <f t="shared" si="7"/>
        <v xml:space="preserve"> </v>
      </c>
      <c r="O97" s="973" t="str">
        <f t="shared" si="8"/>
        <v xml:space="preserve"> </v>
      </c>
      <c r="P97" s="973" t="str">
        <f t="shared" si="9"/>
        <v xml:space="preserve"> </v>
      </c>
    </row>
    <row r="98" spans="1:16" x14ac:dyDescent="0.25">
      <c r="A98" s="775"/>
      <c r="B98" s="775"/>
      <c r="C98" s="775"/>
      <c r="D98" s="754"/>
      <c r="E98" s="908"/>
      <c r="F98" s="974"/>
      <c r="G98" s="777"/>
      <c r="H98" s="777"/>
      <c r="I98" s="777"/>
      <c r="J98" s="777"/>
      <c r="K98" s="777"/>
      <c r="L98" s="773" t="str">
        <f t="shared" si="5"/>
        <v xml:space="preserve"> </v>
      </c>
      <c r="M98" s="973" t="str">
        <f t="shared" si="6"/>
        <v xml:space="preserve"> </v>
      </c>
      <c r="N98" s="973" t="str">
        <f t="shared" si="7"/>
        <v xml:space="preserve"> </v>
      </c>
      <c r="O98" s="973" t="str">
        <f t="shared" si="8"/>
        <v xml:space="preserve"> </v>
      </c>
      <c r="P98" s="973" t="str">
        <f t="shared" si="9"/>
        <v xml:space="preserve"> </v>
      </c>
    </row>
    <row r="99" spans="1:16" x14ac:dyDescent="0.25">
      <c r="A99" s="775"/>
      <c r="B99" s="775"/>
      <c r="C99" s="775"/>
      <c r="D99" s="754"/>
      <c r="E99" s="908"/>
      <c r="F99" s="974"/>
      <c r="G99" s="777"/>
      <c r="H99" s="777"/>
      <c r="I99" s="777"/>
      <c r="J99" s="777"/>
      <c r="K99" s="777"/>
      <c r="L99" s="773" t="str">
        <f t="shared" si="5"/>
        <v xml:space="preserve"> </v>
      </c>
      <c r="M99" s="973" t="str">
        <f t="shared" si="6"/>
        <v xml:space="preserve"> </v>
      </c>
      <c r="N99" s="973" t="str">
        <f t="shared" si="7"/>
        <v xml:space="preserve"> </v>
      </c>
      <c r="O99" s="973" t="str">
        <f t="shared" si="8"/>
        <v xml:space="preserve"> </v>
      </c>
      <c r="P99" s="973" t="str">
        <f t="shared" si="9"/>
        <v xml:space="preserve"> </v>
      </c>
    </row>
    <row r="100" spans="1:16" x14ac:dyDescent="0.25">
      <c r="A100" s="775"/>
      <c r="B100" s="775"/>
      <c r="C100" s="775"/>
      <c r="D100" s="754"/>
      <c r="E100" s="908"/>
      <c r="F100" s="974"/>
      <c r="G100" s="777"/>
      <c r="H100" s="777"/>
      <c r="I100" s="777"/>
      <c r="J100" s="777"/>
      <c r="K100" s="777"/>
      <c r="L100" s="773" t="str">
        <f t="shared" si="5"/>
        <v xml:space="preserve"> </v>
      </c>
      <c r="M100" s="973" t="str">
        <f t="shared" si="6"/>
        <v xml:space="preserve"> </v>
      </c>
      <c r="N100" s="973" t="str">
        <f t="shared" si="7"/>
        <v xml:space="preserve"> </v>
      </c>
      <c r="O100" s="973" t="str">
        <f t="shared" si="8"/>
        <v xml:space="preserve"> </v>
      </c>
      <c r="P100" s="973" t="str">
        <f t="shared" si="9"/>
        <v xml:space="preserve"> </v>
      </c>
    </row>
    <row r="101" spans="1:16" x14ac:dyDescent="0.25">
      <c r="A101" s="775"/>
      <c r="B101" s="775"/>
      <c r="C101" s="775"/>
      <c r="D101" s="754"/>
      <c r="E101" s="908"/>
      <c r="F101" s="974"/>
      <c r="G101" s="777"/>
      <c r="H101" s="777"/>
      <c r="I101" s="777"/>
      <c r="J101" s="777"/>
      <c r="K101" s="777"/>
      <c r="L101" s="773" t="str">
        <f t="shared" si="5"/>
        <v xml:space="preserve"> </v>
      </c>
      <c r="M101" s="973" t="str">
        <f t="shared" si="6"/>
        <v xml:space="preserve"> </v>
      </c>
      <c r="N101" s="973" t="str">
        <f t="shared" si="7"/>
        <v xml:space="preserve"> </v>
      </c>
      <c r="O101" s="973" t="str">
        <f t="shared" si="8"/>
        <v xml:space="preserve"> </v>
      </c>
      <c r="P101" s="973" t="str">
        <f t="shared" si="9"/>
        <v xml:space="preserve"> </v>
      </c>
    </row>
    <row r="102" spans="1:16" x14ac:dyDescent="0.25">
      <c r="A102" s="775"/>
      <c r="B102" s="775"/>
      <c r="C102" s="775"/>
      <c r="D102" s="754"/>
      <c r="E102" s="908"/>
      <c r="F102" s="974"/>
      <c r="G102" s="777"/>
      <c r="H102" s="777"/>
      <c r="I102" s="777"/>
      <c r="J102" s="777"/>
      <c r="K102" s="777"/>
      <c r="L102" s="773" t="str">
        <f t="shared" si="5"/>
        <v xml:space="preserve"> </v>
      </c>
      <c r="M102" s="973" t="str">
        <f t="shared" si="6"/>
        <v xml:space="preserve"> </v>
      </c>
      <c r="N102" s="973" t="str">
        <f t="shared" si="7"/>
        <v xml:space="preserve"> </v>
      </c>
      <c r="O102" s="973" t="str">
        <f t="shared" si="8"/>
        <v xml:space="preserve"> </v>
      </c>
      <c r="P102" s="973" t="str">
        <f t="shared" si="9"/>
        <v xml:space="preserve"> </v>
      </c>
    </row>
    <row r="103" spans="1:16" x14ac:dyDescent="0.25">
      <c r="A103" s="775"/>
      <c r="B103" s="775"/>
      <c r="C103" s="775"/>
      <c r="D103" s="754"/>
      <c r="E103" s="908"/>
      <c r="F103" s="974"/>
      <c r="G103" s="777"/>
      <c r="H103" s="777"/>
      <c r="I103" s="777"/>
      <c r="J103" s="777"/>
      <c r="K103" s="777"/>
      <c r="L103" s="773" t="str">
        <f t="shared" si="5"/>
        <v xml:space="preserve"> </v>
      </c>
      <c r="M103" s="973" t="str">
        <f t="shared" si="6"/>
        <v xml:space="preserve"> </v>
      </c>
      <c r="N103" s="973" t="str">
        <f t="shared" si="7"/>
        <v xml:space="preserve"> </v>
      </c>
      <c r="O103" s="973" t="str">
        <f t="shared" si="8"/>
        <v xml:space="preserve"> </v>
      </c>
      <c r="P103" s="973" t="str">
        <f t="shared" si="9"/>
        <v xml:space="preserve"> </v>
      </c>
    </row>
    <row r="104" spans="1:16" x14ac:dyDescent="0.25">
      <c r="A104" s="775"/>
      <c r="B104" s="775"/>
      <c r="C104" s="775"/>
      <c r="D104" s="754"/>
      <c r="E104" s="908"/>
      <c r="F104" s="974"/>
      <c r="G104" s="777"/>
      <c r="H104" s="777"/>
      <c r="I104" s="777"/>
      <c r="J104" s="777"/>
      <c r="K104" s="777"/>
      <c r="L104" s="773" t="str">
        <f t="shared" si="5"/>
        <v xml:space="preserve"> </v>
      </c>
      <c r="M104" s="973" t="str">
        <f t="shared" si="6"/>
        <v xml:space="preserve"> </v>
      </c>
      <c r="N104" s="973" t="str">
        <f t="shared" si="7"/>
        <v xml:space="preserve"> </v>
      </c>
      <c r="O104" s="973" t="str">
        <f t="shared" si="8"/>
        <v xml:space="preserve"> </v>
      </c>
      <c r="P104" s="973" t="str">
        <f t="shared" si="9"/>
        <v xml:space="preserve"> </v>
      </c>
    </row>
    <row r="105" spans="1:16" x14ac:dyDescent="0.25">
      <c r="A105" s="775"/>
      <c r="B105" s="775"/>
      <c r="C105" s="775"/>
      <c r="D105" s="754"/>
      <c r="E105" s="908"/>
      <c r="F105" s="974"/>
      <c r="G105" s="777"/>
      <c r="H105" s="777"/>
      <c r="I105" s="777"/>
      <c r="J105" s="777"/>
      <c r="K105" s="777"/>
      <c r="L105" s="773" t="str">
        <f t="shared" si="5"/>
        <v xml:space="preserve"> </v>
      </c>
      <c r="M105" s="973" t="str">
        <f t="shared" si="6"/>
        <v xml:space="preserve"> </v>
      </c>
      <c r="N105" s="973" t="str">
        <f t="shared" si="7"/>
        <v xml:space="preserve"> </v>
      </c>
      <c r="O105" s="973" t="str">
        <f t="shared" si="8"/>
        <v xml:space="preserve"> </v>
      </c>
      <c r="P105" s="973" t="str">
        <f t="shared" si="9"/>
        <v xml:space="preserve"> </v>
      </c>
    </row>
    <row r="106" spans="1:16" x14ac:dyDescent="0.25">
      <c r="A106" s="775"/>
      <c r="B106" s="775"/>
      <c r="C106" s="775"/>
      <c r="D106" s="754"/>
      <c r="E106" s="908"/>
      <c r="F106" s="974"/>
      <c r="G106" s="777"/>
      <c r="H106" s="777"/>
      <c r="I106" s="777"/>
      <c r="J106" s="777"/>
      <c r="K106" s="777"/>
      <c r="L106" s="773" t="str">
        <f t="shared" si="5"/>
        <v xml:space="preserve"> </v>
      </c>
      <c r="M106" s="973" t="str">
        <f t="shared" si="6"/>
        <v xml:space="preserve"> </v>
      </c>
      <c r="N106" s="973" t="str">
        <f t="shared" si="7"/>
        <v xml:space="preserve"> </v>
      </c>
      <c r="O106" s="973" t="str">
        <f t="shared" si="8"/>
        <v xml:space="preserve"> </v>
      </c>
      <c r="P106" s="973" t="str">
        <f t="shared" si="9"/>
        <v xml:space="preserve"> </v>
      </c>
    </row>
    <row r="107" spans="1:16" x14ac:dyDescent="0.25">
      <c r="A107" s="775"/>
      <c r="B107" s="775"/>
      <c r="C107" s="775"/>
      <c r="D107" s="754"/>
      <c r="E107" s="908"/>
      <c r="F107" s="974"/>
      <c r="G107" s="777"/>
      <c r="H107" s="777"/>
      <c r="I107" s="777"/>
      <c r="J107" s="777"/>
      <c r="K107" s="777"/>
      <c r="L107" s="773" t="str">
        <f t="shared" si="5"/>
        <v xml:space="preserve"> </v>
      </c>
      <c r="M107" s="973" t="str">
        <f t="shared" si="6"/>
        <v xml:space="preserve"> </v>
      </c>
      <c r="N107" s="973" t="str">
        <f t="shared" si="7"/>
        <v xml:space="preserve"> </v>
      </c>
      <c r="O107" s="973" t="str">
        <f t="shared" si="8"/>
        <v xml:space="preserve"> </v>
      </c>
      <c r="P107" s="973" t="str">
        <f t="shared" si="9"/>
        <v xml:space="preserve"> </v>
      </c>
    </row>
    <row r="108" spans="1:16" x14ac:dyDescent="0.25">
      <c r="A108" s="775"/>
      <c r="B108" s="775"/>
      <c r="C108" s="775"/>
      <c r="D108" s="754"/>
      <c r="E108" s="908"/>
      <c r="F108" s="974"/>
      <c r="G108" s="777"/>
      <c r="H108" s="777"/>
      <c r="I108" s="777"/>
      <c r="J108" s="777"/>
      <c r="K108" s="777"/>
      <c r="L108" s="773" t="str">
        <f t="shared" si="5"/>
        <v xml:space="preserve"> </v>
      </c>
      <c r="M108" s="973" t="str">
        <f t="shared" si="6"/>
        <v xml:space="preserve"> </v>
      </c>
      <c r="N108" s="973" t="str">
        <f t="shared" si="7"/>
        <v xml:space="preserve"> </v>
      </c>
      <c r="O108" s="973" t="str">
        <f t="shared" si="8"/>
        <v xml:space="preserve"> </v>
      </c>
      <c r="P108" s="973" t="str">
        <f t="shared" si="9"/>
        <v xml:space="preserve"> </v>
      </c>
    </row>
    <row r="109" spans="1:16" x14ac:dyDescent="0.25">
      <c r="A109" s="775"/>
      <c r="B109" s="775"/>
      <c r="C109" s="775"/>
      <c r="D109" s="754"/>
      <c r="E109" s="908"/>
      <c r="F109" s="974"/>
      <c r="G109" s="777"/>
      <c r="H109" s="777"/>
      <c r="I109" s="777"/>
      <c r="J109" s="777"/>
      <c r="K109" s="777"/>
      <c r="L109" s="773" t="str">
        <f t="shared" si="5"/>
        <v xml:space="preserve"> </v>
      </c>
      <c r="M109" s="973" t="str">
        <f t="shared" si="6"/>
        <v xml:space="preserve"> </v>
      </c>
      <c r="N109" s="973" t="str">
        <f t="shared" si="7"/>
        <v xml:space="preserve"> </v>
      </c>
      <c r="O109" s="973" t="str">
        <f t="shared" si="8"/>
        <v xml:space="preserve"> </v>
      </c>
      <c r="P109" s="973" t="str">
        <f t="shared" si="9"/>
        <v xml:space="preserve"> </v>
      </c>
    </row>
    <row r="110" spans="1:16" x14ac:dyDescent="0.25">
      <c r="A110" s="775"/>
      <c r="B110" s="775"/>
      <c r="C110" s="775"/>
      <c r="D110" s="754"/>
      <c r="E110" s="908"/>
      <c r="F110" s="974"/>
      <c r="G110" s="777"/>
      <c r="H110" s="777"/>
      <c r="I110" s="777"/>
      <c r="J110" s="777"/>
      <c r="K110" s="777"/>
      <c r="L110" s="773" t="str">
        <f t="shared" si="5"/>
        <v xml:space="preserve"> </v>
      </c>
      <c r="M110" s="973" t="str">
        <f t="shared" si="6"/>
        <v xml:space="preserve"> </v>
      </c>
      <c r="N110" s="973" t="str">
        <f t="shared" si="7"/>
        <v xml:space="preserve"> </v>
      </c>
      <c r="O110" s="973" t="str">
        <f t="shared" si="8"/>
        <v xml:space="preserve"> </v>
      </c>
      <c r="P110" s="973" t="str">
        <f t="shared" si="9"/>
        <v xml:space="preserve"> </v>
      </c>
    </row>
    <row r="111" spans="1:16" x14ac:dyDescent="0.25">
      <c r="A111" s="775"/>
      <c r="B111" s="775"/>
      <c r="C111" s="775"/>
      <c r="D111" s="754"/>
      <c r="E111" s="908"/>
      <c r="F111" s="974"/>
      <c r="G111" s="777"/>
      <c r="H111" s="777"/>
      <c r="I111" s="777"/>
      <c r="J111" s="777"/>
      <c r="K111" s="777"/>
      <c r="L111" s="773" t="str">
        <f t="shared" si="5"/>
        <v xml:space="preserve"> </v>
      </c>
      <c r="M111" s="973" t="str">
        <f t="shared" si="6"/>
        <v xml:space="preserve"> </v>
      </c>
      <c r="N111" s="973" t="str">
        <f t="shared" si="7"/>
        <v xml:space="preserve"> </v>
      </c>
      <c r="O111" s="973" t="str">
        <f t="shared" si="8"/>
        <v xml:space="preserve"> </v>
      </c>
      <c r="P111" s="973" t="str">
        <f t="shared" si="9"/>
        <v xml:space="preserve"> </v>
      </c>
    </row>
    <row r="112" spans="1:16" x14ac:dyDescent="0.25">
      <c r="A112" s="775"/>
      <c r="B112" s="775"/>
      <c r="C112" s="775"/>
      <c r="D112" s="754"/>
      <c r="E112" s="908"/>
      <c r="F112" s="974"/>
      <c r="G112" s="777"/>
      <c r="H112" s="777"/>
      <c r="I112" s="777"/>
      <c r="J112" s="777"/>
      <c r="K112" s="777"/>
      <c r="L112" s="773" t="str">
        <f t="shared" si="5"/>
        <v xml:space="preserve"> </v>
      </c>
      <c r="M112" s="973" t="str">
        <f t="shared" si="6"/>
        <v xml:space="preserve"> </v>
      </c>
      <c r="N112" s="973" t="str">
        <f t="shared" si="7"/>
        <v xml:space="preserve"> </v>
      </c>
      <c r="O112" s="973" t="str">
        <f t="shared" si="8"/>
        <v xml:space="preserve"> </v>
      </c>
      <c r="P112" s="973" t="str">
        <f t="shared" si="9"/>
        <v xml:space="preserve"> </v>
      </c>
    </row>
    <row r="113" spans="1:16" x14ac:dyDescent="0.25">
      <c r="A113" s="775"/>
      <c r="B113" s="775"/>
      <c r="C113" s="775"/>
      <c r="D113" s="754"/>
      <c r="E113" s="908"/>
      <c r="F113" s="974"/>
      <c r="G113" s="777"/>
      <c r="H113" s="777"/>
      <c r="I113" s="777"/>
      <c r="J113" s="777"/>
      <c r="K113" s="777"/>
      <c r="L113" s="773" t="str">
        <f t="shared" si="5"/>
        <v xml:space="preserve"> </v>
      </c>
      <c r="M113" s="973" t="str">
        <f t="shared" si="6"/>
        <v xml:space="preserve"> </v>
      </c>
      <c r="N113" s="973" t="str">
        <f t="shared" si="7"/>
        <v xml:space="preserve"> </v>
      </c>
      <c r="O113" s="973" t="str">
        <f t="shared" si="8"/>
        <v xml:space="preserve"> </v>
      </c>
      <c r="P113" s="973" t="str">
        <f t="shared" si="9"/>
        <v xml:space="preserve"> </v>
      </c>
    </row>
    <row r="114" spans="1:16" x14ac:dyDescent="0.25">
      <c r="A114" s="775"/>
      <c r="B114" s="775"/>
      <c r="C114" s="775"/>
      <c r="D114" s="754"/>
      <c r="E114" s="908"/>
      <c r="F114" s="974"/>
      <c r="G114" s="777"/>
      <c r="H114" s="777"/>
      <c r="I114" s="777"/>
      <c r="J114" s="777"/>
      <c r="K114" s="777"/>
      <c r="L114" s="773" t="str">
        <f t="shared" si="5"/>
        <v xml:space="preserve"> </v>
      </c>
      <c r="M114" s="973" t="str">
        <f t="shared" si="6"/>
        <v xml:space="preserve"> </v>
      </c>
      <c r="N114" s="973" t="str">
        <f t="shared" si="7"/>
        <v xml:space="preserve"> </v>
      </c>
      <c r="O114" s="973" t="str">
        <f t="shared" si="8"/>
        <v xml:space="preserve"> </v>
      </c>
      <c r="P114" s="973" t="str">
        <f t="shared" si="9"/>
        <v xml:space="preserve"> </v>
      </c>
    </row>
    <row r="115" spans="1:16" x14ac:dyDescent="0.25">
      <c r="A115" s="775"/>
      <c r="B115" s="775"/>
      <c r="C115" s="775"/>
      <c r="D115" s="754"/>
      <c r="E115" s="908"/>
      <c r="F115" s="974"/>
      <c r="G115" s="777"/>
      <c r="H115" s="777"/>
      <c r="I115" s="777"/>
      <c r="J115" s="777"/>
      <c r="K115" s="777"/>
      <c r="L115" s="773" t="str">
        <f t="shared" si="5"/>
        <v xml:space="preserve"> </v>
      </c>
      <c r="M115" s="973" t="str">
        <f t="shared" si="6"/>
        <v xml:space="preserve"> </v>
      </c>
      <c r="N115" s="973" t="str">
        <f t="shared" si="7"/>
        <v xml:space="preserve"> </v>
      </c>
      <c r="O115" s="973" t="str">
        <f t="shared" si="8"/>
        <v xml:space="preserve"> </v>
      </c>
      <c r="P115" s="973" t="str">
        <f t="shared" si="9"/>
        <v xml:space="preserve"> </v>
      </c>
    </row>
    <row r="116" spans="1:16" x14ac:dyDescent="0.25">
      <c r="A116" s="775"/>
      <c r="B116" s="775"/>
      <c r="C116" s="775"/>
      <c r="D116" s="754"/>
      <c r="E116" s="908"/>
      <c r="F116" s="974"/>
      <c r="G116" s="777"/>
      <c r="H116" s="777"/>
      <c r="I116" s="777"/>
      <c r="J116" s="777"/>
      <c r="K116" s="777"/>
      <c r="L116" s="773" t="str">
        <f t="shared" si="5"/>
        <v xml:space="preserve"> </v>
      </c>
      <c r="M116" s="973" t="str">
        <f t="shared" si="6"/>
        <v xml:space="preserve"> </v>
      </c>
      <c r="N116" s="973" t="str">
        <f t="shared" si="7"/>
        <v xml:space="preserve"> </v>
      </c>
      <c r="O116" s="973" t="str">
        <f t="shared" si="8"/>
        <v xml:space="preserve"> </v>
      </c>
      <c r="P116" s="973" t="str">
        <f t="shared" si="9"/>
        <v xml:space="preserve"> </v>
      </c>
    </row>
    <row r="117" spans="1:16" x14ac:dyDescent="0.25">
      <c r="A117" s="775"/>
      <c r="B117" s="775"/>
      <c r="C117" s="775"/>
      <c r="D117" s="754"/>
      <c r="E117" s="908"/>
      <c r="F117" s="974"/>
      <c r="G117" s="777"/>
      <c r="H117" s="777"/>
      <c r="I117" s="777"/>
      <c r="J117" s="777"/>
      <c r="K117" s="777"/>
      <c r="L117" s="773" t="str">
        <f t="shared" si="5"/>
        <v xml:space="preserve"> </v>
      </c>
      <c r="M117" s="973" t="str">
        <f t="shared" si="6"/>
        <v xml:space="preserve"> </v>
      </c>
      <c r="N117" s="973" t="str">
        <f t="shared" si="7"/>
        <v xml:space="preserve"> </v>
      </c>
      <c r="O117" s="973" t="str">
        <f t="shared" si="8"/>
        <v xml:space="preserve"> </v>
      </c>
      <c r="P117" s="973" t="str">
        <f t="shared" si="9"/>
        <v xml:space="preserve"> </v>
      </c>
    </row>
    <row r="118" spans="1:16" x14ac:dyDescent="0.25">
      <c r="A118" s="775"/>
      <c r="B118" s="775"/>
      <c r="C118" s="775"/>
      <c r="D118" s="754"/>
      <c r="E118" s="908"/>
      <c r="F118" s="974"/>
      <c r="G118" s="777"/>
      <c r="H118" s="777"/>
      <c r="I118" s="777"/>
      <c r="J118" s="777"/>
      <c r="K118" s="777"/>
      <c r="L118" s="773" t="str">
        <f t="shared" si="5"/>
        <v xml:space="preserve"> </v>
      </c>
      <c r="M118" s="973" t="str">
        <f t="shared" si="6"/>
        <v xml:space="preserve"> </v>
      </c>
      <c r="N118" s="973" t="str">
        <f t="shared" si="7"/>
        <v xml:space="preserve"> </v>
      </c>
      <c r="O118" s="973" t="str">
        <f t="shared" si="8"/>
        <v xml:space="preserve"> </v>
      </c>
      <c r="P118" s="973" t="str">
        <f t="shared" si="9"/>
        <v xml:space="preserve"> </v>
      </c>
    </row>
    <row r="119" spans="1:16" x14ac:dyDescent="0.25">
      <c r="A119" s="775"/>
      <c r="B119" s="775"/>
      <c r="C119" s="775"/>
      <c r="D119" s="754"/>
      <c r="E119" s="908"/>
      <c r="F119" s="974"/>
      <c r="G119" s="777"/>
      <c r="H119" s="777"/>
      <c r="I119" s="777"/>
      <c r="J119" s="777"/>
      <c r="K119" s="777"/>
      <c r="L119" s="773" t="str">
        <f t="shared" si="5"/>
        <v xml:space="preserve"> </v>
      </c>
      <c r="M119" s="973" t="str">
        <f t="shared" si="6"/>
        <v xml:space="preserve"> </v>
      </c>
      <c r="N119" s="973" t="str">
        <f t="shared" si="7"/>
        <v xml:space="preserve"> </v>
      </c>
      <c r="O119" s="973" t="str">
        <f t="shared" si="8"/>
        <v xml:space="preserve"> </v>
      </c>
      <c r="P119" s="973" t="str">
        <f t="shared" si="9"/>
        <v xml:space="preserve"> </v>
      </c>
    </row>
    <row r="120" spans="1:16" x14ac:dyDescent="0.25">
      <c r="A120" s="775"/>
      <c r="B120" s="775"/>
      <c r="C120" s="775"/>
      <c r="D120" s="754"/>
      <c r="E120" s="908"/>
      <c r="F120" s="974"/>
      <c r="G120" s="777"/>
      <c r="H120" s="777"/>
      <c r="I120" s="777"/>
      <c r="J120" s="777"/>
      <c r="K120" s="777"/>
      <c r="L120" s="773" t="str">
        <f t="shared" si="5"/>
        <v xml:space="preserve"> </v>
      </c>
      <c r="M120" s="973" t="str">
        <f t="shared" si="6"/>
        <v xml:space="preserve"> </v>
      </c>
      <c r="N120" s="973" t="str">
        <f t="shared" si="7"/>
        <v xml:space="preserve"> </v>
      </c>
      <c r="O120" s="973" t="str">
        <f t="shared" si="8"/>
        <v xml:space="preserve"> </v>
      </c>
      <c r="P120" s="973" t="str">
        <f t="shared" si="9"/>
        <v xml:space="preserve"> </v>
      </c>
    </row>
    <row r="121" spans="1:16" x14ac:dyDescent="0.25">
      <c r="A121" s="775"/>
      <c r="B121" s="775"/>
      <c r="C121" s="775"/>
      <c r="D121" s="754"/>
      <c r="E121" s="908"/>
      <c r="F121" s="974"/>
      <c r="G121" s="777"/>
      <c r="H121" s="777"/>
      <c r="I121" s="777"/>
      <c r="J121" s="777"/>
      <c r="K121" s="777"/>
      <c r="L121" s="773" t="str">
        <f t="shared" si="5"/>
        <v xml:space="preserve"> </v>
      </c>
      <c r="M121" s="973" t="str">
        <f t="shared" si="6"/>
        <v xml:space="preserve"> </v>
      </c>
      <c r="N121" s="973" t="str">
        <f t="shared" si="7"/>
        <v xml:space="preserve"> </v>
      </c>
      <c r="O121" s="973" t="str">
        <f t="shared" si="8"/>
        <v xml:space="preserve"> </v>
      </c>
      <c r="P121" s="973" t="str">
        <f t="shared" si="9"/>
        <v xml:space="preserve"> </v>
      </c>
    </row>
    <row r="122" spans="1:16" x14ac:dyDescent="0.25">
      <c r="A122" s="775"/>
      <c r="B122" s="775"/>
      <c r="C122" s="775"/>
      <c r="D122" s="754"/>
      <c r="E122" s="908"/>
      <c r="F122" s="974"/>
      <c r="G122" s="777"/>
      <c r="H122" s="777"/>
      <c r="I122" s="777"/>
      <c r="J122" s="777"/>
      <c r="K122" s="777"/>
      <c r="L122" s="773" t="str">
        <f t="shared" si="5"/>
        <v xml:space="preserve"> </v>
      </c>
      <c r="M122" s="973" t="str">
        <f t="shared" si="6"/>
        <v xml:space="preserve"> </v>
      </c>
      <c r="N122" s="973" t="str">
        <f t="shared" si="7"/>
        <v xml:space="preserve"> </v>
      </c>
      <c r="O122" s="973" t="str">
        <f t="shared" si="8"/>
        <v xml:space="preserve"> </v>
      </c>
      <c r="P122" s="973" t="str">
        <f t="shared" si="9"/>
        <v xml:space="preserve"> </v>
      </c>
    </row>
    <row r="123" spans="1:16" x14ac:dyDescent="0.25">
      <c r="A123" s="775"/>
      <c r="B123" s="775"/>
      <c r="C123" s="775"/>
      <c r="D123" s="754"/>
      <c r="E123" s="908"/>
      <c r="F123" s="974"/>
      <c r="G123" s="777"/>
      <c r="H123" s="777"/>
      <c r="I123" s="777"/>
      <c r="J123" s="777"/>
      <c r="K123" s="777"/>
      <c r="L123" s="773" t="str">
        <f t="shared" si="5"/>
        <v xml:space="preserve"> </v>
      </c>
      <c r="M123" s="973" t="str">
        <f t="shared" si="6"/>
        <v xml:space="preserve"> </v>
      </c>
      <c r="N123" s="973" t="str">
        <f t="shared" si="7"/>
        <v xml:space="preserve"> </v>
      </c>
      <c r="O123" s="973" t="str">
        <f t="shared" si="8"/>
        <v xml:space="preserve"> </v>
      </c>
      <c r="P123" s="973" t="str">
        <f t="shared" si="9"/>
        <v xml:space="preserve"> </v>
      </c>
    </row>
    <row r="124" spans="1:16" x14ac:dyDescent="0.25">
      <c r="A124" s="775"/>
      <c r="B124" s="775"/>
      <c r="C124" s="775"/>
      <c r="D124" s="754"/>
      <c r="E124" s="908"/>
      <c r="F124" s="974"/>
      <c r="G124" s="777"/>
      <c r="H124" s="777"/>
      <c r="I124" s="777"/>
      <c r="J124" s="777"/>
      <c r="K124" s="777"/>
      <c r="L124" s="773" t="str">
        <f t="shared" si="5"/>
        <v xml:space="preserve"> </v>
      </c>
      <c r="M124" s="973" t="str">
        <f t="shared" si="6"/>
        <v xml:space="preserve"> </v>
      </c>
      <c r="N124" s="973" t="str">
        <f t="shared" si="7"/>
        <v xml:space="preserve"> </v>
      </c>
      <c r="O124" s="973" t="str">
        <f t="shared" si="8"/>
        <v xml:space="preserve"> </v>
      </c>
      <c r="P124" s="973" t="str">
        <f t="shared" si="9"/>
        <v xml:space="preserve"> </v>
      </c>
    </row>
    <row r="125" spans="1:16" x14ac:dyDescent="0.25">
      <c r="A125" s="775"/>
      <c r="B125" s="775"/>
      <c r="C125" s="775"/>
      <c r="D125" s="754"/>
      <c r="E125" s="908"/>
      <c r="F125" s="974"/>
      <c r="G125" s="777"/>
      <c r="H125" s="777"/>
      <c r="I125" s="777"/>
      <c r="J125" s="777"/>
      <c r="K125" s="777"/>
      <c r="L125" s="773" t="str">
        <f t="shared" si="5"/>
        <v xml:space="preserve"> </v>
      </c>
      <c r="M125" s="973" t="str">
        <f t="shared" si="6"/>
        <v xml:space="preserve"> </v>
      </c>
      <c r="N125" s="973" t="str">
        <f t="shared" si="7"/>
        <v xml:space="preserve"> </v>
      </c>
      <c r="O125" s="973" t="str">
        <f t="shared" si="8"/>
        <v xml:space="preserve"> </v>
      </c>
      <c r="P125" s="973" t="str">
        <f t="shared" si="9"/>
        <v xml:space="preserve"> </v>
      </c>
    </row>
    <row r="126" spans="1:16" x14ac:dyDescent="0.25">
      <c r="A126" s="775"/>
      <c r="B126" s="775"/>
      <c r="C126" s="775"/>
      <c r="D126" s="754"/>
      <c r="E126" s="908"/>
      <c r="F126" s="974"/>
      <c r="G126" s="777"/>
      <c r="H126" s="777"/>
      <c r="I126" s="777"/>
      <c r="J126" s="777"/>
      <c r="K126" s="777"/>
      <c r="L126" s="773" t="str">
        <f t="shared" si="5"/>
        <v xml:space="preserve"> </v>
      </c>
      <c r="M126" s="973" t="str">
        <f t="shared" si="6"/>
        <v xml:space="preserve"> </v>
      </c>
      <c r="N126" s="973" t="str">
        <f t="shared" si="7"/>
        <v xml:space="preserve"> </v>
      </c>
      <c r="O126" s="973" t="str">
        <f t="shared" si="8"/>
        <v xml:space="preserve"> </v>
      </c>
      <c r="P126" s="973" t="str">
        <f t="shared" si="9"/>
        <v xml:space="preserve"> </v>
      </c>
    </row>
    <row r="127" spans="1:16" x14ac:dyDescent="0.25">
      <c r="A127" s="775"/>
      <c r="B127" s="775"/>
      <c r="C127" s="775"/>
      <c r="D127" s="754"/>
      <c r="E127" s="908"/>
      <c r="F127" s="974"/>
      <c r="G127" s="777"/>
      <c r="H127" s="777"/>
      <c r="I127" s="777"/>
      <c r="J127" s="777"/>
      <c r="K127" s="777"/>
      <c r="L127" s="773" t="str">
        <f t="shared" si="5"/>
        <v xml:space="preserve"> </v>
      </c>
      <c r="M127" s="973" t="str">
        <f t="shared" si="6"/>
        <v xml:space="preserve"> </v>
      </c>
      <c r="N127" s="973" t="str">
        <f t="shared" si="7"/>
        <v xml:space="preserve"> </v>
      </c>
      <c r="O127" s="973" t="str">
        <f t="shared" si="8"/>
        <v xml:space="preserve"> </v>
      </c>
      <c r="P127" s="973" t="str">
        <f t="shared" si="9"/>
        <v xml:space="preserve"> </v>
      </c>
    </row>
    <row r="128" spans="1:16" x14ac:dyDescent="0.25">
      <c r="A128" s="775"/>
      <c r="B128" s="775"/>
      <c r="C128" s="775"/>
      <c r="D128" s="754"/>
      <c r="E128" s="908"/>
      <c r="F128" s="974"/>
      <c r="G128" s="777"/>
      <c r="H128" s="777"/>
      <c r="I128" s="777"/>
      <c r="J128" s="777"/>
      <c r="K128" s="777"/>
      <c r="L128" s="773" t="str">
        <f t="shared" si="5"/>
        <v xml:space="preserve"> </v>
      </c>
      <c r="M128" s="973" t="str">
        <f t="shared" si="6"/>
        <v xml:space="preserve"> </v>
      </c>
      <c r="N128" s="973" t="str">
        <f t="shared" si="7"/>
        <v xml:space="preserve"> </v>
      </c>
      <c r="O128" s="973" t="str">
        <f t="shared" si="8"/>
        <v xml:space="preserve"> </v>
      </c>
      <c r="P128" s="973" t="str">
        <f t="shared" si="9"/>
        <v xml:space="preserve"> </v>
      </c>
    </row>
    <row r="129" spans="1:16" x14ac:dyDescent="0.25">
      <c r="A129" s="775"/>
      <c r="B129" s="775"/>
      <c r="C129" s="775"/>
      <c r="D129" s="754"/>
      <c r="E129" s="908"/>
      <c r="F129" s="974"/>
      <c r="G129" s="777"/>
      <c r="H129" s="777"/>
      <c r="I129" s="777"/>
      <c r="J129" s="777"/>
      <c r="K129" s="777"/>
      <c r="L129" s="773" t="str">
        <f t="shared" si="5"/>
        <v xml:space="preserve"> </v>
      </c>
      <c r="M129" s="973" t="str">
        <f t="shared" si="6"/>
        <v xml:space="preserve"> </v>
      </c>
      <c r="N129" s="973" t="str">
        <f t="shared" si="7"/>
        <v xml:space="preserve"> </v>
      </c>
      <c r="O129" s="973" t="str">
        <f t="shared" si="8"/>
        <v xml:space="preserve"> </v>
      </c>
      <c r="P129" s="973" t="str">
        <f t="shared" si="9"/>
        <v xml:space="preserve"> </v>
      </c>
    </row>
    <row r="130" spans="1:16" x14ac:dyDescent="0.25">
      <c r="A130" s="775"/>
      <c r="B130" s="775"/>
      <c r="C130" s="775"/>
      <c r="D130" s="754"/>
      <c r="E130" s="908"/>
      <c r="F130" s="974"/>
      <c r="G130" s="777"/>
      <c r="H130" s="777"/>
      <c r="I130" s="777"/>
      <c r="J130" s="777"/>
      <c r="K130" s="777"/>
      <c r="L130" s="773" t="str">
        <f t="shared" si="5"/>
        <v xml:space="preserve"> </v>
      </c>
      <c r="M130" s="973" t="str">
        <f t="shared" si="6"/>
        <v xml:space="preserve"> </v>
      </c>
      <c r="N130" s="973" t="str">
        <f t="shared" si="7"/>
        <v xml:space="preserve"> </v>
      </c>
      <c r="O130" s="973" t="str">
        <f t="shared" si="8"/>
        <v xml:space="preserve"> </v>
      </c>
      <c r="P130" s="973" t="str">
        <f t="shared" si="9"/>
        <v xml:space="preserve"> </v>
      </c>
    </row>
    <row r="131" spans="1:16" x14ac:dyDescent="0.25">
      <c r="A131" s="775"/>
      <c r="B131" s="775"/>
      <c r="C131" s="775"/>
      <c r="D131" s="754"/>
      <c r="E131" s="908"/>
      <c r="F131" s="974"/>
      <c r="G131" s="777"/>
      <c r="H131" s="777"/>
      <c r="I131" s="777"/>
      <c r="J131" s="777"/>
      <c r="K131" s="777"/>
      <c r="L131" s="773" t="str">
        <f t="shared" si="5"/>
        <v xml:space="preserve"> </v>
      </c>
      <c r="M131" s="973" t="str">
        <f t="shared" si="6"/>
        <v xml:space="preserve"> </v>
      </c>
      <c r="N131" s="973" t="str">
        <f t="shared" si="7"/>
        <v xml:space="preserve"> </v>
      </c>
      <c r="O131" s="973" t="str">
        <f t="shared" si="8"/>
        <v xml:space="preserve"> </v>
      </c>
      <c r="P131" s="973" t="str">
        <f t="shared" si="9"/>
        <v xml:space="preserve"> </v>
      </c>
    </row>
    <row r="132" spans="1:16" x14ac:dyDescent="0.25">
      <c r="A132" s="775"/>
      <c r="B132" s="775"/>
      <c r="C132" s="775"/>
      <c r="D132" s="754"/>
      <c r="E132" s="908"/>
      <c r="F132" s="974"/>
      <c r="G132" s="777"/>
      <c r="H132" s="777"/>
      <c r="I132" s="777"/>
      <c r="J132" s="777"/>
      <c r="K132" s="777"/>
      <c r="L132" s="773" t="str">
        <f t="shared" si="5"/>
        <v xml:space="preserve"> </v>
      </c>
      <c r="M132" s="973" t="str">
        <f t="shared" si="6"/>
        <v xml:space="preserve"> </v>
      </c>
      <c r="N132" s="973" t="str">
        <f t="shared" si="7"/>
        <v xml:space="preserve"> </v>
      </c>
      <c r="O132" s="973" t="str">
        <f t="shared" si="8"/>
        <v xml:space="preserve"> </v>
      </c>
      <c r="P132" s="973" t="str">
        <f t="shared" si="9"/>
        <v xml:space="preserve"> </v>
      </c>
    </row>
    <row r="133" spans="1:16" x14ac:dyDescent="0.25">
      <c r="A133" s="775"/>
      <c r="B133" s="775"/>
      <c r="C133" s="775"/>
      <c r="D133" s="754"/>
      <c r="E133" s="908"/>
      <c r="F133" s="974"/>
      <c r="G133" s="777"/>
      <c r="H133" s="777"/>
      <c r="I133" s="777"/>
      <c r="J133" s="777"/>
      <c r="K133" s="777"/>
      <c r="L133" s="773" t="str">
        <f t="shared" si="5"/>
        <v xml:space="preserve"> </v>
      </c>
      <c r="M133" s="973" t="str">
        <f t="shared" si="6"/>
        <v xml:space="preserve"> </v>
      </c>
      <c r="N133" s="973" t="str">
        <f t="shared" si="7"/>
        <v xml:space="preserve"> </v>
      </c>
      <c r="O133" s="973" t="str">
        <f t="shared" si="8"/>
        <v xml:space="preserve"> </v>
      </c>
      <c r="P133" s="973" t="str">
        <f t="shared" si="9"/>
        <v xml:space="preserve"> </v>
      </c>
    </row>
    <row r="134" spans="1:16" x14ac:dyDescent="0.25">
      <c r="A134" s="775"/>
      <c r="B134" s="775"/>
      <c r="C134" s="775"/>
      <c r="D134" s="754"/>
      <c r="E134" s="908"/>
      <c r="F134" s="974"/>
      <c r="G134" s="777"/>
      <c r="H134" s="777"/>
      <c r="I134" s="777"/>
      <c r="J134" s="777"/>
      <c r="K134" s="777"/>
      <c r="L134" s="773" t="str">
        <f t="shared" ref="L134:L197" si="10">IF(K134&gt;0,K134*0.86*10^-3," ")</f>
        <v xml:space="preserve"> </v>
      </c>
      <c r="M134" s="973" t="str">
        <f t="shared" ref="M134:M197" si="11">IFERROR(K134/I134," ")</f>
        <v xml:space="preserve"> </v>
      </c>
      <c r="N134" s="973" t="str">
        <f t="shared" ref="N134:N197" si="12">IFERROR(L134/I134," ")</f>
        <v xml:space="preserve"> </v>
      </c>
      <c r="O134" s="973" t="str">
        <f t="shared" ref="O134:O197" si="13">IFERROR(K134/J134," ")</f>
        <v xml:space="preserve"> </v>
      </c>
      <c r="P134" s="973" t="str">
        <f t="shared" ref="P134:P197" si="14">IFERROR(L134/J134," ")</f>
        <v xml:space="preserve"> </v>
      </c>
    </row>
    <row r="135" spans="1:16" x14ac:dyDescent="0.25">
      <c r="A135" s="775"/>
      <c r="B135" s="775"/>
      <c r="C135" s="775"/>
      <c r="D135" s="754"/>
      <c r="E135" s="908"/>
      <c r="F135" s="974"/>
      <c r="G135" s="777"/>
      <c r="H135" s="777"/>
      <c r="I135" s="777"/>
      <c r="J135" s="777"/>
      <c r="K135" s="777"/>
      <c r="L135" s="773" t="str">
        <f t="shared" si="10"/>
        <v xml:space="preserve"> </v>
      </c>
      <c r="M135" s="973" t="str">
        <f t="shared" si="11"/>
        <v xml:space="preserve"> </v>
      </c>
      <c r="N135" s="973" t="str">
        <f t="shared" si="12"/>
        <v xml:space="preserve"> </v>
      </c>
      <c r="O135" s="973" t="str">
        <f t="shared" si="13"/>
        <v xml:space="preserve"> </v>
      </c>
      <c r="P135" s="973" t="str">
        <f t="shared" si="14"/>
        <v xml:space="preserve"> </v>
      </c>
    </row>
    <row r="136" spans="1:16" x14ac:dyDescent="0.25">
      <c r="A136" s="775"/>
      <c r="B136" s="775"/>
      <c r="C136" s="775"/>
      <c r="D136" s="754"/>
      <c r="E136" s="908"/>
      <c r="F136" s="974"/>
      <c r="G136" s="777"/>
      <c r="H136" s="777"/>
      <c r="I136" s="777"/>
      <c r="J136" s="777"/>
      <c r="K136" s="777"/>
      <c r="L136" s="773" t="str">
        <f t="shared" si="10"/>
        <v xml:space="preserve"> </v>
      </c>
      <c r="M136" s="973" t="str">
        <f t="shared" si="11"/>
        <v xml:space="preserve"> </v>
      </c>
      <c r="N136" s="973" t="str">
        <f t="shared" si="12"/>
        <v xml:space="preserve"> </v>
      </c>
      <c r="O136" s="973" t="str">
        <f t="shared" si="13"/>
        <v xml:space="preserve"> </v>
      </c>
      <c r="P136" s="973" t="str">
        <f t="shared" si="14"/>
        <v xml:space="preserve"> </v>
      </c>
    </row>
    <row r="137" spans="1:16" x14ac:dyDescent="0.25">
      <c r="A137" s="775"/>
      <c r="B137" s="775"/>
      <c r="C137" s="775"/>
      <c r="D137" s="754"/>
      <c r="E137" s="908"/>
      <c r="F137" s="974"/>
      <c r="G137" s="777"/>
      <c r="H137" s="777"/>
      <c r="I137" s="777"/>
      <c r="J137" s="777"/>
      <c r="K137" s="777"/>
      <c r="L137" s="773" t="str">
        <f t="shared" si="10"/>
        <v xml:space="preserve"> </v>
      </c>
      <c r="M137" s="973" t="str">
        <f t="shared" si="11"/>
        <v xml:space="preserve"> </v>
      </c>
      <c r="N137" s="973" t="str">
        <f t="shared" si="12"/>
        <v xml:space="preserve"> </v>
      </c>
      <c r="O137" s="973" t="str">
        <f t="shared" si="13"/>
        <v xml:space="preserve"> </v>
      </c>
      <c r="P137" s="973" t="str">
        <f t="shared" si="14"/>
        <v xml:space="preserve"> </v>
      </c>
    </row>
    <row r="138" spans="1:16" x14ac:dyDescent="0.25">
      <c r="A138" s="775"/>
      <c r="B138" s="775"/>
      <c r="C138" s="775"/>
      <c r="D138" s="754"/>
      <c r="E138" s="908"/>
      <c r="F138" s="974"/>
      <c r="G138" s="777"/>
      <c r="H138" s="777"/>
      <c r="I138" s="777"/>
      <c r="J138" s="777"/>
      <c r="K138" s="777"/>
      <c r="L138" s="773" t="str">
        <f t="shared" si="10"/>
        <v xml:space="preserve"> </v>
      </c>
      <c r="M138" s="973" t="str">
        <f t="shared" si="11"/>
        <v xml:space="preserve"> </v>
      </c>
      <c r="N138" s="973" t="str">
        <f t="shared" si="12"/>
        <v xml:space="preserve"> </v>
      </c>
      <c r="O138" s="973" t="str">
        <f t="shared" si="13"/>
        <v xml:space="preserve"> </v>
      </c>
      <c r="P138" s="973" t="str">
        <f t="shared" si="14"/>
        <v xml:space="preserve"> </v>
      </c>
    </row>
    <row r="139" spans="1:16" x14ac:dyDescent="0.25">
      <c r="A139" s="775"/>
      <c r="B139" s="775"/>
      <c r="C139" s="775"/>
      <c r="D139" s="754"/>
      <c r="E139" s="908"/>
      <c r="F139" s="974"/>
      <c r="G139" s="777"/>
      <c r="H139" s="777"/>
      <c r="I139" s="777"/>
      <c r="J139" s="777"/>
      <c r="K139" s="777"/>
      <c r="L139" s="773" t="str">
        <f t="shared" si="10"/>
        <v xml:space="preserve"> </v>
      </c>
      <c r="M139" s="973" t="str">
        <f t="shared" si="11"/>
        <v xml:space="preserve"> </v>
      </c>
      <c r="N139" s="973" t="str">
        <f t="shared" si="12"/>
        <v xml:space="preserve"> </v>
      </c>
      <c r="O139" s="973" t="str">
        <f t="shared" si="13"/>
        <v xml:space="preserve"> </v>
      </c>
      <c r="P139" s="973" t="str">
        <f t="shared" si="14"/>
        <v xml:space="preserve"> </v>
      </c>
    </row>
    <row r="140" spans="1:16" x14ac:dyDescent="0.25">
      <c r="A140" s="775"/>
      <c r="B140" s="775"/>
      <c r="C140" s="775"/>
      <c r="D140" s="754"/>
      <c r="E140" s="908"/>
      <c r="F140" s="974"/>
      <c r="G140" s="777"/>
      <c r="H140" s="777"/>
      <c r="I140" s="777"/>
      <c r="J140" s="777"/>
      <c r="K140" s="777"/>
      <c r="L140" s="773" t="str">
        <f t="shared" si="10"/>
        <v xml:space="preserve"> </v>
      </c>
      <c r="M140" s="973" t="str">
        <f t="shared" si="11"/>
        <v xml:space="preserve"> </v>
      </c>
      <c r="N140" s="973" t="str">
        <f t="shared" si="12"/>
        <v xml:space="preserve"> </v>
      </c>
      <c r="O140" s="973" t="str">
        <f t="shared" si="13"/>
        <v xml:space="preserve"> </v>
      </c>
      <c r="P140" s="973" t="str">
        <f t="shared" si="14"/>
        <v xml:space="preserve"> </v>
      </c>
    </row>
    <row r="141" spans="1:16" x14ac:dyDescent="0.25">
      <c r="A141" s="775"/>
      <c r="B141" s="775"/>
      <c r="C141" s="775"/>
      <c r="D141" s="754"/>
      <c r="E141" s="908"/>
      <c r="F141" s="974"/>
      <c r="G141" s="777"/>
      <c r="H141" s="777"/>
      <c r="I141" s="777"/>
      <c r="J141" s="777"/>
      <c r="K141" s="777"/>
      <c r="L141" s="773" t="str">
        <f t="shared" si="10"/>
        <v xml:space="preserve"> </v>
      </c>
      <c r="M141" s="973" t="str">
        <f t="shared" si="11"/>
        <v xml:space="preserve"> </v>
      </c>
      <c r="N141" s="973" t="str">
        <f t="shared" si="12"/>
        <v xml:space="preserve"> </v>
      </c>
      <c r="O141" s="973" t="str">
        <f t="shared" si="13"/>
        <v xml:space="preserve"> </v>
      </c>
      <c r="P141" s="973" t="str">
        <f t="shared" si="14"/>
        <v xml:space="preserve"> </v>
      </c>
    </row>
    <row r="142" spans="1:16" x14ac:dyDescent="0.25">
      <c r="A142" s="775"/>
      <c r="B142" s="775"/>
      <c r="C142" s="775"/>
      <c r="D142" s="754"/>
      <c r="E142" s="908"/>
      <c r="F142" s="974"/>
      <c r="G142" s="777"/>
      <c r="H142" s="777"/>
      <c r="I142" s="777"/>
      <c r="J142" s="777"/>
      <c r="K142" s="777"/>
      <c r="L142" s="773" t="str">
        <f t="shared" si="10"/>
        <v xml:space="preserve"> </v>
      </c>
      <c r="M142" s="973" t="str">
        <f t="shared" si="11"/>
        <v xml:space="preserve"> </v>
      </c>
      <c r="N142" s="973" t="str">
        <f t="shared" si="12"/>
        <v xml:space="preserve"> </v>
      </c>
      <c r="O142" s="973" t="str">
        <f t="shared" si="13"/>
        <v xml:space="preserve"> </v>
      </c>
      <c r="P142" s="973" t="str">
        <f t="shared" si="14"/>
        <v xml:space="preserve"> </v>
      </c>
    </row>
    <row r="143" spans="1:16" x14ac:dyDescent="0.25">
      <c r="A143" s="775"/>
      <c r="B143" s="775"/>
      <c r="C143" s="775"/>
      <c r="D143" s="754"/>
      <c r="E143" s="908"/>
      <c r="F143" s="974"/>
      <c r="G143" s="777"/>
      <c r="H143" s="777"/>
      <c r="I143" s="777"/>
      <c r="J143" s="777"/>
      <c r="K143" s="777"/>
      <c r="L143" s="773" t="str">
        <f t="shared" si="10"/>
        <v xml:space="preserve"> </v>
      </c>
      <c r="M143" s="973" t="str">
        <f t="shared" si="11"/>
        <v xml:space="preserve"> </v>
      </c>
      <c r="N143" s="973" t="str">
        <f t="shared" si="12"/>
        <v xml:space="preserve"> </v>
      </c>
      <c r="O143" s="973" t="str">
        <f t="shared" si="13"/>
        <v xml:space="preserve"> </v>
      </c>
      <c r="P143" s="973" t="str">
        <f t="shared" si="14"/>
        <v xml:space="preserve"> </v>
      </c>
    </row>
    <row r="144" spans="1:16" x14ac:dyDescent="0.25">
      <c r="A144" s="775"/>
      <c r="B144" s="775"/>
      <c r="C144" s="775"/>
      <c r="D144" s="754"/>
      <c r="E144" s="908"/>
      <c r="F144" s="974"/>
      <c r="G144" s="777"/>
      <c r="H144" s="777"/>
      <c r="I144" s="777"/>
      <c r="J144" s="777"/>
      <c r="K144" s="777"/>
      <c r="L144" s="773" t="str">
        <f t="shared" si="10"/>
        <v xml:space="preserve"> </v>
      </c>
      <c r="M144" s="973" t="str">
        <f t="shared" si="11"/>
        <v xml:space="preserve"> </v>
      </c>
      <c r="N144" s="973" t="str">
        <f t="shared" si="12"/>
        <v xml:space="preserve"> </v>
      </c>
      <c r="O144" s="973" t="str">
        <f t="shared" si="13"/>
        <v xml:space="preserve"> </v>
      </c>
      <c r="P144" s="973" t="str">
        <f t="shared" si="14"/>
        <v xml:space="preserve"> </v>
      </c>
    </row>
    <row r="145" spans="1:16" x14ac:dyDescent="0.25">
      <c r="A145" s="775"/>
      <c r="B145" s="775"/>
      <c r="C145" s="775"/>
      <c r="D145" s="754"/>
      <c r="E145" s="908"/>
      <c r="F145" s="974"/>
      <c r="G145" s="777"/>
      <c r="H145" s="777"/>
      <c r="I145" s="777"/>
      <c r="J145" s="777"/>
      <c r="K145" s="777"/>
      <c r="L145" s="773" t="str">
        <f t="shared" si="10"/>
        <v xml:space="preserve"> </v>
      </c>
      <c r="M145" s="973" t="str">
        <f t="shared" si="11"/>
        <v xml:space="preserve"> </v>
      </c>
      <c r="N145" s="973" t="str">
        <f t="shared" si="12"/>
        <v xml:space="preserve"> </v>
      </c>
      <c r="O145" s="973" t="str">
        <f t="shared" si="13"/>
        <v xml:space="preserve"> </v>
      </c>
      <c r="P145" s="973" t="str">
        <f t="shared" si="14"/>
        <v xml:space="preserve"> </v>
      </c>
    </row>
    <row r="146" spans="1:16" x14ac:dyDescent="0.25">
      <c r="A146" s="775"/>
      <c r="B146" s="775"/>
      <c r="C146" s="775"/>
      <c r="D146" s="754"/>
      <c r="E146" s="908"/>
      <c r="F146" s="974"/>
      <c r="G146" s="777"/>
      <c r="H146" s="777"/>
      <c r="I146" s="777"/>
      <c r="J146" s="777"/>
      <c r="K146" s="777"/>
      <c r="L146" s="773" t="str">
        <f t="shared" si="10"/>
        <v xml:space="preserve"> </v>
      </c>
      <c r="M146" s="973" t="str">
        <f t="shared" si="11"/>
        <v xml:space="preserve"> </v>
      </c>
      <c r="N146" s="973" t="str">
        <f t="shared" si="12"/>
        <v xml:space="preserve"> </v>
      </c>
      <c r="O146" s="973" t="str">
        <f t="shared" si="13"/>
        <v xml:space="preserve"> </v>
      </c>
      <c r="P146" s="973" t="str">
        <f t="shared" si="14"/>
        <v xml:space="preserve"> </v>
      </c>
    </row>
    <row r="147" spans="1:16" x14ac:dyDescent="0.25">
      <c r="A147" s="775"/>
      <c r="B147" s="775"/>
      <c r="C147" s="775"/>
      <c r="D147" s="754"/>
      <c r="E147" s="908"/>
      <c r="F147" s="974"/>
      <c r="G147" s="777"/>
      <c r="H147" s="777"/>
      <c r="I147" s="777"/>
      <c r="J147" s="777"/>
      <c r="K147" s="777"/>
      <c r="L147" s="773" t="str">
        <f t="shared" si="10"/>
        <v xml:space="preserve"> </v>
      </c>
      <c r="M147" s="973" t="str">
        <f t="shared" si="11"/>
        <v xml:space="preserve"> </v>
      </c>
      <c r="N147" s="973" t="str">
        <f t="shared" si="12"/>
        <v xml:space="preserve"> </v>
      </c>
      <c r="O147" s="973" t="str">
        <f t="shared" si="13"/>
        <v xml:space="preserve"> </v>
      </c>
      <c r="P147" s="973" t="str">
        <f t="shared" si="14"/>
        <v xml:space="preserve"> </v>
      </c>
    </row>
    <row r="148" spans="1:16" x14ac:dyDescent="0.25">
      <c r="A148" s="775"/>
      <c r="B148" s="775"/>
      <c r="C148" s="775"/>
      <c r="D148" s="754"/>
      <c r="E148" s="908"/>
      <c r="F148" s="974"/>
      <c r="G148" s="777"/>
      <c r="H148" s="777"/>
      <c r="I148" s="777"/>
      <c r="J148" s="777"/>
      <c r="K148" s="777"/>
      <c r="L148" s="773" t="str">
        <f t="shared" si="10"/>
        <v xml:space="preserve"> </v>
      </c>
      <c r="M148" s="973" t="str">
        <f t="shared" si="11"/>
        <v xml:space="preserve"> </v>
      </c>
      <c r="N148" s="973" t="str">
        <f t="shared" si="12"/>
        <v xml:space="preserve"> </v>
      </c>
      <c r="O148" s="973" t="str">
        <f t="shared" si="13"/>
        <v xml:space="preserve"> </v>
      </c>
      <c r="P148" s="973" t="str">
        <f t="shared" si="14"/>
        <v xml:space="preserve"> </v>
      </c>
    </row>
    <row r="149" spans="1:16" x14ac:dyDescent="0.25">
      <c r="A149" s="775"/>
      <c r="B149" s="775"/>
      <c r="C149" s="775"/>
      <c r="D149" s="754"/>
      <c r="E149" s="908"/>
      <c r="F149" s="974"/>
      <c r="G149" s="777"/>
      <c r="H149" s="777"/>
      <c r="I149" s="777"/>
      <c r="J149" s="777"/>
      <c r="K149" s="777"/>
      <c r="L149" s="773" t="str">
        <f t="shared" si="10"/>
        <v xml:space="preserve"> </v>
      </c>
      <c r="M149" s="973" t="str">
        <f t="shared" si="11"/>
        <v xml:space="preserve"> </v>
      </c>
      <c r="N149" s="973" t="str">
        <f t="shared" si="12"/>
        <v xml:space="preserve"> </v>
      </c>
      <c r="O149" s="973" t="str">
        <f t="shared" si="13"/>
        <v xml:space="preserve"> </v>
      </c>
      <c r="P149" s="973" t="str">
        <f t="shared" si="14"/>
        <v xml:space="preserve"> </v>
      </c>
    </row>
    <row r="150" spans="1:16" x14ac:dyDescent="0.25">
      <c r="A150" s="775"/>
      <c r="B150" s="775"/>
      <c r="C150" s="775"/>
      <c r="D150" s="754"/>
      <c r="E150" s="908"/>
      <c r="F150" s="974"/>
      <c r="G150" s="777"/>
      <c r="H150" s="777"/>
      <c r="I150" s="777"/>
      <c r="J150" s="777"/>
      <c r="K150" s="777"/>
      <c r="L150" s="773" t="str">
        <f t="shared" si="10"/>
        <v xml:space="preserve"> </v>
      </c>
      <c r="M150" s="973" t="str">
        <f t="shared" si="11"/>
        <v xml:space="preserve"> </v>
      </c>
      <c r="N150" s="973" t="str">
        <f t="shared" si="12"/>
        <v xml:space="preserve"> </v>
      </c>
      <c r="O150" s="973" t="str">
        <f t="shared" si="13"/>
        <v xml:space="preserve"> </v>
      </c>
      <c r="P150" s="973" t="str">
        <f t="shared" si="14"/>
        <v xml:space="preserve"> </v>
      </c>
    </row>
    <row r="151" spans="1:16" x14ac:dyDescent="0.25">
      <c r="A151" s="775"/>
      <c r="B151" s="775"/>
      <c r="C151" s="775"/>
      <c r="D151" s="754"/>
      <c r="E151" s="908"/>
      <c r="F151" s="974"/>
      <c r="G151" s="777"/>
      <c r="H151" s="777"/>
      <c r="I151" s="777"/>
      <c r="J151" s="777"/>
      <c r="K151" s="777"/>
      <c r="L151" s="773" t="str">
        <f t="shared" si="10"/>
        <v xml:space="preserve"> </v>
      </c>
      <c r="M151" s="973" t="str">
        <f t="shared" si="11"/>
        <v xml:space="preserve"> </v>
      </c>
      <c r="N151" s="973" t="str">
        <f t="shared" si="12"/>
        <v xml:space="preserve"> </v>
      </c>
      <c r="O151" s="973" t="str">
        <f t="shared" si="13"/>
        <v xml:space="preserve"> </v>
      </c>
      <c r="P151" s="973" t="str">
        <f t="shared" si="14"/>
        <v xml:space="preserve"> </v>
      </c>
    </row>
    <row r="152" spans="1:16" x14ac:dyDescent="0.25">
      <c r="A152" s="775"/>
      <c r="B152" s="775"/>
      <c r="C152" s="775"/>
      <c r="D152" s="754"/>
      <c r="E152" s="908"/>
      <c r="F152" s="974"/>
      <c r="G152" s="777"/>
      <c r="H152" s="777"/>
      <c r="I152" s="777"/>
      <c r="J152" s="777"/>
      <c r="K152" s="777"/>
      <c r="L152" s="773" t="str">
        <f t="shared" si="10"/>
        <v xml:space="preserve"> </v>
      </c>
      <c r="M152" s="973" t="str">
        <f t="shared" si="11"/>
        <v xml:space="preserve"> </v>
      </c>
      <c r="N152" s="973" t="str">
        <f t="shared" si="12"/>
        <v xml:space="preserve"> </v>
      </c>
      <c r="O152" s="973" t="str">
        <f t="shared" si="13"/>
        <v xml:space="preserve"> </v>
      </c>
      <c r="P152" s="973" t="str">
        <f t="shared" si="14"/>
        <v xml:space="preserve"> </v>
      </c>
    </row>
    <row r="153" spans="1:16" x14ac:dyDescent="0.25">
      <c r="A153" s="775"/>
      <c r="B153" s="775"/>
      <c r="C153" s="775"/>
      <c r="D153" s="754"/>
      <c r="E153" s="908"/>
      <c r="F153" s="974"/>
      <c r="G153" s="777"/>
      <c r="H153" s="777"/>
      <c r="I153" s="777"/>
      <c r="J153" s="777"/>
      <c r="K153" s="777"/>
      <c r="L153" s="773" t="str">
        <f t="shared" si="10"/>
        <v xml:space="preserve"> </v>
      </c>
      <c r="M153" s="973" t="str">
        <f t="shared" si="11"/>
        <v xml:space="preserve"> </v>
      </c>
      <c r="N153" s="973" t="str">
        <f t="shared" si="12"/>
        <v xml:space="preserve"> </v>
      </c>
      <c r="O153" s="973" t="str">
        <f t="shared" si="13"/>
        <v xml:space="preserve"> </v>
      </c>
      <c r="P153" s="973" t="str">
        <f t="shared" si="14"/>
        <v xml:space="preserve"> </v>
      </c>
    </row>
    <row r="154" spans="1:16" x14ac:dyDescent="0.25">
      <c r="A154" s="775"/>
      <c r="B154" s="775"/>
      <c r="C154" s="775"/>
      <c r="D154" s="754"/>
      <c r="E154" s="908"/>
      <c r="F154" s="974"/>
      <c r="G154" s="777"/>
      <c r="H154" s="777"/>
      <c r="I154" s="777"/>
      <c r="J154" s="777"/>
      <c r="K154" s="777"/>
      <c r="L154" s="773" t="str">
        <f t="shared" si="10"/>
        <v xml:space="preserve"> </v>
      </c>
      <c r="M154" s="973" t="str">
        <f t="shared" si="11"/>
        <v xml:space="preserve"> </v>
      </c>
      <c r="N154" s="973" t="str">
        <f t="shared" si="12"/>
        <v xml:space="preserve"> </v>
      </c>
      <c r="O154" s="973" t="str">
        <f t="shared" si="13"/>
        <v xml:space="preserve"> </v>
      </c>
      <c r="P154" s="973" t="str">
        <f t="shared" si="14"/>
        <v xml:space="preserve"> </v>
      </c>
    </row>
    <row r="155" spans="1:16" x14ac:dyDescent="0.25">
      <c r="A155" s="775"/>
      <c r="B155" s="775"/>
      <c r="C155" s="775"/>
      <c r="D155" s="754"/>
      <c r="E155" s="908"/>
      <c r="F155" s="974"/>
      <c r="G155" s="777"/>
      <c r="H155" s="777"/>
      <c r="I155" s="777"/>
      <c r="J155" s="777"/>
      <c r="K155" s="777"/>
      <c r="L155" s="773" t="str">
        <f t="shared" si="10"/>
        <v xml:space="preserve"> </v>
      </c>
      <c r="M155" s="973" t="str">
        <f t="shared" si="11"/>
        <v xml:space="preserve"> </v>
      </c>
      <c r="N155" s="973" t="str">
        <f t="shared" si="12"/>
        <v xml:space="preserve"> </v>
      </c>
      <c r="O155" s="973" t="str">
        <f t="shared" si="13"/>
        <v xml:space="preserve"> </v>
      </c>
      <c r="P155" s="973" t="str">
        <f t="shared" si="14"/>
        <v xml:space="preserve"> </v>
      </c>
    </row>
    <row r="156" spans="1:16" x14ac:dyDescent="0.25">
      <c r="A156" s="775"/>
      <c r="B156" s="775"/>
      <c r="C156" s="775"/>
      <c r="D156" s="754"/>
      <c r="E156" s="908"/>
      <c r="F156" s="974"/>
      <c r="G156" s="777"/>
      <c r="H156" s="777"/>
      <c r="I156" s="777"/>
      <c r="J156" s="777"/>
      <c r="K156" s="777"/>
      <c r="L156" s="773" t="str">
        <f t="shared" si="10"/>
        <v xml:space="preserve"> </v>
      </c>
      <c r="M156" s="973" t="str">
        <f t="shared" si="11"/>
        <v xml:space="preserve"> </v>
      </c>
      <c r="N156" s="973" t="str">
        <f t="shared" si="12"/>
        <v xml:space="preserve"> </v>
      </c>
      <c r="O156" s="973" t="str">
        <f t="shared" si="13"/>
        <v xml:space="preserve"> </v>
      </c>
      <c r="P156" s="973" t="str">
        <f t="shared" si="14"/>
        <v xml:space="preserve"> </v>
      </c>
    </row>
    <row r="157" spans="1:16" x14ac:dyDescent="0.25">
      <c r="A157" s="775"/>
      <c r="B157" s="775"/>
      <c r="C157" s="775"/>
      <c r="D157" s="754"/>
      <c r="E157" s="908"/>
      <c r="F157" s="974"/>
      <c r="G157" s="777"/>
      <c r="H157" s="777"/>
      <c r="I157" s="777"/>
      <c r="J157" s="777"/>
      <c r="K157" s="777"/>
      <c r="L157" s="773" t="str">
        <f t="shared" si="10"/>
        <v xml:space="preserve"> </v>
      </c>
      <c r="M157" s="973" t="str">
        <f t="shared" si="11"/>
        <v xml:space="preserve"> </v>
      </c>
      <c r="N157" s="973" t="str">
        <f t="shared" si="12"/>
        <v xml:space="preserve"> </v>
      </c>
      <c r="O157" s="973" t="str">
        <f t="shared" si="13"/>
        <v xml:space="preserve"> </v>
      </c>
      <c r="P157" s="973" t="str">
        <f t="shared" si="14"/>
        <v xml:space="preserve"> </v>
      </c>
    </row>
    <row r="158" spans="1:16" x14ac:dyDescent="0.25">
      <c r="A158" s="775"/>
      <c r="B158" s="775"/>
      <c r="C158" s="775"/>
      <c r="D158" s="754"/>
      <c r="E158" s="908"/>
      <c r="F158" s="974"/>
      <c r="G158" s="777"/>
      <c r="H158" s="777"/>
      <c r="I158" s="777"/>
      <c r="J158" s="777"/>
      <c r="K158" s="777"/>
      <c r="L158" s="773" t="str">
        <f t="shared" si="10"/>
        <v xml:space="preserve"> </v>
      </c>
      <c r="M158" s="973" t="str">
        <f t="shared" si="11"/>
        <v xml:space="preserve"> </v>
      </c>
      <c r="N158" s="973" t="str">
        <f t="shared" si="12"/>
        <v xml:space="preserve"> </v>
      </c>
      <c r="O158" s="973" t="str">
        <f t="shared" si="13"/>
        <v xml:space="preserve"> </v>
      </c>
      <c r="P158" s="973" t="str">
        <f t="shared" si="14"/>
        <v xml:space="preserve"> </v>
      </c>
    </row>
    <row r="159" spans="1:16" x14ac:dyDescent="0.25">
      <c r="A159" s="775"/>
      <c r="B159" s="775"/>
      <c r="C159" s="775"/>
      <c r="D159" s="754"/>
      <c r="E159" s="908"/>
      <c r="F159" s="974"/>
      <c r="G159" s="777"/>
      <c r="H159" s="777"/>
      <c r="I159" s="777"/>
      <c r="J159" s="777"/>
      <c r="K159" s="777"/>
      <c r="L159" s="773" t="str">
        <f t="shared" si="10"/>
        <v xml:space="preserve"> </v>
      </c>
      <c r="M159" s="973" t="str">
        <f t="shared" si="11"/>
        <v xml:space="preserve"> </v>
      </c>
      <c r="N159" s="973" t="str">
        <f t="shared" si="12"/>
        <v xml:space="preserve"> </v>
      </c>
      <c r="O159" s="973" t="str">
        <f t="shared" si="13"/>
        <v xml:space="preserve"> </v>
      </c>
      <c r="P159" s="973" t="str">
        <f t="shared" si="14"/>
        <v xml:space="preserve"> </v>
      </c>
    </row>
    <row r="160" spans="1:16" x14ac:dyDescent="0.25">
      <c r="A160" s="775"/>
      <c r="B160" s="775"/>
      <c r="C160" s="775"/>
      <c r="D160" s="754"/>
      <c r="E160" s="908"/>
      <c r="F160" s="974"/>
      <c r="G160" s="777"/>
      <c r="H160" s="777"/>
      <c r="I160" s="777"/>
      <c r="J160" s="777"/>
      <c r="K160" s="777"/>
      <c r="L160" s="773" t="str">
        <f t="shared" si="10"/>
        <v xml:space="preserve"> </v>
      </c>
      <c r="M160" s="973" t="str">
        <f t="shared" si="11"/>
        <v xml:space="preserve"> </v>
      </c>
      <c r="N160" s="973" t="str">
        <f t="shared" si="12"/>
        <v xml:space="preserve"> </v>
      </c>
      <c r="O160" s="973" t="str">
        <f t="shared" si="13"/>
        <v xml:space="preserve"> </v>
      </c>
      <c r="P160" s="973" t="str">
        <f t="shared" si="14"/>
        <v xml:space="preserve"> </v>
      </c>
    </row>
    <row r="161" spans="1:16" x14ac:dyDescent="0.25">
      <c r="A161" s="775"/>
      <c r="B161" s="775"/>
      <c r="C161" s="775"/>
      <c r="D161" s="754"/>
      <c r="E161" s="908"/>
      <c r="F161" s="974"/>
      <c r="G161" s="777"/>
      <c r="H161" s="777"/>
      <c r="I161" s="777"/>
      <c r="J161" s="777"/>
      <c r="K161" s="777"/>
      <c r="L161" s="773" t="str">
        <f t="shared" si="10"/>
        <v xml:space="preserve"> </v>
      </c>
      <c r="M161" s="973" t="str">
        <f t="shared" si="11"/>
        <v xml:space="preserve"> </v>
      </c>
      <c r="N161" s="973" t="str">
        <f t="shared" si="12"/>
        <v xml:space="preserve"> </v>
      </c>
      <c r="O161" s="973" t="str">
        <f t="shared" si="13"/>
        <v xml:space="preserve"> </v>
      </c>
      <c r="P161" s="973" t="str">
        <f t="shared" si="14"/>
        <v xml:space="preserve"> </v>
      </c>
    </row>
    <row r="162" spans="1:16" x14ac:dyDescent="0.25">
      <c r="A162" s="775"/>
      <c r="B162" s="775"/>
      <c r="C162" s="775"/>
      <c r="D162" s="754"/>
      <c r="E162" s="908"/>
      <c r="F162" s="974"/>
      <c r="G162" s="777"/>
      <c r="H162" s="777"/>
      <c r="I162" s="777"/>
      <c r="J162" s="777"/>
      <c r="K162" s="777"/>
      <c r="L162" s="773" t="str">
        <f t="shared" si="10"/>
        <v xml:space="preserve"> </v>
      </c>
      <c r="M162" s="973" t="str">
        <f t="shared" si="11"/>
        <v xml:space="preserve"> </v>
      </c>
      <c r="N162" s="973" t="str">
        <f t="shared" si="12"/>
        <v xml:space="preserve"> </v>
      </c>
      <c r="O162" s="973" t="str">
        <f t="shared" si="13"/>
        <v xml:space="preserve"> </v>
      </c>
      <c r="P162" s="973" t="str">
        <f t="shared" si="14"/>
        <v xml:space="preserve"> </v>
      </c>
    </row>
    <row r="163" spans="1:16" x14ac:dyDescent="0.25">
      <c r="A163" s="775"/>
      <c r="B163" s="775"/>
      <c r="C163" s="775"/>
      <c r="D163" s="754"/>
      <c r="E163" s="908"/>
      <c r="F163" s="974"/>
      <c r="G163" s="777"/>
      <c r="H163" s="777"/>
      <c r="I163" s="777"/>
      <c r="J163" s="777"/>
      <c r="K163" s="777"/>
      <c r="L163" s="773" t="str">
        <f t="shared" si="10"/>
        <v xml:space="preserve"> </v>
      </c>
      <c r="M163" s="973" t="str">
        <f t="shared" si="11"/>
        <v xml:space="preserve"> </v>
      </c>
      <c r="N163" s="973" t="str">
        <f t="shared" si="12"/>
        <v xml:space="preserve"> </v>
      </c>
      <c r="O163" s="973" t="str">
        <f t="shared" si="13"/>
        <v xml:space="preserve"> </v>
      </c>
      <c r="P163" s="973" t="str">
        <f t="shared" si="14"/>
        <v xml:space="preserve"> </v>
      </c>
    </row>
    <row r="164" spans="1:16" x14ac:dyDescent="0.25">
      <c r="A164" s="775"/>
      <c r="B164" s="775"/>
      <c r="C164" s="775"/>
      <c r="D164" s="754"/>
      <c r="E164" s="908"/>
      <c r="F164" s="974"/>
      <c r="G164" s="777"/>
      <c r="H164" s="777"/>
      <c r="I164" s="777"/>
      <c r="J164" s="777"/>
      <c r="K164" s="777"/>
      <c r="L164" s="773" t="str">
        <f t="shared" si="10"/>
        <v xml:space="preserve"> </v>
      </c>
      <c r="M164" s="973" t="str">
        <f t="shared" si="11"/>
        <v xml:space="preserve"> </v>
      </c>
      <c r="N164" s="973" t="str">
        <f t="shared" si="12"/>
        <v xml:space="preserve"> </v>
      </c>
      <c r="O164" s="973" t="str">
        <f t="shared" si="13"/>
        <v xml:space="preserve"> </v>
      </c>
      <c r="P164" s="973" t="str">
        <f t="shared" si="14"/>
        <v xml:space="preserve"> </v>
      </c>
    </row>
    <row r="165" spans="1:16" x14ac:dyDescent="0.25">
      <c r="A165" s="775"/>
      <c r="B165" s="775"/>
      <c r="C165" s="775"/>
      <c r="D165" s="754"/>
      <c r="E165" s="908"/>
      <c r="F165" s="974"/>
      <c r="G165" s="777"/>
      <c r="H165" s="777"/>
      <c r="I165" s="777"/>
      <c r="J165" s="777"/>
      <c r="K165" s="777"/>
      <c r="L165" s="773" t="str">
        <f t="shared" si="10"/>
        <v xml:space="preserve"> </v>
      </c>
      <c r="M165" s="973" t="str">
        <f t="shared" si="11"/>
        <v xml:space="preserve"> </v>
      </c>
      <c r="N165" s="973" t="str">
        <f t="shared" si="12"/>
        <v xml:space="preserve"> </v>
      </c>
      <c r="O165" s="973" t="str">
        <f t="shared" si="13"/>
        <v xml:space="preserve"> </v>
      </c>
      <c r="P165" s="973" t="str">
        <f t="shared" si="14"/>
        <v xml:space="preserve"> </v>
      </c>
    </row>
    <row r="166" spans="1:16" x14ac:dyDescent="0.25">
      <c r="A166" s="775"/>
      <c r="B166" s="775"/>
      <c r="C166" s="775"/>
      <c r="D166" s="754"/>
      <c r="E166" s="908"/>
      <c r="F166" s="974"/>
      <c r="G166" s="777"/>
      <c r="H166" s="777"/>
      <c r="I166" s="777"/>
      <c r="J166" s="777"/>
      <c r="K166" s="777"/>
      <c r="L166" s="773" t="str">
        <f t="shared" si="10"/>
        <v xml:space="preserve"> </v>
      </c>
      <c r="M166" s="973" t="str">
        <f t="shared" si="11"/>
        <v xml:space="preserve"> </v>
      </c>
      <c r="N166" s="973" t="str">
        <f t="shared" si="12"/>
        <v xml:space="preserve"> </v>
      </c>
      <c r="O166" s="973" t="str">
        <f t="shared" si="13"/>
        <v xml:space="preserve"> </v>
      </c>
      <c r="P166" s="973" t="str">
        <f t="shared" si="14"/>
        <v xml:space="preserve"> </v>
      </c>
    </row>
    <row r="167" spans="1:16" x14ac:dyDescent="0.25">
      <c r="A167" s="775"/>
      <c r="B167" s="775"/>
      <c r="C167" s="775"/>
      <c r="D167" s="754"/>
      <c r="E167" s="908"/>
      <c r="F167" s="974"/>
      <c r="G167" s="777"/>
      <c r="H167" s="777"/>
      <c r="I167" s="777"/>
      <c r="J167" s="777"/>
      <c r="K167" s="777"/>
      <c r="L167" s="773" t="str">
        <f t="shared" si="10"/>
        <v xml:space="preserve"> </v>
      </c>
      <c r="M167" s="973" t="str">
        <f t="shared" si="11"/>
        <v xml:space="preserve"> </v>
      </c>
      <c r="N167" s="973" t="str">
        <f t="shared" si="12"/>
        <v xml:space="preserve"> </v>
      </c>
      <c r="O167" s="973" t="str">
        <f t="shared" si="13"/>
        <v xml:space="preserve"> </v>
      </c>
      <c r="P167" s="973" t="str">
        <f t="shared" si="14"/>
        <v xml:space="preserve"> </v>
      </c>
    </row>
    <row r="168" spans="1:16" x14ac:dyDescent="0.25">
      <c r="A168" s="775"/>
      <c r="B168" s="775"/>
      <c r="C168" s="775"/>
      <c r="D168" s="754"/>
      <c r="E168" s="908"/>
      <c r="F168" s="974"/>
      <c r="G168" s="777"/>
      <c r="H168" s="777"/>
      <c r="I168" s="777"/>
      <c r="J168" s="777"/>
      <c r="K168" s="777"/>
      <c r="L168" s="773" t="str">
        <f t="shared" si="10"/>
        <v xml:space="preserve"> </v>
      </c>
      <c r="M168" s="973" t="str">
        <f t="shared" si="11"/>
        <v xml:space="preserve"> </v>
      </c>
      <c r="N168" s="973" t="str">
        <f t="shared" si="12"/>
        <v xml:space="preserve"> </v>
      </c>
      <c r="O168" s="973" t="str">
        <f t="shared" si="13"/>
        <v xml:space="preserve"> </v>
      </c>
      <c r="P168" s="973" t="str">
        <f t="shared" si="14"/>
        <v xml:space="preserve"> </v>
      </c>
    </row>
    <row r="169" spans="1:16" x14ac:dyDescent="0.25">
      <c r="A169" s="775"/>
      <c r="B169" s="775"/>
      <c r="C169" s="775"/>
      <c r="D169" s="754"/>
      <c r="E169" s="908"/>
      <c r="F169" s="974"/>
      <c r="G169" s="777"/>
      <c r="H169" s="777"/>
      <c r="I169" s="777"/>
      <c r="J169" s="777"/>
      <c r="K169" s="777"/>
      <c r="L169" s="773" t="str">
        <f t="shared" si="10"/>
        <v xml:space="preserve"> </v>
      </c>
      <c r="M169" s="973" t="str">
        <f t="shared" si="11"/>
        <v xml:space="preserve"> </v>
      </c>
      <c r="N169" s="973" t="str">
        <f t="shared" si="12"/>
        <v xml:space="preserve"> </v>
      </c>
      <c r="O169" s="973" t="str">
        <f t="shared" si="13"/>
        <v xml:space="preserve"> </v>
      </c>
      <c r="P169" s="973" t="str">
        <f t="shared" si="14"/>
        <v xml:space="preserve"> </v>
      </c>
    </row>
    <row r="170" spans="1:16" x14ac:dyDescent="0.25">
      <c r="A170" s="775"/>
      <c r="B170" s="775"/>
      <c r="C170" s="775"/>
      <c r="D170" s="754"/>
      <c r="E170" s="908"/>
      <c r="F170" s="974"/>
      <c r="G170" s="777"/>
      <c r="H170" s="777"/>
      <c r="I170" s="777"/>
      <c r="J170" s="777"/>
      <c r="K170" s="777"/>
      <c r="L170" s="773" t="str">
        <f t="shared" si="10"/>
        <v xml:space="preserve"> </v>
      </c>
      <c r="M170" s="973" t="str">
        <f t="shared" si="11"/>
        <v xml:space="preserve"> </v>
      </c>
      <c r="N170" s="973" t="str">
        <f t="shared" si="12"/>
        <v xml:space="preserve"> </v>
      </c>
      <c r="O170" s="973" t="str">
        <f t="shared" si="13"/>
        <v xml:space="preserve"> </v>
      </c>
      <c r="P170" s="973" t="str">
        <f t="shared" si="14"/>
        <v xml:space="preserve"> </v>
      </c>
    </row>
    <row r="171" spans="1:16" x14ac:dyDescent="0.25">
      <c r="A171" s="775"/>
      <c r="B171" s="775"/>
      <c r="C171" s="775"/>
      <c r="D171" s="754"/>
      <c r="E171" s="908"/>
      <c r="F171" s="974"/>
      <c r="G171" s="777"/>
      <c r="H171" s="777"/>
      <c r="I171" s="777"/>
      <c r="J171" s="777"/>
      <c r="K171" s="777"/>
      <c r="L171" s="773" t="str">
        <f t="shared" si="10"/>
        <v xml:space="preserve"> </v>
      </c>
      <c r="M171" s="973" t="str">
        <f t="shared" si="11"/>
        <v xml:space="preserve"> </v>
      </c>
      <c r="N171" s="973" t="str">
        <f t="shared" si="12"/>
        <v xml:space="preserve"> </v>
      </c>
      <c r="O171" s="973" t="str">
        <f t="shared" si="13"/>
        <v xml:space="preserve"> </v>
      </c>
      <c r="P171" s="973" t="str">
        <f t="shared" si="14"/>
        <v xml:space="preserve"> </v>
      </c>
    </row>
    <row r="172" spans="1:16" x14ac:dyDescent="0.25">
      <c r="A172" s="775"/>
      <c r="B172" s="775"/>
      <c r="C172" s="775"/>
      <c r="D172" s="754"/>
      <c r="E172" s="908"/>
      <c r="F172" s="974"/>
      <c r="G172" s="777"/>
      <c r="H172" s="777"/>
      <c r="I172" s="777"/>
      <c r="J172" s="777"/>
      <c r="K172" s="777"/>
      <c r="L172" s="773" t="str">
        <f t="shared" si="10"/>
        <v xml:space="preserve"> </v>
      </c>
      <c r="M172" s="973" t="str">
        <f t="shared" si="11"/>
        <v xml:space="preserve"> </v>
      </c>
      <c r="N172" s="973" t="str">
        <f t="shared" si="12"/>
        <v xml:space="preserve"> </v>
      </c>
      <c r="O172" s="973" t="str">
        <f t="shared" si="13"/>
        <v xml:space="preserve"> </v>
      </c>
      <c r="P172" s="973" t="str">
        <f t="shared" si="14"/>
        <v xml:space="preserve"> </v>
      </c>
    </row>
    <row r="173" spans="1:16" x14ac:dyDescent="0.25">
      <c r="A173" s="775"/>
      <c r="B173" s="775"/>
      <c r="C173" s="775"/>
      <c r="D173" s="754"/>
      <c r="E173" s="908"/>
      <c r="F173" s="974"/>
      <c r="G173" s="777"/>
      <c r="H173" s="777"/>
      <c r="I173" s="777"/>
      <c r="J173" s="777"/>
      <c r="K173" s="777"/>
      <c r="L173" s="773" t="str">
        <f t="shared" si="10"/>
        <v xml:space="preserve"> </v>
      </c>
      <c r="M173" s="973" t="str">
        <f t="shared" si="11"/>
        <v xml:space="preserve"> </v>
      </c>
      <c r="N173" s="973" t="str">
        <f t="shared" si="12"/>
        <v xml:space="preserve"> </v>
      </c>
      <c r="O173" s="973" t="str">
        <f t="shared" si="13"/>
        <v xml:space="preserve"> </v>
      </c>
      <c r="P173" s="973" t="str">
        <f t="shared" si="14"/>
        <v xml:space="preserve"> </v>
      </c>
    </row>
    <row r="174" spans="1:16" x14ac:dyDescent="0.25">
      <c r="A174" s="775"/>
      <c r="B174" s="775"/>
      <c r="C174" s="775"/>
      <c r="D174" s="754"/>
      <c r="E174" s="908"/>
      <c r="F174" s="974"/>
      <c r="G174" s="777"/>
      <c r="H174" s="777"/>
      <c r="I174" s="777"/>
      <c r="J174" s="777"/>
      <c r="K174" s="777"/>
      <c r="L174" s="773" t="str">
        <f t="shared" si="10"/>
        <v xml:space="preserve"> </v>
      </c>
      <c r="M174" s="973" t="str">
        <f t="shared" si="11"/>
        <v xml:space="preserve"> </v>
      </c>
      <c r="N174" s="973" t="str">
        <f t="shared" si="12"/>
        <v xml:space="preserve"> </v>
      </c>
      <c r="O174" s="973" t="str">
        <f t="shared" si="13"/>
        <v xml:space="preserve"> </v>
      </c>
      <c r="P174" s="973" t="str">
        <f t="shared" si="14"/>
        <v xml:space="preserve"> </v>
      </c>
    </row>
    <row r="175" spans="1:16" x14ac:dyDescent="0.25">
      <c r="A175" s="775"/>
      <c r="B175" s="775"/>
      <c r="C175" s="775"/>
      <c r="D175" s="754"/>
      <c r="E175" s="908"/>
      <c r="F175" s="974"/>
      <c r="G175" s="777"/>
      <c r="H175" s="777"/>
      <c r="I175" s="777"/>
      <c r="J175" s="777"/>
      <c r="K175" s="777"/>
      <c r="L175" s="773" t="str">
        <f t="shared" si="10"/>
        <v xml:space="preserve"> </v>
      </c>
      <c r="M175" s="973" t="str">
        <f t="shared" si="11"/>
        <v xml:space="preserve"> </v>
      </c>
      <c r="N175" s="973" t="str">
        <f t="shared" si="12"/>
        <v xml:space="preserve"> </v>
      </c>
      <c r="O175" s="973" t="str">
        <f t="shared" si="13"/>
        <v xml:space="preserve"> </v>
      </c>
      <c r="P175" s="973" t="str">
        <f t="shared" si="14"/>
        <v xml:space="preserve"> </v>
      </c>
    </row>
    <row r="176" spans="1:16" x14ac:dyDescent="0.25">
      <c r="A176" s="775"/>
      <c r="B176" s="775"/>
      <c r="C176" s="775"/>
      <c r="D176" s="754"/>
      <c r="E176" s="908"/>
      <c r="F176" s="974"/>
      <c r="G176" s="777"/>
      <c r="H176" s="777"/>
      <c r="I176" s="777"/>
      <c r="J176" s="777"/>
      <c r="K176" s="777"/>
      <c r="L176" s="773" t="str">
        <f t="shared" si="10"/>
        <v xml:space="preserve"> </v>
      </c>
      <c r="M176" s="973" t="str">
        <f t="shared" si="11"/>
        <v xml:space="preserve"> </v>
      </c>
      <c r="N176" s="973" t="str">
        <f t="shared" si="12"/>
        <v xml:space="preserve"> </v>
      </c>
      <c r="O176" s="973" t="str">
        <f t="shared" si="13"/>
        <v xml:space="preserve"> </v>
      </c>
      <c r="P176" s="973" t="str">
        <f t="shared" si="14"/>
        <v xml:space="preserve"> </v>
      </c>
    </row>
    <row r="177" spans="1:16" x14ac:dyDescent="0.25">
      <c r="A177" s="775"/>
      <c r="B177" s="775"/>
      <c r="C177" s="775"/>
      <c r="D177" s="754"/>
      <c r="E177" s="908"/>
      <c r="F177" s="974"/>
      <c r="G177" s="777"/>
      <c r="H177" s="777"/>
      <c r="I177" s="777"/>
      <c r="J177" s="777"/>
      <c r="K177" s="777"/>
      <c r="L177" s="773" t="str">
        <f t="shared" si="10"/>
        <v xml:space="preserve"> </v>
      </c>
      <c r="M177" s="973" t="str">
        <f t="shared" si="11"/>
        <v xml:space="preserve"> </v>
      </c>
      <c r="N177" s="973" t="str">
        <f t="shared" si="12"/>
        <v xml:space="preserve"> </v>
      </c>
      <c r="O177" s="973" t="str">
        <f t="shared" si="13"/>
        <v xml:space="preserve"> </v>
      </c>
      <c r="P177" s="973" t="str">
        <f t="shared" si="14"/>
        <v xml:space="preserve"> </v>
      </c>
    </row>
    <row r="178" spans="1:16" x14ac:dyDescent="0.25">
      <c r="A178" s="775"/>
      <c r="B178" s="775"/>
      <c r="C178" s="775"/>
      <c r="D178" s="754"/>
      <c r="E178" s="908"/>
      <c r="F178" s="974"/>
      <c r="G178" s="777"/>
      <c r="H178" s="777"/>
      <c r="I178" s="777"/>
      <c r="J178" s="777"/>
      <c r="K178" s="777"/>
      <c r="L178" s="773" t="str">
        <f t="shared" si="10"/>
        <v xml:space="preserve"> </v>
      </c>
      <c r="M178" s="973" t="str">
        <f t="shared" si="11"/>
        <v xml:space="preserve"> </v>
      </c>
      <c r="N178" s="973" t="str">
        <f t="shared" si="12"/>
        <v xml:space="preserve"> </v>
      </c>
      <c r="O178" s="973" t="str">
        <f t="shared" si="13"/>
        <v xml:space="preserve"> </v>
      </c>
      <c r="P178" s="973" t="str">
        <f t="shared" si="14"/>
        <v xml:space="preserve"> </v>
      </c>
    </row>
    <row r="179" spans="1:16" x14ac:dyDescent="0.25">
      <c r="A179" s="775"/>
      <c r="B179" s="775"/>
      <c r="C179" s="775"/>
      <c r="D179" s="754"/>
      <c r="E179" s="908"/>
      <c r="F179" s="974"/>
      <c r="G179" s="777"/>
      <c r="H179" s="777"/>
      <c r="I179" s="777"/>
      <c r="J179" s="777"/>
      <c r="K179" s="777"/>
      <c r="L179" s="773" t="str">
        <f t="shared" si="10"/>
        <v xml:space="preserve"> </v>
      </c>
      <c r="M179" s="973" t="str">
        <f t="shared" si="11"/>
        <v xml:space="preserve"> </v>
      </c>
      <c r="N179" s="973" t="str">
        <f t="shared" si="12"/>
        <v xml:space="preserve"> </v>
      </c>
      <c r="O179" s="973" t="str">
        <f t="shared" si="13"/>
        <v xml:space="preserve"> </v>
      </c>
      <c r="P179" s="973" t="str">
        <f t="shared" si="14"/>
        <v xml:space="preserve"> </v>
      </c>
    </row>
    <row r="180" spans="1:16" x14ac:dyDescent="0.25">
      <c r="A180" s="775"/>
      <c r="B180" s="775"/>
      <c r="C180" s="775"/>
      <c r="D180" s="754"/>
      <c r="E180" s="908"/>
      <c r="F180" s="974"/>
      <c r="G180" s="777"/>
      <c r="H180" s="777"/>
      <c r="I180" s="777"/>
      <c r="J180" s="777"/>
      <c r="K180" s="777"/>
      <c r="L180" s="773" t="str">
        <f t="shared" si="10"/>
        <v xml:space="preserve"> </v>
      </c>
      <c r="M180" s="973" t="str">
        <f t="shared" si="11"/>
        <v xml:space="preserve"> </v>
      </c>
      <c r="N180" s="973" t="str">
        <f t="shared" si="12"/>
        <v xml:space="preserve"> </v>
      </c>
      <c r="O180" s="973" t="str">
        <f t="shared" si="13"/>
        <v xml:space="preserve"> </v>
      </c>
      <c r="P180" s="973" t="str">
        <f t="shared" si="14"/>
        <v xml:space="preserve"> </v>
      </c>
    </row>
    <row r="181" spans="1:16" x14ac:dyDescent="0.25">
      <c r="A181" s="775"/>
      <c r="B181" s="775"/>
      <c r="C181" s="775"/>
      <c r="D181" s="754"/>
      <c r="E181" s="908"/>
      <c r="F181" s="974"/>
      <c r="G181" s="777"/>
      <c r="H181" s="777"/>
      <c r="I181" s="777"/>
      <c r="J181" s="777"/>
      <c r="K181" s="777"/>
      <c r="L181" s="773" t="str">
        <f t="shared" si="10"/>
        <v xml:space="preserve"> </v>
      </c>
      <c r="M181" s="973" t="str">
        <f t="shared" si="11"/>
        <v xml:space="preserve"> </v>
      </c>
      <c r="N181" s="973" t="str">
        <f t="shared" si="12"/>
        <v xml:space="preserve"> </v>
      </c>
      <c r="O181" s="973" t="str">
        <f t="shared" si="13"/>
        <v xml:space="preserve"> </v>
      </c>
      <c r="P181" s="973" t="str">
        <f t="shared" si="14"/>
        <v xml:space="preserve"> </v>
      </c>
    </row>
    <row r="182" spans="1:16" x14ac:dyDescent="0.25">
      <c r="A182" s="775"/>
      <c r="B182" s="775"/>
      <c r="C182" s="775"/>
      <c r="D182" s="754"/>
      <c r="E182" s="908"/>
      <c r="F182" s="974"/>
      <c r="G182" s="777"/>
      <c r="H182" s="777"/>
      <c r="I182" s="777"/>
      <c r="J182" s="777"/>
      <c r="K182" s="777"/>
      <c r="L182" s="773" t="str">
        <f t="shared" si="10"/>
        <v xml:space="preserve"> </v>
      </c>
      <c r="M182" s="973" t="str">
        <f t="shared" si="11"/>
        <v xml:space="preserve"> </v>
      </c>
      <c r="N182" s="973" t="str">
        <f t="shared" si="12"/>
        <v xml:space="preserve"> </v>
      </c>
      <c r="O182" s="973" t="str">
        <f t="shared" si="13"/>
        <v xml:space="preserve"> </v>
      </c>
      <c r="P182" s="973" t="str">
        <f t="shared" si="14"/>
        <v xml:space="preserve"> </v>
      </c>
    </row>
    <row r="183" spans="1:16" x14ac:dyDescent="0.25">
      <c r="A183" s="775"/>
      <c r="B183" s="775"/>
      <c r="C183" s="775"/>
      <c r="D183" s="754"/>
      <c r="E183" s="908"/>
      <c r="F183" s="974"/>
      <c r="G183" s="777"/>
      <c r="H183" s="777"/>
      <c r="I183" s="777"/>
      <c r="J183" s="777"/>
      <c r="K183" s="777"/>
      <c r="L183" s="773" t="str">
        <f t="shared" si="10"/>
        <v xml:space="preserve"> </v>
      </c>
      <c r="M183" s="973" t="str">
        <f t="shared" si="11"/>
        <v xml:space="preserve"> </v>
      </c>
      <c r="N183" s="973" t="str">
        <f t="shared" si="12"/>
        <v xml:space="preserve"> </v>
      </c>
      <c r="O183" s="973" t="str">
        <f t="shared" si="13"/>
        <v xml:space="preserve"> </v>
      </c>
      <c r="P183" s="973" t="str">
        <f t="shared" si="14"/>
        <v xml:space="preserve"> </v>
      </c>
    </row>
    <row r="184" spans="1:16" x14ac:dyDescent="0.25">
      <c r="A184" s="775"/>
      <c r="B184" s="775"/>
      <c r="C184" s="775"/>
      <c r="D184" s="754"/>
      <c r="E184" s="908"/>
      <c r="F184" s="974"/>
      <c r="G184" s="777"/>
      <c r="H184" s="777"/>
      <c r="I184" s="777"/>
      <c r="J184" s="777"/>
      <c r="K184" s="777"/>
      <c r="L184" s="773" t="str">
        <f t="shared" si="10"/>
        <v xml:space="preserve"> </v>
      </c>
      <c r="M184" s="973" t="str">
        <f t="shared" si="11"/>
        <v xml:space="preserve"> </v>
      </c>
      <c r="N184" s="973" t="str">
        <f t="shared" si="12"/>
        <v xml:space="preserve"> </v>
      </c>
      <c r="O184" s="973" t="str">
        <f t="shared" si="13"/>
        <v xml:space="preserve"> </v>
      </c>
      <c r="P184" s="973" t="str">
        <f t="shared" si="14"/>
        <v xml:space="preserve"> </v>
      </c>
    </row>
    <row r="185" spans="1:16" x14ac:dyDescent="0.25">
      <c r="A185" s="775"/>
      <c r="B185" s="775"/>
      <c r="C185" s="775"/>
      <c r="D185" s="754"/>
      <c r="E185" s="908"/>
      <c r="F185" s="974"/>
      <c r="G185" s="777"/>
      <c r="H185" s="777"/>
      <c r="I185" s="777"/>
      <c r="J185" s="777"/>
      <c r="K185" s="777"/>
      <c r="L185" s="773" t="str">
        <f t="shared" si="10"/>
        <v xml:space="preserve"> </v>
      </c>
      <c r="M185" s="973" t="str">
        <f t="shared" si="11"/>
        <v xml:space="preserve"> </v>
      </c>
      <c r="N185" s="973" t="str">
        <f t="shared" si="12"/>
        <v xml:space="preserve"> </v>
      </c>
      <c r="O185" s="973" t="str">
        <f t="shared" si="13"/>
        <v xml:space="preserve"> </v>
      </c>
      <c r="P185" s="973" t="str">
        <f t="shared" si="14"/>
        <v xml:space="preserve"> </v>
      </c>
    </row>
    <row r="186" spans="1:16" x14ac:dyDescent="0.25">
      <c r="A186" s="775"/>
      <c r="B186" s="775"/>
      <c r="C186" s="775"/>
      <c r="D186" s="754"/>
      <c r="E186" s="908"/>
      <c r="F186" s="974"/>
      <c r="G186" s="777"/>
      <c r="H186" s="777"/>
      <c r="I186" s="777"/>
      <c r="J186" s="777"/>
      <c r="K186" s="777"/>
      <c r="L186" s="773" t="str">
        <f t="shared" si="10"/>
        <v xml:space="preserve"> </v>
      </c>
      <c r="M186" s="973" t="str">
        <f t="shared" si="11"/>
        <v xml:space="preserve"> </v>
      </c>
      <c r="N186" s="973" t="str">
        <f t="shared" si="12"/>
        <v xml:space="preserve"> </v>
      </c>
      <c r="O186" s="973" t="str">
        <f t="shared" si="13"/>
        <v xml:space="preserve"> </v>
      </c>
      <c r="P186" s="973" t="str">
        <f t="shared" si="14"/>
        <v xml:space="preserve"> </v>
      </c>
    </row>
    <row r="187" spans="1:16" x14ac:dyDescent="0.25">
      <c r="A187" s="775"/>
      <c r="B187" s="775"/>
      <c r="C187" s="775"/>
      <c r="D187" s="754"/>
      <c r="E187" s="908"/>
      <c r="F187" s="974"/>
      <c r="G187" s="777"/>
      <c r="H187" s="777"/>
      <c r="I187" s="777"/>
      <c r="J187" s="777"/>
      <c r="K187" s="777"/>
      <c r="L187" s="773" t="str">
        <f t="shared" si="10"/>
        <v xml:space="preserve"> </v>
      </c>
      <c r="M187" s="973" t="str">
        <f t="shared" si="11"/>
        <v xml:space="preserve"> </v>
      </c>
      <c r="N187" s="973" t="str">
        <f t="shared" si="12"/>
        <v xml:space="preserve"> </v>
      </c>
      <c r="O187" s="973" t="str">
        <f t="shared" si="13"/>
        <v xml:space="preserve"> </v>
      </c>
      <c r="P187" s="973" t="str">
        <f t="shared" si="14"/>
        <v xml:space="preserve"> </v>
      </c>
    </row>
    <row r="188" spans="1:16" x14ac:dyDescent="0.25">
      <c r="A188" s="775"/>
      <c r="B188" s="775"/>
      <c r="C188" s="775"/>
      <c r="D188" s="754"/>
      <c r="E188" s="908"/>
      <c r="F188" s="974"/>
      <c r="G188" s="777"/>
      <c r="H188" s="777"/>
      <c r="I188" s="777"/>
      <c r="J188" s="777"/>
      <c r="K188" s="777"/>
      <c r="L188" s="773" t="str">
        <f t="shared" si="10"/>
        <v xml:space="preserve"> </v>
      </c>
      <c r="M188" s="973" t="str">
        <f t="shared" si="11"/>
        <v xml:space="preserve"> </v>
      </c>
      <c r="N188" s="973" t="str">
        <f t="shared" si="12"/>
        <v xml:space="preserve"> </v>
      </c>
      <c r="O188" s="973" t="str">
        <f t="shared" si="13"/>
        <v xml:space="preserve"> </v>
      </c>
      <c r="P188" s="973" t="str">
        <f t="shared" si="14"/>
        <v xml:space="preserve"> </v>
      </c>
    </row>
    <row r="189" spans="1:16" x14ac:dyDescent="0.25">
      <c r="A189" s="775"/>
      <c r="B189" s="775"/>
      <c r="C189" s="775"/>
      <c r="D189" s="754"/>
      <c r="E189" s="908"/>
      <c r="F189" s="974"/>
      <c r="G189" s="777"/>
      <c r="H189" s="777"/>
      <c r="I189" s="777"/>
      <c r="J189" s="777"/>
      <c r="K189" s="777"/>
      <c r="L189" s="773" t="str">
        <f t="shared" si="10"/>
        <v xml:space="preserve"> </v>
      </c>
      <c r="M189" s="973" t="str">
        <f t="shared" si="11"/>
        <v xml:space="preserve"> </v>
      </c>
      <c r="N189" s="973" t="str">
        <f t="shared" si="12"/>
        <v xml:space="preserve"> </v>
      </c>
      <c r="O189" s="973" t="str">
        <f t="shared" si="13"/>
        <v xml:space="preserve"> </v>
      </c>
      <c r="P189" s="973" t="str">
        <f t="shared" si="14"/>
        <v xml:space="preserve"> </v>
      </c>
    </row>
    <row r="190" spans="1:16" x14ac:dyDescent="0.25">
      <c r="A190" s="775"/>
      <c r="B190" s="775"/>
      <c r="C190" s="775"/>
      <c r="D190" s="754"/>
      <c r="E190" s="908"/>
      <c r="F190" s="974"/>
      <c r="G190" s="777"/>
      <c r="H190" s="777"/>
      <c r="I190" s="777"/>
      <c r="J190" s="777"/>
      <c r="K190" s="777"/>
      <c r="L190" s="773" t="str">
        <f t="shared" si="10"/>
        <v xml:space="preserve"> </v>
      </c>
      <c r="M190" s="973" t="str">
        <f t="shared" si="11"/>
        <v xml:space="preserve"> </v>
      </c>
      <c r="N190" s="973" t="str">
        <f t="shared" si="12"/>
        <v xml:space="preserve"> </v>
      </c>
      <c r="O190" s="973" t="str">
        <f t="shared" si="13"/>
        <v xml:space="preserve"> </v>
      </c>
      <c r="P190" s="973" t="str">
        <f t="shared" si="14"/>
        <v xml:space="preserve"> </v>
      </c>
    </row>
    <row r="191" spans="1:16" x14ac:dyDescent="0.25">
      <c r="A191" s="775"/>
      <c r="B191" s="775"/>
      <c r="C191" s="775"/>
      <c r="D191" s="754"/>
      <c r="E191" s="908"/>
      <c r="F191" s="974"/>
      <c r="G191" s="777"/>
      <c r="H191" s="777"/>
      <c r="I191" s="777"/>
      <c r="J191" s="777"/>
      <c r="K191" s="777"/>
      <c r="L191" s="773" t="str">
        <f t="shared" si="10"/>
        <v xml:space="preserve"> </v>
      </c>
      <c r="M191" s="973" t="str">
        <f t="shared" si="11"/>
        <v xml:space="preserve"> </v>
      </c>
      <c r="N191" s="973" t="str">
        <f t="shared" si="12"/>
        <v xml:space="preserve"> </v>
      </c>
      <c r="O191" s="973" t="str">
        <f t="shared" si="13"/>
        <v xml:space="preserve"> </v>
      </c>
      <c r="P191" s="973" t="str">
        <f t="shared" si="14"/>
        <v xml:space="preserve"> </v>
      </c>
    </row>
    <row r="192" spans="1:16" x14ac:dyDescent="0.25">
      <c r="A192" s="775"/>
      <c r="B192" s="775"/>
      <c r="C192" s="775"/>
      <c r="D192" s="754"/>
      <c r="E192" s="908"/>
      <c r="F192" s="974"/>
      <c r="G192" s="777"/>
      <c r="H192" s="777"/>
      <c r="I192" s="777"/>
      <c r="J192" s="777"/>
      <c r="K192" s="777"/>
      <c r="L192" s="773" t="str">
        <f t="shared" si="10"/>
        <v xml:space="preserve"> </v>
      </c>
      <c r="M192" s="973" t="str">
        <f t="shared" si="11"/>
        <v xml:space="preserve"> </v>
      </c>
      <c r="N192" s="973" t="str">
        <f t="shared" si="12"/>
        <v xml:space="preserve"> </v>
      </c>
      <c r="O192" s="973" t="str">
        <f t="shared" si="13"/>
        <v xml:space="preserve"> </v>
      </c>
      <c r="P192" s="973" t="str">
        <f t="shared" si="14"/>
        <v xml:space="preserve"> </v>
      </c>
    </row>
    <row r="193" spans="1:16" x14ac:dyDescent="0.25">
      <c r="A193" s="775"/>
      <c r="B193" s="775"/>
      <c r="C193" s="775"/>
      <c r="D193" s="754"/>
      <c r="E193" s="908"/>
      <c r="F193" s="974"/>
      <c r="G193" s="777"/>
      <c r="H193" s="777"/>
      <c r="I193" s="777"/>
      <c r="J193" s="777"/>
      <c r="K193" s="777"/>
      <c r="L193" s="773" t="str">
        <f t="shared" si="10"/>
        <v xml:space="preserve"> </v>
      </c>
      <c r="M193" s="973" t="str">
        <f t="shared" si="11"/>
        <v xml:space="preserve"> </v>
      </c>
      <c r="N193" s="973" t="str">
        <f t="shared" si="12"/>
        <v xml:space="preserve"> </v>
      </c>
      <c r="O193" s="973" t="str">
        <f t="shared" si="13"/>
        <v xml:space="preserve"> </v>
      </c>
      <c r="P193" s="973" t="str">
        <f t="shared" si="14"/>
        <v xml:space="preserve"> </v>
      </c>
    </row>
    <row r="194" spans="1:16" x14ac:dyDescent="0.25">
      <c r="A194" s="775"/>
      <c r="B194" s="775"/>
      <c r="C194" s="775"/>
      <c r="D194" s="754"/>
      <c r="E194" s="908"/>
      <c r="F194" s="974"/>
      <c r="G194" s="777"/>
      <c r="H194" s="777"/>
      <c r="I194" s="777"/>
      <c r="J194" s="777"/>
      <c r="K194" s="777"/>
      <c r="L194" s="773" t="str">
        <f t="shared" si="10"/>
        <v xml:space="preserve"> </v>
      </c>
      <c r="M194" s="973" t="str">
        <f t="shared" si="11"/>
        <v xml:space="preserve"> </v>
      </c>
      <c r="N194" s="973" t="str">
        <f t="shared" si="12"/>
        <v xml:space="preserve"> </v>
      </c>
      <c r="O194" s="973" t="str">
        <f t="shared" si="13"/>
        <v xml:space="preserve"> </v>
      </c>
      <c r="P194" s="973" t="str">
        <f t="shared" si="14"/>
        <v xml:space="preserve"> </v>
      </c>
    </row>
    <row r="195" spans="1:16" x14ac:dyDescent="0.25">
      <c r="A195" s="775"/>
      <c r="B195" s="775"/>
      <c r="C195" s="775"/>
      <c r="D195" s="754"/>
      <c r="E195" s="908"/>
      <c r="F195" s="974"/>
      <c r="G195" s="777"/>
      <c r="H195" s="777"/>
      <c r="I195" s="777"/>
      <c r="J195" s="777"/>
      <c r="K195" s="777"/>
      <c r="L195" s="773" t="str">
        <f t="shared" si="10"/>
        <v xml:space="preserve"> </v>
      </c>
      <c r="M195" s="973" t="str">
        <f t="shared" si="11"/>
        <v xml:space="preserve"> </v>
      </c>
      <c r="N195" s="973" t="str">
        <f t="shared" si="12"/>
        <v xml:space="preserve"> </v>
      </c>
      <c r="O195" s="973" t="str">
        <f t="shared" si="13"/>
        <v xml:space="preserve"> </v>
      </c>
      <c r="P195" s="973" t="str">
        <f t="shared" si="14"/>
        <v xml:space="preserve"> </v>
      </c>
    </row>
    <row r="196" spans="1:16" x14ac:dyDescent="0.25">
      <c r="A196" s="775"/>
      <c r="B196" s="775"/>
      <c r="C196" s="775"/>
      <c r="D196" s="754"/>
      <c r="E196" s="908"/>
      <c r="F196" s="974"/>
      <c r="G196" s="777"/>
      <c r="H196" s="777"/>
      <c r="I196" s="777"/>
      <c r="J196" s="777"/>
      <c r="K196" s="777"/>
      <c r="L196" s="773" t="str">
        <f t="shared" si="10"/>
        <v xml:space="preserve"> </v>
      </c>
      <c r="M196" s="973" t="str">
        <f t="shared" si="11"/>
        <v xml:space="preserve"> </v>
      </c>
      <c r="N196" s="973" t="str">
        <f t="shared" si="12"/>
        <v xml:space="preserve"> </v>
      </c>
      <c r="O196" s="973" t="str">
        <f t="shared" si="13"/>
        <v xml:space="preserve"> </v>
      </c>
      <c r="P196" s="973" t="str">
        <f t="shared" si="14"/>
        <v xml:space="preserve"> </v>
      </c>
    </row>
    <row r="197" spans="1:16" x14ac:dyDescent="0.25">
      <c r="A197" s="775"/>
      <c r="B197" s="775"/>
      <c r="C197" s="775"/>
      <c r="D197" s="754"/>
      <c r="E197" s="908"/>
      <c r="F197" s="974"/>
      <c r="G197" s="777"/>
      <c r="H197" s="777"/>
      <c r="I197" s="777"/>
      <c r="J197" s="777"/>
      <c r="K197" s="777"/>
      <c r="L197" s="773" t="str">
        <f t="shared" si="10"/>
        <v xml:space="preserve"> </v>
      </c>
      <c r="M197" s="973" t="str">
        <f t="shared" si="11"/>
        <v xml:space="preserve"> </v>
      </c>
      <c r="N197" s="973" t="str">
        <f t="shared" si="12"/>
        <v xml:space="preserve"> </v>
      </c>
      <c r="O197" s="973" t="str">
        <f t="shared" si="13"/>
        <v xml:space="preserve"> </v>
      </c>
      <c r="P197" s="973" t="str">
        <f t="shared" si="14"/>
        <v xml:space="preserve"> </v>
      </c>
    </row>
    <row r="198" spans="1:16" x14ac:dyDescent="0.25">
      <c r="A198" s="775"/>
      <c r="B198" s="775"/>
      <c r="C198" s="775"/>
      <c r="D198" s="754"/>
      <c r="E198" s="908"/>
      <c r="F198" s="974"/>
      <c r="G198" s="777"/>
      <c r="H198" s="777"/>
      <c r="I198" s="777"/>
      <c r="J198" s="777"/>
      <c r="K198" s="777"/>
      <c r="L198" s="773" t="str">
        <f t="shared" ref="L198:L261" si="15">IF(K198&gt;0,K198*0.86*10^-3," ")</f>
        <v xml:space="preserve"> </v>
      </c>
      <c r="M198" s="973" t="str">
        <f t="shared" ref="M198:M261" si="16">IFERROR(K198/I198," ")</f>
        <v xml:space="preserve"> </v>
      </c>
      <c r="N198" s="973" t="str">
        <f t="shared" ref="N198:N261" si="17">IFERROR(L198/I198," ")</f>
        <v xml:space="preserve"> </v>
      </c>
      <c r="O198" s="973" t="str">
        <f t="shared" ref="O198:O261" si="18">IFERROR(K198/J198," ")</f>
        <v xml:space="preserve"> </v>
      </c>
      <c r="P198" s="973" t="str">
        <f t="shared" ref="P198:P261" si="19">IFERROR(L198/J198," ")</f>
        <v xml:space="preserve"> </v>
      </c>
    </row>
    <row r="199" spans="1:16" x14ac:dyDescent="0.25">
      <c r="A199" s="775"/>
      <c r="B199" s="775"/>
      <c r="C199" s="775"/>
      <c r="D199" s="754"/>
      <c r="E199" s="908"/>
      <c r="F199" s="974"/>
      <c r="G199" s="777"/>
      <c r="H199" s="777"/>
      <c r="I199" s="777"/>
      <c r="J199" s="777"/>
      <c r="K199" s="777"/>
      <c r="L199" s="773" t="str">
        <f t="shared" si="15"/>
        <v xml:space="preserve"> </v>
      </c>
      <c r="M199" s="973" t="str">
        <f t="shared" si="16"/>
        <v xml:space="preserve"> </v>
      </c>
      <c r="N199" s="973" t="str">
        <f t="shared" si="17"/>
        <v xml:space="preserve"> </v>
      </c>
      <c r="O199" s="973" t="str">
        <f t="shared" si="18"/>
        <v xml:space="preserve"> </v>
      </c>
      <c r="P199" s="973" t="str">
        <f t="shared" si="19"/>
        <v xml:space="preserve"> </v>
      </c>
    </row>
    <row r="200" spans="1:16" x14ac:dyDescent="0.25">
      <c r="A200" s="775"/>
      <c r="B200" s="775"/>
      <c r="C200" s="775"/>
      <c r="D200" s="754"/>
      <c r="E200" s="908"/>
      <c r="F200" s="974"/>
      <c r="G200" s="777"/>
      <c r="H200" s="777"/>
      <c r="I200" s="777"/>
      <c r="J200" s="777"/>
      <c r="K200" s="777"/>
      <c r="L200" s="773" t="str">
        <f t="shared" si="15"/>
        <v xml:space="preserve"> </v>
      </c>
      <c r="M200" s="973" t="str">
        <f t="shared" si="16"/>
        <v xml:space="preserve"> </v>
      </c>
      <c r="N200" s="973" t="str">
        <f t="shared" si="17"/>
        <v xml:space="preserve"> </v>
      </c>
      <c r="O200" s="973" t="str">
        <f t="shared" si="18"/>
        <v xml:space="preserve"> </v>
      </c>
      <c r="P200" s="973" t="str">
        <f t="shared" si="19"/>
        <v xml:space="preserve"> </v>
      </c>
    </row>
    <row r="201" spans="1:16" x14ac:dyDescent="0.25">
      <c r="A201" s="775"/>
      <c r="B201" s="775"/>
      <c r="C201" s="775"/>
      <c r="D201" s="754"/>
      <c r="E201" s="908"/>
      <c r="F201" s="974"/>
      <c r="G201" s="777"/>
      <c r="H201" s="777"/>
      <c r="I201" s="777"/>
      <c r="J201" s="777"/>
      <c r="K201" s="777"/>
      <c r="L201" s="773" t="str">
        <f t="shared" si="15"/>
        <v xml:space="preserve"> </v>
      </c>
      <c r="M201" s="973" t="str">
        <f t="shared" si="16"/>
        <v xml:space="preserve"> </v>
      </c>
      <c r="N201" s="973" t="str">
        <f t="shared" si="17"/>
        <v xml:space="preserve"> </v>
      </c>
      <c r="O201" s="973" t="str">
        <f t="shared" si="18"/>
        <v xml:space="preserve"> </v>
      </c>
      <c r="P201" s="973" t="str">
        <f t="shared" si="19"/>
        <v xml:space="preserve"> </v>
      </c>
    </row>
    <row r="202" spans="1:16" x14ac:dyDescent="0.25">
      <c r="A202" s="775"/>
      <c r="B202" s="775"/>
      <c r="C202" s="775"/>
      <c r="D202" s="754"/>
      <c r="E202" s="908"/>
      <c r="F202" s="974"/>
      <c r="G202" s="777"/>
      <c r="H202" s="777"/>
      <c r="I202" s="777"/>
      <c r="J202" s="777"/>
      <c r="K202" s="777"/>
      <c r="L202" s="773" t="str">
        <f t="shared" si="15"/>
        <v xml:space="preserve"> </v>
      </c>
      <c r="M202" s="973" t="str">
        <f t="shared" si="16"/>
        <v xml:space="preserve"> </v>
      </c>
      <c r="N202" s="973" t="str">
        <f t="shared" si="17"/>
        <v xml:space="preserve"> </v>
      </c>
      <c r="O202" s="973" t="str">
        <f t="shared" si="18"/>
        <v xml:space="preserve"> </v>
      </c>
      <c r="P202" s="973" t="str">
        <f t="shared" si="19"/>
        <v xml:space="preserve"> </v>
      </c>
    </row>
    <row r="203" spans="1:16" x14ac:dyDescent="0.25">
      <c r="A203" s="775"/>
      <c r="B203" s="775"/>
      <c r="C203" s="775"/>
      <c r="D203" s="754"/>
      <c r="E203" s="908"/>
      <c r="F203" s="974"/>
      <c r="G203" s="777"/>
      <c r="H203" s="777"/>
      <c r="I203" s="777"/>
      <c r="J203" s="777"/>
      <c r="K203" s="777"/>
      <c r="L203" s="773" t="str">
        <f t="shared" si="15"/>
        <v xml:space="preserve"> </v>
      </c>
      <c r="M203" s="973" t="str">
        <f t="shared" si="16"/>
        <v xml:space="preserve"> </v>
      </c>
      <c r="N203" s="973" t="str">
        <f t="shared" si="17"/>
        <v xml:space="preserve"> </v>
      </c>
      <c r="O203" s="973" t="str">
        <f t="shared" si="18"/>
        <v xml:space="preserve"> </v>
      </c>
      <c r="P203" s="973" t="str">
        <f t="shared" si="19"/>
        <v xml:space="preserve"> </v>
      </c>
    </row>
    <row r="204" spans="1:16" x14ac:dyDescent="0.25">
      <c r="A204" s="775"/>
      <c r="B204" s="775"/>
      <c r="C204" s="775"/>
      <c r="D204" s="754"/>
      <c r="E204" s="908"/>
      <c r="F204" s="974"/>
      <c r="G204" s="777"/>
      <c r="H204" s="777"/>
      <c r="I204" s="777"/>
      <c r="J204" s="777"/>
      <c r="K204" s="777"/>
      <c r="L204" s="773" t="str">
        <f t="shared" si="15"/>
        <v xml:space="preserve"> </v>
      </c>
      <c r="M204" s="973" t="str">
        <f t="shared" si="16"/>
        <v xml:space="preserve"> </v>
      </c>
      <c r="N204" s="973" t="str">
        <f t="shared" si="17"/>
        <v xml:space="preserve"> </v>
      </c>
      <c r="O204" s="973" t="str">
        <f t="shared" si="18"/>
        <v xml:space="preserve"> </v>
      </c>
      <c r="P204" s="973" t="str">
        <f t="shared" si="19"/>
        <v xml:space="preserve"> </v>
      </c>
    </row>
    <row r="205" spans="1:16" x14ac:dyDescent="0.25">
      <c r="A205" s="775"/>
      <c r="B205" s="775"/>
      <c r="C205" s="775"/>
      <c r="D205" s="754"/>
      <c r="E205" s="908"/>
      <c r="F205" s="974"/>
      <c r="G205" s="777"/>
      <c r="H205" s="777"/>
      <c r="I205" s="777"/>
      <c r="J205" s="777"/>
      <c r="K205" s="777"/>
      <c r="L205" s="773" t="str">
        <f t="shared" si="15"/>
        <v xml:space="preserve"> </v>
      </c>
      <c r="M205" s="973" t="str">
        <f t="shared" si="16"/>
        <v xml:space="preserve"> </v>
      </c>
      <c r="N205" s="973" t="str">
        <f t="shared" si="17"/>
        <v xml:space="preserve"> </v>
      </c>
      <c r="O205" s="973" t="str">
        <f t="shared" si="18"/>
        <v xml:space="preserve"> </v>
      </c>
      <c r="P205" s="973" t="str">
        <f t="shared" si="19"/>
        <v xml:space="preserve"> </v>
      </c>
    </row>
    <row r="206" spans="1:16" x14ac:dyDescent="0.25">
      <c r="A206" s="775"/>
      <c r="B206" s="775"/>
      <c r="C206" s="775"/>
      <c r="D206" s="754"/>
      <c r="E206" s="908"/>
      <c r="F206" s="974"/>
      <c r="G206" s="777"/>
      <c r="H206" s="777"/>
      <c r="I206" s="777"/>
      <c r="J206" s="777"/>
      <c r="K206" s="777"/>
      <c r="L206" s="773" t="str">
        <f t="shared" si="15"/>
        <v xml:space="preserve"> </v>
      </c>
      <c r="M206" s="973" t="str">
        <f t="shared" si="16"/>
        <v xml:space="preserve"> </v>
      </c>
      <c r="N206" s="973" t="str">
        <f t="shared" si="17"/>
        <v xml:space="preserve"> </v>
      </c>
      <c r="O206" s="973" t="str">
        <f t="shared" si="18"/>
        <v xml:space="preserve"> </v>
      </c>
      <c r="P206" s="973" t="str">
        <f t="shared" si="19"/>
        <v xml:space="preserve"> </v>
      </c>
    </row>
    <row r="207" spans="1:16" x14ac:dyDescent="0.25">
      <c r="A207" s="775"/>
      <c r="B207" s="775"/>
      <c r="C207" s="775"/>
      <c r="D207" s="754"/>
      <c r="E207" s="908"/>
      <c r="F207" s="974"/>
      <c r="G207" s="777"/>
      <c r="H207" s="777"/>
      <c r="I207" s="777"/>
      <c r="J207" s="777"/>
      <c r="K207" s="777"/>
      <c r="L207" s="773" t="str">
        <f t="shared" si="15"/>
        <v xml:space="preserve"> </v>
      </c>
      <c r="M207" s="973" t="str">
        <f t="shared" si="16"/>
        <v xml:space="preserve"> </v>
      </c>
      <c r="N207" s="973" t="str">
        <f t="shared" si="17"/>
        <v xml:space="preserve"> </v>
      </c>
      <c r="O207" s="973" t="str">
        <f t="shared" si="18"/>
        <v xml:space="preserve"> </v>
      </c>
      <c r="P207" s="973" t="str">
        <f t="shared" si="19"/>
        <v xml:space="preserve"> </v>
      </c>
    </row>
    <row r="208" spans="1:16" x14ac:dyDescent="0.25">
      <c r="A208" s="775"/>
      <c r="B208" s="775"/>
      <c r="C208" s="775"/>
      <c r="D208" s="754"/>
      <c r="E208" s="908"/>
      <c r="F208" s="974"/>
      <c r="G208" s="777"/>
      <c r="H208" s="777"/>
      <c r="I208" s="777"/>
      <c r="J208" s="777"/>
      <c r="K208" s="777"/>
      <c r="L208" s="773" t="str">
        <f t="shared" si="15"/>
        <v xml:space="preserve"> </v>
      </c>
      <c r="M208" s="973" t="str">
        <f t="shared" si="16"/>
        <v xml:space="preserve"> </v>
      </c>
      <c r="N208" s="973" t="str">
        <f t="shared" si="17"/>
        <v xml:space="preserve"> </v>
      </c>
      <c r="O208" s="973" t="str">
        <f t="shared" si="18"/>
        <v xml:space="preserve"> </v>
      </c>
      <c r="P208" s="973" t="str">
        <f t="shared" si="19"/>
        <v xml:space="preserve"> </v>
      </c>
    </row>
    <row r="209" spans="1:16" x14ac:dyDescent="0.25">
      <c r="A209" s="775"/>
      <c r="B209" s="775"/>
      <c r="C209" s="775"/>
      <c r="D209" s="754"/>
      <c r="E209" s="908"/>
      <c r="F209" s="974"/>
      <c r="G209" s="777"/>
      <c r="H209" s="777"/>
      <c r="I209" s="777"/>
      <c r="J209" s="777"/>
      <c r="K209" s="777"/>
      <c r="L209" s="773" t="str">
        <f t="shared" si="15"/>
        <v xml:space="preserve"> </v>
      </c>
      <c r="M209" s="973" t="str">
        <f t="shared" si="16"/>
        <v xml:space="preserve"> </v>
      </c>
      <c r="N209" s="973" t="str">
        <f t="shared" si="17"/>
        <v xml:space="preserve"> </v>
      </c>
      <c r="O209" s="973" t="str">
        <f t="shared" si="18"/>
        <v xml:space="preserve"> </v>
      </c>
      <c r="P209" s="973" t="str">
        <f t="shared" si="19"/>
        <v xml:space="preserve"> </v>
      </c>
    </row>
    <row r="210" spans="1:16" x14ac:dyDescent="0.25">
      <c r="A210" s="775"/>
      <c r="B210" s="775"/>
      <c r="C210" s="775"/>
      <c r="D210" s="754"/>
      <c r="E210" s="908"/>
      <c r="F210" s="974"/>
      <c r="G210" s="777"/>
      <c r="H210" s="777"/>
      <c r="I210" s="777"/>
      <c r="J210" s="777"/>
      <c r="K210" s="777"/>
      <c r="L210" s="773" t="str">
        <f t="shared" si="15"/>
        <v xml:space="preserve"> </v>
      </c>
      <c r="M210" s="973" t="str">
        <f t="shared" si="16"/>
        <v xml:space="preserve"> </v>
      </c>
      <c r="N210" s="973" t="str">
        <f t="shared" si="17"/>
        <v xml:space="preserve"> </v>
      </c>
      <c r="O210" s="973" t="str">
        <f t="shared" si="18"/>
        <v xml:space="preserve"> </v>
      </c>
      <c r="P210" s="973" t="str">
        <f t="shared" si="19"/>
        <v xml:space="preserve"> </v>
      </c>
    </row>
    <row r="211" spans="1:16" x14ac:dyDescent="0.25">
      <c r="A211" s="775"/>
      <c r="B211" s="775"/>
      <c r="C211" s="775"/>
      <c r="D211" s="754"/>
      <c r="E211" s="908"/>
      <c r="F211" s="974"/>
      <c r="G211" s="777"/>
      <c r="H211" s="777"/>
      <c r="I211" s="777"/>
      <c r="J211" s="777"/>
      <c r="K211" s="777"/>
      <c r="L211" s="773" t="str">
        <f t="shared" si="15"/>
        <v xml:space="preserve"> </v>
      </c>
      <c r="M211" s="973" t="str">
        <f t="shared" si="16"/>
        <v xml:space="preserve"> </v>
      </c>
      <c r="N211" s="973" t="str">
        <f t="shared" si="17"/>
        <v xml:space="preserve"> </v>
      </c>
      <c r="O211" s="973" t="str">
        <f t="shared" si="18"/>
        <v xml:space="preserve"> </v>
      </c>
      <c r="P211" s="973" t="str">
        <f t="shared" si="19"/>
        <v xml:space="preserve"> </v>
      </c>
    </row>
    <row r="212" spans="1:16" x14ac:dyDescent="0.25">
      <c r="A212" s="775"/>
      <c r="B212" s="775"/>
      <c r="C212" s="775"/>
      <c r="D212" s="754"/>
      <c r="E212" s="908"/>
      <c r="F212" s="974"/>
      <c r="G212" s="777"/>
      <c r="H212" s="777"/>
      <c r="I212" s="777"/>
      <c r="J212" s="777"/>
      <c r="K212" s="777"/>
      <c r="L212" s="773" t="str">
        <f t="shared" si="15"/>
        <v xml:space="preserve"> </v>
      </c>
      <c r="M212" s="973" t="str">
        <f t="shared" si="16"/>
        <v xml:space="preserve"> </v>
      </c>
      <c r="N212" s="973" t="str">
        <f t="shared" si="17"/>
        <v xml:space="preserve"> </v>
      </c>
      <c r="O212" s="973" t="str">
        <f t="shared" si="18"/>
        <v xml:space="preserve"> </v>
      </c>
      <c r="P212" s="973" t="str">
        <f t="shared" si="19"/>
        <v xml:space="preserve"> </v>
      </c>
    </row>
    <row r="213" spans="1:16" x14ac:dyDescent="0.25">
      <c r="A213" s="775"/>
      <c r="B213" s="775"/>
      <c r="C213" s="775"/>
      <c r="D213" s="754"/>
      <c r="E213" s="908"/>
      <c r="F213" s="974"/>
      <c r="G213" s="777"/>
      <c r="H213" s="777"/>
      <c r="I213" s="777"/>
      <c r="J213" s="777"/>
      <c r="K213" s="777"/>
      <c r="L213" s="773" t="str">
        <f t="shared" si="15"/>
        <v xml:space="preserve"> </v>
      </c>
      <c r="M213" s="973" t="str">
        <f t="shared" si="16"/>
        <v xml:space="preserve"> </v>
      </c>
      <c r="N213" s="973" t="str">
        <f t="shared" si="17"/>
        <v xml:space="preserve"> </v>
      </c>
      <c r="O213" s="973" t="str">
        <f t="shared" si="18"/>
        <v xml:space="preserve"> </v>
      </c>
      <c r="P213" s="973" t="str">
        <f t="shared" si="19"/>
        <v xml:space="preserve"> </v>
      </c>
    </row>
    <row r="214" spans="1:16" x14ac:dyDescent="0.25">
      <c r="A214" s="775"/>
      <c r="B214" s="775"/>
      <c r="C214" s="775"/>
      <c r="D214" s="754"/>
      <c r="E214" s="908"/>
      <c r="F214" s="974"/>
      <c r="G214" s="777"/>
      <c r="H214" s="777"/>
      <c r="I214" s="777"/>
      <c r="J214" s="777"/>
      <c r="K214" s="777"/>
      <c r="L214" s="773" t="str">
        <f t="shared" si="15"/>
        <v xml:space="preserve"> </v>
      </c>
      <c r="M214" s="973" t="str">
        <f t="shared" si="16"/>
        <v xml:space="preserve"> </v>
      </c>
      <c r="N214" s="973" t="str">
        <f t="shared" si="17"/>
        <v xml:space="preserve"> </v>
      </c>
      <c r="O214" s="973" t="str">
        <f t="shared" si="18"/>
        <v xml:space="preserve"> </v>
      </c>
      <c r="P214" s="973" t="str">
        <f t="shared" si="19"/>
        <v xml:space="preserve"> </v>
      </c>
    </row>
    <row r="215" spans="1:16" x14ac:dyDescent="0.25">
      <c r="A215" s="775"/>
      <c r="B215" s="775"/>
      <c r="C215" s="775"/>
      <c r="D215" s="754"/>
      <c r="E215" s="908"/>
      <c r="F215" s="974"/>
      <c r="G215" s="777"/>
      <c r="H215" s="777"/>
      <c r="I215" s="777"/>
      <c r="J215" s="777"/>
      <c r="K215" s="777"/>
      <c r="L215" s="773" t="str">
        <f t="shared" si="15"/>
        <v xml:space="preserve"> </v>
      </c>
      <c r="M215" s="973" t="str">
        <f t="shared" si="16"/>
        <v xml:space="preserve"> </v>
      </c>
      <c r="N215" s="973" t="str">
        <f t="shared" si="17"/>
        <v xml:space="preserve"> </v>
      </c>
      <c r="O215" s="973" t="str">
        <f t="shared" si="18"/>
        <v xml:space="preserve"> </v>
      </c>
      <c r="P215" s="973" t="str">
        <f t="shared" si="19"/>
        <v xml:space="preserve"> </v>
      </c>
    </row>
    <row r="216" spans="1:16" x14ac:dyDescent="0.25">
      <c r="A216" s="775"/>
      <c r="B216" s="775"/>
      <c r="C216" s="775"/>
      <c r="D216" s="754"/>
      <c r="E216" s="908"/>
      <c r="F216" s="974"/>
      <c r="G216" s="777"/>
      <c r="H216" s="777"/>
      <c r="I216" s="777"/>
      <c r="J216" s="777"/>
      <c r="K216" s="777"/>
      <c r="L216" s="773" t="str">
        <f t="shared" si="15"/>
        <v xml:space="preserve"> </v>
      </c>
      <c r="M216" s="973" t="str">
        <f t="shared" si="16"/>
        <v xml:space="preserve"> </v>
      </c>
      <c r="N216" s="973" t="str">
        <f t="shared" si="17"/>
        <v xml:space="preserve"> </v>
      </c>
      <c r="O216" s="973" t="str">
        <f t="shared" si="18"/>
        <v xml:space="preserve"> </v>
      </c>
      <c r="P216" s="973" t="str">
        <f t="shared" si="19"/>
        <v xml:space="preserve"> </v>
      </c>
    </row>
    <row r="217" spans="1:16" x14ac:dyDescent="0.25">
      <c r="A217" s="775"/>
      <c r="B217" s="775"/>
      <c r="C217" s="775"/>
      <c r="D217" s="754"/>
      <c r="E217" s="908"/>
      <c r="F217" s="974"/>
      <c r="G217" s="777"/>
      <c r="H217" s="777"/>
      <c r="I217" s="777"/>
      <c r="J217" s="777"/>
      <c r="K217" s="777"/>
      <c r="L217" s="773" t="str">
        <f t="shared" si="15"/>
        <v xml:space="preserve"> </v>
      </c>
      <c r="M217" s="973" t="str">
        <f t="shared" si="16"/>
        <v xml:space="preserve"> </v>
      </c>
      <c r="N217" s="973" t="str">
        <f t="shared" si="17"/>
        <v xml:space="preserve"> </v>
      </c>
      <c r="O217" s="973" t="str">
        <f t="shared" si="18"/>
        <v xml:space="preserve"> </v>
      </c>
      <c r="P217" s="973" t="str">
        <f t="shared" si="19"/>
        <v xml:space="preserve"> </v>
      </c>
    </row>
    <row r="218" spans="1:16" x14ac:dyDescent="0.25">
      <c r="A218" s="775"/>
      <c r="B218" s="775"/>
      <c r="C218" s="775"/>
      <c r="D218" s="754"/>
      <c r="E218" s="908"/>
      <c r="F218" s="974"/>
      <c r="G218" s="777"/>
      <c r="H218" s="777"/>
      <c r="I218" s="777"/>
      <c r="J218" s="777"/>
      <c r="K218" s="777"/>
      <c r="L218" s="773" t="str">
        <f t="shared" si="15"/>
        <v xml:space="preserve"> </v>
      </c>
      <c r="M218" s="973" t="str">
        <f t="shared" si="16"/>
        <v xml:space="preserve"> </v>
      </c>
      <c r="N218" s="973" t="str">
        <f t="shared" si="17"/>
        <v xml:space="preserve"> </v>
      </c>
      <c r="O218" s="973" t="str">
        <f t="shared" si="18"/>
        <v xml:space="preserve"> </v>
      </c>
      <c r="P218" s="973" t="str">
        <f t="shared" si="19"/>
        <v xml:space="preserve"> </v>
      </c>
    </row>
    <row r="219" spans="1:16" x14ac:dyDescent="0.25">
      <c r="A219" s="775"/>
      <c r="B219" s="775"/>
      <c r="C219" s="775"/>
      <c r="D219" s="754"/>
      <c r="E219" s="908"/>
      <c r="F219" s="974"/>
      <c r="G219" s="777"/>
      <c r="H219" s="777"/>
      <c r="I219" s="777"/>
      <c r="J219" s="777"/>
      <c r="K219" s="777"/>
      <c r="L219" s="773" t="str">
        <f t="shared" si="15"/>
        <v xml:space="preserve"> </v>
      </c>
      <c r="M219" s="973" t="str">
        <f t="shared" si="16"/>
        <v xml:space="preserve"> </v>
      </c>
      <c r="N219" s="973" t="str">
        <f t="shared" si="17"/>
        <v xml:space="preserve"> </v>
      </c>
      <c r="O219" s="973" t="str">
        <f t="shared" si="18"/>
        <v xml:space="preserve"> </v>
      </c>
      <c r="P219" s="973" t="str">
        <f t="shared" si="19"/>
        <v xml:space="preserve"> </v>
      </c>
    </row>
    <row r="220" spans="1:16" x14ac:dyDescent="0.25">
      <c r="A220" s="775"/>
      <c r="B220" s="775"/>
      <c r="C220" s="775"/>
      <c r="D220" s="754"/>
      <c r="E220" s="908"/>
      <c r="F220" s="974"/>
      <c r="G220" s="777"/>
      <c r="H220" s="777"/>
      <c r="I220" s="777"/>
      <c r="J220" s="777"/>
      <c r="K220" s="777"/>
      <c r="L220" s="773" t="str">
        <f t="shared" si="15"/>
        <v xml:space="preserve"> </v>
      </c>
      <c r="M220" s="973" t="str">
        <f t="shared" si="16"/>
        <v xml:space="preserve"> </v>
      </c>
      <c r="N220" s="973" t="str">
        <f t="shared" si="17"/>
        <v xml:space="preserve"> </v>
      </c>
      <c r="O220" s="973" t="str">
        <f t="shared" si="18"/>
        <v xml:space="preserve"> </v>
      </c>
      <c r="P220" s="973" t="str">
        <f t="shared" si="19"/>
        <v xml:space="preserve"> </v>
      </c>
    </row>
    <row r="221" spans="1:16" x14ac:dyDescent="0.25">
      <c r="A221" s="775"/>
      <c r="B221" s="775"/>
      <c r="C221" s="775"/>
      <c r="D221" s="754"/>
      <c r="E221" s="908"/>
      <c r="F221" s="974"/>
      <c r="G221" s="777"/>
      <c r="H221" s="777"/>
      <c r="I221" s="777"/>
      <c r="J221" s="777"/>
      <c r="K221" s="777"/>
      <c r="L221" s="773" t="str">
        <f t="shared" si="15"/>
        <v xml:space="preserve"> </v>
      </c>
      <c r="M221" s="973" t="str">
        <f t="shared" si="16"/>
        <v xml:space="preserve"> </v>
      </c>
      <c r="N221" s="973" t="str">
        <f t="shared" si="17"/>
        <v xml:space="preserve"> </v>
      </c>
      <c r="O221" s="973" t="str">
        <f t="shared" si="18"/>
        <v xml:space="preserve"> </v>
      </c>
      <c r="P221" s="973" t="str">
        <f t="shared" si="19"/>
        <v xml:space="preserve"> </v>
      </c>
    </row>
    <row r="222" spans="1:16" x14ac:dyDescent="0.25">
      <c r="A222" s="775"/>
      <c r="B222" s="775"/>
      <c r="C222" s="775"/>
      <c r="D222" s="754"/>
      <c r="E222" s="908"/>
      <c r="F222" s="974"/>
      <c r="G222" s="777"/>
      <c r="H222" s="777"/>
      <c r="I222" s="777"/>
      <c r="J222" s="777"/>
      <c r="K222" s="777"/>
      <c r="L222" s="773" t="str">
        <f t="shared" si="15"/>
        <v xml:space="preserve"> </v>
      </c>
      <c r="M222" s="973" t="str">
        <f t="shared" si="16"/>
        <v xml:space="preserve"> </v>
      </c>
      <c r="N222" s="973" t="str">
        <f t="shared" si="17"/>
        <v xml:space="preserve"> </v>
      </c>
      <c r="O222" s="973" t="str">
        <f t="shared" si="18"/>
        <v xml:space="preserve"> </v>
      </c>
      <c r="P222" s="973" t="str">
        <f t="shared" si="19"/>
        <v xml:space="preserve"> </v>
      </c>
    </row>
    <row r="223" spans="1:16" x14ac:dyDescent="0.25">
      <c r="A223" s="775"/>
      <c r="B223" s="775"/>
      <c r="C223" s="775"/>
      <c r="D223" s="754"/>
      <c r="E223" s="908"/>
      <c r="F223" s="974"/>
      <c r="G223" s="777"/>
      <c r="H223" s="777"/>
      <c r="I223" s="777"/>
      <c r="J223" s="777"/>
      <c r="K223" s="777"/>
      <c r="L223" s="773" t="str">
        <f t="shared" si="15"/>
        <v xml:space="preserve"> </v>
      </c>
      <c r="M223" s="973" t="str">
        <f t="shared" si="16"/>
        <v xml:space="preserve"> </v>
      </c>
      <c r="N223" s="973" t="str">
        <f t="shared" si="17"/>
        <v xml:space="preserve"> </v>
      </c>
      <c r="O223" s="973" t="str">
        <f t="shared" si="18"/>
        <v xml:space="preserve"> </v>
      </c>
      <c r="P223" s="973" t="str">
        <f t="shared" si="19"/>
        <v xml:space="preserve"> </v>
      </c>
    </row>
    <row r="224" spans="1:16" x14ac:dyDescent="0.25">
      <c r="A224" s="775"/>
      <c r="B224" s="775"/>
      <c r="C224" s="775"/>
      <c r="D224" s="754"/>
      <c r="E224" s="908"/>
      <c r="F224" s="974"/>
      <c r="G224" s="777"/>
      <c r="H224" s="777"/>
      <c r="I224" s="777"/>
      <c r="J224" s="777"/>
      <c r="K224" s="777"/>
      <c r="L224" s="773" t="str">
        <f t="shared" si="15"/>
        <v xml:space="preserve"> </v>
      </c>
      <c r="M224" s="973" t="str">
        <f t="shared" si="16"/>
        <v xml:space="preserve"> </v>
      </c>
      <c r="N224" s="973" t="str">
        <f t="shared" si="17"/>
        <v xml:space="preserve"> </v>
      </c>
      <c r="O224" s="973" t="str">
        <f t="shared" si="18"/>
        <v xml:space="preserve"> </v>
      </c>
      <c r="P224" s="973" t="str">
        <f t="shared" si="19"/>
        <v xml:space="preserve"> </v>
      </c>
    </row>
    <row r="225" spans="1:16" x14ac:dyDescent="0.25">
      <c r="A225" s="775"/>
      <c r="B225" s="775"/>
      <c r="C225" s="775"/>
      <c r="D225" s="754"/>
      <c r="E225" s="908"/>
      <c r="F225" s="974"/>
      <c r="G225" s="777"/>
      <c r="H225" s="777"/>
      <c r="I225" s="777"/>
      <c r="J225" s="777"/>
      <c r="K225" s="777"/>
      <c r="L225" s="773" t="str">
        <f t="shared" si="15"/>
        <v xml:space="preserve"> </v>
      </c>
      <c r="M225" s="973" t="str">
        <f t="shared" si="16"/>
        <v xml:space="preserve"> </v>
      </c>
      <c r="N225" s="973" t="str">
        <f t="shared" si="17"/>
        <v xml:space="preserve"> </v>
      </c>
      <c r="O225" s="973" t="str">
        <f t="shared" si="18"/>
        <v xml:space="preserve"> </v>
      </c>
      <c r="P225" s="973" t="str">
        <f t="shared" si="19"/>
        <v xml:space="preserve"> </v>
      </c>
    </row>
    <row r="226" spans="1:16" x14ac:dyDescent="0.25">
      <c r="A226" s="775"/>
      <c r="B226" s="775"/>
      <c r="C226" s="775"/>
      <c r="D226" s="754"/>
      <c r="E226" s="908"/>
      <c r="F226" s="974"/>
      <c r="G226" s="777"/>
      <c r="H226" s="777"/>
      <c r="I226" s="777"/>
      <c r="J226" s="777"/>
      <c r="K226" s="777"/>
      <c r="L226" s="773" t="str">
        <f t="shared" si="15"/>
        <v xml:space="preserve"> </v>
      </c>
      <c r="M226" s="973" t="str">
        <f t="shared" si="16"/>
        <v xml:space="preserve"> </v>
      </c>
      <c r="N226" s="973" t="str">
        <f t="shared" si="17"/>
        <v xml:space="preserve"> </v>
      </c>
      <c r="O226" s="973" t="str">
        <f t="shared" si="18"/>
        <v xml:space="preserve"> </v>
      </c>
      <c r="P226" s="973" t="str">
        <f t="shared" si="19"/>
        <v xml:space="preserve"> </v>
      </c>
    </row>
    <row r="227" spans="1:16" x14ac:dyDescent="0.25">
      <c r="A227" s="775"/>
      <c r="B227" s="775"/>
      <c r="C227" s="775"/>
      <c r="D227" s="754"/>
      <c r="E227" s="908"/>
      <c r="F227" s="974"/>
      <c r="G227" s="777"/>
      <c r="H227" s="777"/>
      <c r="I227" s="777"/>
      <c r="J227" s="777"/>
      <c r="K227" s="777"/>
      <c r="L227" s="773" t="str">
        <f t="shared" si="15"/>
        <v xml:space="preserve"> </v>
      </c>
      <c r="M227" s="973" t="str">
        <f t="shared" si="16"/>
        <v xml:space="preserve"> </v>
      </c>
      <c r="N227" s="973" t="str">
        <f t="shared" si="17"/>
        <v xml:space="preserve"> </v>
      </c>
      <c r="O227" s="973" t="str">
        <f t="shared" si="18"/>
        <v xml:space="preserve"> </v>
      </c>
      <c r="P227" s="973" t="str">
        <f t="shared" si="19"/>
        <v xml:space="preserve"> </v>
      </c>
    </row>
    <row r="228" spans="1:16" x14ac:dyDescent="0.25">
      <c r="A228" s="775"/>
      <c r="B228" s="775"/>
      <c r="C228" s="775"/>
      <c r="D228" s="754"/>
      <c r="E228" s="908"/>
      <c r="F228" s="974"/>
      <c r="G228" s="777"/>
      <c r="H228" s="777"/>
      <c r="I228" s="777"/>
      <c r="J228" s="777"/>
      <c r="K228" s="777"/>
      <c r="L228" s="773" t="str">
        <f t="shared" si="15"/>
        <v xml:space="preserve"> </v>
      </c>
      <c r="M228" s="973" t="str">
        <f t="shared" si="16"/>
        <v xml:space="preserve"> </v>
      </c>
      <c r="N228" s="973" t="str">
        <f t="shared" si="17"/>
        <v xml:space="preserve"> </v>
      </c>
      <c r="O228" s="973" t="str">
        <f t="shared" si="18"/>
        <v xml:space="preserve"> </v>
      </c>
      <c r="P228" s="973" t="str">
        <f t="shared" si="19"/>
        <v xml:space="preserve"> </v>
      </c>
    </row>
    <row r="229" spans="1:16" x14ac:dyDescent="0.25">
      <c r="A229" s="775"/>
      <c r="B229" s="775"/>
      <c r="C229" s="775"/>
      <c r="D229" s="754"/>
      <c r="E229" s="908"/>
      <c r="F229" s="974"/>
      <c r="G229" s="777"/>
      <c r="H229" s="777"/>
      <c r="I229" s="777"/>
      <c r="J229" s="777"/>
      <c r="K229" s="777"/>
      <c r="L229" s="773" t="str">
        <f t="shared" si="15"/>
        <v xml:space="preserve"> </v>
      </c>
      <c r="M229" s="973" t="str">
        <f t="shared" si="16"/>
        <v xml:space="preserve"> </v>
      </c>
      <c r="N229" s="973" t="str">
        <f t="shared" si="17"/>
        <v xml:space="preserve"> </v>
      </c>
      <c r="O229" s="973" t="str">
        <f t="shared" si="18"/>
        <v xml:space="preserve"> </v>
      </c>
      <c r="P229" s="973" t="str">
        <f t="shared" si="19"/>
        <v xml:space="preserve"> </v>
      </c>
    </row>
    <row r="230" spans="1:16" x14ac:dyDescent="0.25">
      <c r="A230" s="775"/>
      <c r="B230" s="775"/>
      <c r="C230" s="775"/>
      <c r="D230" s="754"/>
      <c r="E230" s="908"/>
      <c r="F230" s="974"/>
      <c r="G230" s="777"/>
      <c r="H230" s="777"/>
      <c r="I230" s="777"/>
      <c r="J230" s="777"/>
      <c r="K230" s="777"/>
      <c r="L230" s="773" t="str">
        <f t="shared" si="15"/>
        <v xml:space="preserve"> </v>
      </c>
      <c r="M230" s="973" t="str">
        <f t="shared" si="16"/>
        <v xml:space="preserve"> </v>
      </c>
      <c r="N230" s="973" t="str">
        <f t="shared" si="17"/>
        <v xml:space="preserve"> </v>
      </c>
      <c r="O230" s="973" t="str">
        <f t="shared" si="18"/>
        <v xml:space="preserve"> </v>
      </c>
      <c r="P230" s="973" t="str">
        <f t="shared" si="19"/>
        <v xml:space="preserve"> </v>
      </c>
    </row>
    <row r="231" spans="1:16" x14ac:dyDescent="0.25">
      <c r="A231" s="775"/>
      <c r="B231" s="775"/>
      <c r="C231" s="775"/>
      <c r="D231" s="754"/>
      <c r="E231" s="908"/>
      <c r="F231" s="974"/>
      <c r="G231" s="777"/>
      <c r="H231" s="777"/>
      <c r="I231" s="777"/>
      <c r="J231" s="777"/>
      <c r="K231" s="777"/>
      <c r="L231" s="773" t="str">
        <f t="shared" si="15"/>
        <v xml:space="preserve"> </v>
      </c>
      <c r="M231" s="973" t="str">
        <f t="shared" si="16"/>
        <v xml:space="preserve"> </v>
      </c>
      <c r="N231" s="973" t="str">
        <f t="shared" si="17"/>
        <v xml:space="preserve"> </v>
      </c>
      <c r="O231" s="973" t="str">
        <f t="shared" si="18"/>
        <v xml:space="preserve"> </v>
      </c>
      <c r="P231" s="973" t="str">
        <f t="shared" si="19"/>
        <v xml:space="preserve"> </v>
      </c>
    </row>
    <row r="232" spans="1:16" x14ac:dyDescent="0.25">
      <c r="A232" s="775"/>
      <c r="B232" s="775"/>
      <c r="C232" s="775"/>
      <c r="D232" s="754"/>
      <c r="E232" s="908"/>
      <c r="F232" s="974"/>
      <c r="G232" s="777"/>
      <c r="H232" s="777"/>
      <c r="I232" s="777"/>
      <c r="J232" s="777"/>
      <c r="K232" s="777"/>
      <c r="L232" s="773" t="str">
        <f t="shared" si="15"/>
        <v xml:space="preserve"> </v>
      </c>
      <c r="M232" s="973" t="str">
        <f t="shared" si="16"/>
        <v xml:space="preserve"> </v>
      </c>
      <c r="N232" s="973" t="str">
        <f t="shared" si="17"/>
        <v xml:space="preserve"> </v>
      </c>
      <c r="O232" s="973" t="str">
        <f t="shared" si="18"/>
        <v xml:space="preserve"> </v>
      </c>
      <c r="P232" s="973" t="str">
        <f t="shared" si="19"/>
        <v xml:space="preserve"> </v>
      </c>
    </row>
    <row r="233" spans="1:16" x14ac:dyDescent="0.25">
      <c r="A233" s="775"/>
      <c r="B233" s="775"/>
      <c r="C233" s="775"/>
      <c r="D233" s="754"/>
      <c r="E233" s="908"/>
      <c r="F233" s="974"/>
      <c r="G233" s="777"/>
      <c r="H233" s="777"/>
      <c r="I233" s="777"/>
      <c r="J233" s="777"/>
      <c r="K233" s="777"/>
      <c r="L233" s="773" t="str">
        <f t="shared" si="15"/>
        <v xml:space="preserve"> </v>
      </c>
      <c r="M233" s="973" t="str">
        <f t="shared" si="16"/>
        <v xml:space="preserve"> </v>
      </c>
      <c r="N233" s="973" t="str">
        <f t="shared" si="17"/>
        <v xml:space="preserve"> </v>
      </c>
      <c r="O233" s="973" t="str">
        <f t="shared" si="18"/>
        <v xml:space="preserve"> </v>
      </c>
      <c r="P233" s="973" t="str">
        <f t="shared" si="19"/>
        <v xml:space="preserve"> </v>
      </c>
    </row>
    <row r="234" spans="1:16" x14ac:dyDescent="0.25">
      <c r="A234" s="775"/>
      <c r="B234" s="775"/>
      <c r="C234" s="775"/>
      <c r="D234" s="754"/>
      <c r="E234" s="908"/>
      <c r="F234" s="974"/>
      <c r="G234" s="777"/>
      <c r="H234" s="777"/>
      <c r="I234" s="777"/>
      <c r="J234" s="777"/>
      <c r="K234" s="777"/>
      <c r="L234" s="773" t="str">
        <f t="shared" si="15"/>
        <v xml:space="preserve"> </v>
      </c>
      <c r="M234" s="973" t="str">
        <f t="shared" si="16"/>
        <v xml:space="preserve"> </v>
      </c>
      <c r="N234" s="973" t="str">
        <f t="shared" si="17"/>
        <v xml:space="preserve"> </v>
      </c>
      <c r="O234" s="973" t="str">
        <f t="shared" si="18"/>
        <v xml:space="preserve"> </v>
      </c>
      <c r="P234" s="973" t="str">
        <f t="shared" si="19"/>
        <v xml:space="preserve"> </v>
      </c>
    </row>
    <row r="235" spans="1:16" x14ac:dyDescent="0.25">
      <c r="A235" s="775"/>
      <c r="B235" s="775"/>
      <c r="C235" s="775"/>
      <c r="D235" s="754"/>
      <c r="E235" s="908"/>
      <c r="F235" s="974"/>
      <c r="G235" s="777"/>
      <c r="H235" s="777"/>
      <c r="I235" s="777"/>
      <c r="J235" s="777"/>
      <c r="K235" s="777"/>
      <c r="L235" s="773" t="str">
        <f t="shared" si="15"/>
        <v xml:space="preserve"> </v>
      </c>
      <c r="M235" s="973" t="str">
        <f t="shared" si="16"/>
        <v xml:space="preserve"> </v>
      </c>
      <c r="N235" s="973" t="str">
        <f t="shared" si="17"/>
        <v xml:space="preserve"> </v>
      </c>
      <c r="O235" s="973" t="str">
        <f t="shared" si="18"/>
        <v xml:space="preserve"> </v>
      </c>
      <c r="P235" s="973" t="str">
        <f t="shared" si="19"/>
        <v xml:space="preserve"> </v>
      </c>
    </row>
    <row r="236" spans="1:16" x14ac:dyDescent="0.25">
      <c r="A236" s="775"/>
      <c r="B236" s="775"/>
      <c r="C236" s="775"/>
      <c r="D236" s="754"/>
      <c r="E236" s="908"/>
      <c r="F236" s="974"/>
      <c r="G236" s="777"/>
      <c r="H236" s="777"/>
      <c r="I236" s="777"/>
      <c r="J236" s="777"/>
      <c r="K236" s="777"/>
      <c r="L236" s="773" t="str">
        <f t="shared" si="15"/>
        <v xml:space="preserve"> </v>
      </c>
      <c r="M236" s="973" t="str">
        <f t="shared" si="16"/>
        <v xml:space="preserve"> </v>
      </c>
      <c r="N236" s="973" t="str">
        <f t="shared" si="17"/>
        <v xml:space="preserve"> </v>
      </c>
      <c r="O236" s="973" t="str">
        <f t="shared" si="18"/>
        <v xml:space="preserve"> </v>
      </c>
      <c r="P236" s="973" t="str">
        <f t="shared" si="19"/>
        <v xml:space="preserve"> </v>
      </c>
    </row>
    <row r="237" spans="1:16" x14ac:dyDescent="0.25">
      <c r="A237" s="775"/>
      <c r="B237" s="775"/>
      <c r="C237" s="775"/>
      <c r="D237" s="754"/>
      <c r="E237" s="908"/>
      <c r="F237" s="974"/>
      <c r="G237" s="777"/>
      <c r="H237" s="777"/>
      <c r="I237" s="777"/>
      <c r="J237" s="777"/>
      <c r="K237" s="777"/>
      <c r="L237" s="773" t="str">
        <f t="shared" si="15"/>
        <v xml:space="preserve"> </v>
      </c>
      <c r="M237" s="973" t="str">
        <f t="shared" si="16"/>
        <v xml:space="preserve"> </v>
      </c>
      <c r="N237" s="973" t="str">
        <f t="shared" si="17"/>
        <v xml:space="preserve"> </v>
      </c>
      <c r="O237" s="973" t="str">
        <f t="shared" si="18"/>
        <v xml:space="preserve"> </v>
      </c>
      <c r="P237" s="973" t="str">
        <f t="shared" si="19"/>
        <v xml:space="preserve"> </v>
      </c>
    </row>
    <row r="238" spans="1:16" x14ac:dyDescent="0.25">
      <c r="A238" s="775"/>
      <c r="B238" s="775"/>
      <c r="C238" s="775"/>
      <c r="D238" s="754"/>
      <c r="E238" s="908"/>
      <c r="F238" s="974"/>
      <c r="G238" s="777"/>
      <c r="H238" s="777"/>
      <c r="I238" s="777"/>
      <c r="J238" s="777"/>
      <c r="K238" s="777"/>
      <c r="L238" s="773" t="str">
        <f t="shared" si="15"/>
        <v xml:space="preserve"> </v>
      </c>
      <c r="M238" s="973" t="str">
        <f t="shared" si="16"/>
        <v xml:space="preserve"> </v>
      </c>
      <c r="N238" s="973" t="str">
        <f t="shared" si="17"/>
        <v xml:space="preserve"> </v>
      </c>
      <c r="O238" s="973" t="str">
        <f t="shared" si="18"/>
        <v xml:space="preserve"> </v>
      </c>
      <c r="P238" s="973" t="str">
        <f t="shared" si="19"/>
        <v xml:space="preserve"> </v>
      </c>
    </row>
    <row r="239" spans="1:16" x14ac:dyDescent="0.25">
      <c r="A239" s="775"/>
      <c r="B239" s="775"/>
      <c r="C239" s="775"/>
      <c r="D239" s="754"/>
      <c r="E239" s="908"/>
      <c r="F239" s="974"/>
      <c r="G239" s="777"/>
      <c r="H239" s="777"/>
      <c r="I239" s="777"/>
      <c r="J239" s="777"/>
      <c r="K239" s="777"/>
      <c r="L239" s="773" t="str">
        <f t="shared" si="15"/>
        <v xml:space="preserve"> </v>
      </c>
      <c r="M239" s="973" t="str">
        <f t="shared" si="16"/>
        <v xml:space="preserve"> </v>
      </c>
      <c r="N239" s="973" t="str">
        <f t="shared" si="17"/>
        <v xml:space="preserve"> </v>
      </c>
      <c r="O239" s="973" t="str">
        <f t="shared" si="18"/>
        <v xml:space="preserve"> </v>
      </c>
      <c r="P239" s="973" t="str">
        <f t="shared" si="19"/>
        <v xml:space="preserve"> </v>
      </c>
    </row>
    <row r="240" spans="1:16" x14ac:dyDescent="0.25">
      <c r="A240" s="775"/>
      <c r="B240" s="775"/>
      <c r="C240" s="775"/>
      <c r="D240" s="754"/>
      <c r="E240" s="908"/>
      <c r="F240" s="974"/>
      <c r="G240" s="777"/>
      <c r="H240" s="777"/>
      <c r="I240" s="777"/>
      <c r="J240" s="777"/>
      <c r="K240" s="777"/>
      <c r="L240" s="773" t="str">
        <f t="shared" si="15"/>
        <v xml:space="preserve"> </v>
      </c>
      <c r="M240" s="973" t="str">
        <f t="shared" si="16"/>
        <v xml:space="preserve"> </v>
      </c>
      <c r="N240" s="973" t="str">
        <f t="shared" si="17"/>
        <v xml:space="preserve"> </v>
      </c>
      <c r="O240" s="973" t="str">
        <f t="shared" si="18"/>
        <v xml:space="preserve"> </v>
      </c>
      <c r="P240" s="973" t="str">
        <f t="shared" si="19"/>
        <v xml:space="preserve"> </v>
      </c>
    </row>
    <row r="241" spans="1:16" x14ac:dyDescent="0.25">
      <c r="A241" s="775"/>
      <c r="B241" s="775"/>
      <c r="C241" s="775"/>
      <c r="D241" s="754"/>
      <c r="E241" s="908"/>
      <c r="F241" s="974"/>
      <c r="G241" s="777"/>
      <c r="H241" s="777"/>
      <c r="I241" s="777"/>
      <c r="J241" s="777"/>
      <c r="K241" s="777"/>
      <c r="L241" s="773" t="str">
        <f t="shared" si="15"/>
        <v xml:space="preserve"> </v>
      </c>
      <c r="M241" s="973" t="str">
        <f t="shared" si="16"/>
        <v xml:space="preserve"> </v>
      </c>
      <c r="N241" s="973" t="str">
        <f t="shared" si="17"/>
        <v xml:space="preserve"> </v>
      </c>
      <c r="O241" s="973" t="str">
        <f t="shared" si="18"/>
        <v xml:space="preserve"> </v>
      </c>
      <c r="P241" s="973" t="str">
        <f t="shared" si="19"/>
        <v xml:space="preserve"> </v>
      </c>
    </row>
    <row r="242" spans="1:16" x14ac:dyDescent="0.25">
      <c r="A242" s="775"/>
      <c r="B242" s="775"/>
      <c r="C242" s="775"/>
      <c r="D242" s="754"/>
      <c r="E242" s="908"/>
      <c r="F242" s="974"/>
      <c r="G242" s="777"/>
      <c r="H242" s="777"/>
      <c r="I242" s="777"/>
      <c r="J242" s="777"/>
      <c r="K242" s="777"/>
      <c r="L242" s="773" t="str">
        <f t="shared" si="15"/>
        <v xml:space="preserve"> </v>
      </c>
      <c r="M242" s="973" t="str">
        <f t="shared" si="16"/>
        <v xml:space="preserve"> </v>
      </c>
      <c r="N242" s="973" t="str">
        <f t="shared" si="17"/>
        <v xml:space="preserve"> </v>
      </c>
      <c r="O242" s="973" t="str">
        <f t="shared" si="18"/>
        <v xml:space="preserve"> </v>
      </c>
      <c r="P242" s="973" t="str">
        <f t="shared" si="19"/>
        <v xml:space="preserve"> </v>
      </c>
    </row>
    <row r="243" spans="1:16" x14ac:dyDescent="0.25">
      <c r="A243" s="775"/>
      <c r="B243" s="775"/>
      <c r="C243" s="775"/>
      <c r="D243" s="754"/>
      <c r="E243" s="908"/>
      <c r="F243" s="974"/>
      <c r="G243" s="777"/>
      <c r="H243" s="777"/>
      <c r="I243" s="777"/>
      <c r="J243" s="777"/>
      <c r="K243" s="777"/>
      <c r="L243" s="773" t="str">
        <f t="shared" si="15"/>
        <v xml:space="preserve"> </v>
      </c>
      <c r="M243" s="973" t="str">
        <f t="shared" si="16"/>
        <v xml:space="preserve"> </v>
      </c>
      <c r="N243" s="973" t="str">
        <f t="shared" si="17"/>
        <v xml:space="preserve"> </v>
      </c>
      <c r="O243" s="973" t="str">
        <f t="shared" si="18"/>
        <v xml:space="preserve"> </v>
      </c>
      <c r="P243" s="973" t="str">
        <f t="shared" si="19"/>
        <v xml:space="preserve"> </v>
      </c>
    </row>
    <row r="244" spans="1:16" x14ac:dyDescent="0.25">
      <c r="A244" s="775"/>
      <c r="B244" s="775"/>
      <c r="C244" s="775"/>
      <c r="D244" s="754"/>
      <c r="E244" s="908"/>
      <c r="F244" s="974"/>
      <c r="G244" s="777"/>
      <c r="H244" s="777"/>
      <c r="I244" s="777"/>
      <c r="J244" s="777"/>
      <c r="K244" s="777"/>
      <c r="L244" s="773" t="str">
        <f t="shared" si="15"/>
        <v xml:space="preserve"> </v>
      </c>
      <c r="M244" s="973" t="str">
        <f t="shared" si="16"/>
        <v xml:space="preserve"> </v>
      </c>
      <c r="N244" s="973" t="str">
        <f t="shared" si="17"/>
        <v xml:space="preserve"> </v>
      </c>
      <c r="O244" s="973" t="str">
        <f t="shared" si="18"/>
        <v xml:space="preserve"> </v>
      </c>
      <c r="P244" s="973" t="str">
        <f t="shared" si="19"/>
        <v xml:space="preserve"> </v>
      </c>
    </row>
    <row r="245" spans="1:16" x14ac:dyDescent="0.25">
      <c r="A245" s="775"/>
      <c r="B245" s="775"/>
      <c r="C245" s="775"/>
      <c r="D245" s="754"/>
      <c r="E245" s="908"/>
      <c r="F245" s="974"/>
      <c r="G245" s="777"/>
      <c r="H245" s="777"/>
      <c r="I245" s="777"/>
      <c r="J245" s="777"/>
      <c r="K245" s="777"/>
      <c r="L245" s="773" t="str">
        <f t="shared" si="15"/>
        <v xml:space="preserve"> </v>
      </c>
      <c r="M245" s="973" t="str">
        <f t="shared" si="16"/>
        <v xml:space="preserve"> </v>
      </c>
      <c r="N245" s="973" t="str">
        <f t="shared" si="17"/>
        <v xml:space="preserve"> </v>
      </c>
      <c r="O245" s="973" t="str">
        <f t="shared" si="18"/>
        <v xml:space="preserve"> </v>
      </c>
      <c r="P245" s="973" t="str">
        <f t="shared" si="19"/>
        <v xml:space="preserve"> </v>
      </c>
    </row>
    <row r="246" spans="1:16" x14ac:dyDescent="0.25">
      <c r="A246" s="775"/>
      <c r="B246" s="775"/>
      <c r="C246" s="775"/>
      <c r="D246" s="754"/>
      <c r="E246" s="908"/>
      <c r="F246" s="974"/>
      <c r="G246" s="777"/>
      <c r="H246" s="777"/>
      <c r="I246" s="777"/>
      <c r="J246" s="777"/>
      <c r="K246" s="777"/>
      <c r="L246" s="773" t="str">
        <f t="shared" si="15"/>
        <v xml:space="preserve"> </v>
      </c>
      <c r="M246" s="973" t="str">
        <f t="shared" si="16"/>
        <v xml:space="preserve"> </v>
      </c>
      <c r="N246" s="973" t="str">
        <f t="shared" si="17"/>
        <v xml:space="preserve"> </v>
      </c>
      <c r="O246" s="973" t="str">
        <f t="shared" si="18"/>
        <v xml:space="preserve"> </v>
      </c>
      <c r="P246" s="973" t="str">
        <f t="shared" si="19"/>
        <v xml:space="preserve"> </v>
      </c>
    </row>
    <row r="247" spans="1:16" x14ac:dyDescent="0.25">
      <c r="A247" s="775"/>
      <c r="B247" s="775"/>
      <c r="C247" s="775"/>
      <c r="D247" s="754"/>
      <c r="E247" s="908"/>
      <c r="F247" s="974"/>
      <c r="G247" s="777"/>
      <c r="H247" s="777"/>
      <c r="I247" s="777"/>
      <c r="J247" s="777"/>
      <c r="K247" s="777"/>
      <c r="L247" s="773" t="str">
        <f t="shared" si="15"/>
        <v xml:space="preserve"> </v>
      </c>
      <c r="M247" s="973" t="str">
        <f t="shared" si="16"/>
        <v xml:space="preserve"> </v>
      </c>
      <c r="N247" s="973" t="str">
        <f t="shared" si="17"/>
        <v xml:space="preserve"> </v>
      </c>
      <c r="O247" s="973" t="str">
        <f t="shared" si="18"/>
        <v xml:space="preserve"> </v>
      </c>
      <c r="P247" s="973" t="str">
        <f t="shared" si="19"/>
        <v xml:space="preserve"> </v>
      </c>
    </row>
    <row r="248" spans="1:16" x14ac:dyDescent="0.25">
      <c r="A248" s="775"/>
      <c r="B248" s="775"/>
      <c r="C248" s="775"/>
      <c r="D248" s="754"/>
      <c r="E248" s="908"/>
      <c r="F248" s="974"/>
      <c r="G248" s="777"/>
      <c r="H248" s="777"/>
      <c r="I248" s="777"/>
      <c r="J248" s="777"/>
      <c r="K248" s="777"/>
      <c r="L248" s="773" t="str">
        <f t="shared" si="15"/>
        <v xml:space="preserve"> </v>
      </c>
      <c r="M248" s="973" t="str">
        <f t="shared" si="16"/>
        <v xml:space="preserve"> </v>
      </c>
      <c r="N248" s="973" t="str">
        <f t="shared" si="17"/>
        <v xml:space="preserve"> </v>
      </c>
      <c r="O248" s="973" t="str">
        <f t="shared" si="18"/>
        <v xml:space="preserve"> </v>
      </c>
      <c r="P248" s="973" t="str">
        <f t="shared" si="19"/>
        <v xml:space="preserve"> </v>
      </c>
    </row>
    <row r="249" spans="1:16" x14ac:dyDescent="0.25">
      <c r="A249" s="775"/>
      <c r="B249" s="775"/>
      <c r="C249" s="775"/>
      <c r="D249" s="754"/>
      <c r="E249" s="908"/>
      <c r="F249" s="974"/>
      <c r="G249" s="777"/>
      <c r="H249" s="777"/>
      <c r="I249" s="777"/>
      <c r="J249" s="777"/>
      <c r="K249" s="777"/>
      <c r="L249" s="773" t="str">
        <f t="shared" si="15"/>
        <v xml:space="preserve"> </v>
      </c>
      <c r="M249" s="973" t="str">
        <f t="shared" si="16"/>
        <v xml:space="preserve"> </v>
      </c>
      <c r="N249" s="973" t="str">
        <f t="shared" si="17"/>
        <v xml:space="preserve"> </v>
      </c>
      <c r="O249" s="973" t="str">
        <f t="shared" si="18"/>
        <v xml:space="preserve"> </v>
      </c>
      <c r="P249" s="973" t="str">
        <f t="shared" si="19"/>
        <v xml:space="preserve"> </v>
      </c>
    </row>
    <row r="250" spans="1:16" x14ac:dyDescent="0.25">
      <c r="A250" s="775"/>
      <c r="B250" s="775"/>
      <c r="C250" s="775"/>
      <c r="D250" s="754"/>
      <c r="E250" s="908"/>
      <c r="F250" s="974"/>
      <c r="G250" s="777"/>
      <c r="H250" s="777"/>
      <c r="I250" s="777"/>
      <c r="J250" s="777"/>
      <c r="K250" s="777"/>
      <c r="L250" s="773" t="str">
        <f t="shared" si="15"/>
        <v xml:space="preserve"> </v>
      </c>
      <c r="M250" s="973" t="str">
        <f t="shared" si="16"/>
        <v xml:space="preserve"> </v>
      </c>
      <c r="N250" s="973" t="str">
        <f t="shared" si="17"/>
        <v xml:space="preserve"> </v>
      </c>
      <c r="O250" s="973" t="str">
        <f t="shared" si="18"/>
        <v xml:space="preserve"> </v>
      </c>
      <c r="P250" s="973" t="str">
        <f t="shared" si="19"/>
        <v xml:space="preserve"> </v>
      </c>
    </row>
    <row r="251" spans="1:16" x14ac:dyDescent="0.25">
      <c r="A251" s="775"/>
      <c r="B251" s="775"/>
      <c r="C251" s="775"/>
      <c r="D251" s="754"/>
      <c r="E251" s="908"/>
      <c r="F251" s="974"/>
      <c r="G251" s="777"/>
      <c r="H251" s="777"/>
      <c r="I251" s="777"/>
      <c r="J251" s="777"/>
      <c r="K251" s="777"/>
      <c r="L251" s="773" t="str">
        <f t="shared" si="15"/>
        <v xml:space="preserve"> </v>
      </c>
      <c r="M251" s="973" t="str">
        <f t="shared" si="16"/>
        <v xml:space="preserve"> </v>
      </c>
      <c r="N251" s="973" t="str">
        <f t="shared" si="17"/>
        <v xml:space="preserve"> </v>
      </c>
      <c r="O251" s="973" t="str">
        <f t="shared" si="18"/>
        <v xml:space="preserve"> </v>
      </c>
      <c r="P251" s="973" t="str">
        <f t="shared" si="19"/>
        <v xml:space="preserve"> </v>
      </c>
    </row>
    <row r="252" spans="1:16" x14ac:dyDescent="0.25">
      <c r="A252" s="775"/>
      <c r="B252" s="775"/>
      <c r="C252" s="775"/>
      <c r="D252" s="754"/>
      <c r="E252" s="908"/>
      <c r="F252" s="974"/>
      <c r="G252" s="777"/>
      <c r="H252" s="777"/>
      <c r="I252" s="777"/>
      <c r="J252" s="777"/>
      <c r="K252" s="777"/>
      <c r="L252" s="773" t="str">
        <f t="shared" si="15"/>
        <v xml:space="preserve"> </v>
      </c>
      <c r="M252" s="973" t="str">
        <f t="shared" si="16"/>
        <v xml:space="preserve"> </v>
      </c>
      <c r="N252" s="973" t="str">
        <f t="shared" si="17"/>
        <v xml:space="preserve"> </v>
      </c>
      <c r="O252" s="973" t="str">
        <f t="shared" si="18"/>
        <v xml:space="preserve"> </v>
      </c>
      <c r="P252" s="973" t="str">
        <f t="shared" si="19"/>
        <v xml:space="preserve"> </v>
      </c>
    </row>
    <row r="253" spans="1:16" x14ac:dyDescent="0.25">
      <c r="A253" s="775"/>
      <c r="B253" s="775"/>
      <c r="C253" s="775"/>
      <c r="D253" s="754"/>
      <c r="E253" s="908"/>
      <c r="F253" s="974"/>
      <c r="G253" s="777"/>
      <c r="H253" s="777"/>
      <c r="I253" s="777"/>
      <c r="J253" s="777"/>
      <c r="K253" s="777"/>
      <c r="L253" s="773" t="str">
        <f t="shared" si="15"/>
        <v xml:space="preserve"> </v>
      </c>
      <c r="M253" s="973" t="str">
        <f t="shared" si="16"/>
        <v xml:space="preserve"> </v>
      </c>
      <c r="N253" s="973" t="str">
        <f t="shared" si="17"/>
        <v xml:space="preserve"> </v>
      </c>
      <c r="O253" s="973" t="str">
        <f t="shared" si="18"/>
        <v xml:space="preserve"> </v>
      </c>
      <c r="P253" s="973" t="str">
        <f t="shared" si="19"/>
        <v xml:space="preserve"> </v>
      </c>
    </row>
    <row r="254" spans="1:16" x14ac:dyDescent="0.25">
      <c r="A254" s="775"/>
      <c r="B254" s="775"/>
      <c r="C254" s="775"/>
      <c r="D254" s="754"/>
      <c r="E254" s="908"/>
      <c r="F254" s="974"/>
      <c r="G254" s="777"/>
      <c r="H254" s="777"/>
      <c r="I254" s="777"/>
      <c r="J254" s="777"/>
      <c r="K254" s="777"/>
      <c r="L254" s="773" t="str">
        <f t="shared" si="15"/>
        <v xml:space="preserve"> </v>
      </c>
      <c r="M254" s="973" t="str">
        <f t="shared" si="16"/>
        <v xml:space="preserve"> </v>
      </c>
      <c r="N254" s="973" t="str">
        <f t="shared" si="17"/>
        <v xml:space="preserve"> </v>
      </c>
      <c r="O254" s="973" t="str">
        <f t="shared" si="18"/>
        <v xml:space="preserve"> </v>
      </c>
      <c r="P254" s="973" t="str">
        <f t="shared" si="19"/>
        <v xml:space="preserve"> </v>
      </c>
    </row>
    <row r="255" spans="1:16" x14ac:dyDescent="0.25">
      <c r="A255" s="775"/>
      <c r="B255" s="775"/>
      <c r="C255" s="775"/>
      <c r="D255" s="754"/>
      <c r="E255" s="908"/>
      <c r="F255" s="974"/>
      <c r="G255" s="777"/>
      <c r="H255" s="777"/>
      <c r="I255" s="777"/>
      <c r="J255" s="777"/>
      <c r="K255" s="777"/>
      <c r="L255" s="773" t="str">
        <f t="shared" si="15"/>
        <v xml:space="preserve"> </v>
      </c>
      <c r="M255" s="973" t="str">
        <f t="shared" si="16"/>
        <v xml:space="preserve"> </v>
      </c>
      <c r="N255" s="973" t="str">
        <f t="shared" si="17"/>
        <v xml:space="preserve"> </v>
      </c>
      <c r="O255" s="973" t="str">
        <f t="shared" si="18"/>
        <v xml:space="preserve"> </v>
      </c>
      <c r="P255" s="973" t="str">
        <f t="shared" si="19"/>
        <v xml:space="preserve"> </v>
      </c>
    </row>
    <row r="256" spans="1:16" x14ac:dyDescent="0.25">
      <c r="A256" s="775"/>
      <c r="B256" s="775"/>
      <c r="C256" s="775"/>
      <c r="D256" s="754"/>
      <c r="E256" s="908"/>
      <c r="F256" s="974"/>
      <c r="G256" s="777"/>
      <c r="H256" s="777"/>
      <c r="I256" s="777"/>
      <c r="J256" s="777"/>
      <c r="K256" s="777"/>
      <c r="L256" s="773" t="str">
        <f t="shared" si="15"/>
        <v xml:space="preserve"> </v>
      </c>
      <c r="M256" s="973" t="str">
        <f t="shared" si="16"/>
        <v xml:space="preserve"> </v>
      </c>
      <c r="N256" s="973" t="str">
        <f t="shared" si="17"/>
        <v xml:space="preserve"> </v>
      </c>
      <c r="O256" s="973" t="str">
        <f t="shared" si="18"/>
        <v xml:space="preserve"> </v>
      </c>
      <c r="P256" s="973" t="str">
        <f t="shared" si="19"/>
        <v xml:space="preserve"> </v>
      </c>
    </row>
    <row r="257" spans="1:16" x14ac:dyDescent="0.25">
      <c r="A257" s="775"/>
      <c r="B257" s="775"/>
      <c r="C257" s="775"/>
      <c r="D257" s="754"/>
      <c r="E257" s="908"/>
      <c r="F257" s="974"/>
      <c r="G257" s="777"/>
      <c r="H257" s="777"/>
      <c r="I257" s="777"/>
      <c r="J257" s="777"/>
      <c r="K257" s="777"/>
      <c r="L257" s="773" t="str">
        <f t="shared" si="15"/>
        <v xml:space="preserve"> </v>
      </c>
      <c r="M257" s="973" t="str">
        <f t="shared" si="16"/>
        <v xml:space="preserve"> </v>
      </c>
      <c r="N257" s="973" t="str">
        <f t="shared" si="17"/>
        <v xml:space="preserve"> </v>
      </c>
      <c r="O257" s="973" t="str">
        <f t="shared" si="18"/>
        <v xml:space="preserve"> </v>
      </c>
      <c r="P257" s="973" t="str">
        <f t="shared" si="19"/>
        <v xml:space="preserve"> </v>
      </c>
    </row>
    <row r="258" spans="1:16" x14ac:dyDescent="0.25">
      <c r="A258" s="775"/>
      <c r="B258" s="775"/>
      <c r="C258" s="775"/>
      <c r="D258" s="754"/>
      <c r="E258" s="908"/>
      <c r="F258" s="974"/>
      <c r="G258" s="777"/>
      <c r="H258" s="777"/>
      <c r="I258" s="777"/>
      <c r="J258" s="777"/>
      <c r="K258" s="777"/>
      <c r="L258" s="773" t="str">
        <f t="shared" si="15"/>
        <v xml:space="preserve"> </v>
      </c>
      <c r="M258" s="973" t="str">
        <f t="shared" si="16"/>
        <v xml:space="preserve"> </v>
      </c>
      <c r="N258" s="973" t="str">
        <f t="shared" si="17"/>
        <v xml:space="preserve"> </v>
      </c>
      <c r="O258" s="973" t="str">
        <f t="shared" si="18"/>
        <v xml:space="preserve"> </v>
      </c>
      <c r="P258" s="973" t="str">
        <f t="shared" si="19"/>
        <v xml:space="preserve"> </v>
      </c>
    </row>
    <row r="259" spans="1:16" x14ac:dyDescent="0.25">
      <c r="A259" s="775"/>
      <c r="B259" s="775"/>
      <c r="C259" s="775"/>
      <c r="D259" s="754"/>
      <c r="E259" s="908"/>
      <c r="F259" s="974"/>
      <c r="G259" s="777"/>
      <c r="H259" s="777"/>
      <c r="I259" s="777"/>
      <c r="J259" s="777"/>
      <c r="K259" s="777"/>
      <c r="L259" s="773" t="str">
        <f t="shared" si="15"/>
        <v xml:space="preserve"> </v>
      </c>
      <c r="M259" s="973" t="str">
        <f t="shared" si="16"/>
        <v xml:space="preserve"> </v>
      </c>
      <c r="N259" s="973" t="str">
        <f t="shared" si="17"/>
        <v xml:space="preserve"> </v>
      </c>
      <c r="O259" s="973" t="str">
        <f t="shared" si="18"/>
        <v xml:space="preserve"> </v>
      </c>
      <c r="P259" s="973" t="str">
        <f t="shared" si="19"/>
        <v xml:space="preserve"> </v>
      </c>
    </row>
    <row r="260" spans="1:16" x14ac:dyDescent="0.25">
      <c r="A260" s="775"/>
      <c r="B260" s="775"/>
      <c r="C260" s="775"/>
      <c r="D260" s="754"/>
      <c r="E260" s="908"/>
      <c r="F260" s="974"/>
      <c r="G260" s="777"/>
      <c r="H260" s="777"/>
      <c r="I260" s="777"/>
      <c r="J260" s="777"/>
      <c r="K260" s="777"/>
      <c r="L260" s="773" t="str">
        <f t="shared" si="15"/>
        <v xml:space="preserve"> </v>
      </c>
      <c r="M260" s="973" t="str">
        <f t="shared" si="16"/>
        <v xml:space="preserve"> </v>
      </c>
      <c r="N260" s="973" t="str">
        <f t="shared" si="17"/>
        <v xml:space="preserve"> </v>
      </c>
      <c r="O260" s="973" t="str">
        <f t="shared" si="18"/>
        <v xml:space="preserve"> </v>
      </c>
      <c r="P260" s="973" t="str">
        <f t="shared" si="19"/>
        <v xml:space="preserve"> </v>
      </c>
    </row>
    <row r="261" spans="1:16" x14ac:dyDescent="0.25">
      <c r="A261" s="775"/>
      <c r="B261" s="775"/>
      <c r="C261" s="775"/>
      <c r="D261" s="754"/>
      <c r="E261" s="908"/>
      <c r="F261" s="974"/>
      <c r="G261" s="777"/>
      <c r="H261" s="777"/>
      <c r="I261" s="777"/>
      <c r="J261" s="777"/>
      <c r="K261" s="777"/>
      <c r="L261" s="773" t="str">
        <f t="shared" si="15"/>
        <v xml:space="preserve"> </v>
      </c>
      <c r="M261" s="973" t="str">
        <f t="shared" si="16"/>
        <v xml:space="preserve"> </v>
      </c>
      <c r="N261" s="973" t="str">
        <f t="shared" si="17"/>
        <v xml:space="preserve"> </v>
      </c>
      <c r="O261" s="973" t="str">
        <f t="shared" si="18"/>
        <v xml:space="preserve"> </v>
      </c>
      <c r="P261" s="973" t="str">
        <f t="shared" si="19"/>
        <v xml:space="preserve"> </v>
      </c>
    </row>
    <row r="262" spans="1:16" x14ac:dyDescent="0.25">
      <c r="A262" s="775"/>
      <c r="B262" s="775"/>
      <c r="C262" s="775"/>
      <c r="D262" s="754"/>
      <c r="E262" s="908"/>
      <c r="F262" s="974"/>
      <c r="G262" s="777"/>
      <c r="H262" s="777"/>
      <c r="I262" s="777"/>
      <c r="J262" s="777"/>
      <c r="K262" s="777"/>
      <c r="L262" s="773" t="str">
        <f t="shared" ref="L262:L325" si="20">IF(K262&gt;0,K262*0.86*10^-3," ")</f>
        <v xml:space="preserve"> </v>
      </c>
      <c r="M262" s="973" t="str">
        <f t="shared" ref="M262:M325" si="21">IFERROR(K262/I262," ")</f>
        <v xml:space="preserve"> </v>
      </c>
      <c r="N262" s="973" t="str">
        <f t="shared" ref="N262:N325" si="22">IFERROR(L262/I262," ")</f>
        <v xml:space="preserve"> </v>
      </c>
      <c r="O262" s="973" t="str">
        <f t="shared" ref="O262:O325" si="23">IFERROR(K262/J262," ")</f>
        <v xml:space="preserve"> </v>
      </c>
      <c r="P262" s="973" t="str">
        <f t="shared" ref="P262:P325" si="24">IFERROR(L262/J262," ")</f>
        <v xml:space="preserve"> </v>
      </c>
    </row>
    <row r="263" spans="1:16" x14ac:dyDescent="0.25">
      <c r="A263" s="775"/>
      <c r="B263" s="775"/>
      <c r="C263" s="775"/>
      <c r="D263" s="754"/>
      <c r="E263" s="908"/>
      <c r="F263" s="974"/>
      <c r="G263" s="777"/>
      <c r="H263" s="777"/>
      <c r="I263" s="777"/>
      <c r="J263" s="777"/>
      <c r="K263" s="777"/>
      <c r="L263" s="773" t="str">
        <f t="shared" si="20"/>
        <v xml:space="preserve"> </v>
      </c>
      <c r="M263" s="973" t="str">
        <f t="shared" si="21"/>
        <v xml:space="preserve"> </v>
      </c>
      <c r="N263" s="973" t="str">
        <f t="shared" si="22"/>
        <v xml:space="preserve"> </v>
      </c>
      <c r="O263" s="973" t="str">
        <f t="shared" si="23"/>
        <v xml:space="preserve"> </v>
      </c>
      <c r="P263" s="973" t="str">
        <f t="shared" si="24"/>
        <v xml:space="preserve"> </v>
      </c>
    </row>
    <row r="264" spans="1:16" x14ac:dyDescent="0.25">
      <c r="A264" s="775"/>
      <c r="B264" s="775"/>
      <c r="C264" s="775"/>
      <c r="D264" s="754"/>
      <c r="E264" s="908"/>
      <c r="F264" s="974"/>
      <c r="G264" s="777"/>
      <c r="H264" s="777"/>
      <c r="I264" s="777"/>
      <c r="J264" s="777"/>
      <c r="K264" s="777"/>
      <c r="L264" s="773" t="str">
        <f t="shared" si="20"/>
        <v xml:space="preserve"> </v>
      </c>
      <c r="M264" s="973" t="str">
        <f t="shared" si="21"/>
        <v xml:space="preserve"> </v>
      </c>
      <c r="N264" s="973" t="str">
        <f t="shared" si="22"/>
        <v xml:space="preserve"> </v>
      </c>
      <c r="O264" s="973" t="str">
        <f t="shared" si="23"/>
        <v xml:space="preserve"> </v>
      </c>
      <c r="P264" s="973" t="str">
        <f t="shared" si="24"/>
        <v xml:space="preserve"> </v>
      </c>
    </row>
    <row r="265" spans="1:16" x14ac:dyDescent="0.25">
      <c r="A265" s="775"/>
      <c r="B265" s="775"/>
      <c r="C265" s="775"/>
      <c r="D265" s="754"/>
      <c r="E265" s="908"/>
      <c r="F265" s="974"/>
      <c r="G265" s="777"/>
      <c r="H265" s="777"/>
      <c r="I265" s="777"/>
      <c r="J265" s="777"/>
      <c r="K265" s="777"/>
      <c r="L265" s="773" t="str">
        <f t="shared" si="20"/>
        <v xml:space="preserve"> </v>
      </c>
      <c r="M265" s="973" t="str">
        <f t="shared" si="21"/>
        <v xml:space="preserve"> </v>
      </c>
      <c r="N265" s="973" t="str">
        <f t="shared" si="22"/>
        <v xml:space="preserve"> </v>
      </c>
      <c r="O265" s="973" t="str">
        <f t="shared" si="23"/>
        <v xml:space="preserve"> </v>
      </c>
      <c r="P265" s="973" t="str">
        <f t="shared" si="24"/>
        <v xml:space="preserve"> </v>
      </c>
    </row>
    <row r="266" spans="1:16" x14ac:dyDescent="0.25">
      <c r="A266" s="775"/>
      <c r="B266" s="775"/>
      <c r="C266" s="775"/>
      <c r="D266" s="754"/>
      <c r="E266" s="908"/>
      <c r="F266" s="974"/>
      <c r="G266" s="777"/>
      <c r="H266" s="777"/>
      <c r="I266" s="777"/>
      <c r="J266" s="777"/>
      <c r="K266" s="777"/>
      <c r="L266" s="773" t="str">
        <f t="shared" si="20"/>
        <v xml:space="preserve"> </v>
      </c>
      <c r="M266" s="973" t="str">
        <f t="shared" si="21"/>
        <v xml:space="preserve"> </v>
      </c>
      <c r="N266" s="973" t="str">
        <f t="shared" si="22"/>
        <v xml:space="preserve"> </v>
      </c>
      <c r="O266" s="973" t="str">
        <f t="shared" si="23"/>
        <v xml:space="preserve"> </v>
      </c>
      <c r="P266" s="973" t="str">
        <f t="shared" si="24"/>
        <v xml:space="preserve"> </v>
      </c>
    </row>
    <row r="267" spans="1:16" x14ac:dyDescent="0.25">
      <c r="A267" s="775"/>
      <c r="B267" s="775"/>
      <c r="C267" s="775"/>
      <c r="D267" s="754"/>
      <c r="E267" s="908"/>
      <c r="F267" s="974"/>
      <c r="G267" s="777"/>
      <c r="H267" s="777"/>
      <c r="I267" s="777"/>
      <c r="J267" s="777"/>
      <c r="K267" s="777"/>
      <c r="L267" s="773" t="str">
        <f t="shared" si="20"/>
        <v xml:space="preserve"> </v>
      </c>
      <c r="M267" s="973" t="str">
        <f t="shared" si="21"/>
        <v xml:space="preserve"> </v>
      </c>
      <c r="N267" s="973" t="str">
        <f t="shared" si="22"/>
        <v xml:space="preserve"> </v>
      </c>
      <c r="O267" s="973" t="str">
        <f t="shared" si="23"/>
        <v xml:space="preserve"> </v>
      </c>
      <c r="P267" s="973" t="str">
        <f t="shared" si="24"/>
        <v xml:space="preserve"> </v>
      </c>
    </row>
    <row r="268" spans="1:16" x14ac:dyDescent="0.25">
      <c r="A268" s="775"/>
      <c r="B268" s="775"/>
      <c r="C268" s="775"/>
      <c r="D268" s="754"/>
      <c r="E268" s="908"/>
      <c r="F268" s="974"/>
      <c r="G268" s="777"/>
      <c r="H268" s="777"/>
      <c r="I268" s="777"/>
      <c r="J268" s="777"/>
      <c r="K268" s="777"/>
      <c r="L268" s="773" t="str">
        <f t="shared" si="20"/>
        <v xml:space="preserve"> </v>
      </c>
      <c r="M268" s="973" t="str">
        <f t="shared" si="21"/>
        <v xml:space="preserve"> </v>
      </c>
      <c r="N268" s="973" t="str">
        <f t="shared" si="22"/>
        <v xml:space="preserve"> </v>
      </c>
      <c r="O268" s="973" t="str">
        <f t="shared" si="23"/>
        <v xml:space="preserve"> </v>
      </c>
      <c r="P268" s="973" t="str">
        <f t="shared" si="24"/>
        <v xml:space="preserve"> </v>
      </c>
    </row>
    <row r="269" spans="1:16" x14ac:dyDescent="0.25">
      <c r="A269" s="775"/>
      <c r="B269" s="775"/>
      <c r="C269" s="775"/>
      <c r="D269" s="754"/>
      <c r="E269" s="908"/>
      <c r="F269" s="974"/>
      <c r="G269" s="777"/>
      <c r="H269" s="777"/>
      <c r="I269" s="777"/>
      <c r="J269" s="777"/>
      <c r="K269" s="777"/>
      <c r="L269" s="773" t="str">
        <f t="shared" si="20"/>
        <v xml:space="preserve"> </v>
      </c>
      <c r="M269" s="973" t="str">
        <f t="shared" si="21"/>
        <v xml:space="preserve"> </v>
      </c>
      <c r="N269" s="973" t="str">
        <f t="shared" si="22"/>
        <v xml:space="preserve"> </v>
      </c>
      <c r="O269" s="973" t="str">
        <f t="shared" si="23"/>
        <v xml:space="preserve"> </v>
      </c>
      <c r="P269" s="973" t="str">
        <f t="shared" si="24"/>
        <v xml:space="preserve"> </v>
      </c>
    </row>
    <row r="270" spans="1:16" x14ac:dyDescent="0.25">
      <c r="A270" s="775"/>
      <c r="B270" s="775"/>
      <c r="C270" s="775"/>
      <c r="D270" s="754"/>
      <c r="E270" s="908"/>
      <c r="F270" s="974"/>
      <c r="G270" s="777"/>
      <c r="H270" s="777"/>
      <c r="I270" s="777"/>
      <c r="J270" s="777"/>
      <c r="K270" s="777"/>
      <c r="L270" s="773" t="str">
        <f t="shared" si="20"/>
        <v xml:space="preserve"> </v>
      </c>
      <c r="M270" s="973" t="str">
        <f t="shared" si="21"/>
        <v xml:space="preserve"> </v>
      </c>
      <c r="N270" s="973" t="str">
        <f t="shared" si="22"/>
        <v xml:space="preserve"> </v>
      </c>
      <c r="O270" s="973" t="str">
        <f t="shared" si="23"/>
        <v xml:space="preserve"> </v>
      </c>
      <c r="P270" s="973" t="str">
        <f t="shared" si="24"/>
        <v xml:space="preserve"> </v>
      </c>
    </row>
    <row r="271" spans="1:16" x14ac:dyDescent="0.25">
      <c r="A271" s="775"/>
      <c r="B271" s="775"/>
      <c r="C271" s="775"/>
      <c r="D271" s="754"/>
      <c r="E271" s="908"/>
      <c r="F271" s="974"/>
      <c r="G271" s="777"/>
      <c r="H271" s="777"/>
      <c r="I271" s="777"/>
      <c r="J271" s="777"/>
      <c r="K271" s="777"/>
      <c r="L271" s="773" t="str">
        <f t="shared" si="20"/>
        <v xml:space="preserve"> </v>
      </c>
      <c r="M271" s="973" t="str">
        <f t="shared" si="21"/>
        <v xml:space="preserve"> </v>
      </c>
      <c r="N271" s="973" t="str">
        <f t="shared" si="22"/>
        <v xml:space="preserve"> </v>
      </c>
      <c r="O271" s="973" t="str">
        <f t="shared" si="23"/>
        <v xml:space="preserve"> </v>
      </c>
      <c r="P271" s="973" t="str">
        <f t="shared" si="24"/>
        <v xml:space="preserve"> </v>
      </c>
    </row>
    <row r="272" spans="1:16" x14ac:dyDescent="0.25">
      <c r="A272" s="775"/>
      <c r="B272" s="775"/>
      <c r="C272" s="775"/>
      <c r="D272" s="754"/>
      <c r="E272" s="908"/>
      <c r="F272" s="974"/>
      <c r="G272" s="777"/>
      <c r="H272" s="777"/>
      <c r="I272" s="777"/>
      <c r="J272" s="777"/>
      <c r="K272" s="777"/>
      <c r="L272" s="773" t="str">
        <f t="shared" si="20"/>
        <v xml:space="preserve"> </v>
      </c>
      <c r="M272" s="973" t="str">
        <f t="shared" si="21"/>
        <v xml:space="preserve"> </v>
      </c>
      <c r="N272" s="973" t="str">
        <f t="shared" si="22"/>
        <v xml:space="preserve"> </v>
      </c>
      <c r="O272" s="973" t="str">
        <f t="shared" si="23"/>
        <v xml:space="preserve"> </v>
      </c>
      <c r="P272" s="973" t="str">
        <f t="shared" si="24"/>
        <v xml:space="preserve"> </v>
      </c>
    </row>
    <row r="273" spans="1:16" x14ac:dyDescent="0.25">
      <c r="A273" s="775"/>
      <c r="B273" s="775"/>
      <c r="C273" s="775"/>
      <c r="D273" s="754"/>
      <c r="E273" s="908"/>
      <c r="F273" s="974"/>
      <c r="G273" s="777"/>
      <c r="H273" s="777"/>
      <c r="I273" s="777"/>
      <c r="J273" s="777"/>
      <c r="K273" s="777"/>
      <c r="L273" s="773" t="str">
        <f t="shared" si="20"/>
        <v xml:space="preserve"> </v>
      </c>
      <c r="M273" s="973" t="str">
        <f t="shared" si="21"/>
        <v xml:space="preserve"> </v>
      </c>
      <c r="N273" s="973" t="str">
        <f t="shared" si="22"/>
        <v xml:space="preserve"> </v>
      </c>
      <c r="O273" s="973" t="str">
        <f t="shared" si="23"/>
        <v xml:space="preserve"> </v>
      </c>
      <c r="P273" s="973" t="str">
        <f t="shared" si="24"/>
        <v xml:space="preserve"> </v>
      </c>
    </row>
    <row r="274" spans="1:16" x14ac:dyDescent="0.25">
      <c r="A274" s="775"/>
      <c r="B274" s="775"/>
      <c r="C274" s="775"/>
      <c r="D274" s="754"/>
      <c r="E274" s="908"/>
      <c r="F274" s="974"/>
      <c r="G274" s="777"/>
      <c r="H274" s="777"/>
      <c r="I274" s="777"/>
      <c r="J274" s="777"/>
      <c r="K274" s="777"/>
      <c r="L274" s="773" t="str">
        <f t="shared" si="20"/>
        <v xml:space="preserve"> </v>
      </c>
      <c r="M274" s="973" t="str">
        <f t="shared" si="21"/>
        <v xml:space="preserve"> </v>
      </c>
      <c r="N274" s="973" t="str">
        <f t="shared" si="22"/>
        <v xml:space="preserve"> </v>
      </c>
      <c r="O274" s="973" t="str">
        <f t="shared" si="23"/>
        <v xml:space="preserve"> </v>
      </c>
      <c r="P274" s="973" t="str">
        <f t="shared" si="24"/>
        <v xml:space="preserve"> </v>
      </c>
    </row>
    <row r="275" spans="1:16" x14ac:dyDescent="0.25">
      <c r="A275" s="775"/>
      <c r="B275" s="775"/>
      <c r="C275" s="775"/>
      <c r="D275" s="754"/>
      <c r="E275" s="908"/>
      <c r="F275" s="974"/>
      <c r="G275" s="777"/>
      <c r="H275" s="777"/>
      <c r="I275" s="777"/>
      <c r="J275" s="777"/>
      <c r="K275" s="777"/>
      <c r="L275" s="773" t="str">
        <f t="shared" si="20"/>
        <v xml:space="preserve"> </v>
      </c>
      <c r="M275" s="973" t="str">
        <f t="shared" si="21"/>
        <v xml:space="preserve"> </v>
      </c>
      <c r="N275" s="973" t="str">
        <f t="shared" si="22"/>
        <v xml:space="preserve"> </v>
      </c>
      <c r="O275" s="973" t="str">
        <f t="shared" si="23"/>
        <v xml:space="preserve"> </v>
      </c>
      <c r="P275" s="973" t="str">
        <f t="shared" si="24"/>
        <v xml:space="preserve"> </v>
      </c>
    </row>
    <row r="276" spans="1:16" x14ac:dyDescent="0.25">
      <c r="A276" s="775"/>
      <c r="B276" s="775"/>
      <c r="C276" s="775"/>
      <c r="D276" s="754"/>
      <c r="E276" s="908"/>
      <c r="F276" s="974"/>
      <c r="G276" s="777"/>
      <c r="H276" s="777"/>
      <c r="I276" s="777"/>
      <c r="J276" s="777"/>
      <c r="K276" s="777"/>
      <c r="L276" s="773" t="str">
        <f t="shared" si="20"/>
        <v xml:space="preserve"> </v>
      </c>
      <c r="M276" s="973" t="str">
        <f t="shared" si="21"/>
        <v xml:space="preserve"> </v>
      </c>
      <c r="N276" s="973" t="str">
        <f t="shared" si="22"/>
        <v xml:space="preserve"> </v>
      </c>
      <c r="O276" s="973" t="str">
        <f t="shared" si="23"/>
        <v xml:space="preserve"> </v>
      </c>
      <c r="P276" s="973" t="str">
        <f t="shared" si="24"/>
        <v xml:space="preserve"> </v>
      </c>
    </row>
    <row r="277" spans="1:16" x14ac:dyDescent="0.25">
      <c r="A277" s="775"/>
      <c r="B277" s="775"/>
      <c r="C277" s="775"/>
      <c r="D277" s="754"/>
      <c r="E277" s="908"/>
      <c r="F277" s="974"/>
      <c r="G277" s="777"/>
      <c r="H277" s="777"/>
      <c r="I277" s="777"/>
      <c r="J277" s="777"/>
      <c r="K277" s="777"/>
      <c r="L277" s="773" t="str">
        <f t="shared" si="20"/>
        <v xml:space="preserve"> </v>
      </c>
      <c r="M277" s="973" t="str">
        <f t="shared" si="21"/>
        <v xml:space="preserve"> </v>
      </c>
      <c r="N277" s="973" t="str">
        <f t="shared" si="22"/>
        <v xml:space="preserve"> </v>
      </c>
      <c r="O277" s="973" t="str">
        <f t="shared" si="23"/>
        <v xml:space="preserve"> </v>
      </c>
      <c r="P277" s="973" t="str">
        <f t="shared" si="24"/>
        <v xml:space="preserve"> </v>
      </c>
    </row>
    <row r="278" spans="1:16" x14ac:dyDescent="0.25">
      <c r="A278" s="775"/>
      <c r="B278" s="775"/>
      <c r="C278" s="775"/>
      <c r="D278" s="754"/>
      <c r="E278" s="908"/>
      <c r="F278" s="974"/>
      <c r="G278" s="777"/>
      <c r="H278" s="777"/>
      <c r="I278" s="777"/>
      <c r="J278" s="777"/>
      <c r="K278" s="777"/>
      <c r="L278" s="773" t="str">
        <f t="shared" si="20"/>
        <v xml:space="preserve"> </v>
      </c>
      <c r="M278" s="973" t="str">
        <f t="shared" si="21"/>
        <v xml:space="preserve"> </v>
      </c>
      <c r="N278" s="973" t="str">
        <f t="shared" si="22"/>
        <v xml:space="preserve"> </v>
      </c>
      <c r="O278" s="973" t="str">
        <f t="shared" si="23"/>
        <v xml:space="preserve"> </v>
      </c>
      <c r="P278" s="973" t="str">
        <f t="shared" si="24"/>
        <v xml:space="preserve"> </v>
      </c>
    </row>
    <row r="279" spans="1:16" x14ac:dyDescent="0.25">
      <c r="A279" s="775"/>
      <c r="B279" s="775"/>
      <c r="C279" s="775"/>
      <c r="D279" s="754"/>
      <c r="E279" s="908"/>
      <c r="F279" s="974"/>
      <c r="G279" s="777"/>
      <c r="H279" s="777"/>
      <c r="I279" s="777"/>
      <c r="J279" s="777"/>
      <c r="K279" s="777"/>
      <c r="L279" s="773" t="str">
        <f t="shared" si="20"/>
        <v xml:space="preserve"> </v>
      </c>
      <c r="M279" s="973" t="str">
        <f t="shared" si="21"/>
        <v xml:space="preserve"> </v>
      </c>
      <c r="N279" s="973" t="str">
        <f t="shared" si="22"/>
        <v xml:space="preserve"> </v>
      </c>
      <c r="O279" s="973" t="str">
        <f t="shared" si="23"/>
        <v xml:space="preserve"> </v>
      </c>
      <c r="P279" s="973" t="str">
        <f t="shared" si="24"/>
        <v xml:space="preserve"> </v>
      </c>
    </row>
    <row r="280" spans="1:16" x14ac:dyDescent="0.25">
      <c r="A280" s="775"/>
      <c r="B280" s="775"/>
      <c r="C280" s="775"/>
      <c r="D280" s="754"/>
      <c r="E280" s="908"/>
      <c r="F280" s="974"/>
      <c r="G280" s="777"/>
      <c r="H280" s="777"/>
      <c r="I280" s="777"/>
      <c r="J280" s="777"/>
      <c r="K280" s="777"/>
      <c r="L280" s="773" t="str">
        <f t="shared" si="20"/>
        <v xml:space="preserve"> </v>
      </c>
      <c r="M280" s="973" t="str">
        <f t="shared" si="21"/>
        <v xml:space="preserve"> </v>
      </c>
      <c r="N280" s="973" t="str">
        <f t="shared" si="22"/>
        <v xml:space="preserve"> </v>
      </c>
      <c r="O280" s="973" t="str">
        <f t="shared" si="23"/>
        <v xml:space="preserve"> </v>
      </c>
      <c r="P280" s="973" t="str">
        <f t="shared" si="24"/>
        <v xml:space="preserve"> </v>
      </c>
    </row>
    <row r="281" spans="1:16" x14ac:dyDescent="0.25">
      <c r="A281" s="775"/>
      <c r="B281" s="775"/>
      <c r="C281" s="775"/>
      <c r="D281" s="754"/>
      <c r="E281" s="908"/>
      <c r="F281" s="974"/>
      <c r="G281" s="777"/>
      <c r="H281" s="777"/>
      <c r="I281" s="777"/>
      <c r="J281" s="777"/>
      <c r="K281" s="777"/>
      <c r="L281" s="773" t="str">
        <f t="shared" si="20"/>
        <v xml:space="preserve"> </v>
      </c>
      <c r="M281" s="973" t="str">
        <f t="shared" si="21"/>
        <v xml:space="preserve"> </v>
      </c>
      <c r="N281" s="973" t="str">
        <f t="shared" si="22"/>
        <v xml:space="preserve"> </v>
      </c>
      <c r="O281" s="973" t="str">
        <f t="shared" si="23"/>
        <v xml:space="preserve"> </v>
      </c>
      <c r="P281" s="973" t="str">
        <f t="shared" si="24"/>
        <v xml:space="preserve"> </v>
      </c>
    </row>
    <row r="282" spans="1:16" x14ac:dyDescent="0.25">
      <c r="A282" s="775"/>
      <c r="B282" s="775"/>
      <c r="C282" s="775"/>
      <c r="D282" s="754"/>
      <c r="E282" s="908"/>
      <c r="F282" s="974"/>
      <c r="G282" s="777"/>
      <c r="H282" s="777"/>
      <c r="I282" s="777"/>
      <c r="J282" s="777"/>
      <c r="K282" s="777"/>
      <c r="L282" s="773" t="str">
        <f t="shared" si="20"/>
        <v xml:space="preserve"> </v>
      </c>
      <c r="M282" s="973" t="str">
        <f t="shared" si="21"/>
        <v xml:space="preserve"> </v>
      </c>
      <c r="N282" s="973" t="str">
        <f t="shared" si="22"/>
        <v xml:space="preserve"> </v>
      </c>
      <c r="O282" s="973" t="str">
        <f t="shared" si="23"/>
        <v xml:space="preserve"> </v>
      </c>
      <c r="P282" s="973" t="str">
        <f t="shared" si="24"/>
        <v xml:space="preserve"> </v>
      </c>
    </row>
    <row r="283" spans="1:16" x14ac:dyDescent="0.25">
      <c r="A283" s="775"/>
      <c r="B283" s="775"/>
      <c r="C283" s="775"/>
      <c r="D283" s="754"/>
      <c r="E283" s="908"/>
      <c r="F283" s="974"/>
      <c r="G283" s="777"/>
      <c r="H283" s="777"/>
      <c r="I283" s="777"/>
      <c r="J283" s="777"/>
      <c r="K283" s="777"/>
      <c r="L283" s="773" t="str">
        <f t="shared" si="20"/>
        <v xml:space="preserve"> </v>
      </c>
      <c r="M283" s="973" t="str">
        <f t="shared" si="21"/>
        <v xml:space="preserve"> </v>
      </c>
      <c r="N283" s="973" t="str">
        <f t="shared" si="22"/>
        <v xml:space="preserve"> </v>
      </c>
      <c r="O283" s="973" t="str">
        <f t="shared" si="23"/>
        <v xml:space="preserve"> </v>
      </c>
      <c r="P283" s="973" t="str">
        <f t="shared" si="24"/>
        <v xml:space="preserve"> </v>
      </c>
    </row>
    <row r="284" spans="1:16" x14ac:dyDescent="0.25">
      <c r="A284" s="775"/>
      <c r="B284" s="775"/>
      <c r="C284" s="775"/>
      <c r="D284" s="754"/>
      <c r="E284" s="908"/>
      <c r="F284" s="974"/>
      <c r="G284" s="777"/>
      <c r="H284" s="777"/>
      <c r="I284" s="777"/>
      <c r="J284" s="777"/>
      <c r="K284" s="777"/>
      <c r="L284" s="773" t="str">
        <f t="shared" si="20"/>
        <v xml:space="preserve"> </v>
      </c>
      <c r="M284" s="973" t="str">
        <f t="shared" si="21"/>
        <v xml:space="preserve"> </v>
      </c>
      <c r="N284" s="973" t="str">
        <f t="shared" si="22"/>
        <v xml:space="preserve"> </v>
      </c>
      <c r="O284" s="973" t="str">
        <f t="shared" si="23"/>
        <v xml:space="preserve"> </v>
      </c>
      <c r="P284" s="973" t="str">
        <f t="shared" si="24"/>
        <v xml:space="preserve"> </v>
      </c>
    </row>
    <row r="285" spans="1:16" x14ac:dyDescent="0.25">
      <c r="A285" s="775"/>
      <c r="B285" s="775"/>
      <c r="C285" s="775"/>
      <c r="D285" s="754"/>
      <c r="E285" s="908"/>
      <c r="F285" s="974"/>
      <c r="G285" s="777"/>
      <c r="H285" s="777"/>
      <c r="I285" s="777"/>
      <c r="J285" s="777"/>
      <c r="K285" s="777"/>
      <c r="L285" s="773" t="str">
        <f t="shared" si="20"/>
        <v xml:space="preserve"> </v>
      </c>
      <c r="M285" s="973" t="str">
        <f t="shared" si="21"/>
        <v xml:space="preserve"> </v>
      </c>
      <c r="N285" s="973" t="str">
        <f t="shared" si="22"/>
        <v xml:space="preserve"> </v>
      </c>
      <c r="O285" s="973" t="str">
        <f t="shared" si="23"/>
        <v xml:space="preserve"> </v>
      </c>
      <c r="P285" s="973" t="str">
        <f t="shared" si="24"/>
        <v xml:space="preserve"> </v>
      </c>
    </row>
    <row r="286" spans="1:16" x14ac:dyDescent="0.25">
      <c r="A286" s="775"/>
      <c r="B286" s="775"/>
      <c r="C286" s="775"/>
      <c r="D286" s="754"/>
      <c r="E286" s="908"/>
      <c r="F286" s="974"/>
      <c r="G286" s="777"/>
      <c r="H286" s="777"/>
      <c r="I286" s="777"/>
      <c r="J286" s="777"/>
      <c r="K286" s="777"/>
      <c r="L286" s="773" t="str">
        <f t="shared" si="20"/>
        <v xml:space="preserve"> </v>
      </c>
      <c r="M286" s="973" t="str">
        <f t="shared" si="21"/>
        <v xml:space="preserve"> </v>
      </c>
      <c r="N286" s="973" t="str">
        <f t="shared" si="22"/>
        <v xml:space="preserve"> </v>
      </c>
      <c r="O286" s="973" t="str">
        <f t="shared" si="23"/>
        <v xml:space="preserve"> </v>
      </c>
      <c r="P286" s="973" t="str">
        <f t="shared" si="24"/>
        <v xml:space="preserve"> </v>
      </c>
    </row>
    <row r="287" spans="1:16" x14ac:dyDescent="0.25">
      <c r="A287" s="775"/>
      <c r="B287" s="775"/>
      <c r="C287" s="775"/>
      <c r="D287" s="754"/>
      <c r="E287" s="908"/>
      <c r="F287" s="974"/>
      <c r="G287" s="777"/>
      <c r="H287" s="777"/>
      <c r="I287" s="777"/>
      <c r="J287" s="777"/>
      <c r="K287" s="777"/>
      <c r="L287" s="773" t="str">
        <f t="shared" si="20"/>
        <v xml:space="preserve"> </v>
      </c>
      <c r="M287" s="973" t="str">
        <f t="shared" si="21"/>
        <v xml:space="preserve"> </v>
      </c>
      <c r="N287" s="973" t="str">
        <f t="shared" si="22"/>
        <v xml:space="preserve"> </v>
      </c>
      <c r="O287" s="973" t="str">
        <f t="shared" si="23"/>
        <v xml:space="preserve"> </v>
      </c>
      <c r="P287" s="973" t="str">
        <f t="shared" si="24"/>
        <v xml:space="preserve"> </v>
      </c>
    </row>
    <row r="288" spans="1:16" x14ac:dyDescent="0.25">
      <c r="A288" s="775"/>
      <c r="B288" s="775"/>
      <c r="C288" s="775"/>
      <c r="D288" s="754"/>
      <c r="E288" s="908"/>
      <c r="F288" s="974"/>
      <c r="G288" s="777"/>
      <c r="H288" s="777"/>
      <c r="I288" s="777"/>
      <c r="J288" s="777"/>
      <c r="K288" s="777"/>
      <c r="L288" s="773" t="str">
        <f t="shared" si="20"/>
        <v xml:space="preserve"> </v>
      </c>
      <c r="M288" s="973" t="str">
        <f t="shared" si="21"/>
        <v xml:space="preserve"> </v>
      </c>
      <c r="N288" s="973" t="str">
        <f t="shared" si="22"/>
        <v xml:space="preserve"> </v>
      </c>
      <c r="O288" s="973" t="str">
        <f t="shared" si="23"/>
        <v xml:space="preserve"> </v>
      </c>
      <c r="P288" s="973" t="str">
        <f t="shared" si="24"/>
        <v xml:space="preserve"> </v>
      </c>
    </row>
    <row r="289" spans="1:16" x14ac:dyDescent="0.25">
      <c r="A289" s="775"/>
      <c r="B289" s="775"/>
      <c r="C289" s="775"/>
      <c r="D289" s="754"/>
      <c r="E289" s="908"/>
      <c r="F289" s="974"/>
      <c r="G289" s="777"/>
      <c r="H289" s="777"/>
      <c r="I289" s="777"/>
      <c r="J289" s="777"/>
      <c r="K289" s="777"/>
      <c r="L289" s="773" t="str">
        <f t="shared" si="20"/>
        <v xml:space="preserve"> </v>
      </c>
      <c r="M289" s="973" t="str">
        <f t="shared" si="21"/>
        <v xml:space="preserve"> </v>
      </c>
      <c r="N289" s="973" t="str">
        <f t="shared" si="22"/>
        <v xml:space="preserve"> </v>
      </c>
      <c r="O289" s="973" t="str">
        <f t="shared" si="23"/>
        <v xml:space="preserve"> </v>
      </c>
      <c r="P289" s="973" t="str">
        <f t="shared" si="24"/>
        <v xml:space="preserve"> </v>
      </c>
    </row>
    <row r="290" spans="1:16" x14ac:dyDescent="0.25">
      <c r="A290" s="775"/>
      <c r="B290" s="775"/>
      <c r="C290" s="775"/>
      <c r="D290" s="754"/>
      <c r="E290" s="908"/>
      <c r="F290" s="974"/>
      <c r="G290" s="777"/>
      <c r="H290" s="777"/>
      <c r="I290" s="777"/>
      <c r="J290" s="777"/>
      <c r="K290" s="777"/>
      <c r="L290" s="773" t="str">
        <f t="shared" si="20"/>
        <v xml:space="preserve"> </v>
      </c>
      <c r="M290" s="973" t="str">
        <f t="shared" si="21"/>
        <v xml:space="preserve"> </v>
      </c>
      <c r="N290" s="973" t="str">
        <f t="shared" si="22"/>
        <v xml:space="preserve"> </v>
      </c>
      <c r="O290" s="973" t="str">
        <f t="shared" si="23"/>
        <v xml:space="preserve"> </v>
      </c>
      <c r="P290" s="973" t="str">
        <f t="shared" si="24"/>
        <v xml:space="preserve"> </v>
      </c>
    </row>
    <row r="291" spans="1:16" x14ac:dyDescent="0.25">
      <c r="A291" s="775"/>
      <c r="B291" s="775"/>
      <c r="C291" s="775"/>
      <c r="D291" s="754"/>
      <c r="E291" s="908"/>
      <c r="F291" s="974"/>
      <c r="G291" s="777"/>
      <c r="H291" s="777"/>
      <c r="I291" s="777"/>
      <c r="J291" s="777"/>
      <c r="K291" s="777"/>
      <c r="L291" s="773" t="str">
        <f t="shared" si="20"/>
        <v xml:space="preserve"> </v>
      </c>
      <c r="M291" s="973" t="str">
        <f t="shared" si="21"/>
        <v xml:space="preserve"> </v>
      </c>
      <c r="N291" s="973" t="str">
        <f t="shared" si="22"/>
        <v xml:space="preserve"> </v>
      </c>
      <c r="O291" s="973" t="str">
        <f t="shared" si="23"/>
        <v xml:space="preserve"> </v>
      </c>
      <c r="P291" s="973" t="str">
        <f t="shared" si="24"/>
        <v xml:space="preserve"> </v>
      </c>
    </row>
    <row r="292" spans="1:16" x14ac:dyDescent="0.25">
      <c r="A292" s="775"/>
      <c r="B292" s="775"/>
      <c r="C292" s="775"/>
      <c r="D292" s="754"/>
      <c r="E292" s="908"/>
      <c r="F292" s="974"/>
      <c r="G292" s="777"/>
      <c r="H292" s="777"/>
      <c r="I292" s="777"/>
      <c r="J292" s="777"/>
      <c r="K292" s="777"/>
      <c r="L292" s="773" t="str">
        <f t="shared" si="20"/>
        <v xml:space="preserve"> </v>
      </c>
      <c r="M292" s="973" t="str">
        <f t="shared" si="21"/>
        <v xml:space="preserve"> </v>
      </c>
      <c r="N292" s="973" t="str">
        <f t="shared" si="22"/>
        <v xml:space="preserve"> </v>
      </c>
      <c r="O292" s="973" t="str">
        <f t="shared" si="23"/>
        <v xml:space="preserve"> </v>
      </c>
      <c r="P292" s="973" t="str">
        <f t="shared" si="24"/>
        <v xml:space="preserve"> </v>
      </c>
    </row>
    <row r="293" spans="1:16" x14ac:dyDescent="0.25">
      <c r="A293" s="775"/>
      <c r="B293" s="775"/>
      <c r="C293" s="775"/>
      <c r="D293" s="754"/>
      <c r="E293" s="908"/>
      <c r="F293" s="974"/>
      <c r="G293" s="777"/>
      <c r="H293" s="777"/>
      <c r="I293" s="777"/>
      <c r="J293" s="777"/>
      <c r="K293" s="777"/>
      <c r="L293" s="773" t="str">
        <f t="shared" si="20"/>
        <v xml:space="preserve"> </v>
      </c>
      <c r="M293" s="973" t="str">
        <f t="shared" si="21"/>
        <v xml:space="preserve"> </v>
      </c>
      <c r="N293" s="973" t="str">
        <f t="shared" si="22"/>
        <v xml:space="preserve"> </v>
      </c>
      <c r="O293" s="973" t="str">
        <f t="shared" si="23"/>
        <v xml:space="preserve"> </v>
      </c>
      <c r="P293" s="973" t="str">
        <f t="shared" si="24"/>
        <v xml:space="preserve"> </v>
      </c>
    </row>
    <row r="294" spans="1:16" x14ac:dyDescent="0.25">
      <c r="A294" s="775"/>
      <c r="B294" s="775"/>
      <c r="C294" s="775"/>
      <c r="D294" s="754"/>
      <c r="E294" s="908"/>
      <c r="F294" s="974"/>
      <c r="G294" s="777"/>
      <c r="H294" s="777"/>
      <c r="I294" s="777"/>
      <c r="J294" s="777"/>
      <c r="K294" s="777"/>
      <c r="L294" s="773" t="str">
        <f t="shared" si="20"/>
        <v xml:space="preserve"> </v>
      </c>
      <c r="M294" s="973" t="str">
        <f t="shared" si="21"/>
        <v xml:space="preserve"> </v>
      </c>
      <c r="N294" s="973" t="str">
        <f t="shared" si="22"/>
        <v xml:space="preserve"> </v>
      </c>
      <c r="O294" s="973" t="str">
        <f t="shared" si="23"/>
        <v xml:space="preserve"> </v>
      </c>
      <c r="P294" s="973" t="str">
        <f t="shared" si="24"/>
        <v xml:space="preserve"> </v>
      </c>
    </row>
    <row r="295" spans="1:16" x14ac:dyDescent="0.25">
      <c r="A295" s="775"/>
      <c r="B295" s="775"/>
      <c r="C295" s="775"/>
      <c r="D295" s="754"/>
      <c r="E295" s="908"/>
      <c r="F295" s="974"/>
      <c r="G295" s="777"/>
      <c r="H295" s="777"/>
      <c r="I295" s="777"/>
      <c r="J295" s="777"/>
      <c r="K295" s="777"/>
      <c r="L295" s="773" t="str">
        <f t="shared" si="20"/>
        <v xml:space="preserve"> </v>
      </c>
      <c r="M295" s="973" t="str">
        <f t="shared" si="21"/>
        <v xml:space="preserve"> </v>
      </c>
      <c r="N295" s="973" t="str">
        <f t="shared" si="22"/>
        <v xml:space="preserve"> </v>
      </c>
      <c r="O295" s="973" t="str">
        <f t="shared" si="23"/>
        <v xml:space="preserve"> </v>
      </c>
      <c r="P295" s="973" t="str">
        <f t="shared" si="24"/>
        <v xml:space="preserve"> </v>
      </c>
    </row>
    <row r="296" spans="1:16" x14ac:dyDescent="0.25">
      <c r="A296" s="775"/>
      <c r="B296" s="775"/>
      <c r="C296" s="775"/>
      <c r="D296" s="754"/>
      <c r="E296" s="908"/>
      <c r="F296" s="974"/>
      <c r="G296" s="777"/>
      <c r="H296" s="777"/>
      <c r="I296" s="777"/>
      <c r="J296" s="777"/>
      <c r="K296" s="777"/>
      <c r="L296" s="773" t="str">
        <f t="shared" si="20"/>
        <v xml:space="preserve"> </v>
      </c>
      <c r="M296" s="973" t="str">
        <f t="shared" si="21"/>
        <v xml:space="preserve"> </v>
      </c>
      <c r="N296" s="973" t="str">
        <f t="shared" si="22"/>
        <v xml:space="preserve"> </v>
      </c>
      <c r="O296" s="973" t="str">
        <f t="shared" si="23"/>
        <v xml:space="preserve"> </v>
      </c>
      <c r="P296" s="973" t="str">
        <f t="shared" si="24"/>
        <v xml:space="preserve"> </v>
      </c>
    </row>
    <row r="297" spans="1:16" x14ac:dyDescent="0.25">
      <c r="A297" s="775"/>
      <c r="B297" s="775"/>
      <c r="C297" s="775"/>
      <c r="D297" s="754"/>
      <c r="E297" s="908"/>
      <c r="F297" s="974"/>
      <c r="G297" s="777"/>
      <c r="H297" s="777"/>
      <c r="I297" s="777"/>
      <c r="J297" s="777"/>
      <c r="K297" s="777"/>
      <c r="L297" s="773" t="str">
        <f t="shared" si="20"/>
        <v xml:space="preserve"> </v>
      </c>
      <c r="M297" s="973" t="str">
        <f t="shared" si="21"/>
        <v xml:space="preserve"> </v>
      </c>
      <c r="N297" s="973" t="str">
        <f t="shared" si="22"/>
        <v xml:space="preserve"> </v>
      </c>
      <c r="O297" s="973" t="str">
        <f t="shared" si="23"/>
        <v xml:space="preserve"> </v>
      </c>
      <c r="P297" s="973" t="str">
        <f t="shared" si="24"/>
        <v xml:space="preserve"> </v>
      </c>
    </row>
    <row r="298" spans="1:16" x14ac:dyDescent="0.25">
      <c r="A298" s="775"/>
      <c r="B298" s="775"/>
      <c r="C298" s="775"/>
      <c r="D298" s="754"/>
      <c r="E298" s="908"/>
      <c r="F298" s="974"/>
      <c r="G298" s="777"/>
      <c r="H298" s="777"/>
      <c r="I298" s="777"/>
      <c r="J298" s="777"/>
      <c r="K298" s="777"/>
      <c r="L298" s="773" t="str">
        <f t="shared" si="20"/>
        <v xml:space="preserve"> </v>
      </c>
      <c r="M298" s="973" t="str">
        <f t="shared" si="21"/>
        <v xml:space="preserve"> </v>
      </c>
      <c r="N298" s="973" t="str">
        <f t="shared" si="22"/>
        <v xml:space="preserve"> </v>
      </c>
      <c r="O298" s="973" t="str">
        <f t="shared" si="23"/>
        <v xml:space="preserve"> </v>
      </c>
      <c r="P298" s="973" t="str">
        <f t="shared" si="24"/>
        <v xml:space="preserve"> </v>
      </c>
    </row>
    <row r="299" spans="1:16" x14ac:dyDescent="0.25">
      <c r="A299" s="775"/>
      <c r="B299" s="775"/>
      <c r="C299" s="775"/>
      <c r="D299" s="754"/>
      <c r="E299" s="908"/>
      <c r="F299" s="974"/>
      <c r="G299" s="777"/>
      <c r="H299" s="777"/>
      <c r="I299" s="777"/>
      <c r="J299" s="777"/>
      <c r="K299" s="777"/>
      <c r="L299" s="773" t="str">
        <f t="shared" si="20"/>
        <v xml:space="preserve"> </v>
      </c>
      <c r="M299" s="973" t="str">
        <f t="shared" si="21"/>
        <v xml:space="preserve"> </v>
      </c>
      <c r="N299" s="973" t="str">
        <f t="shared" si="22"/>
        <v xml:space="preserve"> </v>
      </c>
      <c r="O299" s="973" t="str">
        <f t="shared" si="23"/>
        <v xml:space="preserve"> </v>
      </c>
      <c r="P299" s="973" t="str">
        <f t="shared" si="24"/>
        <v xml:space="preserve"> </v>
      </c>
    </row>
    <row r="300" spans="1:16" x14ac:dyDescent="0.25">
      <c r="A300" s="775"/>
      <c r="B300" s="775"/>
      <c r="C300" s="775"/>
      <c r="D300" s="754"/>
      <c r="E300" s="908"/>
      <c r="F300" s="974"/>
      <c r="G300" s="777"/>
      <c r="H300" s="777"/>
      <c r="I300" s="777"/>
      <c r="J300" s="777"/>
      <c r="K300" s="777"/>
      <c r="L300" s="773" t="str">
        <f t="shared" si="20"/>
        <v xml:space="preserve"> </v>
      </c>
      <c r="M300" s="973" t="str">
        <f t="shared" si="21"/>
        <v xml:space="preserve"> </v>
      </c>
      <c r="N300" s="973" t="str">
        <f t="shared" si="22"/>
        <v xml:space="preserve"> </v>
      </c>
      <c r="O300" s="973" t="str">
        <f t="shared" si="23"/>
        <v xml:space="preserve"> </v>
      </c>
      <c r="P300" s="973" t="str">
        <f t="shared" si="24"/>
        <v xml:space="preserve"> </v>
      </c>
    </row>
    <row r="301" spans="1:16" x14ac:dyDescent="0.25">
      <c r="A301" s="775"/>
      <c r="B301" s="775"/>
      <c r="C301" s="775"/>
      <c r="D301" s="754"/>
      <c r="E301" s="908"/>
      <c r="F301" s="974"/>
      <c r="G301" s="777"/>
      <c r="H301" s="777"/>
      <c r="I301" s="777"/>
      <c r="J301" s="777"/>
      <c r="K301" s="777"/>
      <c r="L301" s="773" t="str">
        <f t="shared" si="20"/>
        <v xml:space="preserve"> </v>
      </c>
      <c r="M301" s="973" t="str">
        <f t="shared" si="21"/>
        <v xml:space="preserve"> </v>
      </c>
      <c r="N301" s="973" t="str">
        <f t="shared" si="22"/>
        <v xml:space="preserve"> </v>
      </c>
      <c r="O301" s="973" t="str">
        <f t="shared" si="23"/>
        <v xml:space="preserve"> </v>
      </c>
      <c r="P301" s="973" t="str">
        <f t="shared" si="24"/>
        <v xml:space="preserve"> </v>
      </c>
    </row>
    <row r="302" spans="1:16" x14ac:dyDescent="0.25">
      <c r="A302" s="775"/>
      <c r="B302" s="775"/>
      <c r="C302" s="775"/>
      <c r="D302" s="754"/>
      <c r="E302" s="908"/>
      <c r="F302" s="974"/>
      <c r="G302" s="777"/>
      <c r="H302" s="777"/>
      <c r="I302" s="777"/>
      <c r="J302" s="777"/>
      <c r="K302" s="777"/>
      <c r="L302" s="773" t="str">
        <f t="shared" si="20"/>
        <v xml:space="preserve"> </v>
      </c>
      <c r="M302" s="973" t="str">
        <f t="shared" si="21"/>
        <v xml:space="preserve"> </v>
      </c>
      <c r="N302" s="973" t="str">
        <f t="shared" si="22"/>
        <v xml:space="preserve"> </v>
      </c>
      <c r="O302" s="973" t="str">
        <f t="shared" si="23"/>
        <v xml:space="preserve"> </v>
      </c>
      <c r="P302" s="973" t="str">
        <f t="shared" si="24"/>
        <v xml:space="preserve"> </v>
      </c>
    </row>
    <row r="303" spans="1:16" x14ac:dyDescent="0.25">
      <c r="A303" s="775"/>
      <c r="B303" s="775"/>
      <c r="C303" s="775"/>
      <c r="D303" s="754"/>
      <c r="E303" s="908"/>
      <c r="F303" s="974"/>
      <c r="G303" s="777"/>
      <c r="H303" s="777"/>
      <c r="I303" s="777"/>
      <c r="J303" s="777"/>
      <c r="K303" s="777"/>
      <c r="L303" s="773" t="str">
        <f t="shared" si="20"/>
        <v xml:space="preserve"> </v>
      </c>
      <c r="M303" s="973" t="str">
        <f t="shared" si="21"/>
        <v xml:space="preserve"> </v>
      </c>
      <c r="N303" s="973" t="str">
        <f t="shared" si="22"/>
        <v xml:space="preserve"> </v>
      </c>
      <c r="O303" s="973" t="str">
        <f t="shared" si="23"/>
        <v xml:space="preserve"> </v>
      </c>
      <c r="P303" s="973" t="str">
        <f t="shared" si="24"/>
        <v xml:space="preserve"> </v>
      </c>
    </row>
    <row r="304" spans="1:16" x14ac:dyDescent="0.25">
      <c r="A304" s="775"/>
      <c r="B304" s="775"/>
      <c r="C304" s="775"/>
      <c r="D304" s="754"/>
      <c r="E304" s="908"/>
      <c r="F304" s="974"/>
      <c r="G304" s="777"/>
      <c r="H304" s="777"/>
      <c r="I304" s="777"/>
      <c r="J304" s="777"/>
      <c r="K304" s="777"/>
      <c r="L304" s="773" t="str">
        <f t="shared" si="20"/>
        <v xml:space="preserve"> </v>
      </c>
      <c r="M304" s="973" t="str">
        <f t="shared" si="21"/>
        <v xml:space="preserve"> </v>
      </c>
      <c r="N304" s="973" t="str">
        <f t="shared" si="22"/>
        <v xml:space="preserve"> </v>
      </c>
      <c r="O304" s="973" t="str">
        <f t="shared" si="23"/>
        <v xml:space="preserve"> </v>
      </c>
      <c r="P304" s="973" t="str">
        <f t="shared" si="24"/>
        <v xml:space="preserve"> </v>
      </c>
    </row>
    <row r="305" spans="1:16" x14ac:dyDescent="0.25">
      <c r="A305" s="775"/>
      <c r="B305" s="775"/>
      <c r="C305" s="775"/>
      <c r="D305" s="754"/>
      <c r="E305" s="908"/>
      <c r="F305" s="974"/>
      <c r="G305" s="777"/>
      <c r="H305" s="777"/>
      <c r="I305" s="777"/>
      <c r="J305" s="777"/>
      <c r="K305" s="777"/>
      <c r="L305" s="773" t="str">
        <f t="shared" si="20"/>
        <v xml:space="preserve"> </v>
      </c>
      <c r="M305" s="973" t="str">
        <f t="shared" si="21"/>
        <v xml:space="preserve"> </v>
      </c>
      <c r="N305" s="973" t="str">
        <f t="shared" si="22"/>
        <v xml:space="preserve"> </v>
      </c>
      <c r="O305" s="973" t="str">
        <f t="shared" si="23"/>
        <v xml:space="preserve"> </v>
      </c>
      <c r="P305" s="973" t="str">
        <f t="shared" si="24"/>
        <v xml:space="preserve"> </v>
      </c>
    </row>
    <row r="306" spans="1:16" x14ac:dyDescent="0.25">
      <c r="A306" s="775"/>
      <c r="B306" s="775"/>
      <c r="C306" s="775"/>
      <c r="D306" s="754"/>
      <c r="E306" s="908"/>
      <c r="F306" s="974"/>
      <c r="G306" s="777"/>
      <c r="H306" s="777"/>
      <c r="I306" s="777"/>
      <c r="J306" s="777"/>
      <c r="K306" s="777"/>
      <c r="L306" s="773" t="str">
        <f t="shared" si="20"/>
        <v xml:space="preserve"> </v>
      </c>
      <c r="M306" s="973" t="str">
        <f t="shared" si="21"/>
        <v xml:space="preserve"> </v>
      </c>
      <c r="N306" s="973" t="str">
        <f t="shared" si="22"/>
        <v xml:space="preserve"> </v>
      </c>
      <c r="O306" s="973" t="str">
        <f t="shared" si="23"/>
        <v xml:space="preserve"> </v>
      </c>
      <c r="P306" s="973" t="str">
        <f t="shared" si="24"/>
        <v xml:space="preserve"> </v>
      </c>
    </row>
    <row r="307" spans="1:16" x14ac:dyDescent="0.25">
      <c r="A307" s="775"/>
      <c r="B307" s="775"/>
      <c r="C307" s="775"/>
      <c r="D307" s="754"/>
      <c r="E307" s="908"/>
      <c r="F307" s="974"/>
      <c r="G307" s="777"/>
      <c r="H307" s="777"/>
      <c r="I307" s="777"/>
      <c r="J307" s="777"/>
      <c r="K307" s="777"/>
      <c r="L307" s="773" t="str">
        <f t="shared" si="20"/>
        <v xml:space="preserve"> </v>
      </c>
      <c r="M307" s="973" t="str">
        <f t="shared" si="21"/>
        <v xml:space="preserve"> </v>
      </c>
      <c r="N307" s="973" t="str">
        <f t="shared" si="22"/>
        <v xml:space="preserve"> </v>
      </c>
      <c r="O307" s="973" t="str">
        <f t="shared" si="23"/>
        <v xml:space="preserve"> </v>
      </c>
      <c r="P307" s="973" t="str">
        <f t="shared" si="24"/>
        <v xml:space="preserve"> </v>
      </c>
    </row>
    <row r="308" spans="1:16" x14ac:dyDescent="0.25">
      <c r="A308" s="775"/>
      <c r="B308" s="775"/>
      <c r="C308" s="775"/>
      <c r="D308" s="754"/>
      <c r="E308" s="908"/>
      <c r="F308" s="974"/>
      <c r="G308" s="777"/>
      <c r="H308" s="777"/>
      <c r="I308" s="777"/>
      <c r="J308" s="777"/>
      <c r="K308" s="777"/>
      <c r="L308" s="773" t="str">
        <f t="shared" si="20"/>
        <v xml:space="preserve"> </v>
      </c>
      <c r="M308" s="973" t="str">
        <f t="shared" si="21"/>
        <v xml:space="preserve"> </v>
      </c>
      <c r="N308" s="973" t="str">
        <f t="shared" si="22"/>
        <v xml:space="preserve"> </v>
      </c>
      <c r="O308" s="973" t="str">
        <f t="shared" si="23"/>
        <v xml:space="preserve"> </v>
      </c>
      <c r="P308" s="973" t="str">
        <f t="shared" si="24"/>
        <v xml:space="preserve"> </v>
      </c>
    </row>
    <row r="309" spans="1:16" x14ac:dyDescent="0.25">
      <c r="A309" s="775"/>
      <c r="B309" s="775"/>
      <c r="C309" s="775"/>
      <c r="D309" s="754"/>
      <c r="E309" s="908"/>
      <c r="F309" s="974"/>
      <c r="G309" s="777"/>
      <c r="H309" s="777"/>
      <c r="I309" s="777"/>
      <c r="J309" s="777"/>
      <c r="K309" s="777"/>
      <c r="L309" s="773" t="str">
        <f t="shared" si="20"/>
        <v xml:space="preserve"> </v>
      </c>
      <c r="M309" s="973" t="str">
        <f t="shared" si="21"/>
        <v xml:space="preserve"> </v>
      </c>
      <c r="N309" s="973" t="str">
        <f t="shared" si="22"/>
        <v xml:space="preserve"> </v>
      </c>
      <c r="O309" s="973" t="str">
        <f t="shared" si="23"/>
        <v xml:space="preserve"> </v>
      </c>
      <c r="P309" s="973" t="str">
        <f t="shared" si="24"/>
        <v xml:space="preserve"> </v>
      </c>
    </row>
    <row r="310" spans="1:16" x14ac:dyDescent="0.25">
      <c r="A310" s="775"/>
      <c r="B310" s="775"/>
      <c r="C310" s="775"/>
      <c r="D310" s="754"/>
      <c r="E310" s="908"/>
      <c r="F310" s="974"/>
      <c r="G310" s="777"/>
      <c r="H310" s="777"/>
      <c r="I310" s="777"/>
      <c r="J310" s="777"/>
      <c r="K310" s="777"/>
      <c r="L310" s="773" t="str">
        <f t="shared" si="20"/>
        <v xml:space="preserve"> </v>
      </c>
      <c r="M310" s="973" t="str">
        <f t="shared" si="21"/>
        <v xml:space="preserve"> </v>
      </c>
      <c r="N310" s="973" t="str">
        <f t="shared" si="22"/>
        <v xml:space="preserve"> </v>
      </c>
      <c r="O310" s="973" t="str">
        <f t="shared" si="23"/>
        <v xml:space="preserve"> </v>
      </c>
      <c r="P310" s="973" t="str">
        <f t="shared" si="24"/>
        <v xml:space="preserve"> </v>
      </c>
    </row>
    <row r="311" spans="1:16" x14ac:dyDescent="0.25">
      <c r="A311" s="775"/>
      <c r="B311" s="775"/>
      <c r="C311" s="775"/>
      <c r="D311" s="754"/>
      <c r="E311" s="908"/>
      <c r="F311" s="974"/>
      <c r="G311" s="777"/>
      <c r="H311" s="777"/>
      <c r="I311" s="777"/>
      <c r="J311" s="777"/>
      <c r="K311" s="777"/>
      <c r="L311" s="773" t="str">
        <f t="shared" si="20"/>
        <v xml:space="preserve"> </v>
      </c>
      <c r="M311" s="973" t="str">
        <f t="shared" si="21"/>
        <v xml:space="preserve"> </v>
      </c>
      <c r="N311" s="973" t="str">
        <f t="shared" si="22"/>
        <v xml:space="preserve"> </v>
      </c>
      <c r="O311" s="973" t="str">
        <f t="shared" si="23"/>
        <v xml:space="preserve"> </v>
      </c>
      <c r="P311" s="973" t="str">
        <f t="shared" si="24"/>
        <v xml:space="preserve"> </v>
      </c>
    </row>
    <row r="312" spans="1:16" x14ac:dyDescent="0.25">
      <c r="A312" s="775"/>
      <c r="B312" s="775"/>
      <c r="C312" s="775"/>
      <c r="D312" s="754"/>
      <c r="E312" s="908"/>
      <c r="F312" s="974"/>
      <c r="G312" s="777"/>
      <c r="H312" s="777"/>
      <c r="I312" s="777"/>
      <c r="J312" s="777"/>
      <c r="K312" s="777"/>
      <c r="L312" s="773" t="str">
        <f t="shared" si="20"/>
        <v xml:space="preserve"> </v>
      </c>
      <c r="M312" s="973" t="str">
        <f t="shared" si="21"/>
        <v xml:space="preserve"> </v>
      </c>
      <c r="N312" s="973" t="str">
        <f t="shared" si="22"/>
        <v xml:space="preserve"> </v>
      </c>
      <c r="O312" s="973" t="str">
        <f t="shared" si="23"/>
        <v xml:space="preserve"> </v>
      </c>
      <c r="P312" s="973" t="str">
        <f t="shared" si="24"/>
        <v xml:space="preserve"> </v>
      </c>
    </row>
    <row r="313" spans="1:16" x14ac:dyDescent="0.25">
      <c r="A313" s="775"/>
      <c r="B313" s="775"/>
      <c r="C313" s="775"/>
      <c r="D313" s="754"/>
      <c r="E313" s="908"/>
      <c r="F313" s="974"/>
      <c r="G313" s="777"/>
      <c r="H313" s="777"/>
      <c r="I313" s="777"/>
      <c r="J313" s="777"/>
      <c r="K313" s="777"/>
      <c r="L313" s="773" t="str">
        <f t="shared" si="20"/>
        <v xml:space="preserve"> </v>
      </c>
      <c r="M313" s="973" t="str">
        <f t="shared" si="21"/>
        <v xml:space="preserve"> </v>
      </c>
      <c r="N313" s="973" t="str">
        <f t="shared" si="22"/>
        <v xml:space="preserve"> </v>
      </c>
      <c r="O313" s="973" t="str">
        <f t="shared" si="23"/>
        <v xml:space="preserve"> </v>
      </c>
      <c r="P313" s="973" t="str">
        <f t="shared" si="24"/>
        <v xml:space="preserve"> </v>
      </c>
    </row>
    <row r="314" spans="1:16" x14ac:dyDescent="0.25">
      <c r="A314" s="775"/>
      <c r="B314" s="775"/>
      <c r="C314" s="775"/>
      <c r="D314" s="754"/>
      <c r="E314" s="908"/>
      <c r="F314" s="974"/>
      <c r="G314" s="777"/>
      <c r="H314" s="777"/>
      <c r="I314" s="777"/>
      <c r="J314" s="777"/>
      <c r="K314" s="777"/>
      <c r="L314" s="773" t="str">
        <f t="shared" si="20"/>
        <v xml:space="preserve"> </v>
      </c>
      <c r="M314" s="973" t="str">
        <f t="shared" si="21"/>
        <v xml:space="preserve"> </v>
      </c>
      <c r="N314" s="973" t="str">
        <f t="shared" si="22"/>
        <v xml:space="preserve"> </v>
      </c>
      <c r="O314" s="973" t="str">
        <f t="shared" si="23"/>
        <v xml:space="preserve"> </v>
      </c>
      <c r="P314" s="973" t="str">
        <f t="shared" si="24"/>
        <v xml:space="preserve"> </v>
      </c>
    </row>
    <row r="315" spans="1:16" x14ac:dyDescent="0.25">
      <c r="A315" s="775"/>
      <c r="B315" s="775"/>
      <c r="C315" s="775"/>
      <c r="D315" s="754"/>
      <c r="E315" s="908"/>
      <c r="F315" s="974"/>
      <c r="G315" s="777"/>
      <c r="H315" s="777"/>
      <c r="I315" s="777"/>
      <c r="J315" s="777"/>
      <c r="K315" s="777"/>
      <c r="L315" s="773" t="str">
        <f t="shared" si="20"/>
        <v xml:space="preserve"> </v>
      </c>
      <c r="M315" s="973" t="str">
        <f t="shared" si="21"/>
        <v xml:space="preserve"> </v>
      </c>
      <c r="N315" s="973" t="str">
        <f t="shared" si="22"/>
        <v xml:space="preserve"> </v>
      </c>
      <c r="O315" s="973" t="str">
        <f t="shared" si="23"/>
        <v xml:space="preserve"> </v>
      </c>
      <c r="P315" s="973" t="str">
        <f t="shared" si="24"/>
        <v xml:space="preserve"> </v>
      </c>
    </row>
    <row r="316" spans="1:16" x14ac:dyDescent="0.25">
      <c r="A316" s="775"/>
      <c r="B316" s="775"/>
      <c r="C316" s="775"/>
      <c r="D316" s="754"/>
      <c r="E316" s="908"/>
      <c r="F316" s="974"/>
      <c r="G316" s="777"/>
      <c r="H316" s="777"/>
      <c r="I316" s="777"/>
      <c r="J316" s="777"/>
      <c r="K316" s="777"/>
      <c r="L316" s="773" t="str">
        <f t="shared" si="20"/>
        <v xml:space="preserve"> </v>
      </c>
      <c r="M316" s="973" t="str">
        <f t="shared" si="21"/>
        <v xml:space="preserve"> </v>
      </c>
      <c r="N316" s="973" t="str">
        <f t="shared" si="22"/>
        <v xml:space="preserve"> </v>
      </c>
      <c r="O316" s="973" t="str">
        <f t="shared" si="23"/>
        <v xml:space="preserve"> </v>
      </c>
      <c r="P316" s="973" t="str">
        <f t="shared" si="24"/>
        <v xml:space="preserve"> </v>
      </c>
    </row>
    <row r="317" spans="1:16" x14ac:dyDescent="0.25">
      <c r="A317" s="775"/>
      <c r="B317" s="775"/>
      <c r="C317" s="775"/>
      <c r="D317" s="754"/>
      <c r="E317" s="908"/>
      <c r="F317" s="974"/>
      <c r="G317" s="777"/>
      <c r="H317" s="777"/>
      <c r="I317" s="777"/>
      <c r="J317" s="777"/>
      <c r="K317" s="777"/>
      <c r="L317" s="773" t="str">
        <f t="shared" si="20"/>
        <v xml:space="preserve"> </v>
      </c>
      <c r="M317" s="973" t="str">
        <f t="shared" si="21"/>
        <v xml:space="preserve"> </v>
      </c>
      <c r="N317" s="973" t="str">
        <f t="shared" si="22"/>
        <v xml:space="preserve"> </v>
      </c>
      <c r="O317" s="973" t="str">
        <f t="shared" si="23"/>
        <v xml:space="preserve"> </v>
      </c>
      <c r="P317" s="973" t="str">
        <f t="shared" si="24"/>
        <v xml:space="preserve"> </v>
      </c>
    </row>
    <row r="318" spans="1:16" x14ac:dyDescent="0.25">
      <c r="A318" s="775"/>
      <c r="B318" s="775"/>
      <c r="C318" s="775"/>
      <c r="D318" s="754"/>
      <c r="E318" s="908"/>
      <c r="F318" s="974"/>
      <c r="G318" s="777"/>
      <c r="H318" s="777"/>
      <c r="I318" s="777"/>
      <c r="J318" s="777"/>
      <c r="K318" s="777"/>
      <c r="L318" s="773" t="str">
        <f t="shared" si="20"/>
        <v xml:space="preserve"> </v>
      </c>
      <c r="M318" s="973" t="str">
        <f t="shared" si="21"/>
        <v xml:space="preserve"> </v>
      </c>
      <c r="N318" s="973" t="str">
        <f t="shared" si="22"/>
        <v xml:space="preserve"> </v>
      </c>
      <c r="O318" s="973" t="str">
        <f t="shared" si="23"/>
        <v xml:space="preserve"> </v>
      </c>
      <c r="P318" s="973" t="str">
        <f t="shared" si="24"/>
        <v xml:space="preserve"> </v>
      </c>
    </row>
    <row r="319" spans="1:16" x14ac:dyDescent="0.25">
      <c r="A319" s="775"/>
      <c r="B319" s="775"/>
      <c r="C319" s="775"/>
      <c r="D319" s="754"/>
      <c r="E319" s="908"/>
      <c r="F319" s="974"/>
      <c r="G319" s="777"/>
      <c r="H319" s="777"/>
      <c r="I319" s="777"/>
      <c r="J319" s="777"/>
      <c r="K319" s="777"/>
      <c r="L319" s="773" t="str">
        <f t="shared" si="20"/>
        <v xml:space="preserve"> </v>
      </c>
      <c r="M319" s="973" t="str">
        <f t="shared" si="21"/>
        <v xml:space="preserve"> </v>
      </c>
      <c r="N319" s="973" t="str">
        <f t="shared" si="22"/>
        <v xml:space="preserve"> </v>
      </c>
      <c r="O319" s="973" t="str">
        <f t="shared" si="23"/>
        <v xml:space="preserve"> </v>
      </c>
      <c r="P319" s="973" t="str">
        <f t="shared" si="24"/>
        <v xml:space="preserve"> </v>
      </c>
    </row>
    <row r="320" spans="1:16" x14ac:dyDescent="0.25">
      <c r="A320" s="775"/>
      <c r="B320" s="775"/>
      <c r="C320" s="775"/>
      <c r="D320" s="754"/>
      <c r="E320" s="908"/>
      <c r="F320" s="974"/>
      <c r="G320" s="777"/>
      <c r="H320" s="777"/>
      <c r="I320" s="777"/>
      <c r="J320" s="777"/>
      <c r="K320" s="777"/>
      <c r="L320" s="773" t="str">
        <f t="shared" si="20"/>
        <v xml:space="preserve"> </v>
      </c>
      <c r="M320" s="973" t="str">
        <f t="shared" si="21"/>
        <v xml:space="preserve"> </v>
      </c>
      <c r="N320" s="973" t="str">
        <f t="shared" si="22"/>
        <v xml:space="preserve"> </v>
      </c>
      <c r="O320" s="973" t="str">
        <f t="shared" si="23"/>
        <v xml:space="preserve"> </v>
      </c>
      <c r="P320" s="973" t="str">
        <f t="shared" si="24"/>
        <v xml:space="preserve"> </v>
      </c>
    </row>
    <row r="321" spans="1:16" x14ac:dyDescent="0.25">
      <c r="A321" s="775"/>
      <c r="B321" s="775"/>
      <c r="C321" s="775"/>
      <c r="D321" s="754"/>
      <c r="E321" s="908"/>
      <c r="F321" s="974"/>
      <c r="G321" s="777"/>
      <c r="H321" s="777"/>
      <c r="I321" s="777"/>
      <c r="J321" s="777"/>
      <c r="K321" s="777"/>
      <c r="L321" s="773" t="str">
        <f t="shared" si="20"/>
        <v xml:space="preserve"> </v>
      </c>
      <c r="M321" s="973" t="str">
        <f t="shared" si="21"/>
        <v xml:space="preserve"> </v>
      </c>
      <c r="N321" s="973" t="str">
        <f t="shared" si="22"/>
        <v xml:space="preserve"> </v>
      </c>
      <c r="O321" s="973" t="str">
        <f t="shared" si="23"/>
        <v xml:space="preserve"> </v>
      </c>
      <c r="P321" s="973" t="str">
        <f t="shared" si="24"/>
        <v xml:space="preserve"> </v>
      </c>
    </row>
    <row r="322" spans="1:16" x14ac:dyDescent="0.25">
      <c r="A322" s="775"/>
      <c r="B322" s="775"/>
      <c r="C322" s="775"/>
      <c r="D322" s="754"/>
      <c r="E322" s="908"/>
      <c r="F322" s="974"/>
      <c r="G322" s="777"/>
      <c r="H322" s="777"/>
      <c r="I322" s="777"/>
      <c r="J322" s="777"/>
      <c r="K322" s="777"/>
      <c r="L322" s="773" t="str">
        <f t="shared" si="20"/>
        <v xml:space="preserve"> </v>
      </c>
      <c r="M322" s="973" t="str">
        <f t="shared" si="21"/>
        <v xml:space="preserve"> </v>
      </c>
      <c r="N322" s="973" t="str">
        <f t="shared" si="22"/>
        <v xml:space="preserve"> </v>
      </c>
      <c r="O322" s="973" t="str">
        <f t="shared" si="23"/>
        <v xml:space="preserve"> </v>
      </c>
      <c r="P322" s="973" t="str">
        <f t="shared" si="24"/>
        <v xml:space="preserve"> </v>
      </c>
    </row>
    <row r="323" spans="1:16" x14ac:dyDescent="0.25">
      <c r="A323" s="775"/>
      <c r="B323" s="775"/>
      <c r="C323" s="775"/>
      <c r="D323" s="754"/>
      <c r="E323" s="908"/>
      <c r="F323" s="974"/>
      <c r="G323" s="777"/>
      <c r="H323" s="777"/>
      <c r="I323" s="777"/>
      <c r="J323" s="777"/>
      <c r="K323" s="777"/>
      <c r="L323" s="773" t="str">
        <f t="shared" si="20"/>
        <v xml:space="preserve"> </v>
      </c>
      <c r="M323" s="973" t="str">
        <f t="shared" si="21"/>
        <v xml:space="preserve"> </v>
      </c>
      <c r="N323" s="973" t="str">
        <f t="shared" si="22"/>
        <v xml:space="preserve"> </v>
      </c>
      <c r="O323" s="973" t="str">
        <f t="shared" si="23"/>
        <v xml:space="preserve"> </v>
      </c>
      <c r="P323" s="973" t="str">
        <f t="shared" si="24"/>
        <v xml:space="preserve"> </v>
      </c>
    </row>
    <row r="324" spans="1:16" x14ac:dyDescent="0.25">
      <c r="A324" s="775"/>
      <c r="B324" s="775"/>
      <c r="C324" s="775"/>
      <c r="D324" s="754"/>
      <c r="E324" s="908"/>
      <c r="F324" s="974"/>
      <c r="G324" s="777"/>
      <c r="H324" s="777"/>
      <c r="I324" s="777"/>
      <c r="J324" s="777"/>
      <c r="K324" s="777"/>
      <c r="L324" s="773" t="str">
        <f t="shared" si="20"/>
        <v xml:space="preserve"> </v>
      </c>
      <c r="M324" s="973" t="str">
        <f t="shared" si="21"/>
        <v xml:space="preserve"> </v>
      </c>
      <c r="N324" s="973" t="str">
        <f t="shared" si="22"/>
        <v xml:space="preserve"> </v>
      </c>
      <c r="O324" s="973" t="str">
        <f t="shared" si="23"/>
        <v xml:space="preserve"> </v>
      </c>
      <c r="P324" s="973" t="str">
        <f t="shared" si="24"/>
        <v xml:space="preserve"> </v>
      </c>
    </row>
    <row r="325" spans="1:16" x14ac:dyDescent="0.25">
      <c r="A325" s="775"/>
      <c r="B325" s="775"/>
      <c r="C325" s="775"/>
      <c r="D325" s="754"/>
      <c r="E325" s="908"/>
      <c r="F325" s="974"/>
      <c r="G325" s="777"/>
      <c r="H325" s="777"/>
      <c r="I325" s="777"/>
      <c r="J325" s="777"/>
      <c r="K325" s="777"/>
      <c r="L325" s="773" t="str">
        <f t="shared" si="20"/>
        <v xml:space="preserve"> </v>
      </c>
      <c r="M325" s="973" t="str">
        <f t="shared" si="21"/>
        <v xml:space="preserve"> </v>
      </c>
      <c r="N325" s="973" t="str">
        <f t="shared" si="22"/>
        <v xml:space="preserve"> </v>
      </c>
      <c r="O325" s="973" t="str">
        <f t="shared" si="23"/>
        <v xml:space="preserve"> </v>
      </c>
      <c r="P325" s="973" t="str">
        <f t="shared" si="24"/>
        <v xml:space="preserve"> </v>
      </c>
    </row>
    <row r="326" spans="1:16" x14ac:dyDescent="0.25">
      <c r="A326" s="775"/>
      <c r="B326" s="775"/>
      <c r="C326" s="775"/>
      <c r="D326" s="754"/>
      <c r="E326" s="908"/>
      <c r="F326" s="974"/>
      <c r="G326" s="777"/>
      <c r="H326" s="777"/>
      <c r="I326" s="777"/>
      <c r="J326" s="777"/>
      <c r="K326" s="777"/>
      <c r="L326" s="773" t="str">
        <f t="shared" ref="L326:L389" si="25">IF(K326&gt;0,K326*0.86*10^-3," ")</f>
        <v xml:space="preserve"> </v>
      </c>
      <c r="M326" s="973" t="str">
        <f t="shared" ref="M326:M389" si="26">IFERROR(K326/I326," ")</f>
        <v xml:space="preserve"> </v>
      </c>
      <c r="N326" s="973" t="str">
        <f t="shared" ref="N326:N389" si="27">IFERROR(L326/I326," ")</f>
        <v xml:space="preserve"> </v>
      </c>
      <c r="O326" s="973" t="str">
        <f t="shared" ref="O326:O389" si="28">IFERROR(K326/J326," ")</f>
        <v xml:space="preserve"> </v>
      </c>
      <c r="P326" s="973" t="str">
        <f t="shared" ref="P326:P389" si="29">IFERROR(L326/J326," ")</f>
        <v xml:space="preserve"> </v>
      </c>
    </row>
    <row r="327" spans="1:16" x14ac:dyDescent="0.25">
      <c r="A327" s="775"/>
      <c r="B327" s="775"/>
      <c r="C327" s="775"/>
      <c r="D327" s="754"/>
      <c r="E327" s="908"/>
      <c r="F327" s="974"/>
      <c r="G327" s="777"/>
      <c r="H327" s="777"/>
      <c r="I327" s="777"/>
      <c r="J327" s="777"/>
      <c r="K327" s="777"/>
      <c r="L327" s="773" t="str">
        <f t="shared" si="25"/>
        <v xml:space="preserve"> </v>
      </c>
      <c r="M327" s="973" t="str">
        <f t="shared" si="26"/>
        <v xml:space="preserve"> </v>
      </c>
      <c r="N327" s="973" t="str">
        <f t="shared" si="27"/>
        <v xml:space="preserve"> </v>
      </c>
      <c r="O327" s="973" t="str">
        <f t="shared" si="28"/>
        <v xml:space="preserve"> </v>
      </c>
      <c r="P327" s="973" t="str">
        <f t="shared" si="29"/>
        <v xml:space="preserve"> </v>
      </c>
    </row>
    <row r="328" spans="1:16" x14ac:dyDescent="0.25">
      <c r="A328" s="775"/>
      <c r="B328" s="775"/>
      <c r="C328" s="775"/>
      <c r="D328" s="754"/>
      <c r="E328" s="908"/>
      <c r="F328" s="974"/>
      <c r="G328" s="777"/>
      <c r="H328" s="777"/>
      <c r="I328" s="777"/>
      <c r="J328" s="777"/>
      <c r="K328" s="777"/>
      <c r="L328" s="773" t="str">
        <f t="shared" si="25"/>
        <v xml:space="preserve"> </v>
      </c>
      <c r="M328" s="973" t="str">
        <f t="shared" si="26"/>
        <v xml:space="preserve"> </v>
      </c>
      <c r="N328" s="973" t="str">
        <f t="shared" si="27"/>
        <v xml:space="preserve"> </v>
      </c>
      <c r="O328" s="973" t="str">
        <f t="shared" si="28"/>
        <v xml:space="preserve"> </v>
      </c>
      <c r="P328" s="973" t="str">
        <f t="shared" si="29"/>
        <v xml:space="preserve"> </v>
      </c>
    </row>
    <row r="329" spans="1:16" x14ac:dyDescent="0.25">
      <c r="A329" s="775"/>
      <c r="B329" s="775"/>
      <c r="C329" s="775"/>
      <c r="D329" s="754"/>
      <c r="E329" s="908"/>
      <c r="F329" s="974"/>
      <c r="G329" s="777"/>
      <c r="H329" s="777"/>
      <c r="I329" s="777"/>
      <c r="J329" s="777"/>
      <c r="K329" s="777"/>
      <c r="L329" s="773" t="str">
        <f t="shared" si="25"/>
        <v xml:space="preserve"> </v>
      </c>
      <c r="M329" s="973" t="str">
        <f t="shared" si="26"/>
        <v xml:space="preserve"> </v>
      </c>
      <c r="N329" s="973" t="str">
        <f t="shared" si="27"/>
        <v xml:space="preserve"> </v>
      </c>
      <c r="O329" s="973" t="str">
        <f t="shared" si="28"/>
        <v xml:space="preserve"> </v>
      </c>
      <c r="P329" s="973" t="str">
        <f t="shared" si="29"/>
        <v xml:space="preserve"> </v>
      </c>
    </row>
    <row r="330" spans="1:16" x14ac:dyDescent="0.25">
      <c r="A330" s="775"/>
      <c r="B330" s="775"/>
      <c r="C330" s="775"/>
      <c r="D330" s="754"/>
      <c r="E330" s="908"/>
      <c r="F330" s="974"/>
      <c r="G330" s="777"/>
      <c r="H330" s="777"/>
      <c r="I330" s="777"/>
      <c r="J330" s="777"/>
      <c r="K330" s="777"/>
      <c r="L330" s="773" t="str">
        <f t="shared" si="25"/>
        <v xml:space="preserve"> </v>
      </c>
      <c r="M330" s="973" t="str">
        <f t="shared" si="26"/>
        <v xml:space="preserve"> </v>
      </c>
      <c r="N330" s="973" t="str">
        <f t="shared" si="27"/>
        <v xml:space="preserve"> </v>
      </c>
      <c r="O330" s="973" t="str">
        <f t="shared" si="28"/>
        <v xml:space="preserve"> </v>
      </c>
      <c r="P330" s="973" t="str">
        <f t="shared" si="29"/>
        <v xml:space="preserve"> </v>
      </c>
    </row>
    <row r="331" spans="1:16" x14ac:dyDescent="0.25">
      <c r="A331" s="775"/>
      <c r="B331" s="775"/>
      <c r="C331" s="775"/>
      <c r="D331" s="754"/>
      <c r="E331" s="908"/>
      <c r="F331" s="974"/>
      <c r="G331" s="777"/>
      <c r="H331" s="777"/>
      <c r="I331" s="777"/>
      <c r="J331" s="777"/>
      <c r="K331" s="777"/>
      <c r="L331" s="773" t="str">
        <f t="shared" si="25"/>
        <v xml:space="preserve"> </v>
      </c>
      <c r="M331" s="973" t="str">
        <f t="shared" si="26"/>
        <v xml:space="preserve"> </v>
      </c>
      <c r="N331" s="973" t="str">
        <f t="shared" si="27"/>
        <v xml:space="preserve"> </v>
      </c>
      <c r="O331" s="973" t="str">
        <f t="shared" si="28"/>
        <v xml:space="preserve"> </v>
      </c>
      <c r="P331" s="973" t="str">
        <f t="shared" si="29"/>
        <v xml:space="preserve"> </v>
      </c>
    </row>
    <row r="332" spans="1:16" x14ac:dyDescent="0.25">
      <c r="A332" s="775"/>
      <c r="B332" s="775"/>
      <c r="C332" s="775"/>
      <c r="D332" s="754"/>
      <c r="E332" s="908"/>
      <c r="F332" s="974"/>
      <c r="G332" s="777"/>
      <c r="H332" s="777"/>
      <c r="I332" s="777"/>
      <c r="J332" s="777"/>
      <c r="K332" s="777"/>
      <c r="L332" s="773" t="str">
        <f t="shared" si="25"/>
        <v xml:space="preserve"> </v>
      </c>
      <c r="M332" s="973" t="str">
        <f t="shared" si="26"/>
        <v xml:space="preserve"> </v>
      </c>
      <c r="N332" s="973" t="str">
        <f t="shared" si="27"/>
        <v xml:space="preserve"> </v>
      </c>
      <c r="O332" s="973" t="str">
        <f t="shared" si="28"/>
        <v xml:space="preserve"> </v>
      </c>
      <c r="P332" s="973" t="str">
        <f t="shared" si="29"/>
        <v xml:space="preserve"> </v>
      </c>
    </row>
    <row r="333" spans="1:16" x14ac:dyDescent="0.25">
      <c r="A333" s="775"/>
      <c r="B333" s="775"/>
      <c r="C333" s="775"/>
      <c r="D333" s="754"/>
      <c r="E333" s="908"/>
      <c r="F333" s="974"/>
      <c r="G333" s="777"/>
      <c r="H333" s="777"/>
      <c r="I333" s="777"/>
      <c r="J333" s="777"/>
      <c r="K333" s="777"/>
      <c r="L333" s="773" t="str">
        <f t="shared" si="25"/>
        <v xml:space="preserve"> </v>
      </c>
      <c r="M333" s="973" t="str">
        <f t="shared" si="26"/>
        <v xml:space="preserve"> </v>
      </c>
      <c r="N333" s="973" t="str">
        <f t="shared" si="27"/>
        <v xml:space="preserve"> </v>
      </c>
      <c r="O333" s="973" t="str">
        <f t="shared" si="28"/>
        <v xml:space="preserve"> </v>
      </c>
      <c r="P333" s="973" t="str">
        <f t="shared" si="29"/>
        <v xml:space="preserve"> </v>
      </c>
    </row>
    <row r="334" spans="1:16" x14ac:dyDescent="0.25">
      <c r="A334" s="775"/>
      <c r="B334" s="775"/>
      <c r="C334" s="775"/>
      <c r="D334" s="754"/>
      <c r="E334" s="908"/>
      <c r="F334" s="974"/>
      <c r="G334" s="777"/>
      <c r="H334" s="777"/>
      <c r="I334" s="777"/>
      <c r="J334" s="777"/>
      <c r="K334" s="777"/>
      <c r="L334" s="773" t="str">
        <f t="shared" si="25"/>
        <v xml:space="preserve"> </v>
      </c>
      <c r="M334" s="973" t="str">
        <f t="shared" si="26"/>
        <v xml:space="preserve"> </v>
      </c>
      <c r="N334" s="973" t="str">
        <f t="shared" si="27"/>
        <v xml:space="preserve"> </v>
      </c>
      <c r="O334" s="973" t="str">
        <f t="shared" si="28"/>
        <v xml:space="preserve"> </v>
      </c>
      <c r="P334" s="973" t="str">
        <f t="shared" si="29"/>
        <v xml:space="preserve"> </v>
      </c>
    </row>
    <row r="335" spans="1:16" x14ac:dyDescent="0.25">
      <c r="A335" s="775"/>
      <c r="B335" s="775"/>
      <c r="C335" s="775"/>
      <c r="D335" s="754"/>
      <c r="E335" s="908"/>
      <c r="F335" s="974"/>
      <c r="G335" s="777"/>
      <c r="H335" s="777"/>
      <c r="I335" s="777"/>
      <c r="J335" s="777"/>
      <c r="K335" s="777"/>
      <c r="L335" s="773" t="str">
        <f t="shared" si="25"/>
        <v xml:space="preserve"> </v>
      </c>
      <c r="M335" s="973" t="str">
        <f t="shared" si="26"/>
        <v xml:space="preserve"> </v>
      </c>
      <c r="N335" s="973" t="str">
        <f t="shared" si="27"/>
        <v xml:space="preserve"> </v>
      </c>
      <c r="O335" s="973" t="str">
        <f t="shared" si="28"/>
        <v xml:space="preserve"> </v>
      </c>
      <c r="P335" s="973" t="str">
        <f t="shared" si="29"/>
        <v xml:space="preserve"> </v>
      </c>
    </row>
    <row r="336" spans="1:16" x14ac:dyDescent="0.25">
      <c r="A336" s="775"/>
      <c r="B336" s="775"/>
      <c r="C336" s="775"/>
      <c r="D336" s="754"/>
      <c r="E336" s="908"/>
      <c r="F336" s="974"/>
      <c r="G336" s="777"/>
      <c r="H336" s="777"/>
      <c r="I336" s="777"/>
      <c r="J336" s="777"/>
      <c r="K336" s="777"/>
      <c r="L336" s="773" t="str">
        <f t="shared" si="25"/>
        <v xml:space="preserve"> </v>
      </c>
      <c r="M336" s="973" t="str">
        <f t="shared" si="26"/>
        <v xml:space="preserve"> </v>
      </c>
      <c r="N336" s="973" t="str">
        <f t="shared" si="27"/>
        <v xml:space="preserve"> </v>
      </c>
      <c r="O336" s="973" t="str">
        <f t="shared" si="28"/>
        <v xml:space="preserve"> </v>
      </c>
      <c r="P336" s="973" t="str">
        <f t="shared" si="29"/>
        <v xml:space="preserve"> </v>
      </c>
    </row>
    <row r="337" spans="1:16" x14ac:dyDescent="0.25">
      <c r="A337" s="775"/>
      <c r="B337" s="775"/>
      <c r="C337" s="775"/>
      <c r="D337" s="754"/>
      <c r="E337" s="908"/>
      <c r="F337" s="974"/>
      <c r="G337" s="777"/>
      <c r="H337" s="777"/>
      <c r="I337" s="777"/>
      <c r="J337" s="777"/>
      <c r="K337" s="777"/>
      <c r="L337" s="773" t="str">
        <f t="shared" si="25"/>
        <v xml:space="preserve"> </v>
      </c>
      <c r="M337" s="973" t="str">
        <f t="shared" si="26"/>
        <v xml:space="preserve"> </v>
      </c>
      <c r="N337" s="973" t="str">
        <f t="shared" si="27"/>
        <v xml:space="preserve"> </v>
      </c>
      <c r="O337" s="973" t="str">
        <f t="shared" si="28"/>
        <v xml:space="preserve"> </v>
      </c>
      <c r="P337" s="973" t="str">
        <f t="shared" si="29"/>
        <v xml:space="preserve"> </v>
      </c>
    </row>
    <row r="338" spans="1:16" x14ac:dyDescent="0.25">
      <c r="A338" s="775"/>
      <c r="B338" s="775"/>
      <c r="C338" s="775"/>
      <c r="D338" s="754"/>
      <c r="E338" s="908"/>
      <c r="F338" s="974"/>
      <c r="G338" s="777"/>
      <c r="H338" s="777"/>
      <c r="I338" s="777"/>
      <c r="J338" s="777"/>
      <c r="K338" s="777"/>
      <c r="L338" s="773" t="str">
        <f t="shared" si="25"/>
        <v xml:space="preserve"> </v>
      </c>
      <c r="M338" s="973" t="str">
        <f t="shared" si="26"/>
        <v xml:space="preserve"> </v>
      </c>
      <c r="N338" s="973" t="str">
        <f t="shared" si="27"/>
        <v xml:space="preserve"> </v>
      </c>
      <c r="O338" s="973" t="str">
        <f t="shared" si="28"/>
        <v xml:space="preserve"> </v>
      </c>
      <c r="P338" s="973" t="str">
        <f t="shared" si="29"/>
        <v xml:space="preserve"> </v>
      </c>
    </row>
    <row r="339" spans="1:16" x14ac:dyDescent="0.25">
      <c r="A339" s="775"/>
      <c r="B339" s="775"/>
      <c r="C339" s="775"/>
      <c r="D339" s="754"/>
      <c r="E339" s="908"/>
      <c r="F339" s="974"/>
      <c r="G339" s="777"/>
      <c r="H339" s="777"/>
      <c r="I339" s="777"/>
      <c r="J339" s="777"/>
      <c r="K339" s="777"/>
      <c r="L339" s="773" t="str">
        <f t="shared" si="25"/>
        <v xml:space="preserve"> </v>
      </c>
      <c r="M339" s="973" t="str">
        <f t="shared" si="26"/>
        <v xml:space="preserve"> </v>
      </c>
      <c r="N339" s="973" t="str">
        <f t="shared" si="27"/>
        <v xml:space="preserve"> </v>
      </c>
      <c r="O339" s="973" t="str">
        <f t="shared" si="28"/>
        <v xml:space="preserve"> </v>
      </c>
      <c r="P339" s="973" t="str">
        <f t="shared" si="29"/>
        <v xml:space="preserve"> </v>
      </c>
    </row>
    <row r="340" spans="1:16" x14ac:dyDescent="0.25">
      <c r="A340" s="775"/>
      <c r="B340" s="775"/>
      <c r="C340" s="775"/>
      <c r="D340" s="754"/>
      <c r="E340" s="908"/>
      <c r="F340" s="974"/>
      <c r="G340" s="777"/>
      <c r="H340" s="777"/>
      <c r="I340" s="777"/>
      <c r="J340" s="777"/>
      <c r="K340" s="777"/>
      <c r="L340" s="773" t="str">
        <f t="shared" si="25"/>
        <v xml:space="preserve"> </v>
      </c>
      <c r="M340" s="973" t="str">
        <f t="shared" si="26"/>
        <v xml:space="preserve"> </v>
      </c>
      <c r="N340" s="973" t="str">
        <f t="shared" si="27"/>
        <v xml:space="preserve"> </v>
      </c>
      <c r="O340" s="973" t="str">
        <f t="shared" si="28"/>
        <v xml:space="preserve"> </v>
      </c>
      <c r="P340" s="973" t="str">
        <f t="shared" si="29"/>
        <v xml:space="preserve"> </v>
      </c>
    </row>
    <row r="341" spans="1:16" x14ac:dyDescent="0.25">
      <c r="A341" s="775"/>
      <c r="B341" s="775"/>
      <c r="C341" s="775"/>
      <c r="D341" s="754"/>
      <c r="E341" s="908"/>
      <c r="F341" s="974"/>
      <c r="G341" s="777"/>
      <c r="H341" s="777"/>
      <c r="I341" s="777"/>
      <c r="J341" s="777"/>
      <c r="K341" s="777"/>
      <c r="L341" s="773" t="str">
        <f t="shared" si="25"/>
        <v xml:space="preserve"> </v>
      </c>
      <c r="M341" s="973" t="str">
        <f t="shared" si="26"/>
        <v xml:space="preserve"> </v>
      </c>
      <c r="N341" s="973" t="str">
        <f t="shared" si="27"/>
        <v xml:space="preserve"> </v>
      </c>
      <c r="O341" s="973" t="str">
        <f t="shared" si="28"/>
        <v xml:space="preserve"> </v>
      </c>
      <c r="P341" s="973" t="str">
        <f t="shared" si="29"/>
        <v xml:space="preserve"> </v>
      </c>
    </row>
    <row r="342" spans="1:16" x14ac:dyDescent="0.25">
      <c r="A342" s="775"/>
      <c r="B342" s="775"/>
      <c r="C342" s="775"/>
      <c r="D342" s="754"/>
      <c r="E342" s="908"/>
      <c r="F342" s="974"/>
      <c r="G342" s="777"/>
      <c r="H342" s="777"/>
      <c r="I342" s="777"/>
      <c r="J342" s="777"/>
      <c r="K342" s="777"/>
      <c r="L342" s="773" t="str">
        <f t="shared" si="25"/>
        <v xml:space="preserve"> </v>
      </c>
      <c r="M342" s="973" t="str">
        <f t="shared" si="26"/>
        <v xml:space="preserve"> </v>
      </c>
      <c r="N342" s="973" t="str">
        <f t="shared" si="27"/>
        <v xml:space="preserve"> </v>
      </c>
      <c r="O342" s="973" t="str">
        <f t="shared" si="28"/>
        <v xml:space="preserve"> </v>
      </c>
      <c r="P342" s="973" t="str">
        <f t="shared" si="29"/>
        <v xml:space="preserve"> </v>
      </c>
    </row>
    <row r="343" spans="1:16" x14ac:dyDescent="0.25">
      <c r="A343" s="775"/>
      <c r="B343" s="775"/>
      <c r="C343" s="775"/>
      <c r="D343" s="754"/>
      <c r="E343" s="908"/>
      <c r="F343" s="974"/>
      <c r="G343" s="777"/>
      <c r="H343" s="777"/>
      <c r="I343" s="777"/>
      <c r="J343" s="777"/>
      <c r="K343" s="777"/>
      <c r="L343" s="773" t="str">
        <f t="shared" si="25"/>
        <v xml:space="preserve"> </v>
      </c>
      <c r="M343" s="973" t="str">
        <f t="shared" si="26"/>
        <v xml:space="preserve"> </v>
      </c>
      <c r="N343" s="973" t="str">
        <f t="shared" si="27"/>
        <v xml:space="preserve"> </v>
      </c>
      <c r="O343" s="973" t="str">
        <f t="shared" si="28"/>
        <v xml:space="preserve"> </v>
      </c>
      <c r="P343" s="973" t="str">
        <f t="shared" si="29"/>
        <v xml:space="preserve"> </v>
      </c>
    </row>
    <row r="344" spans="1:16" x14ac:dyDescent="0.25">
      <c r="A344" s="775"/>
      <c r="B344" s="775"/>
      <c r="C344" s="775"/>
      <c r="D344" s="754"/>
      <c r="E344" s="908"/>
      <c r="F344" s="974"/>
      <c r="G344" s="777"/>
      <c r="H344" s="777"/>
      <c r="I344" s="777"/>
      <c r="J344" s="777"/>
      <c r="K344" s="777"/>
      <c r="L344" s="773" t="str">
        <f t="shared" si="25"/>
        <v xml:space="preserve"> </v>
      </c>
      <c r="M344" s="973" t="str">
        <f t="shared" si="26"/>
        <v xml:space="preserve"> </v>
      </c>
      <c r="N344" s="973" t="str">
        <f t="shared" si="27"/>
        <v xml:space="preserve"> </v>
      </c>
      <c r="O344" s="973" t="str">
        <f t="shared" si="28"/>
        <v xml:space="preserve"> </v>
      </c>
      <c r="P344" s="973" t="str">
        <f t="shared" si="29"/>
        <v xml:space="preserve"> </v>
      </c>
    </row>
    <row r="345" spans="1:16" x14ac:dyDescent="0.25">
      <c r="A345" s="775"/>
      <c r="B345" s="775"/>
      <c r="C345" s="775"/>
      <c r="D345" s="754"/>
      <c r="E345" s="908"/>
      <c r="F345" s="974"/>
      <c r="G345" s="777"/>
      <c r="H345" s="777"/>
      <c r="I345" s="777"/>
      <c r="J345" s="777"/>
      <c r="K345" s="777"/>
      <c r="L345" s="773" t="str">
        <f t="shared" si="25"/>
        <v xml:space="preserve"> </v>
      </c>
      <c r="M345" s="973" t="str">
        <f t="shared" si="26"/>
        <v xml:space="preserve"> </v>
      </c>
      <c r="N345" s="973" t="str">
        <f t="shared" si="27"/>
        <v xml:space="preserve"> </v>
      </c>
      <c r="O345" s="973" t="str">
        <f t="shared" si="28"/>
        <v xml:space="preserve"> </v>
      </c>
      <c r="P345" s="973" t="str">
        <f t="shared" si="29"/>
        <v xml:space="preserve"> </v>
      </c>
    </row>
    <row r="346" spans="1:16" x14ac:dyDescent="0.25">
      <c r="A346" s="775"/>
      <c r="B346" s="775"/>
      <c r="C346" s="775"/>
      <c r="D346" s="754"/>
      <c r="E346" s="908"/>
      <c r="F346" s="974"/>
      <c r="G346" s="777"/>
      <c r="H346" s="777"/>
      <c r="I346" s="777"/>
      <c r="J346" s="777"/>
      <c r="K346" s="777"/>
      <c r="L346" s="773" t="str">
        <f t="shared" si="25"/>
        <v xml:space="preserve"> </v>
      </c>
      <c r="M346" s="973" t="str">
        <f t="shared" si="26"/>
        <v xml:space="preserve"> </v>
      </c>
      <c r="N346" s="973" t="str">
        <f t="shared" si="27"/>
        <v xml:space="preserve"> </v>
      </c>
      <c r="O346" s="973" t="str">
        <f t="shared" si="28"/>
        <v xml:space="preserve"> </v>
      </c>
      <c r="P346" s="973" t="str">
        <f t="shared" si="29"/>
        <v xml:space="preserve"> </v>
      </c>
    </row>
    <row r="347" spans="1:16" x14ac:dyDescent="0.25">
      <c r="A347" s="775"/>
      <c r="B347" s="775"/>
      <c r="C347" s="775"/>
      <c r="D347" s="754"/>
      <c r="E347" s="908"/>
      <c r="F347" s="974"/>
      <c r="G347" s="777"/>
      <c r="H347" s="777"/>
      <c r="I347" s="777"/>
      <c r="J347" s="777"/>
      <c r="K347" s="777"/>
      <c r="L347" s="773" t="str">
        <f t="shared" si="25"/>
        <v xml:space="preserve"> </v>
      </c>
      <c r="M347" s="973" t="str">
        <f t="shared" si="26"/>
        <v xml:space="preserve"> </v>
      </c>
      <c r="N347" s="973" t="str">
        <f t="shared" si="27"/>
        <v xml:space="preserve"> </v>
      </c>
      <c r="O347" s="973" t="str">
        <f t="shared" si="28"/>
        <v xml:space="preserve"> </v>
      </c>
      <c r="P347" s="973" t="str">
        <f t="shared" si="29"/>
        <v xml:space="preserve"> </v>
      </c>
    </row>
    <row r="348" spans="1:16" x14ac:dyDescent="0.25">
      <c r="A348" s="775"/>
      <c r="B348" s="775"/>
      <c r="C348" s="775"/>
      <c r="D348" s="754"/>
      <c r="E348" s="908"/>
      <c r="F348" s="974"/>
      <c r="G348" s="777"/>
      <c r="H348" s="777"/>
      <c r="I348" s="777"/>
      <c r="J348" s="777"/>
      <c r="K348" s="777"/>
      <c r="L348" s="773" t="str">
        <f t="shared" si="25"/>
        <v xml:space="preserve"> </v>
      </c>
      <c r="M348" s="973" t="str">
        <f t="shared" si="26"/>
        <v xml:space="preserve"> </v>
      </c>
      <c r="N348" s="973" t="str">
        <f t="shared" si="27"/>
        <v xml:space="preserve"> </v>
      </c>
      <c r="O348" s="973" t="str">
        <f t="shared" si="28"/>
        <v xml:space="preserve"> </v>
      </c>
      <c r="P348" s="973" t="str">
        <f t="shared" si="29"/>
        <v xml:space="preserve"> </v>
      </c>
    </row>
    <row r="349" spans="1:16" x14ac:dyDescent="0.25">
      <c r="A349" s="775"/>
      <c r="B349" s="775"/>
      <c r="C349" s="775"/>
      <c r="D349" s="754"/>
      <c r="E349" s="908"/>
      <c r="F349" s="974"/>
      <c r="G349" s="777"/>
      <c r="H349" s="777"/>
      <c r="I349" s="777"/>
      <c r="J349" s="777"/>
      <c r="K349" s="777"/>
      <c r="L349" s="773" t="str">
        <f t="shared" si="25"/>
        <v xml:space="preserve"> </v>
      </c>
      <c r="M349" s="973" t="str">
        <f t="shared" si="26"/>
        <v xml:space="preserve"> </v>
      </c>
      <c r="N349" s="973" t="str">
        <f t="shared" si="27"/>
        <v xml:space="preserve"> </v>
      </c>
      <c r="O349" s="973" t="str">
        <f t="shared" si="28"/>
        <v xml:space="preserve"> </v>
      </c>
      <c r="P349" s="973" t="str">
        <f t="shared" si="29"/>
        <v xml:space="preserve"> </v>
      </c>
    </row>
    <row r="350" spans="1:16" x14ac:dyDescent="0.25">
      <c r="A350" s="775"/>
      <c r="B350" s="775"/>
      <c r="C350" s="775"/>
      <c r="D350" s="754"/>
      <c r="E350" s="908"/>
      <c r="F350" s="974"/>
      <c r="G350" s="777"/>
      <c r="H350" s="777"/>
      <c r="I350" s="777"/>
      <c r="J350" s="777"/>
      <c r="K350" s="777"/>
      <c r="L350" s="773" t="str">
        <f t="shared" si="25"/>
        <v xml:space="preserve"> </v>
      </c>
      <c r="M350" s="973" t="str">
        <f t="shared" si="26"/>
        <v xml:space="preserve"> </v>
      </c>
      <c r="N350" s="973" t="str">
        <f t="shared" si="27"/>
        <v xml:space="preserve"> </v>
      </c>
      <c r="O350" s="973" t="str">
        <f t="shared" si="28"/>
        <v xml:space="preserve"> </v>
      </c>
      <c r="P350" s="973" t="str">
        <f t="shared" si="29"/>
        <v xml:space="preserve"> </v>
      </c>
    </row>
    <row r="351" spans="1:16" x14ac:dyDescent="0.25">
      <c r="A351" s="775"/>
      <c r="B351" s="775"/>
      <c r="C351" s="775"/>
      <c r="D351" s="754"/>
      <c r="E351" s="908"/>
      <c r="F351" s="974"/>
      <c r="G351" s="777"/>
      <c r="H351" s="777"/>
      <c r="I351" s="777"/>
      <c r="J351" s="777"/>
      <c r="K351" s="777"/>
      <c r="L351" s="773" t="str">
        <f t="shared" si="25"/>
        <v xml:space="preserve"> </v>
      </c>
      <c r="M351" s="973" t="str">
        <f t="shared" si="26"/>
        <v xml:space="preserve"> </v>
      </c>
      <c r="N351" s="973" t="str">
        <f t="shared" si="27"/>
        <v xml:space="preserve"> </v>
      </c>
      <c r="O351" s="973" t="str">
        <f t="shared" si="28"/>
        <v xml:space="preserve"> </v>
      </c>
      <c r="P351" s="973" t="str">
        <f t="shared" si="29"/>
        <v xml:space="preserve"> </v>
      </c>
    </row>
    <row r="352" spans="1:16" x14ac:dyDescent="0.25">
      <c r="A352" s="775"/>
      <c r="B352" s="775"/>
      <c r="C352" s="775"/>
      <c r="D352" s="754"/>
      <c r="E352" s="908"/>
      <c r="F352" s="974"/>
      <c r="G352" s="777"/>
      <c r="H352" s="777"/>
      <c r="I352" s="777"/>
      <c r="J352" s="777"/>
      <c r="K352" s="777"/>
      <c r="L352" s="773" t="str">
        <f t="shared" si="25"/>
        <v xml:space="preserve"> </v>
      </c>
      <c r="M352" s="973" t="str">
        <f t="shared" si="26"/>
        <v xml:space="preserve"> </v>
      </c>
      <c r="N352" s="973" t="str">
        <f t="shared" si="27"/>
        <v xml:space="preserve"> </v>
      </c>
      <c r="O352" s="973" t="str">
        <f t="shared" si="28"/>
        <v xml:space="preserve"> </v>
      </c>
      <c r="P352" s="973" t="str">
        <f t="shared" si="29"/>
        <v xml:space="preserve"> </v>
      </c>
    </row>
    <row r="353" spans="1:16" x14ac:dyDescent="0.25">
      <c r="A353" s="775"/>
      <c r="B353" s="775"/>
      <c r="C353" s="775"/>
      <c r="D353" s="754"/>
      <c r="E353" s="908"/>
      <c r="F353" s="974"/>
      <c r="G353" s="777"/>
      <c r="H353" s="777"/>
      <c r="I353" s="777"/>
      <c r="J353" s="777"/>
      <c r="K353" s="777"/>
      <c r="L353" s="773" t="str">
        <f t="shared" si="25"/>
        <v xml:space="preserve"> </v>
      </c>
      <c r="M353" s="973" t="str">
        <f t="shared" si="26"/>
        <v xml:space="preserve"> </v>
      </c>
      <c r="N353" s="973" t="str">
        <f t="shared" si="27"/>
        <v xml:space="preserve"> </v>
      </c>
      <c r="O353" s="973" t="str">
        <f t="shared" si="28"/>
        <v xml:space="preserve"> </v>
      </c>
      <c r="P353" s="973" t="str">
        <f t="shared" si="29"/>
        <v xml:space="preserve"> </v>
      </c>
    </row>
    <row r="354" spans="1:16" x14ac:dyDescent="0.25">
      <c r="A354" s="775"/>
      <c r="B354" s="775"/>
      <c r="C354" s="775"/>
      <c r="D354" s="754"/>
      <c r="E354" s="908"/>
      <c r="F354" s="974"/>
      <c r="G354" s="777"/>
      <c r="H354" s="777"/>
      <c r="I354" s="777"/>
      <c r="J354" s="777"/>
      <c r="K354" s="777"/>
      <c r="L354" s="773" t="str">
        <f t="shared" si="25"/>
        <v xml:space="preserve"> </v>
      </c>
      <c r="M354" s="973" t="str">
        <f t="shared" si="26"/>
        <v xml:space="preserve"> </v>
      </c>
      <c r="N354" s="973" t="str">
        <f t="shared" si="27"/>
        <v xml:space="preserve"> </v>
      </c>
      <c r="O354" s="973" t="str">
        <f t="shared" si="28"/>
        <v xml:space="preserve"> </v>
      </c>
      <c r="P354" s="973" t="str">
        <f t="shared" si="29"/>
        <v xml:space="preserve"> </v>
      </c>
    </row>
    <row r="355" spans="1:16" x14ac:dyDescent="0.25">
      <c r="A355" s="775"/>
      <c r="B355" s="775"/>
      <c r="C355" s="775"/>
      <c r="D355" s="754"/>
      <c r="E355" s="908"/>
      <c r="F355" s="974"/>
      <c r="G355" s="777"/>
      <c r="H355" s="777"/>
      <c r="I355" s="777"/>
      <c r="J355" s="777"/>
      <c r="K355" s="777"/>
      <c r="L355" s="773" t="str">
        <f t="shared" si="25"/>
        <v xml:space="preserve"> </v>
      </c>
      <c r="M355" s="973" t="str">
        <f t="shared" si="26"/>
        <v xml:space="preserve"> </v>
      </c>
      <c r="N355" s="973" t="str">
        <f t="shared" si="27"/>
        <v xml:space="preserve"> </v>
      </c>
      <c r="O355" s="973" t="str">
        <f t="shared" si="28"/>
        <v xml:space="preserve"> </v>
      </c>
      <c r="P355" s="973" t="str">
        <f t="shared" si="29"/>
        <v xml:space="preserve"> </v>
      </c>
    </row>
    <row r="356" spans="1:16" x14ac:dyDescent="0.25">
      <c r="A356" s="775"/>
      <c r="B356" s="775"/>
      <c r="C356" s="775"/>
      <c r="D356" s="754"/>
      <c r="E356" s="908"/>
      <c r="F356" s="974"/>
      <c r="G356" s="777"/>
      <c r="H356" s="777"/>
      <c r="I356" s="777"/>
      <c r="J356" s="777"/>
      <c r="K356" s="777"/>
      <c r="L356" s="773" t="str">
        <f t="shared" si="25"/>
        <v xml:space="preserve"> </v>
      </c>
      <c r="M356" s="973" t="str">
        <f t="shared" si="26"/>
        <v xml:space="preserve"> </v>
      </c>
      <c r="N356" s="973" t="str">
        <f t="shared" si="27"/>
        <v xml:space="preserve"> </v>
      </c>
      <c r="O356" s="973" t="str">
        <f t="shared" si="28"/>
        <v xml:space="preserve"> </v>
      </c>
      <c r="P356" s="973" t="str">
        <f t="shared" si="29"/>
        <v xml:space="preserve"> </v>
      </c>
    </row>
    <row r="357" spans="1:16" x14ac:dyDescent="0.25">
      <c r="A357" s="775"/>
      <c r="B357" s="775"/>
      <c r="C357" s="775"/>
      <c r="D357" s="754"/>
      <c r="E357" s="908"/>
      <c r="F357" s="974"/>
      <c r="G357" s="777"/>
      <c r="H357" s="777"/>
      <c r="I357" s="777"/>
      <c r="J357" s="777"/>
      <c r="K357" s="777"/>
      <c r="L357" s="773" t="str">
        <f t="shared" si="25"/>
        <v xml:space="preserve"> </v>
      </c>
      <c r="M357" s="973" t="str">
        <f t="shared" si="26"/>
        <v xml:space="preserve"> </v>
      </c>
      <c r="N357" s="973" t="str">
        <f t="shared" si="27"/>
        <v xml:space="preserve"> </v>
      </c>
      <c r="O357" s="973" t="str">
        <f t="shared" si="28"/>
        <v xml:space="preserve"> </v>
      </c>
      <c r="P357" s="973" t="str">
        <f t="shared" si="29"/>
        <v xml:space="preserve"> </v>
      </c>
    </row>
    <row r="358" spans="1:16" x14ac:dyDescent="0.25">
      <c r="A358" s="775"/>
      <c r="B358" s="775"/>
      <c r="C358" s="775"/>
      <c r="D358" s="754"/>
      <c r="E358" s="908"/>
      <c r="F358" s="974"/>
      <c r="G358" s="777"/>
      <c r="H358" s="777"/>
      <c r="I358" s="777"/>
      <c r="J358" s="777"/>
      <c r="K358" s="777"/>
      <c r="L358" s="773" t="str">
        <f t="shared" si="25"/>
        <v xml:space="preserve"> </v>
      </c>
      <c r="M358" s="973" t="str">
        <f t="shared" si="26"/>
        <v xml:space="preserve"> </v>
      </c>
      <c r="N358" s="973" t="str">
        <f t="shared" si="27"/>
        <v xml:space="preserve"> </v>
      </c>
      <c r="O358" s="973" t="str">
        <f t="shared" si="28"/>
        <v xml:space="preserve"> </v>
      </c>
      <c r="P358" s="973" t="str">
        <f t="shared" si="29"/>
        <v xml:space="preserve"> </v>
      </c>
    </row>
    <row r="359" spans="1:16" x14ac:dyDescent="0.25">
      <c r="A359" s="775"/>
      <c r="B359" s="775"/>
      <c r="C359" s="775"/>
      <c r="D359" s="754"/>
      <c r="E359" s="908"/>
      <c r="F359" s="974"/>
      <c r="G359" s="777"/>
      <c r="H359" s="777"/>
      <c r="I359" s="777"/>
      <c r="J359" s="777"/>
      <c r="K359" s="777"/>
      <c r="L359" s="773" t="str">
        <f t="shared" si="25"/>
        <v xml:space="preserve"> </v>
      </c>
      <c r="M359" s="973" t="str">
        <f t="shared" si="26"/>
        <v xml:space="preserve"> </v>
      </c>
      <c r="N359" s="973" t="str">
        <f t="shared" si="27"/>
        <v xml:space="preserve"> </v>
      </c>
      <c r="O359" s="973" t="str">
        <f t="shared" si="28"/>
        <v xml:space="preserve"> </v>
      </c>
      <c r="P359" s="973" t="str">
        <f t="shared" si="29"/>
        <v xml:space="preserve"> </v>
      </c>
    </row>
    <row r="360" spans="1:16" x14ac:dyDescent="0.25">
      <c r="A360" s="775"/>
      <c r="B360" s="775"/>
      <c r="C360" s="775"/>
      <c r="D360" s="754"/>
      <c r="E360" s="908"/>
      <c r="F360" s="974"/>
      <c r="G360" s="777"/>
      <c r="H360" s="777"/>
      <c r="I360" s="777"/>
      <c r="J360" s="777"/>
      <c r="K360" s="777"/>
      <c r="L360" s="773" t="str">
        <f t="shared" si="25"/>
        <v xml:space="preserve"> </v>
      </c>
      <c r="M360" s="973" t="str">
        <f t="shared" si="26"/>
        <v xml:space="preserve"> </v>
      </c>
      <c r="N360" s="973" t="str">
        <f t="shared" si="27"/>
        <v xml:space="preserve"> </v>
      </c>
      <c r="O360" s="973" t="str">
        <f t="shared" si="28"/>
        <v xml:space="preserve"> </v>
      </c>
      <c r="P360" s="973" t="str">
        <f t="shared" si="29"/>
        <v xml:space="preserve"> </v>
      </c>
    </row>
    <row r="361" spans="1:16" x14ac:dyDescent="0.25">
      <c r="A361" s="775"/>
      <c r="B361" s="775"/>
      <c r="C361" s="775"/>
      <c r="D361" s="754"/>
      <c r="E361" s="908"/>
      <c r="F361" s="974"/>
      <c r="G361" s="777"/>
      <c r="H361" s="777"/>
      <c r="I361" s="777"/>
      <c r="J361" s="777"/>
      <c r="K361" s="777"/>
      <c r="L361" s="773" t="str">
        <f t="shared" si="25"/>
        <v xml:space="preserve"> </v>
      </c>
      <c r="M361" s="973" t="str">
        <f t="shared" si="26"/>
        <v xml:space="preserve"> </v>
      </c>
      <c r="N361" s="973" t="str">
        <f t="shared" si="27"/>
        <v xml:space="preserve"> </v>
      </c>
      <c r="O361" s="973" t="str">
        <f t="shared" si="28"/>
        <v xml:space="preserve"> </v>
      </c>
      <c r="P361" s="973" t="str">
        <f t="shared" si="29"/>
        <v xml:space="preserve"> </v>
      </c>
    </row>
    <row r="362" spans="1:16" x14ac:dyDescent="0.25">
      <c r="A362" s="775"/>
      <c r="B362" s="775"/>
      <c r="C362" s="775"/>
      <c r="D362" s="754"/>
      <c r="E362" s="908"/>
      <c r="F362" s="974"/>
      <c r="G362" s="777"/>
      <c r="H362" s="777"/>
      <c r="I362" s="777"/>
      <c r="J362" s="777"/>
      <c r="K362" s="777"/>
      <c r="L362" s="773" t="str">
        <f t="shared" si="25"/>
        <v xml:space="preserve"> </v>
      </c>
      <c r="M362" s="973" t="str">
        <f t="shared" si="26"/>
        <v xml:space="preserve"> </v>
      </c>
      <c r="N362" s="973" t="str">
        <f t="shared" si="27"/>
        <v xml:space="preserve"> </v>
      </c>
      <c r="O362" s="973" t="str">
        <f t="shared" si="28"/>
        <v xml:space="preserve"> </v>
      </c>
      <c r="P362" s="973" t="str">
        <f t="shared" si="29"/>
        <v xml:space="preserve"> </v>
      </c>
    </row>
    <row r="363" spans="1:16" x14ac:dyDescent="0.25">
      <c r="A363" s="775"/>
      <c r="B363" s="775"/>
      <c r="C363" s="775"/>
      <c r="D363" s="754"/>
      <c r="E363" s="908"/>
      <c r="F363" s="974"/>
      <c r="G363" s="777"/>
      <c r="H363" s="777"/>
      <c r="I363" s="777"/>
      <c r="J363" s="777"/>
      <c r="K363" s="777"/>
      <c r="L363" s="773" t="str">
        <f t="shared" si="25"/>
        <v xml:space="preserve"> </v>
      </c>
      <c r="M363" s="973" t="str">
        <f t="shared" si="26"/>
        <v xml:space="preserve"> </v>
      </c>
      <c r="N363" s="973" t="str">
        <f t="shared" si="27"/>
        <v xml:space="preserve"> </v>
      </c>
      <c r="O363" s="973" t="str">
        <f t="shared" si="28"/>
        <v xml:space="preserve"> </v>
      </c>
      <c r="P363" s="973" t="str">
        <f t="shared" si="29"/>
        <v xml:space="preserve"> </v>
      </c>
    </row>
    <row r="364" spans="1:16" x14ac:dyDescent="0.25">
      <c r="A364" s="775"/>
      <c r="B364" s="775"/>
      <c r="C364" s="775"/>
      <c r="D364" s="754"/>
      <c r="E364" s="908"/>
      <c r="F364" s="974"/>
      <c r="G364" s="777"/>
      <c r="H364" s="777"/>
      <c r="I364" s="777"/>
      <c r="J364" s="777"/>
      <c r="K364" s="777"/>
      <c r="L364" s="773" t="str">
        <f t="shared" si="25"/>
        <v xml:space="preserve"> </v>
      </c>
      <c r="M364" s="973" t="str">
        <f t="shared" si="26"/>
        <v xml:space="preserve"> </v>
      </c>
      <c r="N364" s="973" t="str">
        <f t="shared" si="27"/>
        <v xml:space="preserve"> </v>
      </c>
      <c r="O364" s="973" t="str">
        <f t="shared" si="28"/>
        <v xml:space="preserve"> </v>
      </c>
      <c r="P364" s="973" t="str">
        <f t="shared" si="29"/>
        <v xml:space="preserve"> </v>
      </c>
    </row>
    <row r="365" spans="1:16" x14ac:dyDescent="0.25">
      <c r="A365" s="775"/>
      <c r="B365" s="775"/>
      <c r="C365" s="775"/>
      <c r="D365" s="754"/>
      <c r="E365" s="908"/>
      <c r="F365" s="974"/>
      <c r="G365" s="777"/>
      <c r="H365" s="777"/>
      <c r="I365" s="777"/>
      <c r="J365" s="777"/>
      <c r="K365" s="777"/>
      <c r="L365" s="773" t="str">
        <f t="shared" si="25"/>
        <v xml:space="preserve"> </v>
      </c>
      <c r="M365" s="973" t="str">
        <f t="shared" si="26"/>
        <v xml:space="preserve"> </v>
      </c>
      <c r="N365" s="973" t="str">
        <f t="shared" si="27"/>
        <v xml:space="preserve"> </v>
      </c>
      <c r="O365" s="973" t="str">
        <f t="shared" si="28"/>
        <v xml:space="preserve"> </v>
      </c>
      <c r="P365" s="973" t="str">
        <f t="shared" si="29"/>
        <v xml:space="preserve"> </v>
      </c>
    </row>
    <row r="366" spans="1:16" x14ac:dyDescent="0.25">
      <c r="A366" s="775"/>
      <c r="B366" s="775"/>
      <c r="C366" s="775"/>
      <c r="D366" s="754"/>
      <c r="E366" s="908"/>
      <c r="F366" s="974"/>
      <c r="G366" s="777"/>
      <c r="H366" s="777"/>
      <c r="I366" s="777"/>
      <c r="J366" s="777"/>
      <c r="K366" s="777"/>
      <c r="L366" s="773" t="str">
        <f t="shared" si="25"/>
        <v xml:space="preserve"> </v>
      </c>
      <c r="M366" s="973" t="str">
        <f t="shared" si="26"/>
        <v xml:space="preserve"> </v>
      </c>
      <c r="N366" s="973" t="str">
        <f t="shared" si="27"/>
        <v xml:space="preserve"> </v>
      </c>
      <c r="O366" s="973" t="str">
        <f t="shared" si="28"/>
        <v xml:space="preserve"> </v>
      </c>
      <c r="P366" s="973" t="str">
        <f t="shared" si="29"/>
        <v xml:space="preserve"> </v>
      </c>
    </row>
    <row r="367" spans="1:16" x14ac:dyDescent="0.25">
      <c r="A367" s="775"/>
      <c r="B367" s="775"/>
      <c r="C367" s="775"/>
      <c r="D367" s="754"/>
      <c r="E367" s="908"/>
      <c r="F367" s="974"/>
      <c r="G367" s="777"/>
      <c r="H367" s="777"/>
      <c r="I367" s="777"/>
      <c r="J367" s="777"/>
      <c r="K367" s="777"/>
      <c r="L367" s="773" t="str">
        <f t="shared" si="25"/>
        <v xml:space="preserve"> </v>
      </c>
      <c r="M367" s="973" t="str">
        <f t="shared" si="26"/>
        <v xml:space="preserve"> </v>
      </c>
      <c r="N367" s="973" t="str">
        <f t="shared" si="27"/>
        <v xml:space="preserve"> </v>
      </c>
      <c r="O367" s="973" t="str">
        <f t="shared" si="28"/>
        <v xml:space="preserve"> </v>
      </c>
      <c r="P367" s="973" t="str">
        <f t="shared" si="29"/>
        <v xml:space="preserve"> </v>
      </c>
    </row>
    <row r="368" spans="1:16" x14ac:dyDescent="0.25">
      <c r="A368" s="775"/>
      <c r="B368" s="775"/>
      <c r="C368" s="775"/>
      <c r="D368" s="754"/>
      <c r="E368" s="908"/>
      <c r="F368" s="974"/>
      <c r="G368" s="777"/>
      <c r="H368" s="777"/>
      <c r="I368" s="777"/>
      <c r="J368" s="777"/>
      <c r="K368" s="777"/>
      <c r="L368" s="773" t="str">
        <f t="shared" si="25"/>
        <v xml:space="preserve"> </v>
      </c>
      <c r="M368" s="973" t="str">
        <f t="shared" si="26"/>
        <v xml:space="preserve"> </v>
      </c>
      <c r="N368" s="973" t="str">
        <f t="shared" si="27"/>
        <v xml:space="preserve"> </v>
      </c>
      <c r="O368" s="973" t="str">
        <f t="shared" si="28"/>
        <v xml:space="preserve"> </v>
      </c>
      <c r="P368" s="973" t="str">
        <f t="shared" si="29"/>
        <v xml:space="preserve"> </v>
      </c>
    </row>
    <row r="369" spans="1:16" x14ac:dyDescent="0.25">
      <c r="A369" s="775"/>
      <c r="B369" s="775"/>
      <c r="C369" s="775"/>
      <c r="D369" s="754"/>
      <c r="E369" s="908"/>
      <c r="F369" s="974"/>
      <c r="G369" s="777"/>
      <c r="H369" s="777"/>
      <c r="I369" s="777"/>
      <c r="J369" s="777"/>
      <c r="K369" s="777"/>
      <c r="L369" s="773" t="str">
        <f t="shared" si="25"/>
        <v xml:space="preserve"> </v>
      </c>
      <c r="M369" s="973" t="str">
        <f t="shared" si="26"/>
        <v xml:space="preserve"> </v>
      </c>
      <c r="N369" s="973" t="str">
        <f t="shared" si="27"/>
        <v xml:space="preserve"> </v>
      </c>
      <c r="O369" s="973" t="str">
        <f t="shared" si="28"/>
        <v xml:space="preserve"> </v>
      </c>
      <c r="P369" s="973" t="str">
        <f t="shared" si="29"/>
        <v xml:space="preserve"> </v>
      </c>
    </row>
    <row r="370" spans="1:16" x14ac:dyDescent="0.25">
      <c r="A370" s="775"/>
      <c r="B370" s="775"/>
      <c r="C370" s="775"/>
      <c r="D370" s="754"/>
      <c r="E370" s="908"/>
      <c r="F370" s="974"/>
      <c r="G370" s="777"/>
      <c r="H370" s="777"/>
      <c r="I370" s="777"/>
      <c r="J370" s="777"/>
      <c r="K370" s="777"/>
      <c r="L370" s="773" t="str">
        <f t="shared" si="25"/>
        <v xml:space="preserve"> </v>
      </c>
      <c r="M370" s="973" t="str">
        <f t="shared" si="26"/>
        <v xml:space="preserve"> </v>
      </c>
      <c r="N370" s="973" t="str">
        <f t="shared" si="27"/>
        <v xml:space="preserve"> </v>
      </c>
      <c r="O370" s="973" t="str">
        <f t="shared" si="28"/>
        <v xml:space="preserve"> </v>
      </c>
      <c r="P370" s="973" t="str">
        <f t="shared" si="29"/>
        <v xml:space="preserve"> </v>
      </c>
    </row>
    <row r="371" spans="1:16" x14ac:dyDescent="0.25">
      <c r="A371" s="775"/>
      <c r="B371" s="775"/>
      <c r="C371" s="775"/>
      <c r="D371" s="754"/>
      <c r="E371" s="908"/>
      <c r="F371" s="974"/>
      <c r="G371" s="777"/>
      <c r="H371" s="777"/>
      <c r="I371" s="777"/>
      <c r="J371" s="777"/>
      <c r="K371" s="777"/>
      <c r="L371" s="773" t="str">
        <f t="shared" si="25"/>
        <v xml:space="preserve"> </v>
      </c>
      <c r="M371" s="973" t="str">
        <f t="shared" si="26"/>
        <v xml:space="preserve"> </v>
      </c>
      <c r="N371" s="973" t="str">
        <f t="shared" si="27"/>
        <v xml:space="preserve"> </v>
      </c>
      <c r="O371" s="973" t="str">
        <f t="shared" si="28"/>
        <v xml:space="preserve"> </v>
      </c>
      <c r="P371" s="973" t="str">
        <f t="shared" si="29"/>
        <v xml:space="preserve"> </v>
      </c>
    </row>
    <row r="372" spans="1:16" x14ac:dyDescent="0.25">
      <c r="A372" s="775"/>
      <c r="B372" s="775"/>
      <c r="C372" s="775"/>
      <c r="D372" s="754"/>
      <c r="E372" s="908"/>
      <c r="F372" s="974"/>
      <c r="G372" s="777"/>
      <c r="H372" s="777"/>
      <c r="I372" s="777"/>
      <c r="J372" s="777"/>
      <c r="K372" s="777"/>
      <c r="L372" s="773" t="str">
        <f t="shared" si="25"/>
        <v xml:space="preserve"> </v>
      </c>
      <c r="M372" s="973" t="str">
        <f t="shared" si="26"/>
        <v xml:space="preserve"> </v>
      </c>
      <c r="N372" s="973" t="str">
        <f t="shared" si="27"/>
        <v xml:space="preserve"> </v>
      </c>
      <c r="O372" s="973" t="str">
        <f t="shared" si="28"/>
        <v xml:space="preserve"> </v>
      </c>
      <c r="P372" s="973" t="str">
        <f t="shared" si="29"/>
        <v xml:space="preserve"> </v>
      </c>
    </row>
    <row r="373" spans="1:16" x14ac:dyDescent="0.25">
      <c r="A373" s="775"/>
      <c r="B373" s="775"/>
      <c r="C373" s="775"/>
      <c r="D373" s="754"/>
      <c r="E373" s="908"/>
      <c r="F373" s="974"/>
      <c r="G373" s="777"/>
      <c r="H373" s="777"/>
      <c r="I373" s="777"/>
      <c r="J373" s="777"/>
      <c r="K373" s="777"/>
      <c r="L373" s="773" t="str">
        <f t="shared" si="25"/>
        <v xml:space="preserve"> </v>
      </c>
      <c r="M373" s="973" t="str">
        <f t="shared" si="26"/>
        <v xml:space="preserve"> </v>
      </c>
      <c r="N373" s="973" t="str">
        <f t="shared" si="27"/>
        <v xml:space="preserve"> </v>
      </c>
      <c r="O373" s="973" t="str">
        <f t="shared" si="28"/>
        <v xml:space="preserve"> </v>
      </c>
      <c r="P373" s="973" t="str">
        <f t="shared" si="29"/>
        <v xml:space="preserve"> </v>
      </c>
    </row>
    <row r="374" spans="1:16" x14ac:dyDescent="0.25">
      <c r="A374" s="775"/>
      <c r="B374" s="775"/>
      <c r="C374" s="775"/>
      <c r="D374" s="754"/>
      <c r="E374" s="908"/>
      <c r="F374" s="974"/>
      <c r="G374" s="777"/>
      <c r="H374" s="777"/>
      <c r="I374" s="777"/>
      <c r="J374" s="777"/>
      <c r="K374" s="777"/>
      <c r="L374" s="773" t="str">
        <f t="shared" si="25"/>
        <v xml:space="preserve"> </v>
      </c>
      <c r="M374" s="973" t="str">
        <f t="shared" si="26"/>
        <v xml:space="preserve"> </v>
      </c>
      <c r="N374" s="973" t="str">
        <f t="shared" si="27"/>
        <v xml:space="preserve"> </v>
      </c>
      <c r="O374" s="973" t="str">
        <f t="shared" si="28"/>
        <v xml:space="preserve"> </v>
      </c>
      <c r="P374" s="973" t="str">
        <f t="shared" si="29"/>
        <v xml:space="preserve"> </v>
      </c>
    </row>
    <row r="375" spans="1:16" x14ac:dyDescent="0.25">
      <c r="A375" s="775"/>
      <c r="B375" s="775"/>
      <c r="C375" s="775"/>
      <c r="D375" s="754"/>
      <c r="E375" s="908"/>
      <c r="F375" s="974"/>
      <c r="G375" s="777"/>
      <c r="H375" s="777"/>
      <c r="I375" s="777"/>
      <c r="J375" s="777"/>
      <c r="K375" s="777"/>
      <c r="L375" s="773" t="str">
        <f t="shared" si="25"/>
        <v xml:space="preserve"> </v>
      </c>
      <c r="M375" s="973" t="str">
        <f t="shared" si="26"/>
        <v xml:space="preserve"> </v>
      </c>
      <c r="N375" s="973" t="str">
        <f t="shared" si="27"/>
        <v xml:space="preserve"> </v>
      </c>
      <c r="O375" s="973" t="str">
        <f t="shared" si="28"/>
        <v xml:space="preserve"> </v>
      </c>
      <c r="P375" s="973" t="str">
        <f t="shared" si="29"/>
        <v xml:space="preserve"> </v>
      </c>
    </row>
    <row r="376" spans="1:16" x14ac:dyDescent="0.25">
      <c r="A376" s="775"/>
      <c r="B376" s="775"/>
      <c r="C376" s="775"/>
      <c r="D376" s="754"/>
      <c r="E376" s="908"/>
      <c r="F376" s="974"/>
      <c r="G376" s="777"/>
      <c r="H376" s="777"/>
      <c r="I376" s="777"/>
      <c r="J376" s="777"/>
      <c r="K376" s="777"/>
      <c r="L376" s="773" t="str">
        <f t="shared" si="25"/>
        <v xml:space="preserve"> </v>
      </c>
      <c r="M376" s="973" t="str">
        <f t="shared" si="26"/>
        <v xml:space="preserve"> </v>
      </c>
      <c r="N376" s="973" t="str">
        <f t="shared" si="27"/>
        <v xml:space="preserve"> </v>
      </c>
      <c r="O376" s="973" t="str">
        <f t="shared" si="28"/>
        <v xml:space="preserve"> </v>
      </c>
      <c r="P376" s="973" t="str">
        <f t="shared" si="29"/>
        <v xml:space="preserve"> </v>
      </c>
    </row>
    <row r="377" spans="1:16" x14ac:dyDescent="0.25">
      <c r="A377" s="775"/>
      <c r="B377" s="775"/>
      <c r="C377" s="775"/>
      <c r="D377" s="754"/>
      <c r="E377" s="908"/>
      <c r="F377" s="974"/>
      <c r="G377" s="777"/>
      <c r="H377" s="777"/>
      <c r="I377" s="777"/>
      <c r="J377" s="777"/>
      <c r="K377" s="777"/>
      <c r="L377" s="773" t="str">
        <f t="shared" si="25"/>
        <v xml:space="preserve"> </v>
      </c>
      <c r="M377" s="973" t="str">
        <f t="shared" si="26"/>
        <v xml:space="preserve"> </v>
      </c>
      <c r="N377" s="973" t="str">
        <f t="shared" si="27"/>
        <v xml:space="preserve"> </v>
      </c>
      <c r="O377" s="973" t="str">
        <f t="shared" si="28"/>
        <v xml:space="preserve"> </v>
      </c>
      <c r="P377" s="973" t="str">
        <f t="shared" si="29"/>
        <v xml:space="preserve"> </v>
      </c>
    </row>
    <row r="378" spans="1:16" x14ac:dyDescent="0.25">
      <c r="A378" s="775"/>
      <c r="B378" s="775"/>
      <c r="C378" s="775"/>
      <c r="D378" s="754"/>
      <c r="E378" s="908"/>
      <c r="F378" s="974"/>
      <c r="G378" s="777"/>
      <c r="H378" s="777"/>
      <c r="I378" s="777"/>
      <c r="J378" s="777"/>
      <c r="K378" s="777"/>
      <c r="L378" s="773" t="str">
        <f t="shared" si="25"/>
        <v xml:space="preserve"> </v>
      </c>
      <c r="M378" s="973" t="str">
        <f t="shared" si="26"/>
        <v xml:space="preserve"> </v>
      </c>
      <c r="N378" s="973" t="str">
        <f t="shared" si="27"/>
        <v xml:space="preserve"> </v>
      </c>
      <c r="O378" s="973" t="str">
        <f t="shared" si="28"/>
        <v xml:space="preserve"> </v>
      </c>
      <c r="P378" s="973" t="str">
        <f t="shared" si="29"/>
        <v xml:space="preserve"> </v>
      </c>
    </row>
    <row r="379" spans="1:16" x14ac:dyDescent="0.25">
      <c r="A379" s="775"/>
      <c r="B379" s="775"/>
      <c r="C379" s="775"/>
      <c r="D379" s="754"/>
      <c r="E379" s="908"/>
      <c r="F379" s="974"/>
      <c r="G379" s="777"/>
      <c r="H379" s="777"/>
      <c r="I379" s="777"/>
      <c r="J379" s="777"/>
      <c r="K379" s="777"/>
      <c r="L379" s="773" t="str">
        <f t="shared" si="25"/>
        <v xml:space="preserve"> </v>
      </c>
      <c r="M379" s="973" t="str">
        <f t="shared" si="26"/>
        <v xml:space="preserve"> </v>
      </c>
      <c r="N379" s="973" t="str">
        <f t="shared" si="27"/>
        <v xml:space="preserve"> </v>
      </c>
      <c r="O379" s="973" t="str">
        <f t="shared" si="28"/>
        <v xml:space="preserve"> </v>
      </c>
      <c r="P379" s="973" t="str">
        <f t="shared" si="29"/>
        <v xml:space="preserve"> </v>
      </c>
    </row>
    <row r="380" spans="1:16" x14ac:dyDescent="0.25">
      <c r="A380" s="775"/>
      <c r="B380" s="775"/>
      <c r="C380" s="775"/>
      <c r="D380" s="754"/>
      <c r="E380" s="908"/>
      <c r="F380" s="974"/>
      <c r="G380" s="777"/>
      <c r="H380" s="777"/>
      <c r="I380" s="777"/>
      <c r="J380" s="777"/>
      <c r="K380" s="777"/>
      <c r="L380" s="773" t="str">
        <f t="shared" si="25"/>
        <v xml:space="preserve"> </v>
      </c>
      <c r="M380" s="973" t="str">
        <f t="shared" si="26"/>
        <v xml:space="preserve"> </v>
      </c>
      <c r="N380" s="973" t="str">
        <f t="shared" si="27"/>
        <v xml:space="preserve"> </v>
      </c>
      <c r="O380" s="973" t="str">
        <f t="shared" si="28"/>
        <v xml:space="preserve"> </v>
      </c>
      <c r="P380" s="973" t="str">
        <f t="shared" si="29"/>
        <v xml:space="preserve"> </v>
      </c>
    </row>
    <row r="381" spans="1:16" x14ac:dyDescent="0.25">
      <c r="A381" s="775"/>
      <c r="B381" s="775"/>
      <c r="C381" s="775"/>
      <c r="D381" s="754"/>
      <c r="E381" s="908"/>
      <c r="F381" s="974"/>
      <c r="G381" s="777"/>
      <c r="H381" s="777"/>
      <c r="I381" s="777"/>
      <c r="J381" s="777"/>
      <c r="K381" s="777"/>
      <c r="L381" s="773" t="str">
        <f t="shared" si="25"/>
        <v xml:space="preserve"> </v>
      </c>
      <c r="M381" s="973" t="str">
        <f t="shared" si="26"/>
        <v xml:space="preserve"> </v>
      </c>
      <c r="N381" s="973" t="str">
        <f t="shared" si="27"/>
        <v xml:space="preserve"> </v>
      </c>
      <c r="O381" s="973" t="str">
        <f t="shared" si="28"/>
        <v xml:space="preserve"> </v>
      </c>
      <c r="P381" s="973" t="str">
        <f t="shared" si="29"/>
        <v xml:space="preserve"> </v>
      </c>
    </row>
    <row r="382" spans="1:16" x14ac:dyDescent="0.25">
      <c r="A382" s="775"/>
      <c r="B382" s="775"/>
      <c r="C382" s="775"/>
      <c r="D382" s="754"/>
      <c r="E382" s="908"/>
      <c r="F382" s="974"/>
      <c r="G382" s="777"/>
      <c r="H382" s="777"/>
      <c r="I382" s="777"/>
      <c r="J382" s="777"/>
      <c r="K382" s="777"/>
      <c r="L382" s="773" t="str">
        <f t="shared" si="25"/>
        <v xml:space="preserve"> </v>
      </c>
      <c r="M382" s="973" t="str">
        <f t="shared" si="26"/>
        <v xml:space="preserve"> </v>
      </c>
      <c r="N382" s="973" t="str">
        <f t="shared" si="27"/>
        <v xml:space="preserve"> </v>
      </c>
      <c r="O382" s="973" t="str">
        <f t="shared" si="28"/>
        <v xml:space="preserve"> </v>
      </c>
      <c r="P382" s="973" t="str">
        <f t="shared" si="29"/>
        <v xml:space="preserve"> </v>
      </c>
    </row>
    <row r="383" spans="1:16" x14ac:dyDescent="0.25">
      <c r="A383" s="775"/>
      <c r="B383" s="775"/>
      <c r="C383" s="775"/>
      <c r="D383" s="754"/>
      <c r="E383" s="908"/>
      <c r="F383" s="974"/>
      <c r="G383" s="777"/>
      <c r="H383" s="777"/>
      <c r="I383" s="777"/>
      <c r="J383" s="777"/>
      <c r="K383" s="777"/>
      <c r="L383" s="773" t="str">
        <f t="shared" si="25"/>
        <v xml:space="preserve"> </v>
      </c>
      <c r="M383" s="973" t="str">
        <f t="shared" si="26"/>
        <v xml:space="preserve"> </v>
      </c>
      <c r="N383" s="973" t="str">
        <f t="shared" si="27"/>
        <v xml:space="preserve"> </v>
      </c>
      <c r="O383" s="973" t="str">
        <f t="shared" si="28"/>
        <v xml:space="preserve"> </v>
      </c>
      <c r="P383" s="973" t="str">
        <f t="shared" si="29"/>
        <v xml:space="preserve"> </v>
      </c>
    </row>
    <row r="384" spans="1:16" x14ac:dyDescent="0.25">
      <c r="A384" s="775"/>
      <c r="B384" s="775"/>
      <c r="C384" s="775"/>
      <c r="D384" s="754"/>
      <c r="E384" s="908"/>
      <c r="F384" s="974"/>
      <c r="G384" s="777"/>
      <c r="H384" s="777"/>
      <c r="I384" s="777"/>
      <c r="J384" s="777"/>
      <c r="K384" s="777"/>
      <c r="L384" s="773" t="str">
        <f t="shared" si="25"/>
        <v xml:space="preserve"> </v>
      </c>
      <c r="M384" s="973" t="str">
        <f t="shared" si="26"/>
        <v xml:space="preserve"> </v>
      </c>
      <c r="N384" s="973" t="str">
        <f t="shared" si="27"/>
        <v xml:space="preserve"> </v>
      </c>
      <c r="O384" s="973" t="str">
        <f t="shared" si="28"/>
        <v xml:space="preserve"> </v>
      </c>
      <c r="P384" s="973" t="str">
        <f t="shared" si="29"/>
        <v xml:space="preserve"> </v>
      </c>
    </row>
    <row r="385" spans="1:16" x14ac:dyDescent="0.25">
      <c r="A385" s="775"/>
      <c r="B385" s="775"/>
      <c r="C385" s="775"/>
      <c r="D385" s="754"/>
      <c r="E385" s="908"/>
      <c r="F385" s="974"/>
      <c r="G385" s="777"/>
      <c r="H385" s="777"/>
      <c r="I385" s="777"/>
      <c r="J385" s="777"/>
      <c r="K385" s="777"/>
      <c r="L385" s="773" t="str">
        <f t="shared" si="25"/>
        <v xml:space="preserve"> </v>
      </c>
      <c r="M385" s="973" t="str">
        <f t="shared" si="26"/>
        <v xml:space="preserve"> </v>
      </c>
      <c r="N385" s="973" t="str">
        <f t="shared" si="27"/>
        <v xml:space="preserve"> </v>
      </c>
      <c r="O385" s="973" t="str">
        <f t="shared" si="28"/>
        <v xml:space="preserve"> </v>
      </c>
      <c r="P385" s="973" t="str">
        <f t="shared" si="29"/>
        <v xml:space="preserve"> </v>
      </c>
    </row>
    <row r="386" spans="1:16" x14ac:dyDescent="0.25">
      <c r="A386" s="775"/>
      <c r="B386" s="775"/>
      <c r="C386" s="775"/>
      <c r="D386" s="754"/>
      <c r="E386" s="908"/>
      <c r="F386" s="974"/>
      <c r="G386" s="777"/>
      <c r="H386" s="777"/>
      <c r="I386" s="777"/>
      <c r="J386" s="777"/>
      <c r="K386" s="777"/>
      <c r="L386" s="773" t="str">
        <f t="shared" si="25"/>
        <v xml:space="preserve"> </v>
      </c>
      <c r="M386" s="973" t="str">
        <f t="shared" si="26"/>
        <v xml:space="preserve"> </v>
      </c>
      <c r="N386" s="973" t="str">
        <f t="shared" si="27"/>
        <v xml:space="preserve"> </v>
      </c>
      <c r="O386" s="973" t="str">
        <f t="shared" si="28"/>
        <v xml:space="preserve"> </v>
      </c>
      <c r="P386" s="973" t="str">
        <f t="shared" si="29"/>
        <v xml:space="preserve"> </v>
      </c>
    </row>
    <row r="387" spans="1:16" x14ac:dyDescent="0.25">
      <c r="A387" s="775"/>
      <c r="B387" s="775"/>
      <c r="C387" s="775"/>
      <c r="D387" s="754"/>
      <c r="E387" s="908"/>
      <c r="F387" s="974"/>
      <c r="G387" s="777"/>
      <c r="H387" s="777"/>
      <c r="I387" s="777"/>
      <c r="J387" s="777"/>
      <c r="K387" s="777"/>
      <c r="L387" s="773" t="str">
        <f t="shared" si="25"/>
        <v xml:space="preserve"> </v>
      </c>
      <c r="M387" s="973" t="str">
        <f t="shared" si="26"/>
        <v xml:space="preserve"> </v>
      </c>
      <c r="N387" s="973" t="str">
        <f t="shared" si="27"/>
        <v xml:space="preserve"> </v>
      </c>
      <c r="O387" s="973" t="str">
        <f t="shared" si="28"/>
        <v xml:space="preserve"> </v>
      </c>
      <c r="P387" s="973" t="str">
        <f t="shared" si="29"/>
        <v xml:space="preserve"> </v>
      </c>
    </row>
    <row r="388" spans="1:16" x14ac:dyDescent="0.25">
      <c r="A388" s="775"/>
      <c r="B388" s="775"/>
      <c r="C388" s="775"/>
      <c r="D388" s="754"/>
      <c r="E388" s="908"/>
      <c r="F388" s="974"/>
      <c r="G388" s="777"/>
      <c r="H388" s="777"/>
      <c r="I388" s="777"/>
      <c r="J388" s="777"/>
      <c r="K388" s="777"/>
      <c r="L388" s="773" t="str">
        <f t="shared" si="25"/>
        <v xml:space="preserve"> </v>
      </c>
      <c r="M388" s="973" t="str">
        <f t="shared" si="26"/>
        <v xml:space="preserve"> </v>
      </c>
      <c r="N388" s="973" t="str">
        <f t="shared" si="27"/>
        <v xml:space="preserve"> </v>
      </c>
      <c r="O388" s="973" t="str">
        <f t="shared" si="28"/>
        <v xml:space="preserve"> </v>
      </c>
      <c r="P388" s="973" t="str">
        <f t="shared" si="29"/>
        <v xml:space="preserve"> </v>
      </c>
    </row>
    <row r="389" spans="1:16" x14ac:dyDescent="0.25">
      <c r="A389" s="775"/>
      <c r="B389" s="775"/>
      <c r="C389" s="775"/>
      <c r="D389" s="754"/>
      <c r="E389" s="908"/>
      <c r="F389" s="974"/>
      <c r="G389" s="777"/>
      <c r="H389" s="777"/>
      <c r="I389" s="777"/>
      <c r="J389" s="777"/>
      <c r="K389" s="777"/>
      <c r="L389" s="773" t="str">
        <f t="shared" si="25"/>
        <v xml:space="preserve"> </v>
      </c>
      <c r="M389" s="973" t="str">
        <f t="shared" si="26"/>
        <v xml:space="preserve"> </v>
      </c>
      <c r="N389" s="973" t="str">
        <f t="shared" si="27"/>
        <v xml:space="preserve"> </v>
      </c>
      <c r="O389" s="973" t="str">
        <f t="shared" si="28"/>
        <v xml:space="preserve"> </v>
      </c>
      <c r="P389" s="973" t="str">
        <f t="shared" si="29"/>
        <v xml:space="preserve"> </v>
      </c>
    </row>
    <row r="390" spans="1:16" x14ac:dyDescent="0.25">
      <c r="A390" s="775"/>
      <c r="B390" s="775"/>
      <c r="C390" s="775"/>
      <c r="D390" s="754"/>
      <c r="E390" s="908"/>
      <c r="F390" s="974"/>
      <c r="G390" s="777"/>
      <c r="H390" s="777"/>
      <c r="I390" s="777"/>
      <c r="J390" s="777"/>
      <c r="K390" s="777"/>
      <c r="L390" s="773" t="str">
        <f t="shared" ref="L390:L453" si="30">IF(K390&gt;0,K390*0.86*10^-3," ")</f>
        <v xml:space="preserve"> </v>
      </c>
      <c r="M390" s="973" t="str">
        <f t="shared" ref="M390:M453" si="31">IFERROR(K390/I390," ")</f>
        <v xml:space="preserve"> </v>
      </c>
      <c r="N390" s="973" t="str">
        <f t="shared" ref="N390:N453" si="32">IFERROR(L390/I390," ")</f>
        <v xml:space="preserve"> </v>
      </c>
      <c r="O390" s="973" t="str">
        <f t="shared" ref="O390:O453" si="33">IFERROR(K390/J390," ")</f>
        <v xml:space="preserve"> </v>
      </c>
      <c r="P390" s="973" t="str">
        <f t="shared" ref="P390:P453" si="34">IFERROR(L390/J390," ")</f>
        <v xml:space="preserve"> </v>
      </c>
    </row>
    <row r="391" spans="1:16" x14ac:dyDescent="0.25">
      <c r="A391" s="775"/>
      <c r="B391" s="775"/>
      <c r="C391" s="775"/>
      <c r="D391" s="754"/>
      <c r="E391" s="908"/>
      <c r="F391" s="974"/>
      <c r="G391" s="777"/>
      <c r="H391" s="777"/>
      <c r="I391" s="777"/>
      <c r="J391" s="777"/>
      <c r="K391" s="777"/>
      <c r="L391" s="773" t="str">
        <f t="shared" si="30"/>
        <v xml:space="preserve"> </v>
      </c>
      <c r="M391" s="973" t="str">
        <f t="shared" si="31"/>
        <v xml:space="preserve"> </v>
      </c>
      <c r="N391" s="973" t="str">
        <f t="shared" si="32"/>
        <v xml:space="preserve"> </v>
      </c>
      <c r="O391" s="973" t="str">
        <f t="shared" si="33"/>
        <v xml:space="preserve"> </v>
      </c>
      <c r="P391" s="973" t="str">
        <f t="shared" si="34"/>
        <v xml:space="preserve"> </v>
      </c>
    </row>
    <row r="392" spans="1:16" x14ac:dyDescent="0.25">
      <c r="A392" s="775"/>
      <c r="B392" s="775"/>
      <c r="C392" s="775"/>
      <c r="D392" s="754"/>
      <c r="E392" s="908"/>
      <c r="F392" s="974"/>
      <c r="G392" s="777"/>
      <c r="H392" s="777"/>
      <c r="I392" s="777"/>
      <c r="J392" s="777"/>
      <c r="K392" s="777"/>
      <c r="L392" s="773" t="str">
        <f t="shared" si="30"/>
        <v xml:space="preserve"> </v>
      </c>
      <c r="M392" s="973" t="str">
        <f t="shared" si="31"/>
        <v xml:space="preserve"> </v>
      </c>
      <c r="N392" s="973" t="str">
        <f t="shared" si="32"/>
        <v xml:space="preserve"> </v>
      </c>
      <c r="O392" s="973" t="str">
        <f t="shared" si="33"/>
        <v xml:space="preserve"> </v>
      </c>
      <c r="P392" s="973" t="str">
        <f t="shared" si="34"/>
        <v xml:space="preserve"> </v>
      </c>
    </row>
    <row r="393" spans="1:16" x14ac:dyDescent="0.25">
      <c r="A393" s="775"/>
      <c r="B393" s="775"/>
      <c r="C393" s="775"/>
      <c r="D393" s="754"/>
      <c r="E393" s="908"/>
      <c r="F393" s="974"/>
      <c r="G393" s="777"/>
      <c r="H393" s="777"/>
      <c r="I393" s="777"/>
      <c r="J393" s="777"/>
      <c r="K393" s="777"/>
      <c r="L393" s="773" t="str">
        <f t="shared" si="30"/>
        <v xml:space="preserve"> </v>
      </c>
      <c r="M393" s="973" t="str">
        <f t="shared" si="31"/>
        <v xml:space="preserve"> </v>
      </c>
      <c r="N393" s="973" t="str">
        <f t="shared" si="32"/>
        <v xml:space="preserve"> </v>
      </c>
      <c r="O393" s="973" t="str">
        <f t="shared" si="33"/>
        <v xml:space="preserve"> </v>
      </c>
      <c r="P393" s="973" t="str">
        <f t="shared" si="34"/>
        <v xml:space="preserve"> </v>
      </c>
    </row>
    <row r="394" spans="1:16" x14ac:dyDescent="0.25">
      <c r="A394" s="775"/>
      <c r="B394" s="775"/>
      <c r="C394" s="775"/>
      <c r="D394" s="754"/>
      <c r="E394" s="908"/>
      <c r="F394" s="974"/>
      <c r="G394" s="777"/>
      <c r="H394" s="777"/>
      <c r="I394" s="777"/>
      <c r="J394" s="777"/>
      <c r="K394" s="777"/>
      <c r="L394" s="773" t="str">
        <f t="shared" si="30"/>
        <v xml:space="preserve"> </v>
      </c>
      <c r="M394" s="973" t="str">
        <f t="shared" si="31"/>
        <v xml:space="preserve"> </v>
      </c>
      <c r="N394" s="973" t="str">
        <f t="shared" si="32"/>
        <v xml:space="preserve"> </v>
      </c>
      <c r="O394" s="973" t="str">
        <f t="shared" si="33"/>
        <v xml:space="preserve"> </v>
      </c>
      <c r="P394" s="973" t="str">
        <f t="shared" si="34"/>
        <v xml:space="preserve"> </v>
      </c>
    </row>
    <row r="395" spans="1:16" x14ac:dyDescent="0.25">
      <c r="A395" s="775"/>
      <c r="B395" s="775"/>
      <c r="C395" s="775"/>
      <c r="D395" s="754"/>
      <c r="E395" s="908"/>
      <c r="F395" s="974"/>
      <c r="G395" s="777"/>
      <c r="H395" s="777"/>
      <c r="I395" s="777"/>
      <c r="J395" s="777"/>
      <c r="K395" s="777"/>
      <c r="L395" s="773" t="str">
        <f t="shared" si="30"/>
        <v xml:space="preserve"> </v>
      </c>
      <c r="M395" s="973" t="str">
        <f t="shared" si="31"/>
        <v xml:space="preserve"> </v>
      </c>
      <c r="N395" s="973" t="str">
        <f t="shared" si="32"/>
        <v xml:space="preserve"> </v>
      </c>
      <c r="O395" s="973" t="str">
        <f t="shared" si="33"/>
        <v xml:space="preserve"> </v>
      </c>
      <c r="P395" s="973" t="str">
        <f t="shared" si="34"/>
        <v xml:space="preserve"> </v>
      </c>
    </row>
    <row r="396" spans="1:16" x14ac:dyDescent="0.25">
      <c r="A396" s="775"/>
      <c r="B396" s="775"/>
      <c r="C396" s="775"/>
      <c r="D396" s="754"/>
      <c r="E396" s="908"/>
      <c r="F396" s="974"/>
      <c r="G396" s="777"/>
      <c r="H396" s="777"/>
      <c r="I396" s="777"/>
      <c r="J396" s="777"/>
      <c r="K396" s="777"/>
      <c r="L396" s="773" t="str">
        <f t="shared" si="30"/>
        <v xml:space="preserve"> </v>
      </c>
      <c r="M396" s="973" t="str">
        <f t="shared" si="31"/>
        <v xml:space="preserve"> </v>
      </c>
      <c r="N396" s="973" t="str">
        <f t="shared" si="32"/>
        <v xml:space="preserve"> </v>
      </c>
      <c r="O396" s="973" t="str">
        <f t="shared" si="33"/>
        <v xml:space="preserve"> </v>
      </c>
      <c r="P396" s="973" t="str">
        <f t="shared" si="34"/>
        <v xml:space="preserve"> </v>
      </c>
    </row>
    <row r="397" spans="1:16" x14ac:dyDescent="0.25">
      <c r="A397" s="775"/>
      <c r="B397" s="775"/>
      <c r="C397" s="775"/>
      <c r="D397" s="754"/>
      <c r="E397" s="908"/>
      <c r="F397" s="974"/>
      <c r="G397" s="777"/>
      <c r="H397" s="777"/>
      <c r="I397" s="777"/>
      <c r="J397" s="777"/>
      <c r="K397" s="777"/>
      <c r="L397" s="773" t="str">
        <f t="shared" si="30"/>
        <v xml:space="preserve"> </v>
      </c>
      <c r="M397" s="973" t="str">
        <f t="shared" si="31"/>
        <v xml:space="preserve"> </v>
      </c>
      <c r="N397" s="973" t="str">
        <f t="shared" si="32"/>
        <v xml:space="preserve"> </v>
      </c>
      <c r="O397" s="973" t="str">
        <f t="shared" si="33"/>
        <v xml:space="preserve"> </v>
      </c>
      <c r="P397" s="973" t="str">
        <f t="shared" si="34"/>
        <v xml:space="preserve"> </v>
      </c>
    </row>
    <row r="398" spans="1:16" x14ac:dyDescent="0.25">
      <c r="A398" s="775"/>
      <c r="B398" s="775"/>
      <c r="C398" s="775"/>
      <c r="D398" s="754"/>
      <c r="E398" s="908"/>
      <c r="F398" s="974"/>
      <c r="G398" s="777"/>
      <c r="H398" s="777"/>
      <c r="I398" s="777"/>
      <c r="J398" s="777"/>
      <c r="K398" s="777"/>
      <c r="L398" s="773" t="str">
        <f t="shared" si="30"/>
        <v xml:space="preserve"> </v>
      </c>
      <c r="M398" s="973" t="str">
        <f t="shared" si="31"/>
        <v xml:space="preserve"> </v>
      </c>
      <c r="N398" s="973" t="str">
        <f t="shared" si="32"/>
        <v xml:space="preserve"> </v>
      </c>
      <c r="O398" s="973" t="str">
        <f t="shared" si="33"/>
        <v xml:space="preserve"> </v>
      </c>
      <c r="P398" s="973" t="str">
        <f t="shared" si="34"/>
        <v xml:space="preserve"> </v>
      </c>
    </row>
    <row r="399" spans="1:16" x14ac:dyDescent="0.25">
      <c r="A399" s="775"/>
      <c r="B399" s="775"/>
      <c r="C399" s="775"/>
      <c r="D399" s="754"/>
      <c r="E399" s="908"/>
      <c r="F399" s="974"/>
      <c r="G399" s="777"/>
      <c r="H399" s="777"/>
      <c r="I399" s="777"/>
      <c r="J399" s="777"/>
      <c r="K399" s="777"/>
      <c r="L399" s="773" t="str">
        <f t="shared" si="30"/>
        <v xml:space="preserve"> </v>
      </c>
      <c r="M399" s="973" t="str">
        <f t="shared" si="31"/>
        <v xml:space="preserve"> </v>
      </c>
      <c r="N399" s="973" t="str">
        <f t="shared" si="32"/>
        <v xml:space="preserve"> </v>
      </c>
      <c r="O399" s="973" t="str">
        <f t="shared" si="33"/>
        <v xml:space="preserve"> </v>
      </c>
      <c r="P399" s="973" t="str">
        <f t="shared" si="34"/>
        <v xml:space="preserve"> </v>
      </c>
    </row>
    <row r="400" spans="1:16" x14ac:dyDescent="0.25">
      <c r="A400" s="775"/>
      <c r="B400" s="775"/>
      <c r="C400" s="775"/>
      <c r="D400" s="754"/>
      <c r="E400" s="908"/>
      <c r="F400" s="974"/>
      <c r="G400" s="777"/>
      <c r="H400" s="777"/>
      <c r="I400" s="777"/>
      <c r="J400" s="777"/>
      <c r="K400" s="777"/>
      <c r="L400" s="773" t="str">
        <f t="shared" si="30"/>
        <v xml:space="preserve"> </v>
      </c>
      <c r="M400" s="973" t="str">
        <f t="shared" si="31"/>
        <v xml:space="preserve"> </v>
      </c>
      <c r="N400" s="973" t="str">
        <f t="shared" si="32"/>
        <v xml:space="preserve"> </v>
      </c>
      <c r="O400" s="973" t="str">
        <f t="shared" si="33"/>
        <v xml:space="preserve"> </v>
      </c>
      <c r="P400" s="973" t="str">
        <f t="shared" si="34"/>
        <v xml:space="preserve"> </v>
      </c>
    </row>
    <row r="401" spans="1:16" x14ac:dyDescent="0.25">
      <c r="A401" s="775"/>
      <c r="B401" s="775"/>
      <c r="C401" s="775"/>
      <c r="D401" s="754"/>
      <c r="E401" s="908"/>
      <c r="F401" s="974"/>
      <c r="G401" s="777"/>
      <c r="H401" s="777"/>
      <c r="I401" s="777"/>
      <c r="J401" s="777"/>
      <c r="K401" s="777"/>
      <c r="L401" s="773" t="str">
        <f t="shared" si="30"/>
        <v xml:space="preserve"> </v>
      </c>
      <c r="M401" s="973" t="str">
        <f t="shared" si="31"/>
        <v xml:space="preserve"> </v>
      </c>
      <c r="N401" s="973" t="str">
        <f t="shared" si="32"/>
        <v xml:space="preserve"> </v>
      </c>
      <c r="O401" s="973" t="str">
        <f t="shared" si="33"/>
        <v xml:space="preserve"> </v>
      </c>
      <c r="P401" s="973" t="str">
        <f t="shared" si="34"/>
        <v xml:space="preserve"> </v>
      </c>
    </row>
    <row r="402" spans="1:16" x14ac:dyDescent="0.25">
      <c r="A402" s="775"/>
      <c r="B402" s="775"/>
      <c r="C402" s="775"/>
      <c r="D402" s="754"/>
      <c r="E402" s="908"/>
      <c r="F402" s="974"/>
      <c r="G402" s="777"/>
      <c r="H402" s="777"/>
      <c r="I402" s="777"/>
      <c r="J402" s="777"/>
      <c r="K402" s="777"/>
      <c r="L402" s="773" t="str">
        <f t="shared" si="30"/>
        <v xml:space="preserve"> </v>
      </c>
      <c r="M402" s="973" t="str">
        <f t="shared" si="31"/>
        <v xml:space="preserve"> </v>
      </c>
      <c r="N402" s="973" t="str">
        <f t="shared" si="32"/>
        <v xml:space="preserve"> </v>
      </c>
      <c r="O402" s="973" t="str">
        <f t="shared" si="33"/>
        <v xml:space="preserve"> </v>
      </c>
      <c r="P402" s="973" t="str">
        <f t="shared" si="34"/>
        <v xml:space="preserve"> </v>
      </c>
    </row>
    <row r="403" spans="1:16" x14ac:dyDescent="0.25">
      <c r="A403" s="775"/>
      <c r="B403" s="775"/>
      <c r="C403" s="775"/>
      <c r="D403" s="754"/>
      <c r="E403" s="908"/>
      <c r="F403" s="974"/>
      <c r="G403" s="777"/>
      <c r="H403" s="777"/>
      <c r="I403" s="777"/>
      <c r="J403" s="777"/>
      <c r="K403" s="777"/>
      <c r="L403" s="773" t="str">
        <f t="shared" si="30"/>
        <v xml:space="preserve"> </v>
      </c>
      <c r="M403" s="973" t="str">
        <f t="shared" si="31"/>
        <v xml:space="preserve"> </v>
      </c>
      <c r="N403" s="973" t="str">
        <f t="shared" si="32"/>
        <v xml:space="preserve"> </v>
      </c>
      <c r="O403" s="973" t="str">
        <f t="shared" si="33"/>
        <v xml:space="preserve"> </v>
      </c>
      <c r="P403" s="973" t="str">
        <f t="shared" si="34"/>
        <v xml:space="preserve"> </v>
      </c>
    </row>
    <row r="404" spans="1:16" x14ac:dyDescent="0.25">
      <c r="A404" s="775"/>
      <c r="B404" s="775"/>
      <c r="C404" s="775"/>
      <c r="D404" s="754"/>
      <c r="E404" s="908"/>
      <c r="F404" s="974"/>
      <c r="G404" s="777"/>
      <c r="H404" s="777"/>
      <c r="I404" s="777"/>
      <c r="J404" s="777"/>
      <c r="K404" s="777"/>
      <c r="L404" s="773" t="str">
        <f t="shared" si="30"/>
        <v xml:space="preserve"> </v>
      </c>
      <c r="M404" s="973" t="str">
        <f t="shared" si="31"/>
        <v xml:space="preserve"> </v>
      </c>
      <c r="N404" s="973" t="str">
        <f t="shared" si="32"/>
        <v xml:space="preserve"> </v>
      </c>
      <c r="O404" s="973" t="str">
        <f t="shared" si="33"/>
        <v xml:space="preserve"> </v>
      </c>
      <c r="P404" s="973" t="str">
        <f t="shared" si="34"/>
        <v xml:space="preserve"> </v>
      </c>
    </row>
    <row r="405" spans="1:16" x14ac:dyDescent="0.25">
      <c r="A405" s="775"/>
      <c r="B405" s="775"/>
      <c r="C405" s="775"/>
      <c r="D405" s="754"/>
      <c r="E405" s="908"/>
      <c r="F405" s="974"/>
      <c r="G405" s="777"/>
      <c r="H405" s="777"/>
      <c r="I405" s="777"/>
      <c r="J405" s="777"/>
      <c r="K405" s="777"/>
      <c r="L405" s="773" t="str">
        <f t="shared" si="30"/>
        <v xml:space="preserve"> </v>
      </c>
      <c r="M405" s="973" t="str">
        <f t="shared" si="31"/>
        <v xml:space="preserve"> </v>
      </c>
      <c r="N405" s="973" t="str">
        <f t="shared" si="32"/>
        <v xml:space="preserve"> </v>
      </c>
      <c r="O405" s="973" t="str">
        <f t="shared" si="33"/>
        <v xml:space="preserve"> </v>
      </c>
      <c r="P405" s="973" t="str">
        <f t="shared" si="34"/>
        <v xml:space="preserve"> </v>
      </c>
    </row>
    <row r="406" spans="1:16" x14ac:dyDescent="0.25">
      <c r="A406" s="775"/>
      <c r="B406" s="775"/>
      <c r="C406" s="775"/>
      <c r="D406" s="754"/>
      <c r="E406" s="908"/>
      <c r="F406" s="974"/>
      <c r="G406" s="777"/>
      <c r="H406" s="777"/>
      <c r="I406" s="777"/>
      <c r="J406" s="777"/>
      <c r="K406" s="777"/>
      <c r="L406" s="773" t="str">
        <f t="shared" si="30"/>
        <v xml:space="preserve"> </v>
      </c>
      <c r="M406" s="973" t="str">
        <f t="shared" si="31"/>
        <v xml:space="preserve"> </v>
      </c>
      <c r="N406" s="973" t="str">
        <f t="shared" si="32"/>
        <v xml:space="preserve"> </v>
      </c>
      <c r="O406" s="973" t="str">
        <f t="shared" si="33"/>
        <v xml:space="preserve"> </v>
      </c>
      <c r="P406" s="973" t="str">
        <f t="shared" si="34"/>
        <v xml:space="preserve"> </v>
      </c>
    </row>
    <row r="407" spans="1:16" x14ac:dyDescent="0.25">
      <c r="A407" s="775"/>
      <c r="B407" s="775"/>
      <c r="C407" s="775"/>
      <c r="D407" s="754"/>
      <c r="E407" s="908"/>
      <c r="F407" s="974"/>
      <c r="G407" s="777"/>
      <c r="H407" s="777"/>
      <c r="I407" s="777"/>
      <c r="J407" s="777"/>
      <c r="K407" s="777"/>
      <c r="L407" s="773" t="str">
        <f t="shared" si="30"/>
        <v xml:space="preserve"> </v>
      </c>
      <c r="M407" s="973" t="str">
        <f t="shared" si="31"/>
        <v xml:space="preserve"> </v>
      </c>
      <c r="N407" s="973" t="str">
        <f t="shared" si="32"/>
        <v xml:space="preserve"> </v>
      </c>
      <c r="O407" s="973" t="str">
        <f t="shared" si="33"/>
        <v xml:space="preserve"> </v>
      </c>
      <c r="P407" s="973" t="str">
        <f t="shared" si="34"/>
        <v xml:space="preserve"> </v>
      </c>
    </row>
    <row r="408" spans="1:16" x14ac:dyDescent="0.25">
      <c r="A408" s="775"/>
      <c r="B408" s="775"/>
      <c r="C408" s="775"/>
      <c r="D408" s="754"/>
      <c r="E408" s="908"/>
      <c r="F408" s="974"/>
      <c r="G408" s="777"/>
      <c r="H408" s="777"/>
      <c r="I408" s="777"/>
      <c r="J408" s="777"/>
      <c r="K408" s="777"/>
      <c r="L408" s="773" t="str">
        <f t="shared" si="30"/>
        <v xml:space="preserve"> </v>
      </c>
      <c r="M408" s="973" t="str">
        <f t="shared" si="31"/>
        <v xml:space="preserve"> </v>
      </c>
      <c r="N408" s="973" t="str">
        <f t="shared" si="32"/>
        <v xml:space="preserve"> </v>
      </c>
      <c r="O408" s="973" t="str">
        <f t="shared" si="33"/>
        <v xml:space="preserve"> </v>
      </c>
      <c r="P408" s="973" t="str">
        <f t="shared" si="34"/>
        <v xml:space="preserve"> </v>
      </c>
    </row>
    <row r="409" spans="1:16" x14ac:dyDescent="0.25">
      <c r="A409" s="775"/>
      <c r="B409" s="775"/>
      <c r="C409" s="775"/>
      <c r="D409" s="754"/>
      <c r="E409" s="908"/>
      <c r="F409" s="974"/>
      <c r="G409" s="777"/>
      <c r="H409" s="777"/>
      <c r="I409" s="777"/>
      <c r="J409" s="777"/>
      <c r="K409" s="777"/>
      <c r="L409" s="773" t="str">
        <f t="shared" si="30"/>
        <v xml:space="preserve"> </v>
      </c>
      <c r="M409" s="973" t="str">
        <f t="shared" si="31"/>
        <v xml:space="preserve"> </v>
      </c>
      <c r="N409" s="973" t="str">
        <f t="shared" si="32"/>
        <v xml:space="preserve"> </v>
      </c>
      <c r="O409" s="973" t="str">
        <f t="shared" si="33"/>
        <v xml:space="preserve"> </v>
      </c>
      <c r="P409" s="973" t="str">
        <f t="shared" si="34"/>
        <v xml:space="preserve"> </v>
      </c>
    </row>
    <row r="410" spans="1:16" x14ac:dyDescent="0.25">
      <c r="A410" s="775"/>
      <c r="B410" s="775"/>
      <c r="C410" s="775"/>
      <c r="D410" s="754"/>
      <c r="E410" s="908"/>
      <c r="F410" s="974"/>
      <c r="G410" s="777"/>
      <c r="H410" s="777"/>
      <c r="I410" s="777"/>
      <c r="J410" s="777"/>
      <c r="K410" s="777"/>
      <c r="L410" s="773" t="str">
        <f t="shared" si="30"/>
        <v xml:space="preserve"> </v>
      </c>
      <c r="M410" s="973" t="str">
        <f t="shared" si="31"/>
        <v xml:space="preserve"> </v>
      </c>
      <c r="N410" s="973" t="str">
        <f t="shared" si="32"/>
        <v xml:space="preserve"> </v>
      </c>
      <c r="O410" s="973" t="str">
        <f t="shared" si="33"/>
        <v xml:space="preserve"> </v>
      </c>
      <c r="P410" s="973" t="str">
        <f t="shared" si="34"/>
        <v xml:space="preserve"> </v>
      </c>
    </row>
    <row r="411" spans="1:16" x14ac:dyDescent="0.25">
      <c r="A411" s="775"/>
      <c r="B411" s="775"/>
      <c r="C411" s="775"/>
      <c r="D411" s="754"/>
      <c r="E411" s="908"/>
      <c r="F411" s="974"/>
      <c r="G411" s="777"/>
      <c r="H411" s="777"/>
      <c r="I411" s="777"/>
      <c r="J411" s="777"/>
      <c r="K411" s="777"/>
      <c r="L411" s="773" t="str">
        <f t="shared" si="30"/>
        <v xml:space="preserve"> </v>
      </c>
      <c r="M411" s="973" t="str">
        <f t="shared" si="31"/>
        <v xml:space="preserve"> </v>
      </c>
      <c r="N411" s="973" t="str">
        <f t="shared" si="32"/>
        <v xml:space="preserve"> </v>
      </c>
      <c r="O411" s="973" t="str">
        <f t="shared" si="33"/>
        <v xml:space="preserve"> </v>
      </c>
      <c r="P411" s="973" t="str">
        <f t="shared" si="34"/>
        <v xml:space="preserve"> </v>
      </c>
    </row>
    <row r="412" spans="1:16" x14ac:dyDescent="0.25">
      <c r="A412" s="775"/>
      <c r="B412" s="775"/>
      <c r="C412" s="775"/>
      <c r="D412" s="754"/>
      <c r="E412" s="908"/>
      <c r="F412" s="974"/>
      <c r="G412" s="777"/>
      <c r="H412" s="777"/>
      <c r="I412" s="777"/>
      <c r="J412" s="777"/>
      <c r="K412" s="777"/>
      <c r="L412" s="773" t="str">
        <f t="shared" si="30"/>
        <v xml:space="preserve"> </v>
      </c>
      <c r="M412" s="973" t="str">
        <f t="shared" si="31"/>
        <v xml:space="preserve"> </v>
      </c>
      <c r="N412" s="973" t="str">
        <f t="shared" si="32"/>
        <v xml:space="preserve"> </v>
      </c>
      <c r="O412" s="973" t="str">
        <f t="shared" si="33"/>
        <v xml:space="preserve"> </v>
      </c>
      <c r="P412" s="973" t="str">
        <f t="shared" si="34"/>
        <v xml:space="preserve"> </v>
      </c>
    </row>
    <row r="413" spans="1:16" x14ac:dyDescent="0.25">
      <c r="A413" s="775"/>
      <c r="B413" s="775"/>
      <c r="C413" s="775"/>
      <c r="D413" s="754"/>
      <c r="E413" s="908"/>
      <c r="F413" s="974"/>
      <c r="G413" s="777"/>
      <c r="H413" s="777"/>
      <c r="I413" s="777"/>
      <c r="J413" s="777"/>
      <c r="K413" s="777"/>
      <c r="L413" s="773" t="str">
        <f t="shared" si="30"/>
        <v xml:space="preserve"> </v>
      </c>
      <c r="M413" s="973" t="str">
        <f t="shared" si="31"/>
        <v xml:space="preserve"> </v>
      </c>
      <c r="N413" s="973" t="str">
        <f t="shared" si="32"/>
        <v xml:space="preserve"> </v>
      </c>
      <c r="O413" s="973" t="str">
        <f t="shared" si="33"/>
        <v xml:space="preserve"> </v>
      </c>
      <c r="P413" s="973" t="str">
        <f t="shared" si="34"/>
        <v xml:space="preserve"> </v>
      </c>
    </row>
    <row r="414" spans="1:16" x14ac:dyDescent="0.25">
      <c r="A414" s="775"/>
      <c r="B414" s="775"/>
      <c r="C414" s="775"/>
      <c r="D414" s="754"/>
      <c r="E414" s="908"/>
      <c r="F414" s="974"/>
      <c r="G414" s="777"/>
      <c r="H414" s="777"/>
      <c r="I414" s="777"/>
      <c r="J414" s="777"/>
      <c r="K414" s="777"/>
      <c r="L414" s="773" t="str">
        <f t="shared" si="30"/>
        <v xml:space="preserve"> </v>
      </c>
      <c r="M414" s="973" t="str">
        <f t="shared" si="31"/>
        <v xml:space="preserve"> </v>
      </c>
      <c r="N414" s="973" t="str">
        <f t="shared" si="32"/>
        <v xml:space="preserve"> </v>
      </c>
      <c r="O414" s="973" t="str">
        <f t="shared" si="33"/>
        <v xml:space="preserve"> </v>
      </c>
      <c r="P414" s="973" t="str">
        <f t="shared" si="34"/>
        <v xml:space="preserve"> </v>
      </c>
    </row>
    <row r="415" spans="1:16" x14ac:dyDescent="0.25">
      <c r="A415" s="775"/>
      <c r="B415" s="775"/>
      <c r="C415" s="775"/>
      <c r="D415" s="754"/>
      <c r="E415" s="908"/>
      <c r="F415" s="974"/>
      <c r="G415" s="777"/>
      <c r="H415" s="777"/>
      <c r="I415" s="777"/>
      <c r="J415" s="777"/>
      <c r="K415" s="777"/>
      <c r="L415" s="773" t="str">
        <f t="shared" si="30"/>
        <v xml:space="preserve"> </v>
      </c>
      <c r="M415" s="973" t="str">
        <f t="shared" si="31"/>
        <v xml:space="preserve"> </v>
      </c>
      <c r="N415" s="973" t="str">
        <f t="shared" si="32"/>
        <v xml:space="preserve"> </v>
      </c>
      <c r="O415" s="973" t="str">
        <f t="shared" si="33"/>
        <v xml:space="preserve"> </v>
      </c>
      <c r="P415" s="973" t="str">
        <f t="shared" si="34"/>
        <v xml:space="preserve"> </v>
      </c>
    </row>
    <row r="416" spans="1:16" x14ac:dyDescent="0.25">
      <c r="A416" s="775"/>
      <c r="B416" s="775"/>
      <c r="C416" s="775"/>
      <c r="D416" s="754"/>
      <c r="E416" s="908"/>
      <c r="F416" s="974"/>
      <c r="G416" s="777"/>
      <c r="H416" s="777"/>
      <c r="I416" s="777"/>
      <c r="J416" s="777"/>
      <c r="K416" s="777"/>
      <c r="L416" s="773" t="str">
        <f t="shared" si="30"/>
        <v xml:space="preserve"> </v>
      </c>
      <c r="M416" s="973" t="str">
        <f t="shared" si="31"/>
        <v xml:space="preserve"> </v>
      </c>
      <c r="N416" s="973" t="str">
        <f t="shared" si="32"/>
        <v xml:space="preserve"> </v>
      </c>
      <c r="O416" s="973" t="str">
        <f t="shared" si="33"/>
        <v xml:space="preserve"> </v>
      </c>
      <c r="P416" s="973" t="str">
        <f t="shared" si="34"/>
        <v xml:space="preserve"> </v>
      </c>
    </row>
    <row r="417" spans="1:16" x14ac:dyDescent="0.25">
      <c r="A417" s="775"/>
      <c r="B417" s="775"/>
      <c r="C417" s="775"/>
      <c r="D417" s="754"/>
      <c r="E417" s="908"/>
      <c r="F417" s="974"/>
      <c r="G417" s="777"/>
      <c r="H417" s="777"/>
      <c r="I417" s="777"/>
      <c r="J417" s="777"/>
      <c r="K417" s="777"/>
      <c r="L417" s="773" t="str">
        <f t="shared" si="30"/>
        <v xml:space="preserve"> </v>
      </c>
      <c r="M417" s="973" t="str">
        <f t="shared" si="31"/>
        <v xml:space="preserve"> </v>
      </c>
      <c r="N417" s="973" t="str">
        <f t="shared" si="32"/>
        <v xml:space="preserve"> </v>
      </c>
      <c r="O417" s="973" t="str">
        <f t="shared" si="33"/>
        <v xml:space="preserve"> </v>
      </c>
      <c r="P417" s="973" t="str">
        <f t="shared" si="34"/>
        <v xml:space="preserve"> </v>
      </c>
    </row>
    <row r="418" spans="1:16" x14ac:dyDescent="0.25">
      <c r="A418" s="775"/>
      <c r="B418" s="775"/>
      <c r="C418" s="775"/>
      <c r="D418" s="754"/>
      <c r="E418" s="908"/>
      <c r="F418" s="974"/>
      <c r="G418" s="777"/>
      <c r="H418" s="777"/>
      <c r="I418" s="777"/>
      <c r="J418" s="777"/>
      <c r="K418" s="777"/>
      <c r="L418" s="773" t="str">
        <f t="shared" si="30"/>
        <v xml:space="preserve"> </v>
      </c>
      <c r="M418" s="973" t="str">
        <f t="shared" si="31"/>
        <v xml:space="preserve"> </v>
      </c>
      <c r="N418" s="973" t="str">
        <f t="shared" si="32"/>
        <v xml:space="preserve"> </v>
      </c>
      <c r="O418" s="973" t="str">
        <f t="shared" si="33"/>
        <v xml:space="preserve"> </v>
      </c>
      <c r="P418" s="973" t="str">
        <f t="shared" si="34"/>
        <v xml:space="preserve"> </v>
      </c>
    </row>
    <row r="419" spans="1:16" x14ac:dyDescent="0.25">
      <c r="A419" s="775"/>
      <c r="B419" s="775"/>
      <c r="C419" s="775"/>
      <c r="D419" s="754"/>
      <c r="E419" s="908"/>
      <c r="F419" s="974"/>
      <c r="G419" s="777"/>
      <c r="H419" s="777"/>
      <c r="I419" s="777"/>
      <c r="J419" s="777"/>
      <c r="K419" s="777"/>
      <c r="L419" s="773" t="str">
        <f t="shared" si="30"/>
        <v xml:space="preserve"> </v>
      </c>
      <c r="M419" s="973" t="str">
        <f t="shared" si="31"/>
        <v xml:space="preserve"> </v>
      </c>
      <c r="N419" s="973" t="str">
        <f t="shared" si="32"/>
        <v xml:space="preserve"> </v>
      </c>
      <c r="O419" s="973" t="str">
        <f t="shared" si="33"/>
        <v xml:space="preserve"> </v>
      </c>
      <c r="P419" s="973" t="str">
        <f t="shared" si="34"/>
        <v xml:space="preserve"> </v>
      </c>
    </row>
    <row r="420" spans="1:16" x14ac:dyDescent="0.25">
      <c r="A420" s="775"/>
      <c r="B420" s="775"/>
      <c r="C420" s="775"/>
      <c r="D420" s="754"/>
      <c r="E420" s="908"/>
      <c r="F420" s="974"/>
      <c r="G420" s="777"/>
      <c r="H420" s="777"/>
      <c r="I420" s="777"/>
      <c r="J420" s="777"/>
      <c r="K420" s="777"/>
      <c r="L420" s="773" t="str">
        <f t="shared" si="30"/>
        <v xml:space="preserve"> </v>
      </c>
      <c r="M420" s="973" t="str">
        <f t="shared" si="31"/>
        <v xml:space="preserve"> </v>
      </c>
      <c r="N420" s="973" t="str">
        <f t="shared" si="32"/>
        <v xml:space="preserve"> </v>
      </c>
      <c r="O420" s="973" t="str">
        <f t="shared" si="33"/>
        <v xml:space="preserve"> </v>
      </c>
      <c r="P420" s="973" t="str">
        <f t="shared" si="34"/>
        <v xml:space="preserve"> </v>
      </c>
    </row>
    <row r="421" spans="1:16" x14ac:dyDescent="0.25">
      <c r="A421" s="775"/>
      <c r="B421" s="775"/>
      <c r="C421" s="775"/>
      <c r="D421" s="754"/>
      <c r="E421" s="908"/>
      <c r="F421" s="974"/>
      <c r="G421" s="777"/>
      <c r="H421" s="777"/>
      <c r="I421" s="777"/>
      <c r="J421" s="777"/>
      <c r="K421" s="777"/>
      <c r="L421" s="773" t="str">
        <f t="shared" si="30"/>
        <v xml:space="preserve"> </v>
      </c>
      <c r="M421" s="973" t="str">
        <f t="shared" si="31"/>
        <v xml:space="preserve"> </v>
      </c>
      <c r="N421" s="973" t="str">
        <f t="shared" si="32"/>
        <v xml:space="preserve"> </v>
      </c>
      <c r="O421" s="973" t="str">
        <f t="shared" si="33"/>
        <v xml:space="preserve"> </v>
      </c>
      <c r="P421" s="973" t="str">
        <f t="shared" si="34"/>
        <v xml:space="preserve"> </v>
      </c>
    </row>
    <row r="422" spans="1:16" x14ac:dyDescent="0.25">
      <c r="A422" s="775"/>
      <c r="B422" s="775"/>
      <c r="C422" s="775"/>
      <c r="D422" s="754"/>
      <c r="E422" s="908"/>
      <c r="F422" s="974"/>
      <c r="G422" s="777"/>
      <c r="H422" s="777"/>
      <c r="I422" s="777"/>
      <c r="J422" s="777"/>
      <c r="K422" s="777"/>
      <c r="L422" s="773" t="str">
        <f t="shared" si="30"/>
        <v xml:space="preserve"> </v>
      </c>
      <c r="M422" s="973" t="str">
        <f t="shared" si="31"/>
        <v xml:space="preserve"> </v>
      </c>
      <c r="N422" s="973" t="str">
        <f t="shared" si="32"/>
        <v xml:space="preserve"> </v>
      </c>
      <c r="O422" s="973" t="str">
        <f t="shared" si="33"/>
        <v xml:space="preserve"> </v>
      </c>
      <c r="P422" s="973" t="str">
        <f t="shared" si="34"/>
        <v xml:space="preserve"> </v>
      </c>
    </row>
    <row r="423" spans="1:16" x14ac:dyDescent="0.25">
      <c r="A423" s="775"/>
      <c r="B423" s="775"/>
      <c r="C423" s="775"/>
      <c r="D423" s="754"/>
      <c r="E423" s="908"/>
      <c r="F423" s="974"/>
      <c r="G423" s="777"/>
      <c r="H423" s="777"/>
      <c r="I423" s="777"/>
      <c r="J423" s="777"/>
      <c r="K423" s="777"/>
      <c r="L423" s="773" t="str">
        <f t="shared" si="30"/>
        <v xml:space="preserve"> </v>
      </c>
      <c r="M423" s="973" t="str">
        <f t="shared" si="31"/>
        <v xml:space="preserve"> </v>
      </c>
      <c r="N423" s="973" t="str">
        <f t="shared" si="32"/>
        <v xml:space="preserve"> </v>
      </c>
      <c r="O423" s="973" t="str">
        <f t="shared" si="33"/>
        <v xml:space="preserve"> </v>
      </c>
      <c r="P423" s="973" t="str">
        <f t="shared" si="34"/>
        <v xml:space="preserve"> </v>
      </c>
    </row>
    <row r="424" spans="1:16" x14ac:dyDescent="0.25">
      <c r="A424" s="775"/>
      <c r="B424" s="775"/>
      <c r="C424" s="775"/>
      <c r="D424" s="754"/>
      <c r="E424" s="908"/>
      <c r="F424" s="974"/>
      <c r="G424" s="777"/>
      <c r="H424" s="777"/>
      <c r="I424" s="777"/>
      <c r="J424" s="777"/>
      <c r="K424" s="777"/>
      <c r="L424" s="773" t="str">
        <f t="shared" si="30"/>
        <v xml:space="preserve"> </v>
      </c>
      <c r="M424" s="973" t="str">
        <f t="shared" si="31"/>
        <v xml:space="preserve"> </v>
      </c>
      <c r="N424" s="973" t="str">
        <f t="shared" si="32"/>
        <v xml:space="preserve"> </v>
      </c>
      <c r="O424" s="973" t="str">
        <f t="shared" si="33"/>
        <v xml:space="preserve"> </v>
      </c>
      <c r="P424" s="973" t="str">
        <f t="shared" si="34"/>
        <v xml:space="preserve"> </v>
      </c>
    </row>
    <row r="425" spans="1:16" x14ac:dyDescent="0.25">
      <c r="A425" s="775"/>
      <c r="B425" s="775"/>
      <c r="C425" s="775"/>
      <c r="D425" s="754"/>
      <c r="E425" s="908"/>
      <c r="F425" s="974"/>
      <c r="G425" s="777"/>
      <c r="H425" s="777"/>
      <c r="I425" s="777"/>
      <c r="J425" s="777"/>
      <c r="K425" s="777"/>
      <c r="L425" s="773" t="str">
        <f t="shared" si="30"/>
        <v xml:space="preserve"> </v>
      </c>
      <c r="M425" s="973" t="str">
        <f t="shared" si="31"/>
        <v xml:space="preserve"> </v>
      </c>
      <c r="N425" s="973" t="str">
        <f t="shared" si="32"/>
        <v xml:space="preserve"> </v>
      </c>
      <c r="O425" s="973" t="str">
        <f t="shared" si="33"/>
        <v xml:space="preserve"> </v>
      </c>
      <c r="P425" s="973" t="str">
        <f t="shared" si="34"/>
        <v xml:space="preserve"> </v>
      </c>
    </row>
    <row r="426" spans="1:16" x14ac:dyDescent="0.25">
      <c r="A426" s="775"/>
      <c r="B426" s="775"/>
      <c r="C426" s="775"/>
      <c r="D426" s="754"/>
      <c r="E426" s="908"/>
      <c r="F426" s="974"/>
      <c r="G426" s="777"/>
      <c r="H426" s="777"/>
      <c r="I426" s="777"/>
      <c r="J426" s="777"/>
      <c r="K426" s="777"/>
      <c r="L426" s="773" t="str">
        <f t="shared" si="30"/>
        <v xml:space="preserve"> </v>
      </c>
      <c r="M426" s="973" t="str">
        <f t="shared" si="31"/>
        <v xml:space="preserve"> </v>
      </c>
      <c r="N426" s="973" t="str">
        <f t="shared" si="32"/>
        <v xml:space="preserve"> </v>
      </c>
      <c r="O426" s="973" t="str">
        <f t="shared" si="33"/>
        <v xml:space="preserve"> </v>
      </c>
      <c r="P426" s="973" t="str">
        <f t="shared" si="34"/>
        <v xml:space="preserve"> </v>
      </c>
    </row>
    <row r="427" spans="1:16" x14ac:dyDescent="0.25">
      <c r="A427" s="775"/>
      <c r="B427" s="775"/>
      <c r="C427" s="775"/>
      <c r="D427" s="754"/>
      <c r="E427" s="908"/>
      <c r="F427" s="974"/>
      <c r="G427" s="777"/>
      <c r="H427" s="777"/>
      <c r="I427" s="777"/>
      <c r="J427" s="777"/>
      <c r="K427" s="777"/>
      <c r="L427" s="773" t="str">
        <f t="shared" si="30"/>
        <v xml:space="preserve"> </v>
      </c>
      <c r="M427" s="973" t="str">
        <f t="shared" si="31"/>
        <v xml:space="preserve"> </v>
      </c>
      <c r="N427" s="973" t="str">
        <f t="shared" si="32"/>
        <v xml:space="preserve"> </v>
      </c>
      <c r="O427" s="973" t="str">
        <f t="shared" si="33"/>
        <v xml:space="preserve"> </v>
      </c>
      <c r="P427" s="973" t="str">
        <f t="shared" si="34"/>
        <v xml:space="preserve"> </v>
      </c>
    </row>
    <row r="428" spans="1:16" x14ac:dyDescent="0.25">
      <c r="A428" s="775"/>
      <c r="B428" s="775"/>
      <c r="C428" s="775"/>
      <c r="D428" s="754"/>
      <c r="E428" s="908"/>
      <c r="F428" s="974"/>
      <c r="G428" s="777"/>
      <c r="H428" s="777"/>
      <c r="I428" s="777"/>
      <c r="J428" s="777"/>
      <c r="K428" s="777"/>
      <c r="L428" s="773" t="str">
        <f t="shared" si="30"/>
        <v xml:space="preserve"> </v>
      </c>
      <c r="M428" s="973" t="str">
        <f t="shared" si="31"/>
        <v xml:space="preserve"> </v>
      </c>
      <c r="N428" s="973" t="str">
        <f t="shared" si="32"/>
        <v xml:space="preserve"> </v>
      </c>
      <c r="O428" s="973" t="str">
        <f t="shared" si="33"/>
        <v xml:space="preserve"> </v>
      </c>
      <c r="P428" s="973" t="str">
        <f t="shared" si="34"/>
        <v xml:space="preserve"> </v>
      </c>
    </row>
    <row r="429" spans="1:16" x14ac:dyDescent="0.25">
      <c r="A429" s="775"/>
      <c r="B429" s="775"/>
      <c r="C429" s="775"/>
      <c r="D429" s="754"/>
      <c r="E429" s="908"/>
      <c r="F429" s="974"/>
      <c r="G429" s="777"/>
      <c r="H429" s="777"/>
      <c r="I429" s="777"/>
      <c r="J429" s="777"/>
      <c r="K429" s="777"/>
      <c r="L429" s="773" t="str">
        <f t="shared" si="30"/>
        <v xml:space="preserve"> </v>
      </c>
      <c r="M429" s="973" t="str">
        <f t="shared" si="31"/>
        <v xml:space="preserve"> </v>
      </c>
      <c r="N429" s="973" t="str">
        <f t="shared" si="32"/>
        <v xml:space="preserve"> </v>
      </c>
      <c r="O429" s="973" t="str">
        <f t="shared" si="33"/>
        <v xml:space="preserve"> </v>
      </c>
      <c r="P429" s="973" t="str">
        <f t="shared" si="34"/>
        <v xml:space="preserve"> </v>
      </c>
    </row>
    <row r="430" spans="1:16" x14ac:dyDescent="0.25">
      <c r="A430" s="775"/>
      <c r="B430" s="775"/>
      <c r="C430" s="775"/>
      <c r="D430" s="754"/>
      <c r="E430" s="908"/>
      <c r="F430" s="974"/>
      <c r="G430" s="777"/>
      <c r="H430" s="777"/>
      <c r="I430" s="777"/>
      <c r="J430" s="777"/>
      <c r="K430" s="777"/>
      <c r="L430" s="773" t="str">
        <f t="shared" si="30"/>
        <v xml:space="preserve"> </v>
      </c>
      <c r="M430" s="973" t="str">
        <f t="shared" si="31"/>
        <v xml:space="preserve"> </v>
      </c>
      <c r="N430" s="973" t="str">
        <f t="shared" si="32"/>
        <v xml:space="preserve"> </v>
      </c>
      <c r="O430" s="973" t="str">
        <f t="shared" si="33"/>
        <v xml:space="preserve"> </v>
      </c>
      <c r="P430" s="973" t="str">
        <f t="shared" si="34"/>
        <v xml:space="preserve"> </v>
      </c>
    </row>
    <row r="431" spans="1:16" x14ac:dyDescent="0.25">
      <c r="A431" s="775"/>
      <c r="B431" s="775"/>
      <c r="C431" s="775"/>
      <c r="D431" s="754"/>
      <c r="E431" s="908"/>
      <c r="F431" s="974"/>
      <c r="G431" s="777"/>
      <c r="H431" s="777"/>
      <c r="I431" s="777"/>
      <c r="J431" s="777"/>
      <c r="K431" s="777"/>
      <c r="L431" s="773" t="str">
        <f t="shared" si="30"/>
        <v xml:space="preserve"> </v>
      </c>
      <c r="M431" s="973" t="str">
        <f t="shared" si="31"/>
        <v xml:space="preserve"> </v>
      </c>
      <c r="N431" s="973" t="str">
        <f t="shared" si="32"/>
        <v xml:space="preserve"> </v>
      </c>
      <c r="O431" s="973" t="str">
        <f t="shared" si="33"/>
        <v xml:space="preserve"> </v>
      </c>
      <c r="P431" s="973" t="str">
        <f t="shared" si="34"/>
        <v xml:space="preserve"> </v>
      </c>
    </row>
    <row r="432" spans="1:16" x14ac:dyDescent="0.25">
      <c r="A432" s="775"/>
      <c r="B432" s="775"/>
      <c r="C432" s="775"/>
      <c r="D432" s="754"/>
      <c r="E432" s="908"/>
      <c r="F432" s="974"/>
      <c r="G432" s="777"/>
      <c r="H432" s="777"/>
      <c r="I432" s="777"/>
      <c r="J432" s="777"/>
      <c r="K432" s="777"/>
      <c r="L432" s="773" t="str">
        <f t="shared" si="30"/>
        <v xml:space="preserve"> </v>
      </c>
      <c r="M432" s="973" t="str">
        <f t="shared" si="31"/>
        <v xml:space="preserve"> </v>
      </c>
      <c r="N432" s="973" t="str">
        <f t="shared" si="32"/>
        <v xml:space="preserve"> </v>
      </c>
      <c r="O432" s="973" t="str">
        <f t="shared" si="33"/>
        <v xml:space="preserve"> </v>
      </c>
      <c r="P432" s="973" t="str">
        <f t="shared" si="34"/>
        <v xml:space="preserve"> </v>
      </c>
    </row>
    <row r="433" spans="1:16" x14ac:dyDescent="0.25">
      <c r="A433" s="775"/>
      <c r="B433" s="775"/>
      <c r="C433" s="775"/>
      <c r="D433" s="754"/>
      <c r="E433" s="908"/>
      <c r="F433" s="974"/>
      <c r="G433" s="777"/>
      <c r="H433" s="777"/>
      <c r="I433" s="777"/>
      <c r="J433" s="777"/>
      <c r="K433" s="777"/>
      <c r="L433" s="773" t="str">
        <f t="shared" si="30"/>
        <v xml:space="preserve"> </v>
      </c>
      <c r="M433" s="973" t="str">
        <f t="shared" si="31"/>
        <v xml:space="preserve"> </v>
      </c>
      <c r="N433" s="973" t="str">
        <f t="shared" si="32"/>
        <v xml:space="preserve"> </v>
      </c>
      <c r="O433" s="973" t="str">
        <f t="shared" si="33"/>
        <v xml:space="preserve"> </v>
      </c>
      <c r="P433" s="973" t="str">
        <f t="shared" si="34"/>
        <v xml:space="preserve"> </v>
      </c>
    </row>
    <row r="434" spans="1:16" x14ac:dyDescent="0.25">
      <c r="A434" s="775"/>
      <c r="B434" s="775"/>
      <c r="C434" s="775"/>
      <c r="D434" s="754"/>
      <c r="E434" s="908"/>
      <c r="F434" s="974"/>
      <c r="G434" s="777"/>
      <c r="H434" s="777"/>
      <c r="I434" s="777"/>
      <c r="J434" s="777"/>
      <c r="K434" s="777"/>
      <c r="L434" s="773" t="str">
        <f t="shared" si="30"/>
        <v xml:space="preserve"> </v>
      </c>
      <c r="M434" s="973" t="str">
        <f t="shared" si="31"/>
        <v xml:space="preserve"> </v>
      </c>
      <c r="N434" s="973" t="str">
        <f t="shared" si="32"/>
        <v xml:space="preserve"> </v>
      </c>
      <c r="O434" s="973" t="str">
        <f t="shared" si="33"/>
        <v xml:space="preserve"> </v>
      </c>
      <c r="P434" s="973" t="str">
        <f t="shared" si="34"/>
        <v xml:space="preserve"> </v>
      </c>
    </row>
    <row r="435" spans="1:16" x14ac:dyDescent="0.25">
      <c r="A435" s="775"/>
      <c r="B435" s="775"/>
      <c r="C435" s="775"/>
      <c r="D435" s="754"/>
      <c r="E435" s="908"/>
      <c r="F435" s="974"/>
      <c r="G435" s="777"/>
      <c r="H435" s="777"/>
      <c r="I435" s="777"/>
      <c r="J435" s="777"/>
      <c r="K435" s="777"/>
      <c r="L435" s="773" t="str">
        <f t="shared" si="30"/>
        <v xml:space="preserve"> </v>
      </c>
      <c r="M435" s="973" t="str">
        <f t="shared" si="31"/>
        <v xml:space="preserve"> </v>
      </c>
      <c r="N435" s="973" t="str">
        <f t="shared" si="32"/>
        <v xml:space="preserve"> </v>
      </c>
      <c r="O435" s="973" t="str">
        <f t="shared" si="33"/>
        <v xml:space="preserve"> </v>
      </c>
      <c r="P435" s="973" t="str">
        <f t="shared" si="34"/>
        <v xml:space="preserve"> </v>
      </c>
    </row>
    <row r="436" spans="1:16" x14ac:dyDescent="0.25">
      <c r="A436" s="775"/>
      <c r="B436" s="775"/>
      <c r="C436" s="775"/>
      <c r="D436" s="754"/>
      <c r="E436" s="908"/>
      <c r="F436" s="974"/>
      <c r="G436" s="777"/>
      <c r="H436" s="777"/>
      <c r="I436" s="777"/>
      <c r="J436" s="777"/>
      <c r="K436" s="777"/>
      <c r="L436" s="773" t="str">
        <f t="shared" si="30"/>
        <v xml:space="preserve"> </v>
      </c>
      <c r="M436" s="973" t="str">
        <f t="shared" si="31"/>
        <v xml:space="preserve"> </v>
      </c>
      <c r="N436" s="973" t="str">
        <f t="shared" si="32"/>
        <v xml:space="preserve"> </v>
      </c>
      <c r="O436" s="973" t="str">
        <f t="shared" si="33"/>
        <v xml:space="preserve"> </v>
      </c>
      <c r="P436" s="973" t="str">
        <f t="shared" si="34"/>
        <v xml:space="preserve"> </v>
      </c>
    </row>
    <row r="437" spans="1:16" x14ac:dyDescent="0.25">
      <c r="A437" s="775"/>
      <c r="B437" s="775"/>
      <c r="C437" s="775"/>
      <c r="D437" s="754"/>
      <c r="E437" s="908"/>
      <c r="F437" s="974"/>
      <c r="G437" s="777"/>
      <c r="H437" s="777"/>
      <c r="I437" s="777"/>
      <c r="J437" s="777"/>
      <c r="K437" s="777"/>
      <c r="L437" s="773" t="str">
        <f t="shared" si="30"/>
        <v xml:space="preserve"> </v>
      </c>
      <c r="M437" s="973" t="str">
        <f t="shared" si="31"/>
        <v xml:space="preserve"> </v>
      </c>
      <c r="N437" s="973" t="str">
        <f t="shared" si="32"/>
        <v xml:space="preserve"> </v>
      </c>
      <c r="O437" s="973" t="str">
        <f t="shared" si="33"/>
        <v xml:space="preserve"> </v>
      </c>
      <c r="P437" s="973" t="str">
        <f t="shared" si="34"/>
        <v xml:space="preserve"> </v>
      </c>
    </row>
    <row r="438" spans="1:16" x14ac:dyDescent="0.25">
      <c r="A438" s="775"/>
      <c r="B438" s="775"/>
      <c r="C438" s="775"/>
      <c r="D438" s="754"/>
      <c r="E438" s="908"/>
      <c r="F438" s="974"/>
      <c r="G438" s="777"/>
      <c r="H438" s="777"/>
      <c r="I438" s="777"/>
      <c r="J438" s="777"/>
      <c r="K438" s="777"/>
      <c r="L438" s="773" t="str">
        <f t="shared" si="30"/>
        <v xml:space="preserve"> </v>
      </c>
      <c r="M438" s="973" t="str">
        <f t="shared" si="31"/>
        <v xml:space="preserve"> </v>
      </c>
      <c r="N438" s="973" t="str">
        <f t="shared" si="32"/>
        <v xml:space="preserve"> </v>
      </c>
      <c r="O438" s="973" t="str">
        <f t="shared" si="33"/>
        <v xml:space="preserve"> </v>
      </c>
      <c r="P438" s="973" t="str">
        <f t="shared" si="34"/>
        <v xml:space="preserve"> </v>
      </c>
    </row>
    <row r="439" spans="1:16" x14ac:dyDescent="0.25">
      <c r="A439" s="775"/>
      <c r="B439" s="775"/>
      <c r="C439" s="775"/>
      <c r="D439" s="754"/>
      <c r="E439" s="908"/>
      <c r="F439" s="974"/>
      <c r="G439" s="777"/>
      <c r="H439" s="777"/>
      <c r="I439" s="777"/>
      <c r="J439" s="777"/>
      <c r="K439" s="777"/>
      <c r="L439" s="773" t="str">
        <f t="shared" si="30"/>
        <v xml:space="preserve"> </v>
      </c>
      <c r="M439" s="973" t="str">
        <f t="shared" si="31"/>
        <v xml:space="preserve"> </v>
      </c>
      <c r="N439" s="973" t="str">
        <f t="shared" si="32"/>
        <v xml:space="preserve"> </v>
      </c>
      <c r="O439" s="973" t="str">
        <f t="shared" si="33"/>
        <v xml:space="preserve"> </v>
      </c>
      <c r="P439" s="973" t="str">
        <f t="shared" si="34"/>
        <v xml:space="preserve"> </v>
      </c>
    </row>
    <row r="440" spans="1:16" x14ac:dyDescent="0.25">
      <c r="A440" s="775"/>
      <c r="B440" s="775"/>
      <c r="C440" s="775"/>
      <c r="D440" s="754"/>
      <c r="E440" s="908"/>
      <c r="F440" s="974"/>
      <c r="G440" s="777"/>
      <c r="H440" s="777"/>
      <c r="I440" s="777"/>
      <c r="J440" s="777"/>
      <c r="K440" s="777"/>
      <c r="L440" s="773" t="str">
        <f t="shared" si="30"/>
        <v xml:space="preserve"> </v>
      </c>
      <c r="M440" s="973" t="str">
        <f t="shared" si="31"/>
        <v xml:space="preserve"> </v>
      </c>
      <c r="N440" s="973" t="str">
        <f t="shared" si="32"/>
        <v xml:space="preserve"> </v>
      </c>
      <c r="O440" s="973" t="str">
        <f t="shared" si="33"/>
        <v xml:space="preserve"> </v>
      </c>
      <c r="P440" s="973" t="str">
        <f t="shared" si="34"/>
        <v xml:space="preserve"> </v>
      </c>
    </row>
    <row r="441" spans="1:16" x14ac:dyDescent="0.25">
      <c r="A441" s="775"/>
      <c r="B441" s="775"/>
      <c r="C441" s="775"/>
      <c r="D441" s="754"/>
      <c r="E441" s="908"/>
      <c r="F441" s="974"/>
      <c r="G441" s="777"/>
      <c r="H441" s="777"/>
      <c r="I441" s="777"/>
      <c r="J441" s="777"/>
      <c r="K441" s="777"/>
      <c r="L441" s="773" t="str">
        <f t="shared" si="30"/>
        <v xml:space="preserve"> </v>
      </c>
      <c r="M441" s="973" t="str">
        <f t="shared" si="31"/>
        <v xml:space="preserve"> </v>
      </c>
      <c r="N441" s="973" t="str">
        <f t="shared" si="32"/>
        <v xml:space="preserve"> </v>
      </c>
      <c r="O441" s="973" t="str">
        <f t="shared" si="33"/>
        <v xml:space="preserve"> </v>
      </c>
      <c r="P441" s="973" t="str">
        <f t="shared" si="34"/>
        <v xml:space="preserve"> </v>
      </c>
    </row>
    <row r="442" spans="1:16" x14ac:dyDescent="0.25">
      <c r="A442" s="775"/>
      <c r="B442" s="775"/>
      <c r="C442" s="775"/>
      <c r="D442" s="754"/>
      <c r="E442" s="908"/>
      <c r="F442" s="974"/>
      <c r="G442" s="777"/>
      <c r="H442" s="777"/>
      <c r="I442" s="777"/>
      <c r="J442" s="777"/>
      <c r="K442" s="777"/>
      <c r="L442" s="773" t="str">
        <f t="shared" si="30"/>
        <v xml:space="preserve"> </v>
      </c>
      <c r="M442" s="973" t="str">
        <f t="shared" si="31"/>
        <v xml:space="preserve"> </v>
      </c>
      <c r="N442" s="973" t="str">
        <f t="shared" si="32"/>
        <v xml:space="preserve"> </v>
      </c>
      <c r="O442" s="973" t="str">
        <f t="shared" si="33"/>
        <v xml:space="preserve"> </v>
      </c>
      <c r="P442" s="973" t="str">
        <f t="shared" si="34"/>
        <v xml:space="preserve"> </v>
      </c>
    </row>
    <row r="443" spans="1:16" x14ac:dyDescent="0.25">
      <c r="A443" s="775"/>
      <c r="B443" s="775"/>
      <c r="C443" s="775"/>
      <c r="D443" s="754"/>
      <c r="E443" s="908"/>
      <c r="F443" s="974"/>
      <c r="G443" s="777"/>
      <c r="H443" s="777"/>
      <c r="I443" s="777"/>
      <c r="J443" s="777"/>
      <c r="K443" s="777"/>
      <c r="L443" s="773" t="str">
        <f t="shared" si="30"/>
        <v xml:space="preserve"> </v>
      </c>
      <c r="M443" s="973" t="str">
        <f t="shared" si="31"/>
        <v xml:space="preserve"> </v>
      </c>
      <c r="N443" s="973" t="str">
        <f t="shared" si="32"/>
        <v xml:space="preserve"> </v>
      </c>
      <c r="O443" s="973" t="str">
        <f t="shared" si="33"/>
        <v xml:space="preserve"> </v>
      </c>
      <c r="P443" s="973" t="str">
        <f t="shared" si="34"/>
        <v xml:space="preserve"> </v>
      </c>
    </row>
    <row r="444" spans="1:16" x14ac:dyDescent="0.25">
      <c r="A444" s="775"/>
      <c r="B444" s="775"/>
      <c r="C444" s="775"/>
      <c r="D444" s="754"/>
      <c r="E444" s="908"/>
      <c r="F444" s="974"/>
      <c r="G444" s="777"/>
      <c r="H444" s="777"/>
      <c r="I444" s="777"/>
      <c r="J444" s="777"/>
      <c r="K444" s="777"/>
      <c r="L444" s="773" t="str">
        <f t="shared" si="30"/>
        <v xml:space="preserve"> </v>
      </c>
      <c r="M444" s="973" t="str">
        <f t="shared" si="31"/>
        <v xml:space="preserve"> </v>
      </c>
      <c r="N444" s="973" t="str">
        <f t="shared" si="32"/>
        <v xml:space="preserve"> </v>
      </c>
      <c r="O444" s="973" t="str">
        <f t="shared" si="33"/>
        <v xml:space="preserve"> </v>
      </c>
      <c r="P444" s="973" t="str">
        <f t="shared" si="34"/>
        <v xml:space="preserve"> </v>
      </c>
    </row>
    <row r="445" spans="1:16" x14ac:dyDescent="0.25">
      <c r="A445" s="775"/>
      <c r="B445" s="775"/>
      <c r="C445" s="775"/>
      <c r="D445" s="754"/>
      <c r="E445" s="908"/>
      <c r="F445" s="974"/>
      <c r="G445" s="777"/>
      <c r="H445" s="777"/>
      <c r="I445" s="777"/>
      <c r="J445" s="777"/>
      <c r="K445" s="777"/>
      <c r="L445" s="773" t="str">
        <f t="shared" si="30"/>
        <v xml:space="preserve"> </v>
      </c>
      <c r="M445" s="973" t="str">
        <f t="shared" si="31"/>
        <v xml:space="preserve"> </v>
      </c>
      <c r="N445" s="973" t="str">
        <f t="shared" si="32"/>
        <v xml:space="preserve"> </v>
      </c>
      <c r="O445" s="973" t="str">
        <f t="shared" si="33"/>
        <v xml:space="preserve"> </v>
      </c>
      <c r="P445" s="973" t="str">
        <f t="shared" si="34"/>
        <v xml:space="preserve"> </v>
      </c>
    </row>
    <row r="446" spans="1:16" x14ac:dyDescent="0.25">
      <c r="A446" s="775"/>
      <c r="B446" s="775"/>
      <c r="C446" s="775"/>
      <c r="D446" s="754"/>
      <c r="E446" s="908"/>
      <c r="F446" s="974"/>
      <c r="G446" s="777"/>
      <c r="H446" s="777"/>
      <c r="I446" s="777"/>
      <c r="J446" s="777"/>
      <c r="K446" s="777"/>
      <c r="L446" s="773" t="str">
        <f t="shared" si="30"/>
        <v xml:space="preserve"> </v>
      </c>
      <c r="M446" s="973" t="str">
        <f t="shared" si="31"/>
        <v xml:space="preserve"> </v>
      </c>
      <c r="N446" s="973" t="str">
        <f t="shared" si="32"/>
        <v xml:space="preserve"> </v>
      </c>
      <c r="O446" s="973" t="str">
        <f t="shared" si="33"/>
        <v xml:space="preserve"> </v>
      </c>
      <c r="P446" s="973" t="str">
        <f t="shared" si="34"/>
        <v xml:space="preserve"> </v>
      </c>
    </row>
    <row r="447" spans="1:16" x14ac:dyDescent="0.25">
      <c r="A447" s="775"/>
      <c r="B447" s="775"/>
      <c r="C447" s="775"/>
      <c r="D447" s="754"/>
      <c r="E447" s="908"/>
      <c r="F447" s="974"/>
      <c r="G447" s="777"/>
      <c r="H447" s="777"/>
      <c r="I447" s="777"/>
      <c r="J447" s="777"/>
      <c r="K447" s="777"/>
      <c r="L447" s="773" t="str">
        <f t="shared" si="30"/>
        <v xml:space="preserve"> </v>
      </c>
      <c r="M447" s="973" t="str">
        <f t="shared" si="31"/>
        <v xml:space="preserve"> </v>
      </c>
      <c r="N447" s="973" t="str">
        <f t="shared" si="32"/>
        <v xml:space="preserve"> </v>
      </c>
      <c r="O447" s="973" t="str">
        <f t="shared" si="33"/>
        <v xml:space="preserve"> </v>
      </c>
      <c r="P447" s="973" t="str">
        <f t="shared" si="34"/>
        <v xml:space="preserve"> </v>
      </c>
    </row>
    <row r="448" spans="1:16" x14ac:dyDescent="0.25">
      <c r="A448" s="775"/>
      <c r="B448" s="775"/>
      <c r="C448" s="775"/>
      <c r="D448" s="754"/>
      <c r="E448" s="908"/>
      <c r="F448" s="974"/>
      <c r="G448" s="777"/>
      <c r="H448" s="777"/>
      <c r="I448" s="777"/>
      <c r="J448" s="777"/>
      <c r="K448" s="777"/>
      <c r="L448" s="773" t="str">
        <f t="shared" si="30"/>
        <v xml:space="preserve"> </v>
      </c>
      <c r="M448" s="973" t="str">
        <f t="shared" si="31"/>
        <v xml:space="preserve"> </v>
      </c>
      <c r="N448" s="973" t="str">
        <f t="shared" si="32"/>
        <v xml:space="preserve"> </v>
      </c>
      <c r="O448" s="973" t="str">
        <f t="shared" si="33"/>
        <v xml:space="preserve"> </v>
      </c>
      <c r="P448" s="973" t="str">
        <f t="shared" si="34"/>
        <v xml:space="preserve"> </v>
      </c>
    </row>
    <row r="449" spans="1:16" x14ac:dyDescent="0.25">
      <c r="A449" s="775"/>
      <c r="B449" s="775"/>
      <c r="C449" s="775"/>
      <c r="D449" s="754"/>
      <c r="E449" s="908"/>
      <c r="F449" s="974"/>
      <c r="G449" s="777"/>
      <c r="H449" s="777"/>
      <c r="I449" s="777"/>
      <c r="J449" s="777"/>
      <c r="K449" s="777"/>
      <c r="L449" s="773" t="str">
        <f t="shared" si="30"/>
        <v xml:space="preserve"> </v>
      </c>
      <c r="M449" s="973" t="str">
        <f t="shared" si="31"/>
        <v xml:space="preserve"> </v>
      </c>
      <c r="N449" s="973" t="str">
        <f t="shared" si="32"/>
        <v xml:space="preserve"> </v>
      </c>
      <c r="O449" s="973" t="str">
        <f t="shared" si="33"/>
        <v xml:space="preserve"> </v>
      </c>
      <c r="P449" s="973" t="str">
        <f t="shared" si="34"/>
        <v xml:space="preserve"> </v>
      </c>
    </row>
    <row r="450" spans="1:16" x14ac:dyDescent="0.25">
      <c r="A450" s="775"/>
      <c r="B450" s="775"/>
      <c r="C450" s="775"/>
      <c r="D450" s="754"/>
      <c r="E450" s="908"/>
      <c r="F450" s="974"/>
      <c r="G450" s="777"/>
      <c r="H450" s="777"/>
      <c r="I450" s="777"/>
      <c r="J450" s="777"/>
      <c r="K450" s="777"/>
      <c r="L450" s="773" t="str">
        <f t="shared" si="30"/>
        <v xml:space="preserve"> </v>
      </c>
      <c r="M450" s="973" t="str">
        <f t="shared" si="31"/>
        <v xml:space="preserve"> </v>
      </c>
      <c r="N450" s="973" t="str">
        <f t="shared" si="32"/>
        <v xml:space="preserve"> </v>
      </c>
      <c r="O450" s="973" t="str">
        <f t="shared" si="33"/>
        <v xml:space="preserve"> </v>
      </c>
      <c r="P450" s="973" t="str">
        <f t="shared" si="34"/>
        <v xml:space="preserve"> </v>
      </c>
    </row>
    <row r="451" spans="1:16" x14ac:dyDescent="0.25">
      <c r="A451" s="775"/>
      <c r="B451" s="775"/>
      <c r="C451" s="775"/>
      <c r="D451" s="754"/>
      <c r="E451" s="908"/>
      <c r="F451" s="974"/>
      <c r="G451" s="777"/>
      <c r="H451" s="777"/>
      <c r="I451" s="777"/>
      <c r="J451" s="777"/>
      <c r="K451" s="777"/>
      <c r="L451" s="773" t="str">
        <f t="shared" si="30"/>
        <v xml:space="preserve"> </v>
      </c>
      <c r="M451" s="973" t="str">
        <f t="shared" si="31"/>
        <v xml:space="preserve"> </v>
      </c>
      <c r="N451" s="973" t="str">
        <f t="shared" si="32"/>
        <v xml:space="preserve"> </v>
      </c>
      <c r="O451" s="973" t="str">
        <f t="shared" si="33"/>
        <v xml:space="preserve"> </v>
      </c>
      <c r="P451" s="973" t="str">
        <f t="shared" si="34"/>
        <v xml:space="preserve"> </v>
      </c>
    </row>
    <row r="452" spans="1:16" x14ac:dyDescent="0.25">
      <c r="A452" s="775"/>
      <c r="B452" s="775"/>
      <c r="C452" s="775"/>
      <c r="D452" s="754"/>
      <c r="E452" s="908"/>
      <c r="F452" s="974"/>
      <c r="G452" s="777"/>
      <c r="H452" s="777"/>
      <c r="I452" s="777"/>
      <c r="J452" s="777"/>
      <c r="K452" s="777"/>
      <c r="L452" s="773" t="str">
        <f t="shared" si="30"/>
        <v xml:space="preserve"> </v>
      </c>
      <c r="M452" s="973" t="str">
        <f t="shared" si="31"/>
        <v xml:space="preserve"> </v>
      </c>
      <c r="N452" s="973" t="str">
        <f t="shared" si="32"/>
        <v xml:space="preserve"> </v>
      </c>
      <c r="O452" s="973" t="str">
        <f t="shared" si="33"/>
        <v xml:space="preserve"> </v>
      </c>
      <c r="P452" s="973" t="str">
        <f t="shared" si="34"/>
        <v xml:space="preserve"> </v>
      </c>
    </row>
    <row r="453" spans="1:16" x14ac:dyDescent="0.25">
      <c r="A453" s="775"/>
      <c r="B453" s="775"/>
      <c r="C453" s="775"/>
      <c r="D453" s="754"/>
      <c r="E453" s="908"/>
      <c r="F453" s="974"/>
      <c r="G453" s="777"/>
      <c r="H453" s="777"/>
      <c r="I453" s="777"/>
      <c r="J453" s="777"/>
      <c r="K453" s="777"/>
      <c r="L453" s="773" t="str">
        <f t="shared" si="30"/>
        <v xml:space="preserve"> </v>
      </c>
      <c r="M453" s="973" t="str">
        <f t="shared" si="31"/>
        <v xml:space="preserve"> </v>
      </c>
      <c r="N453" s="973" t="str">
        <f t="shared" si="32"/>
        <v xml:space="preserve"> </v>
      </c>
      <c r="O453" s="973" t="str">
        <f t="shared" si="33"/>
        <v xml:space="preserve"> </v>
      </c>
      <c r="P453" s="973" t="str">
        <f t="shared" si="34"/>
        <v xml:space="preserve"> </v>
      </c>
    </row>
    <row r="454" spans="1:16" x14ac:dyDescent="0.25">
      <c r="A454" s="775"/>
      <c r="B454" s="775"/>
      <c r="C454" s="775"/>
      <c r="D454" s="754"/>
      <c r="E454" s="908"/>
      <c r="F454" s="974"/>
      <c r="G454" s="777"/>
      <c r="H454" s="777"/>
      <c r="I454" s="777"/>
      <c r="J454" s="777"/>
      <c r="K454" s="777"/>
      <c r="L454" s="773" t="str">
        <f t="shared" ref="L454:L517" si="35">IF(K454&gt;0,K454*0.86*10^-3," ")</f>
        <v xml:space="preserve"> </v>
      </c>
      <c r="M454" s="973" t="str">
        <f t="shared" ref="M454:M517" si="36">IFERROR(K454/I454," ")</f>
        <v xml:space="preserve"> </v>
      </c>
      <c r="N454" s="973" t="str">
        <f t="shared" ref="N454:N517" si="37">IFERROR(L454/I454," ")</f>
        <v xml:space="preserve"> </v>
      </c>
      <c r="O454" s="973" t="str">
        <f t="shared" ref="O454:O517" si="38">IFERROR(K454/J454," ")</f>
        <v xml:space="preserve"> </v>
      </c>
      <c r="P454" s="973" t="str">
        <f t="shared" ref="P454:P517" si="39">IFERROR(L454/J454," ")</f>
        <v xml:space="preserve"> </v>
      </c>
    </row>
    <row r="455" spans="1:16" x14ac:dyDescent="0.25">
      <c r="A455" s="775"/>
      <c r="B455" s="775"/>
      <c r="C455" s="775"/>
      <c r="D455" s="754"/>
      <c r="E455" s="908"/>
      <c r="F455" s="974"/>
      <c r="G455" s="777"/>
      <c r="H455" s="777"/>
      <c r="I455" s="777"/>
      <c r="J455" s="777"/>
      <c r="K455" s="777"/>
      <c r="L455" s="773" t="str">
        <f t="shared" si="35"/>
        <v xml:space="preserve"> </v>
      </c>
      <c r="M455" s="973" t="str">
        <f t="shared" si="36"/>
        <v xml:space="preserve"> </v>
      </c>
      <c r="N455" s="973" t="str">
        <f t="shared" si="37"/>
        <v xml:space="preserve"> </v>
      </c>
      <c r="O455" s="973" t="str">
        <f t="shared" si="38"/>
        <v xml:space="preserve"> </v>
      </c>
      <c r="P455" s="973" t="str">
        <f t="shared" si="39"/>
        <v xml:space="preserve"> </v>
      </c>
    </row>
    <row r="456" spans="1:16" x14ac:dyDescent="0.25">
      <c r="A456" s="775"/>
      <c r="B456" s="775"/>
      <c r="C456" s="775"/>
      <c r="D456" s="754"/>
      <c r="E456" s="908"/>
      <c r="F456" s="974"/>
      <c r="G456" s="777"/>
      <c r="H456" s="777"/>
      <c r="I456" s="777"/>
      <c r="J456" s="777"/>
      <c r="K456" s="777"/>
      <c r="L456" s="773" t="str">
        <f t="shared" si="35"/>
        <v xml:space="preserve"> </v>
      </c>
      <c r="M456" s="973" t="str">
        <f t="shared" si="36"/>
        <v xml:space="preserve"> </v>
      </c>
      <c r="N456" s="973" t="str">
        <f t="shared" si="37"/>
        <v xml:space="preserve"> </v>
      </c>
      <c r="O456" s="973" t="str">
        <f t="shared" si="38"/>
        <v xml:space="preserve"> </v>
      </c>
      <c r="P456" s="973" t="str">
        <f t="shared" si="39"/>
        <v xml:space="preserve"> </v>
      </c>
    </row>
    <row r="457" spans="1:16" x14ac:dyDescent="0.25">
      <c r="A457" s="775"/>
      <c r="B457" s="775"/>
      <c r="C457" s="775"/>
      <c r="D457" s="754"/>
      <c r="E457" s="908"/>
      <c r="F457" s="974"/>
      <c r="G457" s="777"/>
      <c r="H457" s="777"/>
      <c r="I457" s="777"/>
      <c r="J457" s="777"/>
      <c r="K457" s="777"/>
      <c r="L457" s="773" t="str">
        <f t="shared" si="35"/>
        <v xml:space="preserve"> </v>
      </c>
      <c r="M457" s="973" t="str">
        <f t="shared" si="36"/>
        <v xml:space="preserve"> </v>
      </c>
      <c r="N457" s="973" t="str">
        <f t="shared" si="37"/>
        <v xml:space="preserve"> </v>
      </c>
      <c r="O457" s="973" t="str">
        <f t="shared" si="38"/>
        <v xml:space="preserve"> </v>
      </c>
      <c r="P457" s="973" t="str">
        <f t="shared" si="39"/>
        <v xml:space="preserve"> </v>
      </c>
    </row>
    <row r="458" spans="1:16" x14ac:dyDescent="0.25">
      <c r="A458" s="775"/>
      <c r="B458" s="775"/>
      <c r="C458" s="775"/>
      <c r="D458" s="754"/>
      <c r="E458" s="908"/>
      <c r="F458" s="974"/>
      <c r="G458" s="777"/>
      <c r="H458" s="777"/>
      <c r="I458" s="777"/>
      <c r="J458" s="777"/>
      <c r="K458" s="777"/>
      <c r="L458" s="773" t="str">
        <f t="shared" si="35"/>
        <v xml:space="preserve"> </v>
      </c>
      <c r="M458" s="973" t="str">
        <f t="shared" si="36"/>
        <v xml:space="preserve"> </v>
      </c>
      <c r="N458" s="973" t="str">
        <f t="shared" si="37"/>
        <v xml:space="preserve"> </v>
      </c>
      <c r="O458" s="973" t="str">
        <f t="shared" si="38"/>
        <v xml:space="preserve"> </v>
      </c>
      <c r="P458" s="973" t="str">
        <f t="shared" si="39"/>
        <v xml:space="preserve"> </v>
      </c>
    </row>
    <row r="459" spans="1:16" x14ac:dyDescent="0.25">
      <c r="A459" s="775"/>
      <c r="B459" s="775"/>
      <c r="C459" s="775"/>
      <c r="D459" s="754"/>
      <c r="E459" s="908"/>
      <c r="F459" s="974"/>
      <c r="G459" s="777"/>
      <c r="H459" s="777"/>
      <c r="I459" s="777"/>
      <c r="J459" s="777"/>
      <c r="K459" s="777"/>
      <c r="L459" s="773" t="str">
        <f t="shared" si="35"/>
        <v xml:space="preserve"> </v>
      </c>
      <c r="M459" s="973" t="str">
        <f t="shared" si="36"/>
        <v xml:space="preserve"> </v>
      </c>
      <c r="N459" s="973" t="str">
        <f t="shared" si="37"/>
        <v xml:space="preserve"> </v>
      </c>
      <c r="O459" s="973" t="str">
        <f t="shared" si="38"/>
        <v xml:space="preserve"> </v>
      </c>
      <c r="P459" s="973" t="str">
        <f t="shared" si="39"/>
        <v xml:space="preserve"> </v>
      </c>
    </row>
    <row r="460" spans="1:16" x14ac:dyDescent="0.25">
      <c r="A460" s="775"/>
      <c r="B460" s="775"/>
      <c r="C460" s="775"/>
      <c r="D460" s="754"/>
      <c r="E460" s="908"/>
      <c r="F460" s="974"/>
      <c r="G460" s="777"/>
      <c r="H460" s="777"/>
      <c r="I460" s="777"/>
      <c r="J460" s="777"/>
      <c r="K460" s="777"/>
      <c r="L460" s="773" t="str">
        <f t="shared" si="35"/>
        <v xml:space="preserve"> </v>
      </c>
      <c r="M460" s="973" t="str">
        <f t="shared" si="36"/>
        <v xml:space="preserve"> </v>
      </c>
      <c r="N460" s="973" t="str">
        <f t="shared" si="37"/>
        <v xml:space="preserve"> </v>
      </c>
      <c r="O460" s="973" t="str">
        <f t="shared" si="38"/>
        <v xml:space="preserve"> </v>
      </c>
      <c r="P460" s="973" t="str">
        <f t="shared" si="39"/>
        <v xml:space="preserve"> </v>
      </c>
    </row>
    <row r="461" spans="1:16" x14ac:dyDescent="0.25">
      <c r="A461" s="775"/>
      <c r="B461" s="775"/>
      <c r="C461" s="775"/>
      <c r="D461" s="754"/>
      <c r="E461" s="908"/>
      <c r="F461" s="974"/>
      <c r="G461" s="777"/>
      <c r="H461" s="777"/>
      <c r="I461" s="777"/>
      <c r="J461" s="777"/>
      <c r="K461" s="777"/>
      <c r="L461" s="773" t="str">
        <f t="shared" si="35"/>
        <v xml:space="preserve"> </v>
      </c>
      <c r="M461" s="973" t="str">
        <f t="shared" si="36"/>
        <v xml:space="preserve"> </v>
      </c>
      <c r="N461" s="973" t="str">
        <f t="shared" si="37"/>
        <v xml:space="preserve"> </v>
      </c>
      <c r="O461" s="973" t="str">
        <f t="shared" si="38"/>
        <v xml:space="preserve"> </v>
      </c>
      <c r="P461" s="973" t="str">
        <f t="shared" si="39"/>
        <v xml:space="preserve"> </v>
      </c>
    </row>
    <row r="462" spans="1:16" x14ac:dyDescent="0.25">
      <c r="A462" s="775"/>
      <c r="B462" s="775"/>
      <c r="C462" s="775"/>
      <c r="D462" s="754"/>
      <c r="E462" s="908"/>
      <c r="F462" s="974"/>
      <c r="G462" s="777"/>
      <c r="H462" s="777"/>
      <c r="I462" s="777"/>
      <c r="J462" s="777"/>
      <c r="K462" s="777"/>
      <c r="L462" s="773" t="str">
        <f t="shared" si="35"/>
        <v xml:space="preserve"> </v>
      </c>
      <c r="M462" s="973" t="str">
        <f t="shared" si="36"/>
        <v xml:space="preserve"> </v>
      </c>
      <c r="N462" s="973" t="str">
        <f t="shared" si="37"/>
        <v xml:space="preserve"> </v>
      </c>
      <c r="O462" s="973" t="str">
        <f t="shared" si="38"/>
        <v xml:space="preserve"> </v>
      </c>
      <c r="P462" s="973" t="str">
        <f t="shared" si="39"/>
        <v xml:space="preserve"> </v>
      </c>
    </row>
    <row r="463" spans="1:16" x14ac:dyDescent="0.25">
      <c r="A463" s="775"/>
      <c r="B463" s="775"/>
      <c r="C463" s="775"/>
      <c r="D463" s="754"/>
      <c r="E463" s="908"/>
      <c r="F463" s="974"/>
      <c r="G463" s="777"/>
      <c r="H463" s="777"/>
      <c r="I463" s="777"/>
      <c r="J463" s="777"/>
      <c r="K463" s="777"/>
      <c r="L463" s="773" t="str">
        <f t="shared" si="35"/>
        <v xml:space="preserve"> </v>
      </c>
      <c r="M463" s="973" t="str">
        <f t="shared" si="36"/>
        <v xml:space="preserve"> </v>
      </c>
      <c r="N463" s="973" t="str">
        <f t="shared" si="37"/>
        <v xml:space="preserve"> </v>
      </c>
      <c r="O463" s="973" t="str">
        <f t="shared" si="38"/>
        <v xml:space="preserve"> </v>
      </c>
      <c r="P463" s="973" t="str">
        <f t="shared" si="39"/>
        <v xml:space="preserve"> </v>
      </c>
    </row>
    <row r="464" spans="1:16" x14ac:dyDescent="0.25">
      <c r="A464" s="775"/>
      <c r="B464" s="775"/>
      <c r="C464" s="775"/>
      <c r="D464" s="754"/>
      <c r="E464" s="908"/>
      <c r="F464" s="974"/>
      <c r="G464" s="777"/>
      <c r="H464" s="777"/>
      <c r="I464" s="777"/>
      <c r="J464" s="777"/>
      <c r="K464" s="777"/>
      <c r="L464" s="773" t="str">
        <f t="shared" si="35"/>
        <v xml:space="preserve"> </v>
      </c>
      <c r="M464" s="973" t="str">
        <f t="shared" si="36"/>
        <v xml:space="preserve"> </v>
      </c>
      <c r="N464" s="973" t="str">
        <f t="shared" si="37"/>
        <v xml:space="preserve"> </v>
      </c>
      <c r="O464" s="973" t="str">
        <f t="shared" si="38"/>
        <v xml:space="preserve"> </v>
      </c>
      <c r="P464" s="973" t="str">
        <f t="shared" si="39"/>
        <v xml:space="preserve"> </v>
      </c>
    </row>
    <row r="465" spans="1:16" x14ac:dyDescent="0.25">
      <c r="A465" s="775"/>
      <c r="B465" s="775"/>
      <c r="C465" s="775"/>
      <c r="D465" s="754"/>
      <c r="E465" s="908"/>
      <c r="F465" s="974"/>
      <c r="G465" s="777"/>
      <c r="H465" s="777"/>
      <c r="I465" s="777"/>
      <c r="J465" s="777"/>
      <c r="K465" s="777"/>
      <c r="L465" s="773" t="str">
        <f t="shared" si="35"/>
        <v xml:space="preserve"> </v>
      </c>
      <c r="M465" s="973" t="str">
        <f t="shared" si="36"/>
        <v xml:space="preserve"> </v>
      </c>
      <c r="N465" s="973" t="str">
        <f t="shared" si="37"/>
        <v xml:space="preserve"> </v>
      </c>
      <c r="O465" s="973" t="str">
        <f t="shared" si="38"/>
        <v xml:space="preserve"> </v>
      </c>
      <c r="P465" s="973" t="str">
        <f t="shared" si="39"/>
        <v xml:space="preserve"> </v>
      </c>
    </row>
    <row r="466" spans="1:16" x14ac:dyDescent="0.25">
      <c r="A466" s="775"/>
      <c r="B466" s="775"/>
      <c r="C466" s="775"/>
      <c r="D466" s="754"/>
      <c r="E466" s="908"/>
      <c r="F466" s="974"/>
      <c r="G466" s="777"/>
      <c r="H466" s="777"/>
      <c r="I466" s="777"/>
      <c r="J466" s="777"/>
      <c r="K466" s="777"/>
      <c r="L466" s="773" t="str">
        <f t="shared" si="35"/>
        <v xml:space="preserve"> </v>
      </c>
      <c r="M466" s="973" t="str">
        <f t="shared" si="36"/>
        <v xml:space="preserve"> </v>
      </c>
      <c r="N466" s="973" t="str">
        <f t="shared" si="37"/>
        <v xml:space="preserve"> </v>
      </c>
      <c r="O466" s="973" t="str">
        <f t="shared" si="38"/>
        <v xml:space="preserve"> </v>
      </c>
      <c r="P466" s="973" t="str">
        <f t="shared" si="39"/>
        <v xml:space="preserve"> </v>
      </c>
    </row>
    <row r="467" spans="1:16" x14ac:dyDescent="0.25">
      <c r="A467" s="775"/>
      <c r="B467" s="775"/>
      <c r="C467" s="775"/>
      <c r="D467" s="754"/>
      <c r="E467" s="908"/>
      <c r="F467" s="974"/>
      <c r="G467" s="777"/>
      <c r="H467" s="777"/>
      <c r="I467" s="777"/>
      <c r="J467" s="777"/>
      <c r="K467" s="777"/>
      <c r="L467" s="773" t="str">
        <f t="shared" si="35"/>
        <v xml:space="preserve"> </v>
      </c>
      <c r="M467" s="973" t="str">
        <f t="shared" si="36"/>
        <v xml:space="preserve"> </v>
      </c>
      <c r="N467" s="973" t="str">
        <f t="shared" si="37"/>
        <v xml:space="preserve"> </v>
      </c>
      <c r="O467" s="973" t="str">
        <f t="shared" si="38"/>
        <v xml:space="preserve"> </v>
      </c>
      <c r="P467" s="973" t="str">
        <f t="shared" si="39"/>
        <v xml:space="preserve"> </v>
      </c>
    </row>
    <row r="468" spans="1:16" x14ac:dyDescent="0.25">
      <c r="A468" s="775"/>
      <c r="B468" s="775"/>
      <c r="C468" s="775"/>
      <c r="D468" s="754"/>
      <c r="E468" s="908"/>
      <c r="F468" s="974"/>
      <c r="G468" s="777"/>
      <c r="H468" s="777"/>
      <c r="I468" s="777"/>
      <c r="J468" s="777"/>
      <c r="K468" s="777"/>
      <c r="L468" s="773" t="str">
        <f t="shared" si="35"/>
        <v xml:space="preserve"> </v>
      </c>
      <c r="M468" s="973" t="str">
        <f t="shared" si="36"/>
        <v xml:space="preserve"> </v>
      </c>
      <c r="N468" s="973" t="str">
        <f t="shared" si="37"/>
        <v xml:space="preserve"> </v>
      </c>
      <c r="O468" s="973" t="str">
        <f t="shared" si="38"/>
        <v xml:space="preserve"> </v>
      </c>
      <c r="P468" s="973" t="str">
        <f t="shared" si="39"/>
        <v xml:space="preserve"> </v>
      </c>
    </row>
    <row r="469" spans="1:16" x14ac:dyDescent="0.25">
      <c r="A469" s="775"/>
      <c r="B469" s="775"/>
      <c r="C469" s="775"/>
      <c r="D469" s="754"/>
      <c r="E469" s="908"/>
      <c r="F469" s="974"/>
      <c r="G469" s="777"/>
      <c r="H469" s="777"/>
      <c r="I469" s="777"/>
      <c r="J469" s="777"/>
      <c r="K469" s="777"/>
      <c r="L469" s="773" t="str">
        <f t="shared" si="35"/>
        <v xml:space="preserve"> </v>
      </c>
      <c r="M469" s="973" t="str">
        <f t="shared" si="36"/>
        <v xml:space="preserve"> </v>
      </c>
      <c r="N469" s="973" t="str">
        <f t="shared" si="37"/>
        <v xml:space="preserve"> </v>
      </c>
      <c r="O469" s="973" t="str">
        <f t="shared" si="38"/>
        <v xml:space="preserve"> </v>
      </c>
      <c r="P469" s="973" t="str">
        <f t="shared" si="39"/>
        <v xml:space="preserve"> </v>
      </c>
    </row>
    <row r="470" spans="1:16" x14ac:dyDescent="0.25">
      <c r="A470" s="775"/>
      <c r="B470" s="775"/>
      <c r="C470" s="775"/>
      <c r="D470" s="754"/>
      <c r="E470" s="908"/>
      <c r="F470" s="974"/>
      <c r="G470" s="777"/>
      <c r="H470" s="777"/>
      <c r="I470" s="777"/>
      <c r="J470" s="777"/>
      <c r="K470" s="777"/>
      <c r="L470" s="773" t="str">
        <f t="shared" si="35"/>
        <v xml:space="preserve"> </v>
      </c>
      <c r="M470" s="973" t="str">
        <f t="shared" si="36"/>
        <v xml:space="preserve"> </v>
      </c>
      <c r="N470" s="973" t="str">
        <f t="shared" si="37"/>
        <v xml:space="preserve"> </v>
      </c>
      <c r="O470" s="973" t="str">
        <f t="shared" si="38"/>
        <v xml:space="preserve"> </v>
      </c>
      <c r="P470" s="973" t="str">
        <f t="shared" si="39"/>
        <v xml:space="preserve"> </v>
      </c>
    </row>
    <row r="471" spans="1:16" x14ac:dyDescent="0.25">
      <c r="A471" s="775"/>
      <c r="B471" s="775"/>
      <c r="C471" s="775"/>
      <c r="D471" s="754"/>
      <c r="E471" s="908"/>
      <c r="F471" s="974"/>
      <c r="G471" s="777"/>
      <c r="H471" s="777"/>
      <c r="I471" s="777"/>
      <c r="J471" s="777"/>
      <c r="K471" s="777"/>
      <c r="L471" s="773" t="str">
        <f t="shared" si="35"/>
        <v xml:space="preserve"> </v>
      </c>
      <c r="M471" s="973" t="str">
        <f t="shared" si="36"/>
        <v xml:space="preserve"> </v>
      </c>
      <c r="N471" s="973" t="str">
        <f t="shared" si="37"/>
        <v xml:space="preserve"> </v>
      </c>
      <c r="O471" s="973" t="str">
        <f t="shared" si="38"/>
        <v xml:space="preserve"> </v>
      </c>
      <c r="P471" s="973" t="str">
        <f t="shared" si="39"/>
        <v xml:space="preserve"> </v>
      </c>
    </row>
    <row r="472" spans="1:16" x14ac:dyDescent="0.25">
      <c r="A472" s="775"/>
      <c r="B472" s="775"/>
      <c r="C472" s="775"/>
      <c r="D472" s="754"/>
      <c r="E472" s="908"/>
      <c r="F472" s="974"/>
      <c r="G472" s="777"/>
      <c r="H472" s="777"/>
      <c r="I472" s="777"/>
      <c r="J472" s="777"/>
      <c r="K472" s="777"/>
      <c r="L472" s="773" t="str">
        <f t="shared" si="35"/>
        <v xml:space="preserve"> </v>
      </c>
      <c r="M472" s="973" t="str">
        <f t="shared" si="36"/>
        <v xml:space="preserve"> </v>
      </c>
      <c r="N472" s="973" t="str">
        <f t="shared" si="37"/>
        <v xml:space="preserve"> </v>
      </c>
      <c r="O472" s="973" t="str">
        <f t="shared" si="38"/>
        <v xml:space="preserve"> </v>
      </c>
      <c r="P472" s="973" t="str">
        <f t="shared" si="39"/>
        <v xml:space="preserve"> </v>
      </c>
    </row>
    <row r="473" spans="1:16" x14ac:dyDescent="0.25">
      <c r="A473" s="775"/>
      <c r="B473" s="775"/>
      <c r="C473" s="775"/>
      <c r="D473" s="754"/>
      <c r="E473" s="908"/>
      <c r="F473" s="974"/>
      <c r="G473" s="777"/>
      <c r="H473" s="777"/>
      <c r="I473" s="777"/>
      <c r="J473" s="777"/>
      <c r="K473" s="777"/>
      <c r="L473" s="773" t="str">
        <f t="shared" si="35"/>
        <v xml:space="preserve"> </v>
      </c>
      <c r="M473" s="973" t="str">
        <f t="shared" si="36"/>
        <v xml:space="preserve"> </v>
      </c>
      <c r="N473" s="973" t="str">
        <f t="shared" si="37"/>
        <v xml:space="preserve"> </v>
      </c>
      <c r="O473" s="973" t="str">
        <f t="shared" si="38"/>
        <v xml:space="preserve"> </v>
      </c>
      <c r="P473" s="973" t="str">
        <f t="shared" si="39"/>
        <v xml:space="preserve"> </v>
      </c>
    </row>
    <row r="474" spans="1:16" x14ac:dyDescent="0.25">
      <c r="A474" s="775"/>
      <c r="B474" s="775"/>
      <c r="C474" s="775"/>
      <c r="D474" s="754"/>
      <c r="E474" s="908"/>
      <c r="F474" s="974"/>
      <c r="G474" s="777"/>
      <c r="H474" s="777"/>
      <c r="I474" s="777"/>
      <c r="J474" s="777"/>
      <c r="K474" s="777"/>
      <c r="L474" s="773" t="str">
        <f t="shared" si="35"/>
        <v xml:space="preserve"> </v>
      </c>
      <c r="M474" s="973" t="str">
        <f t="shared" si="36"/>
        <v xml:space="preserve"> </v>
      </c>
      <c r="N474" s="973" t="str">
        <f t="shared" si="37"/>
        <v xml:space="preserve"> </v>
      </c>
      <c r="O474" s="973" t="str">
        <f t="shared" si="38"/>
        <v xml:space="preserve"> </v>
      </c>
      <c r="P474" s="973" t="str">
        <f t="shared" si="39"/>
        <v xml:space="preserve"> </v>
      </c>
    </row>
    <row r="475" spans="1:16" x14ac:dyDescent="0.25">
      <c r="A475" s="775"/>
      <c r="B475" s="775"/>
      <c r="C475" s="775"/>
      <c r="D475" s="754"/>
      <c r="E475" s="908"/>
      <c r="F475" s="974"/>
      <c r="G475" s="777"/>
      <c r="H475" s="777"/>
      <c r="I475" s="777"/>
      <c r="J475" s="777"/>
      <c r="K475" s="777"/>
      <c r="L475" s="773" t="str">
        <f t="shared" si="35"/>
        <v xml:space="preserve"> </v>
      </c>
      <c r="M475" s="973" t="str">
        <f t="shared" si="36"/>
        <v xml:space="preserve"> </v>
      </c>
      <c r="N475" s="973" t="str">
        <f t="shared" si="37"/>
        <v xml:space="preserve"> </v>
      </c>
      <c r="O475" s="973" t="str">
        <f t="shared" si="38"/>
        <v xml:space="preserve"> </v>
      </c>
      <c r="P475" s="973" t="str">
        <f t="shared" si="39"/>
        <v xml:space="preserve"> </v>
      </c>
    </row>
    <row r="476" spans="1:16" x14ac:dyDescent="0.25">
      <c r="A476" s="775"/>
      <c r="B476" s="775"/>
      <c r="C476" s="775"/>
      <c r="D476" s="754"/>
      <c r="E476" s="908"/>
      <c r="F476" s="974"/>
      <c r="G476" s="777"/>
      <c r="H476" s="777"/>
      <c r="I476" s="777"/>
      <c r="J476" s="777"/>
      <c r="K476" s="777"/>
      <c r="L476" s="773" t="str">
        <f t="shared" si="35"/>
        <v xml:space="preserve"> </v>
      </c>
      <c r="M476" s="973" t="str">
        <f t="shared" si="36"/>
        <v xml:space="preserve"> </v>
      </c>
      <c r="N476" s="973" t="str">
        <f t="shared" si="37"/>
        <v xml:space="preserve"> </v>
      </c>
      <c r="O476" s="973" t="str">
        <f t="shared" si="38"/>
        <v xml:space="preserve"> </v>
      </c>
      <c r="P476" s="973" t="str">
        <f t="shared" si="39"/>
        <v xml:space="preserve"> </v>
      </c>
    </row>
    <row r="477" spans="1:16" x14ac:dyDescent="0.25">
      <c r="A477" s="775"/>
      <c r="B477" s="775"/>
      <c r="C477" s="775"/>
      <c r="D477" s="754"/>
      <c r="E477" s="908"/>
      <c r="F477" s="974"/>
      <c r="G477" s="777"/>
      <c r="H477" s="777"/>
      <c r="I477" s="777"/>
      <c r="J477" s="777"/>
      <c r="K477" s="777"/>
      <c r="L477" s="773" t="str">
        <f t="shared" si="35"/>
        <v xml:space="preserve"> </v>
      </c>
      <c r="M477" s="973" t="str">
        <f t="shared" si="36"/>
        <v xml:space="preserve"> </v>
      </c>
      <c r="N477" s="973" t="str">
        <f t="shared" si="37"/>
        <v xml:space="preserve"> </v>
      </c>
      <c r="O477" s="973" t="str">
        <f t="shared" si="38"/>
        <v xml:space="preserve"> </v>
      </c>
      <c r="P477" s="973" t="str">
        <f t="shared" si="39"/>
        <v xml:space="preserve"> </v>
      </c>
    </row>
    <row r="478" spans="1:16" x14ac:dyDescent="0.25">
      <c r="A478" s="775"/>
      <c r="B478" s="775"/>
      <c r="C478" s="775"/>
      <c r="D478" s="754"/>
      <c r="E478" s="908"/>
      <c r="F478" s="974"/>
      <c r="G478" s="777"/>
      <c r="H478" s="777"/>
      <c r="I478" s="777"/>
      <c r="J478" s="777"/>
      <c r="K478" s="777"/>
      <c r="L478" s="773" t="str">
        <f t="shared" si="35"/>
        <v xml:space="preserve"> </v>
      </c>
      <c r="M478" s="973" t="str">
        <f t="shared" si="36"/>
        <v xml:space="preserve"> </v>
      </c>
      <c r="N478" s="973" t="str">
        <f t="shared" si="37"/>
        <v xml:space="preserve"> </v>
      </c>
      <c r="O478" s="973" t="str">
        <f t="shared" si="38"/>
        <v xml:space="preserve"> </v>
      </c>
      <c r="P478" s="973" t="str">
        <f t="shared" si="39"/>
        <v xml:space="preserve"> </v>
      </c>
    </row>
    <row r="479" spans="1:16" x14ac:dyDescent="0.25">
      <c r="A479" s="775"/>
      <c r="B479" s="775"/>
      <c r="C479" s="775"/>
      <c r="D479" s="754"/>
      <c r="E479" s="908"/>
      <c r="F479" s="974"/>
      <c r="G479" s="777"/>
      <c r="H479" s="777"/>
      <c r="I479" s="777"/>
      <c r="J479" s="777"/>
      <c r="K479" s="777"/>
      <c r="L479" s="773" t="str">
        <f t="shared" si="35"/>
        <v xml:space="preserve"> </v>
      </c>
      <c r="M479" s="973" t="str">
        <f t="shared" si="36"/>
        <v xml:space="preserve"> </v>
      </c>
      <c r="N479" s="973" t="str">
        <f t="shared" si="37"/>
        <v xml:space="preserve"> </v>
      </c>
      <c r="O479" s="973" t="str">
        <f t="shared" si="38"/>
        <v xml:space="preserve"> </v>
      </c>
      <c r="P479" s="973" t="str">
        <f t="shared" si="39"/>
        <v xml:space="preserve"> </v>
      </c>
    </row>
    <row r="480" spans="1:16" x14ac:dyDescent="0.25">
      <c r="A480" s="775"/>
      <c r="B480" s="775"/>
      <c r="C480" s="775"/>
      <c r="D480" s="754"/>
      <c r="E480" s="908"/>
      <c r="F480" s="974"/>
      <c r="G480" s="777"/>
      <c r="H480" s="777"/>
      <c r="I480" s="777"/>
      <c r="J480" s="777"/>
      <c r="K480" s="777"/>
      <c r="L480" s="773" t="str">
        <f t="shared" si="35"/>
        <v xml:space="preserve"> </v>
      </c>
      <c r="M480" s="973" t="str">
        <f t="shared" si="36"/>
        <v xml:space="preserve"> </v>
      </c>
      <c r="N480" s="973" t="str">
        <f t="shared" si="37"/>
        <v xml:space="preserve"> </v>
      </c>
      <c r="O480" s="973" t="str">
        <f t="shared" si="38"/>
        <v xml:space="preserve"> </v>
      </c>
      <c r="P480" s="973" t="str">
        <f t="shared" si="39"/>
        <v xml:space="preserve"> </v>
      </c>
    </row>
    <row r="481" spans="1:16" x14ac:dyDescent="0.25">
      <c r="A481" s="775"/>
      <c r="B481" s="775"/>
      <c r="C481" s="775"/>
      <c r="D481" s="754"/>
      <c r="E481" s="908"/>
      <c r="F481" s="974"/>
      <c r="G481" s="777"/>
      <c r="H481" s="777"/>
      <c r="I481" s="777"/>
      <c r="J481" s="777"/>
      <c r="K481" s="777"/>
      <c r="L481" s="773" t="str">
        <f t="shared" si="35"/>
        <v xml:space="preserve"> </v>
      </c>
      <c r="M481" s="973" t="str">
        <f t="shared" si="36"/>
        <v xml:space="preserve"> </v>
      </c>
      <c r="N481" s="973" t="str">
        <f t="shared" si="37"/>
        <v xml:space="preserve"> </v>
      </c>
      <c r="O481" s="973" t="str">
        <f t="shared" si="38"/>
        <v xml:space="preserve"> </v>
      </c>
      <c r="P481" s="973" t="str">
        <f t="shared" si="39"/>
        <v xml:space="preserve"> </v>
      </c>
    </row>
    <row r="482" spans="1:16" x14ac:dyDescent="0.25">
      <c r="A482" s="775"/>
      <c r="B482" s="775"/>
      <c r="C482" s="775"/>
      <c r="D482" s="754"/>
      <c r="E482" s="908"/>
      <c r="F482" s="974"/>
      <c r="G482" s="777"/>
      <c r="H482" s="777"/>
      <c r="I482" s="777"/>
      <c r="J482" s="777"/>
      <c r="K482" s="777"/>
      <c r="L482" s="773" t="str">
        <f t="shared" si="35"/>
        <v xml:space="preserve"> </v>
      </c>
      <c r="M482" s="973" t="str">
        <f t="shared" si="36"/>
        <v xml:space="preserve"> </v>
      </c>
      <c r="N482" s="973" t="str">
        <f t="shared" si="37"/>
        <v xml:space="preserve"> </v>
      </c>
      <c r="O482" s="973" t="str">
        <f t="shared" si="38"/>
        <v xml:space="preserve"> </v>
      </c>
      <c r="P482" s="973" t="str">
        <f t="shared" si="39"/>
        <v xml:space="preserve"> </v>
      </c>
    </row>
    <row r="483" spans="1:16" x14ac:dyDescent="0.25">
      <c r="A483" s="775"/>
      <c r="B483" s="775"/>
      <c r="C483" s="775"/>
      <c r="D483" s="754"/>
      <c r="E483" s="908"/>
      <c r="F483" s="974"/>
      <c r="G483" s="777"/>
      <c r="H483" s="777"/>
      <c r="I483" s="777"/>
      <c r="J483" s="777"/>
      <c r="K483" s="777"/>
      <c r="L483" s="773" t="str">
        <f t="shared" si="35"/>
        <v xml:space="preserve"> </v>
      </c>
      <c r="M483" s="973" t="str">
        <f t="shared" si="36"/>
        <v xml:space="preserve"> </v>
      </c>
      <c r="N483" s="973" t="str">
        <f t="shared" si="37"/>
        <v xml:space="preserve"> </v>
      </c>
      <c r="O483" s="973" t="str">
        <f t="shared" si="38"/>
        <v xml:space="preserve"> </v>
      </c>
      <c r="P483" s="973" t="str">
        <f t="shared" si="39"/>
        <v xml:space="preserve"> </v>
      </c>
    </row>
    <row r="484" spans="1:16" x14ac:dyDescent="0.25">
      <c r="A484" s="775"/>
      <c r="B484" s="775"/>
      <c r="C484" s="775"/>
      <c r="D484" s="754"/>
      <c r="E484" s="908"/>
      <c r="F484" s="974"/>
      <c r="G484" s="777"/>
      <c r="H484" s="777"/>
      <c r="I484" s="777"/>
      <c r="J484" s="777"/>
      <c r="K484" s="777"/>
      <c r="L484" s="773" t="str">
        <f t="shared" si="35"/>
        <v xml:space="preserve"> </v>
      </c>
      <c r="M484" s="973" t="str">
        <f t="shared" si="36"/>
        <v xml:space="preserve"> </v>
      </c>
      <c r="N484" s="973" t="str">
        <f t="shared" si="37"/>
        <v xml:space="preserve"> </v>
      </c>
      <c r="O484" s="973" t="str">
        <f t="shared" si="38"/>
        <v xml:space="preserve"> </v>
      </c>
      <c r="P484" s="973" t="str">
        <f t="shared" si="39"/>
        <v xml:space="preserve"> </v>
      </c>
    </row>
    <row r="485" spans="1:16" x14ac:dyDescent="0.25">
      <c r="A485" s="775"/>
      <c r="B485" s="775"/>
      <c r="C485" s="775"/>
      <c r="D485" s="754"/>
      <c r="E485" s="908"/>
      <c r="F485" s="974"/>
      <c r="G485" s="777"/>
      <c r="H485" s="777"/>
      <c r="I485" s="777"/>
      <c r="J485" s="777"/>
      <c r="K485" s="777"/>
      <c r="L485" s="773" t="str">
        <f t="shared" si="35"/>
        <v xml:space="preserve"> </v>
      </c>
      <c r="M485" s="973" t="str">
        <f t="shared" si="36"/>
        <v xml:space="preserve"> </v>
      </c>
      <c r="N485" s="973" t="str">
        <f t="shared" si="37"/>
        <v xml:space="preserve"> </v>
      </c>
      <c r="O485" s="973" t="str">
        <f t="shared" si="38"/>
        <v xml:space="preserve"> </v>
      </c>
      <c r="P485" s="973" t="str">
        <f t="shared" si="39"/>
        <v xml:space="preserve"> </v>
      </c>
    </row>
    <row r="486" spans="1:16" x14ac:dyDescent="0.25">
      <c r="A486" s="775"/>
      <c r="B486" s="775"/>
      <c r="C486" s="775"/>
      <c r="D486" s="754"/>
      <c r="E486" s="908"/>
      <c r="F486" s="974"/>
      <c r="G486" s="777"/>
      <c r="H486" s="777"/>
      <c r="I486" s="777"/>
      <c r="J486" s="777"/>
      <c r="K486" s="777"/>
      <c r="L486" s="773" t="str">
        <f t="shared" si="35"/>
        <v xml:space="preserve"> </v>
      </c>
      <c r="M486" s="973" t="str">
        <f t="shared" si="36"/>
        <v xml:space="preserve"> </v>
      </c>
      <c r="N486" s="973" t="str">
        <f t="shared" si="37"/>
        <v xml:space="preserve"> </v>
      </c>
      <c r="O486" s="973" t="str">
        <f t="shared" si="38"/>
        <v xml:space="preserve"> </v>
      </c>
      <c r="P486" s="973" t="str">
        <f t="shared" si="39"/>
        <v xml:space="preserve"> </v>
      </c>
    </row>
    <row r="487" spans="1:16" x14ac:dyDescent="0.25">
      <c r="A487" s="775"/>
      <c r="B487" s="775"/>
      <c r="C487" s="775"/>
      <c r="D487" s="754"/>
      <c r="E487" s="908"/>
      <c r="F487" s="974"/>
      <c r="G487" s="777"/>
      <c r="H487" s="777"/>
      <c r="I487" s="777"/>
      <c r="J487" s="777"/>
      <c r="K487" s="777"/>
      <c r="L487" s="773" t="str">
        <f t="shared" si="35"/>
        <v xml:space="preserve"> </v>
      </c>
      <c r="M487" s="973" t="str">
        <f t="shared" si="36"/>
        <v xml:space="preserve"> </v>
      </c>
      <c r="N487" s="973" t="str">
        <f t="shared" si="37"/>
        <v xml:space="preserve"> </v>
      </c>
      <c r="O487" s="973" t="str">
        <f t="shared" si="38"/>
        <v xml:space="preserve"> </v>
      </c>
      <c r="P487" s="973" t="str">
        <f t="shared" si="39"/>
        <v xml:space="preserve"> </v>
      </c>
    </row>
    <row r="488" spans="1:16" x14ac:dyDescent="0.25">
      <c r="A488" s="775"/>
      <c r="B488" s="775"/>
      <c r="C488" s="775"/>
      <c r="D488" s="754"/>
      <c r="E488" s="908"/>
      <c r="F488" s="974"/>
      <c r="G488" s="777"/>
      <c r="H488" s="777"/>
      <c r="I488" s="777"/>
      <c r="J488" s="777"/>
      <c r="K488" s="777"/>
      <c r="L488" s="773" t="str">
        <f t="shared" si="35"/>
        <v xml:space="preserve"> </v>
      </c>
      <c r="M488" s="973" t="str">
        <f t="shared" si="36"/>
        <v xml:space="preserve"> </v>
      </c>
      <c r="N488" s="973" t="str">
        <f t="shared" si="37"/>
        <v xml:space="preserve"> </v>
      </c>
      <c r="O488" s="973" t="str">
        <f t="shared" si="38"/>
        <v xml:space="preserve"> </v>
      </c>
      <c r="P488" s="973" t="str">
        <f t="shared" si="39"/>
        <v xml:space="preserve"> </v>
      </c>
    </row>
    <row r="489" spans="1:16" x14ac:dyDescent="0.25">
      <c r="A489" s="775"/>
      <c r="B489" s="775"/>
      <c r="C489" s="775"/>
      <c r="D489" s="754"/>
      <c r="E489" s="908"/>
      <c r="F489" s="974"/>
      <c r="G489" s="777"/>
      <c r="H489" s="777"/>
      <c r="I489" s="777"/>
      <c r="J489" s="777"/>
      <c r="K489" s="777"/>
      <c r="L489" s="773" t="str">
        <f t="shared" si="35"/>
        <v xml:space="preserve"> </v>
      </c>
      <c r="M489" s="973" t="str">
        <f t="shared" si="36"/>
        <v xml:space="preserve"> </v>
      </c>
      <c r="N489" s="973" t="str">
        <f t="shared" si="37"/>
        <v xml:space="preserve"> </v>
      </c>
      <c r="O489" s="973" t="str">
        <f t="shared" si="38"/>
        <v xml:space="preserve"> </v>
      </c>
      <c r="P489" s="973" t="str">
        <f t="shared" si="39"/>
        <v xml:space="preserve"> </v>
      </c>
    </row>
    <row r="490" spans="1:16" x14ac:dyDescent="0.25">
      <c r="A490" s="775"/>
      <c r="B490" s="775"/>
      <c r="C490" s="775"/>
      <c r="D490" s="754"/>
      <c r="E490" s="908"/>
      <c r="F490" s="974"/>
      <c r="G490" s="777"/>
      <c r="H490" s="777"/>
      <c r="I490" s="777"/>
      <c r="J490" s="777"/>
      <c r="K490" s="777"/>
      <c r="L490" s="773" t="str">
        <f t="shared" si="35"/>
        <v xml:space="preserve"> </v>
      </c>
      <c r="M490" s="973" t="str">
        <f t="shared" si="36"/>
        <v xml:space="preserve"> </v>
      </c>
      <c r="N490" s="973" t="str">
        <f t="shared" si="37"/>
        <v xml:space="preserve"> </v>
      </c>
      <c r="O490" s="973" t="str">
        <f t="shared" si="38"/>
        <v xml:space="preserve"> </v>
      </c>
      <c r="P490" s="973" t="str">
        <f t="shared" si="39"/>
        <v xml:space="preserve"> </v>
      </c>
    </row>
    <row r="491" spans="1:16" x14ac:dyDescent="0.25">
      <c r="A491" s="775"/>
      <c r="B491" s="775"/>
      <c r="C491" s="775"/>
      <c r="D491" s="754"/>
      <c r="E491" s="908"/>
      <c r="F491" s="974"/>
      <c r="G491" s="777"/>
      <c r="H491" s="777"/>
      <c r="I491" s="777"/>
      <c r="J491" s="777"/>
      <c r="K491" s="777"/>
      <c r="L491" s="773" t="str">
        <f t="shared" si="35"/>
        <v xml:space="preserve"> </v>
      </c>
      <c r="M491" s="973" t="str">
        <f t="shared" si="36"/>
        <v xml:space="preserve"> </v>
      </c>
      <c r="N491" s="973" t="str">
        <f t="shared" si="37"/>
        <v xml:space="preserve"> </v>
      </c>
      <c r="O491" s="973" t="str">
        <f t="shared" si="38"/>
        <v xml:space="preserve"> </v>
      </c>
      <c r="P491" s="973" t="str">
        <f t="shared" si="39"/>
        <v xml:space="preserve"> </v>
      </c>
    </row>
    <row r="492" spans="1:16" x14ac:dyDescent="0.25">
      <c r="A492" s="775"/>
      <c r="B492" s="775"/>
      <c r="C492" s="775"/>
      <c r="D492" s="754"/>
      <c r="E492" s="908"/>
      <c r="F492" s="974"/>
      <c r="G492" s="777"/>
      <c r="H492" s="777"/>
      <c r="I492" s="777"/>
      <c r="J492" s="777"/>
      <c r="K492" s="777"/>
      <c r="L492" s="773" t="str">
        <f t="shared" si="35"/>
        <v xml:space="preserve"> </v>
      </c>
      <c r="M492" s="973" t="str">
        <f t="shared" si="36"/>
        <v xml:space="preserve"> </v>
      </c>
      <c r="N492" s="973" t="str">
        <f t="shared" si="37"/>
        <v xml:space="preserve"> </v>
      </c>
      <c r="O492" s="973" t="str">
        <f t="shared" si="38"/>
        <v xml:space="preserve"> </v>
      </c>
      <c r="P492" s="973" t="str">
        <f t="shared" si="39"/>
        <v xml:space="preserve"> </v>
      </c>
    </row>
    <row r="493" spans="1:16" x14ac:dyDescent="0.25">
      <c r="A493" s="775"/>
      <c r="B493" s="775"/>
      <c r="C493" s="775"/>
      <c r="D493" s="754"/>
      <c r="E493" s="908"/>
      <c r="F493" s="974"/>
      <c r="G493" s="777"/>
      <c r="H493" s="777"/>
      <c r="I493" s="777"/>
      <c r="J493" s="777"/>
      <c r="K493" s="777"/>
      <c r="L493" s="773" t="str">
        <f t="shared" si="35"/>
        <v xml:space="preserve"> </v>
      </c>
      <c r="M493" s="973" t="str">
        <f t="shared" si="36"/>
        <v xml:space="preserve"> </v>
      </c>
      <c r="N493" s="973" t="str">
        <f t="shared" si="37"/>
        <v xml:space="preserve"> </v>
      </c>
      <c r="O493" s="973" t="str">
        <f t="shared" si="38"/>
        <v xml:space="preserve"> </v>
      </c>
      <c r="P493" s="973" t="str">
        <f t="shared" si="39"/>
        <v xml:space="preserve"> </v>
      </c>
    </row>
    <row r="494" spans="1:16" x14ac:dyDescent="0.25">
      <c r="A494" s="775"/>
      <c r="B494" s="775"/>
      <c r="C494" s="775"/>
      <c r="D494" s="754"/>
      <c r="E494" s="908"/>
      <c r="F494" s="974"/>
      <c r="G494" s="777"/>
      <c r="H494" s="777"/>
      <c r="I494" s="777"/>
      <c r="J494" s="777"/>
      <c r="K494" s="777"/>
      <c r="L494" s="773" t="str">
        <f t="shared" si="35"/>
        <v xml:space="preserve"> </v>
      </c>
      <c r="M494" s="973" t="str">
        <f t="shared" si="36"/>
        <v xml:space="preserve"> </v>
      </c>
      <c r="N494" s="973" t="str">
        <f t="shared" si="37"/>
        <v xml:space="preserve"> </v>
      </c>
      <c r="O494" s="973" t="str">
        <f t="shared" si="38"/>
        <v xml:space="preserve"> </v>
      </c>
      <c r="P494" s="973" t="str">
        <f t="shared" si="39"/>
        <v xml:space="preserve"> </v>
      </c>
    </row>
    <row r="495" spans="1:16" x14ac:dyDescent="0.25">
      <c r="A495" s="775"/>
      <c r="B495" s="775"/>
      <c r="C495" s="775"/>
      <c r="D495" s="754"/>
      <c r="E495" s="908"/>
      <c r="F495" s="974"/>
      <c r="G495" s="777"/>
      <c r="H495" s="777"/>
      <c r="I495" s="777"/>
      <c r="J495" s="777"/>
      <c r="K495" s="777"/>
      <c r="L495" s="773" t="str">
        <f t="shared" si="35"/>
        <v xml:space="preserve"> </v>
      </c>
      <c r="M495" s="973" t="str">
        <f t="shared" si="36"/>
        <v xml:space="preserve"> </v>
      </c>
      <c r="N495" s="973" t="str">
        <f t="shared" si="37"/>
        <v xml:space="preserve"> </v>
      </c>
      <c r="O495" s="973" t="str">
        <f t="shared" si="38"/>
        <v xml:space="preserve"> </v>
      </c>
      <c r="P495" s="973" t="str">
        <f t="shared" si="39"/>
        <v xml:space="preserve"> </v>
      </c>
    </row>
    <row r="496" spans="1:16" x14ac:dyDescent="0.25">
      <c r="A496" s="775"/>
      <c r="B496" s="775"/>
      <c r="C496" s="775"/>
      <c r="D496" s="754"/>
      <c r="E496" s="908"/>
      <c r="F496" s="974"/>
      <c r="G496" s="777"/>
      <c r="H496" s="777"/>
      <c r="I496" s="777"/>
      <c r="J496" s="777"/>
      <c r="K496" s="777"/>
      <c r="L496" s="773" t="str">
        <f t="shared" si="35"/>
        <v xml:space="preserve"> </v>
      </c>
      <c r="M496" s="973" t="str">
        <f t="shared" si="36"/>
        <v xml:space="preserve"> </v>
      </c>
      <c r="N496" s="973" t="str">
        <f t="shared" si="37"/>
        <v xml:space="preserve"> </v>
      </c>
      <c r="O496" s="973" t="str">
        <f t="shared" si="38"/>
        <v xml:space="preserve"> </v>
      </c>
      <c r="P496" s="973" t="str">
        <f t="shared" si="39"/>
        <v xml:space="preserve"> </v>
      </c>
    </row>
    <row r="497" spans="1:16" x14ac:dyDescent="0.25">
      <c r="A497" s="775"/>
      <c r="B497" s="775"/>
      <c r="C497" s="775"/>
      <c r="D497" s="754"/>
      <c r="E497" s="908"/>
      <c r="F497" s="974"/>
      <c r="G497" s="777"/>
      <c r="H497" s="777"/>
      <c r="I497" s="777"/>
      <c r="J497" s="777"/>
      <c r="K497" s="777"/>
      <c r="L497" s="773" t="str">
        <f t="shared" si="35"/>
        <v xml:space="preserve"> </v>
      </c>
      <c r="M497" s="973" t="str">
        <f t="shared" si="36"/>
        <v xml:space="preserve"> </v>
      </c>
      <c r="N497" s="973" t="str">
        <f t="shared" si="37"/>
        <v xml:space="preserve"> </v>
      </c>
      <c r="O497" s="973" t="str">
        <f t="shared" si="38"/>
        <v xml:space="preserve"> </v>
      </c>
      <c r="P497" s="973" t="str">
        <f t="shared" si="39"/>
        <v xml:space="preserve"> </v>
      </c>
    </row>
    <row r="498" spans="1:16" x14ac:dyDescent="0.25">
      <c r="A498" s="775"/>
      <c r="B498" s="775"/>
      <c r="C498" s="775"/>
      <c r="D498" s="754"/>
      <c r="E498" s="908"/>
      <c r="F498" s="974"/>
      <c r="G498" s="777"/>
      <c r="H498" s="777"/>
      <c r="I498" s="777"/>
      <c r="J498" s="777"/>
      <c r="K498" s="777"/>
      <c r="L498" s="773" t="str">
        <f t="shared" si="35"/>
        <v xml:space="preserve"> </v>
      </c>
      <c r="M498" s="973" t="str">
        <f t="shared" si="36"/>
        <v xml:space="preserve"> </v>
      </c>
      <c r="N498" s="973" t="str">
        <f t="shared" si="37"/>
        <v xml:space="preserve"> </v>
      </c>
      <c r="O498" s="973" t="str">
        <f t="shared" si="38"/>
        <v xml:space="preserve"> </v>
      </c>
      <c r="P498" s="973" t="str">
        <f t="shared" si="39"/>
        <v xml:space="preserve"> </v>
      </c>
    </row>
    <row r="499" spans="1:16" x14ac:dyDescent="0.25">
      <c r="A499" s="775"/>
      <c r="B499" s="775"/>
      <c r="C499" s="775"/>
      <c r="D499" s="754"/>
      <c r="E499" s="908"/>
      <c r="F499" s="974"/>
      <c r="G499" s="777"/>
      <c r="H499" s="777"/>
      <c r="I499" s="777"/>
      <c r="J499" s="777"/>
      <c r="K499" s="777"/>
      <c r="L499" s="773" t="str">
        <f t="shared" si="35"/>
        <v xml:space="preserve"> </v>
      </c>
      <c r="M499" s="973" t="str">
        <f t="shared" si="36"/>
        <v xml:space="preserve"> </v>
      </c>
      <c r="N499" s="973" t="str">
        <f t="shared" si="37"/>
        <v xml:space="preserve"> </v>
      </c>
      <c r="O499" s="973" t="str">
        <f t="shared" si="38"/>
        <v xml:space="preserve"> </v>
      </c>
      <c r="P499" s="973" t="str">
        <f t="shared" si="39"/>
        <v xml:space="preserve"> </v>
      </c>
    </row>
    <row r="500" spans="1:16" x14ac:dyDescent="0.25">
      <c r="A500" s="775"/>
      <c r="B500" s="775"/>
      <c r="C500" s="775"/>
      <c r="D500" s="754"/>
      <c r="E500" s="908"/>
      <c r="F500" s="974"/>
      <c r="G500" s="777"/>
      <c r="H500" s="777"/>
      <c r="I500" s="777"/>
      <c r="J500" s="777"/>
      <c r="K500" s="777"/>
      <c r="L500" s="773" t="str">
        <f t="shared" si="35"/>
        <v xml:space="preserve"> </v>
      </c>
      <c r="M500" s="973" t="str">
        <f t="shared" si="36"/>
        <v xml:space="preserve"> </v>
      </c>
      <c r="N500" s="973" t="str">
        <f t="shared" si="37"/>
        <v xml:space="preserve"> </v>
      </c>
      <c r="O500" s="973" t="str">
        <f t="shared" si="38"/>
        <v xml:space="preserve"> </v>
      </c>
      <c r="P500" s="973" t="str">
        <f t="shared" si="39"/>
        <v xml:space="preserve"> </v>
      </c>
    </row>
    <row r="501" spans="1:16" x14ac:dyDescent="0.25">
      <c r="A501" s="775"/>
      <c r="B501" s="775"/>
      <c r="C501" s="775"/>
      <c r="D501" s="754"/>
      <c r="E501" s="908"/>
      <c r="F501" s="974"/>
      <c r="G501" s="777"/>
      <c r="H501" s="777"/>
      <c r="I501" s="777"/>
      <c r="J501" s="777"/>
      <c r="K501" s="777"/>
      <c r="L501" s="773" t="str">
        <f t="shared" si="35"/>
        <v xml:space="preserve"> </v>
      </c>
      <c r="M501" s="973" t="str">
        <f t="shared" si="36"/>
        <v xml:space="preserve"> </v>
      </c>
      <c r="N501" s="973" t="str">
        <f t="shared" si="37"/>
        <v xml:space="preserve"> </v>
      </c>
      <c r="O501" s="973" t="str">
        <f t="shared" si="38"/>
        <v xml:space="preserve"> </v>
      </c>
      <c r="P501" s="973" t="str">
        <f t="shared" si="39"/>
        <v xml:space="preserve"> </v>
      </c>
    </row>
    <row r="502" spans="1:16" x14ac:dyDescent="0.25">
      <c r="A502" s="775"/>
      <c r="B502" s="775"/>
      <c r="C502" s="775"/>
      <c r="D502" s="754"/>
      <c r="E502" s="908"/>
      <c r="F502" s="974"/>
      <c r="G502" s="777"/>
      <c r="H502" s="777"/>
      <c r="I502" s="777"/>
      <c r="J502" s="777"/>
      <c r="K502" s="777"/>
      <c r="L502" s="773" t="str">
        <f t="shared" si="35"/>
        <v xml:space="preserve"> </v>
      </c>
      <c r="M502" s="973" t="str">
        <f t="shared" si="36"/>
        <v xml:space="preserve"> </v>
      </c>
      <c r="N502" s="973" t="str">
        <f t="shared" si="37"/>
        <v xml:space="preserve"> </v>
      </c>
      <c r="O502" s="973" t="str">
        <f t="shared" si="38"/>
        <v xml:space="preserve"> </v>
      </c>
      <c r="P502" s="973" t="str">
        <f t="shared" si="39"/>
        <v xml:space="preserve"> </v>
      </c>
    </row>
    <row r="503" spans="1:16" x14ac:dyDescent="0.25">
      <c r="A503" s="775"/>
      <c r="B503" s="775"/>
      <c r="C503" s="775"/>
      <c r="D503" s="754"/>
      <c r="E503" s="908"/>
      <c r="F503" s="974"/>
      <c r="G503" s="777"/>
      <c r="H503" s="777"/>
      <c r="I503" s="777"/>
      <c r="J503" s="777"/>
      <c r="K503" s="777"/>
      <c r="L503" s="773" t="str">
        <f t="shared" si="35"/>
        <v xml:space="preserve"> </v>
      </c>
      <c r="M503" s="973" t="str">
        <f t="shared" si="36"/>
        <v xml:space="preserve"> </v>
      </c>
      <c r="N503" s="973" t="str">
        <f t="shared" si="37"/>
        <v xml:space="preserve"> </v>
      </c>
      <c r="O503" s="973" t="str">
        <f t="shared" si="38"/>
        <v xml:space="preserve"> </v>
      </c>
      <c r="P503" s="973" t="str">
        <f t="shared" si="39"/>
        <v xml:space="preserve"> </v>
      </c>
    </row>
    <row r="504" spans="1:16" x14ac:dyDescent="0.25">
      <c r="A504" s="775"/>
      <c r="B504" s="775"/>
      <c r="C504" s="775"/>
      <c r="D504" s="754"/>
      <c r="E504" s="908"/>
      <c r="F504" s="974"/>
      <c r="G504" s="777"/>
      <c r="H504" s="777"/>
      <c r="I504" s="777"/>
      <c r="J504" s="777"/>
      <c r="K504" s="777"/>
      <c r="L504" s="773" t="str">
        <f t="shared" si="35"/>
        <v xml:space="preserve"> </v>
      </c>
      <c r="M504" s="973" t="str">
        <f t="shared" si="36"/>
        <v xml:space="preserve"> </v>
      </c>
      <c r="N504" s="973" t="str">
        <f t="shared" si="37"/>
        <v xml:space="preserve"> </v>
      </c>
      <c r="O504" s="973" t="str">
        <f t="shared" si="38"/>
        <v xml:space="preserve"> </v>
      </c>
      <c r="P504" s="973" t="str">
        <f t="shared" si="39"/>
        <v xml:space="preserve"> </v>
      </c>
    </row>
    <row r="505" spans="1:16" x14ac:dyDescent="0.25">
      <c r="A505" s="775"/>
      <c r="B505" s="775"/>
      <c r="C505" s="775"/>
      <c r="D505" s="754"/>
      <c r="E505" s="908"/>
      <c r="F505" s="974"/>
      <c r="G505" s="777"/>
      <c r="H505" s="777"/>
      <c r="I505" s="777"/>
      <c r="J505" s="777"/>
      <c r="K505" s="777"/>
      <c r="L505" s="773" t="str">
        <f t="shared" si="35"/>
        <v xml:space="preserve"> </v>
      </c>
      <c r="M505" s="973" t="str">
        <f t="shared" si="36"/>
        <v xml:space="preserve"> </v>
      </c>
      <c r="N505" s="973" t="str">
        <f t="shared" si="37"/>
        <v xml:space="preserve"> </v>
      </c>
      <c r="O505" s="973" t="str">
        <f t="shared" si="38"/>
        <v xml:space="preserve"> </v>
      </c>
      <c r="P505" s="973" t="str">
        <f t="shared" si="39"/>
        <v xml:space="preserve"> </v>
      </c>
    </row>
    <row r="506" spans="1:16" x14ac:dyDescent="0.25">
      <c r="A506" s="775"/>
      <c r="B506" s="775"/>
      <c r="C506" s="775"/>
      <c r="D506" s="754"/>
      <c r="E506" s="908"/>
      <c r="F506" s="974"/>
      <c r="G506" s="777"/>
      <c r="H506" s="777"/>
      <c r="I506" s="777"/>
      <c r="J506" s="777"/>
      <c r="K506" s="777"/>
      <c r="L506" s="773" t="str">
        <f t="shared" si="35"/>
        <v xml:space="preserve"> </v>
      </c>
      <c r="M506" s="973" t="str">
        <f t="shared" si="36"/>
        <v xml:space="preserve"> </v>
      </c>
      <c r="N506" s="973" t="str">
        <f t="shared" si="37"/>
        <v xml:space="preserve"> </v>
      </c>
      <c r="O506" s="973" t="str">
        <f t="shared" si="38"/>
        <v xml:space="preserve"> </v>
      </c>
      <c r="P506" s="973" t="str">
        <f t="shared" si="39"/>
        <v xml:space="preserve"> </v>
      </c>
    </row>
    <row r="507" spans="1:16" x14ac:dyDescent="0.25">
      <c r="A507" s="775"/>
      <c r="B507" s="775"/>
      <c r="C507" s="775"/>
      <c r="D507" s="754"/>
      <c r="E507" s="908"/>
      <c r="F507" s="974"/>
      <c r="G507" s="777"/>
      <c r="H507" s="777"/>
      <c r="I507" s="777"/>
      <c r="J507" s="777"/>
      <c r="K507" s="777"/>
      <c r="L507" s="773" t="str">
        <f t="shared" si="35"/>
        <v xml:space="preserve"> </v>
      </c>
      <c r="M507" s="973" t="str">
        <f t="shared" si="36"/>
        <v xml:space="preserve"> </v>
      </c>
      <c r="N507" s="973" t="str">
        <f t="shared" si="37"/>
        <v xml:space="preserve"> </v>
      </c>
      <c r="O507" s="973" t="str">
        <f t="shared" si="38"/>
        <v xml:space="preserve"> </v>
      </c>
      <c r="P507" s="973" t="str">
        <f t="shared" si="39"/>
        <v xml:space="preserve"> </v>
      </c>
    </row>
    <row r="508" spans="1:16" x14ac:dyDescent="0.25">
      <c r="A508" s="775"/>
      <c r="B508" s="775"/>
      <c r="C508" s="775"/>
      <c r="D508" s="754"/>
      <c r="E508" s="908"/>
      <c r="F508" s="974"/>
      <c r="G508" s="777"/>
      <c r="H508" s="777"/>
      <c r="I508" s="777"/>
      <c r="J508" s="777"/>
      <c r="K508" s="777"/>
      <c r="L508" s="773" t="str">
        <f t="shared" si="35"/>
        <v xml:space="preserve"> </v>
      </c>
      <c r="M508" s="973" t="str">
        <f t="shared" si="36"/>
        <v xml:space="preserve"> </v>
      </c>
      <c r="N508" s="973" t="str">
        <f t="shared" si="37"/>
        <v xml:space="preserve"> </v>
      </c>
      <c r="O508" s="973" t="str">
        <f t="shared" si="38"/>
        <v xml:space="preserve"> </v>
      </c>
      <c r="P508" s="973" t="str">
        <f t="shared" si="39"/>
        <v xml:space="preserve"> </v>
      </c>
    </row>
    <row r="509" spans="1:16" x14ac:dyDescent="0.25">
      <c r="A509" s="775"/>
      <c r="B509" s="775"/>
      <c r="C509" s="775"/>
      <c r="D509" s="754"/>
      <c r="E509" s="908"/>
      <c r="F509" s="974"/>
      <c r="G509" s="777"/>
      <c r="H509" s="777"/>
      <c r="I509" s="777"/>
      <c r="J509" s="777"/>
      <c r="K509" s="777"/>
      <c r="L509" s="773" t="str">
        <f t="shared" si="35"/>
        <v xml:space="preserve"> </v>
      </c>
      <c r="M509" s="973" t="str">
        <f t="shared" si="36"/>
        <v xml:space="preserve"> </v>
      </c>
      <c r="N509" s="973" t="str">
        <f t="shared" si="37"/>
        <v xml:space="preserve"> </v>
      </c>
      <c r="O509" s="973" t="str">
        <f t="shared" si="38"/>
        <v xml:space="preserve"> </v>
      </c>
      <c r="P509" s="973" t="str">
        <f t="shared" si="39"/>
        <v xml:space="preserve"> </v>
      </c>
    </row>
    <row r="510" spans="1:16" x14ac:dyDescent="0.25">
      <c r="A510" s="775"/>
      <c r="B510" s="775"/>
      <c r="C510" s="775"/>
      <c r="D510" s="754"/>
      <c r="E510" s="908"/>
      <c r="F510" s="974"/>
      <c r="G510" s="777"/>
      <c r="H510" s="777"/>
      <c r="I510" s="777"/>
      <c r="J510" s="777"/>
      <c r="K510" s="777"/>
      <c r="L510" s="773" t="str">
        <f t="shared" si="35"/>
        <v xml:space="preserve"> </v>
      </c>
      <c r="M510" s="973" t="str">
        <f t="shared" si="36"/>
        <v xml:space="preserve"> </v>
      </c>
      <c r="N510" s="973" t="str">
        <f t="shared" si="37"/>
        <v xml:space="preserve"> </v>
      </c>
      <c r="O510" s="973" t="str">
        <f t="shared" si="38"/>
        <v xml:space="preserve"> </v>
      </c>
      <c r="P510" s="973" t="str">
        <f t="shared" si="39"/>
        <v xml:space="preserve"> </v>
      </c>
    </row>
    <row r="511" spans="1:16" x14ac:dyDescent="0.25">
      <c r="A511" s="775"/>
      <c r="B511" s="775"/>
      <c r="C511" s="775"/>
      <c r="D511" s="754"/>
      <c r="E511" s="908"/>
      <c r="F511" s="974"/>
      <c r="G511" s="777"/>
      <c r="H511" s="777"/>
      <c r="I511" s="777"/>
      <c r="J511" s="777"/>
      <c r="K511" s="777"/>
      <c r="L511" s="773" t="str">
        <f t="shared" si="35"/>
        <v xml:space="preserve"> </v>
      </c>
      <c r="M511" s="973" t="str">
        <f t="shared" si="36"/>
        <v xml:space="preserve"> </v>
      </c>
      <c r="N511" s="973" t="str">
        <f t="shared" si="37"/>
        <v xml:space="preserve"> </v>
      </c>
      <c r="O511" s="973" t="str">
        <f t="shared" si="38"/>
        <v xml:space="preserve"> </v>
      </c>
      <c r="P511" s="973" t="str">
        <f t="shared" si="39"/>
        <v xml:space="preserve"> </v>
      </c>
    </row>
    <row r="512" spans="1:16" x14ac:dyDescent="0.25">
      <c r="A512" s="775"/>
      <c r="B512" s="775"/>
      <c r="C512" s="775"/>
      <c r="D512" s="754"/>
      <c r="E512" s="908"/>
      <c r="F512" s="974"/>
      <c r="G512" s="777"/>
      <c r="H512" s="777"/>
      <c r="I512" s="777"/>
      <c r="J512" s="777"/>
      <c r="K512" s="777"/>
      <c r="L512" s="773" t="str">
        <f t="shared" si="35"/>
        <v xml:space="preserve"> </v>
      </c>
      <c r="M512" s="973" t="str">
        <f t="shared" si="36"/>
        <v xml:space="preserve"> </v>
      </c>
      <c r="N512" s="973" t="str">
        <f t="shared" si="37"/>
        <v xml:space="preserve"> </v>
      </c>
      <c r="O512" s="973" t="str">
        <f t="shared" si="38"/>
        <v xml:space="preserve"> </v>
      </c>
      <c r="P512" s="973" t="str">
        <f t="shared" si="39"/>
        <v xml:space="preserve"> </v>
      </c>
    </row>
    <row r="513" spans="1:16" x14ac:dyDescent="0.25">
      <c r="A513" s="775"/>
      <c r="B513" s="775"/>
      <c r="C513" s="775"/>
      <c r="D513" s="754"/>
      <c r="E513" s="908"/>
      <c r="F513" s="974"/>
      <c r="G513" s="777"/>
      <c r="H513" s="777"/>
      <c r="I513" s="777"/>
      <c r="J513" s="777"/>
      <c r="K513" s="777"/>
      <c r="L513" s="773" t="str">
        <f t="shared" si="35"/>
        <v xml:space="preserve"> </v>
      </c>
      <c r="M513" s="973" t="str">
        <f t="shared" si="36"/>
        <v xml:space="preserve"> </v>
      </c>
      <c r="N513" s="973" t="str">
        <f t="shared" si="37"/>
        <v xml:space="preserve"> </v>
      </c>
      <c r="O513" s="973" t="str">
        <f t="shared" si="38"/>
        <v xml:space="preserve"> </v>
      </c>
      <c r="P513" s="973" t="str">
        <f t="shared" si="39"/>
        <v xml:space="preserve"> </v>
      </c>
    </row>
    <row r="514" spans="1:16" x14ac:dyDescent="0.25">
      <c r="A514" s="775"/>
      <c r="B514" s="775"/>
      <c r="C514" s="775"/>
      <c r="D514" s="754"/>
      <c r="E514" s="908"/>
      <c r="F514" s="974"/>
      <c r="G514" s="777"/>
      <c r="H514" s="777"/>
      <c r="I514" s="777"/>
      <c r="J514" s="777"/>
      <c r="K514" s="777"/>
      <c r="L514" s="773" t="str">
        <f t="shared" si="35"/>
        <v xml:space="preserve"> </v>
      </c>
      <c r="M514" s="973" t="str">
        <f t="shared" si="36"/>
        <v xml:space="preserve"> </v>
      </c>
      <c r="N514" s="973" t="str">
        <f t="shared" si="37"/>
        <v xml:space="preserve"> </v>
      </c>
      <c r="O514" s="973" t="str">
        <f t="shared" si="38"/>
        <v xml:space="preserve"> </v>
      </c>
      <c r="P514" s="973" t="str">
        <f t="shared" si="39"/>
        <v xml:space="preserve"> </v>
      </c>
    </row>
    <row r="515" spans="1:16" x14ac:dyDescent="0.25">
      <c r="A515" s="775"/>
      <c r="B515" s="775"/>
      <c r="C515" s="775"/>
      <c r="D515" s="754"/>
      <c r="E515" s="908"/>
      <c r="F515" s="974"/>
      <c r="G515" s="777"/>
      <c r="H515" s="777"/>
      <c r="I515" s="777"/>
      <c r="J515" s="777"/>
      <c r="K515" s="777"/>
      <c r="L515" s="773" t="str">
        <f t="shared" si="35"/>
        <v xml:space="preserve"> </v>
      </c>
      <c r="M515" s="973" t="str">
        <f t="shared" si="36"/>
        <v xml:space="preserve"> </v>
      </c>
      <c r="N515" s="973" t="str">
        <f t="shared" si="37"/>
        <v xml:space="preserve"> </v>
      </c>
      <c r="O515" s="973" t="str">
        <f t="shared" si="38"/>
        <v xml:space="preserve"> </v>
      </c>
      <c r="P515" s="973" t="str">
        <f t="shared" si="39"/>
        <v xml:space="preserve"> </v>
      </c>
    </row>
    <row r="516" spans="1:16" x14ac:dyDescent="0.25">
      <c r="A516" s="775"/>
      <c r="B516" s="775"/>
      <c r="C516" s="775"/>
      <c r="D516" s="754"/>
      <c r="E516" s="908"/>
      <c r="F516" s="974"/>
      <c r="G516" s="777"/>
      <c r="H516" s="777"/>
      <c r="I516" s="777"/>
      <c r="J516" s="777"/>
      <c r="K516" s="777"/>
      <c r="L516" s="773" t="str">
        <f t="shared" si="35"/>
        <v xml:space="preserve"> </v>
      </c>
      <c r="M516" s="973" t="str">
        <f t="shared" si="36"/>
        <v xml:space="preserve"> </v>
      </c>
      <c r="N516" s="973" t="str">
        <f t="shared" si="37"/>
        <v xml:space="preserve"> </v>
      </c>
      <c r="O516" s="973" t="str">
        <f t="shared" si="38"/>
        <v xml:space="preserve"> </v>
      </c>
      <c r="P516" s="973" t="str">
        <f t="shared" si="39"/>
        <v xml:space="preserve"> </v>
      </c>
    </row>
    <row r="517" spans="1:16" x14ac:dyDescent="0.25">
      <c r="A517" s="775"/>
      <c r="B517" s="775"/>
      <c r="C517" s="775"/>
      <c r="D517" s="754"/>
      <c r="E517" s="908"/>
      <c r="F517" s="974"/>
      <c r="G517" s="777"/>
      <c r="H517" s="777"/>
      <c r="I517" s="777"/>
      <c r="J517" s="777"/>
      <c r="K517" s="777"/>
      <c r="L517" s="773" t="str">
        <f t="shared" si="35"/>
        <v xml:space="preserve"> </v>
      </c>
      <c r="M517" s="973" t="str">
        <f t="shared" si="36"/>
        <v xml:space="preserve"> </v>
      </c>
      <c r="N517" s="973" t="str">
        <f t="shared" si="37"/>
        <v xml:space="preserve"> </v>
      </c>
      <c r="O517" s="973" t="str">
        <f t="shared" si="38"/>
        <v xml:space="preserve"> </v>
      </c>
      <c r="P517" s="973" t="str">
        <f t="shared" si="39"/>
        <v xml:space="preserve"> </v>
      </c>
    </row>
    <row r="518" spans="1:16" x14ac:dyDescent="0.25">
      <c r="A518" s="775"/>
      <c r="B518" s="775"/>
      <c r="C518" s="775"/>
      <c r="D518" s="754"/>
      <c r="E518" s="908"/>
      <c r="F518" s="974"/>
      <c r="G518" s="777"/>
      <c r="H518" s="777"/>
      <c r="I518" s="777"/>
      <c r="J518" s="777"/>
      <c r="K518" s="777"/>
      <c r="L518" s="773" t="str">
        <f t="shared" ref="L518:L571" si="40">IF(K518&gt;0,K518*0.86*10^-3," ")</f>
        <v xml:space="preserve"> </v>
      </c>
      <c r="M518" s="973" t="str">
        <f t="shared" ref="M518:M571" si="41">IFERROR(K518/I518," ")</f>
        <v xml:space="preserve"> </v>
      </c>
      <c r="N518" s="973" t="str">
        <f t="shared" ref="N518:N571" si="42">IFERROR(L518/I518," ")</f>
        <v xml:space="preserve"> </v>
      </c>
      <c r="O518" s="973" t="str">
        <f t="shared" ref="O518:O571" si="43">IFERROR(K518/J518," ")</f>
        <v xml:space="preserve"> </v>
      </c>
      <c r="P518" s="973" t="str">
        <f t="shared" ref="P518:P571" si="44">IFERROR(L518/J518," ")</f>
        <v xml:space="preserve"> </v>
      </c>
    </row>
    <row r="519" spans="1:16" x14ac:dyDescent="0.25">
      <c r="A519" s="775"/>
      <c r="B519" s="775"/>
      <c r="C519" s="775"/>
      <c r="D519" s="754"/>
      <c r="E519" s="908"/>
      <c r="F519" s="974"/>
      <c r="G519" s="777"/>
      <c r="H519" s="777"/>
      <c r="I519" s="777"/>
      <c r="J519" s="777"/>
      <c r="K519" s="777"/>
      <c r="L519" s="773" t="str">
        <f t="shared" si="40"/>
        <v xml:space="preserve"> </v>
      </c>
      <c r="M519" s="973" t="str">
        <f t="shared" si="41"/>
        <v xml:space="preserve"> </v>
      </c>
      <c r="N519" s="973" t="str">
        <f t="shared" si="42"/>
        <v xml:space="preserve"> </v>
      </c>
      <c r="O519" s="973" t="str">
        <f t="shared" si="43"/>
        <v xml:space="preserve"> </v>
      </c>
      <c r="P519" s="973" t="str">
        <f t="shared" si="44"/>
        <v xml:space="preserve"> </v>
      </c>
    </row>
    <row r="520" spans="1:16" x14ac:dyDescent="0.25">
      <c r="A520" s="775"/>
      <c r="B520" s="775"/>
      <c r="C520" s="775"/>
      <c r="D520" s="754"/>
      <c r="E520" s="908"/>
      <c r="F520" s="974"/>
      <c r="G520" s="777"/>
      <c r="H520" s="777"/>
      <c r="I520" s="777"/>
      <c r="J520" s="777"/>
      <c r="K520" s="777"/>
      <c r="L520" s="773" t="str">
        <f t="shared" si="40"/>
        <v xml:space="preserve"> </v>
      </c>
      <c r="M520" s="973" t="str">
        <f t="shared" si="41"/>
        <v xml:space="preserve"> </v>
      </c>
      <c r="N520" s="973" t="str">
        <f t="shared" si="42"/>
        <v xml:space="preserve"> </v>
      </c>
      <c r="O520" s="973" t="str">
        <f t="shared" si="43"/>
        <v xml:space="preserve"> </v>
      </c>
      <c r="P520" s="973" t="str">
        <f t="shared" si="44"/>
        <v xml:space="preserve"> </v>
      </c>
    </row>
    <row r="521" spans="1:16" x14ac:dyDescent="0.25">
      <c r="A521" s="775"/>
      <c r="B521" s="775"/>
      <c r="C521" s="775"/>
      <c r="D521" s="754"/>
      <c r="E521" s="908"/>
      <c r="F521" s="974"/>
      <c r="G521" s="777"/>
      <c r="H521" s="777"/>
      <c r="I521" s="777"/>
      <c r="J521" s="777"/>
      <c r="K521" s="777"/>
      <c r="L521" s="773" t="str">
        <f t="shared" si="40"/>
        <v xml:space="preserve"> </v>
      </c>
      <c r="M521" s="973" t="str">
        <f t="shared" si="41"/>
        <v xml:space="preserve"> </v>
      </c>
      <c r="N521" s="973" t="str">
        <f t="shared" si="42"/>
        <v xml:space="preserve"> </v>
      </c>
      <c r="O521" s="973" t="str">
        <f t="shared" si="43"/>
        <v xml:space="preserve"> </v>
      </c>
      <c r="P521" s="973" t="str">
        <f t="shared" si="44"/>
        <v xml:space="preserve"> </v>
      </c>
    </row>
    <row r="522" spans="1:16" x14ac:dyDescent="0.25">
      <c r="A522" s="775"/>
      <c r="B522" s="775"/>
      <c r="C522" s="775"/>
      <c r="D522" s="754"/>
      <c r="E522" s="908"/>
      <c r="F522" s="974"/>
      <c r="G522" s="777"/>
      <c r="H522" s="777"/>
      <c r="I522" s="777"/>
      <c r="J522" s="777"/>
      <c r="K522" s="777"/>
      <c r="L522" s="773" t="str">
        <f t="shared" si="40"/>
        <v xml:space="preserve"> </v>
      </c>
      <c r="M522" s="973" t="str">
        <f t="shared" si="41"/>
        <v xml:space="preserve"> </v>
      </c>
      <c r="N522" s="973" t="str">
        <f t="shared" si="42"/>
        <v xml:space="preserve"> </v>
      </c>
      <c r="O522" s="973" t="str">
        <f t="shared" si="43"/>
        <v xml:space="preserve"> </v>
      </c>
      <c r="P522" s="973" t="str">
        <f t="shared" si="44"/>
        <v xml:space="preserve"> </v>
      </c>
    </row>
    <row r="523" spans="1:16" x14ac:dyDescent="0.25">
      <c r="A523" s="775"/>
      <c r="B523" s="775"/>
      <c r="C523" s="775"/>
      <c r="D523" s="754"/>
      <c r="E523" s="908"/>
      <c r="F523" s="974"/>
      <c r="G523" s="777"/>
      <c r="H523" s="777"/>
      <c r="I523" s="777"/>
      <c r="J523" s="777"/>
      <c r="K523" s="777"/>
      <c r="L523" s="773" t="str">
        <f t="shared" si="40"/>
        <v xml:space="preserve"> </v>
      </c>
      <c r="M523" s="973" t="str">
        <f t="shared" si="41"/>
        <v xml:space="preserve"> </v>
      </c>
      <c r="N523" s="973" t="str">
        <f t="shared" si="42"/>
        <v xml:space="preserve"> </v>
      </c>
      <c r="O523" s="973" t="str">
        <f t="shared" si="43"/>
        <v xml:space="preserve"> </v>
      </c>
      <c r="P523" s="973" t="str">
        <f t="shared" si="44"/>
        <v xml:space="preserve"> </v>
      </c>
    </row>
    <row r="524" spans="1:16" x14ac:dyDescent="0.25">
      <c r="A524" s="775"/>
      <c r="B524" s="775"/>
      <c r="C524" s="775"/>
      <c r="D524" s="754"/>
      <c r="E524" s="908"/>
      <c r="F524" s="974"/>
      <c r="G524" s="777"/>
      <c r="H524" s="777"/>
      <c r="I524" s="777"/>
      <c r="J524" s="777"/>
      <c r="K524" s="777"/>
      <c r="L524" s="773" t="str">
        <f t="shared" si="40"/>
        <v xml:space="preserve"> </v>
      </c>
      <c r="M524" s="973" t="str">
        <f t="shared" si="41"/>
        <v xml:space="preserve"> </v>
      </c>
      <c r="N524" s="973" t="str">
        <f t="shared" si="42"/>
        <v xml:space="preserve"> </v>
      </c>
      <c r="O524" s="973" t="str">
        <f t="shared" si="43"/>
        <v xml:space="preserve"> </v>
      </c>
      <c r="P524" s="973" t="str">
        <f t="shared" si="44"/>
        <v xml:space="preserve"> </v>
      </c>
    </row>
    <row r="525" spans="1:16" x14ac:dyDescent="0.25">
      <c r="A525" s="775"/>
      <c r="B525" s="775"/>
      <c r="C525" s="775"/>
      <c r="D525" s="754"/>
      <c r="E525" s="908"/>
      <c r="F525" s="974"/>
      <c r="G525" s="777"/>
      <c r="H525" s="777"/>
      <c r="I525" s="777"/>
      <c r="J525" s="777"/>
      <c r="K525" s="777"/>
      <c r="L525" s="773" t="str">
        <f t="shared" si="40"/>
        <v xml:space="preserve"> </v>
      </c>
      <c r="M525" s="973" t="str">
        <f t="shared" si="41"/>
        <v xml:space="preserve"> </v>
      </c>
      <c r="N525" s="973" t="str">
        <f t="shared" si="42"/>
        <v xml:space="preserve"> </v>
      </c>
      <c r="O525" s="973" t="str">
        <f t="shared" si="43"/>
        <v xml:space="preserve"> </v>
      </c>
      <c r="P525" s="973" t="str">
        <f t="shared" si="44"/>
        <v xml:space="preserve"> </v>
      </c>
    </row>
    <row r="526" spans="1:16" x14ac:dyDescent="0.25">
      <c r="A526" s="775"/>
      <c r="B526" s="775"/>
      <c r="C526" s="775"/>
      <c r="D526" s="754"/>
      <c r="E526" s="908"/>
      <c r="F526" s="974"/>
      <c r="G526" s="777"/>
      <c r="H526" s="777"/>
      <c r="I526" s="777"/>
      <c r="J526" s="777"/>
      <c r="K526" s="777"/>
      <c r="L526" s="773" t="str">
        <f t="shared" si="40"/>
        <v xml:space="preserve"> </v>
      </c>
      <c r="M526" s="973" t="str">
        <f t="shared" si="41"/>
        <v xml:space="preserve"> </v>
      </c>
      <c r="N526" s="973" t="str">
        <f t="shared" si="42"/>
        <v xml:space="preserve"> </v>
      </c>
      <c r="O526" s="973" t="str">
        <f t="shared" si="43"/>
        <v xml:space="preserve"> </v>
      </c>
      <c r="P526" s="973" t="str">
        <f t="shared" si="44"/>
        <v xml:space="preserve"> </v>
      </c>
    </row>
    <row r="527" spans="1:16" x14ac:dyDescent="0.25">
      <c r="A527" s="775"/>
      <c r="B527" s="775"/>
      <c r="C527" s="775"/>
      <c r="D527" s="754"/>
      <c r="E527" s="908"/>
      <c r="F527" s="974"/>
      <c r="G527" s="777"/>
      <c r="H527" s="777"/>
      <c r="I527" s="777"/>
      <c r="J527" s="777"/>
      <c r="K527" s="777"/>
      <c r="L527" s="773" t="str">
        <f t="shared" si="40"/>
        <v xml:space="preserve"> </v>
      </c>
      <c r="M527" s="973" t="str">
        <f t="shared" si="41"/>
        <v xml:space="preserve"> </v>
      </c>
      <c r="N527" s="973" t="str">
        <f t="shared" si="42"/>
        <v xml:space="preserve"> </v>
      </c>
      <c r="O527" s="973" t="str">
        <f t="shared" si="43"/>
        <v xml:space="preserve"> </v>
      </c>
      <c r="P527" s="973" t="str">
        <f t="shared" si="44"/>
        <v xml:space="preserve"> </v>
      </c>
    </row>
    <row r="528" spans="1:16" x14ac:dyDescent="0.25">
      <c r="A528" s="775"/>
      <c r="B528" s="775"/>
      <c r="C528" s="775"/>
      <c r="D528" s="754"/>
      <c r="E528" s="908"/>
      <c r="F528" s="974"/>
      <c r="G528" s="777"/>
      <c r="H528" s="777"/>
      <c r="I528" s="777"/>
      <c r="J528" s="777"/>
      <c r="K528" s="777"/>
      <c r="L528" s="773" t="str">
        <f t="shared" si="40"/>
        <v xml:space="preserve"> </v>
      </c>
      <c r="M528" s="973" t="str">
        <f t="shared" si="41"/>
        <v xml:space="preserve"> </v>
      </c>
      <c r="N528" s="973" t="str">
        <f t="shared" si="42"/>
        <v xml:space="preserve"> </v>
      </c>
      <c r="O528" s="973" t="str">
        <f t="shared" si="43"/>
        <v xml:space="preserve"> </v>
      </c>
      <c r="P528" s="973" t="str">
        <f t="shared" si="44"/>
        <v xml:space="preserve"> </v>
      </c>
    </row>
    <row r="529" spans="1:16" x14ac:dyDescent="0.25">
      <c r="A529" s="775"/>
      <c r="B529" s="775"/>
      <c r="C529" s="775"/>
      <c r="D529" s="754"/>
      <c r="E529" s="908"/>
      <c r="F529" s="974"/>
      <c r="G529" s="777"/>
      <c r="H529" s="777"/>
      <c r="I529" s="777"/>
      <c r="J529" s="777"/>
      <c r="K529" s="777"/>
      <c r="L529" s="773" t="str">
        <f t="shared" si="40"/>
        <v xml:space="preserve"> </v>
      </c>
      <c r="M529" s="973" t="str">
        <f t="shared" si="41"/>
        <v xml:space="preserve"> </v>
      </c>
      <c r="N529" s="973" t="str">
        <f t="shared" si="42"/>
        <v xml:space="preserve"> </v>
      </c>
      <c r="O529" s="973" t="str">
        <f t="shared" si="43"/>
        <v xml:space="preserve"> </v>
      </c>
      <c r="P529" s="973" t="str">
        <f t="shared" si="44"/>
        <v xml:space="preserve"> </v>
      </c>
    </row>
    <row r="530" spans="1:16" x14ac:dyDescent="0.25">
      <c r="A530" s="775"/>
      <c r="B530" s="775"/>
      <c r="C530" s="775"/>
      <c r="D530" s="754"/>
      <c r="E530" s="908"/>
      <c r="F530" s="974"/>
      <c r="G530" s="777"/>
      <c r="H530" s="777"/>
      <c r="I530" s="777"/>
      <c r="J530" s="777"/>
      <c r="K530" s="777"/>
      <c r="L530" s="773" t="str">
        <f t="shared" si="40"/>
        <v xml:space="preserve"> </v>
      </c>
      <c r="M530" s="973" t="str">
        <f t="shared" si="41"/>
        <v xml:space="preserve"> </v>
      </c>
      <c r="N530" s="973" t="str">
        <f t="shared" si="42"/>
        <v xml:space="preserve"> </v>
      </c>
      <c r="O530" s="973" t="str">
        <f t="shared" si="43"/>
        <v xml:space="preserve"> </v>
      </c>
      <c r="P530" s="973" t="str">
        <f t="shared" si="44"/>
        <v xml:space="preserve"> </v>
      </c>
    </row>
    <row r="531" spans="1:16" x14ac:dyDescent="0.25">
      <c r="A531" s="775"/>
      <c r="B531" s="775"/>
      <c r="C531" s="775"/>
      <c r="D531" s="754"/>
      <c r="E531" s="908"/>
      <c r="F531" s="974"/>
      <c r="G531" s="777"/>
      <c r="H531" s="777"/>
      <c r="I531" s="777"/>
      <c r="J531" s="777"/>
      <c r="K531" s="777"/>
      <c r="L531" s="773" t="str">
        <f t="shared" si="40"/>
        <v xml:space="preserve"> </v>
      </c>
      <c r="M531" s="973" t="str">
        <f t="shared" si="41"/>
        <v xml:space="preserve"> </v>
      </c>
      <c r="N531" s="973" t="str">
        <f t="shared" si="42"/>
        <v xml:space="preserve"> </v>
      </c>
      <c r="O531" s="973" t="str">
        <f t="shared" si="43"/>
        <v xml:space="preserve"> </v>
      </c>
      <c r="P531" s="973" t="str">
        <f t="shared" si="44"/>
        <v xml:space="preserve"> </v>
      </c>
    </row>
    <row r="532" spans="1:16" x14ac:dyDescent="0.25">
      <c r="A532" s="775"/>
      <c r="B532" s="775"/>
      <c r="C532" s="775"/>
      <c r="D532" s="754"/>
      <c r="E532" s="908"/>
      <c r="F532" s="974"/>
      <c r="G532" s="777"/>
      <c r="H532" s="777"/>
      <c r="I532" s="777"/>
      <c r="J532" s="777"/>
      <c r="K532" s="777"/>
      <c r="L532" s="773" t="str">
        <f t="shared" si="40"/>
        <v xml:space="preserve"> </v>
      </c>
      <c r="M532" s="973" t="str">
        <f t="shared" si="41"/>
        <v xml:space="preserve"> </v>
      </c>
      <c r="N532" s="973" t="str">
        <f t="shared" si="42"/>
        <v xml:space="preserve"> </v>
      </c>
      <c r="O532" s="973" t="str">
        <f t="shared" si="43"/>
        <v xml:space="preserve"> </v>
      </c>
      <c r="P532" s="973" t="str">
        <f t="shared" si="44"/>
        <v xml:space="preserve"> </v>
      </c>
    </row>
    <row r="533" spans="1:16" x14ac:dyDescent="0.25">
      <c r="A533" s="775"/>
      <c r="B533" s="775"/>
      <c r="C533" s="775"/>
      <c r="D533" s="754"/>
      <c r="E533" s="908"/>
      <c r="F533" s="974"/>
      <c r="G533" s="777"/>
      <c r="H533" s="777"/>
      <c r="I533" s="777"/>
      <c r="J533" s="777"/>
      <c r="K533" s="777"/>
      <c r="L533" s="773" t="str">
        <f t="shared" si="40"/>
        <v xml:space="preserve"> </v>
      </c>
      <c r="M533" s="973" t="str">
        <f t="shared" si="41"/>
        <v xml:space="preserve"> </v>
      </c>
      <c r="N533" s="973" t="str">
        <f t="shared" si="42"/>
        <v xml:space="preserve"> </v>
      </c>
      <c r="O533" s="973" t="str">
        <f t="shared" si="43"/>
        <v xml:space="preserve"> </v>
      </c>
      <c r="P533" s="973" t="str">
        <f t="shared" si="44"/>
        <v xml:space="preserve"> </v>
      </c>
    </row>
    <row r="534" spans="1:16" x14ac:dyDescent="0.25">
      <c r="A534" s="775"/>
      <c r="B534" s="775"/>
      <c r="C534" s="775"/>
      <c r="D534" s="754"/>
      <c r="E534" s="908"/>
      <c r="F534" s="974"/>
      <c r="G534" s="777"/>
      <c r="H534" s="777"/>
      <c r="I534" s="777"/>
      <c r="J534" s="777"/>
      <c r="K534" s="777"/>
      <c r="L534" s="773" t="str">
        <f t="shared" si="40"/>
        <v xml:space="preserve"> </v>
      </c>
      <c r="M534" s="973" t="str">
        <f t="shared" si="41"/>
        <v xml:space="preserve"> </v>
      </c>
      <c r="N534" s="973" t="str">
        <f t="shared" si="42"/>
        <v xml:space="preserve"> </v>
      </c>
      <c r="O534" s="973" t="str">
        <f t="shared" si="43"/>
        <v xml:space="preserve"> </v>
      </c>
      <c r="P534" s="973" t="str">
        <f t="shared" si="44"/>
        <v xml:space="preserve"> </v>
      </c>
    </row>
    <row r="535" spans="1:16" x14ac:dyDescent="0.25">
      <c r="A535" s="775"/>
      <c r="B535" s="775"/>
      <c r="C535" s="775"/>
      <c r="D535" s="754"/>
      <c r="E535" s="908"/>
      <c r="F535" s="974"/>
      <c r="G535" s="777"/>
      <c r="H535" s="777"/>
      <c r="I535" s="777"/>
      <c r="J535" s="777"/>
      <c r="K535" s="777"/>
      <c r="L535" s="773" t="str">
        <f t="shared" si="40"/>
        <v xml:space="preserve"> </v>
      </c>
      <c r="M535" s="973" t="str">
        <f t="shared" si="41"/>
        <v xml:space="preserve"> </v>
      </c>
      <c r="N535" s="973" t="str">
        <f t="shared" si="42"/>
        <v xml:space="preserve"> </v>
      </c>
      <c r="O535" s="973" t="str">
        <f t="shared" si="43"/>
        <v xml:space="preserve"> </v>
      </c>
      <c r="P535" s="973" t="str">
        <f t="shared" si="44"/>
        <v xml:space="preserve"> </v>
      </c>
    </row>
    <row r="536" spans="1:16" x14ac:dyDescent="0.25">
      <c r="A536" s="775"/>
      <c r="B536" s="775"/>
      <c r="C536" s="775"/>
      <c r="D536" s="754"/>
      <c r="E536" s="908"/>
      <c r="F536" s="974"/>
      <c r="G536" s="777"/>
      <c r="H536" s="777"/>
      <c r="I536" s="777"/>
      <c r="J536" s="777"/>
      <c r="K536" s="777"/>
      <c r="L536" s="773" t="str">
        <f t="shared" si="40"/>
        <v xml:space="preserve"> </v>
      </c>
      <c r="M536" s="973" t="str">
        <f t="shared" si="41"/>
        <v xml:space="preserve"> </v>
      </c>
      <c r="N536" s="973" t="str">
        <f t="shared" si="42"/>
        <v xml:space="preserve"> </v>
      </c>
      <c r="O536" s="973" t="str">
        <f t="shared" si="43"/>
        <v xml:space="preserve"> </v>
      </c>
      <c r="P536" s="973" t="str">
        <f t="shared" si="44"/>
        <v xml:space="preserve"> </v>
      </c>
    </row>
    <row r="537" spans="1:16" x14ac:dyDescent="0.25">
      <c r="A537" s="775"/>
      <c r="B537" s="775"/>
      <c r="C537" s="775"/>
      <c r="D537" s="754"/>
      <c r="E537" s="908"/>
      <c r="F537" s="974"/>
      <c r="G537" s="777"/>
      <c r="H537" s="777"/>
      <c r="I537" s="777"/>
      <c r="J537" s="777"/>
      <c r="K537" s="777"/>
      <c r="L537" s="773" t="str">
        <f t="shared" si="40"/>
        <v xml:space="preserve"> </v>
      </c>
      <c r="M537" s="973" t="str">
        <f t="shared" si="41"/>
        <v xml:space="preserve"> </v>
      </c>
      <c r="N537" s="973" t="str">
        <f t="shared" si="42"/>
        <v xml:space="preserve"> </v>
      </c>
      <c r="O537" s="973" t="str">
        <f t="shared" si="43"/>
        <v xml:space="preserve"> </v>
      </c>
      <c r="P537" s="973" t="str">
        <f t="shared" si="44"/>
        <v xml:space="preserve"> </v>
      </c>
    </row>
    <row r="538" spans="1:16" x14ac:dyDescent="0.25">
      <c r="A538" s="775"/>
      <c r="B538" s="775"/>
      <c r="C538" s="775"/>
      <c r="D538" s="754"/>
      <c r="E538" s="908"/>
      <c r="F538" s="974"/>
      <c r="G538" s="777"/>
      <c r="H538" s="777"/>
      <c r="I538" s="777"/>
      <c r="J538" s="777"/>
      <c r="K538" s="777"/>
      <c r="L538" s="773" t="str">
        <f t="shared" si="40"/>
        <v xml:space="preserve"> </v>
      </c>
      <c r="M538" s="973" t="str">
        <f t="shared" si="41"/>
        <v xml:space="preserve"> </v>
      </c>
      <c r="N538" s="973" t="str">
        <f t="shared" si="42"/>
        <v xml:space="preserve"> </v>
      </c>
      <c r="O538" s="973" t="str">
        <f t="shared" si="43"/>
        <v xml:space="preserve"> </v>
      </c>
      <c r="P538" s="973" t="str">
        <f t="shared" si="44"/>
        <v xml:space="preserve"> </v>
      </c>
    </row>
    <row r="539" spans="1:16" x14ac:dyDescent="0.25">
      <c r="A539" s="775"/>
      <c r="B539" s="775"/>
      <c r="C539" s="775"/>
      <c r="D539" s="754"/>
      <c r="E539" s="908"/>
      <c r="F539" s="974"/>
      <c r="G539" s="777"/>
      <c r="H539" s="777"/>
      <c r="I539" s="777"/>
      <c r="J539" s="777"/>
      <c r="K539" s="777"/>
      <c r="L539" s="773" t="str">
        <f t="shared" si="40"/>
        <v xml:space="preserve"> </v>
      </c>
      <c r="M539" s="973" t="str">
        <f t="shared" si="41"/>
        <v xml:space="preserve"> </v>
      </c>
      <c r="N539" s="973" t="str">
        <f t="shared" si="42"/>
        <v xml:space="preserve"> </v>
      </c>
      <c r="O539" s="973" t="str">
        <f t="shared" si="43"/>
        <v xml:space="preserve"> </v>
      </c>
      <c r="P539" s="973" t="str">
        <f t="shared" si="44"/>
        <v xml:space="preserve"> </v>
      </c>
    </row>
    <row r="540" spans="1:16" x14ac:dyDescent="0.25">
      <c r="A540" s="775"/>
      <c r="B540" s="775"/>
      <c r="C540" s="775"/>
      <c r="D540" s="754"/>
      <c r="E540" s="908"/>
      <c r="F540" s="974"/>
      <c r="G540" s="777"/>
      <c r="H540" s="777"/>
      <c r="I540" s="777"/>
      <c r="J540" s="777"/>
      <c r="K540" s="777"/>
      <c r="L540" s="773" t="str">
        <f t="shared" si="40"/>
        <v xml:space="preserve"> </v>
      </c>
      <c r="M540" s="973" t="str">
        <f t="shared" si="41"/>
        <v xml:space="preserve"> </v>
      </c>
      <c r="N540" s="973" t="str">
        <f t="shared" si="42"/>
        <v xml:space="preserve"> </v>
      </c>
      <c r="O540" s="973" t="str">
        <f t="shared" si="43"/>
        <v xml:space="preserve"> </v>
      </c>
      <c r="P540" s="973" t="str">
        <f t="shared" si="44"/>
        <v xml:space="preserve"> </v>
      </c>
    </row>
    <row r="541" spans="1:16" x14ac:dyDescent="0.25">
      <c r="A541" s="775"/>
      <c r="B541" s="775"/>
      <c r="C541" s="775"/>
      <c r="D541" s="754"/>
      <c r="E541" s="908"/>
      <c r="F541" s="974"/>
      <c r="G541" s="777"/>
      <c r="H541" s="777"/>
      <c r="I541" s="777"/>
      <c r="J541" s="777"/>
      <c r="K541" s="777"/>
      <c r="L541" s="773" t="str">
        <f t="shared" si="40"/>
        <v xml:space="preserve"> </v>
      </c>
      <c r="M541" s="973" t="str">
        <f t="shared" si="41"/>
        <v xml:space="preserve"> </v>
      </c>
      <c r="N541" s="973" t="str">
        <f t="shared" si="42"/>
        <v xml:space="preserve"> </v>
      </c>
      <c r="O541" s="973" t="str">
        <f t="shared" si="43"/>
        <v xml:space="preserve"> </v>
      </c>
      <c r="P541" s="973" t="str">
        <f t="shared" si="44"/>
        <v xml:space="preserve"> </v>
      </c>
    </row>
    <row r="542" spans="1:16" x14ac:dyDescent="0.25">
      <c r="A542" s="775"/>
      <c r="B542" s="775"/>
      <c r="C542" s="775"/>
      <c r="D542" s="754"/>
      <c r="E542" s="908"/>
      <c r="F542" s="974"/>
      <c r="G542" s="777"/>
      <c r="H542" s="777"/>
      <c r="I542" s="777"/>
      <c r="J542" s="777"/>
      <c r="K542" s="777"/>
      <c r="L542" s="773" t="str">
        <f t="shared" si="40"/>
        <v xml:space="preserve"> </v>
      </c>
      <c r="M542" s="973" t="str">
        <f t="shared" si="41"/>
        <v xml:space="preserve"> </v>
      </c>
      <c r="N542" s="973" t="str">
        <f t="shared" si="42"/>
        <v xml:space="preserve"> </v>
      </c>
      <c r="O542" s="973" t="str">
        <f t="shared" si="43"/>
        <v xml:space="preserve"> </v>
      </c>
      <c r="P542" s="973" t="str">
        <f t="shared" si="44"/>
        <v xml:space="preserve"> </v>
      </c>
    </row>
    <row r="543" spans="1:16" x14ac:dyDescent="0.25">
      <c r="A543" s="775"/>
      <c r="B543" s="775"/>
      <c r="C543" s="775"/>
      <c r="D543" s="754"/>
      <c r="E543" s="908"/>
      <c r="F543" s="974"/>
      <c r="G543" s="777"/>
      <c r="H543" s="777"/>
      <c r="I543" s="777"/>
      <c r="J543" s="777"/>
      <c r="K543" s="777"/>
      <c r="L543" s="773" t="str">
        <f t="shared" si="40"/>
        <v xml:space="preserve"> </v>
      </c>
      <c r="M543" s="973" t="str">
        <f t="shared" si="41"/>
        <v xml:space="preserve"> </v>
      </c>
      <c r="N543" s="973" t="str">
        <f t="shared" si="42"/>
        <v xml:space="preserve"> </v>
      </c>
      <c r="O543" s="973" t="str">
        <f t="shared" si="43"/>
        <v xml:space="preserve"> </v>
      </c>
      <c r="P543" s="973" t="str">
        <f t="shared" si="44"/>
        <v xml:space="preserve"> </v>
      </c>
    </row>
    <row r="544" spans="1:16" x14ac:dyDescent="0.25">
      <c r="A544" s="775"/>
      <c r="B544" s="775"/>
      <c r="C544" s="775"/>
      <c r="D544" s="754"/>
      <c r="E544" s="908"/>
      <c r="F544" s="974"/>
      <c r="G544" s="777"/>
      <c r="H544" s="777"/>
      <c r="I544" s="777"/>
      <c r="J544" s="777"/>
      <c r="K544" s="777"/>
      <c r="L544" s="773" t="str">
        <f t="shared" si="40"/>
        <v xml:space="preserve"> </v>
      </c>
      <c r="M544" s="973" t="str">
        <f t="shared" si="41"/>
        <v xml:space="preserve"> </v>
      </c>
      <c r="N544" s="973" t="str">
        <f t="shared" si="42"/>
        <v xml:space="preserve"> </v>
      </c>
      <c r="O544" s="973" t="str">
        <f t="shared" si="43"/>
        <v xml:space="preserve"> </v>
      </c>
      <c r="P544" s="973" t="str">
        <f t="shared" si="44"/>
        <v xml:space="preserve"> </v>
      </c>
    </row>
    <row r="545" spans="1:16" x14ac:dyDescent="0.25">
      <c r="A545" s="775"/>
      <c r="B545" s="775"/>
      <c r="C545" s="775"/>
      <c r="D545" s="754"/>
      <c r="E545" s="908"/>
      <c r="F545" s="974"/>
      <c r="G545" s="777"/>
      <c r="H545" s="777"/>
      <c r="I545" s="777"/>
      <c r="J545" s="777"/>
      <c r="K545" s="777"/>
      <c r="L545" s="773" t="str">
        <f t="shared" si="40"/>
        <v xml:space="preserve"> </v>
      </c>
      <c r="M545" s="973" t="str">
        <f t="shared" si="41"/>
        <v xml:space="preserve"> </v>
      </c>
      <c r="N545" s="973" t="str">
        <f t="shared" si="42"/>
        <v xml:space="preserve"> </v>
      </c>
      <c r="O545" s="973" t="str">
        <f t="shared" si="43"/>
        <v xml:space="preserve"> </v>
      </c>
      <c r="P545" s="973" t="str">
        <f t="shared" si="44"/>
        <v xml:space="preserve"> </v>
      </c>
    </row>
    <row r="546" spans="1:16" x14ac:dyDescent="0.25">
      <c r="A546" s="775"/>
      <c r="B546" s="775"/>
      <c r="C546" s="775"/>
      <c r="D546" s="754"/>
      <c r="E546" s="908"/>
      <c r="F546" s="974"/>
      <c r="G546" s="777"/>
      <c r="H546" s="777"/>
      <c r="I546" s="777"/>
      <c r="J546" s="777"/>
      <c r="K546" s="777"/>
      <c r="L546" s="773" t="str">
        <f t="shared" si="40"/>
        <v xml:space="preserve"> </v>
      </c>
      <c r="M546" s="973" t="str">
        <f t="shared" si="41"/>
        <v xml:space="preserve"> </v>
      </c>
      <c r="N546" s="973" t="str">
        <f t="shared" si="42"/>
        <v xml:space="preserve"> </v>
      </c>
      <c r="O546" s="973" t="str">
        <f t="shared" si="43"/>
        <v xml:space="preserve"> </v>
      </c>
      <c r="P546" s="973" t="str">
        <f t="shared" si="44"/>
        <v xml:space="preserve"> </v>
      </c>
    </row>
    <row r="547" spans="1:16" x14ac:dyDescent="0.25">
      <c r="A547" s="775"/>
      <c r="B547" s="775"/>
      <c r="C547" s="775"/>
      <c r="D547" s="754"/>
      <c r="E547" s="908"/>
      <c r="F547" s="974"/>
      <c r="G547" s="777"/>
      <c r="H547" s="777"/>
      <c r="I547" s="777"/>
      <c r="J547" s="777"/>
      <c r="K547" s="777"/>
      <c r="L547" s="773" t="str">
        <f t="shared" si="40"/>
        <v xml:space="preserve"> </v>
      </c>
      <c r="M547" s="973" t="str">
        <f t="shared" si="41"/>
        <v xml:space="preserve"> </v>
      </c>
      <c r="N547" s="973" t="str">
        <f t="shared" si="42"/>
        <v xml:space="preserve"> </v>
      </c>
      <c r="O547" s="973" t="str">
        <f t="shared" si="43"/>
        <v xml:space="preserve"> </v>
      </c>
      <c r="P547" s="973" t="str">
        <f t="shared" si="44"/>
        <v xml:space="preserve"> </v>
      </c>
    </row>
    <row r="548" spans="1:16" x14ac:dyDescent="0.25">
      <c r="A548" s="775"/>
      <c r="B548" s="775"/>
      <c r="C548" s="775"/>
      <c r="D548" s="754"/>
      <c r="E548" s="908"/>
      <c r="F548" s="974"/>
      <c r="G548" s="777"/>
      <c r="H548" s="777"/>
      <c r="I548" s="777"/>
      <c r="J548" s="777"/>
      <c r="K548" s="777"/>
      <c r="L548" s="773" t="str">
        <f t="shared" si="40"/>
        <v xml:space="preserve"> </v>
      </c>
      <c r="M548" s="973" t="str">
        <f t="shared" si="41"/>
        <v xml:space="preserve"> </v>
      </c>
      <c r="N548" s="973" t="str">
        <f t="shared" si="42"/>
        <v xml:space="preserve"> </v>
      </c>
      <c r="O548" s="973" t="str">
        <f t="shared" si="43"/>
        <v xml:space="preserve"> </v>
      </c>
      <c r="P548" s="973" t="str">
        <f t="shared" si="44"/>
        <v xml:space="preserve"> </v>
      </c>
    </row>
    <row r="549" spans="1:16" x14ac:dyDescent="0.25">
      <c r="A549" s="775"/>
      <c r="B549" s="775"/>
      <c r="C549" s="775"/>
      <c r="D549" s="754"/>
      <c r="E549" s="908"/>
      <c r="F549" s="974"/>
      <c r="G549" s="777"/>
      <c r="H549" s="777"/>
      <c r="I549" s="777"/>
      <c r="J549" s="777"/>
      <c r="K549" s="777"/>
      <c r="L549" s="773" t="str">
        <f t="shared" si="40"/>
        <v xml:space="preserve"> </v>
      </c>
      <c r="M549" s="973" t="str">
        <f t="shared" si="41"/>
        <v xml:space="preserve"> </v>
      </c>
      <c r="N549" s="973" t="str">
        <f t="shared" si="42"/>
        <v xml:space="preserve"> </v>
      </c>
      <c r="O549" s="973" t="str">
        <f t="shared" si="43"/>
        <v xml:space="preserve"> </v>
      </c>
      <c r="P549" s="973" t="str">
        <f t="shared" si="44"/>
        <v xml:space="preserve"> </v>
      </c>
    </row>
    <row r="550" spans="1:16" x14ac:dyDescent="0.25">
      <c r="A550" s="775"/>
      <c r="B550" s="775"/>
      <c r="C550" s="775"/>
      <c r="D550" s="754"/>
      <c r="E550" s="908"/>
      <c r="F550" s="974"/>
      <c r="G550" s="777"/>
      <c r="H550" s="777"/>
      <c r="I550" s="777"/>
      <c r="J550" s="777"/>
      <c r="K550" s="777"/>
      <c r="L550" s="773" t="str">
        <f t="shared" si="40"/>
        <v xml:space="preserve"> </v>
      </c>
      <c r="M550" s="973" t="str">
        <f t="shared" si="41"/>
        <v xml:space="preserve"> </v>
      </c>
      <c r="N550" s="973" t="str">
        <f t="shared" si="42"/>
        <v xml:space="preserve"> </v>
      </c>
      <c r="O550" s="973" t="str">
        <f t="shared" si="43"/>
        <v xml:space="preserve"> </v>
      </c>
      <c r="P550" s="973" t="str">
        <f t="shared" si="44"/>
        <v xml:space="preserve"> </v>
      </c>
    </row>
    <row r="551" spans="1:16" x14ac:dyDescent="0.25">
      <c r="A551" s="775"/>
      <c r="B551" s="775"/>
      <c r="C551" s="775"/>
      <c r="D551" s="754"/>
      <c r="E551" s="908"/>
      <c r="F551" s="974"/>
      <c r="G551" s="777"/>
      <c r="H551" s="777"/>
      <c r="I551" s="777"/>
      <c r="J551" s="777"/>
      <c r="K551" s="777"/>
      <c r="L551" s="773" t="str">
        <f t="shared" si="40"/>
        <v xml:space="preserve"> </v>
      </c>
      <c r="M551" s="973" t="str">
        <f t="shared" si="41"/>
        <v xml:space="preserve"> </v>
      </c>
      <c r="N551" s="973" t="str">
        <f t="shared" si="42"/>
        <v xml:space="preserve"> </v>
      </c>
      <c r="O551" s="973" t="str">
        <f t="shared" si="43"/>
        <v xml:space="preserve"> </v>
      </c>
      <c r="P551" s="973" t="str">
        <f t="shared" si="44"/>
        <v xml:space="preserve"> </v>
      </c>
    </row>
    <row r="552" spans="1:16" x14ac:dyDescent="0.25">
      <c r="A552" s="775"/>
      <c r="B552" s="775"/>
      <c r="C552" s="775"/>
      <c r="D552" s="754"/>
      <c r="E552" s="908"/>
      <c r="F552" s="974"/>
      <c r="G552" s="777"/>
      <c r="H552" s="777"/>
      <c r="I552" s="777"/>
      <c r="J552" s="777"/>
      <c r="K552" s="777"/>
      <c r="L552" s="773" t="str">
        <f t="shared" si="40"/>
        <v xml:space="preserve"> </v>
      </c>
      <c r="M552" s="973" t="str">
        <f t="shared" si="41"/>
        <v xml:space="preserve"> </v>
      </c>
      <c r="N552" s="973" t="str">
        <f t="shared" si="42"/>
        <v xml:space="preserve"> </v>
      </c>
      <c r="O552" s="973" t="str">
        <f t="shared" si="43"/>
        <v xml:space="preserve"> </v>
      </c>
      <c r="P552" s="973" t="str">
        <f t="shared" si="44"/>
        <v xml:space="preserve"> </v>
      </c>
    </row>
    <row r="553" spans="1:16" x14ac:dyDescent="0.25">
      <c r="A553" s="775"/>
      <c r="B553" s="775"/>
      <c r="C553" s="775"/>
      <c r="D553" s="754"/>
      <c r="E553" s="908"/>
      <c r="F553" s="974"/>
      <c r="G553" s="777"/>
      <c r="H553" s="777"/>
      <c r="I553" s="777"/>
      <c r="J553" s="777"/>
      <c r="K553" s="777"/>
      <c r="L553" s="773" t="str">
        <f t="shared" si="40"/>
        <v xml:space="preserve"> </v>
      </c>
      <c r="M553" s="973" t="str">
        <f t="shared" si="41"/>
        <v xml:space="preserve"> </v>
      </c>
      <c r="N553" s="973" t="str">
        <f t="shared" si="42"/>
        <v xml:space="preserve"> </v>
      </c>
      <c r="O553" s="973" t="str">
        <f t="shared" si="43"/>
        <v xml:space="preserve"> </v>
      </c>
      <c r="P553" s="973" t="str">
        <f t="shared" si="44"/>
        <v xml:space="preserve"> </v>
      </c>
    </row>
    <row r="554" spans="1:16" x14ac:dyDescent="0.25">
      <c r="A554" s="775"/>
      <c r="B554" s="775"/>
      <c r="C554" s="775"/>
      <c r="D554" s="754"/>
      <c r="E554" s="908"/>
      <c r="F554" s="974"/>
      <c r="G554" s="777"/>
      <c r="H554" s="777"/>
      <c r="I554" s="777"/>
      <c r="J554" s="777"/>
      <c r="K554" s="777"/>
      <c r="L554" s="773" t="str">
        <f t="shared" si="40"/>
        <v xml:space="preserve"> </v>
      </c>
      <c r="M554" s="973" t="str">
        <f t="shared" si="41"/>
        <v xml:space="preserve"> </v>
      </c>
      <c r="N554" s="973" t="str">
        <f t="shared" si="42"/>
        <v xml:space="preserve"> </v>
      </c>
      <c r="O554" s="973" t="str">
        <f t="shared" si="43"/>
        <v xml:space="preserve"> </v>
      </c>
      <c r="P554" s="973" t="str">
        <f t="shared" si="44"/>
        <v xml:space="preserve"> </v>
      </c>
    </row>
    <row r="555" spans="1:16" x14ac:dyDescent="0.25">
      <c r="A555" s="775"/>
      <c r="B555" s="775"/>
      <c r="C555" s="775"/>
      <c r="D555" s="754"/>
      <c r="E555" s="908"/>
      <c r="F555" s="974"/>
      <c r="G555" s="777"/>
      <c r="H555" s="777"/>
      <c r="I555" s="777"/>
      <c r="J555" s="777"/>
      <c r="K555" s="777"/>
      <c r="L555" s="773" t="str">
        <f t="shared" si="40"/>
        <v xml:space="preserve"> </v>
      </c>
      <c r="M555" s="973" t="str">
        <f t="shared" si="41"/>
        <v xml:space="preserve"> </v>
      </c>
      <c r="N555" s="973" t="str">
        <f t="shared" si="42"/>
        <v xml:space="preserve"> </v>
      </c>
      <c r="O555" s="973" t="str">
        <f t="shared" si="43"/>
        <v xml:space="preserve"> </v>
      </c>
      <c r="P555" s="973" t="str">
        <f t="shared" si="44"/>
        <v xml:space="preserve"> </v>
      </c>
    </row>
    <row r="556" spans="1:16" x14ac:dyDescent="0.25">
      <c r="A556" s="775"/>
      <c r="B556" s="775"/>
      <c r="C556" s="775"/>
      <c r="D556" s="754"/>
      <c r="E556" s="908"/>
      <c r="F556" s="974"/>
      <c r="G556" s="777"/>
      <c r="H556" s="777"/>
      <c r="I556" s="777"/>
      <c r="J556" s="777"/>
      <c r="K556" s="777"/>
      <c r="L556" s="773" t="str">
        <f t="shared" si="40"/>
        <v xml:space="preserve"> </v>
      </c>
      <c r="M556" s="973" t="str">
        <f t="shared" si="41"/>
        <v xml:space="preserve"> </v>
      </c>
      <c r="N556" s="973" t="str">
        <f t="shared" si="42"/>
        <v xml:space="preserve"> </v>
      </c>
      <c r="O556" s="973" t="str">
        <f t="shared" si="43"/>
        <v xml:space="preserve"> </v>
      </c>
      <c r="P556" s="973" t="str">
        <f t="shared" si="44"/>
        <v xml:space="preserve"> </v>
      </c>
    </row>
    <row r="557" spans="1:16" x14ac:dyDescent="0.25">
      <c r="A557" s="775"/>
      <c r="B557" s="775"/>
      <c r="C557" s="775"/>
      <c r="D557" s="754"/>
      <c r="E557" s="908"/>
      <c r="F557" s="974"/>
      <c r="G557" s="777"/>
      <c r="H557" s="777"/>
      <c r="I557" s="777"/>
      <c r="J557" s="777"/>
      <c r="K557" s="777"/>
      <c r="L557" s="773" t="str">
        <f t="shared" si="40"/>
        <v xml:space="preserve"> </v>
      </c>
      <c r="M557" s="973" t="str">
        <f t="shared" si="41"/>
        <v xml:space="preserve"> </v>
      </c>
      <c r="N557" s="973" t="str">
        <f t="shared" si="42"/>
        <v xml:space="preserve"> </v>
      </c>
      <c r="O557" s="973" t="str">
        <f t="shared" si="43"/>
        <v xml:space="preserve"> </v>
      </c>
      <c r="P557" s="973" t="str">
        <f t="shared" si="44"/>
        <v xml:space="preserve"> </v>
      </c>
    </row>
    <row r="558" spans="1:16" x14ac:dyDescent="0.25">
      <c r="A558" s="775"/>
      <c r="B558" s="775"/>
      <c r="C558" s="775"/>
      <c r="D558" s="754"/>
      <c r="E558" s="908"/>
      <c r="F558" s="974"/>
      <c r="G558" s="777"/>
      <c r="H558" s="777"/>
      <c r="I558" s="777"/>
      <c r="J558" s="777"/>
      <c r="K558" s="777"/>
      <c r="L558" s="773" t="str">
        <f t="shared" si="40"/>
        <v xml:space="preserve"> </v>
      </c>
      <c r="M558" s="973" t="str">
        <f t="shared" si="41"/>
        <v xml:space="preserve"> </v>
      </c>
      <c r="N558" s="973" t="str">
        <f t="shared" si="42"/>
        <v xml:space="preserve"> </v>
      </c>
      <c r="O558" s="973" t="str">
        <f t="shared" si="43"/>
        <v xml:space="preserve"> </v>
      </c>
      <c r="P558" s="973" t="str">
        <f t="shared" si="44"/>
        <v xml:space="preserve"> </v>
      </c>
    </row>
    <row r="559" spans="1:16" x14ac:dyDescent="0.25">
      <c r="A559" s="775"/>
      <c r="B559" s="775"/>
      <c r="C559" s="775"/>
      <c r="D559" s="754"/>
      <c r="E559" s="908"/>
      <c r="F559" s="974"/>
      <c r="G559" s="777"/>
      <c r="H559" s="777"/>
      <c r="I559" s="777"/>
      <c r="J559" s="777"/>
      <c r="K559" s="777"/>
      <c r="L559" s="773" t="str">
        <f t="shared" si="40"/>
        <v xml:space="preserve"> </v>
      </c>
      <c r="M559" s="973" t="str">
        <f t="shared" si="41"/>
        <v xml:space="preserve"> </v>
      </c>
      <c r="N559" s="973" t="str">
        <f t="shared" si="42"/>
        <v xml:space="preserve"> </v>
      </c>
      <c r="O559" s="973" t="str">
        <f t="shared" si="43"/>
        <v xml:space="preserve"> </v>
      </c>
      <c r="P559" s="973" t="str">
        <f t="shared" si="44"/>
        <v xml:space="preserve"> </v>
      </c>
    </row>
    <row r="560" spans="1:16" x14ac:dyDescent="0.25">
      <c r="A560" s="775"/>
      <c r="B560" s="775"/>
      <c r="C560" s="775"/>
      <c r="D560" s="754"/>
      <c r="E560" s="908"/>
      <c r="F560" s="974"/>
      <c r="G560" s="777"/>
      <c r="H560" s="777"/>
      <c r="I560" s="777"/>
      <c r="J560" s="777"/>
      <c r="K560" s="777"/>
      <c r="L560" s="773" t="str">
        <f t="shared" si="40"/>
        <v xml:space="preserve"> </v>
      </c>
      <c r="M560" s="973" t="str">
        <f t="shared" si="41"/>
        <v xml:space="preserve"> </v>
      </c>
      <c r="N560" s="973" t="str">
        <f t="shared" si="42"/>
        <v xml:space="preserve"> </v>
      </c>
      <c r="O560" s="973" t="str">
        <f t="shared" si="43"/>
        <v xml:space="preserve"> </v>
      </c>
      <c r="P560" s="973" t="str">
        <f t="shared" si="44"/>
        <v xml:space="preserve"> </v>
      </c>
    </row>
    <row r="561" spans="1:16" x14ac:dyDescent="0.25">
      <c r="A561" s="775"/>
      <c r="B561" s="775"/>
      <c r="C561" s="775"/>
      <c r="D561" s="754"/>
      <c r="E561" s="908"/>
      <c r="F561" s="974"/>
      <c r="G561" s="777"/>
      <c r="H561" s="777"/>
      <c r="I561" s="777"/>
      <c r="J561" s="777"/>
      <c r="K561" s="777"/>
      <c r="L561" s="773" t="str">
        <f t="shared" si="40"/>
        <v xml:space="preserve"> </v>
      </c>
      <c r="M561" s="973" t="str">
        <f t="shared" si="41"/>
        <v xml:space="preserve"> </v>
      </c>
      <c r="N561" s="973" t="str">
        <f t="shared" si="42"/>
        <v xml:space="preserve"> </v>
      </c>
      <c r="O561" s="973" t="str">
        <f t="shared" si="43"/>
        <v xml:space="preserve"> </v>
      </c>
      <c r="P561" s="973" t="str">
        <f t="shared" si="44"/>
        <v xml:space="preserve"> </v>
      </c>
    </row>
    <row r="562" spans="1:16" x14ac:dyDescent="0.25">
      <c r="A562" s="775"/>
      <c r="B562" s="775"/>
      <c r="C562" s="775"/>
      <c r="D562" s="754"/>
      <c r="E562" s="908"/>
      <c r="F562" s="974"/>
      <c r="G562" s="777"/>
      <c r="H562" s="777"/>
      <c r="I562" s="777"/>
      <c r="J562" s="777"/>
      <c r="K562" s="777"/>
      <c r="L562" s="773" t="str">
        <f t="shared" si="40"/>
        <v xml:space="preserve"> </v>
      </c>
      <c r="M562" s="973" t="str">
        <f t="shared" si="41"/>
        <v xml:space="preserve"> </v>
      </c>
      <c r="N562" s="973" t="str">
        <f t="shared" si="42"/>
        <v xml:space="preserve"> </v>
      </c>
      <c r="O562" s="973" t="str">
        <f t="shared" si="43"/>
        <v xml:space="preserve"> </v>
      </c>
      <c r="P562" s="973" t="str">
        <f t="shared" si="44"/>
        <v xml:space="preserve"> </v>
      </c>
    </row>
    <row r="563" spans="1:16" x14ac:dyDescent="0.25">
      <c r="A563" s="775"/>
      <c r="B563" s="775"/>
      <c r="C563" s="775"/>
      <c r="D563" s="754"/>
      <c r="E563" s="908"/>
      <c r="F563" s="974"/>
      <c r="G563" s="777"/>
      <c r="H563" s="777"/>
      <c r="I563" s="777"/>
      <c r="J563" s="777"/>
      <c r="K563" s="777"/>
      <c r="L563" s="773" t="str">
        <f t="shared" si="40"/>
        <v xml:space="preserve"> </v>
      </c>
      <c r="M563" s="973" t="str">
        <f t="shared" si="41"/>
        <v xml:space="preserve"> </v>
      </c>
      <c r="N563" s="973" t="str">
        <f t="shared" si="42"/>
        <v xml:space="preserve"> </v>
      </c>
      <c r="O563" s="973" t="str">
        <f t="shared" si="43"/>
        <v xml:space="preserve"> </v>
      </c>
      <c r="P563" s="973" t="str">
        <f t="shared" si="44"/>
        <v xml:space="preserve"> </v>
      </c>
    </row>
    <row r="564" spans="1:16" x14ac:dyDescent="0.25">
      <c r="A564" s="775"/>
      <c r="B564" s="775"/>
      <c r="C564" s="775"/>
      <c r="D564" s="754"/>
      <c r="E564" s="908"/>
      <c r="F564" s="974"/>
      <c r="G564" s="777"/>
      <c r="H564" s="777"/>
      <c r="I564" s="777"/>
      <c r="J564" s="777"/>
      <c r="K564" s="777"/>
      <c r="L564" s="773" t="str">
        <f t="shared" si="40"/>
        <v xml:space="preserve"> </v>
      </c>
      <c r="M564" s="973" t="str">
        <f t="shared" si="41"/>
        <v xml:space="preserve"> </v>
      </c>
      <c r="N564" s="973" t="str">
        <f t="shared" si="42"/>
        <v xml:space="preserve"> </v>
      </c>
      <c r="O564" s="973" t="str">
        <f t="shared" si="43"/>
        <v xml:space="preserve"> </v>
      </c>
      <c r="P564" s="973" t="str">
        <f t="shared" si="44"/>
        <v xml:space="preserve"> </v>
      </c>
    </row>
    <row r="565" spans="1:16" x14ac:dyDescent="0.25">
      <c r="A565" s="775"/>
      <c r="B565" s="775"/>
      <c r="C565" s="775"/>
      <c r="D565" s="754"/>
      <c r="E565" s="908"/>
      <c r="F565" s="974"/>
      <c r="G565" s="777"/>
      <c r="H565" s="777"/>
      <c r="I565" s="777"/>
      <c r="J565" s="777"/>
      <c r="K565" s="777"/>
      <c r="L565" s="773" t="str">
        <f t="shared" si="40"/>
        <v xml:space="preserve"> </v>
      </c>
      <c r="M565" s="973" t="str">
        <f t="shared" si="41"/>
        <v xml:space="preserve"> </v>
      </c>
      <c r="N565" s="973" t="str">
        <f t="shared" si="42"/>
        <v xml:space="preserve"> </v>
      </c>
      <c r="O565" s="973" t="str">
        <f t="shared" si="43"/>
        <v xml:space="preserve"> </v>
      </c>
      <c r="P565" s="973" t="str">
        <f t="shared" si="44"/>
        <v xml:space="preserve"> </v>
      </c>
    </row>
    <row r="566" spans="1:16" x14ac:dyDescent="0.25">
      <c r="A566" s="775"/>
      <c r="B566" s="775"/>
      <c r="C566" s="775"/>
      <c r="D566" s="754"/>
      <c r="E566" s="908"/>
      <c r="F566" s="974"/>
      <c r="G566" s="777"/>
      <c r="H566" s="777"/>
      <c r="I566" s="777"/>
      <c r="J566" s="777"/>
      <c r="K566" s="777"/>
      <c r="L566" s="773" t="str">
        <f t="shared" si="40"/>
        <v xml:space="preserve"> </v>
      </c>
      <c r="M566" s="973" t="str">
        <f t="shared" si="41"/>
        <v xml:space="preserve"> </v>
      </c>
      <c r="N566" s="973" t="str">
        <f t="shared" si="42"/>
        <v xml:space="preserve"> </v>
      </c>
      <c r="O566" s="973" t="str">
        <f t="shared" si="43"/>
        <v xml:space="preserve"> </v>
      </c>
      <c r="P566" s="973" t="str">
        <f t="shared" si="44"/>
        <v xml:space="preserve"> </v>
      </c>
    </row>
    <row r="567" spans="1:16" x14ac:dyDescent="0.25">
      <c r="A567" s="775"/>
      <c r="B567" s="775"/>
      <c r="C567" s="775"/>
      <c r="D567" s="754"/>
      <c r="E567" s="908"/>
      <c r="F567" s="974"/>
      <c r="G567" s="777"/>
      <c r="H567" s="777"/>
      <c r="I567" s="777"/>
      <c r="J567" s="777"/>
      <c r="K567" s="777"/>
      <c r="L567" s="773" t="str">
        <f t="shared" si="40"/>
        <v xml:space="preserve"> </v>
      </c>
      <c r="M567" s="973" t="str">
        <f t="shared" si="41"/>
        <v xml:space="preserve"> </v>
      </c>
      <c r="N567" s="973" t="str">
        <f t="shared" si="42"/>
        <v xml:space="preserve"> </v>
      </c>
      <c r="O567" s="973" t="str">
        <f t="shared" si="43"/>
        <v xml:space="preserve"> </v>
      </c>
      <c r="P567" s="973" t="str">
        <f t="shared" si="44"/>
        <v xml:space="preserve"> </v>
      </c>
    </row>
    <row r="568" spans="1:16" x14ac:dyDescent="0.25">
      <c r="A568" s="775"/>
      <c r="B568" s="775"/>
      <c r="C568" s="775"/>
      <c r="D568" s="754"/>
      <c r="E568" s="908"/>
      <c r="F568" s="974"/>
      <c r="G568" s="777"/>
      <c r="H568" s="777"/>
      <c r="I568" s="777"/>
      <c r="J568" s="777"/>
      <c r="K568" s="777"/>
      <c r="L568" s="773" t="str">
        <f t="shared" si="40"/>
        <v xml:space="preserve"> </v>
      </c>
      <c r="M568" s="973" t="str">
        <f t="shared" si="41"/>
        <v xml:space="preserve"> </v>
      </c>
      <c r="N568" s="973" t="str">
        <f t="shared" si="42"/>
        <v xml:space="preserve"> </v>
      </c>
      <c r="O568" s="973" t="str">
        <f t="shared" si="43"/>
        <v xml:space="preserve"> </v>
      </c>
      <c r="P568" s="973" t="str">
        <f t="shared" si="44"/>
        <v xml:space="preserve"> </v>
      </c>
    </row>
    <row r="569" spans="1:16" x14ac:dyDescent="0.25">
      <c r="A569" s="775"/>
      <c r="B569" s="775"/>
      <c r="C569" s="775"/>
      <c r="D569" s="754"/>
      <c r="E569" s="908"/>
      <c r="F569" s="974"/>
      <c r="G569" s="777"/>
      <c r="H569" s="777"/>
      <c r="I569" s="777"/>
      <c r="J569" s="777"/>
      <c r="K569" s="777"/>
      <c r="L569" s="773" t="str">
        <f t="shared" si="40"/>
        <v xml:space="preserve"> </v>
      </c>
      <c r="M569" s="973" t="str">
        <f t="shared" si="41"/>
        <v xml:space="preserve"> </v>
      </c>
      <c r="N569" s="973" t="str">
        <f t="shared" si="42"/>
        <v xml:space="preserve"> </v>
      </c>
      <c r="O569" s="973" t="str">
        <f t="shared" si="43"/>
        <v xml:space="preserve"> </v>
      </c>
      <c r="P569" s="973" t="str">
        <f t="shared" si="44"/>
        <v xml:space="preserve"> </v>
      </c>
    </row>
    <row r="570" spans="1:16" x14ac:dyDescent="0.25">
      <c r="A570" s="775"/>
      <c r="B570" s="775"/>
      <c r="C570" s="775"/>
      <c r="D570" s="754"/>
      <c r="E570" s="908"/>
      <c r="F570" s="974"/>
      <c r="G570" s="777"/>
      <c r="H570" s="777"/>
      <c r="I570" s="777"/>
      <c r="J570" s="777"/>
      <c r="K570" s="777"/>
      <c r="L570" s="773" t="str">
        <f t="shared" si="40"/>
        <v xml:space="preserve"> </v>
      </c>
      <c r="M570" s="973" t="str">
        <f t="shared" si="41"/>
        <v xml:space="preserve"> </v>
      </c>
      <c r="N570" s="973" t="str">
        <f t="shared" si="42"/>
        <v xml:space="preserve"> </v>
      </c>
      <c r="O570" s="973" t="str">
        <f t="shared" si="43"/>
        <v xml:space="preserve"> </v>
      </c>
      <c r="P570" s="973" t="str">
        <f t="shared" si="44"/>
        <v xml:space="preserve"> </v>
      </c>
    </row>
    <row r="571" spans="1:16" x14ac:dyDescent="0.25">
      <c r="A571" s="775"/>
      <c r="B571" s="775"/>
      <c r="C571" s="775"/>
      <c r="D571" s="754"/>
      <c r="E571" s="908"/>
      <c r="F571" s="974"/>
      <c r="G571" s="777"/>
      <c r="H571" s="777"/>
      <c r="I571" s="777"/>
      <c r="J571" s="777"/>
      <c r="K571" s="777"/>
      <c r="L571" s="773" t="str">
        <f t="shared" si="40"/>
        <v xml:space="preserve"> </v>
      </c>
      <c r="M571" s="973" t="str">
        <f t="shared" si="41"/>
        <v xml:space="preserve"> </v>
      </c>
      <c r="N571" s="973" t="str">
        <f t="shared" si="42"/>
        <v xml:space="preserve"> </v>
      </c>
      <c r="O571" s="973" t="str">
        <f t="shared" si="43"/>
        <v xml:space="preserve"> </v>
      </c>
      <c r="P571" s="973" t="str">
        <f t="shared" si="44"/>
        <v xml:space="preserve"> </v>
      </c>
    </row>
  </sheetData>
  <mergeCells count="3">
    <mergeCell ref="A2:J2"/>
    <mergeCell ref="K2:L2"/>
    <mergeCell ref="M2:P2"/>
  </mergeCells>
  <hyperlinks>
    <hyperlink ref="C1" location="Menu!A1" display="Menu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70" zoomScaleNormal="70" workbookViewId="0">
      <selection activeCell="C16" sqref="C16"/>
    </sheetView>
  </sheetViews>
  <sheetFormatPr defaultRowHeight="15" x14ac:dyDescent="0.25"/>
  <cols>
    <col min="1" max="1" width="22" style="38" customWidth="1"/>
    <col min="2" max="2" width="23.140625" style="38" customWidth="1"/>
    <col min="3" max="3" width="21.42578125" style="38" customWidth="1"/>
    <col min="4" max="4" width="20.42578125" style="38" customWidth="1"/>
    <col min="5" max="5" width="27.42578125" style="38" customWidth="1"/>
    <col min="6" max="6" width="20.5703125" style="38" customWidth="1"/>
    <col min="7" max="7" width="21" style="38" customWidth="1"/>
    <col min="8" max="8" width="15.28515625" style="38" customWidth="1"/>
    <col min="9" max="9" width="19.42578125" style="38" customWidth="1"/>
    <col min="10" max="10" width="26.140625" style="38" customWidth="1"/>
    <col min="11" max="11" width="19.85546875" style="38" customWidth="1"/>
    <col min="12" max="13" width="21" style="38" customWidth="1"/>
    <col min="14" max="14" width="24" style="38" customWidth="1"/>
    <col min="15" max="15" width="19.85546875" style="38" customWidth="1"/>
    <col min="16" max="16" width="20.140625" style="38" customWidth="1"/>
    <col min="17" max="16384" width="9.140625" style="38"/>
  </cols>
  <sheetData>
    <row r="1" spans="1:16" ht="19.5" thickBot="1" x14ac:dyDescent="0.35">
      <c r="A1" s="778" t="s">
        <v>474</v>
      </c>
      <c r="B1" s="975"/>
      <c r="C1" s="603" t="s">
        <v>658</v>
      </c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</row>
    <row r="2" spans="1:16" ht="19.5" thickBot="1" x14ac:dyDescent="0.35">
      <c r="A2" s="1339" t="s">
        <v>0</v>
      </c>
      <c r="B2" s="1340"/>
      <c r="C2" s="1340"/>
      <c r="D2" s="1340"/>
      <c r="E2" s="1340"/>
      <c r="F2" s="1340"/>
      <c r="G2" s="1340"/>
      <c r="H2" s="1340"/>
      <c r="I2" s="1340"/>
      <c r="J2" s="1341"/>
    </row>
    <row r="3" spans="1:16" ht="69" customHeight="1" thickBot="1" x14ac:dyDescent="0.3">
      <c r="A3" s="681" t="s">
        <v>3</v>
      </c>
      <c r="B3" s="647" t="s">
        <v>4</v>
      </c>
      <c r="C3" s="647" t="s">
        <v>5</v>
      </c>
      <c r="D3" s="648" t="s">
        <v>6</v>
      </c>
      <c r="E3" s="911" t="s">
        <v>7</v>
      </c>
      <c r="F3" s="682" t="s">
        <v>357</v>
      </c>
      <c r="G3" s="647" t="s">
        <v>9</v>
      </c>
      <c r="H3" s="780" t="s">
        <v>367</v>
      </c>
      <c r="I3" s="976" t="s">
        <v>368</v>
      </c>
      <c r="J3" s="963" t="s">
        <v>645</v>
      </c>
    </row>
    <row r="4" spans="1:16" ht="19.5" thickBot="1" x14ac:dyDescent="0.35">
      <c r="A4" s="684"/>
      <c r="B4" s="685"/>
      <c r="C4" s="684"/>
      <c r="D4" s="687"/>
      <c r="E4" s="686" t="str">
        <f>IFERROR(G4/I4," ")</f>
        <v xml:space="preserve"> </v>
      </c>
      <c r="F4" s="684"/>
      <c r="G4" s="684"/>
      <c r="H4" s="684"/>
      <c r="I4" s="684"/>
      <c r="J4" s="684"/>
    </row>
    <row r="5" spans="1:16" ht="15.75" x14ac:dyDescent="0.25">
      <c r="A5" s="923" t="s">
        <v>432</v>
      </c>
      <c r="G5" s="689">
        <f>SUM('Trasporto su acqua LV3'!G5:G1001)</f>
        <v>0</v>
      </c>
      <c r="H5" s="689">
        <f>SUM('Trasporto su acqua LV3'!H5:H1001)</f>
        <v>0</v>
      </c>
      <c r="I5" s="689">
        <f>SUM('Trasporto su acqua LV4'!M5:M1000)</f>
        <v>0</v>
      </c>
      <c r="J5" s="977">
        <f>SUM('Trasporto su acqua LV4'!N5:N1001)</f>
        <v>0</v>
      </c>
    </row>
    <row r="7" spans="1:16" ht="15.75" thickBot="1" x14ac:dyDescent="0.3"/>
    <row r="8" spans="1:16" ht="19.5" thickBot="1" x14ac:dyDescent="0.35">
      <c r="A8" s="1339" t="s">
        <v>1</v>
      </c>
      <c r="B8" s="1340"/>
      <c r="C8" s="1341"/>
      <c r="D8" s="1339" t="s">
        <v>2</v>
      </c>
      <c r="E8" s="1340"/>
      <c r="F8" s="1340"/>
      <c r="G8" s="1341"/>
    </row>
    <row r="9" spans="1:16" ht="90" customHeight="1" thickBot="1" x14ac:dyDescent="0.3">
      <c r="A9" s="917" t="s">
        <v>575</v>
      </c>
      <c r="B9" s="949" t="s">
        <v>574</v>
      </c>
      <c r="C9" s="965" t="s">
        <v>576</v>
      </c>
      <c r="D9" s="967" t="s">
        <v>444</v>
      </c>
      <c r="E9" s="967" t="s">
        <v>445</v>
      </c>
      <c r="F9" s="967" t="s">
        <v>393</v>
      </c>
      <c r="G9" s="968" t="s">
        <v>486</v>
      </c>
    </row>
    <row r="10" spans="1:16" ht="18.75" x14ac:dyDescent="0.3">
      <c r="A10" s="684"/>
      <c r="B10" s="684"/>
      <c r="C10" s="786" t="str">
        <f>IF(B10&gt;0,B10*0.86*10^-3," ")</f>
        <v xml:space="preserve"> </v>
      </c>
      <c r="D10" s="786" t="str">
        <f>IFERROR(B10/I4," ")</f>
        <v xml:space="preserve"> </v>
      </c>
      <c r="E10" s="786" t="str">
        <f>IFERROR(C10/I4," ")</f>
        <v xml:space="preserve"> </v>
      </c>
      <c r="F10" s="786" t="str">
        <f>IFERROR(B10/J4," ")</f>
        <v xml:space="preserve"> </v>
      </c>
      <c r="G10" s="786" t="str">
        <f>IFERROR(C10/J4," ")</f>
        <v xml:space="preserve"> </v>
      </c>
    </row>
    <row r="11" spans="1:16" ht="15.75" x14ac:dyDescent="0.25">
      <c r="B11" s="977">
        <f>SUM('Trasporto su acqua LV4'!O5:O1001)</f>
        <v>0</v>
      </c>
      <c r="C11" s="978">
        <f>SUM('Trasporto su acqua LV4'!P5:P1001)</f>
        <v>0</v>
      </c>
      <c r="D11" s="979"/>
      <c r="E11" s="979"/>
    </row>
  </sheetData>
  <mergeCells count="3">
    <mergeCell ref="A2:J2"/>
    <mergeCell ref="A8:C8"/>
    <mergeCell ref="D8:G8"/>
  </mergeCells>
  <hyperlinks>
    <hyperlink ref="C1" location="Menu!A1" display="Menu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0"/>
  <sheetViews>
    <sheetView zoomScale="80" zoomScaleNormal="80" workbookViewId="0">
      <selection activeCell="C1" sqref="C1"/>
    </sheetView>
  </sheetViews>
  <sheetFormatPr defaultRowHeight="15" x14ac:dyDescent="0.25"/>
  <cols>
    <col min="1" max="1" width="24.7109375" style="38" customWidth="1"/>
    <col min="2" max="2" width="23.42578125" style="38" customWidth="1"/>
    <col min="3" max="3" width="21.7109375" style="38" customWidth="1"/>
    <col min="4" max="4" width="21.5703125" style="38" customWidth="1"/>
    <col min="5" max="6" width="22.42578125" style="38" customWidth="1"/>
    <col min="7" max="7" width="18.42578125" style="38" customWidth="1"/>
    <col min="8" max="8" width="25.5703125" style="38" customWidth="1"/>
    <col min="9" max="9" width="24.5703125" style="38" customWidth="1"/>
    <col min="10" max="10" width="18.28515625" style="38" customWidth="1"/>
    <col min="11" max="13" width="9.140625" style="38"/>
    <col min="14" max="14" width="22.28515625" style="38" customWidth="1"/>
    <col min="15" max="16" width="19.140625" style="38" customWidth="1"/>
    <col min="17" max="17" width="22.7109375" style="38" customWidth="1"/>
    <col min="18" max="18" width="15.28515625" style="38" customWidth="1"/>
    <col min="19" max="19" width="18.42578125" style="38" customWidth="1"/>
    <col min="20" max="20" width="20.5703125" style="38" customWidth="1"/>
    <col min="21" max="21" width="24.140625" style="38" customWidth="1"/>
    <col min="22" max="22" width="21.7109375" style="38" customWidth="1"/>
    <col min="23" max="23" width="22.7109375" style="38" customWidth="1"/>
    <col min="24" max="24" width="21.140625" style="38" customWidth="1"/>
    <col min="25" max="25" width="20.28515625" style="38" customWidth="1"/>
    <col min="26" max="16384" width="9.140625" style="38"/>
  </cols>
  <sheetData>
    <row r="1" spans="1:25" ht="19.5" thickBot="1" x14ac:dyDescent="0.35">
      <c r="A1" s="602" t="s">
        <v>413</v>
      </c>
      <c r="B1" s="961"/>
      <c r="C1" s="603" t="s">
        <v>658</v>
      </c>
      <c r="D1" s="1053"/>
      <c r="E1" s="799"/>
      <c r="F1" s="799"/>
      <c r="G1" s="604"/>
      <c r="H1" s="604"/>
      <c r="I1" s="604"/>
      <c r="J1" s="604"/>
    </row>
    <row r="2" spans="1:25" ht="21.75" thickBot="1" x14ac:dyDescent="0.4">
      <c r="A2" s="1361" t="s">
        <v>399</v>
      </c>
      <c r="B2" s="1362"/>
      <c r="C2" s="787"/>
      <c r="D2" s="787"/>
      <c r="E2" s="799"/>
      <c r="F2" s="799"/>
      <c r="G2" s="604"/>
      <c r="H2" s="604"/>
      <c r="I2" s="604"/>
      <c r="J2" s="604"/>
      <c r="N2" s="980" t="s">
        <v>404</v>
      </c>
      <c r="O2" s="787"/>
      <c r="P2" s="787"/>
      <c r="Q2" s="787"/>
      <c r="R2" s="787"/>
      <c r="S2" s="799"/>
      <c r="T2" s="604"/>
      <c r="U2" s="604"/>
      <c r="V2" s="604"/>
    </row>
    <row r="3" spans="1:25" ht="21.75" thickBot="1" x14ac:dyDescent="0.4">
      <c r="A3" s="1347" t="s">
        <v>398</v>
      </c>
      <c r="B3" s="1348"/>
      <c r="C3" s="1348"/>
      <c r="D3" s="1348"/>
      <c r="E3" s="1348"/>
      <c r="F3" s="1348"/>
      <c r="G3" s="1349"/>
      <c r="H3" s="1347" t="s">
        <v>1</v>
      </c>
      <c r="I3" s="1349"/>
      <c r="J3" s="698" t="s">
        <v>2</v>
      </c>
      <c r="N3" s="1347" t="s">
        <v>398</v>
      </c>
      <c r="O3" s="1348"/>
      <c r="P3" s="1348"/>
      <c r="Q3" s="1348"/>
      <c r="R3" s="1348"/>
      <c r="S3" s="1348"/>
      <c r="T3" s="1348"/>
      <c r="U3" s="1348"/>
      <c r="V3" s="1349"/>
      <c r="W3" s="1347" t="s">
        <v>1</v>
      </c>
      <c r="X3" s="1349"/>
      <c r="Y3" s="698" t="s">
        <v>2</v>
      </c>
    </row>
    <row r="4" spans="1:25" ht="60.75" customHeight="1" thickBot="1" x14ac:dyDescent="0.3">
      <c r="A4" s="681" t="s">
        <v>348</v>
      </c>
      <c r="B4" s="647" t="s">
        <v>414</v>
      </c>
      <c r="C4" s="647" t="s">
        <v>416</v>
      </c>
      <c r="D4" s="976" t="s">
        <v>329</v>
      </c>
      <c r="E4" s="976" t="s">
        <v>417</v>
      </c>
      <c r="F4" s="976" t="s">
        <v>650</v>
      </c>
      <c r="G4" s="701" t="s">
        <v>405</v>
      </c>
      <c r="H4" s="917" t="s">
        <v>403</v>
      </c>
      <c r="I4" s="981" t="s">
        <v>530</v>
      </c>
      <c r="J4" s="982" t="s">
        <v>402</v>
      </c>
      <c r="N4" s="681" t="s">
        <v>648</v>
      </c>
      <c r="O4" s="647" t="s">
        <v>418</v>
      </c>
      <c r="P4" s="647" t="s">
        <v>419</v>
      </c>
      <c r="Q4" s="647" t="s">
        <v>653</v>
      </c>
      <c r="R4" s="647" t="s">
        <v>420</v>
      </c>
      <c r="S4" s="647" t="s">
        <v>421</v>
      </c>
      <c r="T4" s="700" t="s">
        <v>415</v>
      </c>
      <c r="U4" s="647" t="s">
        <v>650</v>
      </c>
      <c r="V4" s="842" t="s">
        <v>489</v>
      </c>
      <c r="W4" s="681" t="s">
        <v>422</v>
      </c>
      <c r="X4" s="842" t="s">
        <v>423</v>
      </c>
      <c r="Y4" s="983" t="s">
        <v>410</v>
      </c>
    </row>
    <row r="5" spans="1:25" ht="20.25" customHeight="1" x14ac:dyDescent="0.25">
      <c r="A5" s="984" t="s">
        <v>432</v>
      </c>
      <c r="B5" s="740"/>
      <c r="C5" s="985">
        <f>'Mobilità alternativa LV2'!B5</f>
        <v>0</v>
      </c>
      <c r="D5" s="985">
        <f>'Mobilità alternativa LV2'!E5</f>
        <v>0</v>
      </c>
      <c r="E5" s="740"/>
      <c r="F5" s="740"/>
      <c r="G5" s="986">
        <f>'Mobilità alternativa LV2'!F5</f>
        <v>0</v>
      </c>
      <c r="H5" s="986">
        <f>'Mobilità alternativa LV2'!G5</f>
        <v>0</v>
      </c>
      <c r="I5" s="986">
        <f>H5*0.187*10^-3</f>
        <v>0</v>
      </c>
      <c r="J5" s="740"/>
      <c r="N5" s="987" t="s">
        <v>432</v>
      </c>
      <c r="O5" s="988">
        <f>'Mobilità alternativa LV2'!B11</f>
        <v>0</v>
      </c>
      <c r="P5" s="740"/>
      <c r="Q5" s="740"/>
      <c r="R5" s="740"/>
      <c r="S5" s="740"/>
      <c r="T5" s="740"/>
      <c r="U5" s="740"/>
      <c r="V5" s="989">
        <f>'Mobilità alternativa LV2'!C11</f>
        <v>0</v>
      </c>
      <c r="W5" s="989">
        <f>'Mobilità alternativa LV2'!D11</f>
        <v>0</v>
      </c>
      <c r="X5" s="989" t="str">
        <f>'Mobilità alternativa LV2'!E11</f>
        <v xml:space="preserve"> </v>
      </c>
      <c r="Y5" s="740"/>
    </row>
    <row r="6" spans="1:25" ht="18.75" x14ac:dyDescent="0.3">
      <c r="A6" s="684"/>
      <c r="B6" s="684"/>
      <c r="C6" s="684"/>
      <c r="D6" s="684"/>
      <c r="E6" s="684"/>
      <c r="F6" s="684"/>
      <c r="G6" s="687"/>
      <c r="H6" s="687"/>
      <c r="I6" s="786" t="str">
        <f>IF(H6&gt;0,H6*0.187*10^-3," ")</f>
        <v xml:space="preserve"> </v>
      </c>
      <c r="J6" s="786" t="str">
        <f>IFERROR(H6/G6," ")</f>
        <v xml:space="preserve"> </v>
      </c>
      <c r="N6" s="684"/>
      <c r="O6" s="684"/>
      <c r="P6" s="684"/>
      <c r="Q6" s="684"/>
      <c r="R6" s="624"/>
      <c r="S6" s="624"/>
      <c r="T6" s="624"/>
      <c r="U6" s="624"/>
      <c r="V6" s="624"/>
      <c r="W6" s="687"/>
      <c r="X6" s="686" t="str">
        <f>IF(W6&gt;0,W6*0.187*10^-3," ")</f>
        <v xml:space="preserve"> </v>
      </c>
      <c r="Y6" s="786" t="str">
        <f>IFERROR(W6/V6,"  ")</f>
        <v xml:space="preserve">  </v>
      </c>
    </row>
    <row r="7" spans="1:25" ht="18.75" x14ac:dyDescent="0.3">
      <c r="A7" s="823"/>
      <c r="B7" s="823"/>
      <c r="C7" s="823"/>
      <c r="D7" s="823"/>
      <c r="E7" s="823"/>
      <c r="F7" s="684"/>
      <c r="G7" s="990"/>
      <c r="H7" s="990"/>
      <c r="I7" s="786" t="str">
        <f t="shared" ref="I7:I70" si="0">IF(H7&gt;0,H7*0.187*10^-3," ")</f>
        <v xml:space="preserve"> </v>
      </c>
      <c r="J7" s="786" t="str">
        <f t="shared" ref="J7:J70" si="1">IFERROR(H7/G7," ")</f>
        <v xml:space="preserve"> </v>
      </c>
      <c r="N7" s="823"/>
      <c r="O7" s="823"/>
      <c r="P7" s="823"/>
      <c r="Q7" s="823"/>
      <c r="R7" s="624"/>
      <c r="S7" s="638"/>
      <c r="T7" s="638"/>
      <c r="U7" s="624"/>
      <c r="V7" s="638"/>
      <c r="W7" s="990"/>
      <c r="X7" s="686" t="str">
        <f t="shared" ref="X7:X70" si="2">IF(W7&gt;0,W7*0.187*10^-3," ")</f>
        <v xml:space="preserve"> </v>
      </c>
      <c r="Y7" s="786" t="str">
        <f t="shared" ref="Y7:Y70" si="3">IFERROR(W7/V7,"  ")</f>
        <v xml:space="preserve">  </v>
      </c>
    </row>
    <row r="8" spans="1:25" ht="18.75" x14ac:dyDescent="0.3">
      <c r="A8" s="823"/>
      <c r="B8" s="823"/>
      <c r="C8" s="823"/>
      <c r="D8" s="823"/>
      <c r="E8" s="823"/>
      <c r="F8" s="684"/>
      <c r="G8" s="990"/>
      <c r="H8" s="990"/>
      <c r="I8" s="786" t="str">
        <f t="shared" si="0"/>
        <v xml:space="preserve"> </v>
      </c>
      <c r="J8" s="786" t="str">
        <f t="shared" si="1"/>
        <v xml:space="preserve"> </v>
      </c>
      <c r="N8" s="823"/>
      <c r="O8" s="823"/>
      <c r="P8" s="823"/>
      <c r="Q8" s="823"/>
      <c r="R8" s="624"/>
      <c r="S8" s="638"/>
      <c r="T8" s="638"/>
      <c r="U8" s="624"/>
      <c r="V8" s="638"/>
      <c r="W8" s="990"/>
      <c r="X8" s="686" t="str">
        <f t="shared" si="2"/>
        <v xml:space="preserve"> </v>
      </c>
      <c r="Y8" s="786" t="str">
        <f t="shared" si="3"/>
        <v xml:space="preserve">  </v>
      </c>
    </row>
    <row r="9" spans="1:25" ht="18.75" x14ac:dyDescent="0.3">
      <c r="A9" s="823"/>
      <c r="B9" s="823"/>
      <c r="C9" s="823"/>
      <c r="D9" s="823"/>
      <c r="E9" s="823"/>
      <c r="F9" s="684"/>
      <c r="G9" s="990"/>
      <c r="H9" s="990"/>
      <c r="I9" s="786" t="str">
        <f t="shared" si="0"/>
        <v xml:space="preserve"> </v>
      </c>
      <c r="J9" s="786" t="str">
        <f t="shared" si="1"/>
        <v xml:space="preserve"> </v>
      </c>
      <c r="N9" s="823"/>
      <c r="O9" s="823"/>
      <c r="P9" s="823"/>
      <c r="Q9" s="823"/>
      <c r="R9" s="624"/>
      <c r="S9" s="638"/>
      <c r="T9" s="638"/>
      <c r="U9" s="624"/>
      <c r="V9" s="638"/>
      <c r="W9" s="990"/>
      <c r="X9" s="686" t="str">
        <f t="shared" si="2"/>
        <v xml:space="preserve"> </v>
      </c>
      <c r="Y9" s="786" t="str">
        <f t="shared" si="3"/>
        <v xml:space="preserve">  </v>
      </c>
    </row>
    <row r="10" spans="1:25" ht="18.75" x14ac:dyDescent="0.3">
      <c r="A10" s="823"/>
      <c r="B10" s="823"/>
      <c r="C10" s="823"/>
      <c r="D10" s="823"/>
      <c r="E10" s="823"/>
      <c r="F10" s="684"/>
      <c r="G10" s="990"/>
      <c r="H10" s="990"/>
      <c r="I10" s="786" t="str">
        <f t="shared" si="0"/>
        <v xml:space="preserve"> </v>
      </c>
      <c r="J10" s="786" t="str">
        <f t="shared" si="1"/>
        <v xml:space="preserve"> </v>
      </c>
      <c r="N10" s="823"/>
      <c r="O10" s="823"/>
      <c r="P10" s="823"/>
      <c r="Q10" s="823"/>
      <c r="R10" s="624"/>
      <c r="S10" s="638"/>
      <c r="T10" s="638"/>
      <c r="U10" s="624"/>
      <c r="V10" s="638"/>
      <c r="W10" s="990"/>
      <c r="X10" s="686" t="str">
        <f t="shared" si="2"/>
        <v xml:space="preserve"> </v>
      </c>
      <c r="Y10" s="786" t="str">
        <f t="shared" si="3"/>
        <v xml:space="preserve">  </v>
      </c>
    </row>
    <row r="11" spans="1:25" ht="18.75" x14ac:dyDescent="0.3">
      <c r="A11" s="823"/>
      <c r="B11" s="823"/>
      <c r="C11" s="823"/>
      <c r="D11" s="823"/>
      <c r="E11" s="823"/>
      <c r="F11" s="684"/>
      <c r="G11" s="990"/>
      <c r="H11" s="990"/>
      <c r="I11" s="786" t="str">
        <f t="shared" si="0"/>
        <v xml:space="preserve"> </v>
      </c>
      <c r="J11" s="786" t="str">
        <f t="shared" si="1"/>
        <v xml:space="preserve"> </v>
      </c>
      <c r="N11" s="823"/>
      <c r="O11" s="823"/>
      <c r="P11" s="823"/>
      <c r="Q11" s="823"/>
      <c r="R11" s="624"/>
      <c r="S11" s="638"/>
      <c r="T11" s="638"/>
      <c r="U11" s="624"/>
      <c r="V11" s="638"/>
      <c r="W11" s="990"/>
      <c r="X11" s="686" t="str">
        <f t="shared" si="2"/>
        <v xml:space="preserve"> </v>
      </c>
      <c r="Y11" s="786" t="str">
        <f t="shared" si="3"/>
        <v xml:space="preserve">  </v>
      </c>
    </row>
    <row r="12" spans="1:25" ht="18.75" x14ac:dyDescent="0.3">
      <c r="A12" s="823"/>
      <c r="B12" s="823"/>
      <c r="C12" s="823"/>
      <c r="D12" s="823"/>
      <c r="E12" s="823"/>
      <c r="F12" s="684"/>
      <c r="G12" s="990"/>
      <c r="H12" s="990"/>
      <c r="I12" s="786" t="str">
        <f>IF(H12&gt;0,H12*0.187*10^-3," ")</f>
        <v xml:space="preserve"> </v>
      </c>
      <c r="J12" s="786" t="str">
        <f t="shared" si="1"/>
        <v xml:space="preserve"> </v>
      </c>
      <c r="N12" s="823"/>
      <c r="O12" s="823"/>
      <c r="P12" s="823"/>
      <c r="Q12" s="823"/>
      <c r="R12" s="624"/>
      <c r="S12" s="638"/>
      <c r="T12" s="638"/>
      <c r="U12" s="624"/>
      <c r="V12" s="638"/>
      <c r="W12" s="990"/>
      <c r="X12" s="686" t="str">
        <f t="shared" si="2"/>
        <v xml:space="preserve"> </v>
      </c>
      <c r="Y12" s="786" t="str">
        <f t="shared" si="3"/>
        <v xml:space="preserve">  </v>
      </c>
    </row>
    <row r="13" spans="1:25" ht="18.75" x14ac:dyDescent="0.3">
      <c r="A13" s="823"/>
      <c r="B13" s="823"/>
      <c r="C13" s="823"/>
      <c r="D13" s="823"/>
      <c r="E13" s="823"/>
      <c r="F13" s="684"/>
      <c r="G13" s="990"/>
      <c r="H13" s="990"/>
      <c r="I13" s="786" t="str">
        <f t="shared" si="0"/>
        <v xml:space="preserve"> </v>
      </c>
      <c r="J13" s="786" t="str">
        <f t="shared" si="1"/>
        <v xml:space="preserve"> </v>
      </c>
      <c r="N13" s="823"/>
      <c r="O13" s="823"/>
      <c r="P13" s="823"/>
      <c r="Q13" s="823"/>
      <c r="R13" s="624"/>
      <c r="S13" s="638"/>
      <c r="T13" s="638"/>
      <c r="U13" s="624"/>
      <c r="V13" s="638"/>
      <c r="W13" s="990"/>
      <c r="X13" s="686" t="str">
        <f t="shared" si="2"/>
        <v xml:space="preserve"> </v>
      </c>
      <c r="Y13" s="786" t="str">
        <f t="shared" si="3"/>
        <v xml:space="preserve">  </v>
      </c>
    </row>
    <row r="14" spans="1:25" ht="18.75" x14ac:dyDescent="0.3">
      <c r="A14" s="823"/>
      <c r="B14" s="823"/>
      <c r="C14" s="823"/>
      <c r="D14" s="823"/>
      <c r="E14" s="823"/>
      <c r="F14" s="684"/>
      <c r="G14" s="990"/>
      <c r="H14" s="990"/>
      <c r="I14" s="786" t="str">
        <f t="shared" si="0"/>
        <v xml:space="preserve"> </v>
      </c>
      <c r="J14" s="786" t="str">
        <f t="shared" si="1"/>
        <v xml:space="preserve"> </v>
      </c>
      <c r="N14" s="823"/>
      <c r="O14" s="823"/>
      <c r="P14" s="823"/>
      <c r="Q14" s="823"/>
      <c r="R14" s="624"/>
      <c r="S14" s="638"/>
      <c r="T14" s="638"/>
      <c r="U14" s="624"/>
      <c r="V14" s="638"/>
      <c r="W14" s="990"/>
      <c r="X14" s="686" t="str">
        <f t="shared" si="2"/>
        <v xml:space="preserve"> </v>
      </c>
      <c r="Y14" s="786" t="str">
        <f t="shared" si="3"/>
        <v xml:space="preserve">  </v>
      </c>
    </row>
    <row r="15" spans="1:25" ht="18.75" x14ac:dyDescent="0.3">
      <c r="A15" s="823"/>
      <c r="B15" s="823"/>
      <c r="C15" s="823"/>
      <c r="D15" s="823"/>
      <c r="E15" s="823"/>
      <c r="F15" s="684"/>
      <c r="G15" s="990"/>
      <c r="H15" s="990"/>
      <c r="I15" s="786" t="str">
        <f t="shared" si="0"/>
        <v xml:space="preserve"> </v>
      </c>
      <c r="J15" s="786" t="str">
        <f t="shared" si="1"/>
        <v xml:space="preserve"> </v>
      </c>
      <c r="N15" s="823"/>
      <c r="O15" s="823"/>
      <c r="P15" s="823"/>
      <c r="Q15" s="823"/>
      <c r="R15" s="624"/>
      <c r="S15" s="638"/>
      <c r="T15" s="638"/>
      <c r="U15" s="624"/>
      <c r="V15" s="638"/>
      <c r="W15" s="990"/>
      <c r="X15" s="686" t="str">
        <f t="shared" si="2"/>
        <v xml:space="preserve"> </v>
      </c>
      <c r="Y15" s="786" t="str">
        <f t="shared" si="3"/>
        <v xml:space="preserve">  </v>
      </c>
    </row>
    <row r="16" spans="1:25" ht="18.75" x14ac:dyDescent="0.3">
      <c r="A16" s="823"/>
      <c r="B16" s="823"/>
      <c r="C16" s="823"/>
      <c r="D16" s="823"/>
      <c r="E16" s="823"/>
      <c r="F16" s="684"/>
      <c r="G16" s="990"/>
      <c r="H16" s="990"/>
      <c r="I16" s="786" t="str">
        <f t="shared" si="0"/>
        <v xml:space="preserve"> </v>
      </c>
      <c r="J16" s="786" t="str">
        <f t="shared" si="1"/>
        <v xml:space="preserve"> </v>
      </c>
      <c r="N16" s="823"/>
      <c r="O16" s="823"/>
      <c r="P16" s="823"/>
      <c r="Q16" s="823"/>
      <c r="R16" s="624"/>
      <c r="S16" s="638"/>
      <c r="T16" s="638"/>
      <c r="U16" s="624"/>
      <c r="V16" s="638"/>
      <c r="W16" s="990"/>
      <c r="X16" s="686" t="str">
        <f t="shared" si="2"/>
        <v xml:space="preserve"> </v>
      </c>
      <c r="Y16" s="786" t="str">
        <f t="shared" si="3"/>
        <v xml:space="preserve">  </v>
      </c>
    </row>
    <row r="17" spans="1:25" ht="18.75" x14ac:dyDescent="0.3">
      <c r="A17" s="823"/>
      <c r="B17" s="823"/>
      <c r="C17" s="823"/>
      <c r="D17" s="823"/>
      <c r="E17" s="823"/>
      <c r="F17" s="684"/>
      <c r="G17" s="990"/>
      <c r="H17" s="990"/>
      <c r="I17" s="786" t="str">
        <f t="shared" si="0"/>
        <v xml:space="preserve"> </v>
      </c>
      <c r="J17" s="786" t="str">
        <f t="shared" si="1"/>
        <v xml:space="preserve"> </v>
      </c>
      <c r="N17" s="823"/>
      <c r="O17" s="823"/>
      <c r="P17" s="823"/>
      <c r="Q17" s="823"/>
      <c r="R17" s="624"/>
      <c r="S17" s="638"/>
      <c r="T17" s="638"/>
      <c r="U17" s="624"/>
      <c r="V17" s="638"/>
      <c r="W17" s="990"/>
      <c r="X17" s="686" t="str">
        <f t="shared" si="2"/>
        <v xml:space="preserve"> </v>
      </c>
      <c r="Y17" s="786" t="str">
        <f t="shared" si="3"/>
        <v xml:space="preserve">  </v>
      </c>
    </row>
    <row r="18" spans="1:25" ht="18.75" x14ac:dyDescent="0.3">
      <c r="A18" s="823"/>
      <c r="B18" s="823"/>
      <c r="C18" s="823"/>
      <c r="D18" s="823"/>
      <c r="E18" s="823"/>
      <c r="F18" s="684"/>
      <c r="G18" s="990"/>
      <c r="H18" s="990"/>
      <c r="I18" s="786" t="str">
        <f t="shared" si="0"/>
        <v xml:space="preserve"> </v>
      </c>
      <c r="J18" s="786" t="str">
        <f t="shared" si="1"/>
        <v xml:space="preserve"> </v>
      </c>
      <c r="N18" s="823"/>
      <c r="O18" s="823"/>
      <c r="P18" s="823"/>
      <c r="Q18" s="823"/>
      <c r="R18" s="624"/>
      <c r="S18" s="638"/>
      <c r="T18" s="638"/>
      <c r="U18" s="624"/>
      <c r="V18" s="638"/>
      <c r="W18" s="990"/>
      <c r="X18" s="686" t="str">
        <f t="shared" si="2"/>
        <v xml:space="preserve"> </v>
      </c>
      <c r="Y18" s="786" t="str">
        <f t="shared" si="3"/>
        <v xml:space="preserve">  </v>
      </c>
    </row>
    <row r="19" spans="1:25" ht="18.75" x14ac:dyDescent="0.3">
      <c r="A19" s="823"/>
      <c r="B19" s="823"/>
      <c r="C19" s="823"/>
      <c r="D19" s="823"/>
      <c r="E19" s="823"/>
      <c r="F19" s="684"/>
      <c r="G19" s="990"/>
      <c r="H19" s="990"/>
      <c r="I19" s="786" t="str">
        <f t="shared" si="0"/>
        <v xml:space="preserve"> </v>
      </c>
      <c r="J19" s="786" t="str">
        <f t="shared" si="1"/>
        <v xml:space="preserve"> </v>
      </c>
      <c r="N19" s="823"/>
      <c r="O19" s="823"/>
      <c r="P19" s="823"/>
      <c r="Q19" s="823"/>
      <c r="R19" s="624"/>
      <c r="S19" s="638"/>
      <c r="T19" s="638"/>
      <c r="U19" s="624"/>
      <c r="V19" s="638"/>
      <c r="W19" s="990"/>
      <c r="X19" s="686" t="str">
        <f t="shared" si="2"/>
        <v xml:space="preserve"> </v>
      </c>
      <c r="Y19" s="786" t="str">
        <f t="shared" si="3"/>
        <v xml:space="preserve">  </v>
      </c>
    </row>
    <row r="20" spans="1:25" ht="18.75" x14ac:dyDescent="0.3">
      <c r="A20" s="823"/>
      <c r="B20" s="823"/>
      <c r="C20" s="823"/>
      <c r="D20" s="823"/>
      <c r="E20" s="823"/>
      <c r="F20" s="684"/>
      <c r="G20" s="990"/>
      <c r="H20" s="990"/>
      <c r="I20" s="786" t="str">
        <f t="shared" si="0"/>
        <v xml:space="preserve"> </v>
      </c>
      <c r="J20" s="786" t="str">
        <f t="shared" si="1"/>
        <v xml:space="preserve"> </v>
      </c>
      <c r="N20" s="823"/>
      <c r="O20" s="823"/>
      <c r="P20" s="823"/>
      <c r="Q20" s="823"/>
      <c r="R20" s="624"/>
      <c r="S20" s="638"/>
      <c r="T20" s="638"/>
      <c r="U20" s="624"/>
      <c r="V20" s="638"/>
      <c r="W20" s="990"/>
      <c r="X20" s="686" t="str">
        <f t="shared" si="2"/>
        <v xml:space="preserve"> </v>
      </c>
      <c r="Y20" s="786" t="str">
        <f t="shared" si="3"/>
        <v xml:space="preserve">  </v>
      </c>
    </row>
    <row r="21" spans="1:25" ht="18.75" x14ac:dyDescent="0.3">
      <c r="A21" s="823"/>
      <c r="B21" s="823"/>
      <c r="C21" s="823"/>
      <c r="D21" s="823"/>
      <c r="E21" s="823"/>
      <c r="F21" s="684"/>
      <c r="G21" s="990"/>
      <c r="H21" s="990"/>
      <c r="I21" s="786" t="str">
        <f t="shared" si="0"/>
        <v xml:space="preserve"> </v>
      </c>
      <c r="J21" s="786" t="str">
        <f t="shared" si="1"/>
        <v xml:space="preserve"> </v>
      </c>
      <c r="N21" s="823"/>
      <c r="O21" s="823"/>
      <c r="P21" s="823"/>
      <c r="Q21" s="823"/>
      <c r="R21" s="624"/>
      <c r="S21" s="638"/>
      <c r="T21" s="638"/>
      <c r="U21" s="624"/>
      <c r="V21" s="638"/>
      <c r="W21" s="990"/>
      <c r="X21" s="686" t="str">
        <f t="shared" si="2"/>
        <v xml:space="preserve"> </v>
      </c>
      <c r="Y21" s="786" t="str">
        <f t="shared" si="3"/>
        <v xml:space="preserve">  </v>
      </c>
    </row>
    <row r="22" spans="1:25" ht="18.75" x14ac:dyDescent="0.3">
      <c r="A22" s="823"/>
      <c r="B22" s="823"/>
      <c r="C22" s="823"/>
      <c r="D22" s="823"/>
      <c r="E22" s="823"/>
      <c r="F22" s="684"/>
      <c r="G22" s="990"/>
      <c r="H22" s="990"/>
      <c r="I22" s="786" t="str">
        <f t="shared" si="0"/>
        <v xml:space="preserve"> </v>
      </c>
      <c r="J22" s="786" t="str">
        <f t="shared" si="1"/>
        <v xml:space="preserve"> </v>
      </c>
      <c r="N22" s="823"/>
      <c r="O22" s="823"/>
      <c r="P22" s="823"/>
      <c r="Q22" s="823"/>
      <c r="R22" s="624"/>
      <c r="S22" s="638"/>
      <c r="T22" s="638"/>
      <c r="U22" s="624"/>
      <c r="V22" s="638"/>
      <c r="W22" s="990"/>
      <c r="X22" s="686" t="str">
        <f t="shared" si="2"/>
        <v xml:space="preserve"> </v>
      </c>
      <c r="Y22" s="786" t="str">
        <f t="shared" si="3"/>
        <v xml:space="preserve">  </v>
      </c>
    </row>
    <row r="23" spans="1:25" ht="18.75" x14ac:dyDescent="0.3">
      <c r="A23" s="823"/>
      <c r="B23" s="823"/>
      <c r="C23" s="823"/>
      <c r="D23" s="823"/>
      <c r="E23" s="823"/>
      <c r="F23" s="684"/>
      <c r="G23" s="990"/>
      <c r="H23" s="990"/>
      <c r="I23" s="786" t="str">
        <f t="shared" si="0"/>
        <v xml:space="preserve"> </v>
      </c>
      <c r="J23" s="786" t="str">
        <f t="shared" si="1"/>
        <v xml:space="preserve"> </v>
      </c>
      <c r="N23" s="823"/>
      <c r="O23" s="823"/>
      <c r="P23" s="823"/>
      <c r="Q23" s="823"/>
      <c r="R23" s="624"/>
      <c r="S23" s="638"/>
      <c r="T23" s="638"/>
      <c r="U23" s="624"/>
      <c r="V23" s="638"/>
      <c r="W23" s="990"/>
      <c r="X23" s="686" t="str">
        <f t="shared" si="2"/>
        <v xml:space="preserve"> </v>
      </c>
      <c r="Y23" s="786" t="str">
        <f t="shared" si="3"/>
        <v xml:space="preserve">  </v>
      </c>
    </row>
    <row r="24" spans="1:25" ht="18.75" x14ac:dyDescent="0.3">
      <c r="A24" s="823"/>
      <c r="B24" s="823"/>
      <c r="C24" s="823"/>
      <c r="D24" s="823"/>
      <c r="E24" s="823"/>
      <c r="F24" s="684"/>
      <c r="G24" s="990"/>
      <c r="H24" s="990"/>
      <c r="I24" s="786" t="str">
        <f t="shared" si="0"/>
        <v xml:space="preserve"> </v>
      </c>
      <c r="J24" s="786" t="str">
        <f t="shared" si="1"/>
        <v xml:space="preserve"> </v>
      </c>
      <c r="N24" s="823"/>
      <c r="O24" s="823"/>
      <c r="P24" s="823"/>
      <c r="Q24" s="823"/>
      <c r="R24" s="624"/>
      <c r="S24" s="638"/>
      <c r="T24" s="638"/>
      <c r="U24" s="624"/>
      <c r="V24" s="638"/>
      <c r="W24" s="990"/>
      <c r="X24" s="686" t="str">
        <f t="shared" si="2"/>
        <v xml:space="preserve"> </v>
      </c>
      <c r="Y24" s="786" t="str">
        <f t="shared" si="3"/>
        <v xml:space="preserve">  </v>
      </c>
    </row>
    <row r="25" spans="1:25" ht="18.75" x14ac:dyDescent="0.3">
      <c r="A25" s="823"/>
      <c r="B25" s="823"/>
      <c r="C25" s="823"/>
      <c r="D25" s="823"/>
      <c r="E25" s="823"/>
      <c r="F25" s="684"/>
      <c r="G25" s="990"/>
      <c r="H25" s="990"/>
      <c r="I25" s="786" t="str">
        <f t="shared" si="0"/>
        <v xml:space="preserve"> </v>
      </c>
      <c r="J25" s="786" t="str">
        <f t="shared" si="1"/>
        <v xml:space="preserve"> </v>
      </c>
      <c r="N25" s="823"/>
      <c r="O25" s="823"/>
      <c r="P25" s="823"/>
      <c r="Q25" s="823"/>
      <c r="R25" s="624"/>
      <c r="S25" s="638"/>
      <c r="T25" s="638"/>
      <c r="U25" s="624"/>
      <c r="V25" s="638"/>
      <c r="W25" s="990"/>
      <c r="X25" s="686" t="str">
        <f t="shared" si="2"/>
        <v xml:space="preserve"> </v>
      </c>
      <c r="Y25" s="786" t="str">
        <f t="shared" si="3"/>
        <v xml:space="preserve">  </v>
      </c>
    </row>
    <row r="26" spans="1:25" ht="18.75" x14ac:dyDescent="0.3">
      <c r="A26" s="823"/>
      <c r="B26" s="823"/>
      <c r="C26" s="823"/>
      <c r="D26" s="823"/>
      <c r="E26" s="823"/>
      <c r="F26" s="684"/>
      <c r="G26" s="990"/>
      <c r="H26" s="990"/>
      <c r="I26" s="786" t="str">
        <f t="shared" si="0"/>
        <v xml:space="preserve"> </v>
      </c>
      <c r="J26" s="786" t="str">
        <f t="shared" si="1"/>
        <v xml:space="preserve"> </v>
      </c>
      <c r="N26" s="823"/>
      <c r="O26" s="823"/>
      <c r="P26" s="823"/>
      <c r="Q26" s="823"/>
      <c r="R26" s="624"/>
      <c r="S26" s="638"/>
      <c r="T26" s="638"/>
      <c r="U26" s="624"/>
      <c r="V26" s="638"/>
      <c r="W26" s="990"/>
      <c r="X26" s="686" t="str">
        <f t="shared" si="2"/>
        <v xml:space="preserve"> </v>
      </c>
      <c r="Y26" s="786" t="str">
        <f t="shared" si="3"/>
        <v xml:space="preserve">  </v>
      </c>
    </row>
    <row r="27" spans="1:25" ht="18.75" x14ac:dyDescent="0.3">
      <c r="A27" s="823"/>
      <c r="B27" s="823"/>
      <c r="C27" s="823"/>
      <c r="D27" s="823"/>
      <c r="E27" s="823"/>
      <c r="F27" s="684"/>
      <c r="G27" s="990"/>
      <c r="H27" s="990"/>
      <c r="I27" s="786" t="str">
        <f t="shared" si="0"/>
        <v xml:space="preserve"> </v>
      </c>
      <c r="J27" s="786" t="str">
        <f t="shared" si="1"/>
        <v xml:space="preserve"> </v>
      </c>
      <c r="N27" s="823"/>
      <c r="O27" s="823"/>
      <c r="P27" s="823"/>
      <c r="Q27" s="823"/>
      <c r="R27" s="624"/>
      <c r="S27" s="638"/>
      <c r="T27" s="638"/>
      <c r="U27" s="624"/>
      <c r="V27" s="638"/>
      <c r="W27" s="990"/>
      <c r="X27" s="686" t="str">
        <f t="shared" si="2"/>
        <v xml:space="preserve"> </v>
      </c>
      <c r="Y27" s="786" t="str">
        <f t="shared" si="3"/>
        <v xml:space="preserve">  </v>
      </c>
    </row>
    <row r="28" spans="1:25" ht="18.75" x14ac:dyDescent="0.3">
      <c r="A28" s="823"/>
      <c r="B28" s="823"/>
      <c r="C28" s="823"/>
      <c r="D28" s="823"/>
      <c r="E28" s="823"/>
      <c r="F28" s="684"/>
      <c r="G28" s="990"/>
      <c r="H28" s="990"/>
      <c r="I28" s="786" t="str">
        <f t="shared" si="0"/>
        <v xml:space="preserve"> </v>
      </c>
      <c r="J28" s="786" t="str">
        <f t="shared" si="1"/>
        <v xml:space="preserve"> </v>
      </c>
      <c r="N28" s="823"/>
      <c r="O28" s="823"/>
      <c r="P28" s="823"/>
      <c r="Q28" s="823"/>
      <c r="R28" s="624"/>
      <c r="S28" s="638"/>
      <c r="T28" s="638"/>
      <c r="U28" s="624"/>
      <c r="V28" s="638"/>
      <c r="W28" s="990"/>
      <c r="X28" s="686" t="str">
        <f t="shared" si="2"/>
        <v xml:space="preserve"> </v>
      </c>
      <c r="Y28" s="786" t="str">
        <f t="shared" si="3"/>
        <v xml:space="preserve">  </v>
      </c>
    </row>
    <row r="29" spans="1:25" ht="18.75" x14ac:dyDescent="0.3">
      <c r="A29" s="823"/>
      <c r="B29" s="823"/>
      <c r="C29" s="823"/>
      <c r="D29" s="823"/>
      <c r="E29" s="823"/>
      <c r="F29" s="684"/>
      <c r="G29" s="990"/>
      <c r="H29" s="990"/>
      <c r="I29" s="786" t="str">
        <f t="shared" si="0"/>
        <v xml:space="preserve"> </v>
      </c>
      <c r="J29" s="786" t="str">
        <f t="shared" si="1"/>
        <v xml:space="preserve"> </v>
      </c>
      <c r="N29" s="823"/>
      <c r="O29" s="823"/>
      <c r="P29" s="823"/>
      <c r="Q29" s="823"/>
      <c r="R29" s="624"/>
      <c r="S29" s="638"/>
      <c r="T29" s="638"/>
      <c r="U29" s="624"/>
      <c r="V29" s="638"/>
      <c r="W29" s="990"/>
      <c r="X29" s="686" t="str">
        <f t="shared" si="2"/>
        <v xml:space="preserve"> </v>
      </c>
      <c r="Y29" s="786" t="str">
        <f t="shared" si="3"/>
        <v xml:space="preserve">  </v>
      </c>
    </row>
    <row r="30" spans="1:25" ht="18.75" x14ac:dyDescent="0.3">
      <c r="A30" s="823"/>
      <c r="B30" s="823"/>
      <c r="C30" s="823"/>
      <c r="D30" s="823"/>
      <c r="E30" s="823"/>
      <c r="F30" s="684"/>
      <c r="G30" s="990"/>
      <c r="H30" s="990"/>
      <c r="I30" s="786" t="str">
        <f t="shared" si="0"/>
        <v xml:space="preserve"> </v>
      </c>
      <c r="J30" s="786" t="str">
        <f t="shared" si="1"/>
        <v xml:space="preserve"> </v>
      </c>
      <c r="N30" s="823"/>
      <c r="O30" s="823"/>
      <c r="P30" s="823"/>
      <c r="Q30" s="823"/>
      <c r="R30" s="624"/>
      <c r="S30" s="638"/>
      <c r="T30" s="638"/>
      <c r="U30" s="624"/>
      <c r="V30" s="638"/>
      <c r="W30" s="990"/>
      <c r="X30" s="686" t="str">
        <f t="shared" si="2"/>
        <v xml:space="preserve"> </v>
      </c>
      <c r="Y30" s="786" t="str">
        <f t="shared" si="3"/>
        <v xml:space="preserve">  </v>
      </c>
    </row>
    <row r="31" spans="1:25" ht="18.75" x14ac:dyDescent="0.3">
      <c r="A31" s="823"/>
      <c r="B31" s="823"/>
      <c r="C31" s="823"/>
      <c r="D31" s="823"/>
      <c r="E31" s="823"/>
      <c r="F31" s="684"/>
      <c r="G31" s="990"/>
      <c r="H31" s="990"/>
      <c r="I31" s="786" t="str">
        <f t="shared" si="0"/>
        <v xml:space="preserve"> </v>
      </c>
      <c r="J31" s="786" t="str">
        <f t="shared" si="1"/>
        <v xml:space="preserve"> </v>
      </c>
      <c r="N31" s="823"/>
      <c r="O31" s="823"/>
      <c r="P31" s="823"/>
      <c r="Q31" s="823"/>
      <c r="R31" s="624"/>
      <c r="S31" s="638"/>
      <c r="T31" s="638"/>
      <c r="U31" s="624"/>
      <c r="V31" s="638"/>
      <c r="W31" s="990"/>
      <c r="X31" s="686" t="str">
        <f t="shared" si="2"/>
        <v xml:space="preserve"> </v>
      </c>
      <c r="Y31" s="786" t="str">
        <f t="shared" si="3"/>
        <v xml:space="preserve">  </v>
      </c>
    </row>
    <row r="32" spans="1:25" ht="18.75" x14ac:dyDescent="0.3">
      <c r="A32" s="823"/>
      <c r="B32" s="823"/>
      <c r="C32" s="823"/>
      <c r="D32" s="823"/>
      <c r="E32" s="823"/>
      <c r="F32" s="684"/>
      <c r="G32" s="990"/>
      <c r="H32" s="990"/>
      <c r="I32" s="786" t="str">
        <f t="shared" si="0"/>
        <v xml:space="preserve"> </v>
      </c>
      <c r="J32" s="786" t="str">
        <f t="shared" si="1"/>
        <v xml:space="preserve"> </v>
      </c>
      <c r="N32" s="823"/>
      <c r="O32" s="823"/>
      <c r="P32" s="823"/>
      <c r="Q32" s="823"/>
      <c r="R32" s="624"/>
      <c r="S32" s="638"/>
      <c r="T32" s="638"/>
      <c r="U32" s="624"/>
      <c r="V32" s="638"/>
      <c r="W32" s="990"/>
      <c r="X32" s="686" t="str">
        <f t="shared" si="2"/>
        <v xml:space="preserve"> </v>
      </c>
      <c r="Y32" s="786" t="str">
        <f t="shared" si="3"/>
        <v xml:space="preserve">  </v>
      </c>
    </row>
    <row r="33" spans="1:25" ht="18.75" x14ac:dyDescent="0.3">
      <c r="A33" s="823"/>
      <c r="B33" s="823"/>
      <c r="C33" s="823"/>
      <c r="D33" s="823"/>
      <c r="E33" s="823"/>
      <c r="F33" s="684"/>
      <c r="G33" s="990"/>
      <c r="H33" s="990"/>
      <c r="I33" s="786" t="str">
        <f t="shared" si="0"/>
        <v xml:space="preserve"> </v>
      </c>
      <c r="J33" s="786" t="str">
        <f t="shared" si="1"/>
        <v xml:space="preserve"> </v>
      </c>
      <c r="N33" s="823"/>
      <c r="O33" s="823"/>
      <c r="P33" s="823"/>
      <c r="Q33" s="823"/>
      <c r="R33" s="624"/>
      <c r="S33" s="638"/>
      <c r="T33" s="638"/>
      <c r="U33" s="624"/>
      <c r="V33" s="638"/>
      <c r="W33" s="990"/>
      <c r="X33" s="686" t="str">
        <f t="shared" si="2"/>
        <v xml:space="preserve"> </v>
      </c>
      <c r="Y33" s="786" t="str">
        <f t="shared" si="3"/>
        <v xml:space="preserve">  </v>
      </c>
    </row>
    <row r="34" spans="1:25" ht="18.75" x14ac:dyDescent="0.3">
      <c r="A34" s="823"/>
      <c r="B34" s="823"/>
      <c r="C34" s="823"/>
      <c r="D34" s="823"/>
      <c r="E34" s="823"/>
      <c r="F34" s="684"/>
      <c r="G34" s="990"/>
      <c r="H34" s="990"/>
      <c r="I34" s="786" t="str">
        <f t="shared" si="0"/>
        <v xml:space="preserve"> </v>
      </c>
      <c r="J34" s="786" t="str">
        <f t="shared" si="1"/>
        <v xml:space="preserve"> </v>
      </c>
      <c r="N34" s="823"/>
      <c r="O34" s="823"/>
      <c r="P34" s="823"/>
      <c r="Q34" s="823"/>
      <c r="R34" s="624"/>
      <c r="S34" s="638"/>
      <c r="T34" s="638"/>
      <c r="U34" s="624"/>
      <c r="V34" s="638"/>
      <c r="W34" s="990"/>
      <c r="X34" s="686" t="str">
        <f t="shared" si="2"/>
        <v xml:space="preserve"> </v>
      </c>
      <c r="Y34" s="786" t="str">
        <f t="shared" si="3"/>
        <v xml:space="preserve">  </v>
      </c>
    </row>
    <row r="35" spans="1:25" ht="18.75" x14ac:dyDescent="0.3">
      <c r="A35" s="823"/>
      <c r="B35" s="823"/>
      <c r="C35" s="823"/>
      <c r="D35" s="823"/>
      <c r="E35" s="823"/>
      <c r="F35" s="684"/>
      <c r="G35" s="990"/>
      <c r="H35" s="990"/>
      <c r="I35" s="786" t="str">
        <f t="shared" si="0"/>
        <v xml:space="preserve"> </v>
      </c>
      <c r="J35" s="786" t="str">
        <f t="shared" si="1"/>
        <v xml:space="preserve"> </v>
      </c>
      <c r="N35" s="823"/>
      <c r="O35" s="823"/>
      <c r="P35" s="823"/>
      <c r="Q35" s="823"/>
      <c r="R35" s="624"/>
      <c r="S35" s="638"/>
      <c r="T35" s="638"/>
      <c r="U35" s="624"/>
      <c r="V35" s="638"/>
      <c r="W35" s="990"/>
      <c r="X35" s="686" t="str">
        <f t="shared" si="2"/>
        <v xml:space="preserve"> </v>
      </c>
      <c r="Y35" s="786" t="str">
        <f t="shared" si="3"/>
        <v xml:space="preserve">  </v>
      </c>
    </row>
    <row r="36" spans="1:25" ht="18.75" x14ac:dyDescent="0.3">
      <c r="A36" s="823"/>
      <c r="B36" s="823"/>
      <c r="C36" s="823"/>
      <c r="D36" s="823"/>
      <c r="E36" s="823"/>
      <c r="F36" s="684"/>
      <c r="G36" s="990"/>
      <c r="H36" s="990"/>
      <c r="I36" s="786" t="str">
        <f t="shared" si="0"/>
        <v xml:space="preserve"> </v>
      </c>
      <c r="J36" s="786" t="str">
        <f t="shared" si="1"/>
        <v xml:space="preserve"> </v>
      </c>
      <c r="N36" s="823"/>
      <c r="O36" s="823"/>
      <c r="P36" s="823"/>
      <c r="Q36" s="823"/>
      <c r="R36" s="624"/>
      <c r="S36" s="638"/>
      <c r="T36" s="638"/>
      <c r="U36" s="624"/>
      <c r="V36" s="638"/>
      <c r="W36" s="990"/>
      <c r="X36" s="686" t="str">
        <f t="shared" si="2"/>
        <v xml:space="preserve"> </v>
      </c>
      <c r="Y36" s="786" t="str">
        <f t="shared" si="3"/>
        <v xml:space="preserve">  </v>
      </c>
    </row>
    <row r="37" spans="1:25" ht="18.75" x14ac:dyDescent="0.3">
      <c r="A37" s="823"/>
      <c r="B37" s="823"/>
      <c r="C37" s="823"/>
      <c r="D37" s="823"/>
      <c r="E37" s="823"/>
      <c r="F37" s="684"/>
      <c r="G37" s="990"/>
      <c r="H37" s="990"/>
      <c r="I37" s="786" t="str">
        <f t="shared" si="0"/>
        <v xml:space="preserve"> </v>
      </c>
      <c r="J37" s="786" t="str">
        <f t="shared" si="1"/>
        <v xml:space="preserve"> </v>
      </c>
      <c r="N37" s="823"/>
      <c r="O37" s="823"/>
      <c r="P37" s="823"/>
      <c r="Q37" s="823"/>
      <c r="R37" s="624"/>
      <c r="S37" s="638"/>
      <c r="T37" s="638"/>
      <c r="U37" s="624"/>
      <c r="V37" s="638"/>
      <c r="W37" s="990"/>
      <c r="X37" s="686" t="str">
        <f t="shared" si="2"/>
        <v xml:space="preserve"> </v>
      </c>
      <c r="Y37" s="786" t="str">
        <f t="shared" si="3"/>
        <v xml:space="preserve">  </v>
      </c>
    </row>
    <row r="38" spans="1:25" ht="18.75" x14ac:dyDescent="0.3">
      <c r="A38" s="823"/>
      <c r="B38" s="823"/>
      <c r="C38" s="823"/>
      <c r="D38" s="823"/>
      <c r="E38" s="823"/>
      <c r="F38" s="684"/>
      <c r="G38" s="990"/>
      <c r="H38" s="990"/>
      <c r="I38" s="786" t="str">
        <f t="shared" si="0"/>
        <v xml:space="preserve"> </v>
      </c>
      <c r="J38" s="786" t="str">
        <f t="shared" si="1"/>
        <v xml:space="preserve"> </v>
      </c>
      <c r="N38" s="823"/>
      <c r="O38" s="823"/>
      <c r="P38" s="823"/>
      <c r="Q38" s="823"/>
      <c r="R38" s="624"/>
      <c r="S38" s="638"/>
      <c r="T38" s="638"/>
      <c r="U38" s="624"/>
      <c r="V38" s="638"/>
      <c r="W38" s="990"/>
      <c r="X38" s="686" t="str">
        <f t="shared" si="2"/>
        <v xml:space="preserve"> </v>
      </c>
      <c r="Y38" s="786" t="str">
        <f t="shared" si="3"/>
        <v xml:space="preserve">  </v>
      </c>
    </row>
    <row r="39" spans="1:25" ht="18.75" x14ac:dyDescent="0.3">
      <c r="A39" s="823"/>
      <c r="B39" s="823"/>
      <c r="C39" s="823"/>
      <c r="D39" s="823"/>
      <c r="E39" s="823"/>
      <c r="F39" s="684"/>
      <c r="G39" s="990"/>
      <c r="H39" s="990"/>
      <c r="I39" s="786" t="str">
        <f t="shared" si="0"/>
        <v xml:space="preserve"> </v>
      </c>
      <c r="J39" s="786" t="str">
        <f t="shared" si="1"/>
        <v xml:space="preserve"> </v>
      </c>
      <c r="N39" s="823"/>
      <c r="O39" s="823"/>
      <c r="P39" s="823"/>
      <c r="Q39" s="823"/>
      <c r="R39" s="624"/>
      <c r="S39" s="638"/>
      <c r="T39" s="638"/>
      <c r="U39" s="624"/>
      <c r="V39" s="638"/>
      <c r="W39" s="990"/>
      <c r="X39" s="686" t="str">
        <f t="shared" si="2"/>
        <v xml:space="preserve"> </v>
      </c>
      <c r="Y39" s="786" t="str">
        <f t="shared" si="3"/>
        <v xml:space="preserve">  </v>
      </c>
    </row>
    <row r="40" spans="1:25" ht="18.75" x14ac:dyDescent="0.3">
      <c r="A40" s="823"/>
      <c r="B40" s="823"/>
      <c r="C40" s="823"/>
      <c r="D40" s="823"/>
      <c r="E40" s="823"/>
      <c r="F40" s="684"/>
      <c r="G40" s="990"/>
      <c r="H40" s="990"/>
      <c r="I40" s="786" t="str">
        <f t="shared" si="0"/>
        <v xml:space="preserve"> </v>
      </c>
      <c r="J40" s="786" t="str">
        <f t="shared" si="1"/>
        <v xml:space="preserve"> </v>
      </c>
      <c r="N40" s="823"/>
      <c r="O40" s="823"/>
      <c r="P40" s="823"/>
      <c r="Q40" s="823"/>
      <c r="R40" s="624"/>
      <c r="S40" s="638"/>
      <c r="T40" s="638"/>
      <c r="U40" s="624"/>
      <c r="V40" s="638"/>
      <c r="W40" s="990"/>
      <c r="X40" s="686" t="str">
        <f t="shared" si="2"/>
        <v xml:space="preserve"> </v>
      </c>
      <c r="Y40" s="786" t="str">
        <f t="shared" si="3"/>
        <v xml:space="preserve">  </v>
      </c>
    </row>
    <row r="41" spans="1:25" ht="18.75" x14ac:dyDescent="0.3">
      <c r="A41" s="823"/>
      <c r="B41" s="823"/>
      <c r="C41" s="823"/>
      <c r="D41" s="823"/>
      <c r="E41" s="823"/>
      <c r="F41" s="684"/>
      <c r="G41" s="990"/>
      <c r="H41" s="990"/>
      <c r="I41" s="786" t="str">
        <f t="shared" si="0"/>
        <v xml:space="preserve"> </v>
      </c>
      <c r="J41" s="786" t="str">
        <f t="shared" si="1"/>
        <v xml:space="preserve"> </v>
      </c>
      <c r="N41" s="823"/>
      <c r="O41" s="823"/>
      <c r="P41" s="823"/>
      <c r="Q41" s="823"/>
      <c r="R41" s="624"/>
      <c r="S41" s="638"/>
      <c r="T41" s="638"/>
      <c r="U41" s="624"/>
      <c r="V41" s="638"/>
      <c r="W41" s="990"/>
      <c r="X41" s="686" t="str">
        <f t="shared" si="2"/>
        <v xml:space="preserve"> </v>
      </c>
      <c r="Y41" s="786" t="str">
        <f t="shared" si="3"/>
        <v xml:space="preserve">  </v>
      </c>
    </row>
    <row r="42" spans="1:25" ht="18.75" x14ac:dyDescent="0.3">
      <c r="A42" s="823"/>
      <c r="B42" s="823"/>
      <c r="C42" s="823"/>
      <c r="D42" s="823"/>
      <c r="E42" s="823"/>
      <c r="F42" s="684"/>
      <c r="G42" s="990"/>
      <c r="H42" s="990"/>
      <c r="I42" s="786" t="str">
        <f t="shared" si="0"/>
        <v xml:space="preserve"> </v>
      </c>
      <c r="J42" s="786" t="str">
        <f t="shared" si="1"/>
        <v xml:space="preserve"> </v>
      </c>
      <c r="N42" s="823"/>
      <c r="O42" s="823"/>
      <c r="P42" s="823"/>
      <c r="Q42" s="823"/>
      <c r="R42" s="624"/>
      <c r="S42" s="638"/>
      <c r="T42" s="638"/>
      <c r="U42" s="624"/>
      <c r="V42" s="638"/>
      <c r="W42" s="990"/>
      <c r="X42" s="686" t="str">
        <f t="shared" si="2"/>
        <v xml:space="preserve"> </v>
      </c>
      <c r="Y42" s="786" t="str">
        <f t="shared" si="3"/>
        <v xml:space="preserve">  </v>
      </c>
    </row>
    <row r="43" spans="1:25" ht="18.75" x14ac:dyDescent="0.3">
      <c r="A43" s="823"/>
      <c r="B43" s="823"/>
      <c r="C43" s="823"/>
      <c r="D43" s="823"/>
      <c r="E43" s="823"/>
      <c r="F43" s="684"/>
      <c r="G43" s="990"/>
      <c r="H43" s="990"/>
      <c r="I43" s="786" t="str">
        <f t="shared" si="0"/>
        <v xml:space="preserve"> </v>
      </c>
      <c r="J43" s="786" t="str">
        <f t="shared" si="1"/>
        <v xml:space="preserve"> </v>
      </c>
      <c r="N43" s="823"/>
      <c r="O43" s="823"/>
      <c r="P43" s="823"/>
      <c r="Q43" s="823"/>
      <c r="R43" s="624"/>
      <c r="S43" s="638"/>
      <c r="T43" s="638"/>
      <c r="U43" s="624"/>
      <c r="V43" s="638"/>
      <c r="W43" s="990"/>
      <c r="X43" s="686" t="str">
        <f t="shared" si="2"/>
        <v xml:space="preserve"> </v>
      </c>
      <c r="Y43" s="786" t="str">
        <f t="shared" si="3"/>
        <v xml:space="preserve">  </v>
      </c>
    </row>
    <row r="44" spans="1:25" ht="18.75" x14ac:dyDescent="0.3">
      <c r="A44" s="823"/>
      <c r="B44" s="823"/>
      <c r="C44" s="823"/>
      <c r="D44" s="823"/>
      <c r="E44" s="823"/>
      <c r="F44" s="684"/>
      <c r="G44" s="990"/>
      <c r="H44" s="990"/>
      <c r="I44" s="786" t="str">
        <f t="shared" si="0"/>
        <v xml:space="preserve"> </v>
      </c>
      <c r="J44" s="786" t="str">
        <f t="shared" si="1"/>
        <v xml:space="preserve"> </v>
      </c>
      <c r="N44" s="823"/>
      <c r="O44" s="823"/>
      <c r="P44" s="823"/>
      <c r="Q44" s="823"/>
      <c r="R44" s="624"/>
      <c r="S44" s="638"/>
      <c r="T44" s="638"/>
      <c r="U44" s="624"/>
      <c r="V44" s="638"/>
      <c r="W44" s="990"/>
      <c r="X44" s="686" t="str">
        <f t="shared" si="2"/>
        <v xml:space="preserve"> </v>
      </c>
      <c r="Y44" s="786" t="str">
        <f t="shared" si="3"/>
        <v xml:space="preserve">  </v>
      </c>
    </row>
    <row r="45" spans="1:25" ht="18.75" x14ac:dyDescent="0.3">
      <c r="A45" s="823"/>
      <c r="B45" s="823"/>
      <c r="C45" s="823"/>
      <c r="D45" s="823"/>
      <c r="E45" s="823"/>
      <c r="F45" s="684"/>
      <c r="G45" s="990"/>
      <c r="H45" s="990"/>
      <c r="I45" s="786" t="str">
        <f t="shared" si="0"/>
        <v xml:space="preserve"> </v>
      </c>
      <c r="J45" s="786" t="str">
        <f t="shared" si="1"/>
        <v xml:space="preserve"> </v>
      </c>
      <c r="N45" s="823"/>
      <c r="O45" s="823"/>
      <c r="P45" s="823"/>
      <c r="Q45" s="823"/>
      <c r="R45" s="624"/>
      <c r="S45" s="638"/>
      <c r="T45" s="638"/>
      <c r="U45" s="624"/>
      <c r="V45" s="638"/>
      <c r="W45" s="990"/>
      <c r="X45" s="686" t="str">
        <f t="shared" si="2"/>
        <v xml:space="preserve"> </v>
      </c>
      <c r="Y45" s="786" t="str">
        <f t="shared" si="3"/>
        <v xml:space="preserve">  </v>
      </c>
    </row>
    <row r="46" spans="1:25" ht="18.75" x14ac:dyDescent="0.3">
      <c r="A46" s="823"/>
      <c r="B46" s="823"/>
      <c r="C46" s="823"/>
      <c r="D46" s="823"/>
      <c r="E46" s="823"/>
      <c r="F46" s="684"/>
      <c r="G46" s="990"/>
      <c r="H46" s="990"/>
      <c r="I46" s="786" t="str">
        <f t="shared" si="0"/>
        <v xml:space="preserve"> </v>
      </c>
      <c r="J46" s="786" t="str">
        <f t="shared" si="1"/>
        <v xml:space="preserve"> </v>
      </c>
      <c r="N46" s="823"/>
      <c r="O46" s="823"/>
      <c r="P46" s="823"/>
      <c r="Q46" s="823"/>
      <c r="R46" s="624"/>
      <c r="S46" s="638"/>
      <c r="T46" s="638"/>
      <c r="U46" s="624"/>
      <c r="V46" s="638"/>
      <c r="W46" s="990"/>
      <c r="X46" s="686" t="str">
        <f t="shared" si="2"/>
        <v xml:space="preserve"> </v>
      </c>
      <c r="Y46" s="786" t="str">
        <f t="shared" si="3"/>
        <v xml:space="preserve">  </v>
      </c>
    </row>
    <row r="47" spans="1:25" ht="18.75" x14ac:dyDescent="0.3">
      <c r="A47" s="823"/>
      <c r="B47" s="823"/>
      <c r="C47" s="823"/>
      <c r="D47" s="823"/>
      <c r="E47" s="823"/>
      <c r="F47" s="684"/>
      <c r="G47" s="990"/>
      <c r="H47" s="990"/>
      <c r="I47" s="786" t="str">
        <f t="shared" si="0"/>
        <v xml:space="preserve"> </v>
      </c>
      <c r="J47" s="786" t="str">
        <f t="shared" si="1"/>
        <v xml:space="preserve"> </v>
      </c>
      <c r="N47" s="823"/>
      <c r="O47" s="823"/>
      <c r="P47" s="823"/>
      <c r="Q47" s="823"/>
      <c r="R47" s="624"/>
      <c r="S47" s="638"/>
      <c r="T47" s="638"/>
      <c r="U47" s="624"/>
      <c r="V47" s="638"/>
      <c r="W47" s="990"/>
      <c r="X47" s="686" t="str">
        <f t="shared" si="2"/>
        <v xml:space="preserve"> </v>
      </c>
      <c r="Y47" s="786" t="str">
        <f t="shared" si="3"/>
        <v xml:space="preserve">  </v>
      </c>
    </row>
    <row r="48" spans="1:25" ht="18.75" x14ac:dyDescent="0.3">
      <c r="A48" s="823"/>
      <c r="B48" s="823"/>
      <c r="C48" s="823"/>
      <c r="D48" s="823"/>
      <c r="E48" s="823"/>
      <c r="F48" s="684"/>
      <c r="G48" s="990"/>
      <c r="H48" s="990"/>
      <c r="I48" s="786" t="str">
        <f t="shared" si="0"/>
        <v xml:space="preserve"> </v>
      </c>
      <c r="J48" s="786" t="str">
        <f t="shared" si="1"/>
        <v xml:space="preserve"> </v>
      </c>
      <c r="N48" s="823"/>
      <c r="O48" s="823"/>
      <c r="P48" s="823"/>
      <c r="Q48" s="823"/>
      <c r="R48" s="624"/>
      <c r="S48" s="638"/>
      <c r="T48" s="638"/>
      <c r="U48" s="624"/>
      <c r="V48" s="638"/>
      <c r="W48" s="990"/>
      <c r="X48" s="686" t="str">
        <f t="shared" si="2"/>
        <v xml:space="preserve"> </v>
      </c>
      <c r="Y48" s="786" t="str">
        <f t="shared" si="3"/>
        <v xml:space="preserve">  </v>
      </c>
    </row>
    <row r="49" spans="1:25" ht="18.75" x14ac:dyDescent="0.3">
      <c r="A49" s="823"/>
      <c r="B49" s="823"/>
      <c r="C49" s="823"/>
      <c r="D49" s="823"/>
      <c r="E49" s="823"/>
      <c r="F49" s="684"/>
      <c r="G49" s="990"/>
      <c r="H49" s="990"/>
      <c r="I49" s="786" t="str">
        <f t="shared" si="0"/>
        <v xml:space="preserve"> </v>
      </c>
      <c r="J49" s="786" t="str">
        <f t="shared" si="1"/>
        <v xml:space="preserve"> </v>
      </c>
      <c r="N49" s="823"/>
      <c r="O49" s="823"/>
      <c r="P49" s="823"/>
      <c r="Q49" s="823"/>
      <c r="R49" s="624"/>
      <c r="S49" s="638"/>
      <c r="T49" s="638"/>
      <c r="U49" s="624"/>
      <c r="V49" s="638"/>
      <c r="W49" s="990"/>
      <c r="X49" s="686" t="str">
        <f t="shared" si="2"/>
        <v xml:space="preserve"> </v>
      </c>
      <c r="Y49" s="786" t="str">
        <f t="shared" si="3"/>
        <v xml:space="preserve">  </v>
      </c>
    </row>
    <row r="50" spans="1:25" ht="18.75" x14ac:dyDescent="0.3">
      <c r="A50" s="823"/>
      <c r="B50" s="823"/>
      <c r="C50" s="823"/>
      <c r="D50" s="823"/>
      <c r="E50" s="823"/>
      <c r="F50" s="684"/>
      <c r="G50" s="990"/>
      <c r="H50" s="990"/>
      <c r="I50" s="786" t="str">
        <f t="shared" si="0"/>
        <v xml:space="preserve"> </v>
      </c>
      <c r="J50" s="786" t="str">
        <f t="shared" si="1"/>
        <v xml:space="preserve"> </v>
      </c>
      <c r="N50" s="823"/>
      <c r="O50" s="823"/>
      <c r="P50" s="823"/>
      <c r="Q50" s="823"/>
      <c r="R50" s="624"/>
      <c r="S50" s="638"/>
      <c r="T50" s="638"/>
      <c r="U50" s="624"/>
      <c r="V50" s="638"/>
      <c r="W50" s="990"/>
      <c r="X50" s="686" t="str">
        <f t="shared" si="2"/>
        <v xml:space="preserve"> </v>
      </c>
      <c r="Y50" s="786" t="str">
        <f t="shared" si="3"/>
        <v xml:space="preserve">  </v>
      </c>
    </row>
    <row r="51" spans="1:25" ht="18.75" x14ac:dyDescent="0.3">
      <c r="A51" s="823"/>
      <c r="B51" s="823"/>
      <c r="C51" s="823"/>
      <c r="D51" s="823"/>
      <c r="E51" s="823"/>
      <c r="F51" s="684"/>
      <c r="G51" s="990"/>
      <c r="H51" s="990"/>
      <c r="I51" s="786" t="str">
        <f t="shared" si="0"/>
        <v xml:space="preserve"> </v>
      </c>
      <c r="J51" s="786" t="str">
        <f t="shared" si="1"/>
        <v xml:space="preserve"> </v>
      </c>
      <c r="N51" s="823"/>
      <c r="O51" s="823"/>
      <c r="P51" s="823"/>
      <c r="Q51" s="823"/>
      <c r="R51" s="624"/>
      <c r="S51" s="638"/>
      <c r="T51" s="638"/>
      <c r="U51" s="624"/>
      <c r="V51" s="638"/>
      <c r="W51" s="990"/>
      <c r="X51" s="686" t="str">
        <f t="shared" si="2"/>
        <v xml:space="preserve"> </v>
      </c>
      <c r="Y51" s="786" t="str">
        <f t="shared" si="3"/>
        <v xml:space="preserve">  </v>
      </c>
    </row>
    <row r="52" spans="1:25" ht="18.75" x14ac:dyDescent="0.3">
      <c r="A52" s="823"/>
      <c r="B52" s="823"/>
      <c r="C52" s="823"/>
      <c r="D52" s="823"/>
      <c r="E52" s="823"/>
      <c r="F52" s="684"/>
      <c r="G52" s="990"/>
      <c r="H52" s="990"/>
      <c r="I52" s="786" t="str">
        <f t="shared" si="0"/>
        <v xml:space="preserve"> </v>
      </c>
      <c r="J52" s="786" t="str">
        <f t="shared" si="1"/>
        <v xml:space="preserve"> </v>
      </c>
      <c r="N52" s="823"/>
      <c r="O52" s="823"/>
      <c r="P52" s="823"/>
      <c r="Q52" s="823"/>
      <c r="R52" s="624"/>
      <c r="S52" s="638"/>
      <c r="T52" s="638"/>
      <c r="U52" s="624"/>
      <c r="V52" s="638"/>
      <c r="W52" s="990"/>
      <c r="X52" s="686" t="str">
        <f t="shared" si="2"/>
        <v xml:space="preserve"> </v>
      </c>
      <c r="Y52" s="786" t="str">
        <f t="shared" si="3"/>
        <v xml:space="preserve">  </v>
      </c>
    </row>
    <row r="53" spans="1:25" ht="18.75" x14ac:dyDescent="0.3">
      <c r="A53" s="823"/>
      <c r="B53" s="823"/>
      <c r="C53" s="823"/>
      <c r="D53" s="823"/>
      <c r="E53" s="823"/>
      <c r="F53" s="684"/>
      <c r="G53" s="990"/>
      <c r="H53" s="990"/>
      <c r="I53" s="786" t="str">
        <f t="shared" si="0"/>
        <v xml:space="preserve"> </v>
      </c>
      <c r="J53" s="786" t="str">
        <f t="shared" si="1"/>
        <v xml:space="preserve"> </v>
      </c>
      <c r="N53" s="823"/>
      <c r="O53" s="823"/>
      <c r="P53" s="823"/>
      <c r="Q53" s="823"/>
      <c r="R53" s="624"/>
      <c r="S53" s="638"/>
      <c r="T53" s="638"/>
      <c r="U53" s="624"/>
      <c r="V53" s="638"/>
      <c r="W53" s="990"/>
      <c r="X53" s="686" t="str">
        <f t="shared" si="2"/>
        <v xml:space="preserve"> </v>
      </c>
      <c r="Y53" s="786" t="str">
        <f t="shared" si="3"/>
        <v xml:space="preserve">  </v>
      </c>
    </row>
    <row r="54" spans="1:25" ht="18.75" x14ac:dyDescent="0.3">
      <c r="A54" s="823"/>
      <c r="B54" s="823"/>
      <c r="C54" s="823"/>
      <c r="D54" s="823"/>
      <c r="E54" s="823"/>
      <c r="F54" s="684"/>
      <c r="G54" s="990"/>
      <c r="H54" s="990"/>
      <c r="I54" s="786" t="str">
        <f t="shared" si="0"/>
        <v xml:space="preserve"> </v>
      </c>
      <c r="J54" s="786" t="str">
        <f t="shared" si="1"/>
        <v xml:space="preserve"> </v>
      </c>
      <c r="N54" s="823"/>
      <c r="O54" s="823"/>
      <c r="P54" s="823"/>
      <c r="Q54" s="823"/>
      <c r="R54" s="624"/>
      <c r="S54" s="638"/>
      <c r="T54" s="638"/>
      <c r="U54" s="624"/>
      <c r="V54" s="638"/>
      <c r="W54" s="990"/>
      <c r="X54" s="686" t="str">
        <f t="shared" si="2"/>
        <v xml:space="preserve"> </v>
      </c>
      <c r="Y54" s="786" t="str">
        <f t="shared" si="3"/>
        <v xml:space="preserve">  </v>
      </c>
    </row>
    <row r="55" spans="1:25" ht="18.75" x14ac:dyDescent="0.3">
      <c r="A55" s="823"/>
      <c r="B55" s="823"/>
      <c r="C55" s="823"/>
      <c r="D55" s="823"/>
      <c r="E55" s="823"/>
      <c r="F55" s="684"/>
      <c r="G55" s="990"/>
      <c r="H55" s="990"/>
      <c r="I55" s="786" t="str">
        <f t="shared" si="0"/>
        <v xml:space="preserve"> </v>
      </c>
      <c r="J55" s="786" t="str">
        <f t="shared" si="1"/>
        <v xml:space="preserve"> </v>
      </c>
      <c r="N55" s="823"/>
      <c r="O55" s="823"/>
      <c r="P55" s="823"/>
      <c r="Q55" s="823"/>
      <c r="R55" s="624"/>
      <c r="S55" s="638"/>
      <c r="T55" s="638"/>
      <c r="U55" s="624"/>
      <c r="V55" s="638"/>
      <c r="W55" s="990"/>
      <c r="X55" s="686" t="str">
        <f t="shared" si="2"/>
        <v xml:space="preserve"> </v>
      </c>
      <c r="Y55" s="786" t="str">
        <f t="shared" si="3"/>
        <v xml:space="preserve">  </v>
      </c>
    </row>
    <row r="56" spans="1:25" ht="18.75" x14ac:dyDescent="0.3">
      <c r="A56" s="823"/>
      <c r="B56" s="823"/>
      <c r="C56" s="823"/>
      <c r="D56" s="823"/>
      <c r="E56" s="823"/>
      <c r="F56" s="684"/>
      <c r="G56" s="990"/>
      <c r="H56" s="990"/>
      <c r="I56" s="786" t="str">
        <f t="shared" si="0"/>
        <v xml:space="preserve"> </v>
      </c>
      <c r="J56" s="786" t="str">
        <f t="shared" si="1"/>
        <v xml:space="preserve"> </v>
      </c>
      <c r="N56" s="823"/>
      <c r="O56" s="823"/>
      <c r="P56" s="823"/>
      <c r="Q56" s="823"/>
      <c r="R56" s="624"/>
      <c r="S56" s="638"/>
      <c r="T56" s="638"/>
      <c r="U56" s="624"/>
      <c r="V56" s="638"/>
      <c r="W56" s="990"/>
      <c r="X56" s="686" t="str">
        <f t="shared" si="2"/>
        <v xml:space="preserve"> </v>
      </c>
      <c r="Y56" s="786" t="str">
        <f t="shared" si="3"/>
        <v xml:space="preserve">  </v>
      </c>
    </row>
    <row r="57" spans="1:25" ht="18.75" x14ac:dyDescent="0.3">
      <c r="A57" s="823"/>
      <c r="B57" s="823"/>
      <c r="C57" s="823"/>
      <c r="D57" s="823"/>
      <c r="E57" s="823"/>
      <c r="F57" s="684"/>
      <c r="G57" s="990"/>
      <c r="H57" s="990"/>
      <c r="I57" s="786" t="str">
        <f t="shared" si="0"/>
        <v xml:space="preserve"> </v>
      </c>
      <c r="J57" s="786" t="str">
        <f t="shared" si="1"/>
        <v xml:space="preserve"> </v>
      </c>
      <c r="N57" s="823"/>
      <c r="O57" s="823"/>
      <c r="P57" s="823"/>
      <c r="Q57" s="823"/>
      <c r="R57" s="624"/>
      <c r="S57" s="638"/>
      <c r="T57" s="638"/>
      <c r="U57" s="624"/>
      <c r="V57" s="638"/>
      <c r="W57" s="990"/>
      <c r="X57" s="686" t="str">
        <f t="shared" si="2"/>
        <v xml:space="preserve"> </v>
      </c>
      <c r="Y57" s="786" t="str">
        <f t="shared" si="3"/>
        <v xml:space="preserve">  </v>
      </c>
    </row>
    <row r="58" spans="1:25" ht="18.75" x14ac:dyDescent="0.3">
      <c r="A58" s="823"/>
      <c r="B58" s="823"/>
      <c r="C58" s="823"/>
      <c r="D58" s="823"/>
      <c r="E58" s="823"/>
      <c r="F58" s="684"/>
      <c r="G58" s="990"/>
      <c r="H58" s="990"/>
      <c r="I58" s="786" t="str">
        <f t="shared" si="0"/>
        <v xml:space="preserve"> </v>
      </c>
      <c r="J58" s="786" t="str">
        <f t="shared" si="1"/>
        <v xml:space="preserve"> </v>
      </c>
      <c r="N58" s="823"/>
      <c r="O58" s="823"/>
      <c r="P58" s="823"/>
      <c r="Q58" s="823"/>
      <c r="R58" s="624"/>
      <c r="S58" s="638"/>
      <c r="T58" s="638"/>
      <c r="U58" s="624"/>
      <c r="V58" s="638"/>
      <c r="W58" s="990"/>
      <c r="X58" s="686" t="str">
        <f t="shared" si="2"/>
        <v xml:space="preserve"> </v>
      </c>
      <c r="Y58" s="786" t="str">
        <f t="shared" si="3"/>
        <v xml:space="preserve">  </v>
      </c>
    </row>
    <row r="59" spans="1:25" ht="18.75" x14ac:dyDescent="0.3">
      <c r="A59" s="823"/>
      <c r="B59" s="823"/>
      <c r="C59" s="823"/>
      <c r="D59" s="823"/>
      <c r="E59" s="823"/>
      <c r="F59" s="684"/>
      <c r="G59" s="990"/>
      <c r="H59" s="990"/>
      <c r="I59" s="786" t="str">
        <f t="shared" si="0"/>
        <v xml:space="preserve"> </v>
      </c>
      <c r="J59" s="786" t="str">
        <f t="shared" si="1"/>
        <v xml:space="preserve"> </v>
      </c>
      <c r="N59" s="823"/>
      <c r="O59" s="823"/>
      <c r="P59" s="823"/>
      <c r="Q59" s="823"/>
      <c r="R59" s="624"/>
      <c r="S59" s="638"/>
      <c r="T59" s="638"/>
      <c r="U59" s="624"/>
      <c r="V59" s="638"/>
      <c r="W59" s="990"/>
      <c r="X59" s="686" t="str">
        <f t="shared" si="2"/>
        <v xml:space="preserve"> </v>
      </c>
      <c r="Y59" s="786" t="str">
        <f t="shared" si="3"/>
        <v xml:space="preserve">  </v>
      </c>
    </row>
    <row r="60" spans="1:25" ht="18.75" x14ac:dyDescent="0.3">
      <c r="A60" s="823"/>
      <c r="B60" s="823"/>
      <c r="C60" s="823"/>
      <c r="D60" s="823"/>
      <c r="E60" s="823"/>
      <c r="F60" s="684"/>
      <c r="G60" s="990"/>
      <c r="H60" s="990"/>
      <c r="I60" s="786" t="str">
        <f t="shared" si="0"/>
        <v xml:space="preserve"> </v>
      </c>
      <c r="J60" s="786" t="str">
        <f t="shared" si="1"/>
        <v xml:space="preserve"> </v>
      </c>
      <c r="N60" s="823"/>
      <c r="O60" s="823"/>
      <c r="P60" s="823"/>
      <c r="Q60" s="823"/>
      <c r="R60" s="624"/>
      <c r="S60" s="638"/>
      <c r="T60" s="638"/>
      <c r="U60" s="624"/>
      <c r="V60" s="638"/>
      <c r="W60" s="990"/>
      <c r="X60" s="686" t="str">
        <f t="shared" si="2"/>
        <v xml:space="preserve"> </v>
      </c>
      <c r="Y60" s="786" t="str">
        <f t="shared" si="3"/>
        <v xml:space="preserve">  </v>
      </c>
    </row>
    <row r="61" spans="1:25" ht="18.75" x14ac:dyDescent="0.3">
      <c r="A61" s="823"/>
      <c r="B61" s="823"/>
      <c r="C61" s="823"/>
      <c r="D61" s="823"/>
      <c r="E61" s="823"/>
      <c r="F61" s="684"/>
      <c r="G61" s="990"/>
      <c r="H61" s="990"/>
      <c r="I61" s="786" t="str">
        <f t="shared" si="0"/>
        <v xml:space="preserve"> </v>
      </c>
      <c r="J61" s="786" t="str">
        <f t="shared" si="1"/>
        <v xml:space="preserve"> </v>
      </c>
      <c r="N61" s="823"/>
      <c r="O61" s="823"/>
      <c r="P61" s="823"/>
      <c r="Q61" s="823"/>
      <c r="R61" s="624"/>
      <c r="S61" s="638"/>
      <c r="T61" s="638"/>
      <c r="U61" s="624"/>
      <c r="V61" s="638"/>
      <c r="W61" s="990"/>
      <c r="X61" s="686" t="str">
        <f t="shared" si="2"/>
        <v xml:space="preserve"> </v>
      </c>
      <c r="Y61" s="786" t="str">
        <f t="shared" si="3"/>
        <v xml:space="preserve">  </v>
      </c>
    </row>
    <row r="62" spans="1:25" ht="18.75" x14ac:dyDescent="0.3">
      <c r="A62" s="823"/>
      <c r="B62" s="823"/>
      <c r="C62" s="823"/>
      <c r="D62" s="823"/>
      <c r="E62" s="823"/>
      <c r="F62" s="684"/>
      <c r="G62" s="990"/>
      <c r="H62" s="990"/>
      <c r="I62" s="786" t="str">
        <f t="shared" si="0"/>
        <v xml:space="preserve"> </v>
      </c>
      <c r="J62" s="786" t="str">
        <f t="shared" si="1"/>
        <v xml:space="preserve"> </v>
      </c>
      <c r="N62" s="823"/>
      <c r="O62" s="823"/>
      <c r="P62" s="823"/>
      <c r="Q62" s="823"/>
      <c r="R62" s="624"/>
      <c r="S62" s="638"/>
      <c r="T62" s="638"/>
      <c r="U62" s="624"/>
      <c r="V62" s="638"/>
      <c r="W62" s="990"/>
      <c r="X62" s="686" t="str">
        <f t="shared" si="2"/>
        <v xml:space="preserve"> </v>
      </c>
      <c r="Y62" s="786" t="str">
        <f t="shared" si="3"/>
        <v xml:space="preserve">  </v>
      </c>
    </row>
    <row r="63" spans="1:25" ht="18.75" x14ac:dyDescent="0.3">
      <c r="A63" s="823"/>
      <c r="B63" s="823"/>
      <c r="C63" s="823"/>
      <c r="D63" s="823"/>
      <c r="E63" s="823"/>
      <c r="F63" s="684"/>
      <c r="G63" s="990"/>
      <c r="H63" s="990"/>
      <c r="I63" s="786" t="str">
        <f t="shared" si="0"/>
        <v xml:space="preserve"> </v>
      </c>
      <c r="J63" s="786" t="str">
        <f t="shared" si="1"/>
        <v xml:space="preserve"> </v>
      </c>
      <c r="N63" s="823"/>
      <c r="O63" s="823"/>
      <c r="P63" s="823"/>
      <c r="Q63" s="823"/>
      <c r="R63" s="624"/>
      <c r="S63" s="638"/>
      <c r="T63" s="638"/>
      <c r="U63" s="624"/>
      <c r="V63" s="638"/>
      <c r="W63" s="990"/>
      <c r="X63" s="686" t="str">
        <f t="shared" si="2"/>
        <v xml:space="preserve"> </v>
      </c>
      <c r="Y63" s="786" t="str">
        <f t="shared" si="3"/>
        <v xml:space="preserve">  </v>
      </c>
    </row>
    <row r="64" spans="1:25" ht="18.75" x14ac:dyDescent="0.3">
      <c r="A64" s="823"/>
      <c r="B64" s="823"/>
      <c r="C64" s="823"/>
      <c r="D64" s="823"/>
      <c r="E64" s="823"/>
      <c r="F64" s="684"/>
      <c r="G64" s="990"/>
      <c r="H64" s="990"/>
      <c r="I64" s="786" t="str">
        <f t="shared" si="0"/>
        <v xml:space="preserve"> </v>
      </c>
      <c r="J64" s="786" t="str">
        <f t="shared" si="1"/>
        <v xml:space="preserve"> </v>
      </c>
      <c r="N64" s="823"/>
      <c r="O64" s="823"/>
      <c r="P64" s="823"/>
      <c r="Q64" s="823"/>
      <c r="R64" s="624"/>
      <c r="S64" s="638"/>
      <c r="T64" s="638"/>
      <c r="U64" s="624"/>
      <c r="V64" s="638"/>
      <c r="W64" s="990"/>
      <c r="X64" s="686" t="str">
        <f t="shared" si="2"/>
        <v xml:space="preserve"> </v>
      </c>
      <c r="Y64" s="786" t="str">
        <f t="shared" si="3"/>
        <v xml:space="preserve">  </v>
      </c>
    </row>
    <row r="65" spans="1:25" ht="18.75" x14ac:dyDescent="0.3">
      <c r="A65" s="823"/>
      <c r="B65" s="823"/>
      <c r="C65" s="823"/>
      <c r="D65" s="823"/>
      <c r="E65" s="823"/>
      <c r="F65" s="684"/>
      <c r="G65" s="990"/>
      <c r="H65" s="990"/>
      <c r="I65" s="786" t="str">
        <f t="shared" si="0"/>
        <v xml:space="preserve"> </v>
      </c>
      <c r="J65" s="786" t="str">
        <f t="shared" si="1"/>
        <v xml:space="preserve"> </v>
      </c>
      <c r="N65" s="823"/>
      <c r="O65" s="823"/>
      <c r="P65" s="823"/>
      <c r="Q65" s="823"/>
      <c r="R65" s="624"/>
      <c r="S65" s="638"/>
      <c r="T65" s="638"/>
      <c r="U65" s="624"/>
      <c r="V65" s="638"/>
      <c r="W65" s="990"/>
      <c r="X65" s="686" t="str">
        <f t="shared" si="2"/>
        <v xml:space="preserve"> </v>
      </c>
      <c r="Y65" s="786" t="str">
        <f t="shared" si="3"/>
        <v xml:space="preserve">  </v>
      </c>
    </row>
    <row r="66" spans="1:25" ht="18.75" x14ac:dyDescent="0.3">
      <c r="A66" s="823"/>
      <c r="B66" s="823"/>
      <c r="C66" s="823"/>
      <c r="D66" s="823"/>
      <c r="E66" s="823"/>
      <c r="F66" s="684"/>
      <c r="G66" s="990"/>
      <c r="H66" s="990"/>
      <c r="I66" s="786" t="str">
        <f t="shared" si="0"/>
        <v xml:space="preserve"> </v>
      </c>
      <c r="J66" s="786" t="str">
        <f t="shared" si="1"/>
        <v xml:space="preserve"> </v>
      </c>
      <c r="N66" s="823"/>
      <c r="O66" s="823"/>
      <c r="P66" s="823"/>
      <c r="Q66" s="823"/>
      <c r="R66" s="624"/>
      <c r="S66" s="638"/>
      <c r="T66" s="638"/>
      <c r="U66" s="624"/>
      <c r="V66" s="638"/>
      <c r="W66" s="990"/>
      <c r="X66" s="686" t="str">
        <f t="shared" si="2"/>
        <v xml:space="preserve"> </v>
      </c>
      <c r="Y66" s="786" t="str">
        <f t="shared" si="3"/>
        <v xml:space="preserve">  </v>
      </c>
    </row>
    <row r="67" spans="1:25" ht="18.75" x14ac:dyDescent="0.3">
      <c r="A67" s="823"/>
      <c r="B67" s="823"/>
      <c r="C67" s="823"/>
      <c r="D67" s="823"/>
      <c r="E67" s="823"/>
      <c r="F67" s="684"/>
      <c r="G67" s="990"/>
      <c r="H67" s="990"/>
      <c r="I67" s="786" t="str">
        <f t="shared" si="0"/>
        <v xml:space="preserve"> </v>
      </c>
      <c r="J67" s="786" t="str">
        <f t="shared" si="1"/>
        <v xml:space="preserve"> </v>
      </c>
      <c r="N67" s="823"/>
      <c r="O67" s="823"/>
      <c r="P67" s="823"/>
      <c r="Q67" s="823"/>
      <c r="R67" s="624"/>
      <c r="S67" s="638"/>
      <c r="T67" s="638"/>
      <c r="U67" s="624"/>
      <c r="V67" s="638"/>
      <c r="W67" s="990"/>
      <c r="X67" s="686" t="str">
        <f t="shared" si="2"/>
        <v xml:space="preserve"> </v>
      </c>
      <c r="Y67" s="786" t="str">
        <f t="shared" si="3"/>
        <v xml:space="preserve">  </v>
      </c>
    </row>
    <row r="68" spans="1:25" ht="18.75" x14ac:dyDescent="0.3">
      <c r="A68" s="823"/>
      <c r="B68" s="823"/>
      <c r="C68" s="823"/>
      <c r="D68" s="823"/>
      <c r="E68" s="823"/>
      <c r="F68" s="684"/>
      <c r="G68" s="990"/>
      <c r="H68" s="990"/>
      <c r="I68" s="786" t="str">
        <f t="shared" si="0"/>
        <v xml:space="preserve"> </v>
      </c>
      <c r="J68" s="786" t="str">
        <f t="shared" si="1"/>
        <v xml:space="preserve"> </v>
      </c>
      <c r="N68" s="823"/>
      <c r="O68" s="823"/>
      <c r="P68" s="823"/>
      <c r="Q68" s="823"/>
      <c r="R68" s="624"/>
      <c r="S68" s="638"/>
      <c r="T68" s="638"/>
      <c r="U68" s="624"/>
      <c r="V68" s="638"/>
      <c r="W68" s="990"/>
      <c r="X68" s="686" t="str">
        <f t="shared" si="2"/>
        <v xml:space="preserve"> </v>
      </c>
      <c r="Y68" s="786" t="str">
        <f t="shared" si="3"/>
        <v xml:space="preserve">  </v>
      </c>
    </row>
    <row r="69" spans="1:25" ht="18.75" x14ac:dyDescent="0.3">
      <c r="A69" s="823"/>
      <c r="B69" s="823"/>
      <c r="C69" s="823"/>
      <c r="D69" s="823"/>
      <c r="E69" s="823"/>
      <c r="F69" s="684"/>
      <c r="G69" s="990"/>
      <c r="H69" s="990"/>
      <c r="I69" s="786" t="str">
        <f t="shared" si="0"/>
        <v xml:space="preserve"> </v>
      </c>
      <c r="J69" s="786" t="str">
        <f t="shared" si="1"/>
        <v xml:space="preserve"> </v>
      </c>
      <c r="N69" s="823"/>
      <c r="O69" s="823"/>
      <c r="P69" s="823"/>
      <c r="Q69" s="823"/>
      <c r="R69" s="624"/>
      <c r="S69" s="638"/>
      <c r="T69" s="638"/>
      <c r="U69" s="624"/>
      <c r="V69" s="638"/>
      <c r="W69" s="990"/>
      <c r="X69" s="686" t="str">
        <f t="shared" si="2"/>
        <v xml:space="preserve"> </v>
      </c>
      <c r="Y69" s="786" t="str">
        <f t="shared" si="3"/>
        <v xml:space="preserve">  </v>
      </c>
    </row>
    <row r="70" spans="1:25" ht="18.75" x14ac:dyDescent="0.3">
      <c r="A70" s="823"/>
      <c r="B70" s="823"/>
      <c r="C70" s="823"/>
      <c r="D70" s="823"/>
      <c r="E70" s="823"/>
      <c r="F70" s="684"/>
      <c r="G70" s="990"/>
      <c r="H70" s="990"/>
      <c r="I70" s="786" t="str">
        <f t="shared" si="0"/>
        <v xml:space="preserve"> </v>
      </c>
      <c r="J70" s="786" t="str">
        <f t="shared" si="1"/>
        <v xml:space="preserve"> </v>
      </c>
      <c r="N70" s="823"/>
      <c r="O70" s="823"/>
      <c r="P70" s="823"/>
      <c r="Q70" s="823"/>
      <c r="R70" s="624"/>
      <c r="S70" s="638"/>
      <c r="T70" s="638"/>
      <c r="U70" s="624"/>
      <c r="V70" s="638"/>
      <c r="W70" s="990"/>
      <c r="X70" s="686" t="str">
        <f t="shared" si="2"/>
        <v xml:space="preserve"> </v>
      </c>
      <c r="Y70" s="786" t="str">
        <f t="shared" si="3"/>
        <v xml:space="preserve">  </v>
      </c>
    </row>
    <row r="71" spans="1:25" ht="18.75" x14ac:dyDescent="0.3">
      <c r="A71" s="823"/>
      <c r="B71" s="823"/>
      <c r="C71" s="823"/>
      <c r="D71" s="823"/>
      <c r="E71" s="823"/>
      <c r="F71" s="684"/>
      <c r="G71" s="990"/>
      <c r="H71" s="990"/>
      <c r="I71" s="786" t="str">
        <f t="shared" ref="I71:I134" si="4">IF(H71&gt;0,H71*0.187*10^-3," ")</f>
        <v xml:space="preserve"> </v>
      </c>
      <c r="J71" s="786" t="str">
        <f t="shared" ref="J71:J134" si="5">IFERROR(H71/G71," ")</f>
        <v xml:space="preserve"> </v>
      </c>
      <c r="N71" s="823"/>
      <c r="O71" s="823"/>
      <c r="P71" s="823"/>
      <c r="Q71" s="823"/>
      <c r="R71" s="624"/>
      <c r="S71" s="638"/>
      <c r="T71" s="638"/>
      <c r="U71" s="624"/>
      <c r="V71" s="638"/>
      <c r="W71" s="990"/>
      <c r="X71" s="686" t="str">
        <f t="shared" ref="X71:X134" si="6">IF(W71&gt;0,W71*0.187*10^-3," ")</f>
        <v xml:space="preserve"> </v>
      </c>
      <c r="Y71" s="786" t="str">
        <f t="shared" ref="Y71:Y134" si="7">IFERROR(W71/V71,"  ")</f>
        <v xml:space="preserve">  </v>
      </c>
    </row>
    <row r="72" spans="1:25" ht="18.75" x14ac:dyDescent="0.3">
      <c r="A72" s="823"/>
      <c r="B72" s="823"/>
      <c r="C72" s="823"/>
      <c r="D72" s="823"/>
      <c r="E72" s="823"/>
      <c r="F72" s="684"/>
      <c r="G72" s="990"/>
      <c r="H72" s="990"/>
      <c r="I72" s="786" t="str">
        <f t="shared" si="4"/>
        <v xml:space="preserve"> </v>
      </c>
      <c r="J72" s="786" t="str">
        <f t="shared" si="5"/>
        <v xml:space="preserve"> </v>
      </c>
      <c r="N72" s="823"/>
      <c r="O72" s="823"/>
      <c r="P72" s="823"/>
      <c r="Q72" s="823"/>
      <c r="R72" s="624"/>
      <c r="S72" s="638"/>
      <c r="T72" s="638"/>
      <c r="U72" s="624"/>
      <c r="V72" s="638"/>
      <c r="W72" s="990"/>
      <c r="X72" s="686" t="str">
        <f t="shared" si="6"/>
        <v xml:space="preserve"> </v>
      </c>
      <c r="Y72" s="786" t="str">
        <f t="shared" si="7"/>
        <v xml:space="preserve">  </v>
      </c>
    </row>
    <row r="73" spans="1:25" ht="18.75" x14ac:dyDescent="0.3">
      <c r="A73" s="823"/>
      <c r="B73" s="823"/>
      <c r="C73" s="823"/>
      <c r="D73" s="823"/>
      <c r="E73" s="823"/>
      <c r="F73" s="684"/>
      <c r="G73" s="990"/>
      <c r="H73" s="990"/>
      <c r="I73" s="786" t="str">
        <f t="shared" si="4"/>
        <v xml:space="preserve"> </v>
      </c>
      <c r="J73" s="786" t="str">
        <f t="shared" si="5"/>
        <v xml:space="preserve"> </v>
      </c>
      <c r="N73" s="823"/>
      <c r="O73" s="823"/>
      <c r="P73" s="823"/>
      <c r="Q73" s="823"/>
      <c r="R73" s="624"/>
      <c r="S73" s="638"/>
      <c r="T73" s="638"/>
      <c r="U73" s="624"/>
      <c r="V73" s="638"/>
      <c r="W73" s="990"/>
      <c r="X73" s="686" t="str">
        <f t="shared" si="6"/>
        <v xml:space="preserve"> </v>
      </c>
      <c r="Y73" s="786" t="str">
        <f t="shared" si="7"/>
        <v xml:space="preserve">  </v>
      </c>
    </row>
    <row r="74" spans="1:25" ht="18.75" x14ac:dyDescent="0.3">
      <c r="A74" s="823"/>
      <c r="B74" s="823"/>
      <c r="C74" s="823"/>
      <c r="D74" s="823"/>
      <c r="E74" s="823"/>
      <c r="F74" s="684"/>
      <c r="G74" s="990"/>
      <c r="H74" s="990"/>
      <c r="I74" s="786" t="str">
        <f t="shared" si="4"/>
        <v xml:space="preserve"> </v>
      </c>
      <c r="J74" s="786" t="str">
        <f t="shared" si="5"/>
        <v xml:space="preserve"> </v>
      </c>
      <c r="N74" s="823"/>
      <c r="O74" s="823"/>
      <c r="P74" s="823"/>
      <c r="Q74" s="823"/>
      <c r="R74" s="624"/>
      <c r="S74" s="638"/>
      <c r="T74" s="638"/>
      <c r="U74" s="624"/>
      <c r="V74" s="638"/>
      <c r="W74" s="990"/>
      <c r="X74" s="686" t="str">
        <f t="shared" si="6"/>
        <v xml:space="preserve"> </v>
      </c>
      <c r="Y74" s="786" t="str">
        <f t="shared" si="7"/>
        <v xml:space="preserve">  </v>
      </c>
    </row>
    <row r="75" spans="1:25" ht="18.75" x14ac:dyDescent="0.3">
      <c r="A75" s="823"/>
      <c r="B75" s="823"/>
      <c r="C75" s="823"/>
      <c r="D75" s="823"/>
      <c r="E75" s="823"/>
      <c r="F75" s="684"/>
      <c r="G75" s="990"/>
      <c r="H75" s="990"/>
      <c r="I75" s="786" t="str">
        <f t="shared" si="4"/>
        <v xml:space="preserve"> </v>
      </c>
      <c r="J75" s="786" t="str">
        <f t="shared" si="5"/>
        <v xml:space="preserve"> </v>
      </c>
      <c r="N75" s="823"/>
      <c r="O75" s="823"/>
      <c r="P75" s="823"/>
      <c r="Q75" s="823"/>
      <c r="R75" s="624"/>
      <c r="S75" s="638"/>
      <c r="T75" s="638"/>
      <c r="U75" s="624"/>
      <c r="V75" s="638"/>
      <c r="W75" s="990"/>
      <c r="X75" s="686" t="str">
        <f t="shared" si="6"/>
        <v xml:space="preserve"> </v>
      </c>
      <c r="Y75" s="786" t="str">
        <f t="shared" si="7"/>
        <v xml:space="preserve">  </v>
      </c>
    </row>
    <row r="76" spans="1:25" ht="18.75" x14ac:dyDescent="0.3">
      <c r="A76" s="823"/>
      <c r="B76" s="823"/>
      <c r="C76" s="823"/>
      <c r="D76" s="823"/>
      <c r="E76" s="823"/>
      <c r="F76" s="684"/>
      <c r="G76" s="990"/>
      <c r="H76" s="990"/>
      <c r="I76" s="786" t="str">
        <f t="shared" si="4"/>
        <v xml:space="preserve"> </v>
      </c>
      <c r="J76" s="786" t="str">
        <f t="shared" si="5"/>
        <v xml:space="preserve"> </v>
      </c>
      <c r="N76" s="823"/>
      <c r="O76" s="823"/>
      <c r="P76" s="823"/>
      <c r="Q76" s="823"/>
      <c r="R76" s="624"/>
      <c r="S76" s="638"/>
      <c r="T76" s="638"/>
      <c r="U76" s="624"/>
      <c r="V76" s="638"/>
      <c r="W76" s="990"/>
      <c r="X76" s="686" t="str">
        <f t="shared" si="6"/>
        <v xml:space="preserve"> </v>
      </c>
      <c r="Y76" s="786" t="str">
        <f t="shared" si="7"/>
        <v xml:space="preserve">  </v>
      </c>
    </row>
    <row r="77" spans="1:25" ht="18.75" x14ac:dyDescent="0.3">
      <c r="A77" s="823"/>
      <c r="B77" s="823"/>
      <c r="C77" s="823"/>
      <c r="D77" s="823"/>
      <c r="E77" s="823"/>
      <c r="F77" s="684"/>
      <c r="G77" s="990"/>
      <c r="H77" s="990"/>
      <c r="I77" s="786" t="str">
        <f t="shared" si="4"/>
        <v xml:space="preserve"> </v>
      </c>
      <c r="J77" s="786" t="str">
        <f t="shared" si="5"/>
        <v xml:space="preserve"> </v>
      </c>
      <c r="N77" s="823"/>
      <c r="O77" s="823"/>
      <c r="P77" s="823"/>
      <c r="Q77" s="823"/>
      <c r="R77" s="624"/>
      <c r="S77" s="638"/>
      <c r="T77" s="638"/>
      <c r="U77" s="624"/>
      <c r="V77" s="638"/>
      <c r="W77" s="990"/>
      <c r="X77" s="686" t="str">
        <f t="shared" si="6"/>
        <v xml:space="preserve"> </v>
      </c>
      <c r="Y77" s="786" t="str">
        <f t="shared" si="7"/>
        <v xml:space="preserve">  </v>
      </c>
    </row>
    <row r="78" spans="1:25" ht="18.75" x14ac:dyDescent="0.3">
      <c r="A78" s="823"/>
      <c r="B78" s="823"/>
      <c r="C78" s="823"/>
      <c r="D78" s="823"/>
      <c r="E78" s="823"/>
      <c r="F78" s="684"/>
      <c r="G78" s="990"/>
      <c r="H78" s="990"/>
      <c r="I78" s="786" t="str">
        <f t="shared" si="4"/>
        <v xml:space="preserve"> </v>
      </c>
      <c r="J78" s="786" t="str">
        <f t="shared" si="5"/>
        <v xml:space="preserve"> </v>
      </c>
      <c r="N78" s="823"/>
      <c r="O78" s="823"/>
      <c r="P78" s="823"/>
      <c r="Q78" s="823"/>
      <c r="R78" s="624"/>
      <c r="S78" s="638"/>
      <c r="T78" s="638"/>
      <c r="U78" s="624"/>
      <c r="V78" s="638"/>
      <c r="W78" s="990"/>
      <c r="X78" s="686" t="str">
        <f t="shared" si="6"/>
        <v xml:space="preserve"> </v>
      </c>
      <c r="Y78" s="786" t="str">
        <f t="shared" si="7"/>
        <v xml:space="preserve">  </v>
      </c>
    </row>
    <row r="79" spans="1:25" ht="18.75" x14ac:dyDescent="0.3">
      <c r="A79" s="823"/>
      <c r="B79" s="823"/>
      <c r="C79" s="823"/>
      <c r="D79" s="823"/>
      <c r="E79" s="823"/>
      <c r="F79" s="684"/>
      <c r="G79" s="990"/>
      <c r="H79" s="990"/>
      <c r="I79" s="786" t="str">
        <f t="shared" si="4"/>
        <v xml:space="preserve"> </v>
      </c>
      <c r="J79" s="786" t="str">
        <f t="shared" si="5"/>
        <v xml:space="preserve"> </v>
      </c>
      <c r="N79" s="823"/>
      <c r="O79" s="823"/>
      <c r="P79" s="823"/>
      <c r="Q79" s="823"/>
      <c r="R79" s="624"/>
      <c r="S79" s="638"/>
      <c r="T79" s="638"/>
      <c r="U79" s="624"/>
      <c r="V79" s="638"/>
      <c r="W79" s="990"/>
      <c r="X79" s="686" t="str">
        <f t="shared" si="6"/>
        <v xml:space="preserve"> </v>
      </c>
      <c r="Y79" s="786" t="str">
        <f t="shared" si="7"/>
        <v xml:space="preserve">  </v>
      </c>
    </row>
    <row r="80" spans="1:25" ht="18.75" x14ac:dyDescent="0.3">
      <c r="A80" s="823"/>
      <c r="B80" s="823"/>
      <c r="C80" s="823"/>
      <c r="D80" s="823"/>
      <c r="E80" s="823"/>
      <c r="F80" s="684"/>
      <c r="G80" s="990"/>
      <c r="H80" s="990"/>
      <c r="I80" s="786" t="str">
        <f t="shared" si="4"/>
        <v xml:space="preserve"> </v>
      </c>
      <c r="J80" s="786" t="str">
        <f t="shared" si="5"/>
        <v xml:space="preserve"> </v>
      </c>
      <c r="N80" s="823"/>
      <c r="O80" s="823"/>
      <c r="P80" s="823"/>
      <c r="Q80" s="823"/>
      <c r="R80" s="624"/>
      <c r="S80" s="638"/>
      <c r="T80" s="638"/>
      <c r="U80" s="624"/>
      <c r="V80" s="638"/>
      <c r="W80" s="990"/>
      <c r="X80" s="686" t="str">
        <f t="shared" si="6"/>
        <v xml:space="preserve"> </v>
      </c>
      <c r="Y80" s="786" t="str">
        <f t="shared" si="7"/>
        <v xml:space="preserve">  </v>
      </c>
    </row>
    <row r="81" spans="1:25" ht="18.75" x14ac:dyDescent="0.3">
      <c r="A81" s="823"/>
      <c r="B81" s="823"/>
      <c r="C81" s="823"/>
      <c r="D81" s="823"/>
      <c r="E81" s="823"/>
      <c r="F81" s="684"/>
      <c r="G81" s="990"/>
      <c r="H81" s="990"/>
      <c r="I81" s="786" t="str">
        <f t="shared" si="4"/>
        <v xml:space="preserve"> </v>
      </c>
      <c r="J81" s="786" t="str">
        <f t="shared" si="5"/>
        <v xml:space="preserve"> </v>
      </c>
      <c r="N81" s="823"/>
      <c r="O81" s="823"/>
      <c r="P81" s="823"/>
      <c r="Q81" s="823"/>
      <c r="R81" s="624"/>
      <c r="S81" s="638"/>
      <c r="T81" s="638"/>
      <c r="U81" s="624"/>
      <c r="V81" s="638"/>
      <c r="W81" s="990"/>
      <c r="X81" s="686" t="str">
        <f t="shared" si="6"/>
        <v xml:space="preserve"> </v>
      </c>
      <c r="Y81" s="786" t="str">
        <f t="shared" si="7"/>
        <v xml:space="preserve">  </v>
      </c>
    </row>
    <row r="82" spans="1:25" ht="18.75" x14ac:dyDescent="0.3">
      <c r="A82" s="823"/>
      <c r="B82" s="823"/>
      <c r="C82" s="823"/>
      <c r="D82" s="823"/>
      <c r="E82" s="823"/>
      <c r="F82" s="684"/>
      <c r="G82" s="990"/>
      <c r="H82" s="990"/>
      <c r="I82" s="786" t="str">
        <f t="shared" si="4"/>
        <v xml:space="preserve"> </v>
      </c>
      <c r="J82" s="786" t="str">
        <f t="shared" si="5"/>
        <v xml:space="preserve"> </v>
      </c>
      <c r="N82" s="823"/>
      <c r="O82" s="823"/>
      <c r="P82" s="823"/>
      <c r="Q82" s="823"/>
      <c r="R82" s="624"/>
      <c r="S82" s="638"/>
      <c r="T82" s="638"/>
      <c r="U82" s="624"/>
      <c r="V82" s="638"/>
      <c r="W82" s="990"/>
      <c r="X82" s="686" t="str">
        <f t="shared" si="6"/>
        <v xml:space="preserve"> </v>
      </c>
      <c r="Y82" s="786" t="str">
        <f t="shared" si="7"/>
        <v xml:space="preserve">  </v>
      </c>
    </row>
    <row r="83" spans="1:25" ht="18.75" x14ac:dyDescent="0.3">
      <c r="A83" s="823"/>
      <c r="B83" s="823"/>
      <c r="C83" s="823"/>
      <c r="D83" s="823"/>
      <c r="E83" s="823"/>
      <c r="F83" s="684"/>
      <c r="G83" s="990"/>
      <c r="H83" s="990"/>
      <c r="I83" s="786" t="str">
        <f t="shared" si="4"/>
        <v xml:space="preserve"> </v>
      </c>
      <c r="J83" s="786" t="str">
        <f t="shared" si="5"/>
        <v xml:space="preserve"> </v>
      </c>
      <c r="N83" s="823"/>
      <c r="O83" s="823"/>
      <c r="P83" s="823"/>
      <c r="Q83" s="823"/>
      <c r="R83" s="624"/>
      <c r="S83" s="638"/>
      <c r="T83" s="638"/>
      <c r="U83" s="624"/>
      <c r="V83" s="638"/>
      <c r="W83" s="990"/>
      <c r="X83" s="686" t="str">
        <f t="shared" si="6"/>
        <v xml:space="preserve"> </v>
      </c>
      <c r="Y83" s="786" t="str">
        <f t="shared" si="7"/>
        <v xml:space="preserve">  </v>
      </c>
    </row>
    <row r="84" spans="1:25" ht="18.75" x14ac:dyDescent="0.3">
      <c r="A84" s="823"/>
      <c r="B84" s="823"/>
      <c r="C84" s="823"/>
      <c r="D84" s="823"/>
      <c r="E84" s="823"/>
      <c r="F84" s="684"/>
      <c r="G84" s="990"/>
      <c r="H84" s="990"/>
      <c r="I84" s="786" t="str">
        <f t="shared" si="4"/>
        <v xml:space="preserve"> </v>
      </c>
      <c r="J84" s="786" t="str">
        <f t="shared" si="5"/>
        <v xml:space="preserve"> </v>
      </c>
      <c r="N84" s="823"/>
      <c r="O84" s="823"/>
      <c r="P84" s="823"/>
      <c r="Q84" s="823"/>
      <c r="R84" s="624"/>
      <c r="S84" s="638"/>
      <c r="T84" s="638"/>
      <c r="U84" s="624"/>
      <c r="V84" s="638"/>
      <c r="W84" s="990"/>
      <c r="X84" s="686" t="str">
        <f t="shared" si="6"/>
        <v xml:space="preserve"> </v>
      </c>
      <c r="Y84" s="786" t="str">
        <f t="shared" si="7"/>
        <v xml:space="preserve">  </v>
      </c>
    </row>
    <row r="85" spans="1:25" ht="18.75" x14ac:dyDescent="0.3">
      <c r="A85" s="823"/>
      <c r="B85" s="823"/>
      <c r="C85" s="823"/>
      <c r="D85" s="823"/>
      <c r="E85" s="823"/>
      <c r="F85" s="684"/>
      <c r="G85" s="990"/>
      <c r="H85" s="990"/>
      <c r="I85" s="786" t="str">
        <f t="shared" si="4"/>
        <v xml:space="preserve"> </v>
      </c>
      <c r="J85" s="786" t="str">
        <f t="shared" si="5"/>
        <v xml:space="preserve"> </v>
      </c>
      <c r="N85" s="823"/>
      <c r="O85" s="823"/>
      <c r="P85" s="823"/>
      <c r="Q85" s="823"/>
      <c r="R85" s="624"/>
      <c r="S85" s="638"/>
      <c r="T85" s="638"/>
      <c r="U85" s="624"/>
      <c r="V85" s="638"/>
      <c r="W85" s="990"/>
      <c r="X85" s="686" t="str">
        <f t="shared" si="6"/>
        <v xml:space="preserve"> </v>
      </c>
      <c r="Y85" s="786" t="str">
        <f t="shared" si="7"/>
        <v xml:space="preserve">  </v>
      </c>
    </row>
    <row r="86" spans="1:25" ht="18.75" x14ac:dyDescent="0.3">
      <c r="A86" s="823"/>
      <c r="B86" s="823"/>
      <c r="C86" s="823"/>
      <c r="D86" s="823"/>
      <c r="E86" s="823"/>
      <c r="F86" s="684"/>
      <c r="G86" s="990"/>
      <c r="H86" s="990"/>
      <c r="I86" s="786" t="str">
        <f t="shared" si="4"/>
        <v xml:space="preserve"> </v>
      </c>
      <c r="J86" s="786" t="str">
        <f t="shared" si="5"/>
        <v xml:space="preserve"> </v>
      </c>
      <c r="N86" s="823"/>
      <c r="O86" s="823"/>
      <c r="P86" s="823"/>
      <c r="Q86" s="823"/>
      <c r="R86" s="624"/>
      <c r="S86" s="638"/>
      <c r="T86" s="638"/>
      <c r="U86" s="624"/>
      <c r="V86" s="638"/>
      <c r="W86" s="990"/>
      <c r="X86" s="686" t="str">
        <f t="shared" si="6"/>
        <v xml:space="preserve"> </v>
      </c>
      <c r="Y86" s="786" t="str">
        <f t="shared" si="7"/>
        <v xml:space="preserve">  </v>
      </c>
    </row>
    <row r="87" spans="1:25" ht="18.75" x14ac:dyDescent="0.3">
      <c r="A87" s="823"/>
      <c r="B87" s="823"/>
      <c r="C87" s="823"/>
      <c r="D87" s="823"/>
      <c r="E87" s="823"/>
      <c r="F87" s="684"/>
      <c r="G87" s="990"/>
      <c r="H87" s="990"/>
      <c r="I87" s="786" t="str">
        <f t="shared" si="4"/>
        <v xml:space="preserve"> </v>
      </c>
      <c r="J87" s="786" t="str">
        <f t="shared" si="5"/>
        <v xml:space="preserve"> </v>
      </c>
      <c r="N87" s="823"/>
      <c r="O87" s="823"/>
      <c r="P87" s="823"/>
      <c r="Q87" s="823"/>
      <c r="R87" s="624"/>
      <c r="S87" s="638"/>
      <c r="T87" s="638"/>
      <c r="U87" s="624"/>
      <c r="V87" s="638"/>
      <c r="W87" s="990"/>
      <c r="X87" s="686" t="str">
        <f t="shared" si="6"/>
        <v xml:space="preserve"> </v>
      </c>
      <c r="Y87" s="786" t="str">
        <f t="shared" si="7"/>
        <v xml:space="preserve">  </v>
      </c>
    </row>
    <row r="88" spans="1:25" ht="18.75" x14ac:dyDescent="0.3">
      <c r="A88" s="823"/>
      <c r="B88" s="823"/>
      <c r="C88" s="823"/>
      <c r="D88" s="823"/>
      <c r="E88" s="823"/>
      <c r="F88" s="684"/>
      <c r="G88" s="990"/>
      <c r="H88" s="990"/>
      <c r="I88" s="786" t="str">
        <f t="shared" si="4"/>
        <v xml:space="preserve"> </v>
      </c>
      <c r="J88" s="786" t="str">
        <f t="shared" si="5"/>
        <v xml:space="preserve"> </v>
      </c>
      <c r="N88" s="823"/>
      <c r="O88" s="823"/>
      <c r="P88" s="823"/>
      <c r="Q88" s="823"/>
      <c r="R88" s="624"/>
      <c r="S88" s="638"/>
      <c r="T88" s="638"/>
      <c r="U88" s="624"/>
      <c r="V88" s="638"/>
      <c r="W88" s="990"/>
      <c r="X88" s="686" t="str">
        <f t="shared" si="6"/>
        <v xml:space="preserve"> </v>
      </c>
      <c r="Y88" s="786" t="str">
        <f t="shared" si="7"/>
        <v xml:space="preserve">  </v>
      </c>
    </row>
    <row r="89" spans="1:25" ht="18.75" x14ac:dyDescent="0.3">
      <c r="A89" s="823"/>
      <c r="B89" s="823"/>
      <c r="C89" s="823"/>
      <c r="D89" s="823"/>
      <c r="E89" s="823"/>
      <c r="F89" s="684"/>
      <c r="G89" s="990"/>
      <c r="H89" s="990"/>
      <c r="I89" s="786" t="str">
        <f t="shared" si="4"/>
        <v xml:space="preserve"> </v>
      </c>
      <c r="J89" s="786" t="str">
        <f t="shared" si="5"/>
        <v xml:space="preserve"> </v>
      </c>
      <c r="N89" s="823"/>
      <c r="O89" s="823"/>
      <c r="P89" s="823"/>
      <c r="Q89" s="823"/>
      <c r="R89" s="624"/>
      <c r="S89" s="638"/>
      <c r="T89" s="638"/>
      <c r="U89" s="624"/>
      <c r="V89" s="638"/>
      <c r="W89" s="990"/>
      <c r="X89" s="686" t="str">
        <f t="shared" si="6"/>
        <v xml:space="preserve"> </v>
      </c>
      <c r="Y89" s="786" t="str">
        <f t="shared" si="7"/>
        <v xml:space="preserve">  </v>
      </c>
    </row>
    <row r="90" spans="1:25" ht="18.75" x14ac:dyDescent="0.3">
      <c r="A90" s="823"/>
      <c r="B90" s="823"/>
      <c r="C90" s="823"/>
      <c r="D90" s="823"/>
      <c r="E90" s="823"/>
      <c r="F90" s="684"/>
      <c r="G90" s="990"/>
      <c r="H90" s="990"/>
      <c r="I90" s="786" t="str">
        <f t="shared" si="4"/>
        <v xml:space="preserve"> </v>
      </c>
      <c r="J90" s="786" t="str">
        <f t="shared" si="5"/>
        <v xml:space="preserve"> </v>
      </c>
      <c r="N90" s="823"/>
      <c r="O90" s="823"/>
      <c r="P90" s="823"/>
      <c r="Q90" s="823"/>
      <c r="R90" s="624"/>
      <c r="S90" s="638"/>
      <c r="T90" s="638"/>
      <c r="U90" s="624"/>
      <c r="V90" s="638"/>
      <c r="W90" s="990"/>
      <c r="X90" s="686" t="str">
        <f t="shared" si="6"/>
        <v xml:space="preserve"> </v>
      </c>
      <c r="Y90" s="786" t="str">
        <f t="shared" si="7"/>
        <v xml:space="preserve">  </v>
      </c>
    </row>
    <row r="91" spans="1:25" ht="18.75" x14ac:dyDescent="0.3">
      <c r="A91" s="823"/>
      <c r="B91" s="823"/>
      <c r="C91" s="823"/>
      <c r="D91" s="823"/>
      <c r="E91" s="823"/>
      <c r="F91" s="684"/>
      <c r="G91" s="990"/>
      <c r="H91" s="990"/>
      <c r="I91" s="786" t="str">
        <f t="shared" si="4"/>
        <v xml:space="preserve"> </v>
      </c>
      <c r="J91" s="786" t="str">
        <f t="shared" si="5"/>
        <v xml:space="preserve"> </v>
      </c>
      <c r="N91" s="823"/>
      <c r="O91" s="823"/>
      <c r="P91" s="823"/>
      <c r="Q91" s="823"/>
      <c r="R91" s="624"/>
      <c r="S91" s="638"/>
      <c r="T91" s="638"/>
      <c r="U91" s="624"/>
      <c r="V91" s="638"/>
      <c r="W91" s="990"/>
      <c r="X91" s="686" t="str">
        <f t="shared" si="6"/>
        <v xml:space="preserve"> </v>
      </c>
      <c r="Y91" s="786" t="str">
        <f t="shared" si="7"/>
        <v xml:space="preserve">  </v>
      </c>
    </row>
    <row r="92" spans="1:25" ht="18.75" x14ac:dyDescent="0.3">
      <c r="A92" s="823"/>
      <c r="B92" s="823"/>
      <c r="C92" s="823"/>
      <c r="D92" s="823"/>
      <c r="E92" s="823"/>
      <c r="F92" s="684"/>
      <c r="G92" s="990"/>
      <c r="H92" s="990"/>
      <c r="I92" s="786" t="str">
        <f t="shared" si="4"/>
        <v xml:space="preserve"> </v>
      </c>
      <c r="J92" s="786" t="str">
        <f t="shared" si="5"/>
        <v xml:space="preserve"> </v>
      </c>
      <c r="N92" s="823"/>
      <c r="O92" s="823"/>
      <c r="P92" s="823"/>
      <c r="Q92" s="823"/>
      <c r="R92" s="624"/>
      <c r="S92" s="638"/>
      <c r="T92" s="638"/>
      <c r="U92" s="624"/>
      <c r="V92" s="638"/>
      <c r="W92" s="990"/>
      <c r="X92" s="686" t="str">
        <f t="shared" si="6"/>
        <v xml:space="preserve"> </v>
      </c>
      <c r="Y92" s="786" t="str">
        <f t="shared" si="7"/>
        <v xml:space="preserve">  </v>
      </c>
    </row>
    <row r="93" spans="1:25" ht="18.75" x14ac:dyDescent="0.3">
      <c r="A93" s="823"/>
      <c r="B93" s="823"/>
      <c r="C93" s="823"/>
      <c r="D93" s="823"/>
      <c r="E93" s="823"/>
      <c r="F93" s="684"/>
      <c r="G93" s="990"/>
      <c r="H93" s="990"/>
      <c r="I93" s="786" t="str">
        <f t="shared" si="4"/>
        <v xml:space="preserve"> </v>
      </c>
      <c r="J93" s="786" t="str">
        <f t="shared" si="5"/>
        <v xml:space="preserve"> </v>
      </c>
      <c r="N93" s="823"/>
      <c r="O93" s="823"/>
      <c r="P93" s="823"/>
      <c r="Q93" s="823"/>
      <c r="R93" s="624"/>
      <c r="S93" s="638"/>
      <c r="T93" s="638"/>
      <c r="U93" s="624"/>
      <c r="V93" s="638"/>
      <c r="W93" s="990"/>
      <c r="X93" s="686" t="str">
        <f t="shared" si="6"/>
        <v xml:space="preserve"> </v>
      </c>
      <c r="Y93" s="786" t="str">
        <f t="shared" si="7"/>
        <v xml:space="preserve">  </v>
      </c>
    </row>
    <row r="94" spans="1:25" ht="18.75" x14ac:dyDescent="0.3">
      <c r="A94" s="823"/>
      <c r="B94" s="823"/>
      <c r="C94" s="823"/>
      <c r="D94" s="823"/>
      <c r="E94" s="823"/>
      <c r="F94" s="684"/>
      <c r="G94" s="990"/>
      <c r="H94" s="990"/>
      <c r="I94" s="786" t="str">
        <f t="shared" si="4"/>
        <v xml:space="preserve"> </v>
      </c>
      <c r="J94" s="786" t="str">
        <f t="shared" si="5"/>
        <v xml:space="preserve"> </v>
      </c>
      <c r="N94" s="823"/>
      <c r="O94" s="823"/>
      <c r="P94" s="823"/>
      <c r="Q94" s="823"/>
      <c r="R94" s="624"/>
      <c r="S94" s="638"/>
      <c r="T94" s="638"/>
      <c r="U94" s="624"/>
      <c r="V94" s="638"/>
      <c r="W94" s="990"/>
      <c r="X94" s="686" t="str">
        <f t="shared" si="6"/>
        <v xml:space="preserve"> </v>
      </c>
      <c r="Y94" s="786" t="str">
        <f t="shared" si="7"/>
        <v xml:space="preserve">  </v>
      </c>
    </row>
    <row r="95" spans="1:25" ht="18.75" x14ac:dyDescent="0.3">
      <c r="A95" s="823"/>
      <c r="B95" s="823"/>
      <c r="C95" s="823"/>
      <c r="D95" s="823"/>
      <c r="E95" s="823"/>
      <c r="F95" s="684"/>
      <c r="G95" s="990"/>
      <c r="H95" s="990"/>
      <c r="I95" s="786" t="str">
        <f t="shared" si="4"/>
        <v xml:space="preserve"> </v>
      </c>
      <c r="J95" s="786" t="str">
        <f t="shared" si="5"/>
        <v xml:space="preserve"> </v>
      </c>
      <c r="N95" s="823"/>
      <c r="O95" s="823"/>
      <c r="P95" s="823"/>
      <c r="Q95" s="823"/>
      <c r="R95" s="624"/>
      <c r="S95" s="638"/>
      <c r="T95" s="638"/>
      <c r="U95" s="624"/>
      <c r="V95" s="638"/>
      <c r="W95" s="990"/>
      <c r="X95" s="686" t="str">
        <f t="shared" si="6"/>
        <v xml:space="preserve"> </v>
      </c>
      <c r="Y95" s="786" t="str">
        <f t="shared" si="7"/>
        <v xml:space="preserve">  </v>
      </c>
    </row>
    <row r="96" spans="1:25" ht="18.75" x14ac:dyDescent="0.3">
      <c r="A96" s="823"/>
      <c r="B96" s="823"/>
      <c r="C96" s="823"/>
      <c r="D96" s="823"/>
      <c r="E96" s="823"/>
      <c r="F96" s="684"/>
      <c r="G96" s="990"/>
      <c r="H96" s="990"/>
      <c r="I96" s="786" t="str">
        <f t="shared" si="4"/>
        <v xml:space="preserve"> </v>
      </c>
      <c r="J96" s="786" t="str">
        <f t="shared" si="5"/>
        <v xml:space="preserve"> </v>
      </c>
      <c r="N96" s="823"/>
      <c r="O96" s="823"/>
      <c r="P96" s="823"/>
      <c r="Q96" s="823"/>
      <c r="R96" s="624"/>
      <c r="S96" s="638"/>
      <c r="T96" s="638"/>
      <c r="U96" s="624"/>
      <c r="V96" s="638"/>
      <c r="W96" s="990"/>
      <c r="X96" s="686" t="str">
        <f t="shared" si="6"/>
        <v xml:space="preserve"> </v>
      </c>
      <c r="Y96" s="786" t="str">
        <f t="shared" si="7"/>
        <v xml:space="preserve">  </v>
      </c>
    </row>
    <row r="97" spans="1:25" ht="18.75" x14ac:dyDescent="0.3">
      <c r="A97" s="823"/>
      <c r="B97" s="823"/>
      <c r="C97" s="823"/>
      <c r="D97" s="823"/>
      <c r="E97" s="823"/>
      <c r="F97" s="684"/>
      <c r="G97" s="990"/>
      <c r="H97" s="990"/>
      <c r="I97" s="786" t="str">
        <f t="shared" si="4"/>
        <v xml:space="preserve"> </v>
      </c>
      <c r="J97" s="786" t="str">
        <f t="shared" si="5"/>
        <v xml:space="preserve"> </v>
      </c>
      <c r="N97" s="823"/>
      <c r="O97" s="823"/>
      <c r="P97" s="823"/>
      <c r="Q97" s="823"/>
      <c r="R97" s="624"/>
      <c r="S97" s="638"/>
      <c r="T97" s="638"/>
      <c r="U97" s="624"/>
      <c r="V97" s="638"/>
      <c r="W97" s="990"/>
      <c r="X97" s="686" t="str">
        <f t="shared" si="6"/>
        <v xml:space="preserve"> </v>
      </c>
      <c r="Y97" s="786" t="str">
        <f t="shared" si="7"/>
        <v xml:space="preserve">  </v>
      </c>
    </row>
    <row r="98" spans="1:25" ht="18.75" x14ac:dyDescent="0.3">
      <c r="A98" s="823"/>
      <c r="B98" s="823"/>
      <c r="C98" s="823"/>
      <c r="D98" s="823"/>
      <c r="E98" s="823"/>
      <c r="F98" s="684"/>
      <c r="G98" s="990"/>
      <c r="H98" s="990"/>
      <c r="I98" s="786" t="str">
        <f t="shared" si="4"/>
        <v xml:space="preserve"> </v>
      </c>
      <c r="J98" s="786" t="str">
        <f t="shared" si="5"/>
        <v xml:space="preserve"> </v>
      </c>
      <c r="N98" s="823"/>
      <c r="O98" s="823"/>
      <c r="P98" s="823"/>
      <c r="Q98" s="823"/>
      <c r="R98" s="624"/>
      <c r="S98" s="638"/>
      <c r="T98" s="638"/>
      <c r="U98" s="624"/>
      <c r="V98" s="638"/>
      <c r="W98" s="990"/>
      <c r="X98" s="686" t="str">
        <f t="shared" si="6"/>
        <v xml:space="preserve"> </v>
      </c>
      <c r="Y98" s="786" t="str">
        <f t="shared" si="7"/>
        <v xml:space="preserve">  </v>
      </c>
    </row>
    <row r="99" spans="1:25" ht="18.75" x14ac:dyDescent="0.3">
      <c r="A99" s="823"/>
      <c r="B99" s="823"/>
      <c r="C99" s="823"/>
      <c r="D99" s="823"/>
      <c r="E99" s="823"/>
      <c r="F99" s="684"/>
      <c r="G99" s="990"/>
      <c r="H99" s="990"/>
      <c r="I99" s="786" t="str">
        <f t="shared" si="4"/>
        <v xml:space="preserve"> </v>
      </c>
      <c r="J99" s="786" t="str">
        <f t="shared" si="5"/>
        <v xml:space="preserve"> </v>
      </c>
      <c r="N99" s="823"/>
      <c r="O99" s="823"/>
      <c r="P99" s="823"/>
      <c r="Q99" s="823"/>
      <c r="R99" s="624"/>
      <c r="S99" s="638"/>
      <c r="T99" s="638"/>
      <c r="U99" s="624"/>
      <c r="V99" s="638"/>
      <c r="W99" s="990"/>
      <c r="X99" s="686" t="str">
        <f t="shared" si="6"/>
        <v xml:space="preserve"> </v>
      </c>
      <c r="Y99" s="786" t="str">
        <f t="shared" si="7"/>
        <v xml:space="preserve">  </v>
      </c>
    </row>
    <row r="100" spans="1:25" ht="18.75" x14ac:dyDescent="0.3">
      <c r="A100" s="823"/>
      <c r="B100" s="823"/>
      <c r="C100" s="823"/>
      <c r="D100" s="823"/>
      <c r="E100" s="823"/>
      <c r="F100" s="684"/>
      <c r="G100" s="990"/>
      <c r="H100" s="990"/>
      <c r="I100" s="786" t="str">
        <f t="shared" si="4"/>
        <v xml:space="preserve"> </v>
      </c>
      <c r="J100" s="786" t="str">
        <f t="shared" si="5"/>
        <v xml:space="preserve"> </v>
      </c>
      <c r="N100" s="823"/>
      <c r="O100" s="823"/>
      <c r="P100" s="823"/>
      <c r="Q100" s="823"/>
      <c r="R100" s="624"/>
      <c r="S100" s="638"/>
      <c r="T100" s="638"/>
      <c r="U100" s="624"/>
      <c r="V100" s="638"/>
      <c r="W100" s="990"/>
      <c r="X100" s="686" t="str">
        <f t="shared" si="6"/>
        <v xml:space="preserve"> </v>
      </c>
      <c r="Y100" s="786" t="str">
        <f t="shared" si="7"/>
        <v xml:space="preserve">  </v>
      </c>
    </row>
    <row r="101" spans="1:25" ht="18.75" x14ac:dyDescent="0.3">
      <c r="A101" s="823"/>
      <c r="B101" s="823"/>
      <c r="C101" s="823"/>
      <c r="D101" s="823"/>
      <c r="E101" s="823"/>
      <c r="F101" s="684"/>
      <c r="G101" s="990"/>
      <c r="H101" s="990"/>
      <c r="I101" s="786" t="str">
        <f t="shared" si="4"/>
        <v xml:space="preserve"> </v>
      </c>
      <c r="J101" s="786" t="str">
        <f t="shared" si="5"/>
        <v xml:space="preserve"> </v>
      </c>
      <c r="N101" s="823"/>
      <c r="O101" s="823"/>
      <c r="P101" s="823"/>
      <c r="Q101" s="823"/>
      <c r="R101" s="624"/>
      <c r="S101" s="638"/>
      <c r="T101" s="638"/>
      <c r="U101" s="624"/>
      <c r="V101" s="638"/>
      <c r="W101" s="990"/>
      <c r="X101" s="686" t="str">
        <f t="shared" si="6"/>
        <v xml:space="preserve"> </v>
      </c>
      <c r="Y101" s="786" t="str">
        <f t="shared" si="7"/>
        <v xml:space="preserve">  </v>
      </c>
    </row>
    <row r="102" spans="1:25" ht="18.75" x14ac:dyDescent="0.3">
      <c r="A102" s="823"/>
      <c r="B102" s="823"/>
      <c r="C102" s="823"/>
      <c r="D102" s="823"/>
      <c r="E102" s="823"/>
      <c r="F102" s="684"/>
      <c r="G102" s="990"/>
      <c r="H102" s="990"/>
      <c r="I102" s="786" t="str">
        <f t="shared" si="4"/>
        <v xml:space="preserve"> </v>
      </c>
      <c r="J102" s="786" t="str">
        <f t="shared" si="5"/>
        <v xml:space="preserve"> </v>
      </c>
      <c r="N102" s="823"/>
      <c r="O102" s="823"/>
      <c r="P102" s="823"/>
      <c r="Q102" s="823"/>
      <c r="R102" s="624"/>
      <c r="S102" s="638"/>
      <c r="T102" s="638"/>
      <c r="U102" s="624"/>
      <c r="V102" s="638"/>
      <c r="W102" s="990"/>
      <c r="X102" s="686" t="str">
        <f t="shared" si="6"/>
        <v xml:space="preserve"> </v>
      </c>
      <c r="Y102" s="786" t="str">
        <f t="shared" si="7"/>
        <v xml:space="preserve">  </v>
      </c>
    </row>
    <row r="103" spans="1:25" ht="18.75" x14ac:dyDescent="0.3">
      <c r="A103" s="823"/>
      <c r="B103" s="823"/>
      <c r="C103" s="823"/>
      <c r="D103" s="823"/>
      <c r="E103" s="823"/>
      <c r="F103" s="684"/>
      <c r="G103" s="990"/>
      <c r="H103" s="990"/>
      <c r="I103" s="786" t="str">
        <f t="shared" si="4"/>
        <v xml:space="preserve"> </v>
      </c>
      <c r="J103" s="786" t="str">
        <f t="shared" si="5"/>
        <v xml:space="preserve"> </v>
      </c>
      <c r="N103" s="823"/>
      <c r="O103" s="823"/>
      <c r="P103" s="823"/>
      <c r="Q103" s="823"/>
      <c r="R103" s="624"/>
      <c r="S103" s="638"/>
      <c r="T103" s="638"/>
      <c r="U103" s="624"/>
      <c r="V103" s="638"/>
      <c r="W103" s="990"/>
      <c r="X103" s="686" t="str">
        <f t="shared" si="6"/>
        <v xml:space="preserve"> </v>
      </c>
      <c r="Y103" s="786" t="str">
        <f t="shared" si="7"/>
        <v xml:space="preserve">  </v>
      </c>
    </row>
    <row r="104" spans="1:25" ht="18.75" x14ac:dyDescent="0.3">
      <c r="A104" s="823"/>
      <c r="B104" s="823"/>
      <c r="C104" s="823"/>
      <c r="D104" s="823"/>
      <c r="E104" s="823"/>
      <c r="F104" s="684"/>
      <c r="G104" s="990"/>
      <c r="H104" s="990"/>
      <c r="I104" s="786" t="str">
        <f t="shared" si="4"/>
        <v xml:space="preserve"> </v>
      </c>
      <c r="J104" s="786" t="str">
        <f t="shared" si="5"/>
        <v xml:space="preserve"> </v>
      </c>
      <c r="N104" s="823"/>
      <c r="O104" s="823"/>
      <c r="P104" s="823"/>
      <c r="Q104" s="823"/>
      <c r="R104" s="624"/>
      <c r="S104" s="638"/>
      <c r="T104" s="638"/>
      <c r="U104" s="624"/>
      <c r="V104" s="638"/>
      <c r="W104" s="990"/>
      <c r="X104" s="686" t="str">
        <f t="shared" si="6"/>
        <v xml:space="preserve"> </v>
      </c>
      <c r="Y104" s="786" t="str">
        <f t="shared" si="7"/>
        <v xml:space="preserve">  </v>
      </c>
    </row>
    <row r="105" spans="1:25" ht="18.75" x14ac:dyDescent="0.3">
      <c r="A105" s="823"/>
      <c r="B105" s="823"/>
      <c r="C105" s="823"/>
      <c r="D105" s="823"/>
      <c r="E105" s="823"/>
      <c r="F105" s="684"/>
      <c r="G105" s="990"/>
      <c r="H105" s="990"/>
      <c r="I105" s="786" t="str">
        <f t="shared" si="4"/>
        <v xml:space="preserve"> </v>
      </c>
      <c r="J105" s="786" t="str">
        <f t="shared" si="5"/>
        <v xml:space="preserve"> </v>
      </c>
      <c r="N105" s="823"/>
      <c r="O105" s="823"/>
      <c r="P105" s="823"/>
      <c r="Q105" s="823"/>
      <c r="R105" s="624"/>
      <c r="S105" s="638"/>
      <c r="T105" s="638"/>
      <c r="U105" s="624"/>
      <c r="V105" s="638"/>
      <c r="W105" s="990"/>
      <c r="X105" s="686" t="str">
        <f t="shared" si="6"/>
        <v xml:space="preserve"> </v>
      </c>
      <c r="Y105" s="786" t="str">
        <f t="shared" si="7"/>
        <v xml:space="preserve">  </v>
      </c>
    </row>
    <row r="106" spans="1:25" ht="18.75" x14ac:dyDescent="0.3">
      <c r="A106" s="823"/>
      <c r="B106" s="823"/>
      <c r="C106" s="823"/>
      <c r="D106" s="823"/>
      <c r="E106" s="823"/>
      <c r="F106" s="684"/>
      <c r="G106" s="990"/>
      <c r="H106" s="990"/>
      <c r="I106" s="786" t="str">
        <f t="shared" si="4"/>
        <v xml:space="preserve"> </v>
      </c>
      <c r="J106" s="786" t="str">
        <f t="shared" si="5"/>
        <v xml:space="preserve"> </v>
      </c>
      <c r="N106" s="823"/>
      <c r="O106" s="823"/>
      <c r="P106" s="823"/>
      <c r="Q106" s="823"/>
      <c r="R106" s="624"/>
      <c r="S106" s="638"/>
      <c r="T106" s="638"/>
      <c r="U106" s="624"/>
      <c r="V106" s="638"/>
      <c r="W106" s="990"/>
      <c r="X106" s="686" t="str">
        <f t="shared" si="6"/>
        <v xml:space="preserve"> </v>
      </c>
      <c r="Y106" s="786" t="str">
        <f t="shared" si="7"/>
        <v xml:space="preserve">  </v>
      </c>
    </row>
    <row r="107" spans="1:25" ht="18.75" x14ac:dyDescent="0.3">
      <c r="A107" s="823"/>
      <c r="B107" s="823"/>
      <c r="C107" s="823"/>
      <c r="D107" s="823"/>
      <c r="E107" s="823"/>
      <c r="F107" s="684"/>
      <c r="G107" s="990"/>
      <c r="H107" s="990"/>
      <c r="I107" s="786" t="str">
        <f t="shared" si="4"/>
        <v xml:space="preserve"> </v>
      </c>
      <c r="J107" s="786" t="str">
        <f t="shared" si="5"/>
        <v xml:space="preserve"> </v>
      </c>
      <c r="N107" s="823"/>
      <c r="O107" s="823"/>
      <c r="P107" s="823"/>
      <c r="Q107" s="823"/>
      <c r="R107" s="624"/>
      <c r="S107" s="638"/>
      <c r="T107" s="638"/>
      <c r="U107" s="624"/>
      <c r="V107" s="638"/>
      <c r="W107" s="990"/>
      <c r="X107" s="686" t="str">
        <f t="shared" si="6"/>
        <v xml:space="preserve"> </v>
      </c>
      <c r="Y107" s="786" t="str">
        <f t="shared" si="7"/>
        <v xml:space="preserve">  </v>
      </c>
    </row>
    <row r="108" spans="1:25" ht="18.75" x14ac:dyDescent="0.3">
      <c r="A108" s="823"/>
      <c r="B108" s="823"/>
      <c r="C108" s="823"/>
      <c r="D108" s="823"/>
      <c r="E108" s="823"/>
      <c r="F108" s="684"/>
      <c r="G108" s="990"/>
      <c r="H108" s="990"/>
      <c r="I108" s="786" t="str">
        <f t="shared" si="4"/>
        <v xml:space="preserve"> </v>
      </c>
      <c r="J108" s="786" t="str">
        <f t="shared" si="5"/>
        <v xml:space="preserve"> </v>
      </c>
      <c r="N108" s="823"/>
      <c r="O108" s="823"/>
      <c r="P108" s="823"/>
      <c r="Q108" s="823"/>
      <c r="R108" s="624"/>
      <c r="S108" s="638"/>
      <c r="T108" s="638"/>
      <c r="U108" s="624"/>
      <c r="V108" s="638"/>
      <c r="W108" s="990"/>
      <c r="X108" s="686" t="str">
        <f t="shared" si="6"/>
        <v xml:space="preserve"> </v>
      </c>
      <c r="Y108" s="786" t="str">
        <f t="shared" si="7"/>
        <v xml:space="preserve">  </v>
      </c>
    </row>
    <row r="109" spans="1:25" ht="18.75" x14ac:dyDescent="0.3">
      <c r="A109" s="823"/>
      <c r="B109" s="823"/>
      <c r="C109" s="823"/>
      <c r="D109" s="823"/>
      <c r="E109" s="823"/>
      <c r="F109" s="684"/>
      <c r="G109" s="990"/>
      <c r="H109" s="990"/>
      <c r="I109" s="786" t="str">
        <f t="shared" si="4"/>
        <v xml:space="preserve"> </v>
      </c>
      <c r="J109" s="786" t="str">
        <f t="shared" si="5"/>
        <v xml:space="preserve"> </v>
      </c>
      <c r="N109" s="823"/>
      <c r="O109" s="823"/>
      <c r="P109" s="823"/>
      <c r="Q109" s="823"/>
      <c r="R109" s="624"/>
      <c r="S109" s="638"/>
      <c r="T109" s="638"/>
      <c r="U109" s="624"/>
      <c r="V109" s="638"/>
      <c r="W109" s="990"/>
      <c r="X109" s="686" t="str">
        <f t="shared" si="6"/>
        <v xml:space="preserve"> </v>
      </c>
      <c r="Y109" s="786" t="str">
        <f t="shared" si="7"/>
        <v xml:space="preserve">  </v>
      </c>
    </row>
    <row r="110" spans="1:25" ht="18.75" x14ac:dyDescent="0.3">
      <c r="A110" s="823"/>
      <c r="B110" s="823"/>
      <c r="C110" s="823"/>
      <c r="D110" s="823"/>
      <c r="E110" s="823"/>
      <c r="F110" s="684"/>
      <c r="G110" s="990"/>
      <c r="H110" s="990"/>
      <c r="I110" s="786" t="str">
        <f t="shared" si="4"/>
        <v xml:space="preserve"> </v>
      </c>
      <c r="J110" s="786" t="str">
        <f t="shared" si="5"/>
        <v xml:space="preserve"> </v>
      </c>
      <c r="N110" s="823"/>
      <c r="O110" s="823"/>
      <c r="P110" s="823"/>
      <c r="Q110" s="823"/>
      <c r="R110" s="624"/>
      <c r="S110" s="638"/>
      <c r="T110" s="638"/>
      <c r="U110" s="624"/>
      <c r="V110" s="638"/>
      <c r="W110" s="990"/>
      <c r="X110" s="686" t="str">
        <f t="shared" si="6"/>
        <v xml:space="preserve"> </v>
      </c>
      <c r="Y110" s="786" t="str">
        <f t="shared" si="7"/>
        <v xml:space="preserve">  </v>
      </c>
    </row>
    <row r="111" spans="1:25" ht="18.75" x14ac:dyDescent="0.3">
      <c r="A111" s="823"/>
      <c r="B111" s="823"/>
      <c r="C111" s="823"/>
      <c r="D111" s="823"/>
      <c r="E111" s="823"/>
      <c r="F111" s="684"/>
      <c r="G111" s="990"/>
      <c r="H111" s="990"/>
      <c r="I111" s="786" t="str">
        <f t="shared" si="4"/>
        <v xml:space="preserve"> </v>
      </c>
      <c r="J111" s="786" t="str">
        <f t="shared" si="5"/>
        <v xml:space="preserve"> </v>
      </c>
      <c r="N111" s="823"/>
      <c r="O111" s="823"/>
      <c r="P111" s="823"/>
      <c r="Q111" s="823"/>
      <c r="R111" s="624"/>
      <c r="S111" s="638"/>
      <c r="T111" s="638"/>
      <c r="U111" s="624"/>
      <c r="V111" s="638"/>
      <c r="W111" s="990"/>
      <c r="X111" s="686" t="str">
        <f t="shared" si="6"/>
        <v xml:space="preserve"> </v>
      </c>
      <c r="Y111" s="786" t="str">
        <f t="shared" si="7"/>
        <v xml:space="preserve">  </v>
      </c>
    </row>
    <row r="112" spans="1:25" ht="18.75" x14ac:dyDescent="0.3">
      <c r="A112" s="823"/>
      <c r="B112" s="823"/>
      <c r="C112" s="823"/>
      <c r="D112" s="823"/>
      <c r="E112" s="823"/>
      <c r="F112" s="684"/>
      <c r="G112" s="990"/>
      <c r="H112" s="990"/>
      <c r="I112" s="786" t="str">
        <f t="shared" si="4"/>
        <v xml:space="preserve"> </v>
      </c>
      <c r="J112" s="786" t="str">
        <f t="shared" si="5"/>
        <v xml:space="preserve"> </v>
      </c>
      <c r="N112" s="823"/>
      <c r="O112" s="823"/>
      <c r="P112" s="823"/>
      <c r="Q112" s="823"/>
      <c r="R112" s="624"/>
      <c r="S112" s="638"/>
      <c r="T112" s="638"/>
      <c r="U112" s="624"/>
      <c r="V112" s="638"/>
      <c r="W112" s="990"/>
      <c r="X112" s="686" t="str">
        <f t="shared" si="6"/>
        <v xml:space="preserve"> </v>
      </c>
      <c r="Y112" s="786" t="str">
        <f t="shared" si="7"/>
        <v xml:space="preserve">  </v>
      </c>
    </row>
    <row r="113" spans="1:25" ht="18.75" x14ac:dyDescent="0.3">
      <c r="A113" s="823"/>
      <c r="B113" s="823"/>
      <c r="C113" s="823"/>
      <c r="D113" s="823"/>
      <c r="E113" s="823"/>
      <c r="F113" s="684"/>
      <c r="G113" s="990"/>
      <c r="H113" s="990"/>
      <c r="I113" s="786" t="str">
        <f t="shared" si="4"/>
        <v xml:space="preserve"> </v>
      </c>
      <c r="J113" s="786" t="str">
        <f t="shared" si="5"/>
        <v xml:space="preserve"> </v>
      </c>
      <c r="N113" s="823"/>
      <c r="O113" s="823"/>
      <c r="P113" s="823"/>
      <c r="Q113" s="823"/>
      <c r="R113" s="624"/>
      <c r="S113" s="638"/>
      <c r="T113" s="638"/>
      <c r="U113" s="624"/>
      <c r="V113" s="638"/>
      <c r="W113" s="990"/>
      <c r="X113" s="686" t="str">
        <f t="shared" si="6"/>
        <v xml:space="preserve"> </v>
      </c>
      <c r="Y113" s="786" t="str">
        <f t="shared" si="7"/>
        <v xml:space="preserve">  </v>
      </c>
    </row>
    <row r="114" spans="1:25" ht="18.75" x14ac:dyDescent="0.3">
      <c r="A114" s="823"/>
      <c r="B114" s="823"/>
      <c r="C114" s="823"/>
      <c r="D114" s="823"/>
      <c r="E114" s="823"/>
      <c r="F114" s="684"/>
      <c r="G114" s="990"/>
      <c r="H114" s="990"/>
      <c r="I114" s="786" t="str">
        <f t="shared" si="4"/>
        <v xml:space="preserve"> </v>
      </c>
      <c r="J114" s="786" t="str">
        <f t="shared" si="5"/>
        <v xml:space="preserve"> </v>
      </c>
      <c r="N114" s="823"/>
      <c r="O114" s="823"/>
      <c r="P114" s="823"/>
      <c r="Q114" s="823"/>
      <c r="R114" s="624"/>
      <c r="S114" s="638"/>
      <c r="T114" s="638"/>
      <c r="U114" s="624"/>
      <c r="V114" s="638"/>
      <c r="W114" s="990"/>
      <c r="X114" s="686" t="str">
        <f t="shared" si="6"/>
        <v xml:space="preserve"> </v>
      </c>
      <c r="Y114" s="786" t="str">
        <f t="shared" si="7"/>
        <v xml:space="preserve">  </v>
      </c>
    </row>
    <row r="115" spans="1:25" ht="18.75" x14ac:dyDescent="0.3">
      <c r="A115" s="823"/>
      <c r="B115" s="823"/>
      <c r="C115" s="823"/>
      <c r="D115" s="823"/>
      <c r="E115" s="823"/>
      <c r="F115" s="684"/>
      <c r="G115" s="990"/>
      <c r="H115" s="990"/>
      <c r="I115" s="786" t="str">
        <f t="shared" si="4"/>
        <v xml:space="preserve"> </v>
      </c>
      <c r="J115" s="786" t="str">
        <f t="shared" si="5"/>
        <v xml:space="preserve"> </v>
      </c>
      <c r="N115" s="823"/>
      <c r="O115" s="823"/>
      <c r="P115" s="823"/>
      <c r="Q115" s="823"/>
      <c r="R115" s="624"/>
      <c r="S115" s="638"/>
      <c r="T115" s="638"/>
      <c r="U115" s="624"/>
      <c r="V115" s="638"/>
      <c r="W115" s="990"/>
      <c r="X115" s="686" t="str">
        <f t="shared" si="6"/>
        <v xml:space="preserve"> </v>
      </c>
      <c r="Y115" s="786" t="str">
        <f t="shared" si="7"/>
        <v xml:space="preserve">  </v>
      </c>
    </row>
    <row r="116" spans="1:25" ht="18.75" x14ac:dyDescent="0.3">
      <c r="A116" s="823"/>
      <c r="B116" s="823"/>
      <c r="C116" s="823"/>
      <c r="D116" s="823"/>
      <c r="E116" s="823"/>
      <c r="F116" s="684"/>
      <c r="G116" s="990"/>
      <c r="H116" s="990"/>
      <c r="I116" s="786" t="str">
        <f t="shared" si="4"/>
        <v xml:space="preserve"> </v>
      </c>
      <c r="J116" s="786" t="str">
        <f t="shared" si="5"/>
        <v xml:space="preserve"> </v>
      </c>
      <c r="N116" s="823"/>
      <c r="O116" s="823"/>
      <c r="P116" s="823"/>
      <c r="Q116" s="823"/>
      <c r="R116" s="624"/>
      <c r="S116" s="638"/>
      <c r="T116" s="638"/>
      <c r="U116" s="624"/>
      <c r="V116" s="638"/>
      <c r="W116" s="990"/>
      <c r="X116" s="686" t="str">
        <f t="shared" si="6"/>
        <v xml:space="preserve"> </v>
      </c>
      <c r="Y116" s="786" t="str">
        <f t="shared" si="7"/>
        <v xml:space="preserve">  </v>
      </c>
    </row>
    <row r="117" spans="1:25" ht="18.75" x14ac:dyDescent="0.3">
      <c r="A117" s="823"/>
      <c r="B117" s="823"/>
      <c r="C117" s="823"/>
      <c r="D117" s="823"/>
      <c r="E117" s="823"/>
      <c r="F117" s="684"/>
      <c r="G117" s="990"/>
      <c r="H117" s="990"/>
      <c r="I117" s="786" t="str">
        <f t="shared" si="4"/>
        <v xml:space="preserve"> </v>
      </c>
      <c r="J117" s="786" t="str">
        <f t="shared" si="5"/>
        <v xml:space="preserve"> </v>
      </c>
      <c r="N117" s="823"/>
      <c r="O117" s="823"/>
      <c r="P117" s="823"/>
      <c r="Q117" s="823"/>
      <c r="R117" s="624"/>
      <c r="S117" s="638"/>
      <c r="T117" s="638"/>
      <c r="U117" s="624"/>
      <c r="V117" s="638"/>
      <c r="W117" s="990"/>
      <c r="X117" s="686" t="str">
        <f t="shared" si="6"/>
        <v xml:space="preserve"> </v>
      </c>
      <c r="Y117" s="786" t="str">
        <f t="shared" si="7"/>
        <v xml:space="preserve">  </v>
      </c>
    </row>
    <row r="118" spans="1:25" ht="18.75" x14ac:dyDescent="0.3">
      <c r="A118" s="823"/>
      <c r="B118" s="823"/>
      <c r="C118" s="823"/>
      <c r="D118" s="823"/>
      <c r="E118" s="823"/>
      <c r="F118" s="684"/>
      <c r="G118" s="990"/>
      <c r="H118" s="990"/>
      <c r="I118" s="786" t="str">
        <f t="shared" si="4"/>
        <v xml:space="preserve"> </v>
      </c>
      <c r="J118" s="786" t="str">
        <f t="shared" si="5"/>
        <v xml:space="preserve"> </v>
      </c>
      <c r="N118" s="823"/>
      <c r="O118" s="823"/>
      <c r="P118" s="823"/>
      <c r="Q118" s="823"/>
      <c r="R118" s="624"/>
      <c r="S118" s="638"/>
      <c r="T118" s="638"/>
      <c r="U118" s="624"/>
      <c r="V118" s="638"/>
      <c r="W118" s="990"/>
      <c r="X118" s="686" t="str">
        <f t="shared" si="6"/>
        <v xml:space="preserve"> </v>
      </c>
      <c r="Y118" s="786" t="str">
        <f t="shared" si="7"/>
        <v xml:space="preserve">  </v>
      </c>
    </row>
    <row r="119" spans="1:25" ht="18.75" x14ac:dyDescent="0.3">
      <c r="A119" s="823"/>
      <c r="B119" s="823"/>
      <c r="C119" s="823"/>
      <c r="D119" s="823"/>
      <c r="E119" s="823"/>
      <c r="F119" s="684"/>
      <c r="G119" s="990"/>
      <c r="H119" s="990"/>
      <c r="I119" s="786" t="str">
        <f t="shared" si="4"/>
        <v xml:space="preserve"> </v>
      </c>
      <c r="J119" s="786" t="str">
        <f t="shared" si="5"/>
        <v xml:space="preserve"> </v>
      </c>
      <c r="N119" s="823"/>
      <c r="O119" s="823"/>
      <c r="P119" s="823"/>
      <c r="Q119" s="823"/>
      <c r="R119" s="624"/>
      <c r="S119" s="638"/>
      <c r="T119" s="638"/>
      <c r="U119" s="624"/>
      <c r="V119" s="638"/>
      <c r="W119" s="990"/>
      <c r="X119" s="686" t="str">
        <f t="shared" si="6"/>
        <v xml:space="preserve"> </v>
      </c>
      <c r="Y119" s="786" t="str">
        <f t="shared" si="7"/>
        <v xml:space="preserve">  </v>
      </c>
    </row>
    <row r="120" spans="1:25" ht="18.75" x14ac:dyDescent="0.3">
      <c r="A120" s="823"/>
      <c r="B120" s="823"/>
      <c r="C120" s="823"/>
      <c r="D120" s="823"/>
      <c r="E120" s="823"/>
      <c r="F120" s="684"/>
      <c r="G120" s="990"/>
      <c r="H120" s="990"/>
      <c r="I120" s="786" t="str">
        <f t="shared" si="4"/>
        <v xml:space="preserve"> </v>
      </c>
      <c r="J120" s="786" t="str">
        <f t="shared" si="5"/>
        <v xml:space="preserve"> </v>
      </c>
      <c r="N120" s="823"/>
      <c r="O120" s="823"/>
      <c r="P120" s="823"/>
      <c r="Q120" s="823"/>
      <c r="R120" s="624"/>
      <c r="S120" s="638"/>
      <c r="T120" s="638"/>
      <c r="U120" s="624"/>
      <c r="V120" s="638"/>
      <c r="W120" s="990"/>
      <c r="X120" s="686" t="str">
        <f t="shared" si="6"/>
        <v xml:space="preserve"> </v>
      </c>
      <c r="Y120" s="786" t="str">
        <f t="shared" si="7"/>
        <v xml:space="preserve">  </v>
      </c>
    </row>
    <row r="121" spans="1:25" ht="18.75" x14ac:dyDescent="0.3">
      <c r="A121" s="823"/>
      <c r="B121" s="823"/>
      <c r="C121" s="823"/>
      <c r="D121" s="823"/>
      <c r="E121" s="823"/>
      <c r="F121" s="684"/>
      <c r="G121" s="990"/>
      <c r="H121" s="990"/>
      <c r="I121" s="786" t="str">
        <f t="shared" si="4"/>
        <v xml:space="preserve"> </v>
      </c>
      <c r="J121" s="786" t="str">
        <f t="shared" si="5"/>
        <v xml:space="preserve"> </v>
      </c>
      <c r="N121" s="823"/>
      <c r="O121" s="823"/>
      <c r="P121" s="823"/>
      <c r="Q121" s="823"/>
      <c r="R121" s="624"/>
      <c r="S121" s="638"/>
      <c r="T121" s="638"/>
      <c r="U121" s="624"/>
      <c r="V121" s="638"/>
      <c r="W121" s="990"/>
      <c r="X121" s="686" t="str">
        <f t="shared" si="6"/>
        <v xml:space="preserve"> </v>
      </c>
      <c r="Y121" s="786" t="str">
        <f t="shared" si="7"/>
        <v xml:space="preserve">  </v>
      </c>
    </row>
    <row r="122" spans="1:25" ht="18.75" x14ac:dyDescent="0.3">
      <c r="A122" s="823"/>
      <c r="B122" s="823"/>
      <c r="C122" s="823"/>
      <c r="D122" s="823"/>
      <c r="E122" s="823"/>
      <c r="F122" s="684"/>
      <c r="G122" s="990"/>
      <c r="H122" s="990"/>
      <c r="I122" s="786" t="str">
        <f t="shared" si="4"/>
        <v xml:space="preserve"> </v>
      </c>
      <c r="J122" s="786" t="str">
        <f t="shared" si="5"/>
        <v xml:space="preserve"> </v>
      </c>
      <c r="N122" s="823"/>
      <c r="O122" s="823"/>
      <c r="P122" s="823"/>
      <c r="Q122" s="823"/>
      <c r="R122" s="624"/>
      <c r="S122" s="638"/>
      <c r="T122" s="638"/>
      <c r="U122" s="624"/>
      <c r="V122" s="638"/>
      <c r="W122" s="990"/>
      <c r="X122" s="686" t="str">
        <f t="shared" si="6"/>
        <v xml:space="preserve"> </v>
      </c>
      <c r="Y122" s="786" t="str">
        <f t="shared" si="7"/>
        <v xml:space="preserve">  </v>
      </c>
    </row>
    <row r="123" spans="1:25" ht="18.75" x14ac:dyDescent="0.3">
      <c r="A123" s="823"/>
      <c r="B123" s="823"/>
      <c r="C123" s="823"/>
      <c r="D123" s="823"/>
      <c r="E123" s="823"/>
      <c r="F123" s="684"/>
      <c r="G123" s="990"/>
      <c r="H123" s="990"/>
      <c r="I123" s="786" t="str">
        <f t="shared" si="4"/>
        <v xml:space="preserve"> </v>
      </c>
      <c r="J123" s="786" t="str">
        <f t="shared" si="5"/>
        <v xml:space="preserve"> </v>
      </c>
      <c r="N123" s="823"/>
      <c r="O123" s="823"/>
      <c r="P123" s="823"/>
      <c r="Q123" s="823"/>
      <c r="R123" s="624"/>
      <c r="S123" s="638"/>
      <c r="T123" s="638"/>
      <c r="U123" s="624"/>
      <c r="V123" s="638"/>
      <c r="W123" s="990"/>
      <c r="X123" s="686" t="str">
        <f t="shared" si="6"/>
        <v xml:space="preserve"> </v>
      </c>
      <c r="Y123" s="786" t="str">
        <f t="shared" si="7"/>
        <v xml:space="preserve">  </v>
      </c>
    </row>
    <row r="124" spans="1:25" ht="18.75" x14ac:dyDescent="0.3">
      <c r="A124" s="823"/>
      <c r="B124" s="823"/>
      <c r="C124" s="823"/>
      <c r="D124" s="823"/>
      <c r="E124" s="823"/>
      <c r="F124" s="684"/>
      <c r="G124" s="990"/>
      <c r="H124" s="990"/>
      <c r="I124" s="786" t="str">
        <f t="shared" si="4"/>
        <v xml:space="preserve"> </v>
      </c>
      <c r="J124" s="786" t="str">
        <f t="shared" si="5"/>
        <v xml:space="preserve"> </v>
      </c>
      <c r="N124" s="823"/>
      <c r="O124" s="823"/>
      <c r="P124" s="823"/>
      <c r="Q124" s="823"/>
      <c r="R124" s="624"/>
      <c r="S124" s="638"/>
      <c r="T124" s="638"/>
      <c r="U124" s="624"/>
      <c r="V124" s="638"/>
      <c r="W124" s="990"/>
      <c r="X124" s="686" t="str">
        <f t="shared" si="6"/>
        <v xml:space="preserve"> </v>
      </c>
      <c r="Y124" s="786" t="str">
        <f t="shared" si="7"/>
        <v xml:space="preserve">  </v>
      </c>
    </row>
    <row r="125" spans="1:25" ht="18.75" x14ac:dyDescent="0.3">
      <c r="A125" s="823"/>
      <c r="B125" s="823"/>
      <c r="C125" s="823"/>
      <c r="D125" s="823"/>
      <c r="E125" s="823"/>
      <c r="F125" s="684"/>
      <c r="G125" s="990"/>
      <c r="H125" s="990"/>
      <c r="I125" s="786" t="str">
        <f t="shared" si="4"/>
        <v xml:space="preserve"> </v>
      </c>
      <c r="J125" s="786" t="str">
        <f t="shared" si="5"/>
        <v xml:space="preserve"> </v>
      </c>
      <c r="N125" s="823"/>
      <c r="O125" s="823"/>
      <c r="P125" s="823"/>
      <c r="Q125" s="823"/>
      <c r="R125" s="624"/>
      <c r="S125" s="638"/>
      <c r="T125" s="638"/>
      <c r="U125" s="624"/>
      <c r="V125" s="638"/>
      <c r="W125" s="990"/>
      <c r="X125" s="686" t="str">
        <f t="shared" si="6"/>
        <v xml:space="preserve"> </v>
      </c>
      <c r="Y125" s="786" t="str">
        <f t="shared" si="7"/>
        <v xml:space="preserve">  </v>
      </c>
    </row>
    <row r="126" spans="1:25" ht="18.75" x14ac:dyDescent="0.3">
      <c r="A126" s="823"/>
      <c r="B126" s="823"/>
      <c r="C126" s="823"/>
      <c r="D126" s="823"/>
      <c r="E126" s="823"/>
      <c r="F126" s="684"/>
      <c r="G126" s="990"/>
      <c r="H126" s="990"/>
      <c r="I126" s="786" t="str">
        <f t="shared" si="4"/>
        <v xml:space="preserve"> </v>
      </c>
      <c r="J126" s="786" t="str">
        <f t="shared" si="5"/>
        <v xml:space="preserve"> </v>
      </c>
      <c r="N126" s="823"/>
      <c r="O126" s="823"/>
      <c r="P126" s="823"/>
      <c r="Q126" s="823"/>
      <c r="R126" s="624"/>
      <c r="S126" s="638"/>
      <c r="T126" s="638"/>
      <c r="U126" s="624"/>
      <c r="V126" s="638"/>
      <c r="W126" s="990"/>
      <c r="X126" s="686" t="str">
        <f t="shared" si="6"/>
        <v xml:space="preserve"> </v>
      </c>
      <c r="Y126" s="786" t="str">
        <f t="shared" si="7"/>
        <v xml:space="preserve">  </v>
      </c>
    </row>
    <row r="127" spans="1:25" ht="18.75" x14ac:dyDescent="0.3">
      <c r="A127" s="823"/>
      <c r="B127" s="823"/>
      <c r="C127" s="823"/>
      <c r="D127" s="823"/>
      <c r="E127" s="823"/>
      <c r="F127" s="684"/>
      <c r="G127" s="990"/>
      <c r="H127" s="990"/>
      <c r="I127" s="786" t="str">
        <f t="shared" si="4"/>
        <v xml:space="preserve"> </v>
      </c>
      <c r="J127" s="786" t="str">
        <f t="shared" si="5"/>
        <v xml:space="preserve"> </v>
      </c>
      <c r="N127" s="823"/>
      <c r="O127" s="823"/>
      <c r="P127" s="823"/>
      <c r="Q127" s="823"/>
      <c r="R127" s="624"/>
      <c r="S127" s="638"/>
      <c r="T127" s="638"/>
      <c r="U127" s="624"/>
      <c r="V127" s="638"/>
      <c r="W127" s="990"/>
      <c r="X127" s="686" t="str">
        <f t="shared" si="6"/>
        <v xml:space="preserve"> </v>
      </c>
      <c r="Y127" s="786" t="str">
        <f t="shared" si="7"/>
        <v xml:space="preserve">  </v>
      </c>
    </row>
    <row r="128" spans="1:25" ht="18.75" x14ac:dyDescent="0.3">
      <c r="A128" s="823"/>
      <c r="B128" s="823"/>
      <c r="C128" s="823"/>
      <c r="D128" s="823"/>
      <c r="E128" s="823"/>
      <c r="F128" s="684"/>
      <c r="G128" s="990"/>
      <c r="H128" s="990"/>
      <c r="I128" s="786" t="str">
        <f t="shared" si="4"/>
        <v xml:space="preserve"> </v>
      </c>
      <c r="J128" s="786" t="str">
        <f t="shared" si="5"/>
        <v xml:space="preserve"> </v>
      </c>
      <c r="N128" s="823"/>
      <c r="O128" s="823"/>
      <c r="P128" s="823"/>
      <c r="Q128" s="823"/>
      <c r="R128" s="624"/>
      <c r="S128" s="638"/>
      <c r="T128" s="638"/>
      <c r="U128" s="624"/>
      <c r="V128" s="638"/>
      <c r="W128" s="990"/>
      <c r="X128" s="686" t="str">
        <f t="shared" si="6"/>
        <v xml:space="preserve"> </v>
      </c>
      <c r="Y128" s="786" t="str">
        <f t="shared" si="7"/>
        <v xml:space="preserve">  </v>
      </c>
    </row>
    <row r="129" spans="1:25" ht="18.75" x14ac:dyDescent="0.3">
      <c r="A129" s="823"/>
      <c r="B129" s="823"/>
      <c r="C129" s="823"/>
      <c r="D129" s="823"/>
      <c r="E129" s="823"/>
      <c r="F129" s="684"/>
      <c r="G129" s="990"/>
      <c r="H129" s="990"/>
      <c r="I129" s="786" t="str">
        <f t="shared" si="4"/>
        <v xml:space="preserve"> </v>
      </c>
      <c r="J129" s="786" t="str">
        <f t="shared" si="5"/>
        <v xml:space="preserve"> </v>
      </c>
      <c r="N129" s="823"/>
      <c r="O129" s="823"/>
      <c r="P129" s="823"/>
      <c r="Q129" s="823"/>
      <c r="R129" s="624"/>
      <c r="S129" s="638"/>
      <c r="T129" s="638"/>
      <c r="U129" s="624"/>
      <c r="V129" s="638"/>
      <c r="W129" s="990"/>
      <c r="X129" s="686" t="str">
        <f t="shared" si="6"/>
        <v xml:space="preserve"> </v>
      </c>
      <c r="Y129" s="786" t="str">
        <f t="shared" si="7"/>
        <v xml:space="preserve">  </v>
      </c>
    </row>
    <row r="130" spans="1:25" ht="18.75" x14ac:dyDescent="0.3">
      <c r="A130" s="823"/>
      <c r="B130" s="823"/>
      <c r="C130" s="823"/>
      <c r="D130" s="823"/>
      <c r="E130" s="823"/>
      <c r="F130" s="684"/>
      <c r="G130" s="990"/>
      <c r="H130" s="990"/>
      <c r="I130" s="786" t="str">
        <f t="shared" si="4"/>
        <v xml:space="preserve"> </v>
      </c>
      <c r="J130" s="786" t="str">
        <f t="shared" si="5"/>
        <v xml:space="preserve"> </v>
      </c>
      <c r="N130" s="823"/>
      <c r="O130" s="823"/>
      <c r="P130" s="823"/>
      <c r="Q130" s="823"/>
      <c r="R130" s="624"/>
      <c r="S130" s="638"/>
      <c r="T130" s="638"/>
      <c r="U130" s="624"/>
      <c r="V130" s="638"/>
      <c r="W130" s="990"/>
      <c r="X130" s="686" t="str">
        <f t="shared" si="6"/>
        <v xml:space="preserve"> </v>
      </c>
      <c r="Y130" s="786" t="str">
        <f t="shared" si="7"/>
        <v xml:space="preserve">  </v>
      </c>
    </row>
    <row r="131" spans="1:25" ht="18.75" x14ac:dyDescent="0.3">
      <c r="A131" s="823"/>
      <c r="B131" s="823"/>
      <c r="C131" s="823"/>
      <c r="D131" s="823"/>
      <c r="E131" s="823"/>
      <c r="F131" s="684"/>
      <c r="G131" s="990"/>
      <c r="H131" s="990"/>
      <c r="I131" s="786" t="str">
        <f t="shared" si="4"/>
        <v xml:space="preserve"> </v>
      </c>
      <c r="J131" s="786" t="str">
        <f t="shared" si="5"/>
        <v xml:space="preserve"> </v>
      </c>
      <c r="N131" s="823"/>
      <c r="O131" s="823"/>
      <c r="P131" s="823"/>
      <c r="Q131" s="823"/>
      <c r="R131" s="624"/>
      <c r="S131" s="638"/>
      <c r="T131" s="638"/>
      <c r="U131" s="624"/>
      <c r="V131" s="638"/>
      <c r="W131" s="990"/>
      <c r="X131" s="686" t="str">
        <f t="shared" si="6"/>
        <v xml:space="preserve"> </v>
      </c>
      <c r="Y131" s="786" t="str">
        <f t="shared" si="7"/>
        <v xml:space="preserve">  </v>
      </c>
    </row>
    <row r="132" spans="1:25" ht="18.75" x14ac:dyDescent="0.3">
      <c r="A132" s="823"/>
      <c r="B132" s="823"/>
      <c r="C132" s="823"/>
      <c r="D132" s="823"/>
      <c r="E132" s="823"/>
      <c r="F132" s="684"/>
      <c r="G132" s="990"/>
      <c r="H132" s="990"/>
      <c r="I132" s="786" t="str">
        <f t="shared" si="4"/>
        <v xml:space="preserve"> </v>
      </c>
      <c r="J132" s="786" t="str">
        <f t="shared" si="5"/>
        <v xml:space="preserve"> </v>
      </c>
      <c r="N132" s="823"/>
      <c r="O132" s="823"/>
      <c r="P132" s="823"/>
      <c r="Q132" s="823"/>
      <c r="R132" s="624"/>
      <c r="S132" s="638"/>
      <c r="T132" s="638"/>
      <c r="U132" s="624"/>
      <c r="V132" s="638"/>
      <c r="W132" s="990"/>
      <c r="X132" s="686" t="str">
        <f t="shared" si="6"/>
        <v xml:space="preserve"> </v>
      </c>
      <c r="Y132" s="786" t="str">
        <f t="shared" si="7"/>
        <v xml:space="preserve">  </v>
      </c>
    </row>
    <row r="133" spans="1:25" ht="18.75" x14ac:dyDescent="0.3">
      <c r="A133" s="823"/>
      <c r="B133" s="823"/>
      <c r="C133" s="823"/>
      <c r="D133" s="823"/>
      <c r="E133" s="823"/>
      <c r="F133" s="684"/>
      <c r="G133" s="990"/>
      <c r="H133" s="990"/>
      <c r="I133" s="786" t="str">
        <f t="shared" si="4"/>
        <v xml:space="preserve"> </v>
      </c>
      <c r="J133" s="786" t="str">
        <f t="shared" si="5"/>
        <v xml:space="preserve"> </v>
      </c>
      <c r="N133" s="823"/>
      <c r="O133" s="823"/>
      <c r="P133" s="823"/>
      <c r="Q133" s="823"/>
      <c r="R133" s="624"/>
      <c r="S133" s="638"/>
      <c r="T133" s="638"/>
      <c r="U133" s="624"/>
      <c r="V133" s="638"/>
      <c r="W133" s="990"/>
      <c r="X133" s="686" t="str">
        <f t="shared" si="6"/>
        <v xml:space="preserve"> </v>
      </c>
      <c r="Y133" s="786" t="str">
        <f t="shared" si="7"/>
        <v xml:space="preserve">  </v>
      </c>
    </row>
    <row r="134" spans="1:25" ht="18.75" x14ac:dyDescent="0.3">
      <c r="A134" s="823"/>
      <c r="B134" s="823"/>
      <c r="C134" s="823"/>
      <c r="D134" s="823"/>
      <c r="E134" s="823"/>
      <c r="F134" s="684"/>
      <c r="G134" s="990"/>
      <c r="H134" s="990"/>
      <c r="I134" s="786" t="str">
        <f t="shared" si="4"/>
        <v xml:space="preserve"> </v>
      </c>
      <c r="J134" s="786" t="str">
        <f t="shared" si="5"/>
        <v xml:space="preserve"> </v>
      </c>
      <c r="N134" s="823"/>
      <c r="O134" s="823"/>
      <c r="P134" s="823"/>
      <c r="Q134" s="823"/>
      <c r="R134" s="624"/>
      <c r="S134" s="638"/>
      <c r="T134" s="638"/>
      <c r="U134" s="624"/>
      <c r="V134" s="638"/>
      <c r="W134" s="990"/>
      <c r="X134" s="686" t="str">
        <f t="shared" si="6"/>
        <v xml:space="preserve"> </v>
      </c>
      <c r="Y134" s="786" t="str">
        <f t="shared" si="7"/>
        <v xml:space="preserve">  </v>
      </c>
    </row>
    <row r="135" spans="1:25" ht="18.75" x14ac:dyDescent="0.3">
      <c r="A135" s="823"/>
      <c r="B135" s="823"/>
      <c r="C135" s="823"/>
      <c r="D135" s="823"/>
      <c r="E135" s="823"/>
      <c r="F135" s="684"/>
      <c r="G135" s="990"/>
      <c r="H135" s="990"/>
      <c r="I135" s="786" t="str">
        <f t="shared" ref="I135:I198" si="8">IF(H135&gt;0,H135*0.187*10^-3," ")</f>
        <v xml:space="preserve"> </v>
      </c>
      <c r="J135" s="786" t="str">
        <f t="shared" ref="J135:J172" si="9">IFERROR(H135/G135," ")</f>
        <v xml:space="preserve"> </v>
      </c>
      <c r="N135" s="823"/>
      <c r="O135" s="823"/>
      <c r="P135" s="823"/>
      <c r="Q135" s="823"/>
      <c r="R135" s="624"/>
      <c r="S135" s="638"/>
      <c r="T135" s="638"/>
      <c r="U135" s="624"/>
      <c r="V135" s="638"/>
      <c r="W135" s="990"/>
      <c r="X135" s="686" t="str">
        <f t="shared" ref="X135:X198" si="10">IF(W135&gt;0,W135*0.187*10^-3," ")</f>
        <v xml:space="preserve"> </v>
      </c>
      <c r="Y135" s="786" t="str">
        <f t="shared" ref="Y135:Y198" si="11">IFERROR(W135/V135,"  ")</f>
        <v xml:space="preserve">  </v>
      </c>
    </row>
    <row r="136" spans="1:25" ht="18.75" x14ac:dyDescent="0.3">
      <c r="A136" s="823"/>
      <c r="B136" s="823"/>
      <c r="C136" s="823"/>
      <c r="D136" s="823"/>
      <c r="E136" s="823"/>
      <c r="F136" s="684"/>
      <c r="G136" s="990"/>
      <c r="H136" s="990"/>
      <c r="I136" s="786" t="str">
        <f t="shared" si="8"/>
        <v xml:space="preserve"> </v>
      </c>
      <c r="J136" s="786" t="str">
        <f t="shared" si="9"/>
        <v xml:space="preserve"> </v>
      </c>
      <c r="N136" s="823"/>
      <c r="O136" s="823"/>
      <c r="P136" s="823"/>
      <c r="Q136" s="823"/>
      <c r="R136" s="624"/>
      <c r="S136" s="638"/>
      <c r="T136" s="638"/>
      <c r="U136" s="624"/>
      <c r="V136" s="638"/>
      <c r="W136" s="990"/>
      <c r="X136" s="686" t="str">
        <f t="shared" si="10"/>
        <v xml:space="preserve"> </v>
      </c>
      <c r="Y136" s="786" t="str">
        <f t="shared" si="11"/>
        <v xml:space="preserve">  </v>
      </c>
    </row>
    <row r="137" spans="1:25" ht="18.75" x14ac:dyDescent="0.3">
      <c r="A137" s="823"/>
      <c r="B137" s="823"/>
      <c r="C137" s="823"/>
      <c r="D137" s="823"/>
      <c r="E137" s="823"/>
      <c r="F137" s="684"/>
      <c r="G137" s="990"/>
      <c r="H137" s="990"/>
      <c r="I137" s="786" t="str">
        <f t="shared" si="8"/>
        <v xml:space="preserve"> </v>
      </c>
      <c r="J137" s="786" t="str">
        <f t="shared" si="9"/>
        <v xml:space="preserve"> </v>
      </c>
      <c r="N137" s="823"/>
      <c r="O137" s="823"/>
      <c r="P137" s="823"/>
      <c r="Q137" s="823"/>
      <c r="R137" s="624"/>
      <c r="S137" s="638"/>
      <c r="T137" s="638"/>
      <c r="U137" s="624"/>
      <c r="V137" s="638"/>
      <c r="W137" s="990"/>
      <c r="X137" s="686" t="str">
        <f t="shared" si="10"/>
        <v xml:space="preserve"> </v>
      </c>
      <c r="Y137" s="786" t="str">
        <f t="shared" si="11"/>
        <v xml:space="preserve">  </v>
      </c>
    </row>
    <row r="138" spans="1:25" ht="18.75" x14ac:dyDescent="0.3">
      <c r="A138" s="823"/>
      <c r="B138" s="823"/>
      <c r="C138" s="823"/>
      <c r="D138" s="823"/>
      <c r="E138" s="823"/>
      <c r="F138" s="684"/>
      <c r="G138" s="990"/>
      <c r="H138" s="990"/>
      <c r="I138" s="786" t="str">
        <f t="shared" si="8"/>
        <v xml:space="preserve"> </v>
      </c>
      <c r="J138" s="786" t="str">
        <f t="shared" si="9"/>
        <v xml:space="preserve"> </v>
      </c>
      <c r="N138" s="823"/>
      <c r="O138" s="823"/>
      <c r="P138" s="823"/>
      <c r="Q138" s="823"/>
      <c r="R138" s="624"/>
      <c r="S138" s="638"/>
      <c r="T138" s="638"/>
      <c r="U138" s="624"/>
      <c r="V138" s="638"/>
      <c r="W138" s="990"/>
      <c r="X138" s="686" t="str">
        <f t="shared" si="10"/>
        <v xml:space="preserve"> </v>
      </c>
      <c r="Y138" s="786" t="str">
        <f t="shared" si="11"/>
        <v xml:space="preserve">  </v>
      </c>
    </row>
    <row r="139" spans="1:25" ht="18.75" x14ac:dyDescent="0.3">
      <c r="A139" s="823"/>
      <c r="B139" s="823"/>
      <c r="C139" s="823"/>
      <c r="D139" s="823"/>
      <c r="E139" s="823"/>
      <c r="F139" s="684"/>
      <c r="G139" s="990"/>
      <c r="H139" s="990"/>
      <c r="I139" s="786" t="str">
        <f t="shared" si="8"/>
        <v xml:space="preserve"> </v>
      </c>
      <c r="J139" s="786" t="str">
        <f t="shared" si="9"/>
        <v xml:space="preserve"> </v>
      </c>
      <c r="N139" s="823"/>
      <c r="O139" s="823"/>
      <c r="P139" s="823"/>
      <c r="Q139" s="823"/>
      <c r="R139" s="624"/>
      <c r="S139" s="638"/>
      <c r="T139" s="638"/>
      <c r="U139" s="624"/>
      <c r="V139" s="638"/>
      <c r="W139" s="990"/>
      <c r="X139" s="686" t="str">
        <f t="shared" si="10"/>
        <v xml:space="preserve"> </v>
      </c>
      <c r="Y139" s="786" t="str">
        <f t="shared" si="11"/>
        <v xml:space="preserve">  </v>
      </c>
    </row>
    <row r="140" spans="1:25" ht="18.75" x14ac:dyDescent="0.3">
      <c r="A140" s="823"/>
      <c r="B140" s="823"/>
      <c r="C140" s="823"/>
      <c r="D140" s="823"/>
      <c r="E140" s="823"/>
      <c r="F140" s="684"/>
      <c r="G140" s="990"/>
      <c r="H140" s="990"/>
      <c r="I140" s="786" t="str">
        <f t="shared" si="8"/>
        <v xml:space="preserve"> </v>
      </c>
      <c r="J140" s="786" t="str">
        <f t="shared" si="9"/>
        <v xml:space="preserve"> </v>
      </c>
      <c r="N140" s="823"/>
      <c r="O140" s="823"/>
      <c r="P140" s="823"/>
      <c r="Q140" s="823"/>
      <c r="R140" s="624"/>
      <c r="S140" s="638"/>
      <c r="T140" s="638"/>
      <c r="U140" s="624"/>
      <c r="V140" s="638"/>
      <c r="W140" s="990"/>
      <c r="X140" s="686" t="str">
        <f t="shared" si="10"/>
        <v xml:space="preserve"> </v>
      </c>
      <c r="Y140" s="786" t="str">
        <f t="shared" si="11"/>
        <v xml:space="preserve">  </v>
      </c>
    </row>
    <row r="141" spans="1:25" ht="18.75" x14ac:dyDescent="0.3">
      <c r="A141" s="823"/>
      <c r="B141" s="823"/>
      <c r="C141" s="823"/>
      <c r="D141" s="823"/>
      <c r="E141" s="823"/>
      <c r="F141" s="684"/>
      <c r="G141" s="990"/>
      <c r="H141" s="990"/>
      <c r="I141" s="786" t="str">
        <f t="shared" si="8"/>
        <v xml:space="preserve"> </v>
      </c>
      <c r="J141" s="786" t="str">
        <f t="shared" si="9"/>
        <v xml:space="preserve"> </v>
      </c>
      <c r="N141" s="823"/>
      <c r="O141" s="823"/>
      <c r="P141" s="823"/>
      <c r="Q141" s="823"/>
      <c r="R141" s="624"/>
      <c r="S141" s="638"/>
      <c r="T141" s="638"/>
      <c r="U141" s="624"/>
      <c r="V141" s="638"/>
      <c r="W141" s="990"/>
      <c r="X141" s="686" t="str">
        <f t="shared" si="10"/>
        <v xml:space="preserve"> </v>
      </c>
      <c r="Y141" s="786" t="str">
        <f t="shared" si="11"/>
        <v xml:space="preserve">  </v>
      </c>
    </row>
    <row r="142" spans="1:25" ht="18.75" x14ac:dyDescent="0.3">
      <c r="A142" s="823"/>
      <c r="B142" s="823"/>
      <c r="C142" s="823"/>
      <c r="D142" s="823"/>
      <c r="E142" s="823"/>
      <c r="F142" s="684"/>
      <c r="G142" s="990"/>
      <c r="H142" s="990"/>
      <c r="I142" s="786" t="str">
        <f t="shared" si="8"/>
        <v xml:space="preserve"> </v>
      </c>
      <c r="J142" s="786" t="str">
        <f t="shared" si="9"/>
        <v xml:space="preserve"> </v>
      </c>
      <c r="N142" s="823"/>
      <c r="O142" s="823"/>
      <c r="P142" s="823"/>
      <c r="Q142" s="823"/>
      <c r="R142" s="624"/>
      <c r="S142" s="638"/>
      <c r="T142" s="638"/>
      <c r="U142" s="624"/>
      <c r="V142" s="638"/>
      <c r="W142" s="990"/>
      <c r="X142" s="686" t="str">
        <f t="shared" si="10"/>
        <v xml:space="preserve"> </v>
      </c>
      <c r="Y142" s="786" t="str">
        <f t="shared" si="11"/>
        <v xml:space="preserve">  </v>
      </c>
    </row>
    <row r="143" spans="1:25" ht="18.75" x14ac:dyDescent="0.3">
      <c r="A143" s="823"/>
      <c r="B143" s="823"/>
      <c r="C143" s="823"/>
      <c r="D143" s="823"/>
      <c r="E143" s="823"/>
      <c r="F143" s="684"/>
      <c r="G143" s="990"/>
      <c r="H143" s="990"/>
      <c r="I143" s="786" t="str">
        <f t="shared" si="8"/>
        <v xml:space="preserve"> </v>
      </c>
      <c r="J143" s="786" t="str">
        <f t="shared" si="9"/>
        <v xml:space="preserve"> </v>
      </c>
      <c r="N143" s="823"/>
      <c r="O143" s="823"/>
      <c r="P143" s="823"/>
      <c r="Q143" s="823"/>
      <c r="R143" s="624"/>
      <c r="S143" s="638"/>
      <c r="T143" s="638"/>
      <c r="U143" s="624"/>
      <c r="V143" s="638"/>
      <c r="W143" s="990"/>
      <c r="X143" s="686" t="str">
        <f t="shared" si="10"/>
        <v xml:space="preserve"> </v>
      </c>
      <c r="Y143" s="786" t="str">
        <f t="shared" si="11"/>
        <v xml:space="preserve">  </v>
      </c>
    </row>
    <row r="144" spans="1:25" ht="18.75" x14ac:dyDescent="0.3">
      <c r="A144" s="823"/>
      <c r="B144" s="823"/>
      <c r="C144" s="823"/>
      <c r="D144" s="823"/>
      <c r="E144" s="823"/>
      <c r="F144" s="684"/>
      <c r="G144" s="990"/>
      <c r="H144" s="990"/>
      <c r="I144" s="786" t="str">
        <f t="shared" si="8"/>
        <v xml:space="preserve"> </v>
      </c>
      <c r="J144" s="786" t="str">
        <f t="shared" si="9"/>
        <v xml:space="preserve"> </v>
      </c>
      <c r="N144" s="823"/>
      <c r="O144" s="823"/>
      <c r="P144" s="823"/>
      <c r="Q144" s="823"/>
      <c r="R144" s="624"/>
      <c r="S144" s="638"/>
      <c r="T144" s="638"/>
      <c r="U144" s="624"/>
      <c r="V144" s="638"/>
      <c r="W144" s="990"/>
      <c r="X144" s="686" t="str">
        <f t="shared" si="10"/>
        <v xml:space="preserve"> </v>
      </c>
      <c r="Y144" s="786" t="str">
        <f t="shared" si="11"/>
        <v xml:space="preserve">  </v>
      </c>
    </row>
    <row r="145" spans="1:25" ht="18.75" x14ac:dyDescent="0.3">
      <c r="A145" s="823"/>
      <c r="B145" s="823"/>
      <c r="C145" s="823"/>
      <c r="D145" s="823"/>
      <c r="E145" s="823"/>
      <c r="F145" s="684"/>
      <c r="G145" s="990"/>
      <c r="H145" s="990"/>
      <c r="I145" s="786" t="str">
        <f t="shared" si="8"/>
        <v xml:space="preserve"> </v>
      </c>
      <c r="J145" s="786" t="str">
        <f t="shared" si="9"/>
        <v xml:space="preserve"> </v>
      </c>
      <c r="N145" s="823"/>
      <c r="O145" s="823"/>
      <c r="P145" s="823"/>
      <c r="Q145" s="823"/>
      <c r="R145" s="624"/>
      <c r="S145" s="638"/>
      <c r="T145" s="638"/>
      <c r="U145" s="624"/>
      <c r="V145" s="638"/>
      <c r="W145" s="990"/>
      <c r="X145" s="686" t="str">
        <f t="shared" si="10"/>
        <v xml:space="preserve"> </v>
      </c>
      <c r="Y145" s="786" t="str">
        <f t="shared" si="11"/>
        <v xml:space="preserve">  </v>
      </c>
    </row>
    <row r="146" spans="1:25" ht="18.75" x14ac:dyDescent="0.3">
      <c r="A146" s="823"/>
      <c r="B146" s="823"/>
      <c r="C146" s="823"/>
      <c r="D146" s="823"/>
      <c r="E146" s="823"/>
      <c r="F146" s="684"/>
      <c r="G146" s="990"/>
      <c r="H146" s="990"/>
      <c r="I146" s="786" t="str">
        <f t="shared" si="8"/>
        <v xml:space="preserve"> </v>
      </c>
      <c r="J146" s="786" t="str">
        <f t="shared" si="9"/>
        <v xml:space="preserve"> </v>
      </c>
      <c r="N146" s="823"/>
      <c r="O146" s="823"/>
      <c r="P146" s="823"/>
      <c r="Q146" s="823"/>
      <c r="R146" s="624"/>
      <c r="S146" s="638"/>
      <c r="T146" s="638"/>
      <c r="U146" s="624"/>
      <c r="V146" s="638"/>
      <c r="W146" s="990"/>
      <c r="X146" s="686" t="str">
        <f t="shared" si="10"/>
        <v xml:space="preserve"> </v>
      </c>
      <c r="Y146" s="786" t="str">
        <f t="shared" si="11"/>
        <v xml:space="preserve">  </v>
      </c>
    </row>
    <row r="147" spans="1:25" ht="18.75" x14ac:dyDescent="0.3">
      <c r="A147" s="823"/>
      <c r="B147" s="823"/>
      <c r="C147" s="823"/>
      <c r="D147" s="823"/>
      <c r="E147" s="823"/>
      <c r="F147" s="684"/>
      <c r="G147" s="990"/>
      <c r="H147" s="990"/>
      <c r="I147" s="786" t="str">
        <f t="shared" si="8"/>
        <v xml:space="preserve"> </v>
      </c>
      <c r="J147" s="786" t="str">
        <f t="shared" si="9"/>
        <v xml:space="preserve"> </v>
      </c>
      <c r="N147" s="823"/>
      <c r="O147" s="823"/>
      <c r="P147" s="823"/>
      <c r="Q147" s="823"/>
      <c r="R147" s="624"/>
      <c r="S147" s="638"/>
      <c r="T147" s="638"/>
      <c r="U147" s="624"/>
      <c r="V147" s="638"/>
      <c r="W147" s="990"/>
      <c r="X147" s="686" t="str">
        <f t="shared" si="10"/>
        <v xml:space="preserve"> </v>
      </c>
      <c r="Y147" s="786" t="str">
        <f t="shared" si="11"/>
        <v xml:space="preserve">  </v>
      </c>
    </row>
    <row r="148" spans="1:25" ht="18.75" x14ac:dyDescent="0.3">
      <c r="A148" s="823"/>
      <c r="B148" s="823"/>
      <c r="C148" s="823"/>
      <c r="D148" s="823"/>
      <c r="E148" s="823"/>
      <c r="F148" s="684"/>
      <c r="G148" s="990"/>
      <c r="H148" s="990"/>
      <c r="I148" s="786" t="str">
        <f t="shared" si="8"/>
        <v xml:space="preserve"> </v>
      </c>
      <c r="J148" s="786" t="str">
        <f t="shared" si="9"/>
        <v xml:space="preserve"> </v>
      </c>
      <c r="N148" s="823"/>
      <c r="O148" s="823"/>
      <c r="P148" s="823"/>
      <c r="Q148" s="823"/>
      <c r="R148" s="624"/>
      <c r="S148" s="638"/>
      <c r="T148" s="638"/>
      <c r="U148" s="624"/>
      <c r="V148" s="638"/>
      <c r="W148" s="990"/>
      <c r="X148" s="686" t="str">
        <f t="shared" si="10"/>
        <v xml:space="preserve"> </v>
      </c>
      <c r="Y148" s="786" t="str">
        <f t="shared" si="11"/>
        <v xml:space="preserve">  </v>
      </c>
    </row>
    <row r="149" spans="1:25" ht="18.75" x14ac:dyDescent="0.3">
      <c r="A149" s="823"/>
      <c r="B149" s="823"/>
      <c r="C149" s="823"/>
      <c r="D149" s="823"/>
      <c r="E149" s="823"/>
      <c r="F149" s="684"/>
      <c r="G149" s="990"/>
      <c r="H149" s="990"/>
      <c r="I149" s="786" t="str">
        <f t="shared" si="8"/>
        <v xml:space="preserve"> </v>
      </c>
      <c r="J149" s="786" t="str">
        <f t="shared" si="9"/>
        <v xml:space="preserve"> </v>
      </c>
      <c r="N149" s="823"/>
      <c r="O149" s="823"/>
      <c r="P149" s="823"/>
      <c r="Q149" s="823"/>
      <c r="R149" s="624"/>
      <c r="S149" s="638"/>
      <c r="T149" s="638"/>
      <c r="U149" s="624"/>
      <c r="V149" s="638"/>
      <c r="W149" s="990"/>
      <c r="X149" s="686" t="str">
        <f t="shared" si="10"/>
        <v xml:space="preserve"> </v>
      </c>
      <c r="Y149" s="786" t="str">
        <f t="shared" si="11"/>
        <v xml:space="preserve">  </v>
      </c>
    </row>
    <row r="150" spans="1:25" ht="18.75" x14ac:dyDescent="0.3">
      <c r="A150" s="823"/>
      <c r="B150" s="823"/>
      <c r="C150" s="823"/>
      <c r="D150" s="823"/>
      <c r="E150" s="823"/>
      <c r="F150" s="684"/>
      <c r="G150" s="990"/>
      <c r="H150" s="990"/>
      <c r="I150" s="786" t="str">
        <f t="shared" si="8"/>
        <v xml:space="preserve"> </v>
      </c>
      <c r="J150" s="786" t="str">
        <f t="shared" si="9"/>
        <v xml:space="preserve"> </v>
      </c>
      <c r="N150" s="823"/>
      <c r="O150" s="823"/>
      <c r="P150" s="823"/>
      <c r="Q150" s="823"/>
      <c r="R150" s="624"/>
      <c r="S150" s="638"/>
      <c r="T150" s="638"/>
      <c r="U150" s="624"/>
      <c r="V150" s="638"/>
      <c r="W150" s="990"/>
      <c r="X150" s="686" t="str">
        <f t="shared" si="10"/>
        <v xml:space="preserve"> </v>
      </c>
      <c r="Y150" s="786" t="str">
        <f t="shared" si="11"/>
        <v xml:space="preserve">  </v>
      </c>
    </row>
    <row r="151" spans="1:25" ht="18.75" x14ac:dyDescent="0.3">
      <c r="A151" s="823"/>
      <c r="B151" s="823"/>
      <c r="C151" s="823"/>
      <c r="D151" s="823"/>
      <c r="E151" s="823"/>
      <c r="F151" s="684"/>
      <c r="G151" s="990"/>
      <c r="H151" s="990"/>
      <c r="I151" s="786" t="str">
        <f t="shared" si="8"/>
        <v xml:space="preserve"> </v>
      </c>
      <c r="J151" s="786" t="str">
        <f t="shared" si="9"/>
        <v xml:space="preserve"> </v>
      </c>
      <c r="N151" s="823"/>
      <c r="O151" s="823"/>
      <c r="P151" s="823"/>
      <c r="Q151" s="823"/>
      <c r="R151" s="624"/>
      <c r="S151" s="638"/>
      <c r="T151" s="638"/>
      <c r="U151" s="624"/>
      <c r="V151" s="638"/>
      <c r="W151" s="990"/>
      <c r="X151" s="686" t="str">
        <f t="shared" si="10"/>
        <v xml:space="preserve"> </v>
      </c>
      <c r="Y151" s="786" t="str">
        <f t="shared" si="11"/>
        <v xml:space="preserve">  </v>
      </c>
    </row>
    <row r="152" spans="1:25" ht="18.75" x14ac:dyDescent="0.3">
      <c r="A152" s="823"/>
      <c r="B152" s="823"/>
      <c r="C152" s="823"/>
      <c r="D152" s="823"/>
      <c r="E152" s="823"/>
      <c r="F152" s="684"/>
      <c r="G152" s="990"/>
      <c r="H152" s="990"/>
      <c r="I152" s="786" t="str">
        <f t="shared" si="8"/>
        <v xml:space="preserve"> </v>
      </c>
      <c r="J152" s="786" t="str">
        <f t="shared" si="9"/>
        <v xml:space="preserve"> </v>
      </c>
      <c r="N152" s="823"/>
      <c r="O152" s="823"/>
      <c r="P152" s="823"/>
      <c r="Q152" s="823"/>
      <c r="R152" s="624"/>
      <c r="S152" s="638"/>
      <c r="T152" s="638"/>
      <c r="U152" s="624"/>
      <c r="V152" s="638"/>
      <c r="W152" s="990"/>
      <c r="X152" s="686" t="str">
        <f t="shared" si="10"/>
        <v xml:space="preserve"> </v>
      </c>
      <c r="Y152" s="786" t="str">
        <f t="shared" si="11"/>
        <v xml:space="preserve">  </v>
      </c>
    </row>
    <row r="153" spans="1:25" ht="18.75" x14ac:dyDescent="0.3">
      <c r="A153" s="823"/>
      <c r="B153" s="823"/>
      <c r="C153" s="823"/>
      <c r="D153" s="823"/>
      <c r="E153" s="823"/>
      <c r="F153" s="684"/>
      <c r="G153" s="990"/>
      <c r="H153" s="990"/>
      <c r="I153" s="786" t="str">
        <f t="shared" si="8"/>
        <v xml:space="preserve"> </v>
      </c>
      <c r="J153" s="786" t="str">
        <f t="shared" si="9"/>
        <v xml:space="preserve"> </v>
      </c>
      <c r="N153" s="823"/>
      <c r="O153" s="823"/>
      <c r="P153" s="823"/>
      <c r="Q153" s="823"/>
      <c r="R153" s="624"/>
      <c r="S153" s="638"/>
      <c r="T153" s="638"/>
      <c r="U153" s="624"/>
      <c r="V153" s="638"/>
      <c r="W153" s="990"/>
      <c r="X153" s="686" t="str">
        <f t="shared" si="10"/>
        <v xml:space="preserve"> </v>
      </c>
      <c r="Y153" s="786" t="str">
        <f t="shared" si="11"/>
        <v xml:space="preserve">  </v>
      </c>
    </row>
    <row r="154" spans="1:25" ht="18.75" x14ac:dyDescent="0.3">
      <c r="A154" s="823"/>
      <c r="B154" s="823"/>
      <c r="C154" s="823"/>
      <c r="D154" s="823"/>
      <c r="E154" s="823"/>
      <c r="F154" s="684"/>
      <c r="G154" s="990"/>
      <c r="H154" s="990"/>
      <c r="I154" s="786" t="str">
        <f t="shared" si="8"/>
        <v xml:space="preserve"> </v>
      </c>
      <c r="J154" s="786" t="str">
        <f t="shared" si="9"/>
        <v xml:space="preserve"> </v>
      </c>
      <c r="N154" s="823"/>
      <c r="O154" s="823"/>
      <c r="P154" s="823"/>
      <c r="Q154" s="823"/>
      <c r="R154" s="624"/>
      <c r="S154" s="638"/>
      <c r="T154" s="638"/>
      <c r="U154" s="624"/>
      <c r="V154" s="638"/>
      <c r="W154" s="990"/>
      <c r="X154" s="686" t="str">
        <f t="shared" si="10"/>
        <v xml:space="preserve"> </v>
      </c>
      <c r="Y154" s="786" t="str">
        <f t="shared" si="11"/>
        <v xml:space="preserve">  </v>
      </c>
    </row>
    <row r="155" spans="1:25" ht="18.75" x14ac:dyDescent="0.3">
      <c r="A155" s="823"/>
      <c r="B155" s="823"/>
      <c r="C155" s="823"/>
      <c r="D155" s="823"/>
      <c r="E155" s="823"/>
      <c r="F155" s="684"/>
      <c r="G155" s="990"/>
      <c r="H155" s="990"/>
      <c r="I155" s="786" t="str">
        <f t="shared" si="8"/>
        <v xml:space="preserve"> </v>
      </c>
      <c r="J155" s="786" t="str">
        <f t="shared" si="9"/>
        <v xml:space="preserve"> </v>
      </c>
      <c r="N155" s="823"/>
      <c r="O155" s="823"/>
      <c r="P155" s="823"/>
      <c r="Q155" s="823"/>
      <c r="R155" s="624"/>
      <c r="S155" s="638"/>
      <c r="T155" s="638"/>
      <c r="U155" s="624"/>
      <c r="V155" s="638"/>
      <c r="W155" s="990"/>
      <c r="X155" s="686" t="str">
        <f t="shared" si="10"/>
        <v xml:space="preserve"> </v>
      </c>
      <c r="Y155" s="786" t="str">
        <f t="shared" si="11"/>
        <v xml:space="preserve">  </v>
      </c>
    </row>
    <row r="156" spans="1:25" ht="18.75" x14ac:dyDescent="0.3">
      <c r="A156" s="823"/>
      <c r="B156" s="823"/>
      <c r="C156" s="823"/>
      <c r="D156" s="823"/>
      <c r="E156" s="823"/>
      <c r="F156" s="684"/>
      <c r="G156" s="990"/>
      <c r="H156" s="990"/>
      <c r="I156" s="786" t="str">
        <f t="shared" si="8"/>
        <v xml:space="preserve"> </v>
      </c>
      <c r="J156" s="786" t="str">
        <f t="shared" si="9"/>
        <v xml:space="preserve"> </v>
      </c>
      <c r="N156" s="823"/>
      <c r="O156" s="823"/>
      <c r="P156" s="823"/>
      <c r="Q156" s="823"/>
      <c r="R156" s="624"/>
      <c r="S156" s="638"/>
      <c r="T156" s="638"/>
      <c r="U156" s="624"/>
      <c r="V156" s="638"/>
      <c r="W156" s="990"/>
      <c r="X156" s="686" t="str">
        <f t="shared" si="10"/>
        <v xml:space="preserve"> </v>
      </c>
      <c r="Y156" s="786" t="str">
        <f t="shared" si="11"/>
        <v xml:space="preserve">  </v>
      </c>
    </row>
    <row r="157" spans="1:25" ht="18.75" x14ac:dyDescent="0.3">
      <c r="A157" s="823"/>
      <c r="B157" s="823"/>
      <c r="C157" s="823"/>
      <c r="D157" s="823"/>
      <c r="E157" s="823"/>
      <c r="F157" s="684"/>
      <c r="G157" s="990"/>
      <c r="H157" s="990"/>
      <c r="I157" s="786" t="str">
        <f t="shared" si="8"/>
        <v xml:space="preserve"> </v>
      </c>
      <c r="J157" s="786" t="str">
        <f t="shared" si="9"/>
        <v xml:space="preserve"> </v>
      </c>
      <c r="N157" s="823"/>
      <c r="O157" s="823"/>
      <c r="P157" s="823"/>
      <c r="Q157" s="823"/>
      <c r="R157" s="624"/>
      <c r="S157" s="638"/>
      <c r="T157" s="638"/>
      <c r="U157" s="624"/>
      <c r="V157" s="638"/>
      <c r="W157" s="990"/>
      <c r="X157" s="686" t="str">
        <f t="shared" si="10"/>
        <v xml:space="preserve"> </v>
      </c>
      <c r="Y157" s="786" t="str">
        <f t="shared" si="11"/>
        <v xml:space="preserve">  </v>
      </c>
    </row>
    <row r="158" spans="1:25" ht="18.75" x14ac:dyDescent="0.3">
      <c r="A158" s="823"/>
      <c r="B158" s="823"/>
      <c r="C158" s="823"/>
      <c r="D158" s="823"/>
      <c r="E158" s="823"/>
      <c r="F158" s="684"/>
      <c r="G158" s="990"/>
      <c r="H158" s="990"/>
      <c r="I158" s="786" t="str">
        <f t="shared" si="8"/>
        <v xml:space="preserve"> </v>
      </c>
      <c r="J158" s="786" t="str">
        <f t="shared" si="9"/>
        <v xml:space="preserve"> </v>
      </c>
      <c r="N158" s="823"/>
      <c r="O158" s="823"/>
      <c r="P158" s="823"/>
      <c r="Q158" s="823"/>
      <c r="R158" s="624"/>
      <c r="S158" s="638"/>
      <c r="T158" s="638"/>
      <c r="U158" s="624"/>
      <c r="V158" s="638"/>
      <c r="W158" s="990"/>
      <c r="X158" s="686" t="str">
        <f t="shared" si="10"/>
        <v xml:space="preserve"> </v>
      </c>
      <c r="Y158" s="786" t="str">
        <f t="shared" si="11"/>
        <v xml:space="preserve">  </v>
      </c>
    </row>
    <row r="159" spans="1:25" ht="18.75" x14ac:dyDescent="0.3">
      <c r="A159" s="823"/>
      <c r="B159" s="823"/>
      <c r="C159" s="823"/>
      <c r="D159" s="823"/>
      <c r="E159" s="823"/>
      <c r="F159" s="684"/>
      <c r="G159" s="990"/>
      <c r="H159" s="990"/>
      <c r="I159" s="786" t="str">
        <f t="shared" si="8"/>
        <v xml:space="preserve"> </v>
      </c>
      <c r="J159" s="786" t="str">
        <f t="shared" si="9"/>
        <v xml:space="preserve"> </v>
      </c>
      <c r="N159" s="823"/>
      <c r="O159" s="823"/>
      <c r="P159" s="823"/>
      <c r="Q159" s="823"/>
      <c r="R159" s="624"/>
      <c r="S159" s="638"/>
      <c r="T159" s="638"/>
      <c r="U159" s="624"/>
      <c r="V159" s="638"/>
      <c r="W159" s="990"/>
      <c r="X159" s="686" t="str">
        <f t="shared" si="10"/>
        <v xml:space="preserve"> </v>
      </c>
      <c r="Y159" s="786" t="str">
        <f t="shared" si="11"/>
        <v xml:space="preserve">  </v>
      </c>
    </row>
    <row r="160" spans="1:25" ht="18.75" x14ac:dyDescent="0.3">
      <c r="A160" s="823"/>
      <c r="B160" s="823"/>
      <c r="C160" s="823"/>
      <c r="D160" s="823"/>
      <c r="E160" s="823"/>
      <c r="F160" s="684"/>
      <c r="G160" s="990"/>
      <c r="H160" s="990"/>
      <c r="I160" s="786" t="str">
        <f t="shared" si="8"/>
        <v xml:space="preserve"> </v>
      </c>
      <c r="J160" s="786" t="str">
        <f t="shared" si="9"/>
        <v xml:space="preserve"> </v>
      </c>
      <c r="N160" s="823"/>
      <c r="O160" s="823"/>
      <c r="P160" s="823"/>
      <c r="Q160" s="823"/>
      <c r="R160" s="624"/>
      <c r="S160" s="638"/>
      <c r="T160" s="638"/>
      <c r="U160" s="624"/>
      <c r="V160" s="638"/>
      <c r="W160" s="990"/>
      <c r="X160" s="686" t="str">
        <f t="shared" si="10"/>
        <v xml:space="preserve"> </v>
      </c>
      <c r="Y160" s="786" t="str">
        <f t="shared" si="11"/>
        <v xml:space="preserve">  </v>
      </c>
    </row>
    <row r="161" spans="1:25" ht="18.75" x14ac:dyDescent="0.3">
      <c r="A161" s="823"/>
      <c r="B161" s="823"/>
      <c r="C161" s="823"/>
      <c r="D161" s="823"/>
      <c r="E161" s="823"/>
      <c r="F161" s="684"/>
      <c r="G161" s="990"/>
      <c r="H161" s="990"/>
      <c r="I161" s="786" t="str">
        <f t="shared" si="8"/>
        <v xml:space="preserve"> </v>
      </c>
      <c r="J161" s="786" t="str">
        <f t="shared" si="9"/>
        <v xml:space="preserve"> </v>
      </c>
      <c r="N161" s="823"/>
      <c r="O161" s="823"/>
      <c r="P161" s="823"/>
      <c r="Q161" s="823"/>
      <c r="R161" s="624"/>
      <c r="S161" s="638"/>
      <c r="T161" s="638"/>
      <c r="U161" s="624"/>
      <c r="V161" s="638"/>
      <c r="W161" s="990"/>
      <c r="X161" s="686" t="str">
        <f t="shared" si="10"/>
        <v xml:space="preserve"> </v>
      </c>
      <c r="Y161" s="786" t="str">
        <f t="shared" si="11"/>
        <v xml:space="preserve">  </v>
      </c>
    </row>
    <row r="162" spans="1:25" ht="18.75" x14ac:dyDescent="0.3">
      <c r="A162" s="823"/>
      <c r="B162" s="823"/>
      <c r="C162" s="823"/>
      <c r="D162" s="823"/>
      <c r="E162" s="823"/>
      <c r="F162" s="684"/>
      <c r="G162" s="990"/>
      <c r="H162" s="990"/>
      <c r="I162" s="786" t="str">
        <f t="shared" si="8"/>
        <v xml:space="preserve"> </v>
      </c>
      <c r="J162" s="786" t="str">
        <f t="shared" si="9"/>
        <v xml:space="preserve"> </v>
      </c>
      <c r="N162" s="823"/>
      <c r="O162" s="823"/>
      <c r="P162" s="823"/>
      <c r="Q162" s="823"/>
      <c r="R162" s="624"/>
      <c r="S162" s="638"/>
      <c r="T162" s="638"/>
      <c r="U162" s="624"/>
      <c r="V162" s="638"/>
      <c r="W162" s="990"/>
      <c r="X162" s="686" t="str">
        <f t="shared" si="10"/>
        <v xml:space="preserve"> </v>
      </c>
      <c r="Y162" s="786" t="str">
        <f t="shared" si="11"/>
        <v xml:space="preserve">  </v>
      </c>
    </row>
    <row r="163" spans="1:25" ht="18.75" x14ac:dyDescent="0.3">
      <c r="A163" s="823"/>
      <c r="B163" s="823"/>
      <c r="C163" s="823"/>
      <c r="D163" s="823"/>
      <c r="E163" s="823"/>
      <c r="F163" s="684"/>
      <c r="G163" s="990"/>
      <c r="H163" s="990"/>
      <c r="I163" s="786" t="str">
        <f t="shared" si="8"/>
        <v xml:space="preserve"> </v>
      </c>
      <c r="J163" s="786" t="str">
        <f t="shared" si="9"/>
        <v xml:space="preserve"> </v>
      </c>
      <c r="N163" s="823"/>
      <c r="O163" s="823"/>
      <c r="P163" s="823"/>
      <c r="Q163" s="823"/>
      <c r="R163" s="624"/>
      <c r="S163" s="638"/>
      <c r="T163" s="638"/>
      <c r="U163" s="624"/>
      <c r="V163" s="638"/>
      <c r="W163" s="990"/>
      <c r="X163" s="686" t="str">
        <f t="shared" si="10"/>
        <v xml:space="preserve"> </v>
      </c>
      <c r="Y163" s="786" t="str">
        <f t="shared" si="11"/>
        <v xml:space="preserve">  </v>
      </c>
    </row>
    <row r="164" spans="1:25" ht="18.75" x14ac:dyDescent="0.3">
      <c r="A164" s="823"/>
      <c r="B164" s="823"/>
      <c r="C164" s="823"/>
      <c r="D164" s="823"/>
      <c r="E164" s="823"/>
      <c r="F164" s="684"/>
      <c r="G164" s="990"/>
      <c r="H164" s="990"/>
      <c r="I164" s="786" t="str">
        <f t="shared" si="8"/>
        <v xml:space="preserve"> </v>
      </c>
      <c r="J164" s="786" t="str">
        <f t="shared" si="9"/>
        <v xml:space="preserve"> </v>
      </c>
      <c r="N164" s="823"/>
      <c r="O164" s="823"/>
      <c r="P164" s="823"/>
      <c r="Q164" s="823"/>
      <c r="R164" s="624"/>
      <c r="S164" s="638"/>
      <c r="T164" s="638"/>
      <c r="U164" s="624"/>
      <c r="V164" s="638"/>
      <c r="W164" s="990"/>
      <c r="X164" s="686" t="str">
        <f t="shared" si="10"/>
        <v xml:space="preserve"> </v>
      </c>
      <c r="Y164" s="786" t="str">
        <f t="shared" si="11"/>
        <v xml:space="preserve">  </v>
      </c>
    </row>
    <row r="165" spans="1:25" ht="18.75" x14ac:dyDescent="0.3">
      <c r="A165" s="823"/>
      <c r="B165" s="823"/>
      <c r="C165" s="823"/>
      <c r="D165" s="823"/>
      <c r="E165" s="823"/>
      <c r="F165" s="684"/>
      <c r="G165" s="990"/>
      <c r="H165" s="990"/>
      <c r="I165" s="786" t="str">
        <f t="shared" si="8"/>
        <v xml:space="preserve"> </v>
      </c>
      <c r="J165" s="786" t="str">
        <f t="shared" si="9"/>
        <v xml:space="preserve"> </v>
      </c>
      <c r="N165" s="823"/>
      <c r="O165" s="823"/>
      <c r="P165" s="823"/>
      <c r="Q165" s="823"/>
      <c r="R165" s="624"/>
      <c r="S165" s="638"/>
      <c r="T165" s="638"/>
      <c r="U165" s="624"/>
      <c r="V165" s="638"/>
      <c r="W165" s="990"/>
      <c r="X165" s="686" t="str">
        <f t="shared" si="10"/>
        <v xml:space="preserve"> </v>
      </c>
      <c r="Y165" s="786" t="str">
        <f t="shared" si="11"/>
        <v xml:space="preserve">  </v>
      </c>
    </row>
    <row r="166" spans="1:25" ht="18.75" x14ac:dyDescent="0.3">
      <c r="A166" s="823"/>
      <c r="B166" s="823"/>
      <c r="C166" s="823"/>
      <c r="D166" s="823"/>
      <c r="E166" s="823"/>
      <c r="F166" s="684"/>
      <c r="G166" s="990"/>
      <c r="H166" s="990"/>
      <c r="I166" s="786" t="str">
        <f t="shared" si="8"/>
        <v xml:space="preserve"> </v>
      </c>
      <c r="J166" s="786" t="str">
        <f t="shared" si="9"/>
        <v xml:space="preserve"> </v>
      </c>
      <c r="N166" s="823"/>
      <c r="O166" s="823"/>
      <c r="P166" s="823"/>
      <c r="Q166" s="823"/>
      <c r="R166" s="624"/>
      <c r="S166" s="638"/>
      <c r="T166" s="638"/>
      <c r="U166" s="624"/>
      <c r="V166" s="638"/>
      <c r="W166" s="990"/>
      <c r="X166" s="686" t="str">
        <f t="shared" si="10"/>
        <v xml:space="preserve"> </v>
      </c>
      <c r="Y166" s="786" t="str">
        <f t="shared" si="11"/>
        <v xml:space="preserve">  </v>
      </c>
    </row>
    <row r="167" spans="1:25" ht="18.75" x14ac:dyDescent="0.3">
      <c r="A167" s="823"/>
      <c r="B167" s="823"/>
      <c r="C167" s="823"/>
      <c r="D167" s="823"/>
      <c r="E167" s="823"/>
      <c r="F167" s="684"/>
      <c r="G167" s="990"/>
      <c r="H167" s="990"/>
      <c r="I167" s="786" t="str">
        <f t="shared" si="8"/>
        <v xml:space="preserve"> </v>
      </c>
      <c r="J167" s="786" t="str">
        <f t="shared" si="9"/>
        <v xml:space="preserve"> </v>
      </c>
      <c r="N167" s="823"/>
      <c r="O167" s="823"/>
      <c r="P167" s="823"/>
      <c r="Q167" s="823"/>
      <c r="R167" s="624"/>
      <c r="S167" s="638"/>
      <c r="T167" s="638"/>
      <c r="U167" s="624"/>
      <c r="V167" s="638"/>
      <c r="W167" s="990"/>
      <c r="X167" s="686" t="str">
        <f t="shared" si="10"/>
        <v xml:space="preserve"> </v>
      </c>
      <c r="Y167" s="786" t="str">
        <f t="shared" si="11"/>
        <v xml:space="preserve">  </v>
      </c>
    </row>
    <row r="168" spans="1:25" ht="18.75" x14ac:dyDescent="0.3">
      <c r="A168" s="823"/>
      <c r="B168" s="823"/>
      <c r="C168" s="823"/>
      <c r="D168" s="823"/>
      <c r="E168" s="823"/>
      <c r="F168" s="684"/>
      <c r="G168" s="990"/>
      <c r="H168" s="990"/>
      <c r="I168" s="786" t="str">
        <f t="shared" si="8"/>
        <v xml:space="preserve"> </v>
      </c>
      <c r="J168" s="786" t="str">
        <f t="shared" si="9"/>
        <v xml:space="preserve"> </v>
      </c>
      <c r="N168" s="823"/>
      <c r="O168" s="823"/>
      <c r="P168" s="823"/>
      <c r="Q168" s="823"/>
      <c r="R168" s="624"/>
      <c r="S168" s="638"/>
      <c r="T168" s="638"/>
      <c r="U168" s="624"/>
      <c r="V168" s="638"/>
      <c r="W168" s="990"/>
      <c r="X168" s="686" t="str">
        <f t="shared" si="10"/>
        <v xml:space="preserve"> </v>
      </c>
      <c r="Y168" s="786" t="str">
        <f t="shared" si="11"/>
        <v xml:space="preserve">  </v>
      </c>
    </row>
    <row r="169" spans="1:25" ht="18.75" x14ac:dyDescent="0.3">
      <c r="A169" s="823"/>
      <c r="B169" s="823"/>
      <c r="C169" s="823"/>
      <c r="D169" s="823"/>
      <c r="E169" s="823"/>
      <c r="F169" s="684"/>
      <c r="G169" s="990"/>
      <c r="H169" s="990"/>
      <c r="I169" s="786" t="str">
        <f t="shared" si="8"/>
        <v xml:space="preserve"> </v>
      </c>
      <c r="J169" s="786" t="str">
        <f t="shared" si="9"/>
        <v xml:space="preserve"> </v>
      </c>
      <c r="N169" s="823"/>
      <c r="O169" s="823"/>
      <c r="P169" s="823"/>
      <c r="Q169" s="823"/>
      <c r="R169" s="624"/>
      <c r="S169" s="638"/>
      <c r="T169" s="638"/>
      <c r="U169" s="624"/>
      <c r="V169" s="638"/>
      <c r="W169" s="990"/>
      <c r="X169" s="686" t="str">
        <f t="shared" si="10"/>
        <v xml:space="preserve"> </v>
      </c>
      <c r="Y169" s="786" t="str">
        <f t="shared" si="11"/>
        <v xml:space="preserve">  </v>
      </c>
    </row>
    <row r="170" spans="1:25" ht="18.75" x14ac:dyDescent="0.3">
      <c r="A170" s="823"/>
      <c r="B170" s="823"/>
      <c r="C170" s="823"/>
      <c r="D170" s="823"/>
      <c r="E170" s="823"/>
      <c r="F170" s="684"/>
      <c r="G170" s="990"/>
      <c r="H170" s="990"/>
      <c r="I170" s="786" t="str">
        <f t="shared" si="8"/>
        <v xml:space="preserve"> </v>
      </c>
      <c r="J170" s="786" t="str">
        <f t="shared" si="9"/>
        <v xml:space="preserve"> </v>
      </c>
      <c r="N170" s="823"/>
      <c r="O170" s="823"/>
      <c r="P170" s="823"/>
      <c r="Q170" s="823"/>
      <c r="R170" s="624"/>
      <c r="S170" s="638"/>
      <c r="T170" s="638"/>
      <c r="U170" s="624"/>
      <c r="V170" s="638"/>
      <c r="W170" s="990"/>
      <c r="X170" s="686" t="str">
        <f t="shared" si="10"/>
        <v xml:space="preserve"> </v>
      </c>
      <c r="Y170" s="786" t="str">
        <f t="shared" si="11"/>
        <v xml:space="preserve">  </v>
      </c>
    </row>
    <row r="171" spans="1:25" ht="18.75" x14ac:dyDescent="0.3">
      <c r="A171" s="823"/>
      <c r="B171" s="823"/>
      <c r="C171" s="823"/>
      <c r="D171" s="823"/>
      <c r="E171" s="823"/>
      <c r="F171" s="684"/>
      <c r="G171" s="990"/>
      <c r="H171" s="990"/>
      <c r="I171" s="786" t="str">
        <f t="shared" si="8"/>
        <v xml:space="preserve"> </v>
      </c>
      <c r="J171" s="786" t="str">
        <f t="shared" si="9"/>
        <v xml:space="preserve"> </v>
      </c>
      <c r="N171" s="823"/>
      <c r="O171" s="823"/>
      <c r="P171" s="823"/>
      <c r="Q171" s="823"/>
      <c r="R171" s="624"/>
      <c r="S171" s="638"/>
      <c r="T171" s="638"/>
      <c r="U171" s="624"/>
      <c r="V171" s="638"/>
      <c r="W171" s="990"/>
      <c r="X171" s="686" t="str">
        <f t="shared" si="10"/>
        <v xml:space="preserve"> </v>
      </c>
      <c r="Y171" s="786" t="str">
        <f t="shared" si="11"/>
        <v xml:space="preserve">  </v>
      </c>
    </row>
    <row r="172" spans="1:25" ht="18.75" x14ac:dyDescent="0.3">
      <c r="A172" s="823"/>
      <c r="B172" s="823"/>
      <c r="C172" s="823"/>
      <c r="D172" s="823"/>
      <c r="E172" s="823"/>
      <c r="F172" s="684"/>
      <c r="G172" s="990"/>
      <c r="H172" s="990"/>
      <c r="I172" s="786" t="str">
        <f t="shared" si="8"/>
        <v xml:space="preserve"> </v>
      </c>
      <c r="J172" s="786" t="str">
        <f t="shared" si="9"/>
        <v xml:space="preserve"> </v>
      </c>
      <c r="N172" s="823"/>
      <c r="O172" s="823"/>
      <c r="P172" s="823"/>
      <c r="Q172" s="823"/>
      <c r="R172" s="624"/>
      <c r="S172" s="638"/>
      <c r="T172" s="638"/>
      <c r="U172" s="624"/>
      <c r="V172" s="638"/>
      <c r="W172" s="990"/>
      <c r="X172" s="686" t="str">
        <f t="shared" si="10"/>
        <v xml:space="preserve"> </v>
      </c>
      <c r="Y172" s="786" t="str">
        <f t="shared" si="11"/>
        <v xml:space="preserve">  </v>
      </c>
    </row>
    <row r="173" spans="1:25" ht="18.75" x14ac:dyDescent="0.3">
      <c r="A173" s="823"/>
      <c r="B173" s="823"/>
      <c r="C173" s="823"/>
      <c r="D173" s="823"/>
      <c r="E173" s="823"/>
      <c r="F173" s="684"/>
      <c r="G173" s="990"/>
      <c r="H173" s="990"/>
      <c r="I173" s="786" t="str">
        <f t="shared" si="8"/>
        <v xml:space="preserve"> </v>
      </c>
      <c r="J173" s="786" t="str">
        <f t="shared" ref="J173:J236" si="12">IFERROR(H173/G173," ")</f>
        <v xml:space="preserve"> </v>
      </c>
      <c r="N173" s="823"/>
      <c r="O173" s="823"/>
      <c r="P173" s="823"/>
      <c r="Q173" s="823"/>
      <c r="R173" s="624"/>
      <c r="S173" s="638"/>
      <c r="T173" s="638"/>
      <c r="U173" s="624"/>
      <c r="V173" s="638"/>
      <c r="W173" s="990"/>
      <c r="X173" s="686" t="str">
        <f t="shared" si="10"/>
        <v xml:space="preserve"> </v>
      </c>
      <c r="Y173" s="786" t="str">
        <f t="shared" si="11"/>
        <v xml:space="preserve">  </v>
      </c>
    </row>
    <row r="174" spans="1:25" ht="18.75" x14ac:dyDescent="0.3">
      <c r="A174" s="823"/>
      <c r="B174" s="823"/>
      <c r="C174" s="823"/>
      <c r="D174" s="823"/>
      <c r="E174" s="823"/>
      <c r="F174" s="684"/>
      <c r="G174" s="990"/>
      <c r="H174" s="990"/>
      <c r="I174" s="786" t="str">
        <f t="shared" si="8"/>
        <v xml:space="preserve"> </v>
      </c>
      <c r="J174" s="786" t="str">
        <f t="shared" si="12"/>
        <v xml:space="preserve"> </v>
      </c>
      <c r="N174" s="823"/>
      <c r="O174" s="823"/>
      <c r="P174" s="823"/>
      <c r="Q174" s="823"/>
      <c r="R174" s="624"/>
      <c r="S174" s="638"/>
      <c r="T174" s="638"/>
      <c r="U174" s="624"/>
      <c r="V174" s="638"/>
      <c r="W174" s="990"/>
      <c r="X174" s="686" t="str">
        <f t="shared" si="10"/>
        <v xml:space="preserve"> </v>
      </c>
      <c r="Y174" s="786" t="str">
        <f t="shared" si="11"/>
        <v xml:space="preserve">  </v>
      </c>
    </row>
    <row r="175" spans="1:25" ht="18.75" x14ac:dyDescent="0.3">
      <c r="A175" s="823"/>
      <c r="B175" s="823"/>
      <c r="C175" s="823"/>
      <c r="D175" s="823"/>
      <c r="E175" s="823"/>
      <c r="F175" s="684"/>
      <c r="G175" s="990"/>
      <c r="H175" s="990"/>
      <c r="I175" s="786" t="str">
        <f t="shared" si="8"/>
        <v xml:space="preserve"> </v>
      </c>
      <c r="J175" s="786" t="str">
        <f t="shared" si="12"/>
        <v xml:space="preserve"> </v>
      </c>
      <c r="N175" s="823"/>
      <c r="O175" s="823"/>
      <c r="P175" s="823"/>
      <c r="Q175" s="823"/>
      <c r="R175" s="624"/>
      <c r="S175" s="638"/>
      <c r="T175" s="638"/>
      <c r="U175" s="624"/>
      <c r="V175" s="638"/>
      <c r="W175" s="990"/>
      <c r="X175" s="686" t="str">
        <f t="shared" si="10"/>
        <v xml:space="preserve"> </v>
      </c>
      <c r="Y175" s="786" t="str">
        <f t="shared" si="11"/>
        <v xml:space="preserve">  </v>
      </c>
    </row>
    <row r="176" spans="1:25" ht="18.75" x14ac:dyDescent="0.3">
      <c r="A176" s="823"/>
      <c r="B176" s="823"/>
      <c r="C176" s="823"/>
      <c r="D176" s="823"/>
      <c r="E176" s="823"/>
      <c r="F176" s="684"/>
      <c r="G176" s="990"/>
      <c r="H176" s="990"/>
      <c r="I176" s="786" t="str">
        <f t="shared" si="8"/>
        <v xml:space="preserve"> </v>
      </c>
      <c r="J176" s="786" t="str">
        <f t="shared" si="12"/>
        <v xml:space="preserve"> </v>
      </c>
      <c r="N176" s="823"/>
      <c r="O176" s="823"/>
      <c r="P176" s="823"/>
      <c r="Q176" s="823"/>
      <c r="R176" s="624"/>
      <c r="S176" s="638"/>
      <c r="T176" s="638"/>
      <c r="U176" s="624"/>
      <c r="V176" s="638"/>
      <c r="W176" s="990"/>
      <c r="X176" s="686" t="str">
        <f t="shared" si="10"/>
        <v xml:space="preserve"> </v>
      </c>
      <c r="Y176" s="786" t="str">
        <f t="shared" si="11"/>
        <v xml:space="preserve">  </v>
      </c>
    </row>
    <row r="177" spans="1:25" ht="18.75" x14ac:dyDescent="0.3">
      <c r="A177" s="823"/>
      <c r="B177" s="823"/>
      <c r="C177" s="823"/>
      <c r="D177" s="823"/>
      <c r="E177" s="823"/>
      <c r="F177" s="684"/>
      <c r="G177" s="990"/>
      <c r="H177" s="990"/>
      <c r="I177" s="786" t="str">
        <f t="shared" si="8"/>
        <v xml:space="preserve"> </v>
      </c>
      <c r="J177" s="786" t="str">
        <f t="shared" si="12"/>
        <v xml:space="preserve"> </v>
      </c>
      <c r="N177" s="823"/>
      <c r="O177" s="823"/>
      <c r="P177" s="823"/>
      <c r="Q177" s="823"/>
      <c r="R177" s="624"/>
      <c r="S177" s="638"/>
      <c r="T177" s="638"/>
      <c r="U177" s="624"/>
      <c r="V177" s="638"/>
      <c r="W177" s="990"/>
      <c r="X177" s="686" t="str">
        <f t="shared" si="10"/>
        <v xml:space="preserve"> </v>
      </c>
      <c r="Y177" s="786" t="str">
        <f t="shared" si="11"/>
        <v xml:space="preserve">  </v>
      </c>
    </row>
    <row r="178" spans="1:25" ht="18.75" x14ac:dyDescent="0.3">
      <c r="A178" s="823"/>
      <c r="B178" s="823"/>
      <c r="C178" s="823"/>
      <c r="D178" s="823"/>
      <c r="E178" s="823"/>
      <c r="F178" s="684"/>
      <c r="G178" s="990"/>
      <c r="H178" s="990"/>
      <c r="I178" s="786" t="str">
        <f t="shared" si="8"/>
        <v xml:space="preserve"> </v>
      </c>
      <c r="J178" s="786" t="str">
        <f t="shared" si="12"/>
        <v xml:space="preserve"> </v>
      </c>
      <c r="N178" s="823"/>
      <c r="O178" s="823"/>
      <c r="P178" s="823"/>
      <c r="Q178" s="823"/>
      <c r="R178" s="624"/>
      <c r="S178" s="638"/>
      <c r="T178" s="638"/>
      <c r="U178" s="624"/>
      <c r="V178" s="638"/>
      <c r="W178" s="990"/>
      <c r="X178" s="686" t="str">
        <f t="shared" si="10"/>
        <v xml:space="preserve"> </v>
      </c>
      <c r="Y178" s="786" t="str">
        <f t="shared" si="11"/>
        <v xml:space="preserve">  </v>
      </c>
    </row>
    <row r="179" spans="1:25" ht="18.75" x14ac:dyDescent="0.3">
      <c r="A179" s="823"/>
      <c r="B179" s="823"/>
      <c r="C179" s="823"/>
      <c r="D179" s="823"/>
      <c r="E179" s="823"/>
      <c r="F179" s="684"/>
      <c r="G179" s="990"/>
      <c r="H179" s="990"/>
      <c r="I179" s="786" t="str">
        <f t="shared" si="8"/>
        <v xml:space="preserve"> </v>
      </c>
      <c r="J179" s="786" t="str">
        <f t="shared" si="12"/>
        <v xml:space="preserve"> </v>
      </c>
      <c r="N179" s="823"/>
      <c r="O179" s="823"/>
      <c r="P179" s="823"/>
      <c r="Q179" s="823"/>
      <c r="R179" s="624"/>
      <c r="S179" s="638"/>
      <c r="T179" s="638"/>
      <c r="U179" s="624"/>
      <c r="V179" s="638"/>
      <c r="W179" s="990"/>
      <c r="X179" s="686" t="str">
        <f t="shared" si="10"/>
        <v xml:space="preserve"> </v>
      </c>
      <c r="Y179" s="786" t="str">
        <f t="shared" si="11"/>
        <v xml:space="preserve">  </v>
      </c>
    </row>
    <row r="180" spans="1:25" ht="18.75" x14ac:dyDescent="0.3">
      <c r="A180" s="823"/>
      <c r="B180" s="823"/>
      <c r="C180" s="823"/>
      <c r="D180" s="823"/>
      <c r="E180" s="823"/>
      <c r="F180" s="684"/>
      <c r="G180" s="990"/>
      <c r="H180" s="990"/>
      <c r="I180" s="786" t="str">
        <f t="shared" si="8"/>
        <v xml:space="preserve"> </v>
      </c>
      <c r="J180" s="786" t="str">
        <f t="shared" si="12"/>
        <v xml:space="preserve"> </v>
      </c>
      <c r="N180" s="823"/>
      <c r="O180" s="823"/>
      <c r="P180" s="823"/>
      <c r="Q180" s="823"/>
      <c r="R180" s="624"/>
      <c r="S180" s="638"/>
      <c r="T180" s="638"/>
      <c r="U180" s="624"/>
      <c r="V180" s="638"/>
      <c r="W180" s="990"/>
      <c r="X180" s="686" t="str">
        <f t="shared" si="10"/>
        <v xml:space="preserve"> </v>
      </c>
      <c r="Y180" s="786" t="str">
        <f t="shared" si="11"/>
        <v xml:space="preserve">  </v>
      </c>
    </row>
    <row r="181" spans="1:25" ht="18.75" x14ac:dyDescent="0.3">
      <c r="A181" s="823"/>
      <c r="B181" s="823"/>
      <c r="C181" s="823"/>
      <c r="D181" s="823"/>
      <c r="E181" s="823"/>
      <c r="F181" s="684"/>
      <c r="G181" s="990"/>
      <c r="H181" s="990"/>
      <c r="I181" s="786" t="str">
        <f t="shared" si="8"/>
        <v xml:space="preserve"> </v>
      </c>
      <c r="J181" s="786" t="str">
        <f t="shared" si="12"/>
        <v xml:space="preserve"> </v>
      </c>
      <c r="N181" s="823"/>
      <c r="O181" s="823"/>
      <c r="P181" s="823"/>
      <c r="Q181" s="823"/>
      <c r="R181" s="624"/>
      <c r="S181" s="638"/>
      <c r="T181" s="638"/>
      <c r="U181" s="624"/>
      <c r="V181" s="638"/>
      <c r="W181" s="990"/>
      <c r="X181" s="686" t="str">
        <f t="shared" si="10"/>
        <v xml:space="preserve"> </v>
      </c>
      <c r="Y181" s="786" t="str">
        <f t="shared" si="11"/>
        <v xml:space="preserve">  </v>
      </c>
    </row>
    <row r="182" spans="1:25" ht="18.75" x14ac:dyDescent="0.3">
      <c r="A182" s="823"/>
      <c r="B182" s="823"/>
      <c r="C182" s="823"/>
      <c r="D182" s="823"/>
      <c r="E182" s="823"/>
      <c r="F182" s="684"/>
      <c r="G182" s="990"/>
      <c r="H182" s="990"/>
      <c r="I182" s="786" t="str">
        <f t="shared" si="8"/>
        <v xml:space="preserve"> </v>
      </c>
      <c r="J182" s="786" t="str">
        <f t="shared" si="12"/>
        <v xml:space="preserve"> </v>
      </c>
      <c r="N182" s="823"/>
      <c r="O182" s="823"/>
      <c r="P182" s="823"/>
      <c r="Q182" s="823"/>
      <c r="R182" s="624"/>
      <c r="S182" s="638"/>
      <c r="T182" s="638"/>
      <c r="U182" s="624"/>
      <c r="V182" s="638"/>
      <c r="W182" s="990"/>
      <c r="X182" s="686" t="str">
        <f t="shared" si="10"/>
        <v xml:space="preserve"> </v>
      </c>
      <c r="Y182" s="786" t="str">
        <f t="shared" si="11"/>
        <v xml:space="preserve">  </v>
      </c>
    </row>
    <row r="183" spans="1:25" ht="18.75" x14ac:dyDescent="0.3">
      <c r="A183" s="823"/>
      <c r="B183" s="823"/>
      <c r="C183" s="823"/>
      <c r="D183" s="823"/>
      <c r="E183" s="823"/>
      <c r="F183" s="684"/>
      <c r="G183" s="990"/>
      <c r="H183" s="990"/>
      <c r="I183" s="786" t="str">
        <f t="shared" si="8"/>
        <v xml:space="preserve"> </v>
      </c>
      <c r="J183" s="786" t="str">
        <f t="shared" si="12"/>
        <v xml:space="preserve"> </v>
      </c>
      <c r="N183" s="823"/>
      <c r="O183" s="823"/>
      <c r="P183" s="823"/>
      <c r="Q183" s="823"/>
      <c r="R183" s="624"/>
      <c r="S183" s="638"/>
      <c r="T183" s="638"/>
      <c r="U183" s="624"/>
      <c r="V183" s="638"/>
      <c r="W183" s="990"/>
      <c r="X183" s="686" t="str">
        <f t="shared" si="10"/>
        <v xml:space="preserve"> </v>
      </c>
      <c r="Y183" s="786" t="str">
        <f t="shared" si="11"/>
        <v xml:space="preserve">  </v>
      </c>
    </row>
    <row r="184" spans="1:25" ht="18.75" x14ac:dyDescent="0.3">
      <c r="A184" s="823"/>
      <c r="B184" s="823"/>
      <c r="C184" s="823"/>
      <c r="D184" s="823"/>
      <c r="E184" s="823"/>
      <c r="F184" s="684"/>
      <c r="G184" s="990"/>
      <c r="H184" s="990"/>
      <c r="I184" s="786" t="str">
        <f t="shared" si="8"/>
        <v xml:space="preserve"> </v>
      </c>
      <c r="J184" s="786" t="str">
        <f t="shared" si="12"/>
        <v xml:space="preserve"> </v>
      </c>
      <c r="N184" s="823"/>
      <c r="O184" s="823"/>
      <c r="P184" s="823"/>
      <c r="Q184" s="823"/>
      <c r="R184" s="624"/>
      <c r="S184" s="638"/>
      <c r="T184" s="638"/>
      <c r="U184" s="624"/>
      <c r="V184" s="638"/>
      <c r="W184" s="990"/>
      <c r="X184" s="686" t="str">
        <f t="shared" si="10"/>
        <v xml:space="preserve"> </v>
      </c>
      <c r="Y184" s="786" t="str">
        <f t="shared" si="11"/>
        <v xml:space="preserve">  </v>
      </c>
    </row>
    <row r="185" spans="1:25" ht="18.75" x14ac:dyDescent="0.3">
      <c r="A185" s="823"/>
      <c r="B185" s="823"/>
      <c r="C185" s="823"/>
      <c r="D185" s="823"/>
      <c r="E185" s="823"/>
      <c r="F185" s="684"/>
      <c r="G185" s="990"/>
      <c r="H185" s="990"/>
      <c r="I185" s="786" t="str">
        <f t="shared" si="8"/>
        <v xml:space="preserve"> </v>
      </c>
      <c r="J185" s="786" t="str">
        <f t="shared" si="12"/>
        <v xml:space="preserve"> </v>
      </c>
      <c r="N185" s="823"/>
      <c r="O185" s="823"/>
      <c r="P185" s="823"/>
      <c r="Q185" s="823"/>
      <c r="R185" s="624"/>
      <c r="S185" s="638"/>
      <c r="T185" s="638"/>
      <c r="U185" s="624"/>
      <c r="V185" s="638"/>
      <c r="W185" s="990"/>
      <c r="X185" s="686" t="str">
        <f t="shared" si="10"/>
        <v xml:space="preserve"> </v>
      </c>
      <c r="Y185" s="786" t="str">
        <f t="shared" si="11"/>
        <v xml:space="preserve">  </v>
      </c>
    </row>
    <row r="186" spans="1:25" ht="18.75" x14ac:dyDescent="0.3">
      <c r="A186" s="823"/>
      <c r="B186" s="823"/>
      <c r="C186" s="823"/>
      <c r="D186" s="823"/>
      <c r="E186" s="823"/>
      <c r="F186" s="684"/>
      <c r="G186" s="990"/>
      <c r="H186" s="990"/>
      <c r="I186" s="786" t="str">
        <f t="shared" si="8"/>
        <v xml:space="preserve"> </v>
      </c>
      <c r="J186" s="786" t="str">
        <f t="shared" si="12"/>
        <v xml:space="preserve"> </v>
      </c>
      <c r="N186" s="823"/>
      <c r="O186" s="823"/>
      <c r="P186" s="823"/>
      <c r="Q186" s="823"/>
      <c r="R186" s="624"/>
      <c r="S186" s="638"/>
      <c r="T186" s="638"/>
      <c r="U186" s="624"/>
      <c r="V186" s="638"/>
      <c r="W186" s="990"/>
      <c r="X186" s="686" t="str">
        <f t="shared" si="10"/>
        <v xml:space="preserve"> </v>
      </c>
      <c r="Y186" s="786" t="str">
        <f t="shared" si="11"/>
        <v xml:space="preserve">  </v>
      </c>
    </row>
    <row r="187" spans="1:25" ht="18.75" x14ac:dyDescent="0.3">
      <c r="A187" s="823"/>
      <c r="B187" s="823"/>
      <c r="C187" s="823"/>
      <c r="D187" s="823"/>
      <c r="E187" s="823"/>
      <c r="F187" s="684"/>
      <c r="G187" s="990"/>
      <c r="H187" s="990"/>
      <c r="I187" s="786" t="str">
        <f t="shared" si="8"/>
        <v xml:space="preserve"> </v>
      </c>
      <c r="J187" s="786" t="str">
        <f t="shared" si="12"/>
        <v xml:space="preserve"> </v>
      </c>
      <c r="N187" s="823"/>
      <c r="O187" s="823"/>
      <c r="P187" s="823"/>
      <c r="Q187" s="823"/>
      <c r="R187" s="624"/>
      <c r="S187" s="638"/>
      <c r="T187" s="638"/>
      <c r="U187" s="624"/>
      <c r="V187" s="638"/>
      <c r="W187" s="990"/>
      <c r="X187" s="686" t="str">
        <f t="shared" si="10"/>
        <v xml:space="preserve"> </v>
      </c>
      <c r="Y187" s="786" t="str">
        <f t="shared" si="11"/>
        <v xml:space="preserve">  </v>
      </c>
    </row>
    <row r="188" spans="1:25" ht="18.75" x14ac:dyDescent="0.3">
      <c r="A188" s="823"/>
      <c r="B188" s="823"/>
      <c r="C188" s="823"/>
      <c r="D188" s="823"/>
      <c r="E188" s="823"/>
      <c r="F188" s="684"/>
      <c r="G188" s="990"/>
      <c r="H188" s="990"/>
      <c r="I188" s="786" t="str">
        <f t="shared" si="8"/>
        <v xml:space="preserve"> </v>
      </c>
      <c r="J188" s="786" t="str">
        <f t="shared" si="12"/>
        <v xml:space="preserve"> </v>
      </c>
      <c r="N188" s="823"/>
      <c r="O188" s="823"/>
      <c r="P188" s="823"/>
      <c r="Q188" s="823"/>
      <c r="R188" s="624"/>
      <c r="S188" s="638"/>
      <c r="T188" s="638"/>
      <c r="U188" s="624"/>
      <c r="V188" s="638"/>
      <c r="W188" s="990"/>
      <c r="X188" s="686" t="str">
        <f t="shared" si="10"/>
        <v xml:space="preserve"> </v>
      </c>
      <c r="Y188" s="786" t="str">
        <f t="shared" si="11"/>
        <v xml:space="preserve">  </v>
      </c>
    </row>
    <row r="189" spans="1:25" ht="18.75" x14ac:dyDescent="0.3">
      <c r="A189" s="823"/>
      <c r="B189" s="823"/>
      <c r="C189" s="823"/>
      <c r="D189" s="823"/>
      <c r="E189" s="823"/>
      <c r="F189" s="684"/>
      <c r="G189" s="990"/>
      <c r="H189" s="990"/>
      <c r="I189" s="786" t="str">
        <f t="shared" si="8"/>
        <v xml:space="preserve"> </v>
      </c>
      <c r="J189" s="786" t="str">
        <f t="shared" si="12"/>
        <v xml:space="preserve"> </v>
      </c>
      <c r="N189" s="823"/>
      <c r="O189" s="823"/>
      <c r="P189" s="823"/>
      <c r="Q189" s="823"/>
      <c r="R189" s="624"/>
      <c r="S189" s="638"/>
      <c r="T189" s="638"/>
      <c r="U189" s="624"/>
      <c r="V189" s="638"/>
      <c r="W189" s="990"/>
      <c r="X189" s="686" t="str">
        <f t="shared" si="10"/>
        <v xml:space="preserve"> </v>
      </c>
      <c r="Y189" s="786" t="str">
        <f t="shared" si="11"/>
        <v xml:space="preserve">  </v>
      </c>
    </row>
    <row r="190" spans="1:25" ht="18.75" x14ac:dyDescent="0.3">
      <c r="A190" s="823"/>
      <c r="B190" s="823"/>
      <c r="C190" s="823"/>
      <c r="D190" s="823"/>
      <c r="E190" s="823"/>
      <c r="F190" s="684"/>
      <c r="G190" s="990"/>
      <c r="H190" s="990"/>
      <c r="I190" s="786" t="str">
        <f t="shared" si="8"/>
        <v xml:space="preserve"> </v>
      </c>
      <c r="J190" s="786" t="str">
        <f t="shared" si="12"/>
        <v xml:space="preserve"> </v>
      </c>
      <c r="N190" s="823"/>
      <c r="O190" s="823"/>
      <c r="P190" s="823"/>
      <c r="Q190" s="823"/>
      <c r="R190" s="624"/>
      <c r="S190" s="638"/>
      <c r="T190" s="638"/>
      <c r="U190" s="624"/>
      <c r="V190" s="638"/>
      <c r="W190" s="990"/>
      <c r="X190" s="686" t="str">
        <f t="shared" si="10"/>
        <v xml:space="preserve"> </v>
      </c>
      <c r="Y190" s="786" t="str">
        <f t="shared" si="11"/>
        <v xml:space="preserve">  </v>
      </c>
    </row>
    <row r="191" spans="1:25" ht="18.75" x14ac:dyDescent="0.3">
      <c r="A191" s="823"/>
      <c r="B191" s="823"/>
      <c r="C191" s="823"/>
      <c r="D191" s="823"/>
      <c r="E191" s="823"/>
      <c r="F191" s="684"/>
      <c r="G191" s="990"/>
      <c r="H191" s="990"/>
      <c r="I191" s="786" t="str">
        <f t="shared" si="8"/>
        <v xml:space="preserve"> </v>
      </c>
      <c r="J191" s="786" t="str">
        <f t="shared" si="12"/>
        <v xml:space="preserve"> </v>
      </c>
      <c r="N191" s="823"/>
      <c r="O191" s="823"/>
      <c r="P191" s="823"/>
      <c r="Q191" s="823"/>
      <c r="R191" s="624"/>
      <c r="S191" s="638"/>
      <c r="T191" s="638"/>
      <c r="U191" s="624"/>
      <c r="V191" s="638"/>
      <c r="W191" s="990"/>
      <c r="X191" s="686" t="str">
        <f t="shared" si="10"/>
        <v xml:space="preserve"> </v>
      </c>
      <c r="Y191" s="786" t="str">
        <f t="shared" si="11"/>
        <v xml:space="preserve">  </v>
      </c>
    </row>
    <row r="192" spans="1:25" ht="18.75" x14ac:dyDescent="0.3">
      <c r="A192" s="823"/>
      <c r="B192" s="823"/>
      <c r="C192" s="823"/>
      <c r="D192" s="823"/>
      <c r="E192" s="823"/>
      <c r="F192" s="684"/>
      <c r="G192" s="990"/>
      <c r="H192" s="990"/>
      <c r="I192" s="786" t="str">
        <f t="shared" si="8"/>
        <v xml:space="preserve"> </v>
      </c>
      <c r="J192" s="786" t="str">
        <f t="shared" si="12"/>
        <v xml:space="preserve"> </v>
      </c>
      <c r="N192" s="823"/>
      <c r="O192" s="823"/>
      <c r="P192" s="823"/>
      <c r="Q192" s="823"/>
      <c r="R192" s="624"/>
      <c r="S192" s="638"/>
      <c r="T192" s="638"/>
      <c r="U192" s="624"/>
      <c r="V192" s="638"/>
      <c r="W192" s="990"/>
      <c r="X192" s="686" t="str">
        <f t="shared" si="10"/>
        <v xml:space="preserve"> </v>
      </c>
      <c r="Y192" s="786" t="str">
        <f t="shared" si="11"/>
        <v xml:space="preserve">  </v>
      </c>
    </row>
    <row r="193" spans="1:25" ht="18.75" x14ac:dyDescent="0.3">
      <c r="A193" s="823"/>
      <c r="B193" s="823"/>
      <c r="C193" s="823"/>
      <c r="D193" s="823"/>
      <c r="E193" s="823"/>
      <c r="F193" s="684"/>
      <c r="G193" s="990"/>
      <c r="H193" s="990"/>
      <c r="I193" s="786" t="str">
        <f t="shared" si="8"/>
        <v xml:space="preserve"> </v>
      </c>
      <c r="J193" s="786" t="str">
        <f t="shared" si="12"/>
        <v xml:space="preserve"> </v>
      </c>
      <c r="N193" s="823"/>
      <c r="O193" s="823"/>
      <c r="P193" s="823"/>
      <c r="Q193" s="823"/>
      <c r="R193" s="624"/>
      <c r="S193" s="638"/>
      <c r="T193" s="638"/>
      <c r="U193" s="624"/>
      <c r="V193" s="638"/>
      <c r="W193" s="990"/>
      <c r="X193" s="686" t="str">
        <f t="shared" si="10"/>
        <v xml:space="preserve"> </v>
      </c>
      <c r="Y193" s="786" t="str">
        <f t="shared" si="11"/>
        <v xml:space="preserve">  </v>
      </c>
    </row>
    <row r="194" spans="1:25" ht="18.75" x14ac:dyDescent="0.3">
      <c r="A194" s="823"/>
      <c r="B194" s="823"/>
      <c r="C194" s="823"/>
      <c r="D194" s="823"/>
      <c r="E194" s="823"/>
      <c r="F194" s="684"/>
      <c r="G194" s="990"/>
      <c r="H194" s="990"/>
      <c r="I194" s="786" t="str">
        <f t="shared" si="8"/>
        <v xml:space="preserve"> </v>
      </c>
      <c r="J194" s="786" t="str">
        <f t="shared" si="12"/>
        <v xml:space="preserve"> </v>
      </c>
      <c r="N194" s="823"/>
      <c r="O194" s="823"/>
      <c r="P194" s="823"/>
      <c r="Q194" s="823"/>
      <c r="R194" s="624"/>
      <c r="S194" s="638"/>
      <c r="T194" s="638"/>
      <c r="U194" s="624"/>
      <c r="V194" s="638"/>
      <c r="W194" s="990"/>
      <c r="X194" s="686" t="str">
        <f t="shared" si="10"/>
        <v xml:space="preserve"> </v>
      </c>
      <c r="Y194" s="786" t="str">
        <f t="shared" si="11"/>
        <v xml:space="preserve">  </v>
      </c>
    </row>
    <row r="195" spans="1:25" ht="18.75" x14ac:dyDescent="0.3">
      <c r="A195" s="823"/>
      <c r="B195" s="823"/>
      <c r="C195" s="823"/>
      <c r="D195" s="823"/>
      <c r="E195" s="823"/>
      <c r="F195" s="684"/>
      <c r="G195" s="990"/>
      <c r="H195" s="990"/>
      <c r="I195" s="786" t="str">
        <f t="shared" si="8"/>
        <v xml:space="preserve"> </v>
      </c>
      <c r="J195" s="786" t="str">
        <f t="shared" si="12"/>
        <v xml:space="preserve"> </v>
      </c>
      <c r="N195" s="823"/>
      <c r="O195" s="823"/>
      <c r="P195" s="823"/>
      <c r="Q195" s="823"/>
      <c r="R195" s="624"/>
      <c r="S195" s="638"/>
      <c r="T195" s="638"/>
      <c r="U195" s="624"/>
      <c r="V195" s="638"/>
      <c r="W195" s="990"/>
      <c r="X195" s="686" t="str">
        <f t="shared" si="10"/>
        <v xml:space="preserve"> </v>
      </c>
      <c r="Y195" s="786" t="str">
        <f t="shared" si="11"/>
        <v xml:space="preserve">  </v>
      </c>
    </row>
    <row r="196" spans="1:25" ht="18.75" x14ac:dyDescent="0.3">
      <c r="A196" s="823"/>
      <c r="B196" s="823"/>
      <c r="C196" s="823"/>
      <c r="D196" s="823"/>
      <c r="E196" s="823"/>
      <c r="F196" s="684"/>
      <c r="G196" s="990"/>
      <c r="H196" s="990"/>
      <c r="I196" s="786" t="str">
        <f t="shared" si="8"/>
        <v xml:space="preserve"> </v>
      </c>
      <c r="J196" s="786" t="str">
        <f t="shared" si="12"/>
        <v xml:space="preserve"> </v>
      </c>
      <c r="N196" s="823"/>
      <c r="O196" s="823"/>
      <c r="P196" s="823"/>
      <c r="Q196" s="823"/>
      <c r="R196" s="624"/>
      <c r="S196" s="638"/>
      <c r="T196" s="638"/>
      <c r="U196" s="624"/>
      <c r="V196" s="638"/>
      <c r="W196" s="990"/>
      <c r="X196" s="686" t="str">
        <f t="shared" si="10"/>
        <v xml:space="preserve"> </v>
      </c>
      <c r="Y196" s="786" t="str">
        <f t="shared" si="11"/>
        <v xml:space="preserve">  </v>
      </c>
    </row>
    <row r="197" spans="1:25" ht="18.75" x14ac:dyDescent="0.3">
      <c r="A197" s="823"/>
      <c r="B197" s="823"/>
      <c r="C197" s="823"/>
      <c r="D197" s="823"/>
      <c r="E197" s="823"/>
      <c r="F197" s="684"/>
      <c r="G197" s="990"/>
      <c r="H197" s="990"/>
      <c r="I197" s="786" t="str">
        <f t="shared" si="8"/>
        <v xml:space="preserve"> </v>
      </c>
      <c r="J197" s="786" t="str">
        <f t="shared" si="12"/>
        <v xml:space="preserve"> </v>
      </c>
      <c r="N197" s="823"/>
      <c r="O197" s="823"/>
      <c r="P197" s="823"/>
      <c r="Q197" s="823"/>
      <c r="R197" s="624"/>
      <c r="S197" s="638"/>
      <c r="T197" s="638"/>
      <c r="U197" s="624"/>
      <c r="V197" s="638"/>
      <c r="W197" s="990"/>
      <c r="X197" s="686" t="str">
        <f t="shared" si="10"/>
        <v xml:space="preserve"> </v>
      </c>
      <c r="Y197" s="786" t="str">
        <f t="shared" si="11"/>
        <v xml:space="preserve">  </v>
      </c>
    </row>
    <row r="198" spans="1:25" ht="18.75" x14ac:dyDescent="0.3">
      <c r="A198" s="823"/>
      <c r="B198" s="823"/>
      <c r="C198" s="823"/>
      <c r="D198" s="823"/>
      <c r="E198" s="823"/>
      <c r="F198" s="684"/>
      <c r="G198" s="990"/>
      <c r="H198" s="990"/>
      <c r="I198" s="786" t="str">
        <f t="shared" si="8"/>
        <v xml:space="preserve"> </v>
      </c>
      <c r="J198" s="786" t="str">
        <f t="shared" si="12"/>
        <v xml:space="preserve"> </v>
      </c>
      <c r="N198" s="823"/>
      <c r="O198" s="823"/>
      <c r="P198" s="823"/>
      <c r="Q198" s="823"/>
      <c r="R198" s="624"/>
      <c r="S198" s="638"/>
      <c r="T198" s="638"/>
      <c r="U198" s="624"/>
      <c r="V198" s="638"/>
      <c r="W198" s="990"/>
      <c r="X198" s="686" t="str">
        <f t="shared" si="10"/>
        <v xml:space="preserve"> </v>
      </c>
      <c r="Y198" s="786" t="str">
        <f t="shared" si="11"/>
        <v xml:space="preserve">  </v>
      </c>
    </row>
    <row r="199" spans="1:25" ht="18.75" x14ac:dyDescent="0.3">
      <c r="A199" s="823"/>
      <c r="B199" s="823"/>
      <c r="C199" s="823"/>
      <c r="D199" s="823"/>
      <c r="E199" s="823"/>
      <c r="F199" s="684"/>
      <c r="G199" s="990"/>
      <c r="H199" s="990"/>
      <c r="I199" s="786" t="str">
        <f t="shared" ref="I199:I262" si="13">IF(H199&gt;0,H199*0.187*10^-3," ")</f>
        <v xml:space="preserve"> </v>
      </c>
      <c r="J199" s="786" t="str">
        <f t="shared" si="12"/>
        <v xml:space="preserve"> </v>
      </c>
      <c r="N199" s="823"/>
      <c r="O199" s="823"/>
      <c r="P199" s="823"/>
      <c r="Q199" s="823"/>
      <c r="R199" s="624"/>
      <c r="S199" s="638"/>
      <c r="T199" s="638"/>
      <c r="U199" s="624"/>
      <c r="V199" s="638"/>
      <c r="W199" s="990"/>
      <c r="X199" s="686" t="str">
        <f t="shared" ref="X199:X262" si="14">IF(W199&gt;0,W199*0.187*10^-3," ")</f>
        <v xml:space="preserve"> </v>
      </c>
      <c r="Y199" s="786" t="str">
        <f t="shared" ref="Y199:Y262" si="15">IFERROR(W199/V199,"  ")</f>
        <v xml:space="preserve">  </v>
      </c>
    </row>
    <row r="200" spans="1:25" ht="18.75" x14ac:dyDescent="0.3">
      <c r="A200" s="823"/>
      <c r="B200" s="823"/>
      <c r="C200" s="823"/>
      <c r="D200" s="823"/>
      <c r="E200" s="823"/>
      <c r="F200" s="684"/>
      <c r="G200" s="990"/>
      <c r="H200" s="990"/>
      <c r="I200" s="786" t="str">
        <f t="shared" si="13"/>
        <v xml:space="preserve"> </v>
      </c>
      <c r="J200" s="786" t="str">
        <f t="shared" si="12"/>
        <v xml:space="preserve"> </v>
      </c>
      <c r="N200" s="823"/>
      <c r="O200" s="823"/>
      <c r="P200" s="823"/>
      <c r="Q200" s="823"/>
      <c r="R200" s="624"/>
      <c r="S200" s="638"/>
      <c r="T200" s="638"/>
      <c r="U200" s="624"/>
      <c r="V200" s="638"/>
      <c r="W200" s="990"/>
      <c r="X200" s="686" t="str">
        <f t="shared" si="14"/>
        <v xml:space="preserve"> </v>
      </c>
      <c r="Y200" s="786" t="str">
        <f t="shared" si="15"/>
        <v xml:space="preserve">  </v>
      </c>
    </row>
    <row r="201" spans="1:25" ht="18.75" x14ac:dyDescent="0.3">
      <c r="A201" s="823"/>
      <c r="B201" s="823"/>
      <c r="C201" s="823"/>
      <c r="D201" s="823"/>
      <c r="E201" s="823"/>
      <c r="F201" s="684"/>
      <c r="G201" s="990"/>
      <c r="H201" s="990"/>
      <c r="I201" s="786" t="str">
        <f t="shared" si="13"/>
        <v xml:space="preserve"> </v>
      </c>
      <c r="J201" s="786" t="str">
        <f t="shared" si="12"/>
        <v xml:space="preserve"> </v>
      </c>
      <c r="N201" s="823"/>
      <c r="O201" s="823"/>
      <c r="P201" s="823"/>
      <c r="Q201" s="823"/>
      <c r="R201" s="624"/>
      <c r="S201" s="638"/>
      <c r="T201" s="638"/>
      <c r="U201" s="624"/>
      <c r="V201" s="638"/>
      <c r="W201" s="990"/>
      <c r="X201" s="686" t="str">
        <f t="shared" si="14"/>
        <v xml:space="preserve"> </v>
      </c>
      <c r="Y201" s="786" t="str">
        <f t="shared" si="15"/>
        <v xml:space="preserve">  </v>
      </c>
    </row>
    <row r="202" spans="1:25" ht="18.75" x14ac:dyDescent="0.3">
      <c r="A202" s="823"/>
      <c r="B202" s="823"/>
      <c r="C202" s="823"/>
      <c r="D202" s="823"/>
      <c r="E202" s="823"/>
      <c r="F202" s="684"/>
      <c r="G202" s="990"/>
      <c r="H202" s="990"/>
      <c r="I202" s="786" t="str">
        <f t="shared" si="13"/>
        <v xml:space="preserve"> </v>
      </c>
      <c r="J202" s="786" t="str">
        <f t="shared" si="12"/>
        <v xml:space="preserve"> </v>
      </c>
      <c r="N202" s="823"/>
      <c r="O202" s="823"/>
      <c r="P202" s="823"/>
      <c r="Q202" s="823"/>
      <c r="R202" s="624"/>
      <c r="S202" s="638"/>
      <c r="T202" s="638"/>
      <c r="U202" s="624"/>
      <c r="V202" s="638"/>
      <c r="W202" s="990"/>
      <c r="X202" s="686" t="str">
        <f t="shared" si="14"/>
        <v xml:space="preserve"> </v>
      </c>
      <c r="Y202" s="786" t="str">
        <f t="shared" si="15"/>
        <v xml:space="preserve">  </v>
      </c>
    </row>
    <row r="203" spans="1:25" ht="18.75" x14ac:dyDescent="0.3">
      <c r="A203" s="823"/>
      <c r="B203" s="823"/>
      <c r="C203" s="823"/>
      <c r="D203" s="823"/>
      <c r="E203" s="823"/>
      <c r="F203" s="684"/>
      <c r="G203" s="990"/>
      <c r="H203" s="990"/>
      <c r="I203" s="786" t="str">
        <f t="shared" si="13"/>
        <v xml:space="preserve"> </v>
      </c>
      <c r="J203" s="786" t="str">
        <f t="shared" si="12"/>
        <v xml:space="preserve"> </v>
      </c>
      <c r="N203" s="823"/>
      <c r="O203" s="823"/>
      <c r="P203" s="823"/>
      <c r="Q203" s="823"/>
      <c r="R203" s="624"/>
      <c r="S203" s="638"/>
      <c r="T203" s="638"/>
      <c r="U203" s="624"/>
      <c r="V203" s="638"/>
      <c r="W203" s="990"/>
      <c r="X203" s="686" t="str">
        <f t="shared" si="14"/>
        <v xml:space="preserve"> </v>
      </c>
      <c r="Y203" s="786" t="str">
        <f t="shared" si="15"/>
        <v xml:space="preserve">  </v>
      </c>
    </row>
    <row r="204" spans="1:25" ht="18.75" x14ac:dyDescent="0.3">
      <c r="A204" s="823"/>
      <c r="B204" s="823"/>
      <c r="C204" s="823"/>
      <c r="D204" s="823"/>
      <c r="E204" s="823"/>
      <c r="F204" s="684"/>
      <c r="G204" s="990"/>
      <c r="H204" s="990"/>
      <c r="I204" s="786" t="str">
        <f t="shared" si="13"/>
        <v xml:space="preserve"> </v>
      </c>
      <c r="J204" s="786" t="str">
        <f t="shared" si="12"/>
        <v xml:space="preserve"> </v>
      </c>
      <c r="N204" s="823"/>
      <c r="O204" s="823"/>
      <c r="P204" s="823"/>
      <c r="Q204" s="823"/>
      <c r="R204" s="624"/>
      <c r="S204" s="638"/>
      <c r="T204" s="638"/>
      <c r="U204" s="624"/>
      <c r="V204" s="638"/>
      <c r="W204" s="990"/>
      <c r="X204" s="686" t="str">
        <f t="shared" si="14"/>
        <v xml:space="preserve"> </v>
      </c>
      <c r="Y204" s="786" t="str">
        <f t="shared" si="15"/>
        <v xml:space="preserve">  </v>
      </c>
    </row>
    <row r="205" spans="1:25" ht="18.75" x14ac:dyDescent="0.3">
      <c r="A205" s="823"/>
      <c r="B205" s="823"/>
      <c r="C205" s="823"/>
      <c r="D205" s="823"/>
      <c r="E205" s="823"/>
      <c r="F205" s="684"/>
      <c r="G205" s="990"/>
      <c r="H205" s="990"/>
      <c r="I205" s="786" t="str">
        <f t="shared" si="13"/>
        <v xml:space="preserve"> </v>
      </c>
      <c r="J205" s="786" t="str">
        <f t="shared" si="12"/>
        <v xml:space="preserve"> </v>
      </c>
      <c r="N205" s="823"/>
      <c r="O205" s="823"/>
      <c r="P205" s="823"/>
      <c r="Q205" s="823"/>
      <c r="R205" s="624"/>
      <c r="S205" s="638"/>
      <c r="T205" s="638"/>
      <c r="U205" s="624"/>
      <c r="V205" s="638"/>
      <c r="W205" s="990"/>
      <c r="X205" s="686" t="str">
        <f t="shared" si="14"/>
        <v xml:space="preserve"> </v>
      </c>
      <c r="Y205" s="786" t="str">
        <f t="shared" si="15"/>
        <v xml:space="preserve">  </v>
      </c>
    </row>
    <row r="206" spans="1:25" ht="18.75" x14ac:dyDescent="0.3">
      <c r="A206" s="823"/>
      <c r="B206" s="823"/>
      <c r="C206" s="823"/>
      <c r="D206" s="823"/>
      <c r="E206" s="823"/>
      <c r="F206" s="684"/>
      <c r="G206" s="990"/>
      <c r="H206" s="990"/>
      <c r="I206" s="786" t="str">
        <f t="shared" si="13"/>
        <v xml:space="preserve"> </v>
      </c>
      <c r="J206" s="786" t="str">
        <f t="shared" si="12"/>
        <v xml:space="preserve"> </v>
      </c>
      <c r="N206" s="823"/>
      <c r="O206" s="823"/>
      <c r="P206" s="823"/>
      <c r="Q206" s="823"/>
      <c r="R206" s="624"/>
      <c r="S206" s="638"/>
      <c r="T206" s="638"/>
      <c r="U206" s="624"/>
      <c r="V206" s="638"/>
      <c r="W206" s="990"/>
      <c r="X206" s="686" t="str">
        <f t="shared" si="14"/>
        <v xml:space="preserve"> </v>
      </c>
      <c r="Y206" s="786" t="str">
        <f t="shared" si="15"/>
        <v xml:space="preserve">  </v>
      </c>
    </row>
    <row r="207" spans="1:25" ht="18.75" x14ac:dyDescent="0.3">
      <c r="A207" s="823"/>
      <c r="B207" s="823"/>
      <c r="C207" s="823"/>
      <c r="D207" s="823"/>
      <c r="E207" s="823"/>
      <c r="F207" s="684"/>
      <c r="G207" s="990"/>
      <c r="H207" s="990"/>
      <c r="I207" s="786" t="str">
        <f t="shared" si="13"/>
        <v xml:space="preserve"> </v>
      </c>
      <c r="J207" s="786" t="str">
        <f t="shared" si="12"/>
        <v xml:space="preserve"> </v>
      </c>
      <c r="N207" s="823"/>
      <c r="O207" s="823"/>
      <c r="P207" s="823"/>
      <c r="Q207" s="823"/>
      <c r="R207" s="624"/>
      <c r="S207" s="638"/>
      <c r="T207" s="638"/>
      <c r="U207" s="624"/>
      <c r="V207" s="638"/>
      <c r="W207" s="990"/>
      <c r="X207" s="686" t="str">
        <f t="shared" si="14"/>
        <v xml:space="preserve"> </v>
      </c>
      <c r="Y207" s="786" t="str">
        <f t="shared" si="15"/>
        <v xml:space="preserve">  </v>
      </c>
    </row>
    <row r="208" spans="1:25" ht="18.75" x14ac:dyDescent="0.3">
      <c r="A208" s="823"/>
      <c r="B208" s="823"/>
      <c r="C208" s="823"/>
      <c r="D208" s="823"/>
      <c r="E208" s="823"/>
      <c r="F208" s="684"/>
      <c r="G208" s="990"/>
      <c r="H208" s="990"/>
      <c r="I208" s="786" t="str">
        <f t="shared" si="13"/>
        <v xml:space="preserve"> </v>
      </c>
      <c r="J208" s="786" t="str">
        <f t="shared" si="12"/>
        <v xml:space="preserve"> </v>
      </c>
      <c r="N208" s="823"/>
      <c r="O208" s="823"/>
      <c r="P208" s="823"/>
      <c r="Q208" s="823"/>
      <c r="R208" s="624"/>
      <c r="S208" s="638"/>
      <c r="T208" s="638"/>
      <c r="U208" s="624"/>
      <c r="V208" s="638"/>
      <c r="W208" s="990"/>
      <c r="X208" s="686" t="str">
        <f t="shared" si="14"/>
        <v xml:space="preserve"> </v>
      </c>
      <c r="Y208" s="786" t="str">
        <f t="shared" si="15"/>
        <v xml:space="preserve">  </v>
      </c>
    </row>
    <row r="209" spans="1:25" ht="18.75" x14ac:dyDescent="0.3">
      <c r="A209" s="823"/>
      <c r="B209" s="823"/>
      <c r="C209" s="823"/>
      <c r="D209" s="823"/>
      <c r="E209" s="823"/>
      <c r="F209" s="684"/>
      <c r="G209" s="990"/>
      <c r="H209" s="990"/>
      <c r="I209" s="786" t="str">
        <f t="shared" si="13"/>
        <v xml:space="preserve"> </v>
      </c>
      <c r="J209" s="786" t="str">
        <f t="shared" si="12"/>
        <v xml:space="preserve"> </v>
      </c>
      <c r="N209" s="823"/>
      <c r="O209" s="823"/>
      <c r="P209" s="823"/>
      <c r="Q209" s="823"/>
      <c r="R209" s="624"/>
      <c r="S209" s="638"/>
      <c r="T209" s="638"/>
      <c r="U209" s="624"/>
      <c r="V209" s="638"/>
      <c r="W209" s="990"/>
      <c r="X209" s="686" t="str">
        <f t="shared" si="14"/>
        <v xml:space="preserve"> </v>
      </c>
      <c r="Y209" s="786" t="str">
        <f t="shared" si="15"/>
        <v xml:space="preserve">  </v>
      </c>
    </row>
    <row r="210" spans="1:25" ht="18.75" x14ac:dyDescent="0.3">
      <c r="A210" s="823"/>
      <c r="B210" s="823"/>
      <c r="C210" s="823"/>
      <c r="D210" s="823"/>
      <c r="E210" s="823"/>
      <c r="F210" s="684"/>
      <c r="G210" s="990"/>
      <c r="H210" s="990"/>
      <c r="I210" s="786" t="str">
        <f t="shared" si="13"/>
        <v xml:space="preserve"> </v>
      </c>
      <c r="J210" s="786" t="str">
        <f t="shared" si="12"/>
        <v xml:space="preserve"> </v>
      </c>
      <c r="N210" s="823"/>
      <c r="O210" s="823"/>
      <c r="P210" s="823"/>
      <c r="Q210" s="823"/>
      <c r="R210" s="624"/>
      <c r="S210" s="638"/>
      <c r="T210" s="638"/>
      <c r="U210" s="624"/>
      <c r="V210" s="638"/>
      <c r="W210" s="990"/>
      <c r="X210" s="686" t="str">
        <f t="shared" si="14"/>
        <v xml:space="preserve"> </v>
      </c>
      <c r="Y210" s="786" t="str">
        <f t="shared" si="15"/>
        <v xml:space="preserve">  </v>
      </c>
    </row>
    <row r="211" spans="1:25" ht="18.75" x14ac:dyDescent="0.3">
      <c r="A211" s="823"/>
      <c r="B211" s="823"/>
      <c r="C211" s="823"/>
      <c r="D211" s="823"/>
      <c r="E211" s="823"/>
      <c r="F211" s="684"/>
      <c r="G211" s="990"/>
      <c r="H211" s="990"/>
      <c r="I211" s="786" t="str">
        <f t="shared" si="13"/>
        <v xml:space="preserve"> </v>
      </c>
      <c r="J211" s="786" t="str">
        <f t="shared" si="12"/>
        <v xml:space="preserve"> </v>
      </c>
      <c r="N211" s="823"/>
      <c r="O211" s="823"/>
      <c r="P211" s="823"/>
      <c r="Q211" s="823"/>
      <c r="R211" s="624"/>
      <c r="S211" s="638"/>
      <c r="T211" s="638"/>
      <c r="U211" s="624"/>
      <c r="V211" s="638"/>
      <c r="W211" s="990"/>
      <c r="X211" s="686" t="str">
        <f t="shared" si="14"/>
        <v xml:space="preserve"> </v>
      </c>
      <c r="Y211" s="786" t="str">
        <f t="shared" si="15"/>
        <v xml:space="preserve">  </v>
      </c>
    </row>
    <row r="212" spans="1:25" ht="18.75" x14ac:dyDescent="0.3">
      <c r="A212" s="823"/>
      <c r="B212" s="823"/>
      <c r="C212" s="823"/>
      <c r="D212" s="823"/>
      <c r="E212" s="823"/>
      <c r="F212" s="684"/>
      <c r="G212" s="990"/>
      <c r="H212" s="990"/>
      <c r="I212" s="786" t="str">
        <f t="shared" si="13"/>
        <v xml:space="preserve"> </v>
      </c>
      <c r="J212" s="786" t="str">
        <f t="shared" si="12"/>
        <v xml:space="preserve"> </v>
      </c>
      <c r="N212" s="823"/>
      <c r="O212" s="823"/>
      <c r="P212" s="823"/>
      <c r="Q212" s="823"/>
      <c r="R212" s="624"/>
      <c r="S212" s="638"/>
      <c r="T212" s="638"/>
      <c r="U212" s="624"/>
      <c r="V212" s="638"/>
      <c r="W212" s="990"/>
      <c r="X212" s="686" t="str">
        <f t="shared" si="14"/>
        <v xml:space="preserve"> </v>
      </c>
      <c r="Y212" s="786" t="str">
        <f t="shared" si="15"/>
        <v xml:space="preserve">  </v>
      </c>
    </row>
    <row r="213" spans="1:25" ht="18.75" x14ac:dyDescent="0.3">
      <c r="A213" s="823"/>
      <c r="B213" s="823"/>
      <c r="C213" s="823"/>
      <c r="D213" s="823"/>
      <c r="E213" s="823"/>
      <c r="F213" s="684"/>
      <c r="G213" s="990"/>
      <c r="H213" s="990"/>
      <c r="I213" s="786" t="str">
        <f t="shared" si="13"/>
        <v xml:space="preserve"> </v>
      </c>
      <c r="J213" s="786" t="str">
        <f t="shared" si="12"/>
        <v xml:space="preserve"> </v>
      </c>
      <c r="N213" s="823"/>
      <c r="O213" s="823"/>
      <c r="P213" s="823"/>
      <c r="Q213" s="823"/>
      <c r="R213" s="624"/>
      <c r="S213" s="638"/>
      <c r="T213" s="638"/>
      <c r="U213" s="624"/>
      <c r="V213" s="638"/>
      <c r="W213" s="990"/>
      <c r="X213" s="686" t="str">
        <f t="shared" si="14"/>
        <v xml:space="preserve"> </v>
      </c>
      <c r="Y213" s="786" t="str">
        <f t="shared" si="15"/>
        <v xml:space="preserve">  </v>
      </c>
    </row>
    <row r="214" spans="1:25" ht="18.75" x14ac:dyDescent="0.3">
      <c r="A214" s="823"/>
      <c r="B214" s="823"/>
      <c r="C214" s="823"/>
      <c r="D214" s="823"/>
      <c r="E214" s="823"/>
      <c r="F214" s="684"/>
      <c r="G214" s="990"/>
      <c r="H214" s="990"/>
      <c r="I214" s="786" t="str">
        <f t="shared" si="13"/>
        <v xml:space="preserve"> </v>
      </c>
      <c r="J214" s="786" t="str">
        <f t="shared" si="12"/>
        <v xml:space="preserve"> </v>
      </c>
      <c r="N214" s="823"/>
      <c r="O214" s="823"/>
      <c r="P214" s="823"/>
      <c r="Q214" s="823"/>
      <c r="R214" s="624"/>
      <c r="S214" s="638"/>
      <c r="T214" s="638"/>
      <c r="U214" s="624"/>
      <c r="V214" s="638"/>
      <c r="W214" s="990"/>
      <c r="X214" s="686" t="str">
        <f t="shared" si="14"/>
        <v xml:space="preserve"> </v>
      </c>
      <c r="Y214" s="786" t="str">
        <f t="shared" si="15"/>
        <v xml:space="preserve">  </v>
      </c>
    </row>
    <row r="215" spans="1:25" ht="18.75" x14ac:dyDescent="0.3">
      <c r="A215" s="823"/>
      <c r="B215" s="823"/>
      <c r="C215" s="823"/>
      <c r="D215" s="823"/>
      <c r="E215" s="823"/>
      <c r="F215" s="684"/>
      <c r="G215" s="990"/>
      <c r="H215" s="990"/>
      <c r="I215" s="786" t="str">
        <f t="shared" si="13"/>
        <v xml:space="preserve"> </v>
      </c>
      <c r="J215" s="786" t="str">
        <f t="shared" si="12"/>
        <v xml:space="preserve"> </v>
      </c>
      <c r="N215" s="823"/>
      <c r="O215" s="823"/>
      <c r="P215" s="823"/>
      <c r="Q215" s="823"/>
      <c r="R215" s="624"/>
      <c r="S215" s="638"/>
      <c r="T215" s="638"/>
      <c r="U215" s="624"/>
      <c r="V215" s="638"/>
      <c r="W215" s="990"/>
      <c r="X215" s="686" t="str">
        <f t="shared" si="14"/>
        <v xml:space="preserve"> </v>
      </c>
      <c r="Y215" s="786" t="str">
        <f t="shared" si="15"/>
        <v xml:space="preserve">  </v>
      </c>
    </row>
    <row r="216" spans="1:25" ht="18.75" x14ac:dyDescent="0.3">
      <c r="A216" s="823"/>
      <c r="B216" s="823"/>
      <c r="C216" s="823"/>
      <c r="D216" s="823"/>
      <c r="E216" s="823"/>
      <c r="F216" s="684"/>
      <c r="G216" s="990"/>
      <c r="H216" s="990"/>
      <c r="I216" s="786" t="str">
        <f t="shared" si="13"/>
        <v xml:space="preserve"> </v>
      </c>
      <c r="J216" s="786" t="str">
        <f t="shared" si="12"/>
        <v xml:space="preserve"> </v>
      </c>
      <c r="N216" s="823"/>
      <c r="O216" s="823"/>
      <c r="P216" s="823"/>
      <c r="Q216" s="823"/>
      <c r="R216" s="624"/>
      <c r="S216" s="638"/>
      <c r="T216" s="638"/>
      <c r="U216" s="624"/>
      <c r="V216" s="638"/>
      <c r="W216" s="990"/>
      <c r="X216" s="686" t="str">
        <f t="shared" si="14"/>
        <v xml:space="preserve"> </v>
      </c>
      <c r="Y216" s="786" t="str">
        <f t="shared" si="15"/>
        <v xml:space="preserve">  </v>
      </c>
    </row>
    <row r="217" spans="1:25" ht="18.75" x14ac:dyDescent="0.3">
      <c r="A217" s="823"/>
      <c r="B217" s="823"/>
      <c r="C217" s="823"/>
      <c r="D217" s="823"/>
      <c r="E217" s="823"/>
      <c r="F217" s="684"/>
      <c r="G217" s="990"/>
      <c r="H217" s="990"/>
      <c r="I217" s="786" t="str">
        <f t="shared" si="13"/>
        <v xml:space="preserve"> </v>
      </c>
      <c r="J217" s="786" t="str">
        <f t="shared" si="12"/>
        <v xml:space="preserve"> </v>
      </c>
      <c r="N217" s="823"/>
      <c r="O217" s="823"/>
      <c r="P217" s="823"/>
      <c r="Q217" s="823"/>
      <c r="R217" s="624"/>
      <c r="S217" s="638"/>
      <c r="T217" s="638"/>
      <c r="U217" s="624"/>
      <c r="V217" s="638"/>
      <c r="W217" s="990"/>
      <c r="X217" s="686" t="str">
        <f t="shared" si="14"/>
        <v xml:space="preserve"> </v>
      </c>
      <c r="Y217" s="786" t="str">
        <f t="shared" si="15"/>
        <v xml:space="preserve">  </v>
      </c>
    </row>
    <row r="218" spans="1:25" ht="18.75" x14ac:dyDescent="0.3">
      <c r="A218" s="823"/>
      <c r="B218" s="823"/>
      <c r="C218" s="823"/>
      <c r="D218" s="823"/>
      <c r="E218" s="823"/>
      <c r="F218" s="684"/>
      <c r="G218" s="990"/>
      <c r="H218" s="990"/>
      <c r="I218" s="786" t="str">
        <f t="shared" si="13"/>
        <v xml:space="preserve"> </v>
      </c>
      <c r="J218" s="786" t="str">
        <f t="shared" si="12"/>
        <v xml:space="preserve"> </v>
      </c>
      <c r="N218" s="823"/>
      <c r="O218" s="823"/>
      <c r="P218" s="823"/>
      <c r="Q218" s="823"/>
      <c r="R218" s="624"/>
      <c r="S218" s="638"/>
      <c r="T218" s="638"/>
      <c r="U218" s="624"/>
      <c r="V218" s="638"/>
      <c r="W218" s="990"/>
      <c r="X218" s="686" t="str">
        <f t="shared" si="14"/>
        <v xml:space="preserve"> </v>
      </c>
      <c r="Y218" s="786" t="str">
        <f t="shared" si="15"/>
        <v xml:space="preserve">  </v>
      </c>
    </row>
    <row r="219" spans="1:25" ht="18.75" x14ac:dyDescent="0.3">
      <c r="A219" s="823"/>
      <c r="B219" s="823"/>
      <c r="C219" s="823"/>
      <c r="D219" s="823"/>
      <c r="E219" s="823"/>
      <c r="F219" s="684"/>
      <c r="G219" s="990"/>
      <c r="H219" s="990"/>
      <c r="I219" s="786" t="str">
        <f t="shared" si="13"/>
        <v xml:space="preserve"> </v>
      </c>
      <c r="J219" s="786" t="str">
        <f t="shared" si="12"/>
        <v xml:space="preserve"> </v>
      </c>
      <c r="N219" s="823"/>
      <c r="O219" s="823"/>
      <c r="P219" s="823"/>
      <c r="Q219" s="823"/>
      <c r="R219" s="624"/>
      <c r="S219" s="638"/>
      <c r="T219" s="638"/>
      <c r="U219" s="624"/>
      <c r="V219" s="638"/>
      <c r="W219" s="990"/>
      <c r="X219" s="686" t="str">
        <f t="shared" si="14"/>
        <v xml:space="preserve"> </v>
      </c>
      <c r="Y219" s="786" t="str">
        <f t="shared" si="15"/>
        <v xml:space="preserve">  </v>
      </c>
    </row>
    <row r="220" spans="1:25" ht="18.75" x14ac:dyDescent="0.3">
      <c r="A220" s="823"/>
      <c r="B220" s="823"/>
      <c r="C220" s="823"/>
      <c r="D220" s="823"/>
      <c r="E220" s="823"/>
      <c r="F220" s="684"/>
      <c r="G220" s="990"/>
      <c r="H220" s="990"/>
      <c r="I220" s="786" t="str">
        <f t="shared" si="13"/>
        <v xml:space="preserve"> </v>
      </c>
      <c r="J220" s="786" t="str">
        <f t="shared" si="12"/>
        <v xml:space="preserve"> </v>
      </c>
      <c r="N220" s="823"/>
      <c r="O220" s="823"/>
      <c r="P220" s="823"/>
      <c r="Q220" s="823"/>
      <c r="R220" s="624"/>
      <c r="S220" s="638"/>
      <c r="T220" s="638"/>
      <c r="U220" s="624"/>
      <c r="V220" s="638"/>
      <c r="W220" s="990"/>
      <c r="X220" s="686" t="str">
        <f t="shared" si="14"/>
        <v xml:space="preserve"> </v>
      </c>
      <c r="Y220" s="786" t="str">
        <f t="shared" si="15"/>
        <v xml:space="preserve">  </v>
      </c>
    </row>
    <row r="221" spans="1:25" ht="18.75" x14ac:dyDescent="0.3">
      <c r="A221" s="823"/>
      <c r="B221" s="823"/>
      <c r="C221" s="823"/>
      <c r="D221" s="823"/>
      <c r="E221" s="823"/>
      <c r="F221" s="684"/>
      <c r="G221" s="990"/>
      <c r="H221" s="990"/>
      <c r="I221" s="786" t="str">
        <f t="shared" si="13"/>
        <v xml:space="preserve"> </v>
      </c>
      <c r="J221" s="786" t="str">
        <f t="shared" si="12"/>
        <v xml:space="preserve"> </v>
      </c>
      <c r="N221" s="823"/>
      <c r="O221" s="823"/>
      <c r="P221" s="823"/>
      <c r="Q221" s="823"/>
      <c r="R221" s="624"/>
      <c r="S221" s="638"/>
      <c r="T221" s="638"/>
      <c r="U221" s="624"/>
      <c r="V221" s="638"/>
      <c r="W221" s="990"/>
      <c r="X221" s="686" t="str">
        <f t="shared" si="14"/>
        <v xml:space="preserve"> </v>
      </c>
      <c r="Y221" s="786" t="str">
        <f t="shared" si="15"/>
        <v xml:space="preserve">  </v>
      </c>
    </row>
    <row r="222" spans="1:25" ht="18.75" x14ac:dyDescent="0.3">
      <c r="A222" s="823"/>
      <c r="B222" s="823"/>
      <c r="C222" s="823"/>
      <c r="D222" s="823"/>
      <c r="E222" s="823"/>
      <c r="F222" s="684"/>
      <c r="G222" s="990"/>
      <c r="H222" s="990"/>
      <c r="I222" s="786" t="str">
        <f t="shared" si="13"/>
        <v xml:space="preserve"> </v>
      </c>
      <c r="J222" s="786" t="str">
        <f t="shared" si="12"/>
        <v xml:space="preserve"> </v>
      </c>
      <c r="N222" s="823"/>
      <c r="O222" s="823"/>
      <c r="P222" s="823"/>
      <c r="Q222" s="823"/>
      <c r="R222" s="624"/>
      <c r="S222" s="638"/>
      <c r="T222" s="638"/>
      <c r="U222" s="624"/>
      <c r="V222" s="638"/>
      <c r="W222" s="990"/>
      <c r="X222" s="686" t="str">
        <f t="shared" si="14"/>
        <v xml:space="preserve"> </v>
      </c>
      <c r="Y222" s="786" t="str">
        <f t="shared" si="15"/>
        <v xml:space="preserve">  </v>
      </c>
    </row>
    <row r="223" spans="1:25" ht="18.75" x14ac:dyDescent="0.3">
      <c r="A223" s="823"/>
      <c r="B223" s="823"/>
      <c r="C223" s="823"/>
      <c r="D223" s="823"/>
      <c r="E223" s="823"/>
      <c r="F223" s="684"/>
      <c r="G223" s="990"/>
      <c r="H223" s="990"/>
      <c r="I223" s="786" t="str">
        <f t="shared" si="13"/>
        <v xml:space="preserve"> </v>
      </c>
      <c r="J223" s="786" t="str">
        <f t="shared" si="12"/>
        <v xml:space="preserve"> </v>
      </c>
      <c r="N223" s="823"/>
      <c r="O223" s="823"/>
      <c r="P223" s="823"/>
      <c r="Q223" s="823"/>
      <c r="R223" s="624"/>
      <c r="S223" s="638"/>
      <c r="T223" s="638"/>
      <c r="U223" s="624"/>
      <c r="V223" s="638"/>
      <c r="W223" s="990"/>
      <c r="X223" s="686" t="str">
        <f t="shared" si="14"/>
        <v xml:space="preserve"> </v>
      </c>
      <c r="Y223" s="786" t="str">
        <f t="shared" si="15"/>
        <v xml:space="preserve">  </v>
      </c>
    </row>
    <row r="224" spans="1:25" ht="18.75" x14ac:dyDescent="0.3">
      <c r="A224" s="823"/>
      <c r="B224" s="823"/>
      <c r="C224" s="823"/>
      <c r="D224" s="823"/>
      <c r="E224" s="823"/>
      <c r="F224" s="684"/>
      <c r="G224" s="990"/>
      <c r="H224" s="990"/>
      <c r="I224" s="786" t="str">
        <f t="shared" si="13"/>
        <v xml:space="preserve"> </v>
      </c>
      <c r="J224" s="786" t="str">
        <f t="shared" si="12"/>
        <v xml:space="preserve"> </v>
      </c>
      <c r="N224" s="823"/>
      <c r="O224" s="823"/>
      <c r="P224" s="823"/>
      <c r="Q224" s="823"/>
      <c r="R224" s="624"/>
      <c r="S224" s="638"/>
      <c r="T224" s="638"/>
      <c r="U224" s="624"/>
      <c r="V224" s="638"/>
      <c r="W224" s="990"/>
      <c r="X224" s="686" t="str">
        <f t="shared" si="14"/>
        <v xml:space="preserve"> </v>
      </c>
      <c r="Y224" s="786" t="str">
        <f t="shared" si="15"/>
        <v xml:space="preserve">  </v>
      </c>
    </row>
    <row r="225" spans="1:25" ht="18.75" x14ac:dyDescent="0.3">
      <c r="A225" s="823"/>
      <c r="B225" s="823"/>
      <c r="C225" s="823"/>
      <c r="D225" s="823"/>
      <c r="E225" s="823"/>
      <c r="F225" s="684"/>
      <c r="G225" s="990"/>
      <c r="H225" s="990"/>
      <c r="I225" s="786" t="str">
        <f t="shared" si="13"/>
        <v xml:space="preserve"> </v>
      </c>
      <c r="J225" s="786" t="str">
        <f t="shared" si="12"/>
        <v xml:space="preserve"> </v>
      </c>
      <c r="N225" s="823"/>
      <c r="O225" s="823"/>
      <c r="P225" s="823"/>
      <c r="Q225" s="823"/>
      <c r="R225" s="624"/>
      <c r="S225" s="638"/>
      <c r="T225" s="638"/>
      <c r="U225" s="624"/>
      <c r="V225" s="638"/>
      <c r="W225" s="990"/>
      <c r="X225" s="686" t="str">
        <f t="shared" si="14"/>
        <v xml:space="preserve"> </v>
      </c>
      <c r="Y225" s="786" t="str">
        <f t="shared" si="15"/>
        <v xml:space="preserve">  </v>
      </c>
    </row>
    <row r="226" spans="1:25" ht="18.75" x14ac:dyDescent="0.3">
      <c r="A226" s="823"/>
      <c r="B226" s="823"/>
      <c r="C226" s="823"/>
      <c r="D226" s="823"/>
      <c r="E226" s="823"/>
      <c r="F226" s="684"/>
      <c r="G226" s="990"/>
      <c r="H226" s="990"/>
      <c r="I226" s="786" t="str">
        <f t="shared" si="13"/>
        <v xml:space="preserve"> </v>
      </c>
      <c r="J226" s="786" t="str">
        <f t="shared" si="12"/>
        <v xml:space="preserve"> </v>
      </c>
      <c r="N226" s="823"/>
      <c r="O226" s="823"/>
      <c r="P226" s="823"/>
      <c r="Q226" s="823"/>
      <c r="R226" s="624"/>
      <c r="S226" s="638"/>
      <c r="T226" s="638"/>
      <c r="U226" s="624"/>
      <c r="V226" s="638"/>
      <c r="W226" s="990"/>
      <c r="X226" s="686" t="str">
        <f t="shared" si="14"/>
        <v xml:space="preserve"> </v>
      </c>
      <c r="Y226" s="786" t="str">
        <f t="shared" si="15"/>
        <v xml:space="preserve">  </v>
      </c>
    </row>
    <row r="227" spans="1:25" ht="18.75" x14ac:dyDescent="0.3">
      <c r="A227" s="823"/>
      <c r="B227" s="823"/>
      <c r="C227" s="823"/>
      <c r="D227" s="823"/>
      <c r="E227" s="823"/>
      <c r="F227" s="684"/>
      <c r="G227" s="990"/>
      <c r="H227" s="990"/>
      <c r="I227" s="786" t="str">
        <f t="shared" si="13"/>
        <v xml:space="preserve"> </v>
      </c>
      <c r="J227" s="786" t="str">
        <f t="shared" si="12"/>
        <v xml:space="preserve"> </v>
      </c>
      <c r="N227" s="823"/>
      <c r="O227" s="823"/>
      <c r="P227" s="823"/>
      <c r="Q227" s="823"/>
      <c r="R227" s="624"/>
      <c r="S227" s="638"/>
      <c r="T227" s="638"/>
      <c r="U227" s="624"/>
      <c r="V227" s="638"/>
      <c r="W227" s="990"/>
      <c r="X227" s="686" t="str">
        <f t="shared" si="14"/>
        <v xml:space="preserve"> </v>
      </c>
      <c r="Y227" s="786" t="str">
        <f t="shared" si="15"/>
        <v xml:space="preserve">  </v>
      </c>
    </row>
    <row r="228" spans="1:25" ht="18.75" x14ac:dyDescent="0.3">
      <c r="A228" s="823"/>
      <c r="B228" s="823"/>
      <c r="C228" s="823"/>
      <c r="D228" s="823"/>
      <c r="E228" s="823"/>
      <c r="F228" s="684"/>
      <c r="G228" s="990"/>
      <c r="H228" s="990"/>
      <c r="I228" s="786" t="str">
        <f t="shared" si="13"/>
        <v xml:space="preserve"> </v>
      </c>
      <c r="J228" s="786" t="str">
        <f t="shared" si="12"/>
        <v xml:space="preserve"> </v>
      </c>
      <c r="N228" s="823"/>
      <c r="O228" s="823"/>
      <c r="P228" s="823"/>
      <c r="Q228" s="823"/>
      <c r="R228" s="624"/>
      <c r="S228" s="638"/>
      <c r="T228" s="638"/>
      <c r="U228" s="624"/>
      <c r="V228" s="638"/>
      <c r="W228" s="990"/>
      <c r="X228" s="686" t="str">
        <f t="shared" si="14"/>
        <v xml:space="preserve"> </v>
      </c>
      <c r="Y228" s="786" t="str">
        <f t="shared" si="15"/>
        <v xml:space="preserve">  </v>
      </c>
    </row>
    <row r="229" spans="1:25" ht="18.75" x14ac:dyDescent="0.3">
      <c r="A229" s="823"/>
      <c r="B229" s="823"/>
      <c r="C229" s="823"/>
      <c r="D229" s="823"/>
      <c r="E229" s="823"/>
      <c r="F229" s="684"/>
      <c r="G229" s="990"/>
      <c r="H229" s="990"/>
      <c r="I229" s="786" t="str">
        <f t="shared" si="13"/>
        <v xml:space="preserve"> </v>
      </c>
      <c r="J229" s="786" t="str">
        <f t="shared" si="12"/>
        <v xml:space="preserve"> </v>
      </c>
      <c r="N229" s="823"/>
      <c r="O229" s="823"/>
      <c r="P229" s="823"/>
      <c r="Q229" s="823"/>
      <c r="R229" s="624"/>
      <c r="S229" s="638"/>
      <c r="T229" s="638"/>
      <c r="U229" s="624"/>
      <c r="V229" s="638"/>
      <c r="W229" s="990"/>
      <c r="X229" s="686" t="str">
        <f t="shared" si="14"/>
        <v xml:space="preserve"> </v>
      </c>
      <c r="Y229" s="786" t="str">
        <f t="shared" si="15"/>
        <v xml:space="preserve">  </v>
      </c>
    </row>
    <row r="230" spans="1:25" ht="18.75" x14ac:dyDescent="0.3">
      <c r="A230" s="823"/>
      <c r="B230" s="823"/>
      <c r="C230" s="823"/>
      <c r="D230" s="823"/>
      <c r="E230" s="823"/>
      <c r="F230" s="684"/>
      <c r="G230" s="990"/>
      <c r="H230" s="990"/>
      <c r="I230" s="786" t="str">
        <f t="shared" si="13"/>
        <v xml:space="preserve"> </v>
      </c>
      <c r="J230" s="786" t="str">
        <f t="shared" si="12"/>
        <v xml:space="preserve"> </v>
      </c>
      <c r="N230" s="823"/>
      <c r="O230" s="823"/>
      <c r="P230" s="823"/>
      <c r="Q230" s="823"/>
      <c r="R230" s="624"/>
      <c r="S230" s="638"/>
      <c r="T230" s="638"/>
      <c r="U230" s="624"/>
      <c r="V230" s="638"/>
      <c r="W230" s="990"/>
      <c r="X230" s="686" t="str">
        <f t="shared" si="14"/>
        <v xml:space="preserve"> </v>
      </c>
      <c r="Y230" s="786" t="str">
        <f t="shared" si="15"/>
        <v xml:space="preserve">  </v>
      </c>
    </row>
    <row r="231" spans="1:25" ht="18.75" x14ac:dyDescent="0.3">
      <c r="A231" s="823"/>
      <c r="B231" s="823"/>
      <c r="C231" s="823"/>
      <c r="D231" s="823"/>
      <c r="E231" s="823"/>
      <c r="F231" s="684"/>
      <c r="G231" s="990"/>
      <c r="H231" s="990"/>
      <c r="I231" s="786" t="str">
        <f t="shared" si="13"/>
        <v xml:space="preserve"> </v>
      </c>
      <c r="J231" s="786" t="str">
        <f t="shared" si="12"/>
        <v xml:space="preserve"> </v>
      </c>
      <c r="N231" s="823"/>
      <c r="O231" s="823"/>
      <c r="P231" s="823"/>
      <c r="Q231" s="823"/>
      <c r="R231" s="624"/>
      <c r="S231" s="638"/>
      <c r="T231" s="638"/>
      <c r="U231" s="624"/>
      <c r="V231" s="638"/>
      <c r="W231" s="990"/>
      <c r="X231" s="686" t="str">
        <f t="shared" si="14"/>
        <v xml:space="preserve"> </v>
      </c>
      <c r="Y231" s="786" t="str">
        <f t="shared" si="15"/>
        <v xml:space="preserve">  </v>
      </c>
    </row>
    <row r="232" spans="1:25" ht="18.75" x14ac:dyDescent="0.3">
      <c r="A232" s="823"/>
      <c r="B232" s="823"/>
      <c r="C232" s="823"/>
      <c r="D232" s="823"/>
      <c r="E232" s="823"/>
      <c r="F232" s="684"/>
      <c r="G232" s="990"/>
      <c r="H232" s="990"/>
      <c r="I232" s="786" t="str">
        <f t="shared" si="13"/>
        <v xml:space="preserve"> </v>
      </c>
      <c r="J232" s="786" t="str">
        <f t="shared" si="12"/>
        <v xml:space="preserve"> </v>
      </c>
      <c r="N232" s="823"/>
      <c r="O232" s="823"/>
      <c r="P232" s="823"/>
      <c r="Q232" s="823"/>
      <c r="R232" s="624"/>
      <c r="S232" s="638"/>
      <c r="T232" s="638"/>
      <c r="U232" s="624"/>
      <c r="V232" s="638"/>
      <c r="W232" s="990"/>
      <c r="X232" s="686" t="str">
        <f t="shared" si="14"/>
        <v xml:space="preserve"> </v>
      </c>
      <c r="Y232" s="786" t="str">
        <f t="shared" si="15"/>
        <v xml:space="preserve">  </v>
      </c>
    </row>
    <row r="233" spans="1:25" ht="18.75" x14ac:dyDescent="0.3">
      <c r="A233" s="823"/>
      <c r="B233" s="823"/>
      <c r="C233" s="823"/>
      <c r="D233" s="823"/>
      <c r="E233" s="823"/>
      <c r="F233" s="684"/>
      <c r="G233" s="990"/>
      <c r="H233" s="990"/>
      <c r="I233" s="786" t="str">
        <f t="shared" si="13"/>
        <v xml:space="preserve"> </v>
      </c>
      <c r="J233" s="786" t="str">
        <f t="shared" si="12"/>
        <v xml:space="preserve"> </v>
      </c>
      <c r="N233" s="823"/>
      <c r="O233" s="823"/>
      <c r="P233" s="823"/>
      <c r="Q233" s="823"/>
      <c r="R233" s="624"/>
      <c r="S233" s="638"/>
      <c r="T233" s="638"/>
      <c r="U233" s="624"/>
      <c r="V233" s="638"/>
      <c r="W233" s="990"/>
      <c r="X233" s="686" t="str">
        <f t="shared" si="14"/>
        <v xml:space="preserve"> </v>
      </c>
      <c r="Y233" s="786" t="str">
        <f t="shared" si="15"/>
        <v xml:space="preserve">  </v>
      </c>
    </row>
    <row r="234" spans="1:25" ht="18.75" x14ac:dyDescent="0.3">
      <c r="A234" s="823"/>
      <c r="B234" s="823"/>
      <c r="C234" s="823"/>
      <c r="D234" s="823"/>
      <c r="E234" s="823"/>
      <c r="F234" s="684"/>
      <c r="G234" s="990"/>
      <c r="H234" s="990"/>
      <c r="I234" s="786" t="str">
        <f t="shared" si="13"/>
        <v xml:space="preserve"> </v>
      </c>
      <c r="J234" s="786" t="str">
        <f t="shared" si="12"/>
        <v xml:space="preserve"> </v>
      </c>
      <c r="N234" s="823"/>
      <c r="O234" s="823"/>
      <c r="P234" s="823"/>
      <c r="Q234" s="823"/>
      <c r="R234" s="624"/>
      <c r="S234" s="638"/>
      <c r="T234" s="638"/>
      <c r="U234" s="624"/>
      <c r="V234" s="638"/>
      <c r="W234" s="990"/>
      <c r="X234" s="686" t="str">
        <f t="shared" si="14"/>
        <v xml:space="preserve"> </v>
      </c>
      <c r="Y234" s="786" t="str">
        <f t="shared" si="15"/>
        <v xml:space="preserve">  </v>
      </c>
    </row>
    <row r="235" spans="1:25" ht="18.75" x14ac:dyDescent="0.3">
      <c r="A235" s="823"/>
      <c r="B235" s="823"/>
      <c r="C235" s="823"/>
      <c r="D235" s="823"/>
      <c r="E235" s="823"/>
      <c r="F235" s="684"/>
      <c r="G235" s="990"/>
      <c r="H235" s="990"/>
      <c r="I235" s="786" t="str">
        <f t="shared" si="13"/>
        <v xml:space="preserve"> </v>
      </c>
      <c r="J235" s="786" t="str">
        <f t="shared" si="12"/>
        <v xml:space="preserve"> </v>
      </c>
      <c r="N235" s="823"/>
      <c r="O235" s="823"/>
      <c r="P235" s="823"/>
      <c r="Q235" s="823"/>
      <c r="R235" s="624"/>
      <c r="S235" s="638"/>
      <c r="T235" s="638"/>
      <c r="U235" s="624"/>
      <c r="V235" s="638"/>
      <c r="W235" s="990"/>
      <c r="X235" s="686" t="str">
        <f t="shared" si="14"/>
        <v xml:space="preserve"> </v>
      </c>
      <c r="Y235" s="786" t="str">
        <f t="shared" si="15"/>
        <v xml:space="preserve">  </v>
      </c>
    </row>
    <row r="236" spans="1:25" ht="18.75" x14ac:dyDescent="0.3">
      <c r="A236" s="823"/>
      <c r="B236" s="823"/>
      <c r="C236" s="823"/>
      <c r="D236" s="823"/>
      <c r="E236" s="823"/>
      <c r="F236" s="684"/>
      <c r="G236" s="990"/>
      <c r="H236" s="990"/>
      <c r="I236" s="786" t="str">
        <f t="shared" si="13"/>
        <v xml:space="preserve"> </v>
      </c>
      <c r="J236" s="786" t="str">
        <f t="shared" si="12"/>
        <v xml:space="preserve"> </v>
      </c>
      <c r="N236" s="823"/>
      <c r="O236" s="823"/>
      <c r="P236" s="823"/>
      <c r="Q236" s="823"/>
      <c r="R236" s="624"/>
      <c r="S236" s="638"/>
      <c r="T236" s="638"/>
      <c r="U236" s="624"/>
      <c r="V236" s="638"/>
      <c r="W236" s="990"/>
      <c r="X236" s="686" t="str">
        <f t="shared" si="14"/>
        <v xml:space="preserve"> </v>
      </c>
      <c r="Y236" s="786" t="str">
        <f t="shared" si="15"/>
        <v xml:space="preserve">  </v>
      </c>
    </row>
    <row r="237" spans="1:25" ht="18.75" x14ac:dyDescent="0.3">
      <c r="A237" s="823"/>
      <c r="B237" s="823"/>
      <c r="C237" s="823"/>
      <c r="D237" s="823"/>
      <c r="E237" s="823"/>
      <c r="F237" s="684"/>
      <c r="G237" s="990"/>
      <c r="H237" s="990"/>
      <c r="I237" s="786" t="str">
        <f t="shared" si="13"/>
        <v xml:space="preserve"> </v>
      </c>
      <c r="J237" s="786" t="str">
        <f t="shared" ref="J237:J300" si="16">IFERROR(H237/G237," ")</f>
        <v xml:space="preserve"> </v>
      </c>
      <c r="N237" s="823"/>
      <c r="O237" s="823"/>
      <c r="P237" s="823"/>
      <c r="Q237" s="823"/>
      <c r="R237" s="624"/>
      <c r="S237" s="638"/>
      <c r="T237" s="638"/>
      <c r="U237" s="624"/>
      <c r="V237" s="638"/>
      <c r="W237" s="990"/>
      <c r="X237" s="686" t="str">
        <f t="shared" si="14"/>
        <v xml:space="preserve"> </v>
      </c>
      <c r="Y237" s="786" t="str">
        <f t="shared" si="15"/>
        <v xml:space="preserve">  </v>
      </c>
    </row>
    <row r="238" spans="1:25" ht="18.75" x14ac:dyDescent="0.3">
      <c r="A238" s="823"/>
      <c r="B238" s="823"/>
      <c r="C238" s="823"/>
      <c r="D238" s="823"/>
      <c r="E238" s="823"/>
      <c r="F238" s="684"/>
      <c r="G238" s="990"/>
      <c r="H238" s="990"/>
      <c r="I238" s="786" t="str">
        <f t="shared" si="13"/>
        <v xml:space="preserve"> </v>
      </c>
      <c r="J238" s="786" t="str">
        <f t="shared" si="16"/>
        <v xml:space="preserve"> </v>
      </c>
      <c r="N238" s="823"/>
      <c r="O238" s="823"/>
      <c r="P238" s="823"/>
      <c r="Q238" s="823"/>
      <c r="R238" s="624"/>
      <c r="S238" s="638"/>
      <c r="T238" s="638"/>
      <c r="U238" s="624"/>
      <c r="V238" s="638"/>
      <c r="W238" s="990"/>
      <c r="X238" s="686" t="str">
        <f t="shared" si="14"/>
        <v xml:space="preserve"> </v>
      </c>
      <c r="Y238" s="786" t="str">
        <f t="shared" si="15"/>
        <v xml:space="preserve">  </v>
      </c>
    </row>
    <row r="239" spans="1:25" ht="18.75" x14ac:dyDescent="0.3">
      <c r="A239" s="823"/>
      <c r="B239" s="823"/>
      <c r="C239" s="823"/>
      <c r="D239" s="823"/>
      <c r="E239" s="823"/>
      <c r="F239" s="684"/>
      <c r="G239" s="990"/>
      <c r="H239" s="990"/>
      <c r="I239" s="786" t="str">
        <f t="shared" si="13"/>
        <v xml:space="preserve"> </v>
      </c>
      <c r="J239" s="786" t="str">
        <f t="shared" si="16"/>
        <v xml:space="preserve"> </v>
      </c>
      <c r="N239" s="823"/>
      <c r="O239" s="823"/>
      <c r="P239" s="823"/>
      <c r="Q239" s="823"/>
      <c r="R239" s="624"/>
      <c r="S239" s="638"/>
      <c r="T239" s="638"/>
      <c r="U239" s="624"/>
      <c r="V239" s="638"/>
      <c r="W239" s="990"/>
      <c r="X239" s="686" t="str">
        <f t="shared" si="14"/>
        <v xml:space="preserve"> </v>
      </c>
      <c r="Y239" s="786" t="str">
        <f t="shared" si="15"/>
        <v xml:space="preserve">  </v>
      </c>
    </row>
    <row r="240" spans="1:25" ht="18.75" x14ac:dyDescent="0.3">
      <c r="A240" s="823"/>
      <c r="B240" s="823"/>
      <c r="C240" s="823"/>
      <c r="D240" s="823"/>
      <c r="E240" s="823"/>
      <c r="F240" s="684"/>
      <c r="G240" s="990"/>
      <c r="H240" s="990"/>
      <c r="I240" s="786" t="str">
        <f t="shared" si="13"/>
        <v xml:space="preserve"> </v>
      </c>
      <c r="J240" s="786" t="str">
        <f t="shared" si="16"/>
        <v xml:space="preserve"> </v>
      </c>
      <c r="N240" s="823"/>
      <c r="O240" s="823"/>
      <c r="P240" s="823"/>
      <c r="Q240" s="823"/>
      <c r="R240" s="624"/>
      <c r="S240" s="638"/>
      <c r="T240" s="638"/>
      <c r="U240" s="624"/>
      <c r="V240" s="638"/>
      <c r="W240" s="990"/>
      <c r="X240" s="686" t="str">
        <f t="shared" si="14"/>
        <v xml:space="preserve"> </v>
      </c>
      <c r="Y240" s="786" t="str">
        <f t="shared" si="15"/>
        <v xml:space="preserve">  </v>
      </c>
    </row>
    <row r="241" spans="1:25" ht="18.75" x14ac:dyDescent="0.3">
      <c r="A241" s="823"/>
      <c r="B241" s="823"/>
      <c r="C241" s="823"/>
      <c r="D241" s="823"/>
      <c r="E241" s="823"/>
      <c r="F241" s="684"/>
      <c r="G241" s="990"/>
      <c r="H241" s="990"/>
      <c r="I241" s="786" t="str">
        <f t="shared" si="13"/>
        <v xml:space="preserve"> </v>
      </c>
      <c r="J241" s="786" t="str">
        <f t="shared" si="16"/>
        <v xml:space="preserve"> </v>
      </c>
      <c r="N241" s="823"/>
      <c r="O241" s="823"/>
      <c r="P241" s="823"/>
      <c r="Q241" s="823"/>
      <c r="R241" s="624"/>
      <c r="S241" s="638"/>
      <c r="T241" s="638"/>
      <c r="U241" s="624"/>
      <c r="V241" s="638"/>
      <c r="W241" s="990"/>
      <c r="X241" s="686" t="str">
        <f t="shared" si="14"/>
        <v xml:space="preserve"> </v>
      </c>
      <c r="Y241" s="786" t="str">
        <f t="shared" si="15"/>
        <v xml:space="preserve">  </v>
      </c>
    </row>
    <row r="242" spans="1:25" ht="18.75" x14ac:dyDescent="0.3">
      <c r="A242" s="823"/>
      <c r="B242" s="823"/>
      <c r="C242" s="823"/>
      <c r="D242" s="823"/>
      <c r="E242" s="823"/>
      <c r="F242" s="684"/>
      <c r="G242" s="990"/>
      <c r="H242" s="990"/>
      <c r="I242" s="786" t="str">
        <f t="shared" si="13"/>
        <v xml:space="preserve"> </v>
      </c>
      <c r="J242" s="786" t="str">
        <f t="shared" si="16"/>
        <v xml:space="preserve"> </v>
      </c>
      <c r="N242" s="823"/>
      <c r="O242" s="823"/>
      <c r="P242" s="823"/>
      <c r="Q242" s="823"/>
      <c r="R242" s="624"/>
      <c r="S242" s="638"/>
      <c r="T242" s="638"/>
      <c r="U242" s="624"/>
      <c r="V242" s="638"/>
      <c r="W242" s="990"/>
      <c r="X242" s="686" t="str">
        <f t="shared" si="14"/>
        <v xml:space="preserve"> </v>
      </c>
      <c r="Y242" s="786" t="str">
        <f t="shared" si="15"/>
        <v xml:space="preserve">  </v>
      </c>
    </row>
    <row r="243" spans="1:25" ht="18.75" x14ac:dyDescent="0.3">
      <c r="A243" s="823"/>
      <c r="B243" s="823"/>
      <c r="C243" s="823"/>
      <c r="D243" s="823"/>
      <c r="E243" s="823"/>
      <c r="F243" s="684"/>
      <c r="G243" s="990"/>
      <c r="H243" s="990"/>
      <c r="I243" s="786" t="str">
        <f t="shared" si="13"/>
        <v xml:space="preserve"> </v>
      </c>
      <c r="J243" s="786" t="str">
        <f t="shared" si="16"/>
        <v xml:space="preserve"> </v>
      </c>
      <c r="N243" s="823"/>
      <c r="O243" s="823"/>
      <c r="P243" s="823"/>
      <c r="Q243" s="823"/>
      <c r="R243" s="624"/>
      <c r="S243" s="638"/>
      <c r="T243" s="638"/>
      <c r="U243" s="624"/>
      <c r="V243" s="638"/>
      <c r="W243" s="990"/>
      <c r="X243" s="686" t="str">
        <f t="shared" si="14"/>
        <v xml:space="preserve"> </v>
      </c>
      <c r="Y243" s="786" t="str">
        <f t="shared" si="15"/>
        <v xml:space="preserve">  </v>
      </c>
    </row>
    <row r="244" spans="1:25" ht="18.75" x14ac:dyDescent="0.3">
      <c r="A244" s="823"/>
      <c r="B244" s="823"/>
      <c r="C244" s="823"/>
      <c r="D244" s="823"/>
      <c r="E244" s="823"/>
      <c r="F244" s="684"/>
      <c r="G244" s="990"/>
      <c r="H244" s="990"/>
      <c r="I244" s="786" t="str">
        <f t="shared" si="13"/>
        <v xml:space="preserve"> </v>
      </c>
      <c r="J244" s="786" t="str">
        <f t="shared" si="16"/>
        <v xml:space="preserve"> </v>
      </c>
      <c r="N244" s="823"/>
      <c r="O244" s="823"/>
      <c r="P244" s="823"/>
      <c r="Q244" s="823"/>
      <c r="R244" s="624"/>
      <c r="S244" s="638"/>
      <c r="T244" s="638"/>
      <c r="U244" s="624"/>
      <c r="V244" s="638"/>
      <c r="W244" s="990"/>
      <c r="X244" s="686" t="str">
        <f t="shared" si="14"/>
        <v xml:space="preserve"> </v>
      </c>
      <c r="Y244" s="786" t="str">
        <f t="shared" si="15"/>
        <v xml:space="preserve">  </v>
      </c>
    </row>
    <row r="245" spans="1:25" ht="18.75" x14ac:dyDescent="0.3">
      <c r="A245" s="823"/>
      <c r="B245" s="823"/>
      <c r="C245" s="823"/>
      <c r="D245" s="823"/>
      <c r="E245" s="823"/>
      <c r="F245" s="684"/>
      <c r="G245" s="990"/>
      <c r="H245" s="990"/>
      <c r="I245" s="786" t="str">
        <f t="shared" si="13"/>
        <v xml:space="preserve"> </v>
      </c>
      <c r="J245" s="786" t="str">
        <f t="shared" si="16"/>
        <v xml:space="preserve"> </v>
      </c>
      <c r="N245" s="823"/>
      <c r="O245" s="823"/>
      <c r="P245" s="823"/>
      <c r="Q245" s="823"/>
      <c r="R245" s="624"/>
      <c r="S245" s="638"/>
      <c r="T245" s="638"/>
      <c r="U245" s="624"/>
      <c r="V245" s="638"/>
      <c r="W245" s="990"/>
      <c r="X245" s="686" t="str">
        <f t="shared" si="14"/>
        <v xml:space="preserve"> </v>
      </c>
      <c r="Y245" s="786" t="str">
        <f t="shared" si="15"/>
        <v xml:space="preserve">  </v>
      </c>
    </row>
    <row r="246" spans="1:25" ht="18.75" x14ac:dyDescent="0.3">
      <c r="A246" s="823"/>
      <c r="B246" s="823"/>
      <c r="C246" s="823"/>
      <c r="D246" s="823"/>
      <c r="E246" s="823"/>
      <c r="F246" s="684"/>
      <c r="G246" s="990"/>
      <c r="H246" s="990"/>
      <c r="I246" s="786" t="str">
        <f t="shared" si="13"/>
        <v xml:space="preserve"> </v>
      </c>
      <c r="J246" s="786" t="str">
        <f t="shared" si="16"/>
        <v xml:space="preserve"> </v>
      </c>
      <c r="N246" s="823"/>
      <c r="O246" s="823"/>
      <c r="P246" s="823"/>
      <c r="Q246" s="823"/>
      <c r="R246" s="624"/>
      <c r="S246" s="638"/>
      <c r="T246" s="638"/>
      <c r="U246" s="624"/>
      <c r="V246" s="638"/>
      <c r="W246" s="990"/>
      <c r="X246" s="686" t="str">
        <f t="shared" si="14"/>
        <v xml:space="preserve"> </v>
      </c>
      <c r="Y246" s="786" t="str">
        <f t="shared" si="15"/>
        <v xml:space="preserve">  </v>
      </c>
    </row>
    <row r="247" spans="1:25" ht="18.75" x14ac:dyDescent="0.3">
      <c r="A247" s="823"/>
      <c r="B247" s="823"/>
      <c r="C247" s="823"/>
      <c r="D247" s="823"/>
      <c r="E247" s="823"/>
      <c r="F247" s="684"/>
      <c r="G247" s="990"/>
      <c r="H247" s="990"/>
      <c r="I247" s="786" t="str">
        <f t="shared" si="13"/>
        <v xml:space="preserve"> </v>
      </c>
      <c r="J247" s="786" t="str">
        <f t="shared" si="16"/>
        <v xml:space="preserve"> </v>
      </c>
      <c r="N247" s="823"/>
      <c r="O247" s="823"/>
      <c r="P247" s="823"/>
      <c r="Q247" s="823"/>
      <c r="R247" s="624"/>
      <c r="S247" s="638"/>
      <c r="T247" s="638"/>
      <c r="U247" s="624"/>
      <c r="V247" s="638"/>
      <c r="W247" s="990"/>
      <c r="X247" s="686" t="str">
        <f t="shared" si="14"/>
        <v xml:space="preserve"> </v>
      </c>
      <c r="Y247" s="786" t="str">
        <f t="shared" si="15"/>
        <v xml:space="preserve">  </v>
      </c>
    </row>
    <row r="248" spans="1:25" ht="18.75" x14ac:dyDescent="0.3">
      <c r="A248" s="823"/>
      <c r="B248" s="823"/>
      <c r="C248" s="823"/>
      <c r="D248" s="823"/>
      <c r="E248" s="823"/>
      <c r="F248" s="684"/>
      <c r="G248" s="990"/>
      <c r="H248" s="990"/>
      <c r="I248" s="786" t="str">
        <f t="shared" si="13"/>
        <v xml:space="preserve"> </v>
      </c>
      <c r="J248" s="786" t="str">
        <f t="shared" si="16"/>
        <v xml:space="preserve"> </v>
      </c>
      <c r="N248" s="823"/>
      <c r="O248" s="823"/>
      <c r="P248" s="823"/>
      <c r="Q248" s="823"/>
      <c r="R248" s="624"/>
      <c r="S248" s="638"/>
      <c r="T248" s="638"/>
      <c r="U248" s="624"/>
      <c r="V248" s="638"/>
      <c r="W248" s="990"/>
      <c r="X248" s="686" t="str">
        <f t="shared" si="14"/>
        <v xml:space="preserve"> </v>
      </c>
      <c r="Y248" s="786" t="str">
        <f t="shared" si="15"/>
        <v xml:space="preserve">  </v>
      </c>
    </row>
    <row r="249" spans="1:25" ht="18.75" x14ac:dyDescent="0.3">
      <c r="A249" s="823"/>
      <c r="B249" s="823"/>
      <c r="C249" s="823"/>
      <c r="D249" s="823"/>
      <c r="E249" s="823"/>
      <c r="F249" s="684"/>
      <c r="G249" s="990"/>
      <c r="H249" s="990"/>
      <c r="I249" s="786" t="str">
        <f t="shared" si="13"/>
        <v xml:space="preserve"> </v>
      </c>
      <c r="J249" s="786" t="str">
        <f t="shared" si="16"/>
        <v xml:space="preserve"> </v>
      </c>
      <c r="N249" s="823"/>
      <c r="O249" s="823"/>
      <c r="P249" s="823"/>
      <c r="Q249" s="823"/>
      <c r="R249" s="624"/>
      <c r="S249" s="638"/>
      <c r="T249" s="638"/>
      <c r="U249" s="624"/>
      <c r="V249" s="638"/>
      <c r="W249" s="990"/>
      <c r="X249" s="686" t="str">
        <f t="shared" si="14"/>
        <v xml:space="preserve"> </v>
      </c>
      <c r="Y249" s="786" t="str">
        <f t="shared" si="15"/>
        <v xml:space="preserve">  </v>
      </c>
    </row>
    <row r="250" spans="1:25" ht="18.75" x14ac:dyDescent="0.3">
      <c r="A250" s="823"/>
      <c r="B250" s="823"/>
      <c r="C250" s="823"/>
      <c r="D250" s="823"/>
      <c r="E250" s="823"/>
      <c r="F250" s="684"/>
      <c r="G250" s="990"/>
      <c r="H250" s="990"/>
      <c r="I250" s="786" t="str">
        <f t="shared" si="13"/>
        <v xml:space="preserve"> </v>
      </c>
      <c r="J250" s="786" t="str">
        <f t="shared" si="16"/>
        <v xml:space="preserve"> </v>
      </c>
      <c r="N250" s="823"/>
      <c r="O250" s="823"/>
      <c r="P250" s="823"/>
      <c r="Q250" s="823"/>
      <c r="R250" s="624"/>
      <c r="S250" s="638"/>
      <c r="T250" s="638"/>
      <c r="U250" s="624"/>
      <c r="V250" s="638"/>
      <c r="W250" s="990"/>
      <c r="X250" s="686" t="str">
        <f t="shared" si="14"/>
        <v xml:space="preserve"> </v>
      </c>
      <c r="Y250" s="786" t="str">
        <f t="shared" si="15"/>
        <v xml:space="preserve">  </v>
      </c>
    </row>
    <row r="251" spans="1:25" ht="18.75" x14ac:dyDescent="0.3">
      <c r="A251" s="823"/>
      <c r="B251" s="823"/>
      <c r="C251" s="823"/>
      <c r="D251" s="823"/>
      <c r="E251" s="823"/>
      <c r="F251" s="684"/>
      <c r="G251" s="990"/>
      <c r="H251" s="990"/>
      <c r="I251" s="786" t="str">
        <f t="shared" si="13"/>
        <v xml:space="preserve"> </v>
      </c>
      <c r="J251" s="786" t="str">
        <f t="shared" si="16"/>
        <v xml:space="preserve"> </v>
      </c>
      <c r="N251" s="823"/>
      <c r="O251" s="823"/>
      <c r="P251" s="823"/>
      <c r="Q251" s="823"/>
      <c r="R251" s="624"/>
      <c r="S251" s="638"/>
      <c r="T251" s="638"/>
      <c r="U251" s="624"/>
      <c r="V251" s="638"/>
      <c r="W251" s="990"/>
      <c r="X251" s="686" t="str">
        <f t="shared" si="14"/>
        <v xml:space="preserve"> </v>
      </c>
      <c r="Y251" s="786" t="str">
        <f t="shared" si="15"/>
        <v xml:space="preserve">  </v>
      </c>
    </row>
    <row r="252" spans="1:25" ht="18.75" x14ac:dyDescent="0.3">
      <c r="A252" s="823"/>
      <c r="B252" s="823"/>
      <c r="C252" s="823"/>
      <c r="D252" s="823"/>
      <c r="E252" s="823"/>
      <c r="F252" s="684"/>
      <c r="G252" s="990"/>
      <c r="H252" s="990"/>
      <c r="I252" s="786" t="str">
        <f t="shared" si="13"/>
        <v xml:space="preserve"> </v>
      </c>
      <c r="J252" s="786" t="str">
        <f t="shared" si="16"/>
        <v xml:space="preserve"> </v>
      </c>
      <c r="N252" s="823"/>
      <c r="O252" s="823"/>
      <c r="P252" s="823"/>
      <c r="Q252" s="823"/>
      <c r="R252" s="624"/>
      <c r="S252" s="638"/>
      <c r="T252" s="638"/>
      <c r="U252" s="624"/>
      <c r="V252" s="638"/>
      <c r="W252" s="990"/>
      <c r="X252" s="686" t="str">
        <f t="shared" si="14"/>
        <v xml:space="preserve"> </v>
      </c>
      <c r="Y252" s="786" t="str">
        <f t="shared" si="15"/>
        <v xml:space="preserve">  </v>
      </c>
    </row>
    <row r="253" spans="1:25" ht="18.75" x14ac:dyDescent="0.3">
      <c r="A253" s="823"/>
      <c r="B253" s="823"/>
      <c r="C253" s="823"/>
      <c r="D253" s="823"/>
      <c r="E253" s="823"/>
      <c r="F253" s="684"/>
      <c r="G253" s="990"/>
      <c r="H253" s="990"/>
      <c r="I253" s="786" t="str">
        <f t="shared" si="13"/>
        <v xml:space="preserve"> </v>
      </c>
      <c r="J253" s="786" t="str">
        <f t="shared" si="16"/>
        <v xml:space="preserve"> </v>
      </c>
      <c r="N253" s="823"/>
      <c r="O253" s="823"/>
      <c r="P253" s="823"/>
      <c r="Q253" s="823"/>
      <c r="R253" s="624"/>
      <c r="S253" s="638"/>
      <c r="T253" s="638"/>
      <c r="U253" s="624"/>
      <c r="V253" s="638"/>
      <c r="W253" s="990"/>
      <c r="X253" s="686" t="str">
        <f t="shared" si="14"/>
        <v xml:space="preserve"> </v>
      </c>
      <c r="Y253" s="786" t="str">
        <f t="shared" si="15"/>
        <v xml:space="preserve">  </v>
      </c>
    </row>
    <row r="254" spans="1:25" ht="18.75" x14ac:dyDescent="0.3">
      <c r="A254" s="823"/>
      <c r="B254" s="823"/>
      <c r="C254" s="823"/>
      <c r="D254" s="823"/>
      <c r="E254" s="823"/>
      <c r="F254" s="684"/>
      <c r="G254" s="990"/>
      <c r="H254" s="990"/>
      <c r="I254" s="786" t="str">
        <f t="shared" si="13"/>
        <v xml:space="preserve"> </v>
      </c>
      <c r="J254" s="786" t="str">
        <f t="shared" si="16"/>
        <v xml:space="preserve"> </v>
      </c>
      <c r="N254" s="823"/>
      <c r="O254" s="823"/>
      <c r="P254" s="823"/>
      <c r="Q254" s="823"/>
      <c r="R254" s="624"/>
      <c r="S254" s="638"/>
      <c r="T254" s="638"/>
      <c r="U254" s="624"/>
      <c r="V254" s="638"/>
      <c r="W254" s="990"/>
      <c r="X254" s="686" t="str">
        <f t="shared" si="14"/>
        <v xml:space="preserve"> </v>
      </c>
      <c r="Y254" s="786" t="str">
        <f t="shared" si="15"/>
        <v xml:space="preserve">  </v>
      </c>
    </row>
    <row r="255" spans="1:25" ht="18.75" x14ac:dyDescent="0.3">
      <c r="A255" s="823"/>
      <c r="B255" s="823"/>
      <c r="C255" s="823"/>
      <c r="D255" s="823"/>
      <c r="E255" s="823"/>
      <c r="F255" s="684"/>
      <c r="G255" s="990"/>
      <c r="H255" s="990"/>
      <c r="I255" s="786" t="str">
        <f t="shared" si="13"/>
        <v xml:space="preserve"> </v>
      </c>
      <c r="J255" s="786" t="str">
        <f t="shared" si="16"/>
        <v xml:space="preserve"> </v>
      </c>
      <c r="N255" s="823"/>
      <c r="O255" s="823"/>
      <c r="P255" s="823"/>
      <c r="Q255" s="823"/>
      <c r="R255" s="624"/>
      <c r="S255" s="638"/>
      <c r="T255" s="638"/>
      <c r="U255" s="624"/>
      <c r="V255" s="638"/>
      <c r="W255" s="990"/>
      <c r="X255" s="686" t="str">
        <f t="shared" si="14"/>
        <v xml:space="preserve"> </v>
      </c>
      <c r="Y255" s="786" t="str">
        <f t="shared" si="15"/>
        <v xml:space="preserve">  </v>
      </c>
    </row>
    <row r="256" spans="1:25" ht="18.75" x14ac:dyDescent="0.3">
      <c r="A256" s="823"/>
      <c r="B256" s="823"/>
      <c r="C256" s="823"/>
      <c r="D256" s="823"/>
      <c r="E256" s="823"/>
      <c r="F256" s="684"/>
      <c r="G256" s="990"/>
      <c r="H256" s="990"/>
      <c r="I256" s="786" t="str">
        <f t="shared" si="13"/>
        <v xml:space="preserve"> </v>
      </c>
      <c r="J256" s="786" t="str">
        <f t="shared" si="16"/>
        <v xml:space="preserve"> </v>
      </c>
      <c r="N256" s="823"/>
      <c r="O256" s="823"/>
      <c r="P256" s="823"/>
      <c r="Q256" s="823"/>
      <c r="R256" s="624"/>
      <c r="S256" s="638"/>
      <c r="T256" s="638"/>
      <c r="U256" s="624"/>
      <c r="V256" s="638"/>
      <c r="W256" s="990"/>
      <c r="X256" s="686" t="str">
        <f t="shared" si="14"/>
        <v xml:space="preserve"> </v>
      </c>
      <c r="Y256" s="786" t="str">
        <f t="shared" si="15"/>
        <v xml:space="preserve">  </v>
      </c>
    </row>
    <row r="257" spans="1:25" ht="18.75" x14ac:dyDescent="0.3">
      <c r="A257" s="823"/>
      <c r="B257" s="823"/>
      <c r="C257" s="823"/>
      <c r="D257" s="823"/>
      <c r="E257" s="823"/>
      <c r="F257" s="684"/>
      <c r="G257" s="990"/>
      <c r="H257" s="990"/>
      <c r="I257" s="786" t="str">
        <f t="shared" si="13"/>
        <v xml:space="preserve"> </v>
      </c>
      <c r="J257" s="786" t="str">
        <f t="shared" si="16"/>
        <v xml:space="preserve"> </v>
      </c>
      <c r="N257" s="823"/>
      <c r="O257" s="823"/>
      <c r="P257" s="823"/>
      <c r="Q257" s="823"/>
      <c r="R257" s="624"/>
      <c r="S257" s="638"/>
      <c r="T257" s="638"/>
      <c r="U257" s="624"/>
      <c r="V257" s="638"/>
      <c r="W257" s="990"/>
      <c r="X257" s="686" t="str">
        <f t="shared" si="14"/>
        <v xml:space="preserve"> </v>
      </c>
      <c r="Y257" s="786" t="str">
        <f t="shared" si="15"/>
        <v xml:space="preserve">  </v>
      </c>
    </row>
    <row r="258" spans="1:25" ht="18.75" x14ac:dyDescent="0.3">
      <c r="A258" s="823"/>
      <c r="B258" s="823"/>
      <c r="C258" s="823"/>
      <c r="D258" s="823"/>
      <c r="E258" s="823"/>
      <c r="F258" s="684"/>
      <c r="G258" s="990"/>
      <c r="H258" s="990"/>
      <c r="I258" s="786" t="str">
        <f t="shared" si="13"/>
        <v xml:space="preserve"> </v>
      </c>
      <c r="J258" s="786" t="str">
        <f t="shared" si="16"/>
        <v xml:space="preserve"> </v>
      </c>
      <c r="N258" s="823"/>
      <c r="O258" s="823"/>
      <c r="P258" s="823"/>
      <c r="Q258" s="823"/>
      <c r="R258" s="624"/>
      <c r="S258" s="638"/>
      <c r="T258" s="638"/>
      <c r="U258" s="624"/>
      <c r="V258" s="638"/>
      <c r="W258" s="990"/>
      <c r="X258" s="686" t="str">
        <f t="shared" si="14"/>
        <v xml:space="preserve"> </v>
      </c>
      <c r="Y258" s="786" t="str">
        <f t="shared" si="15"/>
        <v xml:space="preserve">  </v>
      </c>
    </row>
    <row r="259" spans="1:25" ht="18.75" x14ac:dyDescent="0.3">
      <c r="A259" s="823"/>
      <c r="B259" s="823"/>
      <c r="C259" s="823"/>
      <c r="D259" s="823"/>
      <c r="E259" s="823"/>
      <c r="F259" s="684"/>
      <c r="G259" s="990"/>
      <c r="H259" s="990"/>
      <c r="I259" s="786" t="str">
        <f t="shared" si="13"/>
        <v xml:space="preserve"> </v>
      </c>
      <c r="J259" s="786" t="str">
        <f t="shared" si="16"/>
        <v xml:space="preserve"> </v>
      </c>
      <c r="N259" s="823"/>
      <c r="O259" s="823"/>
      <c r="P259" s="823"/>
      <c r="Q259" s="823"/>
      <c r="R259" s="624"/>
      <c r="S259" s="638"/>
      <c r="T259" s="638"/>
      <c r="U259" s="624"/>
      <c r="V259" s="638"/>
      <c r="W259" s="990"/>
      <c r="X259" s="686" t="str">
        <f t="shared" si="14"/>
        <v xml:space="preserve"> </v>
      </c>
      <c r="Y259" s="786" t="str">
        <f t="shared" si="15"/>
        <v xml:space="preserve">  </v>
      </c>
    </row>
    <row r="260" spans="1:25" ht="18.75" x14ac:dyDescent="0.3">
      <c r="A260" s="823"/>
      <c r="B260" s="823"/>
      <c r="C260" s="823"/>
      <c r="D260" s="823"/>
      <c r="E260" s="823"/>
      <c r="F260" s="684"/>
      <c r="G260" s="990"/>
      <c r="H260" s="990"/>
      <c r="I260" s="786" t="str">
        <f t="shared" si="13"/>
        <v xml:space="preserve"> </v>
      </c>
      <c r="J260" s="786" t="str">
        <f t="shared" si="16"/>
        <v xml:space="preserve"> </v>
      </c>
      <c r="N260" s="823"/>
      <c r="O260" s="823"/>
      <c r="P260" s="823"/>
      <c r="Q260" s="823"/>
      <c r="R260" s="624"/>
      <c r="S260" s="638"/>
      <c r="T260" s="638"/>
      <c r="U260" s="624"/>
      <c r="V260" s="638"/>
      <c r="W260" s="990"/>
      <c r="X260" s="686" t="str">
        <f t="shared" si="14"/>
        <v xml:space="preserve"> </v>
      </c>
      <c r="Y260" s="786" t="str">
        <f t="shared" si="15"/>
        <v xml:space="preserve">  </v>
      </c>
    </row>
    <row r="261" spans="1:25" ht="18.75" x14ac:dyDescent="0.3">
      <c r="A261" s="823"/>
      <c r="B261" s="823"/>
      <c r="C261" s="823"/>
      <c r="D261" s="823"/>
      <c r="E261" s="823"/>
      <c r="F261" s="684"/>
      <c r="G261" s="990"/>
      <c r="H261" s="990"/>
      <c r="I261" s="786" t="str">
        <f t="shared" si="13"/>
        <v xml:space="preserve"> </v>
      </c>
      <c r="J261" s="786" t="str">
        <f t="shared" si="16"/>
        <v xml:space="preserve"> </v>
      </c>
      <c r="N261" s="823"/>
      <c r="O261" s="823"/>
      <c r="P261" s="823"/>
      <c r="Q261" s="823"/>
      <c r="R261" s="624"/>
      <c r="S261" s="638"/>
      <c r="T261" s="638"/>
      <c r="U261" s="624"/>
      <c r="V261" s="638"/>
      <c r="W261" s="990"/>
      <c r="X261" s="686" t="str">
        <f t="shared" si="14"/>
        <v xml:space="preserve"> </v>
      </c>
      <c r="Y261" s="786" t="str">
        <f t="shared" si="15"/>
        <v xml:space="preserve">  </v>
      </c>
    </row>
    <row r="262" spans="1:25" ht="18.75" x14ac:dyDescent="0.3">
      <c r="A262" s="823"/>
      <c r="B262" s="823"/>
      <c r="C262" s="823"/>
      <c r="D262" s="823"/>
      <c r="E262" s="823"/>
      <c r="F262" s="684"/>
      <c r="G262" s="990"/>
      <c r="H262" s="990"/>
      <c r="I262" s="786" t="str">
        <f t="shared" si="13"/>
        <v xml:space="preserve"> </v>
      </c>
      <c r="J262" s="786" t="str">
        <f t="shared" si="16"/>
        <v xml:space="preserve"> </v>
      </c>
      <c r="N262" s="823"/>
      <c r="O262" s="823"/>
      <c r="P262" s="823"/>
      <c r="Q262" s="823"/>
      <c r="R262" s="624"/>
      <c r="S262" s="638"/>
      <c r="T262" s="638"/>
      <c r="U262" s="624"/>
      <c r="V262" s="638"/>
      <c r="W262" s="990"/>
      <c r="X262" s="686" t="str">
        <f t="shared" si="14"/>
        <v xml:space="preserve"> </v>
      </c>
      <c r="Y262" s="786" t="str">
        <f t="shared" si="15"/>
        <v xml:space="preserve">  </v>
      </c>
    </row>
    <row r="263" spans="1:25" ht="18.75" x14ac:dyDescent="0.3">
      <c r="A263" s="823"/>
      <c r="B263" s="823"/>
      <c r="C263" s="823"/>
      <c r="D263" s="823"/>
      <c r="E263" s="823"/>
      <c r="F263" s="684"/>
      <c r="G263" s="990"/>
      <c r="H263" s="990"/>
      <c r="I263" s="786" t="str">
        <f t="shared" ref="I263:I326" si="17">IF(H263&gt;0,H263*0.187*10^-3," ")</f>
        <v xml:space="preserve"> </v>
      </c>
      <c r="J263" s="786" t="str">
        <f t="shared" si="16"/>
        <v xml:space="preserve"> </v>
      </c>
      <c r="N263" s="823"/>
      <c r="O263" s="823"/>
      <c r="P263" s="823"/>
      <c r="Q263" s="823"/>
      <c r="R263" s="624"/>
      <c r="S263" s="638"/>
      <c r="T263" s="638"/>
      <c r="U263" s="624"/>
      <c r="V263" s="638"/>
      <c r="W263" s="990"/>
      <c r="X263" s="686" t="str">
        <f t="shared" ref="X263:X326" si="18">IF(W263&gt;0,W263*0.187*10^-3," ")</f>
        <v xml:space="preserve"> </v>
      </c>
      <c r="Y263" s="786" t="str">
        <f t="shared" ref="Y263:Y326" si="19">IFERROR(W263/V263,"  ")</f>
        <v xml:space="preserve">  </v>
      </c>
    </row>
    <row r="264" spans="1:25" ht="18.75" x14ac:dyDescent="0.3">
      <c r="A264" s="823"/>
      <c r="B264" s="823"/>
      <c r="C264" s="823"/>
      <c r="D264" s="823"/>
      <c r="E264" s="823"/>
      <c r="F264" s="684"/>
      <c r="G264" s="990"/>
      <c r="H264" s="990"/>
      <c r="I264" s="786" t="str">
        <f t="shared" si="17"/>
        <v xml:space="preserve"> </v>
      </c>
      <c r="J264" s="786" t="str">
        <f t="shared" si="16"/>
        <v xml:space="preserve"> </v>
      </c>
      <c r="N264" s="823"/>
      <c r="O264" s="823"/>
      <c r="P264" s="823"/>
      <c r="Q264" s="823"/>
      <c r="R264" s="624"/>
      <c r="S264" s="638"/>
      <c r="T264" s="638"/>
      <c r="U264" s="624"/>
      <c r="V264" s="638"/>
      <c r="W264" s="990"/>
      <c r="X264" s="686" t="str">
        <f t="shared" si="18"/>
        <v xml:space="preserve"> </v>
      </c>
      <c r="Y264" s="786" t="str">
        <f t="shared" si="19"/>
        <v xml:space="preserve">  </v>
      </c>
    </row>
    <row r="265" spans="1:25" ht="18.75" x14ac:dyDescent="0.3">
      <c r="A265" s="823"/>
      <c r="B265" s="823"/>
      <c r="C265" s="823"/>
      <c r="D265" s="823"/>
      <c r="E265" s="823"/>
      <c r="F265" s="684"/>
      <c r="G265" s="990"/>
      <c r="H265" s="990"/>
      <c r="I265" s="786" t="str">
        <f t="shared" si="17"/>
        <v xml:space="preserve"> </v>
      </c>
      <c r="J265" s="786" t="str">
        <f t="shared" si="16"/>
        <v xml:space="preserve"> </v>
      </c>
      <c r="N265" s="823"/>
      <c r="O265" s="823"/>
      <c r="P265" s="823"/>
      <c r="Q265" s="823"/>
      <c r="R265" s="624"/>
      <c r="S265" s="638"/>
      <c r="T265" s="638"/>
      <c r="U265" s="624"/>
      <c r="V265" s="638"/>
      <c r="W265" s="990"/>
      <c r="X265" s="686" t="str">
        <f t="shared" si="18"/>
        <v xml:space="preserve"> </v>
      </c>
      <c r="Y265" s="786" t="str">
        <f t="shared" si="19"/>
        <v xml:space="preserve">  </v>
      </c>
    </row>
    <row r="266" spans="1:25" ht="18.75" x14ac:dyDescent="0.3">
      <c r="A266" s="823"/>
      <c r="B266" s="823"/>
      <c r="C266" s="823"/>
      <c r="D266" s="823"/>
      <c r="E266" s="823"/>
      <c r="F266" s="684"/>
      <c r="G266" s="990"/>
      <c r="H266" s="990"/>
      <c r="I266" s="786" t="str">
        <f t="shared" si="17"/>
        <v xml:space="preserve"> </v>
      </c>
      <c r="J266" s="786" t="str">
        <f t="shared" si="16"/>
        <v xml:space="preserve"> </v>
      </c>
      <c r="N266" s="823"/>
      <c r="O266" s="823"/>
      <c r="P266" s="823"/>
      <c r="Q266" s="823"/>
      <c r="R266" s="624"/>
      <c r="S266" s="638"/>
      <c r="T266" s="638"/>
      <c r="U266" s="624"/>
      <c r="V266" s="638"/>
      <c r="W266" s="990"/>
      <c r="X266" s="686" t="str">
        <f t="shared" si="18"/>
        <v xml:space="preserve"> </v>
      </c>
      <c r="Y266" s="786" t="str">
        <f t="shared" si="19"/>
        <v xml:space="preserve">  </v>
      </c>
    </row>
    <row r="267" spans="1:25" ht="18.75" x14ac:dyDescent="0.3">
      <c r="A267" s="823"/>
      <c r="B267" s="823"/>
      <c r="C267" s="823"/>
      <c r="D267" s="823"/>
      <c r="E267" s="823"/>
      <c r="F267" s="684"/>
      <c r="G267" s="990"/>
      <c r="H267" s="990"/>
      <c r="I267" s="786" t="str">
        <f t="shared" si="17"/>
        <v xml:space="preserve"> </v>
      </c>
      <c r="J267" s="786" t="str">
        <f t="shared" si="16"/>
        <v xml:space="preserve"> </v>
      </c>
      <c r="N267" s="823"/>
      <c r="O267" s="823"/>
      <c r="P267" s="823"/>
      <c r="Q267" s="823"/>
      <c r="R267" s="624"/>
      <c r="S267" s="638"/>
      <c r="T267" s="638"/>
      <c r="U267" s="624"/>
      <c r="V267" s="638"/>
      <c r="W267" s="990"/>
      <c r="X267" s="686" t="str">
        <f t="shared" si="18"/>
        <v xml:space="preserve"> </v>
      </c>
      <c r="Y267" s="786" t="str">
        <f t="shared" si="19"/>
        <v xml:space="preserve">  </v>
      </c>
    </row>
    <row r="268" spans="1:25" ht="18.75" x14ac:dyDescent="0.3">
      <c r="A268" s="823"/>
      <c r="B268" s="823"/>
      <c r="C268" s="823"/>
      <c r="D268" s="823"/>
      <c r="E268" s="823"/>
      <c r="F268" s="684"/>
      <c r="G268" s="990"/>
      <c r="H268" s="990"/>
      <c r="I268" s="786" t="str">
        <f t="shared" si="17"/>
        <v xml:space="preserve"> </v>
      </c>
      <c r="J268" s="786" t="str">
        <f t="shared" si="16"/>
        <v xml:space="preserve"> </v>
      </c>
      <c r="N268" s="823"/>
      <c r="O268" s="823"/>
      <c r="P268" s="823"/>
      <c r="Q268" s="823"/>
      <c r="R268" s="624"/>
      <c r="S268" s="638"/>
      <c r="T268" s="638"/>
      <c r="U268" s="624"/>
      <c r="V268" s="638"/>
      <c r="W268" s="990"/>
      <c r="X268" s="686" t="str">
        <f t="shared" si="18"/>
        <v xml:space="preserve"> </v>
      </c>
      <c r="Y268" s="786" t="str">
        <f t="shared" si="19"/>
        <v xml:space="preserve">  </v>
      </c>
    </row>
    <row r="269" spans="1:25" ht="18.75" x14ac:dyDescent="0.3">
      <c r="A269" s="823"/>
      <c r="B269" s="823"/>
      <c r="C269" s="823"/>
      <c r="D269" s="823"/>
      <c r="E269" s="823"/>
      <c r="F269" s="684"/>
      <c r="G269" s="990"/>
      <c r="H269" s="990"/>
      <c r="I269" s="786" t="str">
        <f t="shared" si="17"/>
        <v xml:space="preserve"> </v>
      </c>
      <c r="J269" s="786" t="str">
        <f t="shared" si="16"/>
        <v xml:space="preserve"> </v>
      </c>
      <c r="N269" s="823"/>
      <c r="O269" s="823"/>
      <c r="P269" s="823"/>
      <c r="Q269" s="823"/>
      <c r="R269" s="624"/>
      <c r="S269" s="638"/>
      <c r="T269" s="638"/>
      <c r="U269" s="624"/>
      <c r="V269" s="638"/>
      <c r="W269" s="990"/>
      <c r="X269" s="686" t="str">
        <f t="shared" si="18"/>
        <v xml:space="preserve"> </v>
      </c>
      <c r="Y269" s="786" t="str">
        <f t="shared" si="19"/>
        <v xml:space="preserve">  </v>
      </c>
    </row>
    <row r="270" spans="1:25" ht="18.75" x14ac:dyDescent="0.3">
      <c r="A270" s="823"/>
      <c r="B270" s="823"/>
      <c r="C270" s="823"/>
      <c r="D270" s="823"/>
      <c r="E270" s="823"/>
      <c r="F270" s="684"/>
      <c r="G270" s="990"/>
      <c r="H270" s="990"/>
      <c r="I270" s="786" t="str">
        <f t="shared" si="17"/>
        <v xml:space="preserve"> </v>
      </c>
      <c r="J270" s="786" t="str">
        <f t="shared" si="16"/>
        <v xml:space="preserve"> </v>
      </c>
      <c r="N270" s="823"/>
      <c r="O270" s="823"/>
      <c r="P270" s="823"/>
      <c r="Q270" s="823"/>
      <c r="R270" s="624"/>
      <c r="S270" s="638"/>
      <c r="T270" s="638"/>
      <c r="U270" s="624"/>
      <c r="V270" s="638"/>
      <c r="W270" s="990"/>
      <c r="X270" s="686" t="str">
        <f t="shared" si="18"/>
        <v xml:space="preserve"> </v>
      </c>
      <c r="Y270" s="786" t="str">
        <f t="shared" si="19"/>
        <v xml:space="preserve">  </v>
      </c>
    </row>
    <row r="271" spans="1:25" ht="18.75" x14ac:dyDescent="0.3">
      <c r="A271" s="823"/>
      <c r="B271" s="823"/>
      <c r="C271" s="823"/>
      <c r="D271" s="823"/>
      <c r="E271" s="823"/>
      <c r="F271" s="684"/>
      <c r="G271" s="990"/>
      <c r="H271" s="990"/>
      <c r="I271" s="786" t="str">
        <f t="shared" si="17"/>
        <v xml:space="preserve"> </v>
      </c>
      <c r="J271" s="786" t="str">
        <f t="shared" si="16"/>
        <v xml:space="preserve"> </v>
      </c>
      <c r="N271" s="823"/>
      <c r="O271" s="823"/>
      <c r="P271" s="823"/>
      <c r="Q271" s="823"/>
      <c r="R271" s="624"/>
      <c r="S271" s="638"/>
      <c r="T271" s="638"/>
      <c r="U271" s="624"/>
      <c r="V271" s="638"/>
      <c r="W271" s="990"/>
      <c r="X271" s="686" t="str">
        <f t="shared" si="18"/>
        <v xml:space="preserve"> </v>
      </c>
      <c r="Y271" s="786" t="str">
        <f t="shared" si="19"/>
        <v xml:space="preserve">  </v>
      </c>
    </row>
    <row r="272" spans="1:25" ht="18.75" x14ac:dyDescent="0.3">
      <c r="A272" s="823"/>
      <c r="B272" s="823"/>
      <c r="C272" s="823"/>
      <c r="D272" s="823"/>
      <c r="E272" s="823"/>
      <c r="F272" s="684"/>
      <c r="G272" s="990"/>
      <c r="H272" s="990"/>
      <c r="I272" s="786" t="str">
        <f t="shared" si="17"/>
        <v xml:space="preserve"> </v>
      </c>
      <c r="J272" s="786" t="str">
        <f t="shared" si="16"/>
        <v xml:space="preserve"> </v>
      </c>
      <c r="N272" s="823"/>
      <c r="O272" s="823"/>
      <c r="P272" s="823"/>
      <c r="Q272" s="823"/>
      <c r="R272" s="624"/>
      <c r="S272" s="638"/>
      <c r="T272" s="638"/>
      <c r="U272" s="624"/>
      <c r="V272" s="638"/>
      <c r="W272" s="990"/>
      <c r="X272" s="686" t="str">
        <f t="shared" si="18"/>
        <v xml:space="preserve"> </v>
      </c>
      <c r="Y272" s="786" t="str">
        <f t="shared" si="19"/>
        <v xml:space="preserve">  </v>
      </c>
    </row>
    <row r="273" spans="1:25" ht="18.75" x14ac:dyDescent="0.3">
      <c r="A273" s="823"/>
      <c r="B273" s="823"/>
      <c r="C273" s="823"/>
      <c r="D273" s="823"/>
      <c r="E273" s="823"/>
      <c r="F273" s="684"/>
      <c r="G273" s="990"/>
      <c r="H273" s="990"/>
      <c r="I273" s="786" t="str">
        <f t="shared" si="17"/>
        <v xml:space="preserve"> </v>
      </c>
      <c r="J273" s="786" t="str">
        <f t="shared" si="16"/>
        <v xml:space="preserve"> </v>
      </c>
      <c r="N273" s="823"/>
      <c r="O273" s="823"/>
      <c r="P273" s="823"/>
      <c r="Q273" s="823"/>
      <c r="R273" s="624"/>
      <c r="S273" s="638"/>
      <c r="T273" s="638"/>
      <c r="U273" s="624"/>
      <c r="V273" s="638"/>
      <c r="W273" s="990"/>
      <c r="X273" s="686" t="str">
        <f t="shared" si="18"/>
        <v xml:space="preserve"> </v>
      </c>
      <c r="Y273" s="786" t="str">
        <f t="shared" si="19"/>
        <v xml:space="preserve">  </v>
      </c>
    </row>
    <row r="274" spans="1:25" ht="18.75" x14ac:dyDescent="0.3">
      <c r="A274" s="823"/>
      <c r="B274" s="823"/>
      <c r="C274" s="823"/>
      <c r="D274" s="823"/>
      <c r="E274" s="823"/>
      <c r="F274" s="684"/>
      <c r="G274" s="990"/>
      <c r="H274" s="990"/>
      <c r="I274" s="786" t="str">
        <f t="shared" si="17"/>
        <v xml:space="preserve"> </v>
      </c>
      <c r="J274" s="786" t="str">
        <f t="shared" si="16"/>
        <v xml:space="preserve"> </v>
      </c>
      <c r="N274" s="823"/>
      <c r="O274" s="823"/>
      <c r="P274" s="823"/>
      <c r="Q274" s="823"/>
      <c r="R274" s="624"/>
      <c r="S274" s="638"/>
      <c r="T274" s="638"/>
      <c r="U274" s="624"/>
      <c r="V274" s="638"/>
      <c r="W274" s="990"/>
      <c r="X274" s="686" t="str">
        <f t="shared" si="18"/>
        <v xml:space="preserve"> </v>
      </c>
      <c r="Y274" s="786" t="str">
        <f t="shared" si="19"/>
        <v xml:space="preserve">  </v>
      </c>
    </row>
    <row r="275" spans="1:25" ht="18.75" x14ac:dyDescent="0.3">
      <c r="A275" s="823"/>
      <c r="B275" s="823"/>
      <c r="C275" s="823"/>
      <c r="D275" s="823"/>
      <c r="E275" s="823"/>
      <c r="F275" s="684"/>
      <c r="G275" s="990"/>
      <c r="H275" s="990"/>
      <c r="I275" s="786" t="str">
        <f t="shared" si="17"/>
        <v xml:space="preserve"> </v>
      </c>
      <c r="J275" s="786" t="str">
        <f t="shared" si="16"/>
        <v xml:space="preserve"> </v>
      </c>
      <c r="N275" s="823"/>
      <c r="O275" s="823"/>
      <c r="P275" s="823"/>
      <c r="Q275" s="823"/>
      <c r="R275" s="624"/>
      <c r="S275" s="638"/>
      <c r="T275" s="638"/>
      <c r="U275" s="624"/>
      <c r="V275" s="638"/>
      <c r="W275" s="990"/>
      <c r="X275" s="686" t="str">
        <f t="shared" si="18"/>
        <v xml:space="preserve"> </v>
      </c>
      <c r="Y275" s="786" t="str">
        <f t="shared" si="19"/>
        <v xml:space="preserve">  </v>
      </c>
    </row>
    <row r="276" spans="1:25" ht="18.75" x14ac:dyDescent="0.3">
      <c r="A276" s="823"/>
      <c r="B276" s="823"/>
      <c r="C276" s="823"/>
      <c r="D276" s="823"/>
      <c r="E276" s="823"/>
      <c r="F276" s="684"/>
      <c r="G276" s="990"/>
      <c r="H276" s="990"/>
      <c r="I276" s="786" t="str">
        <f t="shared" si="17"/>
        <v xml:space="preserve"> </v>
      </c>
      <c r="J276" s="786" t="str">
        <f t="shared" si="16"/>
        <v xml:space="preserve"> </v>
      </c>
      <c r="N276" s="823"/>
      <c r="O276" s="823"/>
      <c r="P276" s="823"/>
      <c r="Q276" s="823"/>
      <c r="R276" s="624"/>
      <c r="S276" s="638"/>
      <c r="T276" s="638"/>
      <c r="U276" s="624"/>
      <c r="V276" s="638"/>
      <c r="W276" s="990"/>
      <c r="X276" s="686" t="str">
        <f t="shared" si="18"/>
        <v xml:space="preserve"> </v>
      </c>
      <c r="Y276" s="786" t="str">
        <f t="shared" si="19"/>
        <v xml:space="preserve">  </v>
      </c>
    </row>
    <row r="277" spans="1:25" ht="18.75" x14ac:dyDescent="0.3">
      <c r="A277" s="823"/>
      <c r="B277" s="823"/>
      <c r="C277" s="823"/>
      <c r="D277" s="823"/>
      <c r="E277" s="823"/>
      <c r="F277" s="684"/>
      <c r="G277" s="990"/>
      <c r="H277" s="990"/>
      <c r="I277" s="786" t="str">
        <f t="shared" si="17"/>
        <v xml:space="preserve"> </v>
      </c>
      <c r="J277" s="786" t="str">
        <f t="shared" si="16"/>
        <v xml:space="preserve"> </v>
      </c>
      <c r="N277" s="823"/>
      <c r="O277" s="823"/>
      <c r="P277" s="823"/>
      <c r="Q277" s="823"/>
      <c r="R277" s="624"/>
      <c r="S277" s="638"/>
      <c r="T277" s="638"/>
      <c r="U277" s="624"/>
      <c r="V277" s="638"/>
      <c r="W277" s="990"/>
      <c r="X277" s="686" t="str">
        <f t="shared" si="18"/>
        <v xml:space="preserve"> </v>
      </c>
      <c r="Y277" s="786" t="str">
        <f t="shared" si="19"/>
        <v xml:space="preserve">  </v>
      </c>
    </row>
    <row r="278" spans="1:25" ht="18.75" x14ac:dyDescent="0.3">
      <c r="A278" s="823"/>
      <c r="B278" s="823"/>
      <c r="C278" s="823"/>
      <c r="D278" s="823"/>
      <c r="E278" s="823"/>
      <c r="F278" s="684"/>
      <c r="G278" s="990"/>
      <c r="H278" s="990"/>
      <c r="I278" s="786" t="str">
        <f t="shared" si="17"/>
        <v xml:space="preserve"> </v>
      </c>
      <c r="J278" s="786" t="str">
        <f t="shared" si="16"/>
        <v xml:space="preserve"> </v>
      </c>
      <c r="N278" s="823"/>
      <c r="O278" s="823"/>
      <c r="P278" s="823"/>
      <c r="Q278" s="823"/>
      <c r="R278" s="624"/>
      <c r="S278" s="638"/>
      <c r="T278" s="638"/>
      <c r="U278" s="624"/>
      <c r="V278" s="638"/>
      <c r="W278" s="990"/>
      <c r="X278" s="686" t="str">
        <f t="shared" si="18"/>
        <v xml:space="preserve"> </v>
      </c>
      <c r="Y278" s="786" t="str">
        <f t="shared" si="19"/>
        <v xml:space="preserve">  </v>
      </c>
    </row>
    <row r="279" spans="1:25" ht="18.75" x14ac:dyDescent="0.3">
      <c r="A279" s="823"/>
      <c r="B279" s="823"/>
      <c r="C279" s="823"/>
      <c r="D279" s="823"/>
      <c r="E279" s="823"/>
      <c r="F279" s="684"/>
      <c r="G279" s="990"/>
      <c r="H279" s="990"/>
      <c r="I279" s="786" t="str">
        <f t="shared" si="17"/>
        <v xml:space="preserve"> </v>
      </c>
      <c r="J279" s="786" t="str">
        <f t="shared" si="16"/>
        <v xml:space="preserve"> </v>
      </c>
      <c r="N279" s="823"/>
      <c r="O279" s="823"/>
      <c r="P279" s="823"/>
      <c r="Q279" s="823"/>
      <c r="R279" s="624"/>
      <c r="S279" s="638"/>
      <c r="T279" s="638"/>
      <c r="U279" s="624"/>
      <c r="V279" s="638"/>
      <c r="W279" s="990"/>
      <c r="X279" s="686" t="str">
        <f t="shared" si="18"/>
        <v xml:space="preserve"> </v>
      </c>
      <c r="Y279" s="786" t="str">
        <f t="shared" si="19"/>
        <v xml:space="preserve">  </v>
      </c>
    </row>
    <row r="280" spans="1:25" ht="18.75" x14ac:dyDescent="0.3">
      <c r="A280" s="823"/>
      <c r="B280" s="823"/>
      <c r="C280" s="823"/>
      <c r="D280" s="823"/>
      <c r="E280" s="823"/>
      <c r="F280" s="684"/>
      <c r="G280" s="990"/>
      <c r="H280" s="990"/>
      <c r="I280" s="786" t="str">
        <f t="shared" si="17"/>
        <v xml:space="preserve"> </v>
      </c>
      <c r="J280" s="786" t="str">
        <f t="shared" si="16"/>
        <v xml:space="preserve"> </v>
      </c>
      <c r="N280" s="823"/>
      <c r="O280" s="823"/>
      <c r="P280" s="823"/>
      <c r="Q280" s="823"/>
      <c r="R280" s="624"/>
      <c r="S280" s="638"/>
      <c r="T280" s="638"/>
      <c r="U280" s="624"/>
      <c r="V280" s="638"/>
      <c r="W280" s="990"/>
      <c r="X280" s="686" t="str">
        <f t="shared" si="18"/>
        <v xml:space="preserve"> </v>
      </c>
      <c r="Y280" s="786" t="str">
        <f t="shared" si="19"/>
        <v xml:space="preserve">  </v>
      </c>
    </row>
    <row r="281" spans="1:25" ht="18.75" x14ac:dyDescent="0.3">
      <c r="A281" s="823"/>
      <c r="B281" s="823"/>
      <c r="C281" s="823"/>
      <c r="D281" s="823"/>
      <c r="E281" s="823"/>
      <c r="F281" s="684"/>
      <c r="G281" s="990"/>
      <c r="H281" s="990"/>
      <c r="I281" s="786" t="str">
        <f t="shared" si="17"/>
        <v xml:space="preserve"> </v>
      </c>
      <c r="J281" s="786" t="str">
        <f t="shared" si="16"/>
        <v xml:space="preserve"> </v>
      </c>
      <c r="N281" s="823"/>
      <c r="O281" s="823"/>
      <c r="P281" s="823"/>
      <c r="Q281" s="823"/>
      <c r="R281" s="624"/>
      <c r="S281" s="638"/>
      <c r="T281" s="638"/>
      <c r="U281" s="624"/>
      <c r="V281" s="638"/>
      <c r="W281" s="990"/>
      <c r="X281" s="686" t="str">
        <f t="shared" si="18"/>
        <v xml:space="preserve"> </v>
      </c>
      <c r="Y281" s="786" t="str">
        <f t="shared" si="19"/>
        <v xml:space="preserve">  </v>
      </c>
    </row>
    <row r="282" spans="1:25" ht="18.75" x14ac:dyDescent="0.3">
      <c r="A282" s="823"/>
      <c r="B282" s="823"/>
      <c r="C282" s="823"/>
      <c r="D282" s="823"/>
      <c r="E282" s="823"/>
      <c r="F282" s="684"/>
      <c r="G282" s="990"/>
      <c r="H282" s="990"/>
      <c r="I282" s="786" t="str">
        <f t="shared" si="17"/>
        <v xml:space="preserve"> </v>
      </c>
      <c r="J282" s="786" t="str">
        <f t="shared" si="16"/>
        <v xml:space="preserve"> </v>
      </c>
      <c r="N282" s="823"/>
      <c r="O282" s="823"/>
      <c r="P282" s="823"/>
      <c r="Q282" s="823"/>
      <c r="R282" s="624"/>
      <c r="S282" s="638"/>
      <c r="T282" s="638"/>
      <c r="U282" s="624"/>
      <c r="V282" s="638"/>
      <c r="W282" s="990"/>
      <c r="X282" s="686" t="str">
        <f t="shared" si="18"/>
        <v xml:space="preserve"> </v>
      </c>
      <c r="Y282" s="786" t="str">
        <f t="shared" si="19"/>
        <v xml:space="preserve">  </v>
      </c>
    </row>
    <row r="283" spans="1:25" ht="18.75" x14ac:dyDescent="0.3">
      <c r="A283" s="823"/>
      <c r="B283" s="823"/>
      <c r="C283" s="823"/>
      <c r="D283" s="823"/>
      <c r="E283" s="823"/>
      <c r="F283" s="684"/>
      <c r="G283" s="990"/>
      <c r="H283" s="990"/>
      <c r="I283" s="786" t="str">
        <f t="shared" si="17"/>
        <v xml:space="preserve"> </v>
      </c>
      <c r="J283" s="786" t="str">
        <f t="shared" si="16"/>
        <v xml:space="preserve"> </v>
      </c>
      <c r="N283" s="823"/>
      <c r="O283" s="823"/>
      <c r="P283" s="823"/>
      <c r="Q283" s="823"/>
      <c r="R283" s="624"/>
      <c r="S283" s="638"/>
      <c r="T283" s="638"/>
      <c r="U283" s="624"/>
      <c r="V283" s="638"/>
      <c r="W283" s="990"/>
      <c r="X283" s="686" t="str">
        <f t="shared" si="18"/>
        <v xml:space="preserve"> </v>
      </c>
      <c r="Y283" s="786" t="str">
        <f t="shared" si="19"/>
        <v xml:space="preserve">  </v>
      </c>
    </row>
    <row r="284" spans="1:25" ht="18.75" x14ac:dyDescent="0.3">
      <c r="A284" s="823"/>
      <c r="B284" s="823"/>
      <c r="C284" s="823"/>
      <c r="D284" s="823"/>
      <c r="E284" s="823"/>
      <c r="F284" s="684"/>
      <c r="G284" s="990"/>
      <c r="H284" s="990"/>
      <c r="I284" s="786" t="str">
        <f t="shared" si="17"/>
        <v xml:space="preserve"> </v>
      </c>
      <c r="J284" s="786" t="str">
        <f t="shared" si="16"/>
        <v xml:space="preserve"> </v>
      </c>
      <c r="N284" s="823"/>
      <c r="O284" s="823"/>
      <c r="P284" s="823"/>
      <c r="Q284" s="823"/>
      <c r="R284" s="624"/>
      <c r="S284" s="638"/>
      <c r="T284" s="638"/>
      <c r="U284" s="624"/>
      <c r="V284" s="638"/>
      <c r="W284" s="990"/>
      <c r="X284" s="686" t="str">
        <f t="shared" si="18"/>
        <v xml:space="preserve"> </v>
      </c>
      <c r="Y284" s="786" t="str">
        <f t="shared" si="19"/>
        <v xml:space="preserve">  </v>
      </c>
    </row>
    <row r="285" spans="1:25" ht="18.75" x14ac:dyDescent="0.3">
      <c r="A285" s="823"/>
      <c r="B285" s="823"/>
      <c r="C285" s="823"/>
      <c r="D285" s="823"/>
      <c r="E285" s="823"/>
      <c r="F285" s="684"/>
      <c r="G285" s="990"/>
      <c r="H285" s="990"/>
      <c r="I285" s="786" t="str">
        <f t="shared" si="17"/>
        <v xml:space="preserve"> </v>
      </c>
      <c r="J285" s="786" t="str">
        <f t="shared" si="16"/>
        <v xml:space="preserve"> </v>
      </c>
      <c r="N285" s="823"/>
      <c r="O285" s="823"/>
      <c r="P285" s="823"/>
      <c r="Q285" s="823"/>
      <c r="R285" s="624"/>
      <c r="S285" s="638"/>
      <c r="T285" s="638"/>
      <c r="U285" s="624"/>
      <c r="V285" s="638"/>
      <c r="W285" s="990"/>
      <c r="X285" s="686" t="str">
        <f t="shared" si="18"/>
        <v xml:space="preserve"> </v>
      </c>
      <c r="Y285" s="786" t="str">
        <f t="shared" si="19"/>
        <v xml:space="preserve">  </v>
      </c>
    </row>
    <row r="286" spans="1:25" ht="18.75" x14ac:dyDescent="0.3">
      <c r="A286" s="823"/>
      <c r="B286" s="823"/>
      <c r="C286" s="823"/>
      <c r="D286" s="823"/>
      <c r="E286" s="823"/>
      <c r="F286" s="684"/>
      <c r="G286" s="990"/>
      <c r="H286" s="990"/>
      <c r="I286" s="786" t="str">
        <f t="shared" si="17"/>
        <v xml:space="preserve"> </v>
      </c>
      <c r="J286" s="786" t="str">
        <f t="shared" si="16"/>
        <v xml:space="preserve"> </v>
      </c>
      <c r="N286" s="823"/>
      <c r="O286" s="823"/>
      <c r="P286" s="823"/>
      <c r="Q286" s="823"/>
      <c r="R286" s="624"/>
      <c r="S286" s="638"/>
      <c r="T286" s="638"/>
      <c r="U286" s="624"/>
      <c r="V286" s="638"/>
      <c r="W286" s="990"/>
      <c r="X286" s="686" t="str">
        <f t="shared" si="18"/>
        <v xml:space="preserve"> </v>
      </c>
      <c r="Y286" s="786" t="str">
        <f t="shared" si="19"/>
        <v xml:space="preserve">  </v>
      </c>
    </row>
    <row r="287" spans="1:25" ht="18.75" x14ac:dyDescent="0.3">
      <c r="A287" s="823"/>
      <c r="B287" s="823"/>
      <c r="C287" s="823"/>
      <c r="D287" s="823"/>
      <c r="E287" s="823"/>
      <c r="F287" s="684"/>
      <c r="G287" s="990"/>
      <c r="H287" s="990"/>
      <c r="I287" s="786" t="str">
        <f t="shared" si="17"/>
        <v xml:space="preserve"> </v>
      </c>
      <c r="J287" s="786" t="str">
        <f t="shared" si="16"/>
        <v xml:space="preserve"> </v>
      </c>
      <c r="N287" s="823"/>
      <c r="O287" s="823"/>
      <c r="P287" s="823"/>
      <c r="Q287" s="823"/>
      <c r="R287" s="624"/>
      <c r="S287" s="638"/>
      <c r="T287" s="638"/>
      <c r="U287" s="624"/>
      <c r="V287" s="638"/>
      <c r="W287" s="990"/>
      <c r="X287" s="686" t="str">
        <f t="shared" si="18"/>
        <v xml:space="preserve"> </v>
      </c>
      <c r="Y287" s="786" t="str">
        <f t="shared" si="19"/>
        <v xml:space="preserve">  </v>
      </c>
    </row>
    <row r="288" spans="1:25" ht="18.75" x14ac:dyDescent="0.3">
      <c r="A288" s="823"/>
      <c r="B288" s="823"/>
      <c r="C288" s="823"/>
      <c r="D288" s="823"/>
      <c r="E288" s="823"/>
      <c r="F288" s="684"/>
      <c r="G288" s="990"/>
      <c r="H288" s="990"/>
      <c r="I288" s="786" t="str">
        <f t="shared" si="17"/>
        <v xml:space="preserve"> </v>
      </c>
      <c r="J288" s="786" t="str">
        <f t="shared" si="16"/>
        <v xml:space="preserve"> </v>
      </c>
      <c r="N288" s="823"/>
      <c r="O288" s="823"/>
      <c r="P288" s="823"/>
      <c r="Q288" s="823"/>
      <c r="R288" s="624"/>
      <c r="S288" s="638"/>
      <c r="T288" s="638"/>
      <c r="U288" s="624"/>
      <c r="V288" s="638"/>
      <c r="W288" s="990"/>
      <c r="X288" s="686" t="str">
        <f t="shared" si="18"/>
        <v xml:space="preserve"> </v>
      </c>
      <c r="Y288" s="786" t="str">
        <f t="shared" si="19"/>
        <v xml:space="preserve">  </v>
      </c>
    </row>
    <row r="289" spans="1:25" ht="18.75" x14ac:dyDescent="0.3">
      <c r="A289" s="823"/>
      <c r="B289" s="823"/>
      <c r="C289" s="823"/>
      <c r="D289" s="823"/>
      <c r="E289" s="823"/>
      <c r="F289" s="684"/>
      <c r="G289" s="990"/>
      <c r="H289" s="990"/>
      <c r="I289" s="786" t="str">
        <f t="shared" si="17"/>
        <v xml:space="preserve"> </v>
      </c>
      <c r="J289" s="786" t="str">
        <f t="shared" si="16"/>
        <v xml:space="preserve"> </v>
      </c>
      <c r="N289" s="823"/>
      <c r="O289" s="823"/>
      <c r="P289" s="823"/>
      <c r="Q289" s="823"/>
      <c r="R289" s="624"/>
      <c r="S289" s="638"/>
      <c r="T289" s="638"/>
      <c r="U289" s="624"/>
      <c r="V289" s="638"/>
      <c r="W289" s="990"/>
      <c r="X289" s="686" t="str">
        <f t="shared" si="18"/>
        <v xml:space="preserve"> </v>
      </c>
      <c r="Y289" s="786" t="str">
        <f t="shared" si="19"/>
        <v xml:space="preserve">  </v>
      </c>
    </row>
    <row r="290" spans="1:25" ht="18.75" x14ac:dyDescent="0.3">
      <c r="A290" s="823"/>
      <c r="B290" s="823"/>
      <c r="C290" s="823"/>
      <c r="D290" s="823"/>
      <c r="E290" s="823"/>
      <c r="F290" s="684"/>
      <c r="G290" s="990"/>
      <c r="H290" s="990"/>
      <c r="I290" s="786" t="str">
        <f t="shared" si="17"/>
        <v xml:space="preserve"> </v>
      </c>
      <c r="J290" s="786" t="str">
        <f t="shared" si="16"/>
        <v xml:space="preserve"> </v>
      </c>
      <c r="N290" s="823"/>
      <c r="O290" s="823"/>
      <c r="P290" s="823"/>
      <c r="Q290" s="823"/>
      <c r="R290" s="624"/>
      <c r="S290" s="638"/>
      <c r="T290" s="638"/>
      <c r="U290" s="624"/>
      <c r="V290" s="638"/>
      <c r="W290" s="990"/>
      <c r="X290" s="686" t="str">
        <f t="shared" si="18"/>
        <v xml:space="preserve"> </v>
      </c>
      <c r="Y290" s="786" t="str">
        <f t="shared" si="19"/>
        <v xml:space="preserve">  </v>
      </c>
    </row>
    <row r="291" spans="1:25" ht="18.75" x14ac:dyDescent="0.3">
      <c r="A291" s="823"/>
      <c r="B291" s="823"/>
      <c r="C291" s="823"/>
      <c r="D291" s="823"/>
      <c r="E291" s="823"/>
      <c r="F291" s="684"/>
      <c r="G291" s="990"/>
      <c r="H291" s="990"/>
      <c r="I291" s="786" t="str">
        <f t="shared" si="17"/>
        <v xml:space="preserve"> </v>
      </c>
      <c r="J291" s="786" t="str">
        <f t="shared" si="16"/>
        <v xml:space="preserve"> </v>
      </c>
      <c r="N291" s="823"/>
      <c r="O291" s="823"/>
      <c r="P291" s="823"/>
      <c r="Q291" s="823"/>
      <c r="R291" s="624"/>
      <c r="S291" s="638"/>
      <c r="T291" s="638"/>
      <c r="U291" s="624"/>
      <c r="V291" s="638"/>
      <c r="W291" s="990"/>
      <c r="X291" s="686" t="str">
        <f t="shared" si="18"/>
        <v xml:space="preserve"> </v>
      </c>
      <c r="Y291" s="786" t="str">
        <f t="shared" si="19"/>
        <v xml:space="preserve">  </v>
      </c>
    </row>
    <row r="292" spans="1:25" ht="18.75" x14ac:dyDescent="0.3">
      <c r="A292" s="823"/>
      <c r="B292" s="823"/>
      <c r="C292" s="823"/>
      <c r="D292" s="823"/>
      <c r="E292" s="823"/>
      <c r="F292" s="684"/>
      <c r="G292" s="990"/>
      <c r="H292" s="990"/>
      <c r="I292" s="786" t="str">
        <f t="shared" si="17"/>
        <v xml:space="preserve"> </v>
      </c>
      <c r="J292" s="786" t="str">
        <f t="shared" si="16"/>
        <v xml:space="preserve"> </v>
      </c>
      <c r="N292" s="823"/>
      <c r="O292" s="823"/>
      <c r="P292" s="823"/>
      <c r="Q292" s="823"/>
      <c r="R292" s="624"/>
      <c r="S292" s="638"/>
      <c r="T292" s="638"/>
      <c r="U292" s="624"/>
      <c r="V292" s="638"/>
      <c r="W292" s="990"/>
      <c r="X292" s="686" t="str">
        <f t="shared" si="18"/>
        <v xml:space="preserve"> </v>
      </c>
      <c r="Y292" s="786" t="str">
        <f t="shared" si="19"/>
        <v xml:space="preserve">  </v>
      </c>
    </row>
    <row r="293" spans="1:25" ht="18.75" x14ac:dyDescent="0.3">
      <c r="A293" s="823"/>
      <c r="B293" s="823"/>
      <c r="C293" s="823"/>
      <c r="D293" s="823"/>
      <c r="E293" s="823"/>
      <c r="F293" s="684"/>
      <c r="G293" s="990"/>
      <c r="H293" s="990"/>
      <c r="I293" s="786" t="str">
        <f t="shared" si="17"/>
        <v xml:space="preserve"> </v>
      </c>
      <c r="J293" s="786" t="str">
        <f t="shared" si="16"/>
        <v xml:space="preserve"> </v>
      </c>
      <c r="N293" s="823"/>
      <c r="O293" s="823"/>
      <c r="P293" s="823"/>
      <c r="Q293" s="823"/>
      <c r="R293" s="624"/>
      <c r="S293" s="638"/>
      <c r="T293" s="638"/>
      <c r="U293" s="624"/>
      <c r="V293" s="638"/>
      <c r="W293" s="990"/>
      <c r="X293" s="686" t="str">
        <f t="shared" si="18"/>
        <v xml:space="preserve"> </v>
      </c>
      <c r="Y293" s="786" t="str">
        <f t="shared" si="19"/>
        <v xml:space="preserve">  </v>
      </c>
    </row>
    <row r="294" spans="1:25" ht="18.75" x14ac:dyDescent="0.3">
      <c r="A294" s="823"/>
      <c r="B294" s="823"/>
      <c r="C294" s="823"/>
      <c r="D294" s="823"/>
      <c r="E294" s="823"/>
      <c r="F294" s="684"/>
      <c r="G294" s="990"/>
      <c r="H294" s="990"/>
      <c r="I294" s="786" t="str">
        <f t="shared" si="17"/>
        <v xml:space="preserve"> </v>
      </c>
      <c r="J294" s="786" t="str">
        <f t="shared" si="16"/>
        <v xml:space="preserve"> </v>
      </c>
      <c r="N294" s="823"/>
      <c r="O294" s="823"/>
      <c r="P294" s="823"/>
      <c r="Q294" s="823"/>
      <c r="R294" s="624"/>
      <c r="S294" s="638"/>
      <c r="T294" s="638"/>
      <c r="U294" s="624"/>
      <c r="V294" s="638"/>
      <c r="W294" s="990"/>
      <c r="X294" s="686" t="str">
        <f t="shared" si="18"/>
        <v xml:space="preserve"> </v>
      </c>
      <c r="Y294" s="786" t="str">
        <f t="shared" si="19"/>
        <v xml:space="preserve">  </v>
      </c>
    </row>
    <row r="295" spans="1:25" ht="18.75" x14ac:dyDescent="0.3">
      <c r="A295" s="823"/>
      <c r="B295" s="823"/>
      <c r="C295" s="823"/>
      <c r="D295" s="823"/>
      <c r="E295" s="823"/>
      <c r="F295" s="684"/>
      <c r="G295" s="990"/>
      <c r="H295" s="990"/>
      <c r="I295" s="786" t="str">
        <f t="shared" si="17"/>
        <v xml:space="preserve"> </v>
      </c>
      <c r="J295" s="786" t="str">
        <f t="shared" si="16"/>
        <v xml:space="preserve"> </v>
      </c>
      <c r="N295" s="823"/>
      <c r="O295" s="823"/>
      <c r="P295" s="823"/>
      <c r="Q295" s="823"/>
      <c r="R295" s="624"/>
      <c r="S295" s="638"/>
      <c r="T295" s="638"/>
      <c r="U295" s="624"/>
      <c r="V295" s="638"/>
      <c r="W295" s="990"/>
      <c r="X295" s="686" t="str">
        <f t="shared" si="18"/>
        <v xml:space="preserve"> </v>
      </c>
      <c r="Y295" s="786" t="str">
        <f t="shared" si="19"/>
        <v xml:space="preserve">  </v>
      </c>
    </row>
    <row r="296" spans="1:25" ht="18.75" x14ac:dyDescent="0.3">
      <c r="A296" s="823"/>
      <c r="B296" s="823"/>
      <c r="C296" s="823"/>
      <c r="D296" s="823"/>
      <c r="E296" s="823"/>
      <c r="F296" s="684"/>
      <c r="G296" s="990"/>
      <c r="H296" s="990"/>
      <c r="I296" s="786" t="str">
        <f t="shared" si="17"/>
        <v xml:space="preserve"> </v>
      </c>
      <c r="J296" s="786" t="str">
        <f t="shared" si="16"/>
        <v xml:space="preserve"> </v>
      </c>
      <c r="N296" s="823"/>
      <c r="O296" s="823"/>
      <c r="P296" s="823"/>
      <c r="Q296" s="823"/>
      <c r="R296" s="624"/>
      <c r="S296" s="638"/>
      <c r="T296" s="638"/>
      <c r="U296" s="624"/>
      <c r="V296" s="638"/>
      <c r="W296" s="990"/>
      <c r="X296" s="686" t="str">
        <f t="shared" si="18"/>
        <v xml:space="preserve"> </v>
      </c>
      <c r="Y296" s="786" t="str">
        <f t="shared" si="19"/>
        <v xml:space="preserve">  </v>
      </c>
    </row>
    <row r="297" spans="1:25" ht="18.75" x14ac:dyDescent="0.3">
      <c r="A297" s="823"/>
      <c r="B297" s="823"/>
      <c r="C297" s="823"/>
      <c r="D297" s="823"/>
      <c r="E297" s="823"/>
      <c r="F297" s="684"/>
      <c r="G297" s="990"/>
      <c r="H297" s="990"/>
      <c r="I297" s="786" t="str">
        <f t="shared" si="17"/>
        <v xml:space="preserve"> </v>
      </c>
      <c r="J297" s="786" t="str">
        <f t="shared" si="16"/>
        <v xml:space="preserve"> </v>
      </c>
      <c r="N297" s="823"/>
      <c r="O297" s="823"/>
      <c r="P297" s="823"/>
      <c r="Q297" s="823"/>
      <c r="R297" s="624"/>
      <c r="S297" s="638"/>
      <c r="T297" s="638"/>
      <c r="U297" s="624"/>
      <c r="V297" s="638"/>
      <c r="W297" s="990"/>
      <c r="X297" s="686" t="str">
        <f t="shared" si="18"/>
        <v xml:space="preserve"> </v>
      </c>
      <c r="Y297" s="786" t="str">
        <f t="shared" si="19"/>
        <v xml:space="preserve">  </v>
      </c>
    </row>
    <row r="298" spans="1:25" ht="18.75" x14ac:dyDescent="0.3">
      <c r="A298" s="823"/>
      <c r="B298" s="823"/>
      <c r="C298" s="823"/>
      <c r="D298" s="823"/>
      <c r="E298" s="823"/>
      <c r="F298" s="684"/>
      <c r="G298" s="990"/>
      <c r="H298" s="990"/>
      <c r="I298" s="786" t="str">
        <f t="shared" si="17"/>
        <v xml:space="preserve"> </v>
      </c>
      <c r="J298" s="786" t="str">
        <f t="shared" si="16"/>
        <v xml:space="preserve"> </v>
      </c>
      <c r="N298" s="823"/>
      <c r="O298" s="823"/>
      <c r="P298" s="823"/>
      <c r="Q298" s="823"/>
      <c r="R298" s="624"/>
      <c r="S298" s="638"/>
      <c r="T298" s="638"/>
      <c r="U298" s="624"/>
      <c r="V298" s="638"/>
      <c r="W298" s="990"/>
      <c r="X298" s="686" t="str">
        <f t="shared" si="18"/>
        <v xml:space="preserve"> </v>
      </c>
      <c r="Y298" s="786" t="str">
        <f t="shared" si="19"/>
        <v xml:space="preserve">  </v>
      </c>
    </row>
    <row r="299" spans="1:25" ht="18.75" x14ac:dyDescent="0.3">
      <c r="A299" s="823"/>
      <c r="B299" s="823"/>
      <c r="C299" s="823"/>
      <c r="D299" s="823"/>
      <c r="E299" s="823"/>
      <c r="F299" s="684"/>
      <c r="G299" s="990"/>
      <c r="H299" s="990"/>
      <c r="I299" s="786" t="str">
        <f t="shared" si="17"/>
        <v xml:space="preserve"> </v>
      </c>
      <c r="J299" s="786" t="str">
        <f t="shared" si="16"/>
        <v xml:space="preserve"> </v>
      </c>
      <c r="N299" s="823"/>
      <c r="O299" s="823"/>
      <c r="P299" s="823"/>
      <c r="Q299" s="823"/>
      <c r="R299" s="624"/>
      <c r="S299" s="638"/>
      <c r="T299" s="638"/>
      <c r="U299" s="624"/>
      <c r="V299" s="638"/>
      <c r="W299" s="990"/>
      <c r="X299" s="686" t="str">
        <f t="shared" si="18"/>
        <v xml:space="preserve"> </v>
      </c>
      <c r="Y299" s="786" t="str">
        <f t="shared" si="19"/>
        <v xml:space="preserve">  </v>
      </c>
    </row>
    <row r="300" spans="1:25" ht="18.75" x14ac:dyDescent="0.3">
      <c r="A300" s="823"/>
      <c r="B300" s="823"/>
      <c r="C300" s="823"/>
      <c r="D300" s="823"/>
      <c r="E300" s="823"/>
      <c r="F300" s="684"/>
      <c r="G300" s="990"/>
      <c r="H300" s="990"/>
      <c r="I300" s="786" t="str">
        <f t="shared" si="17"/>
        <v xml:space="preserve"> </v>
      </c>
      <c r="J300" s="786" t="str">
        <f t="shared" si="16"/>
        <v xml:space="preserve"> </v>
      </c>
      <c r="N300" s="823"/>
      <c r="O300" s="823"/>
      <c r="P300" s="823"/>
      <c r="Q300" s="823"/>
      <c r="R300" s="624"/>
      <c r="S300" s="638"/>
      <c r="T300" s="638"/>
      <c r="U300" s="624"/>
      <c r="V300" s="638"/>
      <c r="W300" s="990"/>
      <c r="X300" s="686" t="str">
        <f t="shared" si="18"/>
        <v xml:space="preserve"> </v>
      </c>
      <c r="Y300" s="786" t="str">
        <f t="shared" si="19"/>
        <v xml:space="preserve">  </v>
      </c>
    </row>
    <row r="301" spans="1:25" ht="18.75" x14ac:dyDescent="0.3">
      <c r="A301" s="823"/>
      <c r="B301" s="823"/>
      <c r="C301" s="823"/>
      <c r="D301" s="823"/>
      <c r="E301" s="823"/>
      <c r="F301" s="684"/>
      <c r="G301" s="990"/>
      <c r="H301" s="990"/>
      <c r="I301" s="786" t="str">
        <f t="shared" si="17"/>
        <v xml:space="preserve"> </v>
      </c>
      <c r="J301" s="786" t="str">
        <f t="shared" ref="J301:J364" si="20">IFERROR(H301/G301," ")</f>
        <v xml:space="preserve"> </v>
      </c>
      <c r="N301" s="823"/>
      <c r="O301" s="823"/>
      <c r="P301" s="823"/>
      <c r="Q301" s="823"/>
      <c r="R301" s="624"/>
      <c r="S301" s="638"/>
      <c r="T301" s="638"/>
      <c r="U301" s="624"/>
      <c r="V301" s="638"/>
      <c r="W301" s="990"/>
      <c r="X301" s="686" t="str">
        <f t="shared" si="18"/>
        <v xml:space="preserve"> </v>
      </c>
      <c r="Y301" s="786" t="str">
        <f t="shared" si="19"/>
        <v xml:space="preserve">  </v>
      </c>
    </row>
    <row r="302" spans="1:25" ht="18.75" x14ac:dyDescent="0.3">
      <c r="A302" s="823"/>
      <c r="B302" s="823"/>
      <c r="C302" s="823"/>
      <c r="D302" s="823"/>
      <c r="E302" s="823"/>
      <c r="F302" s="684"/>
      <c r="G302" s="990"/>
      <c r="H302" s="990"/>
      <c r="I302" s="786" t="str">
        <f t="shared" si="17"/>
        <v xml:space="preserve"> </v>
      </c>
      <c r="J302" s="786" t="str">
        <f t="shared" si="20"/>
        <v xml:space="preserve"> </v>
      </c>
      <c r="N302" s="823"/>
      <c r="O302" s="823"/>
      <c r="P302" s="823"/>
      <c r="Q302" s="823"/>
      <c r="R302" s="624"/>
      <c r="S302" s="638"/>
      <c r="T302" s="638"/>
      <c r="U302" s="624"/>
      <c r="V302" s="638"/>
      <c r="W302" s="990"/>
      <c r="X302" s="686" t="str">
        <f t="shared" si="18"/>
        <v xml:space="preserve"> </v>
      </c>
      <c r="Y302" s="786" t="str">
        <f t="shared" si="19"/>
        <v xml:space="preserve">  </v>
      </c>
    </row>
    <row r="303" spans="1:25" ht="18.75" x14ac:dyDescent="0.3">
      <c r="A303" s="823"/>
      <c r="B303" s="823"/>
      <c r="C303" s="823"/>
      <c r="D303" s="823"/>
      <c r="E303" s="823"/>
      <c r="F303" s="684"/>
      <c r="G303" s="990"/>
      <c r="H303" s="990"/>
      <c r="I303" s="786" t="str">
        <f t="shared" si="17"/>
        <v xml:space="preserve"> </v>
      </c>
      <c r="J303" s="786" t="str">
        <f t="shared" si="20"/>
        <v xml:space="preserve"> </v>
      </c>
      <c r="N303" s="823"/>
      <c r="O303" s="823"/>
      <c r="P303" s="823"/>
      <c r="Q303" s="823"/>
      <c r="R303" s="624"/>
      <c r="S303" s="638"/>
      <c r="T303" s="638"/>
      <c r="U303" s="624"/>
      <c r="V303" s="638"/>
      <c r="W303" s="990"/>
      <c r="X303" s="686" t="str">
        <f t="shared" si="18"/>
        <v xml:space="preserve"> </v>
      </c>
      <c r="Y303" s="786" t="str">
        <f t="shared" si="19"/>
        <v xml:space="preserve">  </v>
      </c>
    </row>
    <row r="304" spans="1:25" ht="18.75" x14ac:dyDescent="0.3">
      <c r="A304" s="823"/>
      <c r="B304" s="823"/>
      <c r="C304" s="823"/>
      <c r="D304" s="823"/>
      <c r="E304" s="823"/>
      <c r="F304" s="684"/>
      <c r="G304" s="990"/>
      <c r="H304" s="990"/>
      <c r="I304" s="786" t="str">
        <f t="shared" si="17"/>
        <v xml:space="preserve"> </v>
      </c>
      <c r="J304" s="786" t="str">
        <f t="shared" si="20"/>
        <v xml:space="preserve"> </v>
      </c>
      <c r="N304" s="823"/>
      <c r="O304" s="823"/>
      <c r="P304" s="823"/>
      <c r="Q304" s="823"/>
      <c r="R304" s="624"/>
      <c r="S304" s="638"/>
      <c r="T304" s="638"/>
      <c r="U304" s="624"/>
      <c r="V304" s="638"/>
      <c r="W304" s="990"/>
      <c r="X304" s="686" t="str">
        <f t="shared" si="18"/>
        <v xml:space="preserve"> </v>
      </c>
      <c r="Y304" s="786" t="str">
        <f t="shared" si="19"/>
        <v xml:space="preserve">  </v>
      </c>
    </row>
    <row r="305" spans="1:25" ht="18.75" x14ac:dyDescent="0.3">
      <c r="A305" s="823"/>
      <c r="B305" s="823"/>
      <c r="C305" s="823"/>
      <c r="D305" s="823"/>
      <c r="E305" s="823"/>
      <c r="F305" s="684"/>
      <c r="G305" s="990"/>
      <c r="H305" s="990"/>
      <c r="I305" s="786" t="str">
        <f t="shared" si="17"/>
        <v xml:space="preserve"> </v>
      </c>
      <c r="J305" s="786" t="str">
        <f t="shared" si="20"/>
        <v xml:space="preserve"> </v>
      </c>
      <c r="N305" s="823"/>
      <c r="O305" s="823"/>
      <c r="P305" s="823"/>
      <c r="Q305" s="823"/>
      <c r="R305" s="624"/>
      <c r="S305" s="638"/>
      <c r="T305" s="638"/>
      <c r="U305" s="624"/>
      <c r="V305" s="638"/>
      <c r="W305" s="990"/>
      <c r="X305" s="686" t="str">
        <f t="shared" si="18"/>
        <v xml:space="preserve"> </v>
      </c>
      <c r="Y305" s="786" t="str">
        <f t="shared" si="19"/>
        <v xml:space="preserve">  </v>
      </c>
    </row>
    <row r="306" spans="1:25" ht="18.75" x14ac:dyDescent="0.3">
      <c r="A306" s="823"/>
      <c r="B306" s="823"/>
      <c r="C306" s="823"/>
      <c r="D306" s="823"/>
      <c r="E306" s="823"/>
      <c r="F306" s="684"/>
      <c r="G306" s="990"/>
      <c r="H306" s="990"/>
      <c r="I306" s="786" t="str">
        <f t="shared" si="17"/>
        <v xml:space="preserve"> </v>
      </c>
      <c r="J306" s="786" t="str">
        <f t="shared" si="20"/>
        <v xml:space="preserve"> </v>
      </c>
      <c r="N306" s="823"/>
      <c r="O306" s="823"/>
      <c r="P306" s="823"/>
      <c r="Q306" s="823"/>
      <c r="R306" s="624"/>
      <c r="S306" s="638"/>
      <c r="T306" s="638"/>
      <c r="U306" s="624"/>
      <c r="V306" s="638"/>
      <c r="W306" s="990"/>
      <c r="X306" s="686" t="str">
        <f t="shared" si="18"/>
        <v xml:space="preserve"> </v>
      </c>
      <c r="Y306" s="786" t="str">
        <f t="shared" si="19"/>
        <v xml:space="preserve">  </v>
      </c>
    </row>
    <row r="307" spans="1:25" ht="18.75" x14ac:dyDescent="0.3">
      <c r="A307" s="823"/>
      <c r="B307" s="823"/>
      <c r="C307" s="823"/>
      <c r="D307" s="823"/>
      <c r="E307" s="823"/>
      <c r="F307" s="684"/>
      <c r="G307" s="990"/>
      <c r="H307" s="990"/>
      <c r="I307" s="786" t="str">
        <f t="shared" si="17"/>
        <v xml:space="preserve"> </v>
      </c>
      <c r="J307" s="786" t="str">
        <f t="shared" si="20"/>
        <v xml:space="preserve"> </v>
      </c>
      <c r="N307" s="823"/>
      <c r="O307" s="823"/>
      <c r="P307" s="823"/>
      <c r="Q307" s="823"/>
      <c r="R307" s="624"/>
      <c r="S307" s="638"/>
      <c r="T307" s="638"/>
      <c r="U307" s="624"/>
      <c r="V307" s="638"/>
      <c r="W307" s="990"/>
      <c r="X307" s="686" t="str">
        <f t="shared" si="18"/>
        <v xml:space="preserve"> </v>
      </c>
      <c r="Y307" s="786" t="str">
        <f t="shared" si="19"/>
        <v xml:space="preserve">  </v>
      </c>
    </row>
    <row r="308" spans="1:25" ht="18.75" x14ac:dyDescent="0.3">
      <c r="A308" s="823"/>
      <c r="B308" s="823"/>
      <c r="C308" s="823"/>
      <c r="D308" s="823"/>
      <c r="E308" s="823"/>
      <c r="F308" s="684"/>
      <c r="G308" s="990"/>
      <c r="H308" s="990"/>
      <c r="I308" s="786" t="str">
        <f t="shared" si="17"/>
        <v xml:space="preserve"> </v>
      </c>
      <c r="J308" s="786" t="str">
        <f t="shared" si="20"/>
        <v xml:space="preserve"> </v>
      </c>
      <c r="N308" s="823"/>
      <c r="O308" s="823"/>
      <c r="P308" s="823"/>
      <c r="Q308" s="823"/>
      <c r="R308" s="624"/>
      <c r="S308" s="638"/>
      <c r="T308" s="638"/>
      <c r="U308" s="624"/>
      <c r="V308" s="638"/>
      <c r="W308" s="990"/>
      <c r="X308" s="686" t="str">
        <f t="shared" si="18"/>
        <v xml:space="preserve"> </v>
      </c>
      <c r="Y308" s="786" t="str">
        <f t="shared" si="19"/>
        <v xml:space="preserve">  </v>
      </c>
    </row>
    <row r="309" spans="1:25" ht="18.75" x14ac:dyDescent="0.3">
      <c r="A309" s="823"/>
      <c r="B309" s="823"/>
      <c r="C309" s="823"/>
      <c r="D309" s="823"/>
      <c r="E309" s="823"/>
      <c r="F309" s="684"/>
      <c r="G309" s="990"/>
      <c r="H309" s="990"/>
      <c r="I309" s="786" t="str">
        <f t="shared" si="17"/>
        <v xml:space="preserve"> </v>
      </c>
      <c r="J309" s="786" t="str">
        <f t="shared" si="20"/>
        <v xml:space="preserve"> </v>
      </c>
      <c r="N309" s="823"/>
      <c r="O309" s="823"/>
      <c r="P309" s="823"/>
      <c r="Q309" s="823"/>
      <c r="R309" s="624"/>
      <c r="S309" s="638"/>
      <c r="T309" s="638"/>
      <c r="U309" s="624"/>
      <c r="V309" s="638"/>
      <c r="W309" s="990"/>
      <c r="X309" s="686" t="str">
        <f t="shared" si="18"/>
        <v xml:space="preserve"> </v>
      </c>
      <c r="Y309" s="786" t="str">
        <f t="shared" si="19"/>
        <v xml:space="preserve">  </v>
      </c>
    </row>
    <row r="310" spans="1:25" ht="18.75" x14ac:dyDescent="0.3">
      <c r="A310" s="823"/>
      <c r="B310" s="823"/>
      <c r="C310" s="823"/>
      <c r="D310" s="823"/>
      <c r="E310" s="823"/>
      <c r="F310" s="684"/>
      <c r="G310" s="990"/>
      <c r="H310" s="990"/>
      <c r="I310" s="786" t="str">
        <f t="shared" si="17"/>
        <v xml:space="preserve"> </v>
      </c>
      <c r="J310" s="786" t="str">
        <f t="shared" si="20"/>
        <v xml:space="preserve"> </v>
      </c>
      <c r="N310" s="823"/>
      <c r="O310" s="823"/>
      <c r="P310" s="823"/>
      <c r="Q310" s="823"/>
      <c r="R310" s="624"/>
      <c r="S310" s="638"/>
      <c r="T310" s="638"/>
      <c r="U310" s="624"/>
      <c r="V310" s="638"/>
      <c r="W310" s="990"/>
      <c r="X310" s="686" t="str">
        <f t="shared" si="18"/>
        <v xml:space="preserve"> </v>
      </c>
      <c r="Y310" s="786" t="str">
        <f t="shared" si="19"/>
        <v xml:space="preserve">  </v>
      </c>
    </row>
    <row r="311" spans="1:25" ht="18.75" x14ac:dyDescent="0.3">
      <c r="A311" s="823"/>
      <c r="B311" s="823"/>
      <c r="C311" s="823"/>
      <c r="D311" s="823"/>
      <c r="E311" s="823"/>
      <c r="F311" s="684"/>
      <c r="G311" s="990"/>
      <c r="H311" s="990"/>
      <c r="I311" s="786" t="str">
        <f t="shared" si="17"/>
        <v xml:space="preserve"> </v>
      </c>
      <c r="J311" s="786" t="str">
        <f t="shared" si="20"/>
        <v xml:space="preserve"> </v>
      </c>
      <c r="N311" s="823"/>
      <c r="O311" s="823"/>
      <c r="P311" s="823"/>
      <c r="Q311" s="823"/>
      <c r="R311" s="624"/>
      <c r="S311" s="638"/>
      <c r="T311" s="638"/>
      <c r="U311" s="624"/>
      <c r="V311" s="638"/>
      <c r="W311" s="990"/>
      <c r="X311" s="686" t="str">
        <f t="shared" si="18"/>
        <v xml:space="preserve"> </v>
      </c>
      <c r="Y311" s="786" t="str">
        <f t="shared" si="19"/>
        <v xml:space="preserve">  </v>
      </c>
    </row>
    <row r="312" spans="1:25" ht="18.75" x14ac:dyDescent="0.3">
      <c r="A312" s="823"/>
      <c r="B312" s="823"/>
      <c r="C312" s="823"/>
      <c r="D312" s="823"/>
      <c r="E312" s="823"/>
      <c r="F312" s="684"/>
      <c r="G312" s="990"/>
      <c r="H312" s="990"/>
      <c r="I312" s="786" t="str">
        <f t="shared" si="17"/>
        <v xml:space="preserve"> </v>
      </c>
      <c r="J312" s="786" t="str">
        <f t="shared" si="20"/>
        <v xml:space="preserve"> </v>
      </c>
      <c r="N312" s="823"/>
      <c r="O312" s="823"/>
      <c r="P312" s="823"/>
      <c r="Q312" s="823"/>
      <c r="R312" s="624"/>
      <c r="S312" s="638"/>
      <c r="T312" s="638"/>
      <c r="U312" s="624"/>
      <c r="V312" s="638"/>
      <c r="W312" s="990"/>
      <c r="X312" s="686" t="str">
        <f t="shared" si="18"/>
        <v xml:space="preserve"> </v>
      </c>
      <c r="Y312" s="786" t="str">
        <f t="shared" si="19"/>
        <v xml:space="preserve">  </v>
      </c>
    </row>
    <row r="313" spans="1:25" ht="18.75" x14ac:dyDescent="0.3">
      <c r="A313" s="823"/>
      <c r="B313" s="823"/>
      <c r="C313" s="823"/>
      <c r="D313" s="823"/>
      <c r="E313" s="823"/>
      <c r="F313" s="684"/>
      <c r="G313" s="990"/>
      <c r="H313" s="990"/>
      <c r="I313" s="786" t="str">
        <f t="shared" si="17"/>
        <v xml:space="preserve"> </v>
      </c>
      <c r="J313" s="786" t="str">
        <f t="shared" si="20"/>
        <v xml:space="preserve"> </v>
      </c>
      <c r="N313" s="823"/>
      <c r="O313" s="823"/>
      <c r="P313" s="823"/>
      <c r="Q313" s="823"/>
      <c r="R313" s="624"/>
      <c r="S313" s="638"/>
      <c r="T313" s="638"/>
      <c r="U313" s="624"/>
      <c r="V313" s="638"/>
      <c r="W313" s="990"/>
      <c r="X313" s="686" t="str">
        <f t="shared" si="18"/>
        <v xml:space="preserve"> </v>
      </c>
      <c r="Y313" s="786" t="str">
        <f t="shared" si="19"/>
        <v xml:space="preserve">  </v>
      </c>
    </row>
    <row r="314" spans="1:25" ht="18.75" x14ac:dyDescent="0.3">
      <c r="A314" s="823"/>
      <c r="B314" s="823"/>
      <c r="C314" s="823"/>
      <c r="D314" s="823"/>
      <c r="E314" s="823"/>
      <c r="F314" s="684"/>
      <c r="G314" s="990"/>
      <c r="H314" s="990"/>
      <c r="I314" s="786" t="str">
        <f t="shared" si="17"/>
        <v xml:space="preserve"> </v>
      </c>
      <c r="J314" s="786" t="str">
        <f t="shared" si="20"/>
        <v xml:space="preserve"> </v>
      </c>
      <c r="N314" s="823"/>
      <c r="O314" s="823"/>
      <c r="P314" s="823"/>
      <c r="Q314" s="823"/>
      <c r="R314" s="624"/>
      <c r="S314" s="638"/>
      <c r="T314" s="638"/>
      <c r="U314" s="624"/>
      <c r="V314" s="638"/>
      <c r="W314" s="990"/>
      <c r="X314" s="686" t="str">
        <f t="shared" si="18"/>
        <v xml:space="preserve"> </v>
      </c>
      <c r="Y314" s="786" t="str">
        <f t="shared" si="19"/>
        <v xml:space="preserve">  </v>
      </c>
    </row>
    <row r="315" spans="1:25" ht="18.75" x14ac:dyDescent="0.3">
      <c r="A315" s="823"/>
      <c r="B315" s="823"/>
      <c r="C315" s="823"/>
      <c r="D315" s="823"/>
      <c r="E315" s="823"/>
      <c r="F315" s="684"/>
      <c r="G315" s="990"/>
      <c r="H315" s="990"/>
      <c r="I315" s="786" t="str">
        <f t="shared" si="17"/>
        <v xml:space="preserve"> </v>
      </c>
      <c r="J315" s="786" t="str">
        <f t="shared" si="20"/>
        <v xml:space="preserve"> </v>
      </c>
      <c r="N315" s="823"/>
      <c r="O315" s="823"/>
      <c r="P315" s="823"/>
      <c r="Q315" s="823"/>
      <c r="R315" s="624"/>
      <c r="S315" s="638"/>
      <c r="T315" s="638"/>
      <c r="U315" s="624"/>
      <c r="V315" s="638"/>
      <c r="W315" s="990"/>
      <c r="X315" s="686" t="str">
        <f t="shared" si="18"/>
        <v xml:space="preserve"> </v>
      </c>
      <c r="Y315" s="786" t="str">
        <f t="shared" si="19"/>
        <v xml:space="preserve">  </v>
      </c>
    </row>
    <row r="316" spans="1:25" ht="18.75" x14ac:dyDescent="0.3">
      <c r="A316" s="823"/>
      <c r="B316" s="823"/>
      <c r="C316" s="823"/>
      <c r="D316" s="823"/>
      <c r="E316" s="823"/>
      <c r="F316" s="684"/>
      <c r="G316" s="990"/>
      <c r="H316" s="990"/>
      <c r="I316" s="786" t="str">
        <f t="shared" si="17"/>
        <v xml:space="preserve"> </v>
      </c>
      <c r="J316" s="786" t="str">
        <f t="shared" si="20"/>
        <v xml:space="preserve"> </v>
      </c>
      <c r="N316" s="823"/>
      <c r="O316" s="823"/>
      <c r="P316" s="823"/>
      <c r="Q316" s="823"/>
      <c r="R316" s="624"/>
      <c r="S316" s="638"/>
      <c r="T316" s="638"/>
      <c r="U316" s="624"/>
      <c r="V316" s="638"/>
      <c r="W316" s="990"/>
      <c r="X316" s="686" t="str">
        <f t="shared" si="18"/>
        <v xml:space="preserve"> </v>
      </c>
      <c r="Y316" s="786" t="str">
        <f t="shared" si="19"/>
        <v xml:space="preserve">  </v>
      </c>
    </row>
    <row r="317" spans="1:25" ht="18.75" x14ac:dyDescent="0.3">
      <c r="A317" s="823"/>
      <c r="B317" s="823"/>
      <c r="C317" s="823"/>
      <c r="D317" s="823"/>
      <c r="E317" s="823"/>
      <c r="F317" s="684"/>
      <c r="G317" s="990"/>
      <c r="H317" s="990"/>
      <c r="I317" s="786" t="str">
        <f t="shared" si="17"/>
        <v xml:space="preserve"> </v>
      </c>
      <c r="J317" s="786" t="str">
        <f t="shared" si="20"/>
        <v xml:space="preserve"> </v>
      </c>
      <c r="N317" s="823"/>
      <c r="O317" s="823"/>
      <c r="P317" s="823"/>
      <c r="Q317" s="823"/>
      <c r="R317" s="624"/>
      <c r="S317" s="638"/>
      <c r="T317" s="638"/>
      <c r="U317" s="624"/>
      <c r="V317" s="638"/>
      <c r="W317" s="990"/>
      <c r="X317" s="686" t="str">
        <f t="shared" si="18"/>
        <v xml:space="preserve"> </v>
      </c>
      <c r="Y317" s="786" t="str">
        <f t="shared" si="19"/>
        <v xml:space="preserve">  </v>
      </c>
    </row>
    <row r="318" spans="1:25" ht="18.75" x14ac:dyDescent="0.3">
      <c r="A318" s="823"/>
      <c r="B318" s="823"/>
      <c r="C318" s="823"/>
      <c r="D318" s="823"/>
      <c r="E318" s="823"/>
      <c r="F318" s="684"/>
      <c r="G318" s="990"/>
      <c r="H318" s="990"/>
      <c r="I318" s="786" t="str">
        <f t="shared" si="17"/>
        <v xml:space="preserve"> </v>
      </c>
      <c r="J318" s="786" t="str">
        <f t="shared" si="20"/>
        <v xml:space="preserve"> </v>
      </c>
      <c r="N318" s="823"/>
      <c r="O318" s="823"/>
      <c r="P318" s="823"/>
      <c r="Q318" s="823"/>
      <c r="R318" s="624"/>
      <c r="S318" s="638"/>
      <c r="T318" s="638"/>
      <c r="U318" s="624"/>
      <c r="V318" s="638"/>
      <c r="W318" s="990"/>
      <c r="X318" s="686" t="str">
        <f t="shared" si="18"/>
        <v xml:space="preserve"> </v>
      </c>
      <c r="Y318" s="786" t="str">
        <f t="shared" si="19"/>
        <v xml:space="preserve">  </v>
      </c>
    </row>
    <row r="319" spans="1:25" ht="18.75" x14ac:dyDescent="0.3">
      <c r="A319" s="823"/>
      <c r="B319" s="823"/>
      <c r="C319" s="823"/>
      <c r="D319" s="823"/>
      <c r="E319" s="823"/>
      <c r="F319" s="684"/>
      <c r="G319" s="990"/>
      <c r="H319" s="990"/>
      <c r="I319" s="786" t="str">
        <f t="shared" si="17"/>
        <v xml:space="preserve"> </v>
      </c>
      <c r="J319" s="786" t="str">
        <f t="shared" si="20"/>
        <v xml:space="preserve"> </v>
      </c>
      <c r="N319" s="823"/>
      <c r="O319" s="823"/>
      <c r="P319" s="823"/>
      <c r="Q319" s="823"/>
      <c r="R319" s="624"/>
      <c r="S319" s="638"/>
      <c r="T319" s="638"/>
      <c r="U319" s="624"/>
      <c r="V319" s="638"/>
      <c r="W319" s="990"/>
      <c r="X319" s="686" t="str">
        <f t="shared" si="18"/>
        <v xml:space="preserve"> </v>
      </c>
      <c r="Y319" s="786" t="str">
        <f t="shared" si="19"/>
        <v xml:space="preserve">  </v>
      </c>
    </row>
    <row r="320" spans="1:25" ht="18.75" x14ac:dyDescent="0.3">
      <c r="A320" s="823"/>
      <c r="B320" s="823"/>
      <c r="C320" s="823"/>
      <c r="D320" s="823"/>
      <c r="E320" s="823"/>
      <c r="F320" s="684"/>
      <c r="G320" s="990"/>
      <c r="H320" s="990"/>
      <c r="I320" s="786" t="str">
        <f t="shared" si="17"/>
        <v xml:space="preserve"> </v>
      </c>
      <c r="J320" s="786" t="str">
        <f t="shared" si="20"/>
        <v xml:space="preserve"> </v>
      </c>
      <c r="N320" s="823"/>
      <c r="O320" s="823"/>
      <c r="P320" s="823"/>
      <c r="Q320" s="823"/>
      <c r="R320" s="624"/>
      <c r="S320" s="638"/>
      <c r="T320" s="638"/>
      <c r="U320" s="624"/>
      <c r="V320" s="638"/>
      <c r="W320" s="990"/>
      <c r="X320" s="686" t="str">
        <f t="shared" si="18"/>
        <v xml:space="preserve"> </v>
      </c>
      <c r="Y320" s="786" t="str">
        <f t="shared" si="19"/>
        <v xml:space="preserve">  </v>
      </c>
    </row>
    <row r="321" spans="1:25" ht="18.75" x14ac:dyDescent="0.3">
      <c r="A321" s="823"/>
      <c r="B321" s="823"/>
      <c r="C321" s="823"/>
      <c r="D321" s="823"/>
      <c r="E321" s="823"/>
      <c r="F321" s="684"/>
      <c r="G321" s="990"/>
      <c r="H321" s="990"/>
      <c r="I321" s="786" t="str">
        <f t="shared" si="17"/>
        <v xml:space="preserve"> </v>
      </c>
      <c r="J321" s="786" t="str">
        <f t="shared" si="20"/>
        <v xml:space="preserve"> </v>
      </c>
      <c r="N321" s="823"/>
      <c r="O321" s="823"/>
      <c r="P321" s="823"/>
      <c r="Q321" s="823"/>
      <c r="R321" s="624"/>
      <c r="S321" s="638"/>
      <c r="T321" s="638"/>
      <c r="U321" s="624"/>
      <c r="V321" s="638"/>
      <c r="W321" s="990"/>
      <c r="X321" s="686" t="str">
        <f t="shared" si="18"/>
        <v xml:space="preserve"> </v>
      </c>
      <c r="Y321" s="786" t="str">
        <f t="shared" si="19"/>
        <v xml:space="preserve">  </v>
      </c>
    </row>
    <row r="322" spans="1:25" ht="18.75" x14ac:dyDescent="0.3">
      <c r="A322" s="823"/>
      <c r="B322" s="823"/>
      <c r="C322" s="823"/>
      <c r="D322" s="823"/>
      <c r="E322" s="823"/>
      <c r="F322" s="684"/>
      <c r="G322" s="990"/>
      <c r="H322" s="990"/>
      <c r="I322" s="786" t="str">
        <f t="shared" si="17"/>
        <v xml:space="preserve"> </v>
      </c>
      <c r="J322" s="786" t="str">
        <f t="shared" si="20"/>
        <v xml:space="preserve"> </v>
      </c>
      <c r="N322" s="823"/>
      <c r="O322" s="823"/>
      <c r="P322" s="823"/>
      <c r="Q322" s="823"/>
      <c r="R322" s="624"/>
      <c r="S322" s="638"/>
      <c r="T322" s="638"/>
      <c r="U322" s="624"/>
      <c r="V322" s="638"/>
      <c r="W322" s="990"/>
      <c r="X322" s="686" t="str">
        <f t="shared" si="18"/>
        <v xml:space="preserve"> </v>
      </c>
      <c r="Y322" s="786" t="str">
        <f t="shared" si="19"/>
        <v xml:space="preserve">  </v>
      </c>
    </row>
    <row r="323" spans="1:25" ht="18.75" x14ac:dyDescent="0.3">
      <c r="A323" s="823"/>
      <c r="B323" s="823"/>
      <c r="C323" s="823"/>
      <c r="D323" s="823"/>
      <c r="E323" s="823"/>
      <c r="F323" s="684"/>
      <c r="G323" s="990"/>
      <c r="H323" s="990"/>
      <c r="I323" s="786" t="str">
        <f t="shared" si="17"/>
        <v xml:space="preserve"> </v>
      </c>
      <c r="J323" s="786" t="str">
        <f t="shared" si="20"/>
        <v xml:space="preserve"> </v>
      </c>
      <c r="N323" s="823"/>
      <c r="O323" s="823"/>
      <c r="P323" s="823"/>
      <c r="Q323" s="823"/>
      <c r="R323" s="624"/>
      <c r="S323" s="638"/>
      <c r="T323" s="638"/>
      <c r="U323" s="624"/>
      <c r="V323" s="638"/>
      <c r="W323" s="990"/>
      <c r="X323" s="686" t="str">
        <f t="shared" si="18"/>
        <v xml:space="preserve"> </v>
      </c>
      <c r="Y323" s="786" t="str">
        <f t="shared" si="19"/>
        <v xml:space="preserve">  </v>
      </c>
    </row>
    <row r="324" spans="1:25" ht="18.75" x14ac:dyDescent="0.3">
      <c r="A324" s="823"/>
      <c r="B324" s="823"/>
      <c r="C324" s="823"/>
      <c r="D324" s="823"/>
      <c r="E324" s="823"/>
      <c r="F324" s="684"/>
      <c r="G324" s="990"/>
      <c r="H324" s="990"/>
      <c r="I324" s="786" t="str">
        <f t="shared" si="17"/>
        <v xml:space="preserve"> </v>
      </c>
      <c r="J324" s="786" t="str">
        <f t="shared" si="20"/>
        <v xml:space="preserve"> </v>
      </c>
      <c r="N324" s="823"/>
      <c r="O324" s="823"/>
      <c r="P324" s="823"/>
      <c r="Q324" s="823"/>
      <c r="R324" s="624"/>
      <c r="S324" s="638"/>
      <c r="T324" s="638"/>
      <c r="U324" s="624"/>
      <c r="V324" s="638"/>
      <c r="W324" s="990"/>
      <c r="X324" s="686" t="str">
        <f t="shared" si="18"/>
        <v xml:space="preserve"> </v>
      </c>
      <c r="Y324" s="786" t="str">
        <f t="shared" si="19"/>
        <v xml:space="preserve">  </v>
      </c>
    </row>
    <row r="325" spans="1:25" ht="18.75" x14ac:dyDescent="0.3">
      <c r="A325" s="823"/>
      <c r="B325" s="823"/>
      <c r="C325" s="823"/>
      <c r="D325" s="823"/>
      <c r="E325" s="823"/>
      <c r="F325" s="684"/>
      <c r="G325" s="990"/>
      <c r="H325" s="990"/>
      <c r="I325" s="786" t="str">
        <f t="shared" si="17"/>
        <v xml:space="preserve"> </v>
      </c>
      <c r="J325" s="786" t="str">
        <f t="shared" si="20"/>
        <v xml:space="preserve"> </v>
      </c>
      <c r="N325" s="823"/>
      <c r="O325" s="823"/>
      <c r="P325" s="823"/>
      <c r="Q325" s="823"/>
      <c r="R325" s="624"/>
      <c r="S325" s="638"/>
      <c r="T325" s="638"/>
      <c r="U325" s="624"/>
      <c r="V325" s="638"/>
      <c r="W325" s="990"/>
      <c r="X325" s="686" t="str">
        <f t="shared" si="18"/>
        <v xml:space="preserve"> </v>
      </c>
      <c r="Y325" s="786" t="str">
        <f t="shared" si="19"/>
        <v xml:space="preserve">  </v>
      </c>
    </row>
    <row r="326" spans="1:25" ht="18.75" x14ac:dyDescent="0.3">
      <c r="A326" s="823"/>
      <c r="B326" s="823"/>
      <c r="C326" s="823"/>
      <c r="D326" s="823"/>
      <c r="E326" s="823"/>
      <c r="F326" s="684"/>
      <c r="G326" s="990"/>
      <c r="H326" s="990"/>
      <c r="I326" s="786" t="str">
        <f t="shared" si="17"/>
        <v xml:space="preserve"> </v>
      </c>
      <c r="J326" s="786" t="str">
        <f t="shared" si="20"/>
        <v xml:space="preserve"> </v>
      </c>
      <c r="N326" s="823"/>
      <c r="O326" s="823"/>
      <c r="P326" s="823"/>
      <c r="Q326" s="823"/>
      <c r="R326" s="624"/>
      <c r="S326" s="638"/>
      <c r="T326" s="638"/>
      <c r="U326" s="624"/>
      <c r="V326" s="638"/>
      <c r="W326" s="990"/>
      <c r="X326" s="686" t="str">
        <f t="shared" si="18"/>
        <v xml:space="preserve"> </v>
      </c>
      <c r="Y326" s="786" t="str">
        <f t="shared" si="19"/>
        <v xml:space="preserve">  </v>
      </c>
    </row>
    <row r="327" spans="1:25" ht="18.75" x14ac:dyDescent="0.3">
      <c r="A327" s="823"/>
      <c r="B327" s="823"/>
      <c r="C327" s="823"/>
      <c r="D327" s="823"/>
      <c r="E327" s="823"/>
      <c r="F327" s="684"/>
      <c r="G327" s="990"/>
      <c r="H327" s="990"/>
      <c r="I327" s="786" t="str">
        <f t="shared" ref="I327:I390" si="21">IF(H327&gt;0,H327*0.187*10^-3," ")</f>
        <v xml:space="preserve"> </v>
      </c>
      <c r="J327" s="786" t="str">
        <f t="shared" si="20"/>
        <v xml:space="preserve"> </v>
      </c>
      <c r="N327" s="823"/>
      <c r="O327" s="823"/>
      <c r="P327" s="823"/>
      <c r="Q327" s="823"/>
      <c r="R327" s="624"/>
      <c r="S327" s="638"/>
      <c r="T327" s="638"/>
      <c r="U327" s="624"/>
      <c r="V327" s="638"/>
      <c r="W327" s="990"/>
      <c r="X327" s="686" t="str">
        <f t="shared" ref="X327:X390" si="22">IF(W327&gt;0,W327*0.187*10^-3," ")</f>
        <v xml:space="preserve"> </v>
      </c>
      <c r="Y327" s="786" t="str">
        <f t="shared" ref="Y327:Y390" si="23">IFERROR(W327/V327,"  ")</f>
        <v xml:space="preserve">  </v>
      </c>
    </row>
    <row r="328" spans="1:25" ht="18.75" x14ac:dyDescent="0.3">
      <c r="A328" s="823"/>
      <c r="B328" s="823"/>
      <c r="C328" s="823"/>
      <c r="D328" s="823"/>
      <c r="E328" s="823"/>
      <c r="F328" s="684"/>
      <c r="G328" s="990"/>
      <c r="H328" s="990"/>
      <c r="I328" s="786" t="str">
        <f t="shared" si="21"/>
        <v xml:space="preserve"> </v>
      </c>
      <c r="J328" s="786" t="str">
        <f t="shared" si="20"/>
        <v xml:space="preserve"> </v>
      </c>
      <c r="N328" s="823"/>
      <c r="O328" s="823"/>
      <c r="P328" s="823"/>
      <c r="Q328" s="823"/>
      <c r="R328" s="624"/>
      <c r="S328" s="638"/>
      <c r="T328" s="638"/>
      <c r="U328" s="624"/>
      <c r="V328" s="638"/>
      <c r="W328" s="990"/>
      <c r="X328" s="686" t="str">
        <f t="shared" si="22"/>
        <v xml:space="preserve"> </v>
      </c>
      <c r="Y328" s="786" t="str">
        <f t="shared" si="23"/>
        <v xml:space="preserve">  </v>
      </c>
    </row>
    <row r="329" spans="1:25" ht="18.75" x14ac:dyDescent="0.3">
      <c r="A329" s="823"/>
      <c r="B329" s="823"/>
      <c r="C329" s="823"/>
      <c r="D329" s="823"/>
      <c r="E329" s="823"/>
      <c r="F329" s="684"/>
      <c r="G329" s="990"/>
      <c r="H329" s="990"/>
      <c r="I329" s="786" t="str">
        <f t="shared" si="21"/>
        <v xml:space="preserve"> </v>
      </c>
      <c r="J329" s="786" t="str">
        <f t="shared" si="20"/>
        <v xml:space="preserve"> </v>
      </c>
      <c r="N329" s="823"/>
      <c r="O329" s="823"/>
      <c r="P329" s="823"/>
      <c r="Q329" s="823"/>
      <c r="R329" s="624"/>
      <c r="S329" s="638"/>
      <c r="T329" s="638"/>
      <c r="U329" s="624"/>
      <c r="V329" s="638"/>
      <c r="W329" s="990"/>
      <c r="X329" s="686" t="str">
        <f t="shared" si="22"/>
        <v xml:space="preserve"> </v>
      </c>
      <c r="Y329" s="786" t="str">
        <f t="shared" si="23"/>
        <v xml:space="preserve">  </v>
      </c>
    </row>
    <row r="330" spans="1:25" ht="18.75" x14ac:dyDescent="0.3">
      <c r="A330" s="823"/>
      <c r="B330" s="823"/>
      <c r="C330" s="823"/>
      <c r="D330" s="823"/>
      <c r="E330" s="823"/>
      <c r="F330" s="684"/>
      <c r="G330" s="990"/>
      <c r="H330" s="990"/>
      <c r="I330" s="786" t="str">
        <f t="shared" si="21"/>
        <v xml:space="preserve"> </v>
      </c>
      <c r="J330" s="786" t="str">
        <f t="shared" si="20"/>
        <v xml:space="preserve"> </v>
      </c>
      <c r="N330" s="823"/>
      <c r="O330" s="823"/>
      <c r="P330" s="823"/>
      <c r="Q330" s="823"/>
      <c r="R330" s="624"/>
      <c r="S330" s="638"/>
      <c r="T330" s="638"/>
      <c r="U330" s="624"/>
      <c r="V330" s="638"/>
      <c r="W330" s="990"/>
      <c r="X330" s="686" t="str">
        <f t="shared" si="22"/>
        <v xml:space="preserve"> </v>
      </c>
      <c r="Y330" s="786" t="str">
        <f t="shared" si="23"/>
        <v xml:space="preserve">  </v>
      </c>
    </row>
    <row r="331" spans="1:25" ht="18.75" x14ac:dyDescent="0.3">
      <c r="A331" s="823"/>
      <c r="B331" s="823"/>
      <c r="C331" s="823"/>
      <c r="D331" s="823"/>
      <c r="E331" s="823"/>
      <c r="F331" s="684"/>
      <c r="G331" s="990"/>
      <c r="H331" s="990"/>
      <c r="I331" s="786" t="str">
        <f t="shared" si="21"/>
        <v xml:space="preserve"> </v>
      </c>
      <c r="J331" s="786" t="str">
        <f t="shared" si="20"/>
        <v xml:space="preserve"> </v>
      </c>
      <c r="N331" s="823"/>
      <c r="O331" s="823"/>
      <c r="P331" s="823"/>
      <c r="Q331" s="823"/>
      <c r="R331" s="624"/>
      <c r="S331" s="638"/>
      <c r="T331" s="638"/>
      <c r="U331" s="624"/>
      <c r="V331" s="638"/>
      <c r="W331" s="990"/>
      <c r="X331" s="686" t="str">
        <f t="shared" si="22"/>
        <v xml:space="preserve"> </v>
      </c>
      <c r="Y331" s="786" t="str">
        <f t="shared" si="23"/>
        <v xml:space="preserve">  </v>
      </c>
    </row>
    <row r="332" spans="1:25" ht="18.75" x14ac:dyDescent="0.3">
      <c r="A332" s="823"/>
      <c r="B332" s="823"/>
      <c r="C332" s="823"/>
      <c r="D332" s="823"/>
      <c r="E332" s="823"/>
      <c r="F332" s="684"/>
      <c r="G332" s="990"/>
      <c r="H332" s="990"/>
      <c r="I332" s="786" t="str">
        <f t="shared" si="21"/>
        <v xml:space="preserve"> </v>
      </c>
      <c r="J332" s="786" t="str">
        <f t="shared" si="20"/>
        <v xml:space="preserve"> </v>
      </c>
      <c r="N332" s="823"/>
      <c r="O332" s="823"/>
      <c r="P332" s="823"/>
      <c r="Q332" s="823"/>
      <c r="R332" s="624"/>
      <c r="S332" s="638"/>
      <c r="T332" s="638"/>
      <c r="U332" s="624"/>
      <c r="V332" s="638"/>
      <c r="W332" s="990"/>
      <c r="X332" s="686" t="str">
        <f t="shared" si="22"/>
        <v xml:space="preserve"> </v>
      </c>
      <c r="Y332" s="786" t="str">
        <f t="shared" si="23"/>
        <v xml:space="preserve">  </v>
      </c>
    </row>
    <row r="333" spans="1:25" ht="18.75" x14ac:dyDescent="0.3">
      <c r="A333" s="823"/>
      <c r="B333" s="823"/>
      <c r="C333" s="823"/>
      <c r="D333" s="823"/>
      <c r="E333" s="823"/>
      <c r="F333" s="684"/>
      <c r="G333" s="990"/>
      <c r="H333" s="990"/>
      <c r="I333" s="786" t="str">
        <f t="shared" si="21"/>
        <v xml:space="preserve"> </v>
      </c>
      <c r="J333" s="786" t="str">
        <f t="shared" si="20"/>
        <v xml:space="preserve"> </v>
      </c>
      <c r="N333" s="823"/>
      <c r="O333" s="823"/>
      <c r="P333" s="823"/>
      <c r="Q333" s="823"/>
      <c r="R333" s="624"/>
      <c r="S333" s="638"/>
      <c r="T333" s="638"/>
      <c r="U333" s="624"/>
      <c r="V333" s="638"/>
      <c r="W333" s="990"/>
      <c r="X333" s="686" t="str">
        <f t="shared" si="22"/>
        <v xml:space="preserve"> </v>
      </c>
      <c r="Y333" s="786" t="str">
        <f t="shared" si="23"/>
        <v xml:space="preserve">  </v>
      </c>
    </row>
    <row r="334" spans="1:25" ht="18.75" x14ac:dyDescent="0.3">
      <c r="A334" s="823"/>
      <c r="B334" s="823"/>
      <c r="C334" s="823"/>
      <c r="D334" s="823"/>
      <c r="E334" s="823"/>
      <c r="F334" s="684"/>
      <c r="G334" s="990"/>
      <c r="H334" s="990"/>
      <c r="I334" s="786" t="str">
        <f t="shared" si="21"/>
        <v xml:space="preserve"> </v>
      </c>
      <c r="J334" s="786" t="str">
        <f t="shared" si="20"/>
        <v xml:space="preserve"> </v>
      </c>
      <c r="N334" s="823"/>
      <c r="O334" s="823"/>
      <c r="P334" s="823"/>
      <c r="Q334" s="823"/>
      <c r="R334" s="624"/>
      <c r="S334" s="638"/>
      <c r="T334" s="638"/>
      <c r="U334" s="624"/>
      <c r="V334" s="638"/>
      <c r="W334" s="990"/>
      <c r="X334" s="686" t="str">
        <f t="shared" si="22"/>
        <v xml:space="preserve"> </v>
      </c>
      <c r="Y334" s="786" t="str">
        <f t="shared" si="23"/>
        <v xml:space="preserve">  </v>
      </c>
    </row>
    <row r="335" spans="1:25" ht="18.75" x14ac:dyDescent="0.3">
      <c r="A335" s="823"/>
      <c r="B335" s="823"/>
      <c r="C335" s="823"/>
      <c r="D335" s="823"/>
      <c r="E335" s="823"/>
      <c r="F335" s="684"/>
      <c r="G335" s="990"/>
      <c r="H335" s="990"/>
      <c r="I335" s="786" t="str">
        <f t="shared" si="21"/>
        <v xml:space="preserve"> </v>
      </c>
      <c r="J335" s="786" t="str">
        <f t="shared" si="20"/>
        <v xml:space="preserve"> </v>
      </c>
      <c r="N335" s="823"/>
      <c r="O335" s="823"/>
      <c r="P335" s="823"/>
      <c r="Q335" s="823"/>
      <c r="R335" s="624"/>
      <c r="S335" s="638"/>
      <c r="T335" s="638"/>
      <c r="U335" s="624"/>
      <c r="V335" s="638"/>
      <c r="W335" s="990"/>
      <c r="X335" s="686" t="str">
        <f t="shared" si="22"/>
        <v xml:space="preserve"> </v>
      </c>
      <c r="Y335" s="786" t="str">
        <f t="shared" si="23"/>
        <v xml:space="preserve">  </v>
      </c>
    </row>
    <row r="336" spans="1:25" ht="18.75" x14ac:dyDescent="0.3">
      <c r="A336" s="823"/>
      <c r="B336" s="823"/>
      <c r="C336" s="823"/>
      <c r="D336" s="823"/>
      <c r="E336" s="823"/>
      <c r="F336" s="684"/>
      <c r="G336" s="990"/>
      <c r="H336" s="990"/>
      <c r="I336" s="786" t="str">
        <f t="shared" si="21"/>
        <v xml:space="preserve"> </v>
      </c>
      <c r="J336" s="786" t="str">
        <f t="shared" si="20"/>
        <v xml:space="preserve"> </v>
      </c>
      <c r="N336" s="823"/>
      <c r="O336" s="823"/>
      <c r="P336" s="823"/>
      <c r="Q336" s="823"/>
      <c r="R336" s="624"/>
      <c r="S336" s="638"/>
      <c r="T336" s="638"/>
      <c r="U336" s="624"/>
      <c r="V336" s="638"/>
      <c r="W336" s="990"/>
      <c r="X336" s="686" t="str">
        <f t="shared" si="22"/>
        <v xml:space="preserve"> </v>
      </c>
      <c r="Y336" s="786" t="str">
        <f t="shared" si="23"/>
        <v xml:space="preserve">  </v>
      </c>
    </row>
    <row r="337" spans="1:25" ht="18.75" x14ac:dyDescent="0.3">
      <c r="A337" s="823"/>
      <c r="B337" s="823"/>
      <c r="C337" s="823"/>
      <c r="D337" s="823"/>
      <c r="E337" s="823"/>
      <c r="F337" s="684"/>
      <c r="G337" s="990"/>
      <c r="H337" s="990"/>
      <c r="I337" s="786" t="str">
        <f t="shared" si="21"/>
        <v xml:space="preserve"> </v>
      </c>
      <c r="J337" s="786" t="str">
        <f t="shared" si="20"/>
        <v xml:space="preserve"> </v>
      </c>
      <c r="N337" s="823"/>
      <c r="O337" s="823"/>
      <c r="P337" s="823"/>
      <c r="Q337" s="823"/>
      <c r="R337" s="624"/>
      <c r="S337" s="638"/>
      <c r="T337" s="638"/>
      <c r="U337" s="624"/>
      <c r="V337" s="638"/>
      <c r="W337" s="990"/>
      <c r="X337" s="686" t="str">
        <f t="shared" si="22"/>
        <v xml:space="preserve"> </v>
      </c>
      <c r="Y337" s="786" t="str">
        <f t="shared" si="23"/>
        <v xml:space="preserve">  </v>
      </c>
    </row>
    <row r="338" spans="1:25" ht="18.75" x14ac:dyDescent="0.3">
      <c r="A338" s="823"/>
      <c r="B338" s="823"/>
      <c r="C338" s="823"/>
      <c r="D338" s="823"/>
      <c r="E338" s="823"/>
      <c r="F338" s="684"/>
      <c r="G338" s="990"/>
      <c r="H338" s="990"/>
      <c r="I338" s="786" t="str">
        <f t="shared" si="21"/>
        <v xml:space="preserve"> </v>
      </c>
      <c r="J338" s="786" t="str">
        <f t="shared" si="20"/>
        <v xml:space="preserve"> </v>
      </c>
      <c r="N338" s="823"/>
      <c r="O338" s="823"/>
      <c r="P338" s="823"/>
      <c r="Q338" s="823"/>
      <c r="R338" s="624"/>
      <c r="S338" s="638"/>
      <c r="T338" s="638"/>
      <c r="U338" s="624"/>
      <c r="V338" s="638"/>
      <c r="W338" s="990"/>
      <c r="X338" s="686" t="str">
        <f t="shared" si="22"/>
        <v xml:space="preserve"> </v>
      </c>
      <c r="Y338" s="786" t="str">
        <f t="shared" si="23"/>
        <v xml:space="preserve">  </v>
      </c>
    </row>
    <row r="339" spans="1:25" ht="18.75" x14ac:dyDescent="0.3">
      <c r="A339" s="823"/>
      <c r="B339" s="823"/>
      <c r="C339" s="823"/>
      <c r="D339" s="823"/>
      <c r="E339" s="823"/>
      <c r="F339" s="684"/>
      <c r="G339" s="990"/>
      <c r="H339" s="990"/>
      <c r="I339" s="786" t="str">
        <f t="shared" si="21"/>
        <v xml:space="preserve"> </v>
      </c>
      <c r="J339" s="786" t="str">
        <f t="shared" si="20"/>
        <v xml:space="preserve"> </v>
      </c>
      <c r="N339" s="823"/>
      <c r="O339" s="823"/>
      <c r="P339" s="823"/>
      <c r="Q339" s="823"/>
      <c r="R339" s="624"/>
      <c r="S339" s="638"/>
      <c r="T339" s="638"/>
      <c r="U339" s="624"/>
      <c r="V339" s="638"/>
      <c r="W339" s="990"/>
      <c r="X339" s="686" t="str">
        <f t="shared" si="22"/>
        <v xml:space="preserve"> </v>
      </c>
      <c r="Y339" s="786" t="str">
        <f t="shared" si="23"/>
        <v xml:space="preserve">  </v>
      </c>
    </row>
    <row r="340" spans="1:25" ht="18.75" x14ac:dyDescent="0.3">
      <c r="A340" s="823"/>
      <c r="B340" s="823"/>
      <c r="C340" s="823"/>
      <c r="D340" s="823"/>
      <c r="E340" s="823"/>
      <c r="F340" s="684"/>
      <c r="G340" s="990"/>
      <c r="H340" s="990"/>
      <c r="I340" s="786" t="str">
        <f t="shared" si="21"/>
        <v xml:space="preserve"> </v>
      </c>
      <c r="J340" s="786" t="str">
        <f t="shared" si="20"/>
        <v xml:space="preserve"> </v>
      </c>
      <c r="N340" s="823"/>
      <c r="O340" s="823"/>
      <c r="P340" s="823"/>
      <c r="Q340" s="823"/>
      <c r="R340" s="624"/>
      <c r="S340" s="638"/>
      <c r="T340" s="638"/>
      <c r="U340" s="624"/>
      <c r="V340" s="638"/>
      <c r="W340" s="990"/>
      <c r="X340" s="686" t="str">
        <f t="shared" si="22"/>
        <v xml:space="preserve"> </v>
      </c>
      <c r="Y340" s="786" t="str">
        <f t="shared" si="23"/>
        <v xml:space="preserve">  </v>
      </c>
    </row>
    <row r="341" spans="1:25" ht="18.75" x14ac:dyDescent="0.3">
      <c r="A341" s="823"/>
      <c r="B341" s="823"/>
      <c r="C341" s="823"/>
      <c r="D341" s="823"/>
      <c r="E341" s="823"/>
      <c r="F341" s="684"/>
      <c r="G341" s="990"/>
      <c r="H341" s="990"/>
      <c r="I341" s="786" t="str">
        <f t="shared" si="21"/>
        <v xml:space="preserve"> </v>
      </c>
      <c r="J341" s="786" t="str">
        <f t="shared" si="20"/>
        <v xml:space="preserve"> </v>
      </c>
      <c r="N341" s="823"/>
      <c r="O341" s="823"/>
      <c r="P341" s="823"/>
      <c r="Q341" s="823"/>
      <c r="R341" s="624"/>
      <c r="S341" s="638"/>
      <c r="T341" s="638"/>
      <c r="U341" s="624"/>
      <c r="V341" s="638"/>
      <c r="W341" s="990"/>
      <c r="X341" s="686" t="str">
        <f t="shared" si="22"/>
        <v xml:space="preserve"> </v>
      </c>
      <c r="Y341" s="786" t="str">
        <f t="shared" si="23"/>
        <v xml:space="preserve">  </v>
      </c>
    </row>
    <row r="342" spans="1:25" ht="18.75" x14ac:dyDescent="0.3">
      <c r="A342" s="823"/>
      <c r="B342" s="823"/>
      <c r="C342" s="823"/>
      <c r="D342" s="823"/>
      <c r="E342" s="823"/>
      <c r="F342" s="684"/>
      <c r="G342" s="990"/>
      <c r="H342" s="990"/>
      <c r="I342" s="786" t="str">
        <f t="shared" si="21"/>
        <v xml:space="preserve"> </v>
      </c>
      <c r="J342" s="786" t="str">
        <f t="shared" si="20"/>
        <v xml:space="preserve"> </v>
      </c>
      <c r="N342" s="823"/>
      <c r="O342" s="823"/>
      <c r="P342" s="823"/>
      <c r="Q342" s="823"/>
      <c r="R342" s="624"/>
      <c r="S342" s="638"/>
      <c r="T342" s="638"/>
      <c r="U342" s="624"/>
      <c r="V342" s="638"/>
      <c r="W342" s="990"/>
      <c r="X342" s="686" t="str">
        <f t="shared" si="22"/>
        <v xml:space="preserve"> </v>
      </c>
      <c r="Y342" s="786" t="str">
        <f t="shared" si="23"/>
        <v xml:space="preserve">  </v>
      </c>
    </row>
    <row r="343" spans="1:25" ht="18.75" x14ac:dyDescent="0.3">
      <c r="A343" s="823"/>
      <c r="B343" s="823"/>
      <c r="C343" s="823"/>
      <c r="D343" s="823"/>
      <c r="E343" s="823"/>
      <c r="F343" s="684"/>
      <c r="G343" s="990"/>
      <c r="H343" s="990"/>
      <c r="I343" s="786" t="str">
        <f t="shared" si="21"/>
        <v xml:space="preserve"> </v>
      </c>
      <c r="J343" s="786" t="str">
        <f t="shared" si="20"/>
        <v xml:space="preserve"> </v>
      </c>
      <c r="N343" s="823"/>
      <c r="O343" s="823"/>
      <c r="P343" s="823"/>
      <c r="Q343" s="823"/>
      <c r="R343" s="624"/>
      <c r="S343" s="638"/>
      <c r="T343" s="638"/>
      <c r="U343" s="624"/>
      <c r="V343" s="638"/>
      <c r="W343" s="990"/>
      <c r="X343" s="686" t="str">
        <f t="shared" si="22"/>
        <v xml:space="preserve"> </v>
      </c>
      <c r="Y343" s="786" t="str">
        <f t="shared" si="23"/>
        <v xml:space="preserve">  </v>
      </c>
    </row>
    <row r="344" spans="1:25" ht="18.75" x14ac:dyDescent="0.3">
      <c r="A344" s="823"/>
      <c r="B344" s="823"/>
      <c r="C344" s="823"/>
      <c r="D344" s="823"/>
      <c r="E344" s="823"/>
      <c r="F344" s="684"/>
      <c r="G344" s="990"/>
      <c r="H344" s="990"/>
      <c r="I344" s="786" t="str">
        <f t="shared" si="21"/>
        <v xml:space="preserve"> </v>
      </c>
      <c r="J344" s="786" t="str">
        <f t="shared" si="20"/>
        <v xml:space="preserve"> </v>
      </c>
      <c r="N344" s="823"/>
      <c r="O344" s="823"/>
      <c r="P344" s="823"/>
      <c r="Q344" s="823"/>
      <c r="R344" s="624"/>
      <c r="S344" s="638"/>
      <c r="T344" s="638"/>
      <c r="U344" s="624"/>
      <c r="V344" s="638"/>
      <c r="W344" s="990"/>
      <c r="X344" s="686" t="str">
        <f t="shared" si="22"/>
        <v xml:space="preserve"> </v>
      </c>
      <c r="Y344" s="786" t="str">
        <f t="shared" si="23"/>
        <v xml:space="preserve">  </v>
      </c>
    </row>
    <row r="345" spans="1:25" ht="18.75" x14ac:dyDescent="0.3">
      <c r="A345" s="823"/>
      <c r="B345" s="823"/>
      <c r="C345" s="823"/>
      <c r="D345" s="823"/>
      <c r="E345" s="823"/>
      <c r="F345" s="684"/>
      <c r="G345" s="990"/>
      <c r="H345" s="990"/>
      <c r="I345" s="786" t="str">
        <f t="shared" si="21"/>
        <v xml:space="preserve"> </v>
      </c>
      <c r="J345" s="786" t="str">
        <f t="shared" si="20"/>
        <v xml:space="preserve"> </v>
      </c>
      <c r="N345" s="823"/>
      <c r="O345" s="823"/>
      <c r="P345" s="823"/>
      <c r="Q345" s="823"/>
      <c r="R345" s="624"/>
      <c r="S345" s="638"/>
      <c r="T345" s="638"/>
      <c r="U345" s="624"/>
      <c r="V345" s="638"/>
      <c r="W345" s="990"/>
      <c r="X345" s="686" t="str">
        <f t="shared" si="22"/>
        <v xml:space="preserve"> </v>
      </c>
      <c r="Y345" s="786" t="str">
        <f t="shared" si="23"/>
        <v xml:space="preserve">  </v>
      </c>
    </row>
    <row r="346" spans="1:25" ht="18.75" x14ac:dyDescent="0.3">
      <c r="A346" s="823"/>
      <c r="B346" s="823"/>
      <c r="C346" s="823"/>
      <c r="D346" s="823"/>
      <c r="E346" s="823"/>
      <c r="F346" s="684"/>
      <c r="G346" s="990"/>
      <c r="H346" s="990"/>
      <c r="I346" s="786" t="str">
        <f t="shared" si="21"/>
        <v xml:space="preserve"> </v>
      </c>
      <c r="J346" s="786" t="str">
        <f t="shared" si="20"/>
        <v xml:space="preserve"> </v>
      </c>
      <c r="N346" s="823"/>
      <c r="O346" s="823"/>
      <c r="P346" s="823"/>
      <c r="Q346" s="823"/>
      <c r="R346" s="624"/>
      <c r="S346" s="638"/>
      <c r="T346" s="638"/>
      <c r="U346" s="624"/>
      <c r="V346" s="638"/>
      <c r="W346" s="990"/>
      <c r="X346" s="686" t="str">
        <f t="shared" si="22"/>
        <v xml:space="preserve"> </v>
      </c>
      <c r="Y346" s="786" t="str">
        <f t="shared" si="23"/>
        <v xml:space="preserve">  </v>
      </c>
    </row>
    <row r="347" spans="1:25" ht="18.75" x14ac:dyDescent="0.3">
      <c r="A347" s="823"/>
      <c r="B347" s="823"/>
      <c r="C347" s="823"/>
      <c r="D347" s="823"/>
      <c r="E347" s="823"/>
      <c r="F347" s="684"/>
      <c r="G347" s="990"/>
      <c r="H347" s="990"/>
      <c r="I347" s="786" t="str">
        <f t="shared" si="21"/>
        <v xml:space="preserve"> </v>
      </c>
      <c r="J347" s="786" t="str">
        <f t="shared" si="20"/>
        <v xml:space="preserve"> </v>
      </c>
      <c r="N347" s="823"/>
      <c r="O347" s="823"/>
      <c r="P347" s="823"/>
      <c r="Q347" s="823"/>
      <c r="R347" s="624"/>
      <c r="S347" s="638"/>
      <c r="T347" s="638"/>
      <c r="U347" s="624"/>
      <c r="V347" s="638"/>
      <c r="W347" s="990"/>
      <c r="X347" s="686" t="str">
        <f t="shared" si="22"/>
        <v xml:space="preserve"> </v>
      </c>
      <c r="Y347" s="786" t="str">
        <f t="shared" si="23"/>
        <v xml:space="preserve">  </v>
      </c>
    </row>
    <row r="348" spans="1:25" ht="18.75" x14ac:dyDescent="0.3">
      <c r="A348" s="823"/>
      <c r="B348" s="823"/>
      <c r="C348" s="823"/>
      <c r="D348" s="823"/>
      <c r="E348" s="823"/>
      <c r="F348" s="684"/>
      <c r="G348" s="990"/>
      <c r="H348" s="990"/>
      <c r="I348" s="786" t="str">
        <f t="shared" si="21"/>
        <v xml:space="preserve"> </v>
      </c>
      <c r="J348" s="786" t="str">
        <f t="shared" si="20"/>
        <v xml:space="preserve"> </v>
      </c>
      <c r="N348" s="823"/>
      <c r="O348" s="823"/>
      <c r="P348" s="823"/>
      <c r="Q348" s="823"/>
      <c r="R348" s="624"/>
      <c r="S348" s="638"/>
      <c r="T348" s="638"/>
      <c r="U348" s="624"/>
      <c r="V348" s="638"/>
      <c r="W348" s="990"/>
      <c r="X348" s="686" t="str">
        <f t="shared" si="22"/>
        <v xml:space="preserve"> </v>
      </c>
      <c r="Y348" s="786" t="str">
        <f t="shared" si="23"/>
        <v xml:space="preserve">  </v>
      </c>
    </row>
    <row r="349" spans="1:25" ht="18.75" x14ac:dyDescent="0.3">
      <c r="A349" s="823"/>
      <c r="B349" s="823"/>
      <c r="C349" s="823"/>
      <c r="D349" s="823"/>
      <c r="E349" s="823"/>
      <c r="F349" s="684"/>
      <c r="G349" s="990"/>
      <c r="H349" s="990"/>
      <c r="I349" s="786" t="str">
        <f t="shared" si="21"/>
        <v xml:space="preserve"> </v>
      </c>
      <c r="J349" s="786" t="str">
        <f t="shared" si="20"/>
        <v xml:space="preserve"> </v>
      </c>
      <c r="N349" s="823"/>
      <c r="O349" s="823"/>
      <c r="P349" s="823"/>
      <c r="Q349" s="823"/>
      <c r="R349" s="624"/>
      <c r="S349" s="638"/>
      <c r="T349" s="638"/>
      <c r="U349" s="624"/>
      <c r="V349" s="638"/>
      <c r="W349" s="990"/>
      <c r="X349" s="686" t="str">
        <f t="shared" si="22"/>
        <v xml:space="preserve"> </v>
      </c>
      <c r="Y349" s="786" t="str">
        <f t="shared" si="23"/>
        <v xml:space="preserve">  </v>
      </c>
    </row>
    <row r="350" spans="1:25" ht="18.75" x14ac:dyDescent="0.3">
      <c r="A350" s="823"/>
      <c r="B350" s="823"/>
      <c r="C350" s="823"/>
      <c r="D350" s="823"/>
      <c r="E350" s="823"/>
      <c r="F350" s="684"/>
      <c r="G350" s="990"/>
      <c r="H350" s="990"/>
      <c r="I350" s="786" t="str">
        <f t="shared" si="21"/>
        <v xml:space="preserve"> </v>
      </c>
      <c r="J350" s="786" t="str">
        <f t="shared" si="20"/>
        <v xml:space="preserve"> </v>
      </c>
      <c r="N350" s="823"/>
      <c r="O350" s="823"/>
      <c r="P350" s="823"/>
      <c r="Q350" s="823"/>
      <c r="R350" s="624"/>
      <c r="S350" s="638"/>
      <c r="T350" s="638"/>
      <c r="U350" s="624"/>
      <c r="V350" s="638"/>
      <c r="W350" s="990"/>
      <c r="X350" s="686" t="str">
        <f t="shared" si="22"/>
        <v xml:space="preserve"> </v>
      </c>
      <c r="Y350" s="786" t="str">
        <f t="shared" si="23"/>
        <v xml:space="preserve">  </v>
      </c>
    </row>
    <row r="351" spans="1:25" ht="18.75" x14ac:dyDescent="0.3">
      <c r="A351" s="823"/>
      <c r="B351" s="823"/>
      <c r="C351" s="823"/>
      <c r="D351" s="823"/>
      <c r="E351" s="823"/>
      <c r="F351" s="684"/>
      <c r="G351" s="990"/>
      <c r="H351" s="990"/>
      <c r="I351" s="786" t="str">
        <f t="shared" si="21"/>
        <v xml:space="preserve"> </v>
      </c>
      <c r="J351" s="786" t="str">
        <f t="shared" si="20"/>
        <v xml:space="preserve"> </v>
      </c>
      <c r="N351" s="823"/>
      <c r="O351" s="823"/>
      <c r="P351" s="823"/>
      <c r="Q351" s="823"/>
      <c r="R351" s="624"/>
      <c r="S351" s="638"/>
      <c r="T351" s="638"/>
      <c r="U351" s="624"/>
      <c r="V351" s="638"/>
      <c r="W351" s="990"/>
      <c r="X351" s="686" t="str">
        <f t="shared" si="22"/>
        <v xml:space="preserve"> </v>
      </c>
      <c r="Y351" s="786" t="str">
        <f t="shared" si="23"/>
        <v xml:space="preserve">  </v>
      </c>
    </row>
    <row r="352" spans="1:25" ht="18.75" x14ac:dyDescent="0.3">
      <c r="A352" s="823"/>
      <c r="B352" s="823"/>
      <c r="C352" s="823"/>
      <c r="D352" s="823"/>
      <c r="E352" s="823"/>
      <c r="F352" s="684"/>
      <c r="G352" s="990"/>
      <c r="H352" s="990"/>
      <c r="I352" s="786" t="str">
        <f t="shared" si="21"/>
        <v xml:space="preserve"> </v>
      </c>
      <c r="J352" s="786" t="str">
        <f t="shared" si="20"/>
        <v xml:space="preserve"> </v>
      </c>
      <c r="N352" s="823"/>
      <c r="O352" s="823"/>
      <c r="P352" s="823"/>
      <c r="Q352" s="823"/>
      <c r="R352" s="624"/>
      <c r="S352" s="638"/>
      <c r="T352" s="638"/>
      <c r="U352" s="624"/>
      <c r="V352" s="638"/>
      <c r="W352" s="990"/>
      <c r="X352" s="686" t="str">
        <f t="shared" si="22"/>
        <v xml:space="preserve"> </v>
      </c>
      <c r="Y352" s="786" t="str">
        <f t="shared" si="23"/>
        <v xml:space="preserve">  </v>
      </c>
    </row>
    <row r="353" spans="1:25" ht="18.75" x14ac:dyDescent="0.3">
      <c r="A353" s="823"/>
      <c r="B353" s="823"/>
      <c r="C353" s="823"/>
      <c r="D353" s="823"/>
      <c r="E353" s="823"/>
      <c r="F353" s="684"/>
      <c r="G353" s="990"/>
      <c r="H353" s="990"/>
      <c r="I353" s="786" t="str">
        <f t="shared" si="21"/>
        <v xml:space="preserve"> </v>
      </c>
      <c r="J353" s="786" t="str">
        <f t="shared" si="20"/>
        <v xml:space="preserve"> </v>
      </c>
      <c r="N353" s="823"/>
      <c r="O353" s="823"/>
      <c r="P353" s="823"/>
      <c r="Q353" s="823"/>
      <c r="R353" s="624"/>
      <c r="S353" s="638"/>
      <c r="T353" s="638"/>
      <c r="U353" s="624"/>
      <c r="V353" s="638"/>
      <c r="W353" s="990"/>
      <c r="X353" s="686" t="str">
        <f t="shared" si="22"/>
        <v xml:space="preserve"> </v>
      </c>
      <c r="Y353" s="786" t="str">
        <f t="shared" si="23"/>
        <v xml:space="preserve">  </v>
      </c>
    </row>
    <row r="354" spans="1:25" ht="18.75" x14ac:dyDescent="0.3">
      <c r="A354" s="823"/>
      <c r="B354" s="823"/>
      <c r="C354" s="823"/>
      <c r="D354" s="823"/>
      <c r="E354" s="823"/>
      <c r="F354" s="684"/>
      <c r="G354" s="990"/>
      <c r="H354" s="990"/>
      <c r="I354" s="786" t="str">
        <f t="shared" si="21"/>
        <v xml:space="preserve"> </v>
      </c>
      <c r="J354" s="786" t="str">
        <f t="shared" si="20"/>
        <v xml:space="preserve"> </v>
      </c>
      <c r="N354" s="823"/>
      <c r="O354" s="823"/>
      <c r="P354" s="823"/>
      <c r="Q354" s="823"/>
      <c r="R354" s="624"/>
      <c r="S354" s="638"/>
      <c r="T354" s="638"/>
      <c r="U354" s="624"/>
      <c r="V354" s="638"/>
      <c r="W354" s="990"/>
      <c r="X354" s="686" t="str">
        <f t="shared" si="22"/>
        <v xml:space="preserve"> </v>
      </c>
      <c r="Y354" s="786" t="str">
        <f t="shared" si="23"/>
        <v xml:space="preserve">  </v>
      </c>
    </row>
    <row r="355" spans="1:25" ht="18.75" x14ac:dyDescent="0.3">
      <c r="A355" s="823"/>
      <c r="B355" s="823"/>
      <c r="C355" s="823"/>
      <c r="D355" s="823"/>
      <c r="E355" s="823"/>
      <c r="F355" s="684"/>
      <c r="G355" s="990"/>
      <c r="H355" s="990"/>
      <c r="I355" s="786" t="str">
        <f t="shared" si="21"/>
        <v xml:space="preserve"> </v>
      </c>
      <c r="J355" s="786" t="str">
        <f t="shared" si="20"/>
        <v xml:space="preserve"> </v>
      </c>
      <c r="N355" s="823"/>
      <c r="O355" s="823"/>
      <c r="P355" s="823"/>
      <c r="Q355" s="823"/>
      <c r="R355" s="624"/>
      <c r="S355" s="638"/>
      <c r="T355" s="638"/>
      <c r="U355" s="624"/>
      <c r="V355" s="638"/>
      <c r="W355" s="990"/>
      <c r="X355" s="686" t="str">
        <f t="shared" si="22"/>
        <v xml:space="preserve"> </v>
      </c>
      <c r="Y355" s="786" t="str">
        <f t="shared" si="23"/>
        <v xml:space="preserve">  </v>
      </c>
    </row>
    <row r="356" spans="1:25" ht="18.75" x14ac:dyDescent="0.3">
      <c r="A356" s="823"/>
      <c r="B356" s="823"/>
      <c r="C356" s="823"/>
      <c r="D356" s="823"/>
      <c r="E356" s="823"/>
      <c r="F356" s="684"/>
      <c r="G356" s="990"/>
      <c r="H356" s="990"/>
      <c r="I356" s="786" t="str">
        <f t="shared" si="21"/>
        <v xml:space="preserve"> </v>
      </c>
      <c r="J356" s="786" t="str">
        <f t="shared" si="20"/>
        <v xml:space="preserve"> </v>
      </c>
      <c r="N356" s="823"/>
      <c r="O356" s="823"/>
      <c r="P356" s="823"/>
      <c r="Q356" s="823"/>
      <c r="R356" s="624"/>
      <c r="S356" s="638"/>
      <c r="T356" s="638"/>
      <c r="U356" s="624"/>
      <c r="V356" s="638"/>
      <c r="W356" s="990"/>
      <c r="X356" s="686" t="str">
        <f t="shared" si="22"/>
        <v xml:space="preserve"> </v>
      </c>
      <c r="Y356" s="786" t="str">
        <f t="shared" si="23"/>
        <v xml:space="preserve">  </v>
      </c>
    </row>
    <row r="357" spans="1:25" ht="18.75" x14ac:dyDescent="0.3">
      <c r="A357" s="823"/>
      <c r="B357" s="823"/>
      <c r="C357" s="823"/>
      <c r="D357" s="823"/>
      <c r="E357" s="823"/>
      <c r="F357" s="684"/>
      <c r="G357" s="990"/>
      <c r="H357" s="990"/>
      <c r="I357" s="786" t="str">
        <f t="shared" si="21"/>
        <v xml:space="preserve"> </v>
      </c>
      <c r="J357" s="786" t="str">
        <f t="shared" si="20"/>
        <v xml:space="preserve"> </v>
      </c>
      <c r="N357" s="823"/>
      <c r="O357" s="823"/>
      <c r="P357" s="823"/>
      <c r="Q357" s="823"/>
      <c r="R357" s="624"/>
      <c r="S357" s="638"/>
      <c r="T357" s="638"/>
      <c r="U357" s="624"/>
      <c r="V357" s="638"/>
      <c r="W357" s="990"/>
      <c r="X357" s="686" t="str">
        <f t="shared" si="22"/>
        <v xml:space="preserve"> </v>
      </c>
      <c r="Y357" s="786" t="str">
        <f t="shared" si="23"/>
        <v xml:space="preserve">  </v>
      </c>
    </row>
    <row r="358" spans="1:25" ht="18.75" x14ac:dyDescent="0.3">
      <c r="A358" s="823"/>
      <c r="B358" s="823"/>
      <c r="C358" s="823"/>
      <c r="D358" s="823"/>
      <c r="E358" s="823"/>
      <c r="F358" s="684"/>
      <c r="G358" s="990"/>
      <c r="H358" s="990"/>
      <c r="I358" s="786" t="str">
        <f t="shared" si="21"/>
        <v xml:space="preserve"> </v>
      </c>
      <c r="J358" s="786" t="str">
        <f t="shared" si="20"/>
        <v xml:space="preserve"> </v>
      </c>
      <c r="N358" s="823"/>
      <c r="O358" s="823"/>
      <c r="P358" s="823"/>
      <c r="Q358" s="823"/>
      <c r="R358" s="624"/>
      <c r="S358" s="638"/>
      <c r="T358" s="638"/>
      <c r="U358" s="624"/>
      <c r="V358" s="638"/>
      <c r="W358" s="990"/>
      <c r="X358" s="686" t="str">
        <f t="shared" si="22"/>
        <v xml:space="preserve"> </v>
      </c>
      <c r="Y358" s="786" t="str">
        <f t="shared" si="23"/>
        <v xml:space="preserve">  </v>
      </c>
    </row>
    <row r="359" spans="1:25" ht="18.75" x14ac:dyDescent="0.3">
      <c r="A359" s="823"/>
      <c r="B359" s="823"/>
      <c r="C359" s="823"/>
      <c r="D359" s="823"/>
      <c r="E359" s="823"/>
      <c r="F359" s="684"/>
      <c r="G359" s="990"/>
      <c r="H359" s="990"/>
      <c r="I359" s="786" t="str">
        <f t="shared" si="21"/>
        <v xml:space="preserve"> </v>
      </c>
      <c r="J359" s="786" t="str">
        <f t="shared" si="20"/>
        <v xml:space="preserve"> </v>
      </c>
      <c r="N359" s="823"/>
      <c r="O359" s="823"/>
      <c r="P359" s="823"/>
      <c r="Q359" s="823"/>
      <c r="R359" s="624"/>
      <c r="S359" s="638"/>
      <c r="T359" s="638"/>
      <c r="U359" s="624"/>
      <c r="V359" s="638"/>
      <c r="W359" s="990"/>
      <c r="X359" s="686" t="str">
        <f t="shared" si="22"/>
        <v xml:space="preserve"> </v>
      </c>
      <c r="Y359" s="786" t="str">
        <f t="shared" si="23"/>
        <v xml:space="preserve">  </v>
      </c>
    </row>
    <row r="360" spans="1:25" ht="18.75" x14ac:dyDescent="0.3">
      <c r="A360" s="823"/>
      <c r="B360" s="823"/>
      <c r="C360" s="823"/>
      <c r="D360" s="823"/>
      <c r="E360" s="823"/>
      <c r="F360" s="684"/>
      <c r="G360" s="990"/>
      <c r="H360" s="990"/>
      <c r="I360" s="786" t="str">
        <f t="shared" si="21"/>
        <v xml:space="preserve"> </v>
      </c>
      <c r="J360" s="786" t="str">
        <f t="shared" si="20"/>
        <v xml:space="preserve"> </v>
      </c>
      <c r="N360" s="823"/>
      <c r="O360" s="823"/>
      <c r="P360" s="823"/>
      <c r="Q360" s="823"/>
      <c r="R360" s="624"/>
      <c r="S360" s="638"/>
      <c r="T360" s="638"/>
      <c r="U360" s="624"/>
      <c r="V360" s="638"/>
      <c r="W360" s="990"/>
      <c r="X360" s="686" t="str">
        <f t="shared" si="22"/>
        <v xml:space="preserve"> </v>
      </c>
      <c r="Y360" s="786" t="str">
        <f t="shared" si="23"/>
        <v xml:space="preserve">  </v>
      </c>
    </row>
    <row r="361" spans="1:25" ht="18.75" x14ac:dyDescent="0.3">
      <c r="A361" s="823"/>
      <c r="B361" s="823"/>
      <c r="C361" s="823"/>
      <c r="D361" s="823"/>
      <c r="E361" s="823"/>
      <c r="F361" s="684"/>
      <c r="G361" s="990"/>
      <c r="H361" s="990"/>
      <c r="I361" s="786" t="str">
        <f t="shared" si="21"/>
        <v xml:space="preserve"> </v>
      </c>
      <c r="J361" s="786" t="str">
        <f t="shared" si="20"/>
        <v xml:space="preserve"> </v>
      </c>
      <c r="N361" s="823"/>
      <c r="O361" s="823"/>
      <c r="P361" s="823"/>
      <c r="Q361" s="823"/>
      <c r="R361" s="624"/>
      <c r="S361" s="638"/>
      <c r="T361" s="638"/>
      <c r="U361" s="624"/>
      <c r="V361" s="638"/>
      <c r="W361" s="990"/>
      <c r="X361" s="686" t="str">
        <f t="shared" si="22"/>
        <v xml:space="preserve"> </v>
      </c>
      <c r="Y361" s="786" t="str">
        <f t="shared" si="23"/>
        <v xml:space="preserve">  </v>
      </c>
    </row>
    <row r="362" spans="1:25" ht="18.75" x14ac:dyDescent="0.3">
      <c r="A362" s="823"/>
      <c r="B362" s="823"/>
      <c r="C362" s="823"/>
      <c r="D362" s="823"/>
      <c r="E362" s="823"/>
      <c r="F362" s="684"/>
      <c r="G362" s="990"/>
      <c r="H362" s="990"/>
      <c r="I362" s="786" t="str">
        <f t="shared" si="21"/>
        <v xml:space="preserve"> </v>
      </c>
      <c r="J362" s="786" t="str">
        <f t="shared" si="20"/>
        <v xml:space="preserve"> </v>
      </c>
      <c r="N362" s="823"/>
      <c r="O362" s="823"/>
      <c r="P362" s="823"/>
      <c r="Q362" s="823"/>
      <c r="R362" s="624"/>
      <c r="S362" s="638"/>
      <c r="T362" s="638"/>
      <c r="U362" s="624"/>
      <c r="V362" s="638"/>
      <c r="W362" s="990"/>
      <c r="X362" s="686" t="str">
        <f t="shared" si="22"/>
        <v xml:space="preserve"> </v>
      </c>
      <c r="Y362" s="786" t="str">
        <f t="shared" si="23"/>
        <v xml:space="preserve">  </v>
      </c>
    </row>
    <row r="363" spans="1:25" ht="18.75" x14ac:dyDescent="0.3">
      <c r="A363" s="823"/>
      <c r="B363" s="823"/>
      <c r="C363" s="823"/>
      <c r="D363" s="823"/>
      <c r="E363" s="823"/>
      <c r="F363" s="684"/>
      <c r="G363" s="990"/>
      <c r="H363" s="990"/>
      <c r="I363" s="786" t="str">
        <f t="shared" si="21"/>
        <v xml:space="preserve"> </v>
      </c>
      <c r="J363" s="786" t="str">
        <f t="shared" si="20"/>
        <v xml:space="preserve"> </v>
      </c>
      <c r="N363" s="823"/>
      <c r="O363" s="823"/>
      <c r="P363" s="823"/>
      <c r="Q363" s="823"/>
      <c r="R363" s="624"/>
      <c r="S363" s="638"/>
      <c r="T363" s="638"/>
      <c r="U363" s="624"/>
      <c r="V363" s="638"/>
      <c r="W363" s="990"/>
      <c r="X363" s="686" t="str">
        <f t="shared" si="22"/>
        <v xml:space="preserve"> </v>
      </c>
      <c r="Y363" s="786" t="str">
        <f t="shared" si="23"/>
        <v xml:space="preserve">  </v>
      </c>
    </row>
    <row r="364" spans="1:25" ht="18.75" x14ac:dyDescent="0.3">
      <c r="A364" s="823"/>
      <c r="B364" s="823"/>
      <c r="C364" s="823"/>
      <c r="D364" s="823"/>
      <c r="E364" s="823"/>
      <c r="F364" s="684"/>
      <c r="G364" s="990"/>
      <c r="H364" s="990"/>
      <c r="I364" s="786" t="str">
        <f t="shared" si="21"/>
        <v xml:space="preserve"> </v>
      </c>
      <c r="J364" s="786" t="str">
        <f t="shared" si="20"/>
        <v xml:space="preserve"> </v>
      </c>
      <c r="N364" s="823"/>
      <c r="O364" s="823"/>
      <c r="P364" s="823"/>
      <c r="Q364" s="823"/>
      <c r="R364" s="624"/>
      <c r="S364" s="638"/>
      <c r="T364" s="638"/>
      <c r="U364" s="624"/>
      <c r="V364" s="638"/>
      <c r="W364" s="990"/>
      <c r="X364" s="686" t="str">
        <f t="shared" si="22"/>
        <v xml:space="preserve"> </v>
      </c>
      <c r="Y364" s="786" t="str">
        <f t="shared" si="23"/>
        <v xml:space="preserve">  </v>
      </c>
    </row>
    <row r="365" spans="1:25" ht="18.75" x14ac:dyDescent="0.3">
      <c r="A365" s="823"/>
      <c r="B365" s="823"/>
      <c r="C365" s="823"/>
      <c r="D365" s="823"/>
      <c r="E365" s="823"/>
      <c r="F365" s="684"/>
      <c r="G365" s="990"/>
      <c r="H365" s="990"/>
      <c r="I365" s="786" t="str">
        <f t="shared" si="21"/>
        <v xml:space="preserve"> </v>
      </c>
      <c r="J365" s="786" t="str">
        <f t="shared" ref="J365:J428" si="24">IFERROR(H365/G365," ")</f>
        <v xml:space="preserve"> </v>
      </c>
      <c r="N365" s="823"/>
      <c r="O365" s="823"/>
      <c r="P365" s="823"/>
      <c r="Q365" s="823"/>
      <c r="R365" s="624"/>
      <c r="S365" s="638"/>
      <c r="T365" s="638"/>
      <c r="U365" s="624"/>
      <c r="V365" s="638"/>
      <c r="W365" s="990"/>
      <c r="X365" s="686" t="str">
        <f t="shared" si="22"/>
        <v xml:space="preserve"> </v>
      </c>
      <c r="Y365" s="786" t="str">
        <f t="shared" si="23"/>
        <v xml:space="preserve">  </v>
      </c>
    </row>
    <row r="366" spans="1:25" ht="18.75" x14ac:dyDescent="0.3">
      <c r="A366" s="823"/>
      <c r="B366" s="823"/>
      <c r="C366" s="823"/>
      <c r="D366" s="823"/>
      <c r="E366" s="823"/>
      <c r="F366" s="684"/>
      <c r="G366" s="990"/>
      <c r="H366" s="990"/>
      <c r="I366" s="786" t="str">
        <f t="shared" si="21"/>
        <v xml:space="preserve"> </v>
      </c>
      <c r="J366" s="786" t="str">
        <f t="shared" si="24"/>
        <v xml:space="preserve"> </v>
      </c>
      <c r="N366" s="823"/>
      <c r="O366" s="823"/>
      <c r="P366" s="823"/>
      <c r="Q366" s="823"/>
      <c r="R366" s="624"/>
      <c r="S366" s="638"/>
      <c r="T366" s="638"/>
      <c r="U366" s="624"/>
      <c r="V366" s="638"/>
      <c r="W366" s="990"/>
      <c r="X366" s="686" t="str">
        <f t="shared" si="22"/>
        <v xml:space="preserve"> </v>
      </c>
      <c r="Y366" s="786" t="str">
        <f t="shared" si="23"/>
        <v xml:space="preserve">  </v>
      </c>
    </row>
    <row r="367" spans="1:25" ht="18.75" x14ac:dyDescent="0.3">
      <c r="A367" s="823"/>
      <c r="B367" s="823"/>
      <c r="C367" s="823"/>
      <c r="D367" s="823"/>
      <c r="E367" s="823"/>
      <c r="F367" s="684"/>
      <c r="G367" s="990"/>
      <c r="H367" s="990"/>
      <c r="I367" s="786" t="str">
        <f t="shared" si="21"/>
        <v xml:space="preserve"> </v>
      </c>
      <c r="J367" s="786" t="str">
        <f t="shared" si="24"/>
        <v xml:space="preserve"> </v>
      </c>
      <c r="N367" s="823"/>
      <c r="O367" s="823"/>
      <c r="P367" s="823"/>
      <c r="Q367" s="823"/>
      <c r="R367" s="624"/>
      <c r="S367" s="638"/>
      <c r="T367" s="638"/>
      <c r="U367" s="624"/>
      <c r="V367" s="638"/>
      <c r="W367" s="990"/>
      <c r="X367" s="686" t="str">
        <f t="shared" si="22"/>
        <v xml:space="preserve"> </v>
      </c>
      <c r="Y367" s="786" t="str">
        <f t="shared" si="23"/>
        <v xml:space="preserve">  </v>
      </c>
    </row>
    <row r="368" spans="1:25" ht="18.75" x14ac:dyDescent="0.3">
      <c r="A368" s="823"/>
      <c r="B368" s="823"/>
      <c r="C368" s="823"/>
      <c r="D368" s="823"/>
      <c r="E368" s="823"/>
      <c r="F368" s="684"/>
      <c r="G368" s="990"/>
      <c r="H368" s="990"/>
      <c r="I368" s="786" t="str">
        <f t="shared" si="21"/>
        <v xml:space="preserve"> </v>
      </c>
      <c r="J368" s="786" t="str">
        <f t="shared" si="24"/>
        <v xml:space="preserve"> </v>
      </c>
      <c r="N368" s="823"/>
      <c r="O368" s="823"/>
      <c r="P368" s="823"/>
      <c r="Q368" s="823"/>
      <c r="R368" s="624"/>
      <c r="S368" s="638"/>
      <c r="T368" s="638"/>
      <c r="U368" s="624"/>
      <c r="V368" s="638"/>
      <c r="W368" s="990"/>
      <c r="X368" s="686" t="str">
        <f t="shared" si="22"/>
        <v xml:space="preserve"> </v>
      </c>
      <c r="Y368" s="786" t="str">
        <f t="shared" si="23"/>
        <v xml:space="preserve">  </v>
      </c>
    </row>
    <row r="369" spans="1:25" ht="18.75" x14ac:dyDescent="0.3">
      <c r="A369" s="823"/>
      <c r="B369" s="823"/>
      <c r="C369" s="823"/>
      <c r="D369" s="823"/>
      <c r="E369" s="823"/>
      <c r="F369" s="684"/>
      <c r="G369" s="990"/>
      <c r="H369" s="990"/>
      <c r="I369" s="786" t="str">
        <f t="shared" si="21"/>
        <v xml:space="preserve"> </v>
      </c>
      <c r="J369" s="786" t="str">
        <f t="shared" si="24"/>
        <v xml:space="preserve"> </v>
      </c>
      <c r="N369" s="823"/>
      <c r="O369" s="823"/>
      <c r="P369" s="823"/>
      <c r="Q369" s="823"/>
      <c r="R369" s="624"/>
      <c r="S369" s="638"/>
      <c r="T369" s="638"/>
      <c r="U369" s="624"/>
      <c r="V369" s="638"/>
      <c r="W369" s="990"/>
      <c r="X369" s="686" t="str">
        <f t="shared" si="22"/>
        <v xml:space="preserve"> </v>
      </c>
      <c r="Y369" s="786" t="str">
        <f t="shared" si="23"/>
        <v xml:space="preserve">  </v>
      </c>
    </row>
    <row r="370" spans="1:25" ht="18.75" x14ac:dyDescent="0.3">
      <c r="A370" s="823"/>
      <c r="B370" s="823"/>
      <c r="C370" s="823"/>
      <c r="D370" s="823"/>
      <c r="E370" s="823"/>
      <c r="F370" s="684"/>
      <c r="G370" s="990"/>
      <c r="H370" s="990"/>
      <c r="I370" s="786" t="str">
        <f t="shared" si="21"/>
        <v xml:space="preserve"> </v>
      </c>
      <c r="J370" s="786" t="str">
        <f t="shared" si="24"/>
        <v xml:space="preserve"> </v>
      </c>
      <c r="N370" s="823"/>
      <c r="O370" s="823"/>
      <c r="P370" s="823"/>
      <c r="Q370" s="823"/>
      <c r="R370" s="624"/>
      <c r="S370" s="638"/>
      <c r="T370" s="638"/>
      <c r="U370" s="624"/>
      <c r="V370" s="638"/>
      <c r="W370" s="990"/>
      <c r="X370" s="686" t="str">
        <f t="shared" si="22"/>
        <v xml:space="preserve"> </v>
      </c>
      <c r="Y370" s="786" t="str">
        <f t="shared" si="23"/>
        <v xml:space="preserve">  </v>
      </c>
    </row>
    <row r="371" spans="1:25" ht="18.75" x14ac:dyDescent="0.3">
      <c r="A371" s="823"/>
      <c r="B371" s="823"/>
      <c r="C371" s="823"/>
      <c r="D371" s="823"/>
      <c r="E371" s="823"/>
      <c r="F371" s="684"/>
      <c r="G371" s="990"/>
      <c r="H371" s="990"/>
      <c r="I371" s="786" t="str">
        <f t="shared" si="21"/>
        <v xml:space="preserve"> </v>
      </c>
      <c r="J371" s="786" t="str">
        <f t="shared" si="24"/>
        <v xml:space="preserve"> </v>
      </c>
      <c r="N371" s="823"/>
      <c r="O371" s="823"/>
      <c r="P371" s="823"/>
      <c r="Q371" s="823"/>
      <c r="R371" s="624"/>
      <c r="S371" s="638"/>
      <c r="T371" s="638"/>
      <c r="U371" s="624"/>
      <c r="V371" s="638"/>
      <c r="W371" s="990"/>
      <c r="X371" s="686" t="str">
        <f t="shared" si="22"/>
        <v xml:space="preserve"> </v>
      </c>
      <c r="Y371" s="786" t="str">
        <f t="shared" si="23"/>
        <v xml:space="preserve">  </v>
      </c>
    </row>
    <row r="372" spans="1:25" ht="18.75" x14ac:dyDescent="0.3">
      <c r="A372" s="823"/>
      <c r="B372" s="823"/>
      <c r="C372" s="823"/>
      <c r="D372" s="823"/>
      <c r="E372" s="823"/>
      <c r="F372" s="684"/>
      <c r="G372" s="990"/>
      <c r="H372" s="990"/>
      <c r="I372" s="786" t="str">
        <f t="shared" si="21"/>
        <v xml:space="preserve"> </v>
      </c>
      <c r="J372" s="786" t="str">
        <f t="shared" si="24"/>
        <v xml:space="preserve"> </v>
      </c>
      <c r="N372" s="823"/>
      <c r="O372" s="823"/>
      <c r="P372" s="823"/>
      <c r="Q372" s="823"/>
      <c r="R372" s="624"/>
      <c r="S372" s="638"/>
      <c r="T372" s="638"/>
      <c r="U372" s="624"/>
      <c r="V372" s="638"/>
      <c r="W372" s="990"/>
      <c r="X372" s="686" t="str">
        <f t="shared" si="22"/>
        <v xml:space="preserve"> </v>
      </c>
      <c r="Y372" s="786" t="str">
        <f t="shared" si="23"/>
        <v xml:space="preserve">  </v>
      </c>
    </row>
    <row r="373" spans="1:25" ht="18.75" x14ac:dyDescent="0.3">
      <c r="A373" s="823"/>
      <c r="B373" s="823"/>
      <c r="C373" s="823"/>
      <c r="D373" s="823"/>
      <c r="E373" s="823"/>
      <c r="F373" s="684"/>
      <c r="G373" s="990"/>
      <c r="H373" s="990"/>
      <c r="I373" s="786" t="str">
        <f t="shared" si="21"/>
        <v xml:space="preserve"> </v>
      </c>
      <c r="J373" s="786" t="str">
        <f t="shared" si="24"/>
        <v xml:space="preserve"> </v>
      </c>
      <c r="N373" s="823"/>
      <c r="O373" s="823"/>
      <c r="P373" s="823"/>
      <c r="Q373" s="823"/>
      <c r="R373" s="624"/>
      <c r="S373" s="638"/>
      <c r="T373" s="638"/>
      <c r="U373" s="624"/>
      <c r="V373" s="638"/>
      <c r="W373" s="990"/>
      <c r="X373" s="686" t="str">
        <f t="shared" si="22"/>
        <v xml:space="preserve"> </v>
      </c>
      <c r="Y373" s="786" t="str">
        <f t="shared" si="23"/>
        <v xml:space="preserve">  </v>
      </c>
    </row>
    <row r="374" spans="1:25" ht="18.75" x14ac:dyDescent="0.3">
      <c r="A374" s="823"/>
      <c r="B374" s="823"/>
      <c r="C374" s="823"/>
      <c r="D374" s="823"/>
      <c r="E374" s="823"/>
      <c r="F374" s="684"/>
      <c r="G374" s="990"/>
      <c r="H374" s="990"/>
      <c r="I374" s="786" t="str">
        <f t="shared" si="21"/>
        <v xml:space="preserve"> </v>
      </c>
      <c r="J374" s="786" t="str">
        <f t="shared" si="24"/>
        <v xml:space="preserve"> </v>
      </c>
      <c r="N374" s="823"/>
      <c r="O374" s="823"/>
      <c r="P374" s="823"/>
      <c r="Q374" s="823"/>
      <c r="R374" s="624"/>
      <c r="S374" s="638"/>
      <c r="T374" s="638"/>
      <c r="U374" s="624"/>
      <c r="V374" s="638"/>
      <c r="W374" s="990"/>
      <c r="X374" s="686" t="str">
        <f t="shared" si="22"/>
        <v xml:space="preserve"> </v>
      </c>
      <c r="Y374" s="786" t="str">
        <f t="shared" si="23"/>
        <v xml:space="preserve">  </v>
      </c>
    </row>
    <row r="375" spans="1:25" ht="18.75" x14ac:dyDescent="0.3">
      <c r="A375" s="823"/>
      <c r="B375" s="823"/>
      <c r="C375" s="823"/>
      <c r="D375" s="823"/>
      <c r="E375" s="823"/>
      <c r="F375" s="684"/>
      <c r="G375" s="990"/>
      <c r="H375" s="990"/>
      <c r="I375" s="786" t="str">
        <f t="shared" si="21"/>
        <v xml:space="preserve"> </v>
      </c>
      <c r="J375" s="786" t="str">
        <f t="shared" si="24"/>
        <v xml:space="preserve"> </v>
      </c>
      <c r="N375" s="823"/>
      <c r="O375" s="823"/>
      <c r="P375" s="823"/>
      <c r="Q375" s="823"/>
      <c r="R375" s="624"/>
      <c r="S375" s="638"/>
      <c r="T375" s="638"/>
      <c r="U375" s="624"/>
      <c r="V375" s="638"/>
      <c r="W375" s="990"/>
      <c r="X375" s="686" t="str">
        <f t="shared" si="22"/>
        <v xml:space="preserve"> </v>
      </c>
      <c r="Y375" s="786" t="str">
        <f t="shared" si="23"/>
        <v xml:space="preserve">  </v>
      </c>
    </row>
    <row r="376" spans="1:25" ht="18.75" x14ac:dyDescent="0.3">
      <c r="A376" s="823"/>
      <c r="B376" s="823"/>
      <c r="C376" s="823"/>
      <c r="D376" s="823"/>
      <c r="E376" s="823"/>
      <c r="F376" s="684"/>
      <c r="G376" s="990"/>
      <c r="H376" s="990"/>
      <c r="I376" s="786" t="str">
        <f t="shared" si="21"/>
        <v xml:space="preserve"> </v>
      </c>
      <c r="J376" s="786" t="str">
        <f t="shared" si="24"/>
        <v xml:space="preserve"> </v>
      </c>
      <c r="N376" s="823"/>
      <c r="O376" s="823"/>
      <c r="P376" s="823"/>
      <c r="Q376" s="823"/>
      <c r="R376" s="624"/>
      <c r="S376" s="638"/>
      <c r="T376" s="638"/>
      <c r="U376" s="624"/>
      <c r="V376" s="638"/>
      <c r="W376" s="990"/>
      <c r="X376" s="686" t="str">
        <f t="shared" si="22"/>
        <v xml:space="preserve"> </v>
      </c>
      <c r="Y376" s="786" t="str">
        <f t="shared" si="23"/>
        <v xml:space="preserve">  </v>
      </c>
    </row>
    <row r="377" spans="1:25" ht="18.75" x14ac:dyDescent="0.3">
      <c r="A377" s="823"/>
      <c r="B377" s="823"/>
      <c r="C377" s="823"/>
      <c r="D377" s="823"/>
      <c r="E377" s="823"/>
      <c r="F377" s="684"/>
      <c r="G377" s="990"/>
      <c r="H377" s="990"/>
      <c r="I377" s="786" t="str">
        <f t="shared" si="21"/>
        <v xml:space="preserve"> </v>
      </c>
      <c r="J377" s="786" t="str">
        <f t="shared" si="24"/>
        <v xml:space="preserve"> </v>
      </c>
      <c r="N377" s="823"/>
      <c r="O377" s="823"/>
      <c r="P377" s="823"/>
      <c r="Q377" s="823"/>
      <c r="R377" s="624"/>
      <c r="S377" s="638"/>
      <c r="T377" s="638"/>
      <c r="U377" s="624"/>
      <c r="V377" s="638"/>
      <c r="W377" s="990"/>
      <c r="X377" s="686" t="str">
        <f t="shared" si="22"/>
        <v xml:space="preserve"> </v>
      </c>
      <c r="Y377" s="786" t="str">
        <f t="shared" si="23"/>
        <v xml:space="preserve">  </v>
      </c>
    </row>
    <row r="378" spans="1:25" ht="18.75" x14ac:dyDescent="0.3">
      <c r="A378" s="823"/>
      <c r="B378" s="823"/>
      <c r="C378" s="823"/>
      <c r="D378" s="823"/>
      <c r="E378" s="823"/>
      <c r="F378" s="684"/>
      <c r="G378" s="990"/>
      <c r="H378" s="990"/>
      <c r="I378" s="786" t="str">
        <f t="shared" si="21"/>
        <v xml:space="preserve"> </v>
      </c>
      <c r="J378" s="786" t="str">
        <f t="shared" si="24"/>
        <v xml:space="preserve"> </v>
      </c>
      <c r="N378" s="823"/>
      <c r="O378" s="823"/>
      <c r="P378" s="823"/>
      <c r="Q378" s="823"/>
      <c r="R378" s="624"/>
      <c r="S378" s="638"/>
      <c r="T378" s="638"/>
      <c r="U378" s="624"/>
      <c r="V378" s="638"/>
      <c r="W378" s="990"/>
      <c r="X378" s="686" t="str">
        <f t="shared" si="22"/>
        <v xml:space="preserve"> </v>
      </c>
      <c r="Y378" s="786" t="str">
        <f t="shared" si="23"/>
        <v xml:space="preserve">  </v>
      </c>
    </row>
    <row r="379" spans="1:25" ht="18.75" x14ac:dyDescent="0.3">
      <c r="A379" s="823"/>
      <c r="B379" s="823"/>
      <c r="C379" s="823"/>
      <c r="D379" s="823"/>
      <c r="E379" s="823"/>
      <c r="F379" s="684"/>
      <c r="G379" s="990"/>
      <c r="H379" s="990"/>
      <c r="I379" s="786" t="str">
        <f t="shared" si="21"/>
        <v xml:space="preserve"> </v>
      </c>
      <c r="J379" s="786" t="str">
        <f t="shared" si="24"/>
        <v xml:space="preserve"> </v>
      </c>
      <c r="N379" s="823"/>
      <c r="O379" s="823"/>
      <c r="P379" s="823"/>
      <c r="Q379" s="823"/>
      <c r="R379" s="624"/>
      <c r="S379" s="638"/>
      <c r="T379" s="638"/>
      <c r="U379" s="624"/>
      <c r="V379" s="638"/>
      <c r="W379" s="990"/>
      <c r="X379" s="686" t="str">
        <f t="shared" si="22"/>
        <v xml:space="preserve"> </v>
      </c>
      <c r="Y379" s="786" t="str">
        <f t="shared" si="23"/>
        <v xml:space="preserve">  </v>
      </c>
    </row>
    <row r="380" spans="1:25" ht="18.75" x14ac:dyDescent="0.3">
      <c r="A380" s="823"/>
      <c r="B380" s="823"/>
      <c r="C380" s="823"/>
      <c r="D380" s="823"/>
      <c r="E380" s="823"/>
      <c r="F380" s="684"/>
      <c r="G380" s="990"/>
      <c r="H380" s="990"/>
      <c r="I380" s="786" t="str">
        <f t="shared" si="21"/>
        <v xml:space="preserve"> </v>
      </c>
      <c r="J380" s="786" t="str">
        <f t="shared" si="24"/>
        <v xml:space="preserve"> </v>
      </c>
      <c r="N380" s="823"/>
      <c r="O380" s="823"/>
      <c r="P380" s="823"/>
      <c r="Q380" s="823"/>
      <c r="R380" s="624"/>
      <c r="S380" s="638"/>
      <c r="T380" s="638"/>
      <c r="U380" s="624"/>
      <c r="V380" s="638"/>
      <c r="W380" s="990"/>
      <c r="X380" s="686" t="str">
        <f t="shared" si="22"/>
        <v xml:space="preserve"> </v>
      </c>
      <c r="Y380" s="786" t="str">
        <f t="shared" si="23"/>
        <v xml:space="preserve">  </v>
      </c>
    </row>
    <row r="381" spans="1:25" ht="18.75" x14ac:dyDescent="0.3">
      <c r="A381" s="823"/>
      <c r="B381" s="823"/>
      <c r="C381" s="823"/>
      <c r="D381" s="823"/>
      <c r="E381" s="823"/>
      <c r="F381" s="684"/>
      <c r="G381" s="990"/>
      <c r="H381" s="990"/>
      <c r="I381" s="786" t="str">
        <f t="shared" si="21"/>
        <v xml:space="preserve"> </v>
      </c>
      <c r="J381" s="786" t="str">
        <f t="shared" si="24"/>
        <v xml:space="preserve"> </v>
      </c>
      <c r="N381" s="823"/>
      <c r="O381" s="823"/>
      <c r="P381" s="823"/>
      <c r="Q381" s="823"/>
      <c r="R381" s="624"/>
      <c r="S381" s="638"/>
      <c r="T381" s="638"/>
      <c r="U381" s="624"/>
      <c r="V381" s="638"/>
      <c r="W381" s="990"/>
      <c r="X381" s="686" t="str">
        <f t="shared" si="22"/>
        <v xml:space="preserve"> </v>
      </c>
      <c r="Y381" s="786" t="str">
        <f t="shared" si="23"/>
        <v xml:space="preserve">  </v>
      </c>
    </row>
    <row r="382" spans="1:25" ht="18.75" x14ac:dyDescent="0.3">
      <c r="A382" s="823"/>
      <c r="B382" s="823"/>
      <c r="C382" s="823"/>
      <c r="D382" s="823"/>
      <c r="E382" s="823"/>
      <c r="F382" s="684"/>
      <c r="G382" s="990"/>
      <c r="H382" s="990"/>
      <c r="I382" s="786" t="str">
        <f t="shared" si="21"/>
        <v xml:space="preserve"> </v>
      </c>
      <c r="J382" s="786" t="str">
        <f t="shared" si="24"/>
        <v xml:space="preserve"> </v>
      </c>
      <c r="N382" s="823"/>
      <c r="O382" s="823"/>
      <c r="P382" s="823"/>
      <c r="Q382" s="823"/>
      <c r="R382" s="624"/>
      <c r="S382" s="638"/>
      <c r="T382" s="638"/>
      <c r="U382" s="624"/>
      <c r="V382" s="638"/>
      <c r="W382" s="990"/>
      <c r="X382" s="686" t="str">
        <f t="shared" si="22"/>
        <v xml:space="preserve"> </v>
      </c>
      <c r="Y382" s="786" t="str">
        <f t="shared" si="23"/>
        <v xml:space="preserve">  </v>
      </c>
    </row>
    <row r="383" spans="1:25" ht="18.75" x14ac:dyDescent="0.3">
      <c r="A383" s="823"/>
      <c r="B383" s="823"/>
      <c r="C383" s="823"/>
      <c r="D383" s="823"/>
      <c r="E383" s="823"/>
      <c r="F383" s="684"/>
      <c r="G383" s="990"/>
      <c r="H383" s="990"/>
      <c r="I383" s="786" t="str">
        <f t="shared" si="21"/>
        <v xml:space="preserve"> </v>
      </c>
      <c r="J383" s="786" t="str">
        <f t="shared" si="24"/>
        <v xml:space="preserve"> </v>
      </c>
      <c r="N383" s="823"/>
      <c r="O383" s="823"/>
      <c r="P383" s="823"/>
      <c r="Q383" s="823"/>
      <c r="R383" s="624"/>
      <c r="S383" s="638"/>
      <c r="T383" s="638"/>
      <c r="U383" s="624"/>
      <c r="V383" s="638"/>
      <c r="W383" s="990"/>
      <c r="X383" s="686" t="str">
        <f t="shared" si="22"/>
        <v xml:space="preserve"> </v>
      </c>
      <c r="Y383" s="786" t="str">
        <f t="shared" si="23"/>
        <v xml:space="preserve">  </v>
      </c>
    </row>
    <row r="384" spans="1:25" ht="18.75" x14ac:dyDescent="0.3">
      <c r="A384" s="823"/>
      <c r="B384" s="823"/>
      <c r="C384" s="823"/>
      <c r="D384" s="823"/>
      <c r="E384" s="823"/>
      <c r="F384" s="684"/>
      <c r="G384" s="990"/>
      <c r="H384" s="990"/>
      <c r="I384" s="786" t="str">
        <f t="shared" si="21"/>
        <v xml:space="preserve"> </v>
      </c>
      <c r="J384" s="786" t="str">
        <f t="shared" si="24"/>
        <v xml:space="preserve"> </v>
      </c>
      <c r="N384" s="823"/>
      <c r="O384" s="823"/>
      <c r="P384" s="823"/>
      <c r="Q384" s="823"/>
      <c r="R384" s="624"/>
      <c r="S384" s="638"/>
      <c r="T384" s="638"/>
      <c r="U384" s="624"/>
      <c r="V384" s="638"/>
      <c r="W384" s="990"/>
      <c r="X384" s="686" t="str">
        <f t="shared" si="22"/>
        <v xml:space="preserve"> </v>
      </c>
      <c r="Y384" s="786" t="str">
        <f t="shared" si="23"/>
        <v xml:space="preserve">  </v>
      </c>
    </row>
    <row r="385" spans="1:25" ht="18.75" x14ac:dyDescent="0.3">
      <c r="A385" s="823"/>
      <c r="B385" s="823"/>
      <c r="C385" s="823"/>
      <c r="D385" s="823"/>
      <c r="E385" s="823"/>
      <c r="F385" s="684"/>
      <c r="G385" s="990"/>
      <c r="H385" s="990"/>
      <c r="I385" s="786" t="str">
        <f t="shared" si="21"/>
        <v xml:space="preserve"> </v>
      </c>
      <c r="J385" s="786" t="str">
        <f t="shared" si="24"/>
        <v xml:space="preserve"> </v>
      </c>
      <c r="N385" s="823"/>
      <c r="O385" s="823"/>
      <c r="P385" s="823"/>
      <c r="Q385" s="823"/>
      <c r="R385" s="624"/>
      <c r="S385" s="638"/>
      <c r="T385" s="638"/>
      <c r="U385" s="624"/>
      <c r="V385" s="638"/>
      <c r="W385" s="990"/>
      <c r="X385" s="686" t="str">
        <f t="shared" si="22"/>
        <v xml:space="preserve"> </v>
      </c>
      <c r="Y385" s="786" t="str">
        <f t="shared" si="23"/>
        <v xml:space="preserve">  </v>
      </c>
    </row>
    <row r="386" spans="1:25" ht="18.75" x14ac:dyDescent="0.3">
      <c r="A386" s="823"/>
      <c r="B386" s="823"/>
      <c r="C386" s="823"/>
      <c r="D386" s="823"/>
      <c r="E386" s="823"/>
      <c r="F386" s="684"/>
      <c r="G386" s="990"/>
      <c r="H386" s="990"/>
      <c r="I386" s="786" t="str">
        <f t="shared" si="21"/>
        <v xml:space="preserve"> </v>
      </c>
      <c r="J386" s="786" t="str">
        <f t="shared" si="24"/>
        <v xml:space="preserve"> </v>
      </c>
      <c r="N386" s="823"/>
      <c r="O386" s="823"/>
      <c r="P386" s="823"/>
      <c r="Q386" s="823"/>
      <c r="R386" s="624"/>
      <c r="S386" s="638"/>
      <c r="T386" s="638"/>
      <c r="U386" s="624"/>
      <c r="V386" s="638"/>
      <c r="W386" s="990"/>
      <c r="X386" s="686" t="str">
        <f t="shared" si="22"/>
        <v xml:space="preserve"> </v>
      </c>
      <c r="Y386" s="786" t="str">
        <f t="shared" si="23"/>
        <v xml:space="preserve">  </v>
      </c>
    </row>
    <row r="387" spans="1:25" ht="18.75" x14ac:dyDescent="0.3">
      <c r="A387" s="823"/>
      <c r="B387" s="823"/>
      <c r="C387" s="823"/>
      <c r="D387" s="823"/>
      <c r="E387" s="823"/>
      <c r="F387" s="684"/>
      <c r="G387" s="990"/>
      <c r="H387" s="990"/>
      <c r="I387" s="786" t="str">
        <f t="shared" si="21"/>
        <v xml:space="preserve"> </v>
      </c>
      <c r="J387" s="786" t="str">
        <f t="shared" si="24"/>
        <v xml:space="preserve"> </v>
      </c>
      <c r="N387" s="823"/>
      <c r="O387" s="823"/>
      <c r="P387" s="823"/>
      <c r="Q387" s="823"/>
      <c r="R387" s="624"/>
      <c r="S387" s="638"/>
      <c r="T387" s="638"/>
      <c r="U387" s="624"/>
      <c r="V387" s="638"/>
      <c r="W387" s="990"/>
      <c r="X387" s="686" t="str">
        <f t="shared" si="22"/>
        <v xml:space="preserve"> </v>
      </c>
      <c r="Y387" s="786" t="str">
        <f t="shared" si="23"/>
        <v xml:space="preserve">  </v>
      </c>
    </row>
    <row r="388" spans="1:25" ht="18.75" x14ac:dyDescent="0.3">
      <c r="A388" s="823"/>
      <c r="B388" s="823"/>
      <c r="C388" s="823"/>
      <c r="D388" s="823"/>
      <c r="E388" s="823"/>
      <c r="F388" s="684"/>
      <c r="G388" s="990"/>
      <c r="H388" s="990"/>
      <c r="I388" s="786" t="str">
        <f t="shared" si="21"/>
        <v xml:space="preserve"> </v>
      </c>
      <c r="J388" s="786" t="str">
        <f t="shared" si="24"/>
        <v xml:space="preserve"> </v>
      </c>
      <c r="N388" s="823"/>
      <c r="O388" s="823"/>
      <c r="P388" s="823"/>
      <c r="Q388" s="823"/>
      <c r="R388" s="624"/>
      <c r="S388" s="638"/>
      <c r="T388" s="638"/>
      <c r="U388" s="624"/>
      <c r="V388" s="638"/>
      <c r="W388" s="990"/>
      <c r="X388" s="686" t="str">
        <f t="shared" si="22"/>
        <v xml:space="preserve"> </v>
      </c>
      <c r="Y388" s="786" t="str">
        <f t="shared" si="23"/>
        <v xml:space="preserve">  </v>
      </c>
    </row>
    <row r="389" spans="1:25" ht="18.75" x14ac:dyDescent="0.3">
      <c r="A389" s="823"/>
      <c r="B389" s="823"/>
      <c r="C389" s="823"/>
      <c r="D389" s="823"/>
      <c r="E389" s="823"/>
      <c r="F389" s="684"/>
      <c r="G389" s="990"/>
      <c r="H389" s="990"/>
      <c r="I389" s="786" t="str">
        <f t="shared" si="21"/>
        <v xml:space="preserve"> </v>
      </c>
      <c r="J389" s="786" t="str">
        <f t="shared" si="24"/>
        <v xml:space="preserve"> </v>
      </c>
      <c r="N389" s="823"/>
      <c r="O389" s="823"/>
      <c r="P389" s="823"/>
      <c r="Q389" s="823"/>
      <c r="R389" s="624"/>
      <c r="S389" s="638"/>
      <c r="T389" s="638"/>
      <c r="U389" s="624"/>
      <c r="V389" s="638"/>
      <c r="W389" s="990"/>
      <c r="X389" s="686" t="str">
        <f t="shared" si="22"/>
        <v xml:space="preserve"> </v>
      </c>
      <c r="Y389" s="786" t="str">
        <f t="shared" si="23"/>
        <v xml:space="preserve">  </v>
      </c>
    </row>
    <row r="390" spans="1:25" ht="18.75" x14ac:dyDescent="0.3">
      <c r="A390" s="823"/>
      <c r="B390" s="823"/>
      <c r="C390" s="823"/>
      <c r="D390" s="823"/>
      <c r="E390" s="823"/>
      <c r="F390" s="684"/>
      <c r="G390" s="990"/>
      <c r="H390" s="990"/>
      <c r="I390" s="786" t="str">
        <f t="shared" si="21"/>
        <v xml:space="preserve"> </v>
      </c>
      <c r="J390" s="786" t="str">
        <f t="shared" si="24"/>
        <v xml:space="preserve"> </v>
      </c>
      <c r="N390" s="823"/>
      <c r="O390" s="823"/>
      <c r="P390" s="823"/>
      <c r="Q390" s="823"/>
      <c r="R390" s="624"/>
      <c r="S390" s="638"/>
      <c r="T390" s="638"/>
      <c r="U390" s="624"/>
      <c r="V390" s="638"/>
      <c r="W390" s="990"/>
      <c r="X390" s="686" t="str">
        <f t="shared" si="22"/>
        <v xml:space="preserve"> </v>
      </c>
      <c r="Y390" s="786" t="str">
        <f t="shared" si="23"/>
        <v xml:space="preserve">  </v>
      </c>
    </row>
    <row r="391" spans="1:25" ht="18.75" x14ac:dyDescent="0.3">
      <c r="A391" s="823"/>
      <c r="B391" s="823"/>
      <c r="C391" s="823"/>
      <c r="D391" s="823"/>
      <c r="E391" s="823"/>
      <c r="F391" s="684"/>
      <c r="G391" s="990"/>
      <c r="H391" s="990"/>
      <c r="I391" s="786" t="str">
        <f t="shared" ref="I391:I454" si="25">IF(H391&gt;0,H391*0.187*10^-3," ")</f>
        <v xml:space="preserve"> </v>
      </c>
      <c r="J391" s="786" t="str">
        <f t="shared" si="24"/>
        <v xml:space="preserve"> </v>
      </c>
      <c r="N391" s="823"/>
      <c r="O391" s="823"/>
      <c r="P391" s="823"/>
      <c r="Q391" s="823"/>
      <c r="R391" s="624"/>
      <c r="S391" s="638"/>
      <c r="T391" s="638"/>
      <c r="U391" s="624"/>
      <c r="V391" s="638"/>
      <c r="W391" s="990"/>
      <c r="X391" s="686" t="str">
        <f t="shared" ref="X391:X454" si="26">IF(W391&gt;0,W391*0.187*10^-3," ")</f>
        <v xml:space="preserve"> </v>
      </c>
      <c r="Y391" s="786" t="str">
        <f t="shared" ref="Y391:Y454" si="27">IFERROR(W391/V391,"  ")</f>
        <v xml:space="preserve">  </v>
      </c>
    </row>
    <row r="392" spans="1:25" ht="18.75" x14ac:dyDescent="0.3">
      <c r="A392" s="823"/>
      <c r="B392" s="823"/>
      <c r="C392" s="823"/>
      <c r="D392" s="823"/>
      <c r="E392" s="823"/>
      <c r="F392" s="684"/>
      <c r="G392" s="990"/>
      <c r="H392" s="990"/>
      <c r="I392" s="786" t="str">
        <f t="shared" si="25"/>
        <v xml:space="preserve"> </v>
      </c>
      <c r="J392" s="786" t="str">
        <f t="shared" si="24"/>
        <v xml:space="preserve"> </v>
      </c>
      <c r="N392" s="823"/>
      <c r="O392" s="823"/>
      <c r="P392" s="823"/>
      <c r="Q392" s="823"/>
      <c r="R392" s="624"/>
      <c r="S392" s="638"/>
      <c r="T392" s="638"/>
      <c r="U392" s="624"/>
      <c r="V392" s="638"/>
      <c r="W392" s="990"/>
      <c r="X392" s="686" t="str">
        <f t="shared" si="26"/>
        <v xml:space="preserve"> </v>
      </c>
      <c r="Y392" s="786" t="str">
        <f t="shared" si="27"/>
        <v xml:space="preserve">  </v>
      </c>
    </row>
    <row r="393" spans="1:25" ht="18.75" x14ac:dyDescent="0.3">
      <c r="A393" s="823"/>
      <c r="B393" s="823"/>
      <c r="C393" s="823"/>
      <c r="D393" s="823"/>
      <c r="E393" s="823"/>
      <c r="F393" s="684"/>
      <c r="G393" s="990"/>
      <c r="H393" s="990"/>
      <c r="I393" s="786" t="str">
        <f t="shared" si="25"/>
        <v xml:space="preserve"> </v>
      </c>
      <c r="J393" s="786" t="str">
        <f t="shared" si="24"/>
        <v xml:space="preserve"> </v>
      </c>
      <c r="N393" s="823"/>
      <c r="O393" s="823"/>
      <c r="P393" s="823"/>
      <c r="Q393" s="823"/>
      <c r="R393" s="624"/>
      <c r="S393" s="638"/>
      <c r="T393" s="638"/>
      <c r="U393" s="624"/>
      <c r="V393" s="638"/>
      <c r="W393" s="990"/>
      <c r="X393" s="686" t="str">
        <f t="shared" si="26"/>
        <v xml:space="preserve"> </v>
      </c>
      <c r="Y393" s="786" t="str">
        <f t="shared" si="27"/>
        <v xml:space="preserve">  </v>
      </c>
    </row>
    <row r="394" spans="1:25" ht="18.75" x14ac:dyDescent="0.3">
      <c r="A394" s="823"/>
      <c r="B394" s="823"/>
      <c r="C394" s="823"/>
      <c r="D394" s="823"/>
      <c r="E394" s="823"/>
      <c r="F394" s="684"/>
      <c r="G394" s="990"/>
      <c r="H394" s="990"/>
      <c r="I394" s="786" t="str">
        <f t="shared" si="25"/>
        <v xml:space="preserve"> </v>
      </c>
      <c r="J394" s="786" t="str">
        <f t="shared" si="24"/>
        <v xml:space="preserve"> </v>
      </c>
      <c r="N394" s="823"/>
      <c r="O394" s="823"/>
      <c r="P394" s="823"/>
      <c r="Q394" s="823"/>
      <c r="R394" s="624"/>
      <c r="S394" s="638"/>
      <c r="T394" s="638"/>
      <c r="U394" s="624"/>
      <c r="V394" s="638"/>
      <c r="W394" s="990"/>
      <c r="X394" s="686" t="str">
        <f t="shared" si="26"/>
        <v xml:space="preserve"> </v>
      </c>
      <c r="Y394" s="786" t="str">
        <f t="shared" si="27"/>
        <v xml:space="preserve">  </v>
      </c>
    </row>
    <row r="395" spans="1:25" ht="18.75" x14ac:dyDescent="0.3">
      <c r="A395" s="823"/>
      <c r="B395" s="823"/>
      <c r="C395" s="823"/>
      <c r="D395" s="823"/>
      <c r="E395" s="823"/>
      <c r="F395" s="684"/>
      <c r="G395" s="990"/>
      <c r="H395" s="990"/>
      <c r="I395" s="786" t="str">
        <f t="shared" si="25"/>
        <v xml:space="preserve"> </v>
      </c>
      <c r="J395" s="786" t="str">
        <f t="shared" si="24"/>
        <v xml:space="preserve"> </v>
      </c>
      <c r="N395" s="823"/>
      <c r="O395" s="823"/>
      <c r="P395" s="823"/>
      <c r="Q395" s="823"/>
      <c r="R395" s="624"/>
      <c r="S395" s="638"/>
      <c r="T395" s="638"/>
      <c r="U395" s="624"/>
      <c r="V395" s="638"/>
      <c r="W395" s="990"/>
      <c r="X395" s="686" t="str">
        <f t="shared" si="26"/>
        <v xml:space="preserve"> </v>
      </c>
      <c r="Y395" s="786" t="str">
        <f t="shared" si="27"/>
        <v xml:space="preserve">  </v>
      </c>
    </row>
    <row r="396" spans="1:25" ht="18.75" x14ac:dyDescent="0.3">
      <c r="A396" s="823"/>
      <c r="B396" s="823"/>
      <c r="C396" s="823"/>
      <c r="D396" s="823"/>
      <c r="E396" s="823"/>
      <c r="F396" s="684"/>
      <c r="G396" s="990"/>
      <c r="H396" s="990"/>
      <c r="I396" s="786" t="str">
        <f t="shared" si="25"/>
        <v xml:space="preserve"> </v>
      </c>
      <c r="J396" s="786" t="str">
        <f t="shared" si="24"/>
        <v xml:space="preserve"> </v>
      </c>
      <c r="N396" s="823"/>
      <c r="O396" s="823"/>
      <c r="P396" s="823"/>
      <c r="Q396" s="823"/>
      <c r="R396" s="624"/>
      <c r="S396" s="638"/>
      <c r="T396" s="638"/>
      <c r="U396" s="624"/>
      <c r="V396" s="638"/>
      <c r="W396" s="990"/>
      <c r="X396" s="686" t="str">
        <f t="shared" si="26"/>
        <v xml:space="preserve"> </v>
      </c>
      <c r="Y396" s="786" t="str">
        <f t="shared" si="27"/>
        <v xml:space="preserve">  </v>
      </c>
    </row>
    <row r="397" spans="1:25" ht="18.75" x14ac:dyDescent="0.3">
      <c r="A397" s="823"/>
      <c r="B397" s="823"/>
      <c r="C397" s="823"/>
      <c r="D397" s="823"/>
      <c r="E397" s="823"/>
      <c r="F397" s="684"/>
      <c r="G397" s="990"/>
      <c r="H397" s="990"/>
      <c r="I397" s="786" t="str">
        <f t="shared" si="25"/>
        <v xml:space="preserve"> </v>
      </c>
      <c r="J397" s="786" t="str">
        <f t="shared" si="24"/>
        <v xml:space="preserve"> </v>
      </c>
      <c r="N397" s="823"/>
      <c r="O397" s="823"/>
      <c r="P397" s="823"/>
      <c r="Q397" s="823"/>
      <c r="R397" s="624"/>
      <c r="S397" s="638"/>
      <c r="T397" s="638"/>
      <c r="U397" s="624"/>
      <c r="V397" s="638"/>
      <c r="W397" s="990"/>
      <c r="X397" s="686" t="str">
        <f t="shared" si="26"/>
        <v xml:space="preserve"> </v>
      </c>
      <c r="Y397" s="786" t="str">
        <f t="shared" si="27"/>
        <v xml:space="preserve">  </v>
      </c>
    </row>
    <row r="398" spans="1:25" ht="18.75" x14ac:dyDescent="0.3">
      <c r="A398" s="823"/>
      <c r="B398" s="823"/>
      <c r="C398" s="823"/>
      <c r="D398" s="823"/>
      <c r="E398" s="823"/>
      <c r="F398" s="684"/>
      <c r="G398" s="990"/>
      <c r="H398" s="990"/>
      <c r="I398" s="786" t="str">
        <f t="shared" si="25"/>
        <v xml:space="preserve"> </v>
      </c>
      <c r="J398" s="786" t="str">
        <f t="shared" si="24"/>
        <v xml:space="preserve"> </v>
      </c>
      <c r="N398" s="823"/>
      <c r="O398" s="823"/>
      <c r="P398" s="823"/>
      <c r="Q398" s="823"/>
      <c r="R398" s="624"/>
      <c r="S398" s="638"/>
      <c r="T398" s="638"/>
      <c r="U398" s="624"/>
      <c r="V398" s="638"/>
      <c r="W398" s="990"/>
      <c r="X398" s="686" t="str">
        <f t="shared" si="26"/>
        <v xml:space="preserve"> </v>
      </c>
      <c r="Y398" s="786" t="str">
        <f t="shared" si="27"/>
        <v xml:space="preserve">  </v>
      </c>
    </row>
    <row r="399" spans="1:25" ht="18.75" x14ac:dyDescent="0.3">
      <c r="A399" s="823"/>
      <c r="B399" s="823"/>
      <c r="C399" s="823"/>
      <c r="D399" s="823"/>
      <c r="E399" s="823"/>
      <c r="F399" s="684"/>
      <c r="G399" s="990"/>
      <c r="H399" s="990"/>
      <c r="I399" s="786" t="str">
        <f t="shared" si="25"/>
        <v xml:space="preserve"> </v>
      </c>
      <c r="J399" s="786" t="str">
        <f t="shared" si="24"/>
        <v xml:space="preserve"> </v>
      </c>
      <c r="N399" s="823"/>
      <c r="O399" s="823"/>
      <c r="P399" s="823"/>
      <c r="Q399" s="823"/>
      <c r="R399" s="624"/>
      <c r="S399" s="638"/>
      <c r="T399" s="638"/>
      <c r="U399" s="624"/>
      <c r="V399" s="638"/>
      <c r="W399" s="990"/>
      <c r="X399" s="686" t="str">
        <f t="shared" si="26"/>
        <v xml:space="preserve"> </v>
      </c>
      <c r="Y399" s="786" t="str">
        <f t="shared" si="27"/>
        <v xml:space="preserve">  </v>
      </c>
    </row>
    <row r="400" spans="1:25" ht="18.75" x14ac:dyDescent="0.3">
      <c r="A400" s="823"/>
      <c r="B400" s="823"/>
      <c r="C400" s="823"/>
      <c r="D400" s="823"/>
      <c r="E400" s="823"/>
      <c r="F400" s="684"/>
      <c r="G400" s="990"/>
      <c r="H400" s="990"/>
      <c r="I400" s="786" t="str">
        <f t="shared" si="25"/>
        <v xml:space="preserve"> </v>
      </c>
      <c r="J400" s="786" t="str">
        <f t="shared" si="24"/>
        <v xml:space="preserve"> </v>
      </c>
      <c r="N400" s="823"/>
      <c r="O400" s="823"/>
      <c r="P400" s="823"/>
      <c r="Q400" s="823"/>
      <c r="R400" s="624"/>
      <c r="S400" s="638"/>
      <c r="T400" s="638"/>
      <c r="U400" s="624"/>
      <c r="V400" s="638"/>
      <c r="W400" s="990"/>
      <c r="X400" s="686" t="str">
        <f t="shared" si="26"/>
        <v xml:space="preserve"> </v>
      </c>
      <c r="Y400" s="786" t="str">
        <f t="shared" si="27"/>
        <v xml:space="preserve">  </v>
      </c>
    </row>
    <row r="401" spans="1:25" ht="18.75" x14ac:dyDescent="0.3">
      <c r="A401" s="823"/>
      <c r="B401" s="823"/>
      <c r="C401" s="823"/>
      <c r="D401" s="823"/>
      <c r="E401" s="823"/>
      <c r="F401" s="684"/>
      <c r="G401" s="990"/>
      <c r="H401" s="990"/>
      <c r="I401" s="786" t="str">
        <f t="shared" si="25"/>
        <v xml:space="preserve"> </v>
      </c>
      <c r="J401" s="786" t="str">
        <f t="shared" si="24"/>
        <v xml:space="preserve"> </v>
      </c>
      <c r="N401" s="823"/>
      <c r="O401" s="823"/>
      <c r="P401" s="823"/>
      <c r="Q401" s="823"/>
      <c r="R401" s="624"/>
      <c r="S401" s="638"/>
      <c r="T401" s="638"/>
      <c r="U401" s="624"/>
      <c r="V401" s="638"/>
      <c r="W401" s="990"/>
      <c r="X401" s="686" t="str">
        <f t="shared" si="26"/>
        <v xml:space="preserve"> </v>
      </c>
      <c r="Y401" s="786" t="str">
        <f t="shared" si="27"/>
        <v xml:space="preserve">  </v>
      </c>
    </row>
    <row r="402" spans="1:25" ht="18.75" x14ac:dyDescent="0.3">
      <c r="A402" s="823"/>
      <c r="B402" s="823"/>
      <c r="C402" s="823"/>
      <c r="D402" s="823"/>
      <c r="E402" s="823"/>
      <c r="F402" s="684"/>
      <c r="G402" s="990"/>
      <c r="H402" s="990"/>
      <c r="I402" s="786" t="str">
        <f t="shared" si="25"/>
        <v xml:space="preserve"> </v>
      </c>
      <c r="J402" s="786" t="str">
        <f t="shared" si="24"/>
        <v xml:space="preserve"> </v>
      </c>
      <c r="N402" s="823"/>
      <c r="O402" s="823"/>
      <c r="P402" s="823"/>
      <c r="Q402" s="823"/>
      <c r="R402" s="624"/>
      <c r="S402" s="638"/>
      <c r="T402" s="638"/>
      <c r="U402" s="624"/>
      <c r="V402" s="638"/>
      <c r="W402" s="990"/>
      <c r="X402" s="686" t="str">
        <f t="shared" si="26"/>
        <v xml:space="preserve"> </v>
      </c>
      <c r="Y402" s="786" t="str">
        <f t="shared" si="27"/>
        <v xml:space="preserve">  </v>
      </c>
    </row>
    <row r="403" spans="1:25" ht="18.75" x14ac:dyDescent="0.3">
      <c r="A403" s="823"/>
      <c r="B403" s="823"/>
      <c r="C403" s="823"/>
      <c r="D403" s="823"/>
      <c r="E403" s="823"/>
      <c r="F403" s="684"/>
      <c r="G403" s="990"/>
      <c r="H403" s="990"/>
      <c r="I403" s="786" t="str">
        <f t="shared" si="25"/>
        <v xml:space="preserve"> </v>
      </c>
      <c r="J403" s="786" t="str">
        <f t="shared" si="24"/>
        <v xml:space="preserve"> </v>
      </c>
      <c r="N403" s="823"/>
      <c r="O403" s="823"/>
      <c r="P403" s="823"/>
      <c r="Q403" s="823"/>
      <c r="R403" s="624"/>
      <c r="S403" s="638"/>
      <c r="T403" s="638"/>
      <c r="U403" s="624"/>
      <c r="V403" s="638"/>
      <c r="W403" s="990"/>
      <c r="X403" s="686" t="str">
        <f t="shared" si="26"/>
        <v xml:space="preserve"> </v>
      </c>
      <c r="Y403" s="786" t="str">
        <f t="shared" si="27"/>
        <v xml:space="preserve">  </v>
      </c>
    </row>
    <row r="404" spans="1:25" ht="18.75" x14ac:dyDescent="0.3">
      <c r="A404" s="823"/>
      <c r="B404" s="823"/>
      <c r="C404" s="823"/>
      <c r="D404" s="823"/>
      <c r="E404" s="823"/>
      <c r="F404" s="684"/>
      <c r="G404" s="990"/>
      <c r="H404" s="990"/>
      <c r="I404" s="786" t="str">
        <f t="shared" si="25"/>
        <v xml:space="preserve"> </v>
      </c>
      <c r="J404" s="786" t="str">
        <f t="shared" si="24"/>
        <v xml:space="preserve"> </v>
      </c>
      <c r="N404" s="823"/>
      <c r="O404" s="823"/>
      <c r="P404" s="823"/>
      <c r="Q404" s="823"/>
      <c r="R404" s="624"/>
      <c r="S404" s="638"/>
      <c r="T404" s="638"/>
      <c r="U404" s="624"/>
      <c r="V404" s="638"/>
      <c r="W404" s="990"/>
      <c r="X404" s="686" t="str">
        <f t="shared" si="26"/>
        <v xml:space="preserve"> </v>
      </c>
      <c r="Y404" s="786" t="str">
        <f t="shared" si="27"/>
        <v xml:space="preserve">  </v>
      </c>
    </row>
    <row r="405" spans="1:25" ht="18.75" x14ac:dyDescent="0.3">
      <c r="A405" s="823"/>
      <c r="B405" s="823"/>
      <c r="C405" s="823"/>
      <c r="D405" s="823"/>
      <c r="E405" s="823"/>
      <c r="F405" s="684"/>
      <c r="G405" s="990"/>
      <c r="H405" s="990"/>
      <c r="I405" s="786" t="str">
        <f t="shared" si="25"/>
        <v xml:space="preserve"> </v>
      </c>
      <c r="J405" s="786" t="str">
        <f t="shared" si="24"/>
        <v xml:space="preserve"> </v>
      </c>
      <c r="N405" s="823"/>
      <c r="O405" s="823"/>
      <c r="P405" s="823"/>
      <c r="Q405" s="823"/>
      <c r="R405" s="624"/>
      <c r="S405" s="638"/>
      <c r="T405" s="638"/>
      <c r="U405" s="624"/>
      <c r="V405" s="638"/>
      <c r="W405" s="990"/>
      <c r="X405" s="686" t="str">
        <f t="shared" si="26"/>
        <v xml:space="preserve"> </v>
      </c>
      <c r="Y405" s="786" t="str">
        <f t="shared" si="27"/>
        <v xml:space="preserve">  </v>
      </c>
    </row>
    <row r="406" spans="1:25" ht="18.75" x14ac:dyDescent="0.3">
      <c r="A406" s="823"/>
      <c r="B406" s="823"/>
      <c r="C406" s="823"/>
      <c r="D406" s="823"/>
      <c r="E406" s="823"/>
      <c r="F406" s="684"/>
      <c r="G406" s="990"/>
      <c r="H406" s="990"/>
      <c r="I406" s="786" t="str">
        <f t="shared" si="25"/>
        <v xml:space="preserve"> </v>
      </c>
      <c r="J406" s="786" t="str">
        <f t="shared" si="24"/>
        <v xml:space="preserve"> </v>
      </c>
      <c r="N406" s="823"/>
      <c r="O406" s="823"/>
      <c r="P406" s="823"/>
      <c r="Q406" s="823"/>
      <c r="R406" s="624"/>
      <c r="S406" s="638"/>
      <c r="T406" s="638"/>
      <c r="U406" s="624"/>
      <c r="V406" s="638"/>
      <c r="W406" s="990"/>
      <c r="X406" s="686" t="str">
        <f t="shared" si="26"/>
        <v xml:space="preserve"> </v>
      </c>
      <c r="Y406" s="786" t="str">
        <f t="shared" si="27"/>
        <v xml:space="preserve">  </v>
      </c>
    </row>
    <row r="407" spans="1:25" ht="18.75" x14ac:dyDescent="0.3">
      <c r="A407" s="823"/>
      <c r="B407" s="823"/>
      <c r="C407" s="823"/>
      <c r="D407" s="823"/>
      <c r="E407" s="823"/>
      <c r="F407" s="684"/>
      <c r="G407" s="990"/>
      <c r="H407" s="990"/>
      <c r="I407" s="786" t="str">
        <f t="shared" si="25"/>
        <v xml:space="preserve"> </v>
      </c>
      <c r="J407" s="786" t="str">
        <f t="shared" si="24"/>
        <v xml:space="preserve"> </v>
      </c>
      <c r="N407" s="823"/>
      <c r="O407" s="823"/>
      <c r="P407" s="823"/>
      <c r="Q407" s="823"/>
      <c r="R407" s="624"/>
      <c r="S407" s="638"/>
      <c r="T407" s="638"/>
      <c r="U407" s="624"/>
      <c r="V407" s="638"/>
      <c r="W407" s="990"/>
      <c r="X407" s="686" t="str">
        <f t="shared" si="26"/>
        <v xml:space="preserve"> </v>
      </c>
      <c r="Y407" s="786" t="str">
        <f t="shared" si="27"/>
        <v xml:space="preserve">  </v>
      </c>
    </row>
    <row r="408" spans="1:25" ht="18.75" x14ac:dyDescent="0.3">
      <c r="A408" s="823"/>
      <c r="B408" s="823"/>
      <c r="C408" s="823"/>
      <c r="D408" s="823"/>
      <c r="E408" s="823"/>
      <c r="F408" s="684"/>
      <c r="G408" s="990"/>
      <c r="H408" s="990"/>
      <c r="I408" s="786" t="str">
        <f t="shared" si="25"/>
        <v xml:space="preserve"> </v>
      </c>
      <c r="J408" s="786" t="str">
        <f t="shared" si="24"/>
        <v xml:space="preserve"> </v>
      </c>
      <c r="N408" s="823"/>
      <c r="O408" s="823"/>
      <c r="P408" s="823"/>
      <c r="Q408" s="823"/>
      <c r="R408" s="624"/>
      <c r="S408" s="638"/>
      <c r="T408" s="638"/>
      <c r="U408" s="624"/>
      <c r="V408" s="638"/>
      <c r="W408" s="990"/>
      <c r="X408" s="686" t="str">
        <f t="shared" si="26"/>
        <v xml:space="preserve"> </v>
      </c>
      <c r="Y408" s="786" t="str">
        <f t="shared" si="27"/>
        <v xml:space="preserve">  </v>
      </c>
    </row>
    <row r="409" spans="1:25" ht="18.75" x14ac:dyDescent="0.3">
      <c r="A409" s="823"/>
      <c r="B409" s="823"/>
      <c r="C409" s="823"/>
      <c r="D409" s="823"/>
      <c r="E409" s="823"/>
      <c r="F409" s="684"/>
      <c r="G409" s="990"/>
      <c r="H409" s="990"/>
      <c r="I409" s="786" t="str">
        <f t="shared" si="25"/>
        <v xml:space="preserve"> </v>
      </c>
      <c r="J409" s="786" t="str">
        <f t="shared" si="24"/>
        <v xml:space="preserve"> </v>
      </c>
      <c r="N409" s="823"/>
      <c r="O409" s="823"/>
      <c r="P409" s="823"/>
      <c r="Q409" s="823"/>
      <c r="R409" s="624"/>
      <c r="S409" s="638"/>
      <c r="T409" s="638"/>
      <c r="U409" s="624"/>
      <c r="V409" s="638"/>
      <c r="W409" s="990"/>
      <c r="X409" s="686" t="str">
        <f t="shared" si="26"/>
        <v xml:space="preserve"> </v>
      </c>
      <c r="Y409" s="786" t="str">
        <f t="shared" si="27"/>
        <v xml:space="preserve">  </v>
      </c>
    </row>
    <row r="410" spans="1:25" ht="18.75" x14ac:dyDescent="0.3">
      <c r="A410" s="823"/>
      <c r="B410" s="823"/>
      <c r="C410" s="823"/>
      <c r="D410" s="823"/>
      <c r="E410" s="823"/>
      <c r="F410" s="684"/>
      <c r="G410" s="990"/>
      <c r="H410" s="990"/>
      <c r="I410" s="786" t="str">
        <f t="shared" si="25"/>
        <v xml:space="preserve"> </v>
      </c>
      <c r="J410" s="786" t="str">
        <f t="shared" si="24"/>
        <v xml:space="preserve"> </v>
      </c>
      <c r="N410" s="823"/>
      <c r="O410" s="823"/>
      <c r="P410" s="823"/>
      <c r="Q410" s="823"/>
      <c r="R410" s="624"/>
      <c r="S410" s="638"/>
      <c r="T410" s="638"/>
      <c r="U410" s="624"/>
      <c r="V410" s="638"/>
      <c r="W410" s="990"/>
      <c r="X410" s="686" t="str">
        <f t="shared" si="26"/>
        <v xml:space="preserve"> </v>
      </c>
      <c r="Y410" s="786" t="str">
        <f t="shared" si="27"/>
        <v xml:space="preserve">  </v>
      </c>
    </row>
    <row r="411" spans="1:25" ht="18.75" x14ac:dyDescent="0.3">
      <c r="A411" s="823"/>
      <c r="B411" s="823"/>
      <c r="C411" s="823"/>
      <c r="D411" s="823"/>
      <c r="E411" s="823"/>
      <c r="F411" s="684"/>
      <c r="G411" s="990"/>
      <c r="H411" s="990"/>
      <c r="I411" s="786" t="str">
        <f t="shared" si="25"/>
        <v xml:space="preserve"> </v>
      </c>
      <c r="J411" s="786" t="str">
        <f t="shared" si="24"/>
        <v xml:space="preserve"> </v>
      </c>
      <c r="N411" s="823"/>
      <c r="O411" s="823"/>
      <c r="P411" s="823"/>
      <c r="Q411" s="823"/>
      <c r="R411" s="624"/>
      <c r="S411" s="638"/>
      <c r="T411" s="638"/>
      <c r="U411" s="624"/>
      <c r="V411" s="638"/>
      <c r="W411" s="990"/>
      <c r="X411" s="686" t="str">
        <f t="shared" si="26"/>
        <v xml:space="preserve"> </v>
      </c>
      <c r="Y411" s="786" t="str">
        <f t="shared" si="27"/>
        <v xml:space="preserve">  </v>
      </c>
    </row>
    <row r="412" spans="1:25" ht="18.75" x14ac:dyDescent="0.3">
      <c r="A412" s="823"/>
      <c r="B412" s="823"/>
      <c r="C412" s="823"/>
      <c r="D412" s="823"/>
      <c r="E412" s="823"/>
      <c r="F412" s="684"/>
      <c r="G412" s="990"/>
      <c r="H412" s="990"/>
      <c r="I412" s="786" t="str">
        <f t="shared" si="25"/>
        <v xml:space="preserve"> </v>
      </c>
      <c r="J412" s="786" t="str">
        <f t="shared" si="24"/>
        <v xml:space="preserve"> </v>
      </c>
      <c r="N412" s="823"/>
      <c r="O412" s="823"/>
      <c r="P412" s="823"/>
      <c r="Q412" s="823"/>
      <c r="R412" s="624"/>
      <c r="S412" s="638"/>
      <c r="T412" s="638"/>
      <c r="U412" s="624"/>
      <c r="V412" s="638"/>
      <c r="W412" s="990"/>
      <c r="X412" s="686" t="str">
        <f t="shared" si="26"/>
        <v xml:space="preserve"> </v>
      </c>
      <c r="Y412" s="786" t="str">
        <f t="shared" si="27"/>
        <v xml:space="preserve">  </v>
      </c>
    </row>
    <row r="413" spans="1:25" ht="18.75" x14ac:dyDescent="0.3">
      <c r="A413" s="823"/>
      <c r="B413" s="823"/>
      <c r="C413" s="823"/>
      <c r="D413" s="823"/>
      <c r="E413" s="823"/>
      <c r="F413" s="684"/>
      <c r="G413" s="990"/>
      <c r="H413" s="990"/>
      <c r="I413" s="786" t="str">
        <f t="shared" si="25"/>
        <v xml:space="preserve"> </v>
      </c>
      <c r="J413" s="786" t="str">
        <f t="shared" si="24"/>
        <v xml:space="preserve"> </v>
      </c>
      <c r="N413" s="823"/>
      <c r="O413" s="823"/>
      <c r="P413" s="823"/>
      <c r="Q413" s="823"/>
      <c r="R413" s="624"/>
      <c r="S413" s="638"/>
      <c r="T413" s="638"/>
      <c r="U413" s="624"/>
      <c r="V413" s="638"/>
      <c r="W413" s="990"/>
      <c r="X413" s="686" t="str">
        <f t="shared" si="26"/>
        <v xml:space="preserve"> </v>
      </c>
      <c r="Y413" s="786" t="str">
        <f t="shared" si="27"/>
        <v xml:space="preserve">  </v>
      </c>
    </row>
    <row r="414" spans="1:25" ht="18.75" x14ac:dyDescent="0.3">
      <c r="A414" s="823"/>
      <c r="B414" s="823"/>
      <c r="C414" s="823"/>
      <c r="D414" s="823"/>
      <c r="E414" s="823"/>
      <c r="F414" s="684"/>
      <c r="G414" s="990"/>
      <c r="H414" s="990"/>
      <c r="I414" s="786" t="str">
        <f t="shared" si="25"/>
        <v xml:space="preserve"> </v>
      </c>
      <c r="J414" s="786" t="str">
        <f t="shared" si="24"/>
        <v xml:space="preserve"> </v>
      </c>
      <c r="N414" s="823"/>
      <c r="O414" s="823"/>
      <c r="P414" s="823"/>
      <c r="Q414" s="823"/>
      <c r="R414" s="624"/>
      <c r="S414" s="638"/>
      <c r="T414" s="638"/>
      <c r="U414" s="624"/>
      <c r="V414" s="638"/>
      <c r="W414" s="990"/>
      <c r="X414" s="686" t="str">
        <f t="shared" si="26"/>
        <v xml:space="preserve"> </v>
      </c>
      <c r="Y414" s="786" t="str">
        <f t="shared" si="27"/>
        <v xml:space="preserve">  </v>
      </c>
    </row>
    <row r="415" spans="1:25" ht="18.75" x14ac:dyDescent="0.3">
      <c r="A415" s="823"/>
      <c r="B415" s="823"/>
      <c r="C415" s="823"/>
      <c r="D415" s="823"/>
      <c r="E415" s="823"/>
      <c r="F415" s="684"/>
      <c r="G415" s="990"/>
      <c r="H415" s="990"/>
      <c r="I415" s="786" t="str">
        <f t="shared" si="25"/>
        <v xml:space="preserve"> </v>
      </c>
      <c r="J415" s="786" t="str">
        <f t="shared" si="24"/>
        <v xml:space="preserve"> </v>
      </c>
      <c r="N415" s="823"/>
      <c r="O415" s="823"/>
      <c r="P415" s="823"/>
      <c r="Q415" s="823"/>
      <c r="R415" s="624"/>
      <c r="S415" s="638"/>
      <c r="T415" s="638"/>
      <c r="U415" s="624"/>
      <c r="V415" s="638"/>
      <c r="W415" s="990"/>
      <c r="X415" s="686" t="str">
        <f t="shared" si="26"/>
        <v xml:space="preserve"> </v>
      </c>
      <c r="Y415" s="786" t="str">
        <f t="shared" si="27"/>
        <v xml:space="preserve">  </v>
      </c>
    </row>
    <row r="416" spans="1:25" ht="18.75" x14ac:dyDescent="0.3">
      <c r="A416" s="823"/>
      <c r="B416" s="823"/>
      <c r="C416" s="823"/>
      <c r="D416" s="823"/>
      <c r="E416" s="823"/>
      <c r="F416" s="684"/>
      <c r="G416" s="990"/>
      <c r="H416" s="990"/>
      <c r="I416" s="786" t="str">
        <f t="shared" si="25"/>
        <v xml:space="preserve"> </v>
      </c>
      <c r="J416" s="786" t="str">
        <f t="shared" si="24"/>
        <v xml:space="preserve"> </v>
      </c>
      <c r="N416" s="823"/>
      <c r="O416" s="823"/>
      <c r="P416" s="823"/>
      <c r="Q416" s="823"/>
      <c r="R416" s="624"/>
      <c r="S416" s="638"/>
      <c r="T416" s="638"/>
      <c r="U416" s="624"/>
      <c r="V416" s="638"/>
      <c r="W416" s="990"/>
      <c r="X416" s="686" t="str">
        <f t="shared" si="26"/>
        <v xml:space="preserve"> </v>
      </c>
      <c r="Y416" s="786" t="str">
        <f t="shared" si="27"/>
        <v xml:space="preserve">  </v>
      </c>
    </row>
    <row r="417" spans="1:25" ht="18.75" x14ac:dyDescent="0.3">
      <c r="A417" s="823"/>
      <c r="B417" s="823"/>
      <c r="C417" s="823"/>
      <c r="D417" s="823"/>
      <c r="E417" s="823"/>
      <c r="F417" s="684"/>
      <c r="G417" s="990"/>
      <c r="H417" s="990"/>
      <c r="I417" s="786" t="str">
        <f t="shared" si="25"/>
        <v xml:space="preserve"> </v>
      </c>
      <c r="J417" s="786" t="str">
        <f t="shared" si="24"/>
        <v xml:space="preserve"> </v>
      </c>
      <c r="N417" s="823"/>
      <c r="O417" s="823"/>
      <c r="P417" s="823"/>
      <c r="Q417" s="823"/>
      <c r="R417" s="624"/>
      <c r="S417" s="638"/>
      <c r="T417" s="638"/>
      <c r="U417" s="624"/>
      <c r="V417" s="638"/>
      <c r="W417" s="990"/>
      <c r="X417" s="686" t="str">
        <f t="shared" si="26"/>
        <v xml:space="preserve"> </v>
      </c>
      <c r="Y417" s="786" t="str">
        <f t="shared" si="27"/>
        <v xml:space="preserve">  </v>
      </c>
    </row>
    <row r="418" spans="1:25" ht="18.75" x14ac:dyDescent="0.3">
      <c r="A418" s="823"/>
      <c r="B418" s="823"/>
      <c r="C418" s="823"/>
      <c r="D418" s="823"/>
      <c r="E418" s="823"/>
      <c r="F418" s="684"/>
      <c r="G418" s="990"/>
      <c r="H418" s="990"/>
      <c r="I418" s="786" t="str">
        <f t="shared" si="25"/>
        <v xml:space="preserve"> </v>
      </c>
      <c r="J418" s="786" t="str">
        <f t="shared" si="24"/>
        <v xml:space="preserve"> </v>
      </c>
      <c r="N418" s="823"/>
      <c r="O418" s="823"/>
      <c r="P418" s="823"/>
      <c r="Q418" s="823"/>
      <c r="R418" s="624"/>
      <c r="S418" s="638"/>
      <c r="T418" s="638"/>
      <c r="U418" s="624"/>
      <c r="V418" s="638"/>
      <c r="W418" s="990"/>
      <c r="X418" s="686" t="str">
        <f t="shared" si="26"/>
        <v xml:space="preserve"> </v>
      </c>
      <c r="Y418" s="786" t="str">
        <f t="shared" si="27"/>
        <v xml:space="preserve">  </v>
      </c>
    </row>
    <row r="419" spans="1:25" ht="18.75" x14ac:dyDescent="0.3">
      <c r="A419" s="823"/>
      <c r="B419" s="823"/>
      <c r="C419" s="823"/>
      <c r="D419" s="823"/>
      <c r="E419" s="823"/>
      <c r="F419" s="684"/>
      <c r="G419" s="990"/>
      <c r="H419" s="990"/>
      <c r="I419" s="786" t="str">
        <f t="shared" si="25"/>
        <v xml:space="preserve"> </v>
      </c>
      <c r="J419" s="786" t="str">
        <f t="shared" si="24"/>
        <v xml:space="preserve"> </v>
      </c>
      <c r="N419" s="823"/>
      <c r="O419" s="823"/>
      <c r="P419" s="823"/>
      <c r="Q419" s="823"/>
      <c r="R419" s="624"/>
      <c r="S419" s="638"/>
      <c r="T419" s="638"/>
      <c r="U419" s="624"/>
      <c r="V419" s="638"/>
      <c r="W419" s="990"/>
      <c r="X419" s="686" t="str">
        <f t="shared" si="26"/>
        <v xml:space="preserve"> </v>
      </c>
      <c r="Y419" s="786" t="str">
        <f t="shared" si="27"/>
        <v xml:space="preserve">  </v>
      </c>
    </row>
    <row r="420" spans="1:25" ht="18.75" x14ac:dyDescent="0.3">
      <c r="A420" s="823"/>
      <c r="B420" s="823"/>
      <c r="C420" s="823"/>
      <c r="D420" s="823"/>
      <c r="E420" s="823"/>
      <c r="F420" s="684"/>
      <c r="G420" s="990"/>
      <c r="H420" s="990"/>
      <c r="I420" s="786" t="str">
        <f t="shared" si="25"/>
        <v xml:space="preserve"> </v>
      </c>
      <c r="J420" s="786" t="str">
        <f t="shared" si="24"/>
        <v xml:space="preserve"> </v>
      </c>
      <c r="N420" s="823"/>
      <c r="O420" s="823"/>
      <c r="P420" s="823"/>
      <c r="Q420" s="823"/>
      <c r="R420" s="624"/>
      <c r="S420" s="638"/>
      <c r="T420" s="638"/>
      <c r="U420" s="624"/>
      <c r="V420" s="638"/>
      <c r="W420" s="990"/>
      <c r="X420" s="686" t="str">
        <f t="shared" si="26"/>
        <v xml:space="preserve"> </v>
      </c>
      <c r="Y420" s="786" t="str">
        <f t="shared" si="27"/>
        <v xml:space="preserve">  </v>
      </c>
    </row>
    <row r="421" spans="1:25" ht="18.75" x14ac:dyDescent="0.3">
      <c r="A421" s="823"/>
      <c r="B421" s="823"/>
      <c r="C421" s="823"/>
      <c r="D421" s="823"/>
      <c r="E421" s="823"/>
      <c r="F421" s="684"/>
      <c r="G421" s="990"/>
      <c r="H421" s="990"/>
      <c r="I421" s="786" t="str">
        <f t="shared" si="25"/>
        <v xml:space="preserve"> </v>
      </c>
      <c r="J421" s="786" t="str">
        <f t="shared" si="24"/>
        <v xml:space="preserve"> </v>
      </c>
      <c r="N421" s="823"/>
      <c r="O421" s="823"/>
      <c r="P421" s="823"/>
      <c r="Q421" s="823"/>
      <c r="R421" s="624"/>
      <c r="S421" s="638"/>
      <c r="T421" s="638"/>
      <c r="U421" s="624"/>
      <c r="V421" s="638"/>
      <c r="W421" s="990"/>
      <c r="X421" s="686" t="str">
        <f t="shared" si="26"/>
        <v xml:space="preserve"> </v>
      </c>
      <c r="Y421" s="786" t="str">
        <f t="shared" si="27"/>
        <v xml:space="preserve">  </v>
      </c>
    </row>
    <row r="422" spans="1:25" ht="18.75" x14ac:dyDescent="0.3">
      <c r="A422" s="823"/>
      <c r="B422" s="823"/>
      <c r="C422" s="823"/>
      <c r="D422" s="823"/>
      <c r="E422" s="823"/>
      <c r="F422" s="684"/>
      <c r="G422" s="990"/>
      <c r="H422" s="990"/>
      <c r="I422" s="786" t="str">
        <f t="shared" si="25"/>
        <v xml:space="preserve"> </v>
      </c>
      <c r="J422" s="786" t="str">
        <f t="shared" si="24"/>
        <v xml:space="preserve"> </v>
      </c>
      <c r="N422" s="823"/>
      <c r="O422" s="823"/>
      <c r="P422" s="823"/>
      <c r="Q422" s="823"/>
      <c r="R422" s="624"/>
      <c r="S422" s="638"/>
      <c r="T422" s="638"/>
      <c r="U422" s="624"/>
      <c r="V422" s="638"/>
      <c r="W422" s="990"/>
      <c r="X422" s="686" t="str">
        <f t="shared" si="26"/>
        <v xml:space="preserve"> </v>
      </c>
      <c r="Y422" s="786" t="str">
        <f t="shared" si="27"/>
        <v xml:space="preserve">  </v>
      </c>
    </row>
    <row r="423" spans="1:25" ht="18.75" x14ac:dyDescent="0.3">
      <c r="A423" s="823"/>
      <c r="B423" s="823"/>
      <c r="C423" s="823"/>
      <c r="D423" s="823"/>
      <c r="E423" s="823"/>
      <c r="F423" s="684"/>
      <c r="G423" s="990"/>
      <c r="H423" s="990"/>
      <c r="I423" s="786" t="str">
        <f t="shared" si="25"/>
        <v xml:space="preserve"> </v>
      </c>
      <c r="J423" s="786" t="str">
        <f t="shared" si="24"/>
        <v xml:space="preserve"> </v>
      </c>
      <c r="N423" s="823"/>
      <c r="O423" s="823"/>
      <c r="P423" s="823"/>
      <c r="Q423" s="823"/>
      <c r="R423" s="624"/>
      <c r="S423" s="638"/>
      <c r="T423" s="638"/>
      <c r="U423" s="624"/>
      <c r="V423" s="638"/>
      <c r="W423" s="990"/>
      <c r="X423" s="686" t="str">
        <f t="shared" si="26"/>
        <v xml:space="preserve"> </v>
      </c>
      <c r="Y423" s="786" t="str">
        <f t="shared" si="27"/>
        <v xml:space="preserve">  </v>
      </c>
    </row>
    <row r="424" spans="1:25" ht="18.75" x14ac:dyDescent="0.3">
      <c r="A424" s="823"/>
      <c r="B424" s="823"/>
      <c r="C424" s="823"/>
      <c r="D424" s="823"/>
      <c r="E424" s="823"/>
      <c r="F424" s="684"/>
      <c r="G424" s="990"/>
      <c r="H424" s="990"/>
      <c r="I424" s="786" t="str">
        <f t="shared" si="25"/>
        <v xml:space="preserve"> </v>
      </c>
      <c r="J424" s="786" t="str">
        <f t="shared" si="24"/>
        <v xml:space="preserve"> </v>
      </c>
      <c r="N424" s="823"/>
      <c r="O424" s="823"/>
      <c r="P424" s="823"/>
      <c r="Q424" s="823"/>
      <c r="R424" s="624"/>
      <c r="S424" s="638"/>
      <c r="T424" s="638"/>
      <c r="U424" s="624"/>
      <c r="V424" s="638"/>
      <c r="W424" s="990"/>
      <c r="X424" s="686" t="str">
        <f t="shared" si="26"/>
        <v xml:space="preserve"> </v>
      </c>
      <c r="Y424" s="786" t="str">
        <f t="shared" si="27"/>
        <v xml:space="preserve">  </v>
      </c>
    </row>
    <row r="425" spans="1:25" ht="18.75" x14ac:dyDescent="0.3">
      <c r="A425" s="823"/>
      <c r="B425" s="823"/>
      <c r="C425" s="823"/>
      <c r="D425" s="823"/>
      <c r="E425" s="823"/>
      <c r="F425" s="684"/>
      <c r="G425" s="990"/>
      <c r="H425" s="990"/>
      <c r="I425" s="786" t="str">
        <f t="shared" si="25"/>
        <v xml:space="preserve"> </v>
      </c>
      <c r="J425" s="786" t="str">
        <f t="shared" si="24"/>
        <v xml:space="preserve"> </v>
      </c>
      <c r="N425" s="823"/>
      <c r="O425" s="823"/>
      <c r="P425" s="823"/>
      <c r="Q425" s="823"/>
      <c r="R425" s="624"/>
      <c r="S425" s="638"/>
      <c r="T425" s="638"/>
      <c r="U425" s="624"/>
      <c r="V425" s="638"/>
      <c r="W425" s="990"/>
      <c r="X425" s="686" t="str">
        <f t="shared" si="26"/>
        <v xml:space="preserve"> </v>
      </c>
      <c r="Y425" s="786" t="str">
        <f t="shared" si="27"/>
        <v xml:space="preserve">  </v>
      </c>
    </row>
    <row r="426" spans="1:25" ht="18.75" x14ac:dyDescent="0.3">
      <c r="A426" s="823"/>
      <c r="B426" s="823"/>
      <c r="C426" s="823"/>
      <c r="D426" s="823"/>
      <c r="E426" s="823"/>
      <c r="F426" s="684"/>
      <c r="G426" s="990"/>
      <c r="H426" s="990"/>
      <c r="I426" s="786" t="str">
        <f t="shared" si="25"/>
        <v xml:space="preserve"> </v>
      </c>
      <c r="J426" s="786" t="str">
        <f t="shared" si="24"/>
        <v xml:space="preserve"> </v>
      </c>
      <c r="N426" s="823"/>
      <c r="O426" s="823"/>
      <c r="P426" s="823"/>
      <c r="Q426" s="823"/>
      <c r="R426" s="624"/>
      <c r="S426" s="638"/>
      <c r="T426" s="638"/>
      <c r="U426" s="624"/>
      <c r="V426" s="638"/>
      <c r="W426" s="990"/>
      <c r="X426" s="686" t="str">
        <f t="shared" si="26"/>
        <v xml:space="preserve"> </v>
      </c>
      <c r="Y426" s="786" t="str">
        <f t="shared" si="27"/>
        <v xml:space="preserve">  </v>
      </c>
    </row>
    <row r="427" spans="1:25" ht="18.75" x14ac:dyDescent="0.3">
      <c r="A427" s="823"/>
      <c r="B427" s="823"/>
      <c r="C427" s="823"/>
      <c r="D427" s="823"/>
      <c r="E427" s="823"/>
      <c r="F427" s="684"/>
      <c r="G427" s="990"/>
      <c r="H427" s="990"/>
      <c r="I427" s="786" t="str">
        <f t="shared" si="25"/>
        <v xml:space="preserve"> </v>
      </c>
      <c r="J427" s="786" t="str">
        <f t="shared" si="24"/>
        <v xml:space="preserve"> </v>
      </c>
      <c r="N427" s="823"/>
      <c r="O427" s="823"/>
      <c r="P427" s="823"/>
      <c r="Q427" s="823"/>
      <c r="R427" s="624"/>
      <c r="S427" s="638"/>
      <c r="T427" s="638"/>
      <c r="U427" s="624"/>
      <c r="V427" s="638"/>
      <c r="W427" s="990"/>
      <c r="X427" s="686" t="str">
        <f t="shared" si="26"/>
        <v xml:space="preserve"> </v>
      </c>
      <c r="Y427" s="786" t="str">
        <f t="shared" si="27"/>
        <v xml:space="preserve">  </v>
      </c>
    </row>
    <row r="428" spans="1:25" ht="18.75" x14ac:dyDescent="0.3">
      <c r="A428" s="823"/>
      <c r="B428" s="823"/>
      <c r="C428" s="823"/>
      <c r="D428" s="823"/>
      <c r="E428" s="823"/>
      <c r="F428" s="684"/>
      <c r="G428" s="990"/>
      <c r="H428" s="990"/>
      <c r="I428" s="786" t="str">
        <f t="shared" si="25"/>
        <v xml:space="preserve"> </v>
      </c>
      <c r="J428" s="786" t="str">
        <f t="shared" si="24"/>
        <v xml:space="preserve"> </v>
      </c>
      <c r="N428" s="823"/>
      <c r="O428" s="823"/>
      <c r="P428" s="823"/>
      <c r="Q428" s="823"/>
      <c r="R428" s="624"/>
      <c r="S428" s="638"/>
      <c r="T428" s="638"/>
      <c r="U428" s="624"/>
      <c r="V428" s="638"/>
      <c r="W428" s="990"/>
      <c r="X428" s="686" t="str">
        <f t="shared" si="26"/>
        <v xml:space="preserve"> </v>
      </c>
      <c r="Y428" s="786" t="str">
        <f t="shared" si="27"/>
        <v xml:space="preserve">  </v>
      </c>
    </row>
    <row r="429" spans="1:25" ht="18.75" x14ac:dyDescent="0.3">
      <c r="A429" s="823"/>
      <c r="B429" s="823"/>
      <c r="C429" s="823"/>
      <c r="D429" s="823"/>
      <c r="E429" s="823"/>
      <c r="F429" s="684"/>
      <c r="G429" s="990"/>
      <c r="H429" s="990"/>
      <c r="I429" s="786" t="str">
        <f t="shared" si="25"/>
        <v xml:space="preserve"> </v>
      </c>
      <c r="J429" s="786" t="str">
        <f t="shared" ref="J429:J492" si="28">IFERROR(H429/G429," ")</f>
        <v xml:space="preserve"> </v>
      </c>
      <c r="N429" s="823"/>
      <c r="O429" s="823"/>
      <c r="P429" s="823"/>
      <c r="Q429" s="823"/>
      <c r="R429" s="624"/>
      <c r="S429" s="638"/>
      <c r="T429" s="638"/>
      <c r="U429" s="624"/>
      <c r="V429" s="638"/>
      <c r="W429" s="990"/>
      <c r="X429" s="686" t="str">
        <f t="shared" si="26"/>
        <v xml:space="preserve"> </v>
      </c>
      <c r="Y429" s="786" t="str">
        <f t="shared" si="27"/>
        <v xml:space="preserve">  </v>
      </c>
    </row>
    <row r="430" spans="1:25" ht="18.75" x14ac:dyDescent="0.3">
      <c r="A430" s="823"/>
      <c r="B430" s="823"/>
      <c r="C430" s="823"/>
      <c r="D430" s="823"/>
      <c r="E430" s="823"/>
      <c r="F430" s="684"/>
      <c r="G430" s="990"/>
      <c r="H430" s="990"/>
      <c r="I430" s="786" t="str">
        <f t="shared" si="25"/>
        <v xml:space="preserve"> </v>
      </c>
      <c r="J430" s="786" t="str">
        <f t="shared" si="28"/>
        <v xml:space="preserve"> </v>
      </c>
      <c r="N430" s="823"/>
      <c r="O430" s="823"/>
      <c r="P430" s="823"/>
      <c r="Q430" s="823"/>
      <c r="R430" s="624"/>
      <c r="S430" s="638"/>
      <c r="T430" s="638"/>
      <c r="U430" s="624"/>
      <c r="V430" s="638"/>
      <c r="W430" s="990"/>
      <c r="X430" s="686" t="str">
        <f t="shared" si="26"/>
        <v xml:space="preserve"> </v>
      </c>
      <c r="Y430" s="786" t="str">
        <f t="shared" si="27"/>
        <v xml:space="preserve">  </v>
      </c>
    </row>
    <row r="431" spans="1:25" ht="18.75" x14ac:dyDescent="0.3">
      <c r="A431" s="823"/>
      <c r="B431" s="823"/>
      <c r="C431" s="823"/>
      <c r="D431" s="823"/>
      <c r="E431" s="823"/>
      <c r="F431" s="684"/>
      <c r="G431" s="990"/>
      <c r="H431" s="990"/>
      <c r="I431" s="786" t="str">
        <f t="shared" si="25"/>
        <v xml:space="preserve"> </v>
      </c>
      <c r="J431" s="786" t="str">
        <f t="shared" si="28"/>
        <v xml:space="preserve"> </v>
      </c>
      <c r="N431" s="823"/>
      <c r="O431" s="823"/>
      <c r="P431" s="823"/>
      <c r="Q431" s="823"/>
      <c r="R431" s="624"/>
      <c r="S431" s="638"/>
      <c r="T431" s="638"/>
      <c r="U431" s="624"/>
      <c r="V431" s="638"/>
      <c r="W431" s="990"/>
      <c r="X431" s="686" t="str">
        <f t="shared" si="26"/>
        <v xml:space="preserve"> </v>
      </c>
      <c r="Y431" s="786" t="str">
        <f t="shared" si="27"/>
        <v xml:space="preserve">  </v>
      </c>
    </row>
    <row r="432" spans="1:25" ht="18.75" x14ac:dyDescent="0.3">
      <c r="A432" s="823"/>
      <c r="B432" s="823"/>
      <c r="C432" s="823"/>
      <c r="D432" s="823"/>
      <c r="E432" s="823"/>
      <c r="F432" s="684"/>
      <c r="G432" s="990"/>
      <c r="H432" s="990"/>
      <c r="I432" s="786" t="str">
        <f t="shared" si="25"/>
        <v xml:space="preserve"> </v>
      </c>
      <c r="J432" s="786" t="str">
        <f t="shared" si="28"/>
        <v xml:space="preserve"> </v>
      </c>
      <c r="N432" s="823"/>
      <c r="O432" s="823"/>
      <c r="P432" s="823"/>
      <c r="Q432" s="823"/>
      <c r="R432" s="624"/>
      <c r="S432" s="638"/>
      <c r="T432" s="638"/>
      <c r="U432" s="624"/>
      <c r="V432" s="638"/>
      <c r="W432" s="990"/>
      <c r="X432" s="686" t="str">
        <f t="shared" si="26"/>
        <v xml:space="preserve"> </v>
      </c>
      <c r="Y432" s="786" t="str">
        <f t="shared" si="27"/>
        <v xml:space="preserve">  </v>
      </c>
    </row>
    <row r="433" spans="1:25" ht="18.75" x14ac:dyDescent="0.3">
      <c r="A433" s="823"/>
      <c r="B433" s="823"/>
      <c r="C433" s="823"/>
      <c r="D433" s="823"/>
      <c r="E433" s="823"/>
      <c r="F433" s="684"/>
      <c r="G433" s="990"/>
      <c r="H433" s="990"/>
      <c r="I433" s="786" t="str">
        <f t="shared" si="25"/>
        <v xml:space="preserve"> </v>
      </c>
      <c r="J433" s="786" t="str">
        <f t="shared" si="28"/>
        <v xml:space="preserve"> </v>
      </c>
      <c r="N433" s="823"/>
      <c r="O433" s="823"/>
      <c r="P433" s="823"/>
      <c r="Q433" s="823"/>
      <c r="R433" s="624"/>
      <c r="S433" s="638"/>
      <c r="T433" s="638"/>
      <c r="U433" s="624"/>
      <c r="V433" s="638"/>
      <c r="W433" s="990"/>
      <c r="X433" s="686" t="str">
        <f t="shared" si="26"/>
        <v xml:space="preserve"> </v>
      </c>
      <c r="Y433" s="786" t="str">
        <f t="shared" si="27"/>
        <v xml:space="preserve">  </v>
      </c>
    </row>
    <row r="434" spans="1:25" ht="18.75" x14ac:dyDescent="0.3">
      <c r="A434" s="823"/>
      <c r="B434" s="823"/>
      <c r="C434" s="823"/>
      <c r="D434" s="823"/>
      <c r="E434" s="823"/>
      <c r="F434" s="684"/>
      <c r="G434" s="990"/>
      <c r="H434" s="990"/>
      <c r="I434" s="786" t="str">
        <f t="shared" si="25"/>
        <v xml:space="preserve"> </v>
      </c>
      <c r="J434" s="786" t="str">
        <f t="shared" si="28"/>
        <v xml:space="preserve"> </v>
      </c>
      <c r="N434" s="823"/>
      <c r="O434" s="823"/>
      <c r="P434" s="823"/>
      <c r="Q434" s="823"/>
      <c r="R434" s="624"/>
      <c r="S434" s="638"/>
      <c r="T434" s="638"/>
      <c r="U434" s="624"/>
      <c r="V434" s="638"/>
      <c r="W434" s="990"/>
      <c r="X434" s="686" t="str">
        <f t="shared" si="26"/>
        <v xml:space="preserve"> </v>
      </c>
      <c r="Y434" s="786" t="str">
        <f t="shared" si="27"/>
        <v xml:space="preserve">  </v>
      </c>
    </row>
    <row r="435" spans="1:25" ht="18.75" x14ac:dyDescent="0.3">
      <c r="A435" s="823"/>
      <c r="B435" s="823"/>
      <c r="C435" s="823"/>
      <c r="D435" s="823"/>
      <c r="E435" s="823"/>
      <c r="F435" s="684"/>
      <c r="G435" s="990"/>
      <c r="H435" s="990"/>
      <c r="I435" s="786" t="str">
        <f t="shared" si="25"/>
        <v xml:space="preserve"> </v>
      </c>
      <c r="J435" s="786" t="str">
        <f t="shared" si="28"/>
        <v xml:space="preserve"> </v>
      </c>
      <c r="N435" s="823"/>
      <c r="O435" s="823"/>
      <c r="P435" s="823"/>
      <c r="Q435" s="823"/>
      <c r="R435" s="624"/>
      <c r="S435" s="638"/>
      <c r="T435" s="638"/>
      <c r="U435" s="624"/>
      <c r="V435" s="638"/>
      <c r="W435" s="990"/>
      <c r="X435" s="686" t="str">
        <f t="shared" si="26"/>
        <v xml:space="preserve"> </v>
      </c>
      <c r="Y435" s="786" t="str">
        <f t="shared" si="27"/>
        <v xml:space="preserve">  </v>
      </c>
    </row>
    <row r="436" spans="1:25" ht="18.75" x14ac:dyDescent="0.3">
      <c r="A436" s="823"/>
      <c r="B436" s="823"/>
      <c r="C436" s="823"/>
      <c r="D436" s="823"/>
      <c r="E436" s="823"/>
      <c r="F436" s="684"/>
      <c r="G436" s="990"/>
      <c r="H436" s="990"/>
      <c r="I436" s="786" t="str">
        <f t="shared" si="25"/>
        <v xml:space="preserve"> </v>
      </c>
      <c r="J436" s="786" t="str">
        <f t="shared" si="28"/>
        <v xml:space="preserve"> </v>
      </c>
      <c r="N436" s="823"/>
      <c r="O436" s="823"/>
      <c r="P436" s="823"/>
      <c r="Q436" s="823"/>
      <c r="R436" s="624"/>
      <c r="S436" s="638"/>
      <c r="T436" s="638"/>
      <c r="U436" s="624"/>
      <c r="V436" s="638"/>
      <c r="W436" s="990"/>
      <c r="X436" s="686" t="str">
        <f t="shared" si="26"/>
        <v xml:space="preserve"> </v>
      </c>
      <c r="Y436" s="786" t="str">
        <f t="shared" si="27"/>
        <v xml:space="preserve">  </v>
      </c>
    </row>
    <row r="437" spans="1:25" ht="18.75" x14ac:dyDescent="0.3">
      <c r="A437" s="823"/>
      <c r="B437" s="823"/>
      <c r="C437" s="823"/>
      <c r="D437" s="823"/>
      <c r="E437" s="823"/>
      <c r="F437" s="684"/>
      <c r="G437" s="990"/>
      <c r="H437" s="990"/>
      <c r="I437" s="786" t="str">
        <f t="shared" si="25"/>
        <v xml:space="preserve"> </v>
      </c>
      <c r="J437" s="786" t="str">
        <f t="shared" si="28"/>
        <v xml:space="preserve"> </v>
      </c>
      <c r="N437" s="823"/>
      <c r="O437" s="823"/>
      <c r="P437" s="823"/>
      <c r="Q437" s="823"/>
      <c r="R437" s="624"/>
      <c r="S437" s="638"/>
      <c r="T437" s="638"/>
      <c r="U437" s="624"/>
      <c r="V437" s="638"/>
      <c r="W437" s="990"/>
      <c r="X437" s="686" t="str">
        <f t="shared" si="26"/>
        <v xml:space="preserve"> </v>
      </c>
      <c r="Y437" s="786" t="str">
        <f t="shared" si="27"/>
        <v xml:space="preserve">  </v>
      </c>
    </row>
    <row r="438" spans="1:25" ht="18.75" x14ac:dyDescent="0.3">
      <c r="A438" s="823"/>
      <c r="B438" s="823"/>
      <c r="C438" s="823"/>
      <c r="D438" s="823"/>
      <c r="E438" s="823"/>
      <c r="F438" s="684"/>
      <c r="G438" s="990"/>
      <c r="H438" s="990"/>
      <c r="I438" s="786" t="str">
        <f t="shared" si="25"/>
        <v xml:space="preserve"> </v>
      </c>
      <c r="J438" s="786" t="str">
        <f t="shared" si="28"/>
        <v xml:space="preserve"> </v>
      </c>
      <c r="N438" s="823"/>
      <c r="O438" s="823"/>
      <c r="P438" s="823"/>
      <c r="Q438" s="823"/>
      <c r="R438" s="624"/>
      <c r="S438" s="638"/>
      <c r="T438" s="638"/>
      <c r="U438" s="624"/>
      <c r="V438" s="638"/>
      <c r="W438" s="990"/>
      <c r="X438" s="686" t="str">
        <f t="shared" si="26"/>
        <v xml:space="preserve"> </v>
      </c>
      <c r="Y438" s="786" t="str">
        <f t="shared" si="27"/>
        <v xml:space="preserve">  </v>
      </c>
    </row>
    <row r="439" spans="1:25" ht="18.75" x14ac:dyDescent="0.3">
      <c r="A439" s="823"/>
      <c r="B439" s="823"/>
      <c r="C439" s="823"/>
      <c r="D439" s="823"/>
      <c r="E439" s="823"/>
      <c r="F439" s="684"/>
      <c r="G439" s="990"/>
      <c r="H439" s="990"/>
      <c r="I439" s="786" t="str">
        <f t="shared" si="25"/>
        <v xml:space="preserve"> </v>
      </c>
      <c r="J439" s="786" t="str">
        <f t="shared" si="28"/>
        <v xml:space="preserve"> </v>
      </c>
      <c r="N439" s="823"/>
      <c r="O439" s="823"/>
      <c r="P439" s="823"/>
      <c r="Q439" s="823"/>
      <c r="R439" s="624"/>
      <c r="S439" s="638"/>
      <c r="T439" s="638"/>
      <c r="U439" s="624"/>
      <c r="V439" s="638"/>
      <c r="W439" s="990"/>
      <c r="X439" s="686" t="str">
        <f t="shared" si="26"/>
        <v xml:space="preserve"> </v>
      </c>
      <c r="Y439" s="786" t="str">
        <f t="shared" si="27"/>
        <v xml:space="preserve">  </v>
      </c>
    </row>
    <row r="440" spans="1:25" ht="18.75" x14ac:dyDescent="0.3">
      <c r="A440" s="823"/>
      <c r="B440" s="823"/>
      <c r="C440" s="823"/>
      <c r="D440" s="823"/>
      <c r="E440" s="823"/>
      <c r="F440" s="684"/>
      <c r="G440" s="990"/>
      <c r="H440" s="990"/>
      <c r="I440" s="786" t="str">
        <f t="shared" si="25"/>
        <v xml:space="preserve"> </v>
      </c>
      <c r="J440" s="786" t="str">
        <f t="shared" si="28"/>
        <v xml:space="preserve"> </v>
      </c>
      <c r="N440" s="823"/>
      <c r="O440" s="823"/>
      <c r="P440" s="823"/>
      <c r="Q440" s="823"/>
      <c r="R440" s="624"/>
      <c r="S440" s="638"/>
      <c r="T440" s="638"/>
      <c r="U440" s="624"/>
      <c r="V440" s="638"/>
      <c r="W440" s="990"/>
      <c r="X440" s="686" t="str">
        <f t="shared" si="26"/>
        <v xml:space="preserve"> </v>
      </c>
      <c r="Y440" s="786" t="str">
        <f t="shared" si="27"/>
        <v xml:space="preserve">  </v>
      </c>
    </row>
    <row r="441" spans="1:25" ht="18.75" x14ac:dyDescent="0.3">
      <c r="A441" s="823"/>
      <c r="B441" s="823"/>
      <c r="C441" s="823"/>
      <c r="D441" s="823"/>
      <c r="E441" s="823"/>
      <c r="F441" s="684"/>
      <c r="G441" s="990"/>
      <c r="H441" s="990"/>
      <c r="I441" s="786" t="str">
        <f t="shared" si="25"/>
        <v xml:space="preserve"> </v>
      </c>
      <c r="J441" s="786" t="str">
        <f t="shared" si="28"/>
        <v xml:space="preserve"> </v>
      </c>
      <c r="N441" s="823"/>
      <c r="O441" s="823"/>
      <c r="P441" s="823"/>
      <c r="Q441" s="823"/>
      <c r="R441" s="624"/>
      <c r="S441" s="638"/>
      <c r="T441" s="638"/>
      <c r="U441" s="624"/>
      <c r="V441" s="638"/>
      <c r="W441" s="990"/>
      <c r="X441" s="686" t="str">
        <f t="shared" si="26"/>
        <v xml:space="preserve"> </v>
      </c>
      <c r="Y441" s="786" t="str">
        <f t="shared" si="27"/>
        <v xml:space="preserve">  </v>
      </c>
    </row>
    <row r="442" spans="1:25" ht="18.75" x14ac:dyDescent="0.3">
      <c r="A442" s="823"/>
      <c r="B442" s="823"/>
      <c r="C442" s="823"/>
      <c r="D442" s="823"/>
      <c r="E442" s="823"/>
      <c r="F442" s="684"/>
      <c r="G442" s="990"/>
      <c r="H442" s="990"/>
      <c r="I442" s="786" t="str">
        <f t="shared" si="25"/>
        <v xml:space="preserve"> </v>
      </c>
      <c r="J442" s="786" t="str">
        <f t="shared" si="28"/>
        <v xml:space="preserve"> </v>
      </c>
      <c r="N442" s="823"/>
      <c r="O442" s="823"/>
      <c r="P442" s="823"/>
      <c r="Q442" s="823"/>
      <c r="R442" s="624"/>
      <c r="S442" s="638"/>
      <c r="T442" s="638"/>
      <c r="U442" s="624"/>
      <c r="V442" s="638"/>
      <c r="W442" s="990"/>
      <c r="X442" s="686" t="str">
        <f t="shared" si="26"/>
        <v xml:space="preserve"> </v>
      </c>
      <c r="Y442" s="786" t="str">
        <f t="shared" si="27"/>
        <v xml:space="preserve">  </v>
      </c>
    </row>
    <row r="443" spans="1:25" ht="18.75" x14ac:dyDescent="0.3">
      <c r="A443" s="823"/>
      <c r="B443" s="823"/>
      <c r="C443" s="823"/>
      <c r="D443" s="823"/>
      <c r="E443" s="823"/>
      <c r="F443" s="684"/>
      <c r="G443" s="990"/>
      <c r="H443" s="990"/>
      <c r="I443" s="786" t="str">
        <f t="shared" si="25"/>
        <v xml:space="preserve"> </v>
      </c>
      <c r="J443" s="786" t="str">
        <f t="shared" si="28"/>
        <v xml:space="preserve"> </v>
      </c>
      <c r="N443" s="823"/>
      <c r="O443" s="823"/>
      <c r="P443" s="823"/>
      <c r="Q443" s="823"/>
      <c r="R443" s="624"/>
      <c r="S443" s="638"/>
      <c r="T443" s="638"/>
      <c r="U443" s="624"/>
      <c r="V443" s="638"/>
      <c r="W443" s="990"/>
      <c r="X443" s="686" t="str">
        <f t="shared" si="26"/>
        <v xml:space="preserve"> </v>
      </c>
      <c r="Y443" s="786" t="str">
        <f t="shared" si="27"/>
        <v xml:space="preserve">  </v>
      </c>
    </row>
    <row r="444" spans="1:25" ht="18.75" x14ac:dyDescent="0.3">
      <c r="A444" s="823"/>
      <c r="B444" s="823"/>
      <c r="C444" s="823"/>
      <c r="D444" s="823"/>
      <c r="E444" s="823"/>
      <c r="F444" s="684"/>
      <c r="G444" s="990"/>
      <c r="H444" s="990"/>
      <c r="I444" s="786" t="str">
        <f t="shared" si="25"/>
        <v xml:space="preserve"> </v>
      </c>
      <c r="J444" s="786" t="str">
        <f t="shared" si="28"/>
        <v xml:space="preserve"> </v>
      </c>
      <c r="N444" s="823"/>
      <c r="O444" s="823"/>
      <c r="P444" s="823"/>
      <c r="Q444" s="823"/>
      <c r="R444" s="624"/>
      <c r="S444" s="638"/>
      <c r="T444" s="638"/>
      <c r="U444" s="624"/>
      <c r="V444" s="638"/>
      <c r="W444" s="990"/>
      <c r="X444" s="686" t="str">
        <f t="shared" si="26"/>
        <v xml:space="preserve"> </v>
      </c>
      <c r="Y444" s="786" t="str">
        <f t="shared" si="27"/>
        <v xml:space="preserve">  </v>
      </c>
    </row>
    <row r="445" spans="1:25" ht="18.75" x14ac:dyDescent="0.3">
      <c r="A445" s="823"/>
      <c r="B445" s="823"/>
      <c r="C445" s="823"/>
      <c r="D445" s="823"/>
      <c r="E445" s="823"/>
      <c r="F445" s="684"/>
      <c r="G445" s="990"/>
      <c r="H445" s="990"/>
      <c r="I445" s="786" t="str">
        <f t="shared" si="25"/>
        <v xml:space="preserve"> </v>
      </c>
      <c r="J445" s="786" t="str">
        <f t="shared" si="28"/>
        <v xml:space="preserve"> </v>
      </c>
      <c r="N445" s="823"/>
      <c r="O445" s="823"/>
      <c r="P445" s="823"/>
      <c r="Q445" s="823"/>
      <c r="R445" s="624"/>
      <c r="S445" s="638"/>
      <c r="T445" s="638"/>
      <c r="U445" s="624"/>
      <c r="V445" s="638"/>
      <c r="W445" s="990"/>
      <c r="X445" s="686" t="str">
        <f t="shared" si="26"/>
        <v xml:space="preserve"> </v>
      </c>
      <c r="Y445" s="786" t="str">
        <f t="shared" si="27"/>
        <v xml:space="preserve">  </v>
      </c>
    </row>
    <row r="446" spans="1:25" ht="18.75" x14ac:dyDescent="0.3">
      <c r="A446" s="823"/>
      <c r="B446" s="823"/>
      <c r="C446" s="823"/>
      <c r="D446" s="823"/>
      <c r="E446" s="823"/>
      <c r="F446" s="684"/>
      <c r="G446" s="990"/>
      <c r="H446" s="990"/>
      <c r="I446" s="786" t="str">
        <f t="shared" si="25"/>
        <v xml:space="preserve"> </v>
      </c>
      <c r="J446" s="786" t="str">
        <f t="shared" si="28"/>
        <v xml:space="preserve"> </v>
      </c>
      <c r="N446" s="823"/>
      <c r="O446" s="823"/>
      <c r="P446" s="823"/>
      <c r="Q446" s="823"/>
      <c r="R446" s="624"/>
      <c r="S446" s="638"/>
      <c r="T446" s="638"/>
      <c r="U446" s="624"/>
      <c r="V446" s="638"/>
      <c r="W446" s="990"/>
      <c r="X446" s="686" t="str">
        <f t="shared" si="26"/>
        <v xml:space="preserve"> </v>
      </c>
      <c r="Y446" s="786" t="str">
        <f t="shared" si="27"/>
        <v xml:space="preserve">  </v>
      </c>
    </row>
    <row r="447" spans="1:25" ht="18.75" x14ac:dyDescent="0.3">
      <c r="A447" s="823"/>
      <c r="B447" s="823"/>
      <c r="C447" s="823"/>
      <c r="D447" s="823"/>
      <c r="E447" s="823"/>
      <c r="F447" s="684"/>
      <c r="G447" s="990"/>
      <c r="H447" s="990"/>
      <c r="I447" s="786" t="str">
        <f t="shared" si="25"/>
        <v xml:space="preserve"> </v>
      </c>
      <c r="J447" s="786" t="str">
        <f t="shared" si="28"/>
        <v xml:space="preserve"> </v>
      </c>
      <c r="N447" s="823"/>
      <c r="O447" s="823"/>
      <c r="P447" s="823"/>
      <c r="Q447" s="823"/>
      <c r="R447" s="624"/>
      <c r="S447" s="638"/>
      <c r="T447" s="638"/>
      <c r="U447" s="624"/>
      <c r="V447" s="638"/>
      <c r="W447" s="990"/>
      <c r="X447" s="686" t="str">
        <f t="shared" si="26"/>
        <v xml:space="preserve"> </v>
      </c>
      <c r="Y447" s="786" t="str">
        <f t="shared" si="27"/>
        <v xml:space="preserve">  </v>
      </c>
    </row>
    <row r="448" spans="1:25" ht="18.75" x14ac:dyDescent="0.3">
      <c r="A448" s="823"/>
      <c r="B448" s="823"/>
      <c r="C448" s="823"/>
      <c r="D448" s="823"/>
      <c r="E448" s="823"/>
      <c r="F448" s="684"/>
      <c r="G448" s="990"/>
      <c r="H448" s="990"/>
      <c r="I448" s="786" t="str">
        <f t="shared" si="25"/>
        <v xml:space="preserve"> </v>
      </c>
      <c r="J448" s="786" t="str">
        <f t="shared" si="28"/>
        <v xml:space="preserve"> </v>
      </c>
      <c r="N448" s="823"/>
      <c r="O448" s="823"/>
      <c r="P448" s="823"/>
      <c r="Q448" s="823"/>
      <c r="R448" s="624"/>
      <c r="S448" s="638"/>
      <c r="T448" s="638"/>
      <c r="U448" s="624"/>
      <c r="V448" s="638"/>
      <c r="W448" s="990"/>
      <c r="X448" s="686" t="str">
        <f t="shared" si="26"/>
        <v xml:space="preserve"> </v>
      </c>
      <c r="Y448" s="786" t="str">
        <f t="shared" si="27"/>
        <v xml:space="preserve">  </v>
      </c>
    </row>
    <row r="449" spans="1:25" ht="18.75" x14ac:dyDescent="0.3">
      <c r="A449" s="823"/>
      <c r="B449" s="823"/>
      <c r="C449" s="823"/>
      <c r="D449" s="823"/>
      <c r="E449" s="823"/>
      <c r="F449" s="684"/>
      <c r="G449" s="990"/>
      <c r="H449" s="990"/>
      <c r="I449" s="786" t="str">
        <f t="shared" si="25"/>
        <v xml:space="preserve"> </v>
      </c>
      <c r="J449" s="786" t="str">
        <f t="shared" si="28"/>
        <v xml:space="preserve"> </v>
      </c>
      <c r="N449" s="823"/>
      <c r="O449" s="823"/>
      <c r="P449" s="823"/>
      <c r="Q449" s="823"/>
      <c r="R449" s="624"/>
      <c r="S449" s="638"/>
      <c r="T449" s="638"/>
      <c r="U449" s="624"/>
      <c r="V449" s="638"/>
      <c r="W449" s="990"/>
      <c r="X449" s="686" t="str">
        <f t="shared" si="26"/>
        <v xml:space="preserve"> </v>
      </c>
      <c r="Y449" s="786" t="str">
        <f t="shared" si="27"/>
        <v xml:space="preserve">  </v>
      </c>
    </row>
    <row r="450" spans="1:25" ht="18.75" x14ac:dyDescent="0.3">
      <c r="A450" s="823"/>
      <c r="B450" s="823"/>
      <c r="C450" s="823"/>
      <c r="D450" s="823"/>
      <c r="E450" s="823"/>
      <c r="F450" s="684"/>
      <c r="G450" s="990"/>
      <c r="H450" s="990"/>
      <c r="I450" s="786" t="str">
        <f t="shared" si="25"/>
        <v xml:space="preserve"> </v>
      </c>
      <c r="J450" s="786" t="str">
        <f t="shared" si="28"/>
        <v xml:space="preserve"> </v>
      </c>
      <c r="N450" s="823"/>
      <c r="O450" s="823"/>
      <c r="P450" s="823"/>
      <c r="Q450" s="823"/>
      <c r="R450" s="624"/>
      <c r="S450" s="638"/>
      <c r="T450" s="638"/>
      <c r="U450" s="624"/>
      <c r="V450" s="638"/>
      <c r="W450" s="990"/>
      <c r="X450" s="686" t="str">
        <f t="shared" si="26"/>
        <v xml:space="preserve"> </v>
      </c>
      <c r="Y450" s="786" t="str">
        <f t="shared" si="27"/>
        <v xml:space="preserve">  </v>
      </c>
    </row>
    <row r="451" spans="1:25" ht="18.75" x14ac:dyDescent="0.3">
      <c r="A451" s="823"/>
      <c r="B451" s="823"/>
      <c r="C451" s="823"/>
      <c r="D451" s="823"/>
      <c r="E451" s="823"/>
      <c r="F451" s="684"/>
      <c r="G451" s="990"/>
      <c r="H451" s="990"/>
      <c r="I451" s="786" t="str">
        <f t="shared" si="25"/>
        <v xml:space="preserve"> </v>
      </c>
      <c r="J451" s="786" t="str">
        <f t="shared" si="28"/>
        <v xml:space="preserve"> </v>
      </c>
      <c r="N451" s="823"/>
      <c r="O451" s="823"/>
      <c r="P451" s="823"/>
      <c r="Q451" s="823"/>
      <c r="R451" s="624"/>
      <c r="S451" s="638"/>
      <c r="T451" s="638"/>
      <c r="U451" s="624"/>
      <c r="V451" s="638"/>
      <c r="W451" s="990"/>
      <c r="X451" s="686" t="str">
        <f t="shared" si="26"/>
        <v xml:space="preserve"> </v>
      </c>
      <c r="Y451" s="786" t="str">
        <f t="shared" si="27"/>
        <v xml:space="preserve">  </v>
      </c>
    </row>
    <row r="452" spans="1:25" ht="18.75" x14ac:dyDescent="0.3">
      <c r="A452" s="823"/>
      <c r="B452" s="823"/>
      <c r="C452" s="823"/>
      <c r="D452" s="823"/>
      <c r="E452" s="823"/>
      <c r="F452" s="684"/>
      <c r="G452" s="990"/>
      <c r="H452" s="990"/>
      <c r="I452" s="786" t="str">
        <f t="shared" si="25"/>
        <v xml:space="preserve"> </v>
      </c>
      <c r="J452" s="786" t="str">
        <f t="shared" si="28"/>
        <v xml:space="preserve"> </v>
      </c>
      <c r="N452" s="823"/>
      <c r="O452" s="823"/>
      <c r="P452" s="823"/>
      <c r="Q452" s="823"/>
      <c r="R452" s="624"/>
      <c r="S452" s="638"/>
      <c r="T452" s="638"/>
      <c r="U452" s="624"/>
      <c r="V452" s="638"/>
      <c r="W452" s="990"/>
      <c r="X452" s="686" t="str">
        <f t="shared" si="26"/>
        <v xml:space="preserve"> </v>
      </c>
      <c r="Y452" s="786" t="str">
        <f t="shared" si="27"/>
        <v xml:space="preserve">  </v>
      </c>
    </row>
    <row r="453" spans="1:25" ht="18.75" x14ac:dyDescent="0.3">
      <c r="A453" s="823"/>
      <c r="B453" s="823"/>
      <c r="C453" s="823"/>
      <c r="D453" s="823"/>
      <c r="E453" s="823"/>
      <c r="F453" s="684"/>
      <c r="G453" s="990"/>
      <c r="H453" s="990"/>
      <c r="I453" s="786" t="str">
        <f t="shared" si="25"/>
        <v xml:space="preserve"> </v>
      </c>
      <c r="J453" s="786" t="str">
        <f t="shared" si="28"/>
        <v xml:space="preserve"> </v>
      </c>
      <c r="N453" s="823"/>
      <c r="O453" s="823"/>
      <c r="P453" s="823"/>
      <c r="Q453" s="823"/>
      <c r="R453" s="624"/>
      <c r="S453" s="638"/>
      <c r="T453" s="638"/>
      <c r="U453" s="624"/>
      <c r="V453" s="638"/>
      <c r="W453" s="990"/>
      <c r="X453" s="686" t="str">
        <f t="shared" si="26"/>
        <v xml:space="preserve"> </v>
      </c>
      <c r="Y453" s="786" t="str">
        <f t="shared" si="27"/>
        <v xml:space="preserve">  </v>
      </c>
    </row>
    <row r="454" spans="1:25" ht="18.75" x14ac:dyDescent="0.3">
      <c r="A454" s="823"/>
      <c r="B454" s="823"/>
      <c r="C454" s="823"/>
      <c r="D454" s="823"/>
      <c r="E454" s="823"/>
      <c r="F454" s="684"/>
      <c r="G454" s="990"/>
      <c r="H454" s="990"/>
      <c r="I454" s="786" t="str">
        <f t="shared" si="25"/>
        <v xml:space="preserve"> </v>
      </c>
      <c r="J454" s="786" t="str">
        <f t="shared" si="28"/>
        <v xml:space="preserve"> </v>
      </c>
      <c r="N454" s="823"/>
      <c r="O454" s="823"/>
      <c r="P454" s="823"/>
      <c r="Q454" s="823"/>
      <c r="R454" s="624"/>
      <c r="S454" s="638"/>
      <c r="T454" s="638"/>
      <c r="U454" s="624"/>
      <c r="V454" s="638"/>
      <c r="W454" s="990"/>
      <c r="X454" s="686" t="str">
        <f t="shared" si="26"/>
        <v xml:space="preserve"> </v>
      </c>
      <c r="Y454" s="786" t="str">
        <f t="shared" si="27"/>
        <v xml:space="preserve">  </v>
      </c>
    </row>
    <row r="455" spans="1:25" ht="18.75" x14ac:dyDescent="0.3">
      <c r="A455" s="823"/>
      <c r="B455" s="823"/>
      <c r="C455" s="823"/>
      <c r="D455" s="823"/>
      <c r="E455" s="823"/>
      <c r="F455" s="684"/>
      <c r="G455" s="990"/>
      <c r="H455" s="990"/>
      <c r="I455" s="786" t="str">
        <f t="shared" ref="I455:I518" si="29">IF(H455&gt;0,H455*0.187*10^-3," ")</f>
        <v xml:space="preserve"> </v>
      </c>
      <c r="J455" s="786" t="str">
        <f t="shared" si="28"/>
        <v xml:space="preserve"> </v>
      </c>
      <c r="N455" s="823"/>
      <c r="O455" s="823"/>
      <c r="P455" s="823"/>
      <c r="Q455" s="823"/>
      <c r="R455" s="624"/>
      <c r="S455" s="638"/>
      <c r="T455" s="638"/>
      <c r="U455" s="624"/>
      <c r="V455" s="638"/>
      <c r="W455" s="990"/>
      <c r="X455" s="686" t="str">
        <f t="shared" ref="X455:X518" si="30">IF(W455&gt;0,W455*0.187*10^-3," ")</f>
        <v xml:space="preserve"> </v>
      </c>
      <c r="Y455" s="786" t="str">
        <f t="shared" ref="Y455:Y518" si="31">IFERROR(W455/V455,"  ")</f>
        <v xml:space="preserve">  </v>
      </c>
    </row>
    <row r="456" spans="1:25" ht="18.75" x14ac:dyDescent="0.3">
      <c r="A456" s="823"/>
      <c r="B456" s="823"/>
      <c r="C456" s="823"/>
      <c r="D456" s="823"/>
      <c r="E456" s="823"/>
      <c r="F456" s="684"/>
      <c r="G456" s="990"/>
      <c r="H456" s="990"/>
      <c r="I456" s="786" t="str">
        <f t="shared" si="29"/>
        <v xml:space="preserve"> </v>
      </c>
      <c r="J456" s="786" t="str">
        <f t="shared" si="28"/>
        <v xml:space="preserve"> </v>
      </c>
      <c r="N456" s="823"/>
      <c r="O456" s="823"/>
      <c r="P456" s="823"/>
      <c r="Q456" s="823"/>
      <c r="R456" s="624"/>
      <c r="S456" s="638"/>
      <c r="T456" s="638"/>
      <c r="U456" s="624"/>
      <c r="V456" s="638"/>
      <c r="W456" s="990"/>
      <c r="X456" s="686" t="str">
        <f t="shared" si="30"/>
        <v xml:space="preserve"> </v>
      </c>
      <c r="Y456" s="786" t="str">
        <f t="shared" si="31"/>
        <v xml:space="preserve">  </v>
      </c>
    </row>
    <row r="457" spans="1:25" ht="18.75" x14ac:dyDescent="0.3">
      <c r="A457" s="823"/>
      <c r="B457" s="823"/>
      <c r="C457" s="823"/>
      <c r="D457" s="823"/>
      <c r="E457" s="823"/>
      <c r="F457" s="684"/>
      <c r="G457" s="990"/>
      <c r="H457" s="990"/>
      <c r="I457" s="786" t="str">
        <f t="shared" si="29"/>
        <v xml:space="preserve"> </v>
      </c>
      <c r="J457" s="786" t="str">
        <f t="shared" si="28"/>
        <v xml:space="preserve"> </v>
      </c>
      <c r="N457" s="823"/>
      <c r="O457" s="823"/>
      <c r="P457" s="823"/>
      <c r="Q457" s="823"/>
      <c r="R457" s="624"/>
      <c r="S457" s="638"/>
      <c r="T457" s="638"/>
      <c r="U457" s="624"/>
      <c r="V457" s="638"/>
      <c r="W457" s="990"/>
      <c r="X457" s="686" t="str">
        <f t="shared" si="30"/>
        <v xml:space="preserve"> </v>
      </c>
      <c r="Y457" s="786" t="str">
        <f t="shared" si="31"/>
        <v xml:space="preserve">  </v>
      </c>
    </row>
    <row r="458" spans="1:25" ht="18.75" x14ac:dyDescent="0.3">
      <c r="A458" s="823"/>
      <c r="B458" s="823"/>
      <c r="C458" s="823"/>
      <c r="D458" s="823"/>
      <c r="E458" s="823"/>
      <c r="F458" s="684"/>
      <c r="G458" s="990"/>
      <c r="H458" s="990"/>
      <c r="I458" s="786" t="str">
        <f t="shared" si="29"/>
        <v xml:space="preserve"> </v>
      </c>
      <c r="J458" s="786" t="str">
        <f t="shared" si="28"/>
        <v xml:space="preserve"> </v>
      </c>
      <c r="N458" s="823"/>
      <c r="O458" s="823"/>
      <c r="P458" s="823"/>
      <c r="Q458" s="823"/>
      <c r="R458" s="624"/>
      <c r="S458" s="638"/>
      <c r="T458" s="638"/>
      <c r="U458" s="624"/>
      <c r="V458" s="638"/>
      <c r="W458" s="990"/>
      <c r="X458" s="686" t="str">
        <f t="shared" si="30"/>
        <v xml:space="preserve"> </v>
      </c>
      <c r="Y458" s="786" t="str">
        <f t="shared" si="31"/>
        <v xml:space="preserve">  </v>
      </c>
    </row>
    <row r="459" spans="1:25" ht="18.75" x14ac:dyDescent="0.3">
      <c r="A459" s="823"/>
      <c r="B459" s="823"/>
      <c r="C459" s="823"/>
      <c r="D459" s="823"/>
      <c r="E459" s="823"/>
      <c r="F459" s="684"/>
      <c r="G459" s="990"/>
      <c r="H459" s="990"/>
      <c r="I459" s="786" t="str">
        <f t="shared" si="29"/>
        <v xml:space="preserve"> </v>
      </c>
      <c r="J459" s="786" t="str">
        <f t="shared" si="28"/>
        <v xml:space="preserve"> </v>
      </c>
      <c r="N459" s="823"/>
      <c r="O459" s="823"/>
      <c r="P459" s="823"/>
      <c r="Q459" s="823"/>
      <c r="R459" s="624"/>
      <c r="S459" s="638"/>
      <c r="T459" s="638"/>
      <c r="U459" s="624"/>
      <c r="V459" s="638"/>
      <c r="W459" s="990"/>
      <c r="X459" s="686" t="str">
        <f t="shared" si="30"/>
        <v xml:space="preserve"> </v>
      </c>
      <c r="Y459" s="786" t="str">
        <f t="shared" si="31"/>
        <v xml:space="preserve">  </v>
      </c>
    </row>
    <row r="460" spans="1:25" ht="18.75" x14ac:dyDescent="0.3">
      <c r="A460" s="823"/>
      <c r="B460" s="823"/>
      <c r="C460" s="823"/>
      <c r="D460" s="823"/>
      <c r="E460" s="823"/>
      <c r="F460" s="684"/>
      <c r="G460" s="990"/>
      <c r="H460" s="990"/>
      <c r="I460" s="786" t="str">
        <f t="shared" si="29"/>
        <v xml:space="preserve"> </v>
      </c>
      <c r="J460" s="786" t="str">
        <f t="shared" si="28"/>
        <v xml:space="preserve"> </v>
      </c>
      <c r="N460" s="823"/>
      <c r="O460" s="823"/>
      <c r="P460" s="823"/>
      <c r="Q460" s="823"/>
      <c r="R460" s="624"/>
      <c r="S460" s="638"/>
      <c r="T460" s="638"/>
      <c r="U460" s="624"/>
      <c r="V460" s="638"/>
      <c r="W460" s="990"/>
      <c r="X460" s="686" t="str">
        <f t="shared" si="30"/>
        <v xml:space="preserve"> </v>
      </c>
      <c r="Y460" s="786" t="str">
        <f t="shared" si="31"/>
        <v xml:space="preserve">  </v>
      </c>
    </row>
    <row r="461" spans="1:25" ht="18.75" x14ac:dyDescent="0.3">
      <c r="A461" s="823"/>
      <c r="B461" s="823"/>
      <c r="C461" s="823"/>
      <c r="D461" s="823"/>
      <c r="E461" s="823"/>
      <c r="F461" s="684"/>
      <c r="G461" s="990"/>
      <c r="H461" s="990"/>
      <c r="I461" s="786" t="str">
        <f t="shared" si="29"/>
        <v xml:space="preserve"> </v>
      </c>
      <c r="J461" s="786" t="str">
        <f t="shared" si="28"/>
        <v xml:space="preserve"> </v>
      </c>
      <c r="N461" s="823"/>
      <c r="O461" s="823"/>
      <c r="P461" s="823"/>
      <c r="Q461" s="823"/>
      <c r="R461" s="624"/>
      <c r="S461" s="638"/>
      <c r="T461" s="638"/>
      <c r="U461" s="624"/>
      <c r="V461" s="638"/>
      <c r="W461" s="990"/>
      <c r="X461" s="686" t="str">
        <f t="shared" si="30"/>
        <v xml:space="preserve"> </v>
      </c>
      <c r="Y461" s="786" t="str">
        <f t="shared" si="31"/>
        <v xml:space="preserve">  </v>
      </c>
    </row>
    <row r="462" spans="1:25" ht="18.75" x14ac:dyDescent="0.3">
      <c r="A462" s="823"/>
      <c r="B462" s="823"/>
      <c r="C462" s="823"/>
      <c r="D462" s="823"/>
      <c r="E462" s="823"/>
      <c r="F462" s="684"/>
      <c r="G462" s="990"/>
      <c r="H462" s="990"/>
      <c r="I462" s="786" t="str">
        <f t="shared" si="29"/>
        <v xml:space="preserve"> </v>
      </c>
      <c r="J462" s="786" t="str">
        <f t="shared" si="28"/>
        <v xml:space="preserve"> </v>
      </c>
      <c r="N462" s="823"/>
      <c r="O462" s="823"/>
      <c r="P462" s="823"/>
      <c r="Q462" s="823"/>
      <c r="R462" s="624"/>
      <c r="S462" s="638"/>
      <c r="T462" s="638"/>
      <c r="U462" s="624"/>
      <c r="V462" s="638"/>
      <c r="W462" s="990"/>
      <c r="X462" s="686" t="str">
        <f t="shared" si="30"/>
        <v xml:space="preserve"> </v>
      </c>
      <c r="Y462" s="786" t="str">
        <f t="shared" si="31"/>
        <v xml:space="preserve">  </v>
      </c>
    </row>
    <row r="463" spans="1:25" ht="18.75" x14ac:dyDescent="0.3">
      <c r="A463" s="823"/>
      <c r="B463" s="823"/>
      <c r="C463" s="823"/>
      <c r="D463" s="823"/>
      <c r="E463" s="823"/>
      <c r="F463" s="684"/>
      <c r="G463" s="990"/>
      <c r="H463" s="990"/>
      <c r="I463" s="786" t="str">
        <f t="shared" si="29"/>
        <v xml:space="preserve"> </v>
      </c>
      <c r="J463" s="786" t="str">
        <f t="shared" si="28"/>
        <v xml:space="preserve"> </v>
      </c>
      <c r="N463" s="823"/>
      <c r="O463" s="823"/>
      <c r="P463" s="823"/>
      <c r="Q463" s="823"/>
      <c r="R463" s="624"/>
      <c r="S463" s="638"/>
      <c r="T463" s="638"/>
      <c r="U463" s="624"/>
      <c r="V463" s="638"/>
      <c r="W463" s="990"/>
      <c r="X463" s="686" t="str">
        <f t="shared" si="30"/>
        <v xml:space="preserve"> </v>
      </c>
      <c r="Y463" s="786" t="str">
        <f t="shared" si="31"/>
        <v xml:space="preserve">  </v>
      </c>
    </row>
    <row r="464" spans="1:25" ht="18.75" x14ac:dyDescent="0.3">
      <c r="A464" s="823"/>
      <c r="B464" s="823"/>
      <c r="C464" s="823"/>
      <c r="D464" s="823"/>
      <c r="E464" s="823"/>
      <c r="F464" s="684"/>
      <c r="G464" s="990"/>
      <c r="H464" s="990"/>
      <c r="I464" s="786" t="str">
        <f t="shared" si="29"/>
        <v xml:space="preserve"> </v>
      </c>
      <c r="J464" s="786" t="str">
        <f t="shared" si="28"/>
        <v xml:space="preserve"> </v>
      </c>
      <c r="N464" s="823"/>
      <c r="O464" s="823"/>
      <c r="P464" s="823"/>
      <c r="Q464" s="823"/>
      <c r="R464" s="624"/>
      <c r="S464" s="638"/>
      <c r="T464" s="638"/>
      <c r="U464" s="624"/>
      <c r="V464" s="638"/>
      <c r="W464" s="990"/>
      <c r="X464" s="686" t="str">
        <f t="shared" si="30"/>
        <v xml:space="preserve"> </v>
      </c>
      <c r="Y464" s="786" t="str">
        <f t="shared" si="31"/>
        <v xml:space="preserve">  </v>
      </c>
    </row>
    <row r="465" spans="1:25" ht="18.75" x14ac:dyDescent="0.3">
      <c r="A465" s="823"/>
      <c r="B465" s="823"/>
      <c r="C465" s="823"/>
      <c r="D465" s="823"/>
      <c r="E465" s="823"/>
      <c r="F465" s="684"/>
      <c r="G465" s="990"/>
      <c r="H465" s="990"/>
      <c r="I465" s="786" t="str">
        <f t="shared" si="29"/>
        <v xml:space="preserve"> </v>
      </c>
      <c r="J465" s="786" t="str">
        <f t="shared" si="28"/>
        <v xml:space="preserve"> </v>
      </c>
      <c r="N465" s="823"/>
      <c r="O465" s="823"/>
      <c r="P465" s="823"/>
      <c r="Q465" s="823"/>
      <c r="R465" s="624"/>
      <c r="S465" s="638"/>
      <c r="T465" s="638"/>
      <c r="U465" s="624"/>
      <c r="V465" s="638"/>
      <c r="W465" s="990"/>
      <c r="X465" s="686" t="str">
        <f t="shared" si="30"/>
        <v xml:space="preserve"> </v>
      </c>
      <c r="Y465" s="786" t="str">
        <f t="shared" si="31"/>
        <v xml:space="preserve">  </v>
      </c>
    </row>
    <row r="466" spans="1:25" ht="18.75" x14ac:dyDescent="0.3">
      <c r="A466" s="823"/>
      <c r="B466" s="823"/>
      <c r="C466" s="823"/>
      <c r="D466" s="823"/>
      <c r="E466" s="823"/>
      <c r="F466" s="684"/>
      <c r="G466" s="990"/>
      <c r="H466" s="990"/>
      <c r="I466" s="786" t="str">
        <f t="shared" si="29"/>
        <v xml:space="preserve"> </v>
      </c>
      <c r="J466" s="786" t="str">
        <f t="shared" si="28"/>
        <v xml:space="preserve"> </v>
      </c>
      <c r="N466" s="823"/>
      <c r="O466" s="823"/>
      <c r="P466" s="823"/>
      <c r="Q466" s="823"/>
      <c r="R466" s="624"/>
      <c r="S466" s="638"/>
      <c r="T466" s="638"/>
      <c r="U466" s="624"/>
      <c r="V466" s="638"/>
      <c r="W466" s="990"/>
      <c r="X466" s="686" t="str">
        <f t="shared" si="30"/>
        <v xml:space="preserve"> </v>
      </c>
      <c r="Y466" s="786" t="str">
        <f t="shared" si="31"/>
        <v xml:space="preserve">  </v>
      </c>
    </row>
    <row r="467" spans="1:25" ht="18.75" x14ac:dyDescent="0.3">
      <c r="A467" s="823"/>
      <c r="B467" s="823"/>
      <c r="C467" s="823"/>
      <c r="D467" s="823"/>
      <c r="E467" s="823"/>
      <c r="F467" s="684"/>
      <c r="G467" s="990"/>
      <c r="H467" s="990"/>
      <c r="I467" s="786" t="str">
        <f t="shared" si="29"/>
        <v xml:space="preserve"> </v>
      </c>
      <c r="J467" s="786" t="str">
        <f t="shared" si="28"/>
        <v xml:space="preserve"> </v>
      </c>
      <c r="N467" s="823"/>
      <c r="O467" s="823"/>
      <c r="P467" s="823"/>
      <c r="Q467" s="823"/>
      <c r="R467" s="624"/>
      <c r="S467" s="638"/>
      <c r="T467" s="638"/>
      <c r="U467" s="624"/>
      <c r="V467" s="638"/>
      <c r="W467" s="990"/>
      <c r="X467" s="686" t="str">
        <f t="shared" si="30"/>
        <v xml:space="preserve"> </v>
      </c>
      <c r="Y467" s="786" t="str">
        <f t="shared" si="31"/>
        <v xml:space="preserve">  </v>
      </c>
    </row>
    <row r="468" spans="1:25" ht="18.75" x14ac:dyDescent="0.3">
      <c r="A468" s="823"/>
      <c r="B468" s="823"/>
      <c r="C468" s="823"/>
      <c r="D468" s="823"/>
      <c r="E468" s="823"/>
      <c r="F468" s="684"/>
      <c r="G468" s="990"/>
      <c r="H468" s="990"/>
      <c r="I468" s="786" t="str">
        <f t="shared" si="29"/>
        <v xml:space="preserve"> </v>
      </c>
      <c r="J468" s="786" t="str">
        <f t="shared" si="28"/>
        <v xml:space="preserve"> </v>
      </c>
      <c r="N468" s="823"/>
      <c r="O468" s="823"/>
      <c r="P468" s="823"/>
      <c r="Q468" s="823"/>
      <c r="R468" s="624"/>
      <c r="S468" s="638"/>
      <c r="T468" s="638"/>
      <c r="U468" s="624"/>
      <c r="V468" s="638"/>
      <c r="W468" s="990"/>
      <c r="X468" s="686" t="str">
        <f t="shared" si="30"/>
        <v xml:space="preserve"> </v>
      </c>
      <c r="Y468" s="786" t="str">
        <f t="shared" si="31"/>
        <v xml:space="preserve">  </v>
      </c>
    </row>
    <row r="469" spans="1:25" ht="18.75" x14ac:dyDescent="0.3">
      <c r="A469" s="823"/>
      <c r="B469" s="823"/>
      <c r="C469" s="823"/>
      <c r="D469" s="823"/>
      <c r="E469" s="823"/>
      <c r="F469" s="684"/>
      <c r="G469" s="990"/>
      <c r="H469" s="990"/>
      <c r="I469" s="786" t="str">
        <f t="shared" si="29"/>
        <v xml:space="preserve"> </v>
      </c>
      <c r="J469" s="786" t="str">
        <f t="shared" si="28"/>
        <v xml:space="preserve"> </v>
      </c>
      <c r="N469" s="823"/>
      <c r="O469" s="823"/>
      <c r="P469" s="823"/>
      <c r="Q469" s="823"/>
      <c r="R469" s="624"/>
      <c r="S469" s="638"/>
      <c r="T469" s="638"/>
      <c r="U469" s="624"/>
      <c r="V469" s="638"/>
      <c r="W469" s="990"/>
      <c r="X469" s="686" t="str">
        <f t="shared" si="30"/>
        <v xml:space="preserve"> </v>
      </c>
      <c r="Y469" s="786" t="str">
        <f t="shared" si="31"/>
        <v xml:space="preserve">  </v>
      </c>
    </row>
    <row r="470" spans="1:25" ht="18.75" x14ac:dyDescent="0.3">
      <c r="A470" s="823"/>
      <c r="B470" s="823"/>
      <c r="C470" s="823"/>
      <c r="D470" s="823"/>
      <c r="E470" s="823"/>
      <c r="F470" s="684"/>
      <c r="G470" s="990"/>
      <c r="H470" s="990"/>
      <c r="I470" s="786" t="str">
        <f t="shared" si="29"/>
        <v xml:space="preserve"> </v>
      </c>
      <c r="J470" s="786" t="str">
        <f t="shared" si="28"/>
        <v xml:space="preserve"> </v>
      </c>
      <c r="N470" s="823"/>
      <c r="O470" s="823"/>
      <c r="P470" s="823"/>
      <c r="Q470" s="823"/>
      <c r="R470" s="624"/>
      <c r="S470" s="638"/>
      <c r="T470" s="638"/>
      <c r="U470" s="624"/>
      <c r="V470" s="638"/>
      <c r="W470" s="990"/>
      <c r="X470" s="686" t="str">
        <f t="shared" si="30"/>
        <v xml:space="preserve"> </v>
      </c>
      <c r="Y470" s="786" t="str">
        <f t="shared" si="31"/>
        <v xml:space="preserve">  </v>
      </c>
    </row>
    <row r="471" spans="1:25" ht="18.75" x14ac:dyDescent="0.3">
      <c r="A471" s="823"/>
      <c r="B471" s="823"/>
      <c r="C471" s="823"/>
      <c r="D471" s="823"/>
      <c r="E471" s="823"/>
      <c r="F471" s="684"/>
      <c r="G471" s="990"/>
      <c r="H471" s="990"/>
      <c r="I471" s="786" t="str">
        <f t="shared" si="29"/>
        <v xml:space="preserve"> </v>
      </c>
      <c r="J471" s="786" t="str">
        <f t="shared" si="28"/>
        <v xml:space="preserve"> </v>
      </c>
      <c r="N471" s="823"/>
      <c r="O471" s="823"/>
      <c r="P471" s="823"/>
      <c r="Q471" s="823"/>
      <c r="R471" s="624"/>
      <c r="S471" s="638"/>
      <c r="T471" s="638"/>
      <c r="U471" s="624"/>
      <c r="V471" s="638"/>
      <c r="W471" s="990"/>
      <c r="X471" s="686" t="str">
        <f t="shared" si="30"/>
        <v xml:space="preserve"> </v>
      </c>
      <c r="Y471" s="786" t="str">
        <f t="shared" si="31"/>
        <v xml:space="preserve">  </v>
      </c>
    </row>
    <row r="472" spans="1:25" ht="18.75" x14ac:dyDescent="0.3">
      <c r="A472" s="823"/>
      <c r="B472" s="823"/>
      <c r="C472" s="823"/>
      <c r="D472" s="823"/>
      <c r="E472" s="823"/>
      <c r="F472" s="684"/>
      <c r="G472" s="990"/>
      <c r="H472" s="990"/>
      <c r="I472" s="786" t="str">
        <f t="shared" si="29"/>
        <v xml:space="preserve"> </v>
      </c>
      <c r="J472" s="786" t="str">
        <f t="shared" si="28"/>
        <v xml:space="preserve"> </v>
      </c>
      <c r="N472" s="823"/>
      <c r="O472" s="823"/>
      <c r="P472" s="823"/>
      <c r="Q472" s="823"/>
      <c r="R472" s="624"/>
      <c r="S472" s="638"/>
      <c r="T472" s="638"/>
      <c r="U472" s="624"/>
      <c r="V472" s="638"/>
      <c r="W472" s="990"/>
      <c r="X472" s="686" t="str">
        <f t="shared" si="30"/>
        <v xml:space="preserve"> </v>
      </c>
      <c r="Y472" s="786" t="str">
        <f t="shared" si="31"/>
        <v xml:space="preserve">  </v>
      </c>
    </row>
    <row r="473" spans="1:25" ht="18.75" x14ac:dyDescent="0.3">
      <c r="A473" s="823"/>
      <c r="B473" s="823"/>
      <c r="C473" s="823"/>
      <c r="D473" s="823"/>
      <c r="E473" s="823"/>
      <c r="F473" s="684"/>
      <c r="G473" s="990"/>
      <c r="H473" s="990"/>
      <c r="I473" s="786" t="str">
        <f t="shared" si="29"/>
        <v xml:space="preserve"> </v>
      </c>
      <c r="J473" s="786" t="str">
        <f t="shared" si="28"/>
        <v xml:space="preserve"> </v>
      </c>
      <c r="N473" s="823"/>
      <c r="O473" s="823"/>
      <c r="P473" s="823"/>
      <c r="Q473" s="823"/>
      <c r="R473" s="624"/>
      <c r="S473" s="638"/>
      <c r="T473" s="638"/>
      <c r="U473" s="624"/>
      <c r="V473" s="638"/>
      <c r="W473" s="990"/>
      <c r="X473" s="686" t="str">
        <f t="shared" si="30"/>
        <v xml:space="preserve"> </v>
      </c>
      <c r="Y473" s="786" t="str">
        <f t="shared" si="31"/>
        <v xml:space="preserve">  </v>
      </c>
    </row>
    <row r="474" spans="1:25" ht="18.75" x14ac:dyDescent="0.3">
      <c r="A474" s="823"/>
      <c r="B474" s="823"/>
      <c r="C474" s="823"/>
      <c r="D474" s="823"/>
      <c r="E474" s="823"/>
      <c r="F474" s="684"/>
      <c r="G474" s="990"/>
      <c r="H474" s="990"/>
      <c r="I474" s="786" t="str">
        <f t="shared" si="29"/>
        <v xml:space="preserve"> </v>
      </c>
      <c r="J474" s="786" t="str">
        <f t="shared" si="28"/>
        <v xml:space="preserve"> </v>
      </c>
      <c r="N474" s="823"/>
      <c r="O474" s="823"/>
      <c r="P474" s="823"/>
      <c r="Q474" s="823"/>
      <c r="R474" s="624"/>
      <c r="S474" s="638"/>
      <c r="T474" s="638"/>
      <c r="U474" s="624"/>
      <c r="V474" s="638"/>
      <c r="W474" s="990"/>
      <c r="X474" s="686" t="str">
        <f t="shared" si="30"/>
        <v xml:space="preserve"> </v>
      </c>
      <c r="Y474" s="786" t="str">
        <f t="shared" si="31"/>
        <v xml:space="preserve">  </v>
      </c>
    </row>
    <row r="475" spans="1:25" ht="18.75" x14ac:dyDescent="0.3">
      <c r="A475" s="823"/>
      <c r="B475" s="823"/>
      <c r="C475" s="823"/>
      <c r="D475" s="823"/>
      <c r="E475" s="823"/>
      <c r="F475" s="684"/>
      <c r="G475" s="990"/>
      <c r="H475" s="990"/>
      <c r="I475" s="786" t="str">
        <f t="shared" si="29"/>
        <v xml:space="preserve"> </v>
      </c>
      <c r="J475" s="786" t="str">
        <f t="shared" si="28"/>
        <v xml:space="preserve"> </v>
      </c>
      <c r="N475" s="823"/>
      <c r="O475" s="823"/>
      <c r="P475" s="823"/>
      <c r="Q475" s="823"/>
      <c r="R475" s="624"/>
      <c r="S475" s="638"/>
      <c r="T475" s="638"/>
      <c r="U475" s="624"/>
      <c r="V475" s="638"/>
      <c r="W475" s="990"/>
      <c r="X475" s="686" t="str">
        <f t="shared" si="30"/>
        <v xml:space="preserve"> </v>
      </c>
      <c r="Y475" s="786" t="str">
        <f t="shared" si="31"/>
        <v xml:space="preserve">  </v>
      </c>
    </row>
    <row r="476" spans="1:25" ht="18.75" x14ac:dyDescent="0.3">
      <c r="A476" s="823"/>
      <c r="B476" s="823"/>
      <c r="C476" s="823"/>
      <c r="D476" s="823"/>
      <c r="E476" s="823"/>
      <c r="F476" s="684"/>
      <c r="G476" s="990"/>
      <c r="H476" s="990"/>
      <c r="I476" s="786" t="str">
        <f t="shared" si="29"/>
        <v xml:space="preserve"> </v>
      </c>
      <c r="J476" s="786" t="str">
        <f t="shared" si="28"/>
        <v xml:space="preserve"> </v>
      </c>
      <c r="N476" s="823"/>
      <c r="O476" s="823"/>
      <c r="P476" s="823"/>
      <c r="Q476" s="823"/>
      <c r="R476" s="624"/>
      <c r="S476" s="638"/>
      <c r="T476" s="638"/>
      <c r="U476" s="624"/>
      <c r="V476" s="638"/>
      <c r="W476" s="990"/>
      <c r="X476" s="686" t="str">
        <f t="shared" si="30"/>
        <v xml:space="preserve"> </v>
      </c>
      <c r="Y476" s="786" t="str">
        <f t="shared" si="31"/>
        <v xml:space="preserve">  </v>
      </c>
    </row>
    <row r="477" spans="1:25" ht="18.75" x14ac:dyDescent="0.3">
      <c r="A477" s="823"/>
      <c r="B477" s="823"/>
      <c r="C477" s="823"/>
      <c r="D477" s="823"/>
      <c r="E477" s="823"/>
      <c r="F477" s="684"/>
      <c r="G477" s="990"/>
      <c r="H477" s="990"/>
      <c r="I477" s="786" t="str">
        <f t="shared" si="29"/>
        <v xml:space="preserve"> </v>
      </c>
      <c r="J477" s="786" t="str">
        <f t="shared" si="28"/>
        <v xml:space="preserve"> </v>
      </c>
      <c r="N477" s="823"/>
      <c r="O477" s="823"/>
      <c r="P477" s="823"/>
      <c r="Q477" s="823"/>
      <c r="R477" s="624"/>
      <c r="S477" s="638"/>
      <c r="T477" s="638"/>
      <c r="U477" s="624"/>
      <c r="V477" s="638"/>
      <c r="W477" s="990"/>
      <c r="X477" s="686" t="str">
        <f t="shared" si="30"/>
        <v xml:space="preserve"> </v>
      </c>
      <c r="Y477" s="786" t="str">
        <f t="shared" si="31"/>
        <v xml:space="preserve">  </v>
      </c>
    </row>
    <row r="478" spans="1:25" ht="18.75" x14ac:dyDescent="0.3">
      <c r="A478" s="823"/>
      <c r="B478" s="823"/>
      <c r="C478" s="823"/>
      <c r="D478" s="823"/>
      <c r="E478" s="823"/>
      <c r="F478" s="684"/>
      <c r="G478" s="990"/>
      <c r="H478" s="990"/>
      <c r="I478" s="786" t="str">
        <f t="shared" si="29"/>
        <v xml:space="preserve"> </v>
      </c>
      <c r="J478" s="786" t="str">
        <f t="shared" si="28"/>
        <v xml:space="preserve"> </v>
      </c>
      <c r="N478" s="823"/>
      <c r="O478" s="823"/>
      <c r="P478" s="823"/>
      <c r="Q478" s="823"/>
      <c r="R478" s="624"/>
      <c r="S478" s="638"/>
      <c r="T478" s="638"/>
      <c r="U478" s="624"/>
      <c r="V478" s="638"/>
      <c r="W478" s="990"/>
      <c r="X478" s="686" t="str">
        <f t="shared" si="30"/>
        <v xml:space="preserve"> </v>
      </c>
      <c r="Y478" s="786" t="str">
        <f t="shared" si="31"/>
        <v xml:space="preserve">  </v>
      </c>
    </row>
    <row r="479" spans="1:25" ht="18.75" x14ac:dyDescent="0.3">
      <c r="A479" s="823"/>
      <c r="B479" s="823"/>
      <c r="C479" s="823"/>
      <c r="D479" s="823"/>
      <c r="E479" s="823"/>
      <c r="F479" s="684"/>
      <c r="G479" s="990"/>
      <c r="H479" s="990"/>
      <c r="I479" s="786" t="str">
        <f t="shared" si="29"/>
        <v xml:space="preserve"> </v>
      </c>
      <c r="J479" s="786" t="str">
        <f t="shared" si="28"/>
        <v xml:space="preserve"> </v>
      </c>
      <c r="N479" s="823"/>
      <c r="O479" s="823"/>
      <c r="P479" s="823"/>
      <c r="Q479" s="823"/>
      <c r="R479" s="624"/>
      <c r="S479" s="638"/>
      <c r="T479" s="638"/>
      <c r="U479" s="624"/>
      <c r="V479" s="638"/>
      <c r="W479" s="990"/>
      <c r="X479" s="686" t="str">
        <f t="shared" si="30"/>
        <v xml:space="preserve"> </v>
      </c>
      <c r="Y479" s="786" t="str">
        <f t="shared" si="31"/>
        <v xml:space="preserve">  </v>
      </c>
    </row>
    <row r="480" spans="1:25" ht="18.75" x14ac:dyDescent="0.3">
      <c r="A480" s="823"/>
      <c r="B480" s="823"/>
      <c r="C480" s="823"/>
      <c r="D480" s="823"/>
      <c r="E480" s="823"/>
      <c r="F480" s="684"/>
      <c r="G480" s="990"/>
      <c r="H480" s="990"/>
      <c r="I480" s="786" t="str">
        <f t="shared" si="29"/>
        <v xml:space="preserve"> </v>
      </c>
      <c r="J480" s="786" t="str">
        <f t="shared" si="28"/>
        <v xml:space="preserve"> </v>
      </c>
      <c r="N480" s="823"/>
      <c r="O480" s="823"/>
      <c r="P480" s="823"/>
      <c r="Q480" s="823"/>
      <c r="R480" s="624"/>
      <c r="S480" s="638"/>
      <c r="T480" s="638"/>
      <c r="U480" s="624"/>
      <c r="V480" s="638"/>
      <c r="W480" s="990"/>
      <c r="X480" s="686" t="str">
        <f t="shared" si="30"/>
        <v xml:space="preserve"> </v>
      </c>
      <c r="Y480" s="786" t="str">
        <f t="shared" si="31"/>
        <v xml:space="preserve">  </v>
      </c>
    </row>
    <row r="481" spans="1:25" ht="18.75" x14ac:dyDescent="0.3">
      <c r="A481" s="823"/>
      <c r="B481" s="823"/>
      <c r="C481" s="823"/>
      <c r="D481" s="823"/>
      <c r="E481" s="823"/>
      <c r="F481" s="684"/>
      <c r="G481" s="990"/>
      <c r="H481" s="990"/>
      <c r="I481" s="786" t="str">
        <f t="shared" si="29"/>
        <v xml:space="preserve"> </v>
      </c>
      <c r="J481" s="786" t="str">
        <f t="shared" si="28"/>
        <v xml:space="preserve"> </v>
      </c>
      <c r="N481" s="823"/>
      <c r="O481" s="823"/>
      <c r="P481" s="823"/>
      <c r="Q481" s="823"/>
      <c r="R481" s="624"/>
      <c r="S481" s="638"/>
      <c r="T481" s="638"/>
      <c r="U481" s="624"/>
      <c r="V481" s="638"/>
      <c r="W481" s="990"/>
      <c r="X481" s="686" t="str">
        <f t="shared" si="30"/>
        <v xml:space="preserve"> </v>
      </c>
      <c r="Y481" s="786" t="str">
        <f t="shared" si="31"/>
        <v xml:space="preserve">  </v>
      </c>
    </row>
    <row r="482" spans="1:25" ht="18.75" x14ac:dyDescent="0.3">
      <c r="A482" s="823"/>
      <c r="B482" s="823"/>
      <c r="C482" s="823"/>
      <c r="D482" s="823"/>
      <c r="E482" s="823"/>
      <c r="F482" s="684"/>
      <c r="G482" s="990"/>
      <c r="H482" s="990"/>
      <c r="I482" s="786" t="str">
        <f t="shared" si="29"/>
        <v xml:space="preserve"> </v>
      </c>
      <c r="J482" s="786" t="str">
        <f t="shared" si="28"/>
        <v xml:space="preserve"> </v>
      </c>
      <c r="N482" s="823"/>
      <c r="O482" s="823"/>
      <c r="P482" s="823"/>
      <c r="Q482" s="823"/>
      <c r="R482" s="624"/>
      <c r="S482" s="638"/>
      <c r="T482" s="638"/>
      <c r="U482" s="624"/>
      <c r="V482" s="638"/>
      <c r="W482" s="990"/>
      <c r="X482" s="686" t="str">
        <f t="shared" si="30"/>
        <v xml:space="preserve"> </v>
      </c>
      <c r="Y482" s="786" t="str">
        <f t="shared" si="31"/>
        <v xml:space="preserve">  </v>
      </c>
    </row>
    <row r="483" spans="1:25" ht="18.75" x14ac:dyDescent="0.3">
      <c r="A483" s="823"/>
      <c r="B483" s="823"/>
      <c r="C483" s="823"/>
      <c r="D483" s="823"/>
      <c r="E483" s="823"/>
      <c r="F483" s="684"/>
      <c r="G483" s="990"/>
      <c r="H483" s="990"/>
      <c r="I483" s="786" t="str">
        <f t="shared" si="29"/>
        <v xml:space="preserve"> </v>
      </c>
      <c r="J483" s="786" t="str">
        <f t="shared" si="28"/>
        <v xml:space="preserve"> </v>
      </c>
      <c r="N483" s="823"/>
      <c r="O483" s="823"/>
      <c r="P483" s="823"/>
      <c r="Q483" s="823"/>
      <c r="R483" s="624"/>
      <c r="S483" s="638"/>
      <c r="T483" s="638"/>
      <c r="U483" s="624"/>
      <c r="V483" s="638"/>
      <c r="W483" s="990"/>
      <c r="X483" s="686" t="str">
        <f t="shared" si="30"/>
        <v xml:space="preserve"> </v>
      </c>
      <c r="Y483" s="786" t="str">
        <f t="shared" si="31"/>
        <v xml:space="preserve">  </v>
      </c>
    </row>
    <row r="484" spans="1:25" ht="18.75" x14ac:dyDescent="0.3">
      <c r="A484" s="823"/>
      <c r="B484" s="823"/>
      <c r="C484" s="823"/>
      <c r="D484" s="823"/>
      <c r="E484" s="823"/>
      <c r="F484" s="684"/>
      <c r="G484" s="990"/>
      <c r="H484" s="990"/>
      <c r="I484" s="786" t="str">
        <f t="shared" si="29"/>
        <v xml:space="preserve"> </v>
      </c>
      <c r="J484" s="786" t="str">
        <f t="shared" si="28"/>
        <v xml:space="preserve"> </v>
      </c>
      <c r="N484" s="823"/>
      <c r="O484" s="823"/>
      <c r="P484" s="823"/>
      <c r="Q484" s="823"/>
      <c r="R484" s="624"/>
      <c r="S484" s="638"/>
      <c r="T484" s="638"/>
      <c r="U484" s="624"/>
      <c r="V484" s="638"/>
      <c r="W484" s="990"/>
      <c r="X484" s="686" t="str">
        <f t="shared" si="30"/>
        <v xml:space="preserve"> </v>
      </c>
      <c r="Y484" s="786" t="str">
        <f t="shared" si="31"/>
        <v xml:space="preserve">  </v>
      </c>
    </row>
    <row r="485" spans="1:25" ht="18.75" x14ac:dyDescent="0.3">
      <c r="A485" s="823"/>
      <c r="B485" s="823"/>
      <c r="C485" s="823"/>
      <c r="D485" s="823"/>
      <c r="E485" s="823"/>
      <c r="F485" s="684"/>
      <c r="G485" s="990"/>
      <c r="H485" s="990"/>
      <c r="I485" s="786" t="str">
        <f t="shared" si="29"/>
        <v xml:space="preserve"> </v>
      </c>
      <c r="J485" s="786" t="str">
        <f t="shared" si="28"/>
        <v xml:space="preserve"> </v>
      </c>
      <c r="N485" s="823"/>
      <c r="O485" s="823"/>
      <c r="P485" s="823"/>
      <c r="Q485" s="823"/>
      <c r="R485" s="624"/>
      <c r="S485" s="638"/>
      <c r="T485" s="638"/>
      <c r="U485" s="624"/>
      <c r="V485" s="638"/>
      <c r="W485" s="990"/>
      <c r="X485" s="686" t="str">
        <f t="shared" si="30"/>
        <v xml:space="preserve"> </v>
      </c>
      <c r="Y485" s="786" t="str">
        <f t="shared" si="31"/>
        <v xml:space="preserve">  </v>
      </c>
    </row>
    <row r="486" spans="1:25" ht="18.75" x14ac:dyDescent="0.3">
      <c r="A486" s="823"/>
      <c r="B486" s="823"/>
      <c r="C486" s="823"/>
      <c r="D486" s="823"/>
      <c r="E486" s="823"/>
      <c r="F486" s="684"/>
      <c r="G486" s="990"/>
      <c r="H486" s="990"/>
      <c r="I486" s="786" t="str">
        <f t="shared" si="29"/>
        <v xml:space="preserve"> </v>
      </c>
      <c r="J486" s="786" t="str">
        <f t="shared" si="28"/>
        <v xml:space="preserve"> </v>
      </c>
      <c r="N486" s="823"/>
      <c r="O486" s="823"/>
      <c r="P486" s="823"/>
      <c r="Q486" s="823"/>
      <c r="R486" s="624"/>
      <c r="S486" s="638"/>
      <c r="T486" s="638"/>
      <c r="U486" s="624"/>
      <c r="V486" s="638"/>
      <c r="W486" s="990"/>
      <c r="X486" s="686" t="str">
        <f t="shared" si="30"/>
        <v xml:space="preserve"> </v>
      </c>
      <c r="Y486" s="786" t="str">
        <f t="shared" si="31"/>
        <v xml:space="preserve">  </v>
      </c>
    </row>
    <row r="487" spans="1:25" ht="18.75" x14ac:dyDescent="0.3">
      <c r="A487" s="823"/>
      <c r="B487" s="823"/>
      <c r="C487" s="823"/>
      <c r="D487" s="823"/>
      <c r="E487" s="823"/>
      <c r="F487" s="684"/>
      <c r="G487" s="990"/>
      <c r="H487" s="990"/>
      <c r="I487" s="786" t="str">
        <f t="shared" si="29"/>
        <v xml:space="preserve"> </v>
      </c>
      <c r="J487" s="786" t="str">
        <f t="shared" si="28"/>
        <v xml:space="preserve"> </v>
      </c>
      <c r="N487" s="823"/>
      <c r="O487" s="823"/>
      <c r="P487" s="823"/>
      <c r="Q487" s="823"/>
      <c r="R487" s="624"/>
      <c r="S487" s="638"/>
      <c r="T487" s="638"/>
      <c r="U487" s="624"/>
      <c r="V487" s="638"/>
      <c r="W487" s="990"/>
      <c r="X487" s="686" t="str">
        <f t="shared" si="30"/>
        <v xml:space="preserve"> </v>
      </c>
      <c r="Y487" s="786" t="str">
        <f t="shared" si="31"/>
        <v xml:space="preserve">  </v>
      </c>
    </row>
    <row r="488" spans="1:25" ht="18.75" x14ac:dyDescent="0.3">
      <c r="A488" s="823"/>
      <c r="B488" s="823"/>
      <c r="C488" s="823"/>
      <c r="D488" s="823"/>
      <c r="E488" s="823"/>
      <c r="F488" s="684"/>
      <c r="G488" s="990"/>
      <c r="H488" s="990"/>
      <c r="I488" s="786" t="str">
        <f t="shared" si="29"/>
        <v xml:space="preserve"> </v>
      </c>
      <c r="J488" s="786" t="str">
        <f t="shared" si="28"/>
        <v xml:space="preserve"> </v>
      </c>
      <c r="N488" s="823"/>
      <c r="O488" s="823"/>
      <c r="P488" s="823"/>
      <c r="Q488" s="823"/>
      <c r="R488" s="624"/>
      <c r="S488" s="638"/>
      <c r="T488" s="638"/>
      <c r="U488" s="624"/>
      <c r="V488" s="638"/>
      <c r="W488" s="990"/>
      <c r="X488" s="686" t="str">
        <f t="shared" si="30"/>
        <v xml:space="preserve"> </v>
      </c>
      <c r="Y488" s="786" t="str">
        <f t="shared" si="31"/>
        <v xml:space="preserve">  </v>
      </c>
    </row>
    <row r="489" spans="1:25" ht="18.75" x14ac:dyDescent="0.3">
      <c r="A489" s="823"/>
      <c r="B489" s="823"/>
      <c r="C489" s="823"/>
      <c r="D489" s="823"/>
      <c r="E489" s="823"/>
      <c r="F489" s="684"/>
      <c r="G489" s="990"/>
      <c r="H489" s="990"/>
      <c r="I489" s="786" t="str">
        <f t="shared" si="29"/>
        <v xml:space="preserve"> </v>
      </c>
      <c r="J489" s="786" t="str">
        <f t="shared" si="28"/>
        <v xml:space="preserve"> </v>
      </c>
      <c r="N489" s="823"/>
      <c r="O489" s="823"/>
      <c r="P489" s="823"/>
      <c r="Q489" s="823"/>
      <c r="R489" s="624"/>
      <c r="S489" s="638"/>
      <c r="T489" s="638"/>
      <c r="U489" s="624"/>
      <c r="V489" s="638"/>
      <c r="W489" s="990"/>
      <c r="X489" s="686" t="str">
        <f t="shared" si="30"/>
        <v xml:space="preserve"> </v>
      </c>
      <c r="Y489" s="786" t="str">
        <f t="shared" si="31"/>
        <v xml:space="preserve">  </v>
      </c>
    </row>
    <row r="490" spans="1:25" ht="18.75" x14ac:dyDescent="0.3">
      <c r="A490" s="823"/>
      <c r="B490" s="823"/>
      <c r="C490" s="823"/>
      <c r="D490" s="823"/>
      <c r="E490" s="823"/>
      <c r="F490" s="684"/>
      <c r="G490" s="990"/>
      <c r="H490" s="990"/>
      <c r="I490" s="786" t="str">
        <f t="shared" si="29"/>
        <v xml:space="preserve"> </v>
      </c>
      <c r="J490" s="786" t="str">
        <f t="shared" si="28"/>
        <v xml:space="preserve"> </v>
      </c>
      <c r="N490" s="823"/>
      <c r="O490" s="823"/>
      <c r="P490" s="823"/>
      <c r="Q490" s="823"/>
      <c r="R490" s="624"/>
      <c r="S490" s="638"/>
      <c r="T490" s="638"/>
      <c r="U490" s="624"/>
      <c r="V490" s="638"/>
      <c r="W490" s="990"/>
      <c r="X490" s="686" t="str">
        <f t="shared" si="30"/>
        <v xml:space="preserve"> </v>
      </c>
      <c r="Y490" s="786" t="str">
        <f t="shared" si="31"/>
        <v xml:space="preserve">  </v>
      </c>
    </row>
    <row r="491" spans="1:25" ht="18.75" x14ac:dyDescent="0.3">
      <c r="A491" s="823"/>
      <c r="B491" s="823"/>
      <c r="C491" s="823"/>
      <c r="D491" s="823"/>
      <c r="E491" s="823"/>
      <c r="F491" s="684"/>
      <c r="G491" s="990"/>
      <c r="H491" s="990"/>
      <c r="I491" s="786" t="str">
        <f t="shared" si="29"/>
        <v xml:space="preserve"> </v>
      </c>
      <c r="J491" s="786" t="str">
        <f t="shared" si="28"/>
        <v xml:space="preserve"> </v>
      </c>
      <c r="N491" s="823"/>
      <c r="O491" s="823"/>
      <c r="P491" s="823"/>
      <c r="Q491" s="823"/>
      <c r="R491" s="624"/>
      <c r="S491" s="638"/>
      <c r="T491" s="638"/>
      <c r="U491" s="624"/>
      <c r="V491" s="638"/>
      <c r="W491" s="990"/>
      <c r="X491" s="686" t="str">
        <f t="shared" si="30"/>
        <v xml:space="preserve"> </v>
      </c>
      <c r="Y491" s="786" t="str">
        <f t="shared" si="31"/>
        <v xml:space="preserve">  </v>
      </c>
    </row>
    <row r="492" spans="1:25" ht="18.75" x14ac:dyDescent="0.3">
      <c r="A492" s="823"/>
      <c r="B492" s="823"/>
      <c r="C492" s="823"/>
      <c r="D492" s="823"/>
      <c r="E492" s="823"/>
      <c r="F492" s="684"/>
      <c r="G492" s="990"/>
      <c r="H492" s="990"/>
      <c r="I492" s="786" t="str">
        <f t="shared" si="29"/>
        <v xml:space="preserve"> </v>
      </c>
      <c r="J492" s="786" t="str">
        <f t="shared" si="28"/>
        <v xml:space="preserve"> </v>
      </c>
      <c r="N492" s="823"/>
      <c r="O492" s="823"/>
      <c r="P492" s="823"/>
      <c r="Q492" s="823"/>
      <c r="R492" s="624"/>
      <c r="S492" s="638"/>
      <c r="T492" s="638"/>
      <c r="U492" s="624"/>
      <c r="V492" s="638"/>
      <c r="W492" s="990"/>
      <c r="X492" s="686" t="str">
        <f t="shared" si="30"/>
        <v xml:space="preserve"> </v>
      </c>
      <c r="Y492" s="786" t="str">
        <f t="shared" si="31"/>
        <v xml:space="preserve">  </v>
      </c>
    </row>
    <row r="493" spans="1:25" ht="18.75" x14ac:dyDescent="0.3">
      <c r="A493" s="823"/>
      <c r="B493" s="823"/>
      <c r="C493" s="823"/>
      <c r="D493" s="823"/>
      <c r="E493" s="823"/>
      <c r="F493" s="684"/>
      <c r="G493" s="990"/>
      <c r="H493" s="990"/>
      <c r="I493" s="786" t="str">
        <f t="shared" si="29"/>
        <v xml:space="preserve"> </v>
      </c>
      <c r="J493" s="786" t="str">
        <f t="shared" ref="J493:J556" si="32">IFERROR(H493/G493," ")</f>
        <v xml:space="preserve"> </v>
      </c>
      <c r="N493" s="823"/>
      <c r="O493" s="823"/>
      <c r="P493" s="823"/>
      <c r="Q493" s="823"/>
      <c r="R493" s="624"/>
      <c r="S493" s="638"/>
      <c r="T493" s="638"/>
      <c r="U493" s="624"/>
      <c r="V493" s="638"/>
      <c r="W493" s="990"/>
      <c r="X493" s="686" t="str">
        <f t="shared" si="30"/>
        <v xml:space="preserve"> </v>
      </c>
      <c r="Y493" s="786" t="str">
        <f t="shared" si="31"/>
        <v xml:space="preserve">  </v>
      </c>
    </row>
    <row r="494" spans="1:25" ht="18.75" x14ac:dyDescent="0.3">
      <c r="A494" s="823"/>
      <c r="B494" s="823"/>
      <c r="C494" s="823"/>
      <c r="D494" s="823"/>
      <c r="E494" s="823"/>
      <c r="F494" s="684"/>
      <c r="G494" s="990"/>
      <c r="H494" s="990"/>
      <c r="I494" s="786" t="str">
        <f t="shared" si="29"/>
        <v xml:space="preserve"> </v>
      </c>
      <c r="J494" s="786" t="str">
        <f t="shared" si="32"/>
        <v xml:space="preserve"> </v>
      </c>
      <c r="N494" s="823"/>
      <c r="O494" s="823"/>
      <c r="P494" s="823"/>
      <c r="Q494" s="823"/>
      <c r="R494" s="624"/>
      <c r="S494" s="638"/>
      <c r="T494" s="638"/>
      <c r="U494" s="624"/>
      <c r="V494" s="638"/>
      <c r="W494" s="990"/>
      <c r="X494" s="686" t="str">
        <f t="shared" si="30"/>
        <v xml:space="preserve"> </v>
      </c>
      <c r="Y494" s="786" t="str">
        <f t="shared" si="31"/>
        <v xml:space="preserve">  </v>
      </c>
    </row>
    <row r="495" spans="1:25" ht="18.75" x14ac:dyDescent="0.3">
      <c r="A495" s="823"/>
      <c r="B495" s="823"/>
      <c r="C495" s="823"/>
      <c r="D495" s="823"/>
      <c r="E495" s="823"/>
      <c r="F495" s="684"/>
      <c r="G495" s="990"/>
      <c r="H495" s="990"/>
      <c r="I495" s="786" t="str">
        <f t="shared" si="29"/>
        <v xml:space="preserve"> </v>
      </c>
      <c r="J495" s="786" t="str">
        <f t="shared" si="32"/>
        <v xml:space="preserve"> </v>
      </c>
      <c r="N495" s="823"/>
      <c r="O495" s="823"/>
      <c r="P495" s="823"/>
      <c r="Q495" s="823"/>
      <c r="R495" s="624"/>
      <c r="S495" s="638"/>
      <c r="T495" s="638"/>
      <c r="U495" s="624"/>
      <c r="V495" s="638"/>
      <c r="W495" s="990"/>
      <c r="X495" s="686" t="str">
        <f t="shared" si="30"/>
        <v xml:space="preserve"> </v>
      </c>
      <c r="Y495" s="786" t="str">
        <f t="shared" si="31"/>
        <v xml:space="preserve">  </v>
      </c>
    </row>
    <row r="496" spans="1:25" ht="18.75" x14ac:dyDescent="0.3">
      <c r="A496" s="823"/>
      <c r="B496" s="823"/>
      <c r="C496" s="823"/>
      <c r="D496" s="823"/>
      <c r="E496" s="823"/>
      <c r="F496" s="684"/>
      <c r="G496" s="990"/>
      <c r="H496" s="990"/>
      <c r="I496" s="786" t="str">
        <f t="shared" si="29"/>
        <v xml:space="preserve"> </v>
      </c>
      <c r="J496" s="786" t="str">
        <f t="shared" si="32"/>
        <v xml:space="preserve"> </v>
      </c>
      <c r="N496" s="823"/>
      <c r="O496" s="823"/>
      <c r="P496" s="823"/>
      <c r="Q496" s="823"/>
      <c r="R496" s="624"/>
      <c r="S496" s="638"/>
      <c r="T496" s="638"/>
      <c r="U496" s="624"/>
      <c r="V496" s="638"/>
      <c r="W496" s="990"/>
      <c r="X496" s="686" t="str">
        <f t="shared" si="30"/>
        <v xml:space="preserve"> </v>
      </c>
      <c r="Y496" s="786" t="str">
        <f t="shared" si="31"/>
        <v xml:space="preserve">  </v>
      </c>
    </row>
    <row r="497" spans="1:25" ht="18.75" x14ac:dyDescent="0.3">
      <c r="A497" s="823"/>
      <c r="B497" s="823"/>
      <c r="C497" s="823"/>
      <c r="D497" s="823"/>
      <c r="E497" s="823"/>
      <c r="F497" s="684"/>
      <c r="G497" s="990"/>
      <c r="H497" s="990"/>
      <c r="I497" s="786" t="str">
        <f t="shared" si="29"/>
        <v xml:space="preserve"> </v>
      </c>
      <c r="J497" s="786" t="str">
        <f t="shared" si="32"/>
        <v xml:space="preserve"> </v>
      </c>
      <c r="N497" s="823"/>
      <c r="O497" s="823"/>
      <c r="P497" s="823"/>
      <c r="Q497" s="823"/>
      <c r="R497" s="624"/>
      <c r="S497" s="638"/>
      <c r="T497" s="638"/>
      <c r="U497" s="624"/>
      <c r="V497" s="638"/>
      <c r="W497" s="990"/>
      <c r="X497" s="686" t="str">
        <f t="shared" si="30"/>
        <v xml:space="preserve"> </v>
      </c>
      <c r="Y497" s="786" t="str">
        <f t="shared" si="31"/>
        <v xml:space="preserve">  </v>
      </c>
    </row>
    <row r="498" spans="1:25" ht="18.75" x14ac:dyDescent="0.3">
      <c r="A498" s="823"/>
      <c r="B498" s="823"/>
      <c r="C498" s="823"/>
      <c r="D498" s="823"/>
      <c r="E498" s="823"/>
      <c r="F498" s="684"/>
      <c r="G498" s="990"/>
      <c r="H498" s="990"/>
      <c r="I498" s="786" t="str">
        <f t="shared" si="29"/>
        <v xml:space="preserve"> </v>
      </c>
      <c r="J498" s="786" t="str">
        <f t="shared" si="32"/>
        <v xml:space="preserve"> </v>
      </c>
      <c r="N498" s="823"/>
      <c r="O498" s="823"/>
      <c r="P498" s="823"/>
      <c r="Q498" s="823"/>
      <c r="R498" s="624"/>
      <c r="S498" s="638"/>
      <c r="T498" s="638"/>
      <c r="U498" s="624"/>
      <c r="V498" s="638"/>
      <c r="W498" s="990"/>
      <c r="X498" s="686" t="str">
        <f t="shared" si="30"/>
        <v xml:space="preserve"> </v>
      </c>
      <c r="Y498" s="786" t="str">
        <f t="shared" si="31"/>
        <v xml:space="preserve">  </v>
      </c>
    </row>
    <row r="499" spans="1:25" ht="18.75" x14ac:dyDescent="0.3">
      <c r="A499" s="823"/>
      <c r="B499" s="823"/>
      <c r="C499" s="823"/>
      <c r="D499" s="823"/>
      <c r="E499" s="823"/>
      <c r="F499" s="684"/>
      <c r="G499" s="990"/>
      <c r="H499" s="990"/>
      <c r="I499" s="786" t="str">
        <f t="shared" si="29"/>
        <v xml:space="preserve"> </v>
      </c>
      <c r="J499" s="786" t="str">
        <f t="shared" si="32"/>
        <v xml:space="preserve"> </v>
      </c>
      <c r="N499" s="823"/>
      <c r="O499" s="823"/>
      <c r="P499" s="823"/>
      <c r="Q499" s="823"/>
      <c r="R499" s="624"/>
      <c r="S499" s="638"/>
      <c r="T499" s="638"/>
      <c r="U499" s="624"/>
      <c r="V499" s="638"/>
      <c r="W499" s="990"/>
      <c r="X499" s="686" t="str">
        <f t="shared" si="30"/>
        <v xml:space="preserve"> </v>
      </c>
      <c r="Y499" s="786" t="str">
        <f t="shared" si="31"/>
        <v xml:space="preserve">  </v>
      </c>
    </row>
    <row r="500" spans="1:25" ht="18.75" x14ac:dyDescent="0.3">
      <c r="A500" s="823"/>
      <c r="B500" s="823"/>
      <c r="C500" s="823"/>
      <c r="D500" s="823"/>
      <c r="E500" s="823"/>
      <c r="F500" s="684"/>
      <c r="G500" s="990"/>
      <c r="H500" s="990"/>
      <c r="I500" s="786" t="str">
        <f t="shared" si="29"/>
        <v xml:space="preserve"> </v>
      </c>
      <c r="J500" s="786" t="str">
        <f t="shared" si="32"/>
        <v xml:space="preserve"> </v>
      </c>
      <c r="N500" s="823"/>
      <c r="O500" s="823"/>
      <c r="P500" s="823"/>
      <c r="Q500" s="823"/>
      <c r="R500" s="624"/>
      <c r="S500" s="638"/>
      <c r="T500" s="638"/>
      <c r="U500" s="624"/>
      <c r="V500" s="638"/>
      <c r="W500" s="990"/>
      <c r="X500" s="686" t="str">
        <f t="shared" si="30"/>
        <v xml:space="preserve"> </v>
      </c>
      <c r="Y500" s="786" t="str">
        <f t="shared" si="31"/>
        <v xml:space="preserve">  </v>
      </c>
    </row>
    <row r="501" spans="1:25" ht="18.75" x14ac:dyDescent="0.3">
      <c r="A501" s="823"/>
      <c r="B501" s="823"/>
      <c r="C501" s="823"/>
      <c r="D501" s="823"/>
      <c r="E501" s="823"/>
      <c r="F501" s="684"/>
      <c r="G501" s="990"/>
      <c r="H501" s="990"/>
      <c r="I501" s="786" t="str">
        <f t="shared" si="29"/>
        <v xml:space="preserve"> </v>
      </c>
      <c r="J501" s="786" t="str">
        <f t="shared" si="32"/>
        <v xml:space="preserve"> </v>
      </c>
      <c r="N501" s="823"/>
      <c r="O501" s="823"/>
      <c r="P501" s="823"/>
      <c r="Q501" s="823"/>
      <c r="R501" s="624"/>
      <c r="S501" s="638"/>
      <c r="T501" s="638"/>
      <c r="U501" s="624"/>
      <c r="V501" s="638"/>
      <c r="W501" s="990"/>
      <c r="X501" s="686" t="str">
        <f t="shared" si="30"/>
        <v xml:space="preserve"> </v>
      </c>
      <c r="Y501" s="786" t="str">
        <f t="shared" si="31"/>
        <v xml:space="preserve">  </v>
      </c>
    </row>
    <row r="502" spans="1:25" ht="18.75" x14ac:dyDescent="0.3">
      <c r="A502" s="823"/>
      <c r="B502" s="823"/>
      <c r="C502" s="823"/>
      <c r="D502" s="823"/>
      <c r="E502" s="823"/>
      <c r="F502" s="684"/>
      <c r="G502" s="990"/>
      <c r="H502" s="990"/>
      <c r="I502" s="786" t="str">
        <f t="shared" si="29"/>
        <v xml:space="preserve"> </v>
      </c>
      <c r="J502" s="786" t="str">
        <f t="shared" si="32"/>
        <v xml:space="preserve"> </v>
      </c>
      <c r="N502" s="823"/>
      <c r="O502" s="823"/>
      <c r="P502" s="823"/>
      <c r="Q502" s="823"/>
      <c r="R502" s="624"/>
      <c r="S502" s="638"/>
      <c r="T502" s="638"/>
      <c r="U502" s="624"/>
      <c r="V502" s="638"/>
      <c r="W502" s="990"/>
      <c r="X502" s="686" t="str">
        <f t="shared" si="30"/>
        <v xml:space="preserve"> </v>
      </c>
      <c r="Y502" s="786" t="str">
        <f t="shared" si="31"/>
        <v xml:space="preserve">  </v>
      </c>
    </row>
    <row r="503" spans="1:25" ht="18.75" x14ac:dyDescent="0.3">
      <c r="A503" s="823"/>
      <c r="B503" s="823"/>
      <c r="C503" s="823"/>
      <c r="D503" s="823"/>
      <c r="E503" s="823"/>
      <c r="F503" s="684"/>
      <c r="G503" s="990"/>
      <c r="H503" s="990"/>
      <c r="I503" s="786" t="str">
        <f t="shared" si="29"/>
        <v xml:space="preserve"> </v>
      </c>
      <c r="J503" s="786" t="str">
        <f t="shared" si="32"/>
        <v xml:space="preserve"> </v>
      </c>
      <c r="N503" s="823"/>
      <c r="O503" s="823"/>
      <c r="P503" s="823"/>
      <c r="Q503" s="823"/>
      <c r="R503" s="624"/>
      <c r="S503" s="638"/>
      <c r="T503" s="638"/>
      <c r="U503" s="624"/>
      <c r="V503" s="638"/>
      <c r="W503" s="990"/>
      <c r="X503" s="686" t="str">
        <f t="shared" si="30"/>
        <v xml:space="preserve"> </v>
      </c>
      <c r="Y503" s="786" t="str">
        <f t="shared" si="31"/>
        <v xml:space="preserve">  </v>
      </c>
    </row>
    <row r="504" spans="1:25" ht="18.75" x14ac:dyDescent="0.3">
      <c r="A504" s="823"/>
      <c r="B504" s="823"/>
      <c r="C504" s="823"/>
      <c r="D504" s="823"/>
      <c r="E504" s="823"/>
      <c r="F504" s="684"/>
      <c r="G504" s="990"/>
      <c r="H504" s="990"/>
      <c r="I504" s="786" t="str">
        <f t="shared" si="29"/>
        <v xml:space="preserve"> </v>
      </c>
      <c r="J504" s="786" t="str">
        <f t="shared" si="32"/>
        <v xml:space="preserve"> </v>
      </c>
      <c r="N504" s="823"/>
      <c r="O504" s="823"/>
      <c r="P504" s="823"/>
      <c r="Q504" s="823"/>
      <c r="R504" s="624"/>
      <c r="S504" s="638"/>
      <c r="T504" s="638"/>
      <c r="U504" s="624"/>
      <c r="V504" s="638"/>
      <c r="W504" s="990"/>
      <c r="X504" s="686" t="str">
        <f t="shared" si="30"/>
        <v xml:space="preserve"> </v>
      </c>
      <c r="Y504" s="786" t="str">
        <f t="shared" si="31"/>
        <v xml:space="preserve">  </v>
      </c>
    </row>
    <row r="505" spans="1:25" ht="18.75" x14ac:dyDescent="0.3">
      <c r="A505" s="823"/>
      <c r="B505" s="823"/>
      <c r="C505" s="823"/>
      <c r="D505" s="823"/>
      <c r="E505" s="823"/>
      <c r="F505" s="684"/>
      <c r="G505" s="990"/>
      <c r="H505" s="990"/>
      <c r="I505" s="786" t="str">
        <f t="shared" si="29"/>
        <v xml:space="preserve"> </v>
      </c>
      <c r="J505" s="786" t="str">
        <f t="shared" si="32"/>
        <v xml:space="preserve"> </v>
      </c>
      <c r="N505" s="823"/>
      <c r="O505" s="823"/>
      <c r="P505" s="823"/>
      <c r="Q505" s="823"/>
      <c r="R505" s="624"/>
      <c r="S505" s="638"/>
      <c r="T505" s="638"/>
      <c r="U505" s="624"/>
      <c r="V505" s="638"/>
      <c r="W505" s="990"/>
      <c r="X505" s="686" t="str">
        <f t="shared" si="30"/>
        <v xml:space="preserve"> </v>
      </c>
      <c r="Y505" s="786" t="str">
        <f t="shared" si="31"/>
        <v xml:space="preserve">  </v>
      </c>
    </row>
    <row r="506" spans="1:25" ht="18.75" x14ac:dyDescent="0.3">
      <c r="A506" s="823"/>
      <c r="B506" s="823"/>
      <c r="C506" s="823"/>
      <c r="D506" s="823"/>
      <c r="E506" s="823"/>
      <c r="F506" s="684"/>
      <c r="G506" s="990"/>
      <c r="H506" s="990"/>
      <c r="I506" s="786" t="str">
        <f t="shared" si="29"/>
        <v xml:space="preserve"> </v>
      </c>
      <c r="J506" s="786" t="str">
        <f t="shared" si="32"/>
        <v xml:space="preserve"> </v>
      </c>
      <c r="N506" s="823"/>
      <c r="O506" s="823"/>
      <c r="P506" s="823"/>
      <c r="Q506" s="823"/>
      <c r="R506" s="624"/>
      <c r="S506" s="638"/>
      <c r="T506" s="638"/>
      <c r="U506" s="624"/>
      <c r="V506" s="638"/>
      <c r="W506" s="990"/>
      <c r="X506" s="686" t="str">
        <f t="shared" si="30"/>
        <v xml:space="preserve"> </v>
      </c>
      <c r="Y506" s="786" t="str">
        <f t="shared" si="31"/>
        <v xml:space="preserve">  </v>
      </c>
    </row>
    <row r="507" spans="1:25" ht="18.75" x14ac:dyDescent="0.3">
      <c r="A507" s="823"/>
      <c r="B507" s="823"/>
      <c r="C507" s="823"/>
      <c r="D507" s="823"/>
      <c r="E507" s="823"/>
      <c r="F507" s="684"/>
      <c r="G507" s="990"/>
      <c r="H507" s="990"/>
      <c r="I507" s="786" t="str">
        <f t="shared" si="29"/>
        <v xml:space="preserve"> </v>
      </c>
      <c r="J507" s="786" t="str">
        <f t="shared" si="32"/>
        <v xml:space="preserve"> </v>
      </c>
      <c r="N507" s="823"/>
      <c r="O507" s="823"/>
      <c r="P507" s="823"/>
      <c r="Q507" s="823"/>
      <c r="R507" s="624"/>
      <c r="S507" s="638"/>
      <c r="T507" s="638"/>
      <c r="U507" s="624"/>
      <c r="V507" s="638"/>
      <c r="W507" s="990"/>
      <c r="X507" s="686" t="str">
        <f t="shared" si="30"/>
        <v xml:space="preserve"> </v>
      </c>
      <c r="Y507" s="786" t="str">
        <f t="shared" si="31"/>
        <v xml:space="preserve">  </v>
      </c>
    </row>
    <row r="508" spans="1:25" ht="18.75" x14ac:dyDescent="0.3">
      <c r="A508" s="823"/>
      <c r="B508" s="823"/>
      <c r="C508" s="823"/>
      <c r="D508" s="823"/>
      <c r="E508" s="823"/>
      <c r="F508" s="684"/>
      <c r="G508" s="990"/>
      <c r="H508" s="990"/>
      <c r="I508" s="786" t="str">
        <f t="shared" si="29"/>
        <v xml:space="preserve"> </v>
      </c>
      <c r="J508" s="786" t="str">
        <f t="shared" si="32"/>
        <v xml:space="preserve"> </v>
      </c>
      <c r="N508" s="823"/>
      <c r="O508" s="823"/>
      <c r="P508" s="823"/>
      <c r="Q508" s="823"/>
      <c r="R508" s="624"/>
      <c r="S508" s="638"/>
      <c r="T508" s="638"/>
      <c r="U508" s="624"/>
      <c r="V508" s="638"/>
      <c r="W508" s="990"/>
      <c r="X508" s="686" t="str">
        <f t="shared" si="30"/>
        <v xml:space="preserve"> </v>
      </c>
      <c r="Y508" s="786" t="str">
        <f t="shared" si="31"/>
        <v xml:space="preserve">  </v>
      </c>
    </row>
    <row r="509" spans="1:25" ht="18.75" x14ac:dyDescent="0.3">
      <c r="A509" s="823"/>
      <c r="B509" s="823"/>
      <c r="C509" s="823"/>
      <c r="D509" s="823"/>
      <c r="E509" s="823"/>
      <c r="F509" s="684"/>
      <c r="G509" s="990"/>
      <c r="H509" s="990"/>
      <c r="I509" s="786" t="str">
        <f t="shared" si="29"/>
        <v xml:space="preserve"> </v>
      </c>
      <c r="J509" s="786" t="str">
        <f t="shared" si="32"/>
        <v xml:space="preserve"> </v>
      </c>
      <c r="N509" s="823"/>
      <c r="O509" s="823"/>
      <c r="P509" s="823"/>
      <c r="Q509" s="823"/>
      <c r="R509" s="624"/>
      <c r="S509" s="638"/>
      <c r="T509" s="638"/>
      <c r="U509" s="624"/>
      <c r="V509" s="638"/>
      <c r="W509" s="990"/>
      <c r="X509" s="686" t="str">
        <f t="shared" si="30"/>
        <v xml:space="preserve"> </v>
      </c>
      <c r="Y509" s="786" t="str">
        <f t="shared" si="31"/>
        <v xml:space="preserve">  </v>
      </c>
    </row>
    <row r="510" spans="1:25" ht="18.75" x14ac:dyDescent="0.3">
      <c r="A510" s="823"/>
      <c r="B510" s="823"/>
      <c r="C510" s="823"/>
      <c r="D510" s="823"/>
      <c r="E510" s="823"/>
      <c r="F510" s="684"/>
      <c r="G510" s="990"/>
      <c r="H510" s="990"/>
      <c r="I510" s="786" t="str">
        <f t="shared" si="29"/>
        <v xml:space="preserve"> </v>
      </c>
      <c r="J510" s="786" t="str">
        <f t="shared" si="32"/>
        <v xml:space="preserve"> </v>
      </c>
      <c r="N510" s="823"/>
      <c r="O510" s="823"/>
      <c r="P510" s="823"/>
      <c r="Q510" s="823"/>
      <c r="R510" s="624"/>
      <c r="S510" s="638"/>
      <c r="T510" s="638"/>
      <c r="U510" s="624"/>
      <c r="V510" s="638"/>
      <c r="W510" s="990"/>
      <c r="X510" s="686" t="str">
        <f t="shared" si="30"/>
        <v xml:space="preserve"> </v>
      </c>
      <c r="Y510" s="786" t="str">
        <f t="shared" si="31"/>
        <v xml:space="preserve">  </v>
      </c>
    </row>
    <row r="511" spans="1:25" ht="18.75" x14ac:dyDescent="0.3">
      <c r="A511" s="823"/>
      <c r="B511" s="823"/>
      <c r="C511" s="823"/>
      <c r="D511" s="823"/>
      <c r="E511" s="823"/>
      <c r="F511" s="684"/>
      <c r="G511" s="990"/>
      <c r="H511" s="990"/>
      <c r="I511" s="786" t="str">
        <f t="shared" si="29"/>
        <v xml:space="preserve"> </v>
      </c>
      <c r="J511" s="786" t="str">
        <f t="shared" si="32"/>
        <v xml:space="preserve"> </v>
      </c>
      <c r="N511" s="823"/>
      <c r="O511" s="823"/>
      <c r="P511" s="823"/>
      <c r="Q511" s="823"/>
      <c r="R511" s="624"/>
      <c r="S511" s="638"/>
      <c r="T511" s="638"/>
      <c r="U511" s="624"/>
      <c r="V511" s="638"/>
      <c r="W511" s="990"/>
      <c r="X511" s="686" t="str">
        <f t="shared" si="30"/>
        <v xml:space="preserve"> </v>
      </c>
      <c r="Y511" s="786" t="str">
        <f t="shared" si="31"/>
        <v xml:space="preserve">  </v>
      </c>
    </row>
    <row r="512" spans="1:25" ht="18.75" x14ac:dyDescent="0.3">
      <c r="A512" s="823"/>
      <c r="B512" s="823"/>
      <c r="C512" s="823"/>
      <c r="D512" s="823"/>
      <c r="E512" s="823"/>
      <c r="F512" s="684"/>
      <c r="G512" s="990"/>
      <c r="H512" s="990"/>
      <c r="I512" s="786" t="str">
        <f t="shared" si="29"/>
        <v xml:space="preserve"> </v>
      </c>
      <c r="J512" s="786" t="str">
        <f t="shared" si="32"/>
        <v xml:space="preserve"> </v>
      </c>
      <c r="N512" s="823"/>
      <c r="O512" s="823"/>
      <c r="P512" s="823"/>
      <c r="Q512" s="823"/>
      <c r="R512" s="624"/>
      <c r="S512" s="638"/>
      <c r="T512" s="638"/>
      <c r="U512" s="624"/>
      <c r="V512" s="638"/>
      <c r="W512" s="990"/>
      <c r="X512" s="686" t="str">
        <f t="shared" si="30"/>
        <v xml:space="preserve"> </v>
      </c>
      <c r="Y512" s="786" t="str">
        <f t="shared" si="31"/>
        <v xml:space="preserve">  </v>
      </c>
    </row>
    <row r="513" spans="1:25" ht="18.75" x14ac:dyDescent="0.3">
      <c r="A513" s="823"/>
      <c r="B513" s="823"/>
      <c r="C513" s="823"/>
      <c r="D513" s="823"/>
      <c r="E513" s="823"/>
      <c r="F513" s="684"/>
      <c r="G513" s="990"/>
      <c r="H513" s="990"/>
      <c r="I513" s="786" t="str">
        <f t="shared" si="29"/>
        <v xml:space="preserve"> </v>
      </c>
      <c r="J513" s="786" t="str">
        <f t="shared" si="32"/>
        <v xml:space="preserve"> </v>
      </c>
      <c r="N513" s="823"/>
      <c r="O513" s="823"/>
      <c r="P513" s="823"/>
      <c r="Q513" s="823"/>
      <c r="R513" s="624"/>
      <c r="S513" s="638"/>
      <c r="T513" s="638"/>
      <c r="U513" s="624"/>
      <c r="V513" s="638"/>
      <c r="W513" s="990"/>
      <c r="X513" s="686" t="str">
        <f t="shared" si="30"/>
        <v xml:space="preserve"> </v>
      </c>
      <c r="Y513" s="786" t="str">
        <f t="shared" si="31"/>
        <v xml:space="preserve">  </v>
      </c>
    </row>
    <row r="514" spans="1:25" ht="18.75" x14ac:dyDescent="0.3">
      <c r="A514" s="823"/>
      <c r="B514" s="823"/>
      <c r="C514" s="823"/>
      <c r="D514" s="823"/>
      <c r="E514" s="823"/>
      <c r="F514" s="684"/>
      <c r="G514" s="990"/>
      <c r="H514" s="990"/>
      <c r="I514" s="786" t="str">
        <f t="shared" si="29"/>
        <v xml:space="preserve"> </v>
      </c>
      <c r="J514" s="786" t="str">
        <f t="shared" si="32"/>
        <v xml:space="preserve"> </v>
      </c>
      <c r="N514" s="823"/>
      <c r="O514" s="823"/>
      <c r="P514" s="823"/>
      <c r="Q514" s="823"/>
      <c r="R514" s="624"/>
      <c r="S514" s="638"/>
      <c r="T514" s="638"/>
      <c r="U514" s="624"/>
      <c r="V514" s="638"/>
      <c r="W514" s="990"/>
      <c r="X514" s="686" t="str">
        <f t="shared" si="30"/>
        <v xml:space="preserve"> </v>
      </c>
      <c r="Y514" s="786" t="str">
        <f t="shared" si="31"/>
        <v xml:space="preserve">  </v>
      </c>
    </row>
    <row r="515" spans="1:25" ht="18.75" x14ac:dyDescent="0.3">
      <c r="A515" s="823"/>
      <c r="B515" s="823"/>
      <c r="C515" s="823"/>
      <c r="D515" s="823"/>
      <c r="E515" s="823"/>
      <c r="F515" s="684"/>
      <c r="G515" s="990"/>
      <c r="H515" s="990"/>
      <c r="I515" s="786" t="str">
        <f t="shared" si="29"/>
        <v xml:space="preserve"> </v>
      </c>
      <c r="J515" s="786" t="str">
        <f t="shared" si="32"/>
        <v xml:space="preserve"> </v>
      </c>
      <c r="N515" s="823"/>
      <c r="O515" s="823"/>
      <c r="P515" s="823"/>
      <c r="Q515" s="823"/>
      <c r="R515" s="624"/>
      <c r="S515" s="638"/>
      <c r="T515" s="638"/>
      <c r="U515" s="624"/>
      <c r="V515" s="638"/>
      <c r="W515" s="990"/>
      <c r="X515" s="686" t="str">
        <f t="shared" si="30"/>
        <v xml:space="preserve"> </v>
      </c>
      <c r="Y515" s="786" t="str">
        <f t="shared" si="31"/>
        <v xml:space="preserve">  </v>
      </c>
    </row>
    <row r="516" spans="1:25" ht="18.75" x14ac:dyDescent="0.3">
      <c r="A516" s="823"/>
      <c r="B516" s="823"/>
      <c r="C516" s="823"/>
      <c r="D516" s="823"/>
      <c r="E516" s="823"/>
      <c r="F516" s="684"/>
      <c r="G516" s="990"/>
      <c r="H516" s="990"/>
      <c r="I516" s="786" t="str">
        <f t="shared" si="29"/>
        <v xml:space="preserve"> </v>
      </c>
      <c r="J516" s="786" t="str">
        <f t="shared" si="32"/>
        <v xml:space="preserve"> </v>
      </c>
      <c r="N516" s="823"/>
      <c r="O516" s="823"/>
      <c r="P516" s="823"/>
      <c r="Q516" s="823"/>
      <c r="R516" s="624"/>
      <c r="S516" s="638"/>
      <c r="T516" s="638"/>
      <c r="U516" s="624"/>
      <c r="V516" s="638"/>
      <c r="W516" s="990"/>
      <c r="X516" s="686" t="str">
        <f t="shared" si="30"/>
        <v xml:space="preserve"> </v>
      </c>
      <c r="Y516" s="786" t="str">
        <f t="shared" si="31"/>
        <v xml:space="preserve">  </v>
      </c>
    </row>
    <row r="517" spans="1:25" ht="18.75" x14ac:dyDescent="0.3">
      <c r="A517" s="823"/>
      <c r="B517" s="823"/>
      <c r="C517" s="823"/>
      <c r="D517" s="823"/>
      <c r="E517" s="823"/>
      <c r="F517" s="684"/>
      <c r="G517" s="990"/>
      <c r="H517" s="990"/>
      <c r="I517" s="786" t="str">
        <f t="shared" si="29"/>
        <v xml:space="preserve"> </v>
      </c>
      <c r="J517" s="786" t="str">
        <f t="shared" si="32"/>
        <v xml:space="preserve"> </v>
      </c>
      <c r="N517" s="823"/>
      <c r="O517" s="823"/>
      <c r="P517" s="823"/>
      <c r="Q517" s="823"/>
      <c r="R517" s="624"/>
      <c r="S517" s="638"/>
      <c r="T517" s="638"/>
      <c r="U517" s="624"/>
      <c r="V517" s="638"/>
      <c r="W517" s="990"/>
      <c r="X517" s="686" t="str">
        <f t="shared" si="30"/>
        <v xml:space="preserve"> </v>
      </c>
      <c r="Y517" s="786" t="str">
        <f t="shared" si="31"/>
        <v xml:space="preserve">  </v>
      </c>
    </row>
    <row r="518" spans="1:25" ht="18.75" x14ac:dyDescent="0.3">
      <c r="A518" s="823"/>
      <c r="B518" s="823"/>
      <c r="C518" s="823"/>
      <c r="D518" s="823"/>
      <c r="E518" s="823"/>
      <c r="F518" s="684"/>
      <c r="G518" s="990"/>
      <c r="H518" s="990"/>
      <c r="I518" s="786" t="str">
        <f t="shared" si="29"/>
        <v xml:space="preserve"> </v>
      </c>
      <c r="J518" s="786" t="str">
        <f t="shared" si="32"/>
        <v xml:space="preserve"> </v>
      </c>
      <c r="N518" s="823"/>
      <c r="O518" s="823"/>
      <c r="P518" s="823"/>
      <c r="Q518" s="823"/>
      <c r="R518" s="624"/>
      <c r="S518" s="638"/>
      <c r="T518" s="638"/>
      <c r="U518" s="624"/>
      <c r="V518" s="638"/>
      <c r="W518" s="990"/>
      <c r="X518" s="686" t="str">
        <f t="shared" si="30"/>
        <v xml:space="preserve"> </v>
      </c>
      <c r="Y518" s="786" t="str">
        <f t="shared" si="31"/>
        <v xml:space="preserve">  </v>
      </c>
    </row>
    <row r="519" spans="1:25" ht="18.75" x14ac:dyDescent="0.3">
      <c r="A519" s="823"/>
      <c r="B519" s="823"/>
      <c r="C519" s="823"/>
      <c r="D519" s="823"/>
      <c r="E519" s="823"/>
      <c r="F519" s="684"/>
      <c r="G519" s="990"/>
      <c r="H519" s="990"/>
      <c r="I519" s="786" t="str">
        <f t="shared" ref="I519:I582" si="33">IF(H519&gt;0,H519*0.187*10^-3," ")</f>
        <v xml:space="preserve"> </v>
      </c>
      <c r="J519" s="786" t="str">
        <f t="shared" si="32"/>
        <v xml:space="preserve"> </v>
      </c>
      <c r="N519" s="823"/>
      <c r="O519" s="823"/>
      <c r="P519" s="823"/>
      <c r="Q519" s="823"/>
      <c r="R519" s="624"/>
      <c r="S519" s="638"/>
      <c r="T519" s="638"/>
      <c r="U519" s="624"/>
      <c r="V519" s="638"/>
      <c r="W519" s="990"/>
      <c r="X519" s="686" t="str">
        <f t="shared" ref="X519:X582" si="34">IF(W519&gt;0,W519*0.187*10^-3," ")</f>
        <v xml:space="preserve"> </v>
      </c>
      <c r="Y519" s="786" t="str">
        <f t="shared" ref="Y519:Y582" si="35">IFERROR(W519/V519,"  ")</f>
        <v xml:space="preserve">  </v>
      </c>
    </row>
    <row r="520" spans="1:25" ht="18.75" x14ac:dyDescent="0.3">
      <c r="A520" s="823"/>
      <c r="B520" s="823"/>
      <c r="C520" s="823"/>
      <c r="D520" s="823"/>
      <c r="E520" s="823"/>
      <c r="F520" s="684"/>
      <c r="G520" s="990"/>
      <c r="H520" s="990"/>
      <c r="I520" s="786" t="str">
        <f t="shared" si="33"/>
        <v xml:space="preserve"> </v>
      </c>
      <c r="J520" s="786" t="str">
        <f t="shared" si="32"/>
        <v xml:space="preserve"> </v>
      </c>
      <c r="N520" s="823"/>
      <c r="O520" s="823"/>
      <c r="P520" s="823"/>
      <c r="Q520" s="823"/>
      <c r="R520" s="624"/>
      <c r="S520" s="638"/>
      <c r="T520" s="638"/>
      <c r="U520" s="624"/>
      <c r="V520" s="638"/>
      <c r="W520" s="990"/>
      <c r="X520" s="686" t="str">
        <f t="shared" si="34"/>
        <v xml:space="preserve"> </v>
      </c>
      <c r="Y520" s="786" t="str">
        <f t="shared" si="35"/>
        <v xml:space="preserve">  </v>
      </c>
    </row>
    <row r="521" spans="1:25" ht="18.75" x14ac:dyDescent="0.3">
      <c r="A521" s="823"/>
      <c r="B521" s="823"/>
      <c r="C521" s="823"/>
      <c r="D521" s="823"/>
      <c r="E521" s="823"/>
      <c r="F521" s="684"/>
      <c r="G521" s="990"/>
      <c r="H521" s="990"/>
      <c r="I521" s="786" t="str">
        <f t="shared" si="33"/>
        <v xml:space="preserve"> </v>
      </c>
      <c r="J521" s="786" t="str">
        <f t="shared" si="32"/>
        <v xml:space="preserve"> </v>
      </c>
      <c r="N521" s="823"/>
      <c r="O521" s="823"/>
      <c r="P521" s="823"/>
      <c r="Q521" s="823"/>
      <c r="R521" s="624"/>
      <c r="S521" s="638"/>
      <c r="T521" s="638"/>
      <c r="U521" s="624"/>
      <c r="V521" s="638"/>
      <c r="W521" s="990"/>
      <c r="X521" s="686" t="str">
        <f t="shared" si="34"/>
        <v xml:space="preserve"> </v>
      </c>
      <c r="Y521" s="786" t="str">
        <f t="shared" si="35"/>
        <v xml:space="preserve">  </v>
      </c>
    </row>
    <row r="522" spans="1:25" ht="18.75" x14ac:dyDescent="0.3">
      <c r="A522" s="823"/>
      <c r="B522" s="823"/>
      <c r="C522" s="823"/>
      <c r="D522" s="823"/>
      <c r="E522" s="823"/>
      <c r="F522" s="684"/>
      <c r="G522" s="990"/>
      <c r="H522" s="990"/>
      <c r="I522" s="786" t="str">
        <f t="shared" si="33"/>
        <v xml:space="preserve"> </v>
      </c>
      <c r="J522" s="786" t="str">
        <f t="shared" si="32"/>
        <v xml:space="preserve"> </v>
      </c>
      <c r="N522" s="823"/>
      <c r="O522" s="823"/>
      <c r="P522" s="823"/>
      <c r="Q522" s="823"/>
      <c r="R522" s="624"/>
      <c r="S522" s="638"/>
      <c r="T522" s="638"/>
      <c r="U522" s="624"/>
      <c r="V522" s="638"/>
      <c r="W522" s="990"/>
      <c r="X522" s="686" t="str">
        <f t="shared" si="34"/>
        <v xml:space="preserve"> </v>
      </c>
      <c r="Y522" s="786" t="str">
        <f t="shared" si="35"/>
        <v xml:space="preserve">  </v>
      </c>
    </row>
    <row r="523" spans="1:25" ht="18.75" x14ac:dyDescent="0.3">
      <c r="A523" s="823"/>
      <c r="B523" s="823"/>
      <c r="C523" s="823"/>
      <c r="D523" s="823"/>
      <c r="E523" s="823"/>
      <c r="F523" s="684"/>
      <c r="G523" s="990"/>
      <c r="H523" s="990"/>
      <c r="I523" s="786" t="str">
        <f t="shared" si="33"/>
        <v xml:space="preserve"> </v>
      </c>
      <c r="J523" s="786" t="str">
        <f t="shared" si="32"/>
        <v xml:space="preserve"> </v>
      </c>
      <c r="N523" s="823"/>
      <c r="O523" s="823"/>
      <c r="P523" s="823"/>
      <c r="Q523" s="823"/>
      <c r="R523" s="624"/>
      <c r="S523" s="638"/>
      <c r="T523" s="638"/>
      <c r="U523" s="624"/>
      <c r="V523" s="638"/>
      <c r="W523" s="990"/>
      <c r="X523" s="686" t="str">
        <f t="shared" si="34"/>
        <v xml:space="preserve"> </v>
      </c>
      <c r="Y523" s="786" t="str">
        <f t="shared" si="35"/>
        <v xml:space="preserve">  </v>
      </c>
    </row>
    <row r="524" spans="1:25" ht="18.75" x14ac:dyDescent="0.3">
      <c r="A524" s="823"/>
      <c r="B524" s="823"/>
      <c r="C524" s="823"/>
      <c r="D524" s="823"/>
      <c r="E524" s="823"/>
      <c r="F524" s="684"/>
      <c r="G524" s="990"/>
      <c r="H524" s="990"/>
      <c r="I524" s="786" t="str">
        <f t="shared" si="33"/>
        <v xml:space="preserve"> </v>
      </c>
      <c r="J524" s="786" t="str">
        <f t="shared" si="32"/>
        <v xml:space="preserve"> </v>
      </c>
      <c r="N524" s="823"/>
      <c r="O524" s="823"/>
      <c r="P524" s="823"/>
      <c r="Q524" s="823"/>
      <c r="R524" s="624"/>
      <c r="S524" s="638"/>
      <c r="T524" s="638"/>
      <c r="U524" s="624"/>
      <c r="V524" s="638"/>
      <c r="W524" s="990"/>
      <c r="X524" s="686" t="str">
        <f t="shared" si="34"/>
        <v xml:space="preserve"> </v>
      </c>
      <c r="Y524" s="786" t="str">
        <f t="shared" si="35"/>
        <v xml:space="preserve">  </v>
      </c>
    </row>
    <row r="525" spans="1:25" ht="18.75" x14ac:dyDescent="0.3">
      <c r="A525" s="823"/>
      <c r="B525" s="823"/>
      <c r="C525" s="823"/>
      <c r="D525" s="823"/>
      <c r="E525" s="823"/>
      <c r="F525" s="684"/>
      <c r="G525" s="990"/>
      <c r="H525" s="990"/>
      <c r="I525" s="786" t="str">
        <f t="shared" si="33"/>
        <v xml:space="preserve"> </v>
      </c>
      <c r="J525" s="786" t="str">
        <f t="shared" si="32"/>
        <v xml:space="preserve"> </v>
      </c>
      <c r="N525" s="823"/>
      <c r="O525" s="823"/>
      <c r="P525" s="823"/>
      <c r="Q525" s="823"/>
      <c r="R525" s="624"/>
      <c r="S525" s="638"/>
      <c r="T525" s="638"/>
      <c r="U525" s="624"/>
      <c r="V525" s="638"/>
      <c r="W525" s="990"/>
      <c r="X525" s="686" t="str">
        <f t="shared" si="34"/>
        <v xml:space="preserve"> </v>
      </c>
      <c r="Y525" s="786" t="str">
        <f t="shared" si="35"/>
        <v xml:space="preserve">  </v>
      </c>
    </row>
    <row r="526" spans="1:25" ht="18.75" x14ac:dyDescent="0.3">
      <c r="A526" s="823"/>
      <c r="B526" s="823"/>
      <c r="C526" s="823"/>
      <c r="D526" s="823"/>
      <c r="E526" s="823"/>
      <c r="F526" s="684"/>
      <c r="G526" s="990"/>
      <c r="H526" s="990"/>
      <c r="I526" s="786" t="str">
        <f t="shared" si="33"/>
        <v xml:space="preserve"> </v>
      </c>
      <c r="J526" s="786" t="str">
        <f t="shared" si="32"/>
        <v xml:space="preserve"> </v>
      </c>
      <c r="N526" s="823"/>
      <c r="O526" s="823"/>
      <c r="P526" s="823"/>
      <c r="Q526" s="823"/>
      <c r="R526" s="624"/>
      <c r="S526" s="638"/>
      <c r="T526" s="638"/>
      <c r="U526" s="624"/>
      <c r="V526" s="638"/>
      <c r="W526" s="990"/>
      <c r="X526" s="686" t="str">
        <f t="shared" si="34"/>
        <v xml:space="preserve"> </v>
      </c>
      <c r="Y526" s="786" t="str">
        <f t="shared" si="35"/>
        <v xml:space="preserve">  </v>
      </c>
    </row>
    <row r="527" spans="1:25" ht="18.75" x14ac:dyDescent="0.3">
      <c r="A527" s="823"/>
      <c r="B527" s="823"/>
      <c r="C527" s="823"/>
      <c r="D527" s="823"/>
      <c r="E527" s="823"/>
      <c r="F527" s="684"/>
      <c r="G527" s="990"/>
      <c r="H527" s="990"/>
      <c r="I527" s="786" t="str">
        <f t="shared" si="33"/>
        <v xml:space="preserve"> </v>
      </c>
      <c r="J527" s="786" t="str">
        <f t="shared" si="32"/>
        <v xml:space="preserve"> </v>
      </c>
      <c r="N527" s="823"/>
      <c r="O527" s="823"/>
      <c r="P527" s="823"/>
      <c r="Q527" s="823"/>
      <c r="R527" s="624"/>
      <c r="S527" s="638"/>
      <c r="T527" s="638"/>
      <c r="U527" s="624"/>
      <c r="V527" s="638"/>
      <c r="W527" s="990"/>
      <c r="X527" s="686" t="str">
        <f t="shared" si="34"/>
        <v xml:space="preserve"> </v>
      </c>
      <c r="Y527" s="786" t="str">
        <f t="shared" si="35"/>
        <v xml:space="preserve">  </v>
      </c>
    </row>
    <row r="528" spans="1:25" ht="18.75" x14ac:dyDescent="0.3">
      <c r="A528" s="823"/>
      <c r="B528" s="823"/>
      <c r="C528" s="823"/>
      <c r="D528" s="823"/>
      <c r="E528" s="823"/>
      <c r="F528" s="684"/>
      <c r="G528" s="990"/>
      <c r="H528" s="990"/>
      <c r="I528" s="786" t="str">
        <f t="shared" si="33"/>
        <v xml:space="preserve"> </v>
      </c>
      <c r="J528" s="786" t="str">
        <f t="shared" si="32"/>
        <v xml:space="preserve"> </v>
      </c>
      <c r="N528" s="823"/>
      <c r="O528" s="823"/>
      <c r="P528" s="823"/>
      <c r="Q528" s="823"/>
      <c r="R528" s="624"/>
      <c r="S528" s="638"/>
      <c r="T528" s="638"/>
      <c r="U528" s="624"/>
      <c r="V528" s="638"/>
      <c r="W528" s="990"/>
      <c r="X528" s="686" t="str">
        <f t="shared" si="34"/>
        <v xml:space="preserve"> </v>
      </c>
      <c r="Y528" s="786" t="str">
        <f t="shared" si="35"/>
        <v xml:space="preserve">  </v>
      </c>
    </row>
    <row r="529" spans="1:25" ht="18.75" x14ac:dyDescent="0.3">
      <c r="A529" s="823"/>
      <c r="B529" s="823"/>
      <c r="C529" s="823"/>
      <c r="D529" s="823"/>
      <c r="E529" s="823"/>
      <c r="F529" s="684"/>
      <c r="G529" s="990"/>
      <c r="H529" s="990"/>
      <c r="I529" s="786" t="str">
        <f t="shared" si="33"/>
        <v xml:space="preserve"> </v>
      </c>
      <c r="J529" s="786" t="str">
        <f t="shared" si="32"/>
        <v xml:space="preserve"> </v>
      </c>
      <c r="N529" s="823"/>
      <c r="O529" s="823"/>
      <c r="P529" s="823"/>
      <c r="Q529" s="823"/>
      <c r="R529" s="624"/>
      <c r="S529" s="638"/>
      <c r="T529" s="638"/>
      <c r="U529" s="624"/>
      <c r="V529" s="638"/>
      <c r="W529" s="990"/>
      <c r="X529" s="686" t="str">
        <f t="shared" si="34"/>
        <v xml:space="preserve"> </v>
      </c>
      <c r="Y529" s="786" t="str">
        <f t="shared" si="35"/>
        <v xml:space="preserve">  </v>
      </c>
    </row>
    <row r="530" spans="1:25" ht="18.75" x14ac:dyDescent="0.3">
      <c r="A530" s="823"/>
      <c r="B530" s="823"/>
      <c r="C530" s="823"/>
      <c r="D530" s="823"/>
      <c r="E530" s="823"/>
      <c r="F530" s="684"/>
      <c r="G530" s="990"/>
      <c r="H530" s="990"/>
      <c r="I530" s="786" t="str">
        <f t="shared" si="33"/>
        <v xml:space="preserve"> </v>
      </c>
      <c r="J530" s="786" t="str">
        <f t="shared" si="32"/>
        <v xml:space="preserve"> </v>
      </c>
      <c r="N530" s="823"/>
      <c r="O530" s="823"/>
      <c r="P530" s="823"/>
      <c r="Q530" s="823"/>
      <c r="R530" s="624"/>
      <c r="S530" s="638"/>
      <c r="T530" s="638"/>
      <c r="U530" s="624"/>
      <c r="V530" s="638"/>
      <c r="W530" s="990"/>
      <c r="X530" s="686" t="str">
        <f t="shared" si="34"/>
        <v xml:space="preserve"> </v>
      </c>
      <c r="Y530" s="786" t="str">
        <f t="shared" si="35"/>
        <v xml:space="preserve">  </v>
      </c>
    </row>
    <row r="531" spans="1:25" ht="18.75" x14ac:dyDescent="0.3">
      <c r="A531" s="823"/>
      <c r="B531" s="823"/>
      <c r="C531" s="823"/>
      <c r="D531" s="823"/>
      <c r="E531" s="823"/>
      <c r="F531" s="684"/>
      <c r="G531" s="990"/>
      <c r="H531" s="990"/>
      <c r="I531" s="786" t="str">
        <f t="shared" si="33"/>
        <v xml:space="preserve"> </v>
      </c>
      <c r="J531" s="786" t="str">
        <f t="shared" si="32"/>
        <v xml:space="preserve"> </v>
      </c>
      <c r="N531" s="823"/>
      <c r="O531" s="823"/>
      <c r="P531" s="823"/>
      <c r="Q531" s="823"/>
      <c r="R531" s="624"/>
      <c r="S531" s="638"/>
      <c r="T531" s="638"/>
      <c r="U531" s="624"/>
      <c r="V531" s="638"/>
      <c r="W531" s="990"/>
      <c r="X531" s="686" t="str">
        <f t="shared" si="34"/>
        <v xml:space="preserve"> </v>
      </c>
      <c r="Y531" s="786" t="str">
        <f t="shared" si="35"/>
        <v xml:space="preserve">  </v>
      </c>
    </row>
    <row r="532" spans="1:25" ht="18.75" x14ac:dyDescent="0.3">
      <c r="A532" s="823"/>
      <c r="B532" s="823"/>
      <c r="C532" s="823"/>
      <c r="D532" s="823"/>
      <c r="E532" s="823"/>
      <c r="F532" s="684"/>
      <c r="G532" s="990"/>
      <c r="H532" s="990"/>
      <c r="I532" s="786" t="str">
        <f t="shared" si="33"/>
        <v xml:space="preserve"> </v>
      </c>
      <c r="J532" s="786" t="str">
        <f t="shared" si="32"/>
        <v xml:space="preserve"> </v>
      </c>
      <c r="N532" s="823"/>
      <c r="O532" s="823"/>
      <c r="P532" s="823"/>
      <c r="Q532" s="823"/>
      <c r="R532" s="624"/>
      <c r="S532" s="638"/>
      <c r="T532" s="638"/>
      <c r="U532" s="624"/>
      <c r="V532" s="638"/>
      <c r="W532" s="990"/>
      <c r="X532" s="686" t="str">
        <f t="shared" si="34"/>
        <v xml:space="preserve"> </v>
      </c>
      <c r="Y532" s="786" t="str">
        <f t="shared" si="35"/>
        <v xml:space="preserve">  </v>
      </c>
    </row>
    <row r="533" spans="1:25" ht="18.75" x14ac:dyDescent="0.3">
      <c r="A533" s="823"/>
      <c r="B533" s="823"/>
      <c r="C533" s="823"/>
      <c r="D533" s="823"/>
      <c r="E533" s="823"/>
      <c r="F533" s="684"/>
      <c r="G533" s="990"/>
      <c r="H533" s="990"/>
      <c r="I533" s="786" t="str">
        <f t="shared" si="33"/>
        <v xml:space="preserve"> </v>
      </c>
      <c r="J533" s="786" t="str">
        <f t="shared" si="32"/>
        <v xml:space="preserve"> </v>
      </c>
      <c r="N533" s="823"/>
      <c r="O533" s="823"/>
      <c r="P533" s="823"/>
      <c r="Q533" s="823"/>
      <c r="R533" s="624"/>
      <c r="S533" s="638"/>
      <c r="T533" s="638"/>
      <c r="U533" s="624"/>
      <c r="V533" s="638"/>
      <c r="W533" s="990"/>
      <c r="X533" s="686" t="str">
        <f t="shared" si="34"/>
        <v xml:space="preserve"> </v>
      </c>
      <c r="Y533" s="786" t="str">
        <f t="shared" si="35"/>
        <v xml:space="preserve">  </v>
      </c>
    </row>
    <row r="534" spans="1:25" ht="18.75" x14ac:dyDescent="0.3">
      <c r="A534" s="823"/>
      <c r="B534" s="823"/>
      <c r="C534" s="823"/>
      <c r="D534" s="823"/>
      <c r="E534" s="823"/>
      <c r="F534" s="684"/>
      <c r="G534" s="990"/>
      <c r="H534" s="990"/>
      <c r="I534" s="786" t="str">
        <f t="shared" si="33"/>
        <v xml:space="preserve"> </v>
      </c>
      <c r="J534" s="786" t="str">
        <f t="shared" si="32"/>
        <v xml:space="preserve"> </v>
      </c>
      <c r="N534" s="823"/>
      <c r="O534" s="823"/>
      <c r="P534" s="823"/>
      <c r="Q534" s="823"/>
      <c r="R534" s="624"/>
      <c r="S534" s="638"/>
      <c r="T534" s="638"/>
      <c r="U534" s="624"/>
      <c r="V534" s="638"/>
      <c r="W534" s="990"/>
      <c r="X534" s="686" t="str">
        <f t="shared" si="34"/>
        <v xml:space="preserve"> </v>
      </c>
      <c r="Y534" s="786" t="str">
        <f t="shared" si="35"/>
        <v xml:space="preserve">  </v>
      </c>
    </row>
    <row r="535" spans="1:25" ht="18.75" x14ac:dyDescent="0.3">
      <c r="A535" s="823"/>
      <c r="B535" s="823"/>
      <c r="C535" s="823"/>
      <c r="D535" s="823"/>
      <c r="E535" s="823"/>
      <c r="F535" s="684"/>
      <c r="G535" s="990"/>
      <c r="H535" s="990"/>
      <c r="I535" s="786" t="str">
        <f t="shared" si="33"/>
        <v xml:space="preserve"> </v>
      </c>
      <c r="J535" s="786" t="str">
        <f t="shared" si="32"/>
        <v xml:space="preserve"> </v>
      </c>
      <c r="N535" s="823"/>
      <c r="O535" s="823"/>
      <c r="P535" s="823"/>
      <c r="Q535" s="823"/>
      <c r="R535" s="624"/>
      <c r="S535" s="638"/>
      <c r="T535" s="638"/>
      <c r="U535" s="624"/>
      <c r="V535" s="638"/>
      <c r="W535" s="990"/>
      <c r="X535" s="686" t="str">
        <f t="shared" si="34"/>
        <v xml:space="preserve"> </v>
      </c>
      <c r="Y535" s="786" t="str">
        <f t="shared" si="35"/>
        <v xml:space="preserve">  </v>
      </c>
    </row>
    <row r="536" spans="1:25" ht="18.75" x14ac:dyDescent="0.3">
      <c r="A536" s="823"/>
      <c r="B536" s="823"/>
      <c r="C536" s="823"/>
      <c r="D536" s="823"/>
      <c r="E536" s="823"/>
      <c r="F536" s="684"/>
      <c r="G536" s="990"/>
      <c r="H536" s="990"/>
      <c r="I536" s="786" t="str">
        <f t="shared" si="33"/>
        <v xml:space="preserve"> </v>
      </c>
      <c r="J536" s="786" t="str">
        <f t="shared" si="32"/>
        <v xml:space="preserve"> </v>
      </c>
      <c r="N536" s="823"/>
      <c r="O536" s="823"/>
      <c r="P536" s="823"/>
      <c r="Q536" s="823"/>
      <c r="R536" s="624"/>
      <c r="S536" s="638"/>
      <c r="T536" s="638"/>
      <c r="U536" s="624"/>
      <c r="V536" s="638"/>
      <c r="W536" s="990"/>
      <c r="X536" s="686" t="str">
        <f t="shared" si="34"/>
        <v xml:space="preserve"> </v>
      </c>
      <c r="Y536" s="786" t="str">
        <f t="shared" si="35"/>
        <v xml:space="preserve">  </v>
      </c>
    </row>
    <row r="537" spans="1:25" ht="18.75" x14ac:dyDescent="0.3">
      <c r="A537" s="823"/>
      <c r="B537" s="823"/>
      <c r="C537" s="823"/>
      <c r="D537" s="823"/>
      <c r="E537" s="823"/>
      <c r="F537" s="684"/>
      <c r="G537" s="990"/>
      <c r="H537" s="990"/>
      <c r="I537" s="786" t="str">
        <f t="shared" si="33"/>
        <v xml:space="preserve"> </v>
      </c>
      <c r="J537" s="786" t="str">
        <f t="shared" si="32"/>
        <v xml:space="preserve"> </v>
      </c>
      <c r="N537" s="823"/>
      <c r="O537" s="823"/>
      <c r="P537" s="823"/>
      <c r="Q537" s="823"/>
      <c r="R537" s="624"/>
      <c r="S537" s="638"/>
      <c r="T537" s="638"/>
      <c r="U537" s="624"/>
      <c r="V537" s="638"/>
      <c r="W537" s="990"/>
      <c r="X537" s="686" t="str">
        <f t="shared" si="34"/>
        <v xml:space="preserve"> </v>
      </c>
      <c r="Y537" s="786" t="str">
        <f t="shared" si="35"/>
        <v xml:space="preserve">  </v>
      </c>
    </row>
    <row r="538" spans="1:25" ht="18.75" x14ac:dyDescent="0.3">
      <c r="A538" s="823"/>
      <c r="B538" s="823"/>
      <c r="C538" s="823"/>
      <c r="D538" s="823"/>
      <c r="E538" s="823"/>
      <c r="F538" s="684"/>
      <c r="G538" s="990"/>
      <c r="H538" s="990"/>
      <c r="I538" s="786" t="str">
        <f t="shared" si="33"/>
        <v xml:space="preserve"> </v>
      </c>
      <c r="J538" s="786" t="str">
        <f t="shared" si="32"/>
        <v xml:space="preserve"> </v>
      </c>
      <c r="N538" s="823"/>
      <c r="O538" s="823"/>
      <c r="P538" s="823"/>
      <c r="Q538" s="823"/>
      <c r="R538" s="624"/>
      <c r="S538" s="638"/>
      <c r="T538" s="638"/>
      <c r="U538" s="624"/>
      <c r="V538" s="638"/>
      <c r="W538" s="990"/>
      <c r="X538" s="686" t="str">
        <f t="shared" si="34"/>
        <v xml:space="preserve"> </v>
      </c>
      <c r="Y538" s="786" t="str">
        <f t="shared" si="35"/>
        <v xml:space="preserve">  </v>
      </c>
    </row>
    <row r="539" spans="1:25" ht="18.75" x14ac:dyDescent="0.3">
      <c r="A539" s="823"/>
      <c r="B539" s="823"/>
      <c r="C539" s="823"/>
      <c r="D539" s="823"/>
      <c r="E539" s="823"/>
      <c r="F539" s="684"/>
      <c r="G539" s="990"/>
      <c r="H539" s="990"/>
      <c r="I539" s="786" t="str">
        <f t="shared" si="33"/>
        <v xml:space="preserve"> </v>
      </c>
      <c r="J539" s="786" t="str">
        <f t="shared" si="32"/>
        <v xml:space="preserve"> </v>
      </c>
      <c r="N539" s="823"/>
      <c r="O539" s="823"/>
      <c r="P539" s="823"/>
      <c r="Q539" s="823"/>
      <c r="R539" s="624"/>
      <c r="S539" s="638"/>
      <c r="T539" s="638"/>
      <c r="U539" s="624"/>
      <c r="V539" s="638"/>
      <c r="W539" s="990"/>
      <c r="X539" s="686" t="str">
        <f t="shared" si="34"/>
        <v xml:space="preserve"> </v>
      </c>
      <c r="Y539" s="786" t="str">
        <f t="shared" si="35"/>
        <v xml:space="preserve">  </v>
      </c>
    </row>
    <row r="540" spans="1:25" ht="18.75" x14ac:dyDescent="0.3">
      <c r="A540" s="823"/>
      <c r="B540" s="823"/>
      <c r="C540" s="823"/>
      <c r="D540" s="823"/>
      <c r="E540" s="823"/>
      <c r="F540" s="684"/>
      <c r="G540" s="990"/>
      <c r="H540" s="990"/>
      <c r="I540" s="786" t="str">
        <f t="shared" si="33"/>
        <v xml:space="preserve"> </v>
      </c>
      <c r="J540" s="786" t="str">
        <f t="shared" si="32"/>
        <v xml:space="preserve"> </v>
      </c>
      <c r="N540" s="823"/>
      <c r="O540" s="823"/>
      <c r="P540" s="823"/>
      <c r="Q540" s="823"/>
      <c r="R540" s="624"/>
      <c r="S540" s="638"/>
      <c r="T540" s="638"/>
      <c r="U540" s="624"/>
      <c r="V540" s="638"/>
      <c r="W540" s="990"/>
      <c r="X540" s="686" t="str">
        <f t="shared" si="34"/>
        <v xml:space="preserve"> </v>
      </c>
      <c r="Y540" s="786" t="str">
        <f t="shared" si="35"/>
        <v xml:space="preserve">  </v>
      </c>
    </row>
    <row r="541" spans="1:25" ht="18.75" x14ac:dyDescent="0.3">
      <c r="A541" s="823"/>
      <c r="B541" s="823"/>
      <c r="C541" s="823"/>
      <c r="D541" s="823"/>
      <c r="E541" s="823"/>
      <c r="F541" s="684"/>
      <c r="G541" s="990"/>
      <c r="H541" s="990"/>
      <c r="I541" s="786" t="str">
        <f t="shared" si="33"/>
        <v xml:space="preserve"> </v>
      </c>
      <c r="J541" s="786" t="str">
        <f t="shared" si="32"/>
        <v xml:space="preserve"> </v>
      </c>
      <c r="N541" s="823"/>
      <c r="O541" s="823"/>
      <c r="P541" s="823"/>
      <c r="Q541" s="823"/>
      <c r="R541" s="624"/>
      <c r="S541" s="638"/>
      <c r="T541" s="638"/>
      <c r="U541" s="624"/>
      <c r="V541" s="638"/>
      <c r="W541" s="990"/>
      <c r="X541" s="686" t="str">
        <f t="shared" si="34"/>
        <v xml:space="preserve"> </v>
      </c>
      <c r="Y541" s="786" t="str">
        <f t="shared" si="35"/>
        <v xml:space="preserve">  </v>
      </c>
    </row>
    <row r="542" spans="1:25" ht="18.75" x14ac:dyDescent="0.3">
      <c r="A542" s="823"/>
      <c r="B542" s="823"/>
      <c r="C542" s="823"/>
      <c r="D542" s="823"/>
      <c r="E542" s="823"/>
      <c r="F542" s="684"/>
      <c r="G542" s="990"/>
      <c r="H542" s="990"/>
      <c r="I542" s="786" t="str">
        <f t="shared" si="33"/>
        <v xml:space="preserve"> </v>
      </c>
      <c r="J542" s="786" t="str">
        <f t="shared" si="32"/>
        <v xml:space="preserve"> </v>
      </c>
      <c r="N542" s="823"/>
      <c r="O542" s="823"/>
      <c r="P542" s="823"/>
      <c r="Q542" s="823"/>
      <c r="R542" s="624"/>
      <c r="S542" s="638"/>
      <c r="T542" s="638"/>
      <c r="U542" s="624"/>
      <c r="V542" s="638"/>
      <c r="W542" s="990"/>
      <c r="X542" s="686" t="str">
        <f t="shared" si="34"/>
        <v xml:space="preserve"> </v>
      </c>
      <c r="Y542" s="786" t="str">
        <f t="shared" si="35"/>
        <v xml:space="preserve">  </v>
      </c>
    </row>
    <row r="543" spans="1:25" ht="18.75" x14ac:dyDescent="0.3">
      <c r="A543" s="823"/>
      <c r="B543" s="823"/>
      <c r="C543" s="823"/>
      <c r="D543" s="823"/>
      <c r="E543" s="823"/>
      <c r="F543" s="684"/>
      <c r="G543" s="990"/>
      <c r="H543" s="990"/>
      <c r="I543" s="786" t="str">
        <f t="shared" si="33"/>
        <v xml:space="preserve"> </v>
      </c>
      <c r="J543" s="786" t="str">
        <f t="shared" si="32"/>
        <v xml:space="preserve"> </v>
      </c>
      <c r="N543" s="823"/>
      <c r="O543" s="823"/>
      <c r="P543" s="823"/>
      <c r="Q543" s="823"/>
      <c r="R543" s="624"/>
      <c r="S543" s="638"/>
      <c r="T543" s="638"/>
      <c r="U543" s="624"/>
      <c r="V543" s="638"/>
      <c r="W543" s="990"/>
      <c r="X543" s="686" t="str">
        <f t="shared" si="34"/>
        <v xml:space="preserve"> </v>
      </c>
      <c r="Y543" s="786" t="str">
        <f t="shared" si="35"/>
        <v xml:space="preserve">  </v>
      </c>
    </row>
    <row r="544" spans="1:25" ht="18.75" x14ac:dyDescent="0.3">
      <c r="A544" s="823"/>
      <c r="B544" s="823"/>
      <c r="C544" s="823"/>
      <c r="D544" s="823"/>
      <c r="E544" s="823"/>
      <c r="F544" s="684"/>
      <c r="G544" s="990"/>
      <c r="H544" s="990"/>
      <c r="I544" s="786" t="str">
        <f t="shared" si="33"/>
        <v xml:space="preserve"> </v>
      </c>
      <c r="J544" s="786" t="str">
        <f t="shared" si="32"/>
        <v xml:space="preserve"> </v>
      </c>
      <c r="N544" s="823"/>
      <c r="O544" s="823"/>
      <c r="P544" s="823"/>
      <c r="Q544" s="823"/>
      <c r="R544" s="624"/>
      <c r="S544" s="638"/>
      <c r="T544" s="638"/>
      <c r="U544" s="624"/>
      <c r="V544" s="638"/>
      <c r="W544" s="990"/>
      <c r="X544" s="686" t="str">
        <f t="shared" si="34"/>
        <v xml:space="preserve"> </v>
      </c>
      <c r="Y544" s="786" t="str">
        <f t="shared" si="35"/>
        <v xml:space="preserve">  </v>
      </c>
    </row>
    <row r="545" spans="1:25" ht="18.75" x14ac:dyDescent="0.3">
      <c r="A545" s="823"/>
      <c r="B545" s="823"/>
      <c r="C545" s="823"/>
      <c r="D545" s="823"/>
      <c r="E545" s="823"/>
      <c r="F545" s="684"/>
      <c r="G545" s="990"/>
      <c r="H545" s="990"/>
      <c r="I545" s="786" t="str">
        <f t="shared" si="33"/>
        <v xml:space="preserve"> </v>
      </c>
      <c r="J545" s="786" t="str">
        <f t="shared" si="32"/>
        <v xml:space="preserve"> </v>
      </c>
      <c r="N545" s="823"/>
      <c r="O545" s="823"/>
      <c r="P545" s="823"/>
      <c r="Q545" s="823"/>
      <c r="R545" s="624"/>
      <c r="S545" s="638"/>
      <c r="T545" s="638"/>
      <c r="U545" s="624"/>
      <c r="V545" s="638"/>
      <c r="W545" s="990"/>
      <c r="X545" s="686" t="str">
        <f t="shared" si="34"/>
        <v xml:space="preserve"> </v>
      </c>
      <c r="Y545" s="786" t="str">
        <f t="shared" si="35"/>
        <v xml:space="preserve">  </v>
      </c>
    </row>
    <row r="546" spans="1:25" ht="18.75" x14ac:dyDescent="0.3">
      <c r="A546" s="823"/>
      <c r="B546" s="823"/>
      <c r="C546" s="823"/>
      <c r="D546" s="823"/>
      <c r="E546" s="823"/>
      <c r="F546" s="684"/>
      <c r="G546" s="990"/>
      <c r="H546" s="990"/>
      <c r="I546" s="786" t="str">
        <f t="shared" si="33"/>
        <v xml:space="preserve"> </v>
      </c>
      <c r="J546" s="786" t="str">
        <f t="shared" si="32"/>
        <v xml:space="preserve"> </v>
      </c>
      <c r="N546" s="823"/>
      <c r="O546" s="823"/>
      <c r="P546" s="823"/>
      <c r="Q546" s="823"/>
      <c r="R546" s="624"/>
      <c r="S546" s="638"/>
      <c r="T546" s="638"/>
      <c r="U546" s="624"/>
      <c r="V546" s="638"/>
      <c r="W546" s="990"/>
      <c r="X546" s="686" t="str">
        <f t="shared" si="34"/>
        <v xml:space="preserve"> </v>
      </c>
      <c r="Y546" s="786" t="str">
        <f t="shared" si="35"/>
        <v xml:space="preserve">  </v>
      </c>
    </row>
    <row r="547" spans="1:25" ht="18.75" x14ac:dyDescent="0.3">
      <c r="A547" s="823"/>
      <c r="B547" s="823"/>
      <c r="C547" s="823"/>
      <c r="D547" s="823"/>
      <c r="E547" s="823"/>
      <c r="F547" s="684"/>
      <c r="G547" s="990"/>
      <c r="H547" s="990"/>
      <c r="I547" s="786" t="str">
        <f t="shared" si="33"/>
        <v xml:space="preserve"> </v>
      </c>
      <c r="J547" s="786" t="str">
        <f t="shared" si="32"/>
        <v xml:space="preserve"> </v>
      </c>
      <c r="N547" s="823"/>
      <c r="O547" s="823"/>
      <c r="P547" s="823"/>
      <c r="Q547" s="823"/>
      <c r="R547" s="624"/>
      <c r="S547" s="638"/>
      <c r="T547" s="638"/>
      <c r="U547" s="624"/>
      <c r="V547" s="638"/>
      <c r="W547" s="990"/>
      <c r="X547" s="686" t="str">
        <f t="shared" si="34"/>
        <v xml:space="preserve"> </v>
      </c>
      <c r="Y547" s="786" t="str">
        <f t="shared" si="35"/>
        <v xml:space="preserve">  </v>
      </c>
    </row>
    <row r="548" spans="1:25" ht="18.75" x14ac:dyDescent="0.3">
      <c r="A548" s="823"/>
      <c r="B548" s="823"/>
      <c r="C548" s="823"/>
      <c r="D548" s="823"/>
      <c r="E548" s="823"/>
      <c r="F548" s="684"/>
      <c r="G548" s="990"/>
      <c r="H548" s="990"/>
      <c r="I548" s="786" t="str">
        <f t="shared" si="33"/>
        <v xml:space="preserve"> </v>
      </c>
      <c r="J548" s="786" t="str">
        <f t="shared" si="32"/>
        <v xml:space="preserve"> </v>
      </c>
      <c r="N548" s="823"/>
      <c r="O548" s="823"/>
      <c r="P548" s="823"/>
      <c r="Q548" s="823"/>
      <c r="R548" s="624"/>
      <c r="S548" s="638"/>
      <c r="T548" s="638"/>
      <c r="U548" s="624"/>
      <c r="V548" s="638"/>
      <c r="W548" s="990"/>
      <c r="X548" s="686" t="str">
        <f t="shared" si="34"/>
        <v xml:space="preserve"> </v>
      </c>
      <c r="Y548" s="786" t="str">
        <f t="shared" si="35"/>
        <v xml:space="preserve">  </v>
      </c>
    </row>
    <row r="549" spans="1:25" ht="18.75" x14ac:dyDescent="0.3">
      <c r="A549" s="823"/>
      <c r="B549" s="823"/>
      <c r="C549" s="823"/>
      <c r="D549" s="823"/>
      <c r="E549" s="823"/>
      <c r="F549" s="684"/>
      <c r="G549" s="990"/>
      <c r="H549" s="990"/>
      <c r="I549" s="786" t="str">
        <f t="shared" si="33"/>
        <v xml:space="preserve"> </v>
      </c>
      <c r="J549" s="786" t="str">
        <f t="shared" si="32"/>
        <v xml:space="preserve"> </v>
      </c>
      <c r="N549" s="823"/>
      <c r="O549" s="823"/>
      <c r="P549" s="823"/>
      <c r="Q549" s="823"/>
      <c r="R549" s="624"/>
      <c r="S549" s="638"/>
      <c r="T549" s="638"/>
      <c r="U549" s="624"/>
      <c r="V549" s="638"/>
      <c r="W549" s="990"/>
      <c r="X549" s="686" t="str">
        <f t="shared" si="34"/>
        <v xml:space="preserve"> </v>
      </c>
      <c r="Y549" s="786" t="str">
        <f t="shared" si="35"/>
        <v xml:space="preserve">  </v>
      </c>
    </row>
    <row r="550" spans="1:25" ht="18.75" x14ac:dyDescent="0.3">
      <c r="A550" s="823"/>
      <c r="B550" s="823"/>
      <c r="C550" s="823"/>
      <c r="D550" s="823"/>
      <c r="E550" s="823"/>
      <c r="F550" s="684"/>
      <c r="G550" s="990"/>
      <c r="H550" s="990"/>
      <c r="I550" s="786" t="str">
        <f t="shared" si="33"/>
        <v xml:space="preserve"> </v>
      </c>
      <c r="J550" s="786" t="str">
        <f t="shared" si="32"/>
        <v xml:space="preserve"> </v>
      </c>
      <c r="N550" s="823"/>
      <c r="O550" s="823"/>
      <c r="P550" s="823"/>
      <c r="Q550" s="823"/>
      <c r="R550" s="624"/>
      <c r="S550" s="638"/>
      <c r="T550" s="638"/>
      <c r="U550" s="624"/>
      <c r="V550" s="638"/>
      <c r="W550" s="990"/>
      <c r="X550" s="686" t="str">
        <f t="shared" si="34"/>
        <v xml:space="preserve"> </v>
      </c>
      <c r="Y550" s="786" t="str">
        <f t="shared" si="35"/>
        <v xml:space="preserve">  </v>
      </c>
    </row>
    <row r="551" spans="1:25" ht="18.75" x14ac:dyDescent="0.3">
      <c r="A551" s="823"/>
      <c r="B551" s="823"/>
      <c r="C551" s="823"/>
      <c r="D551" s="823"/>
      <c r="E551" s="823"/>
      <c r="F551" s="684"/>
      <c r="G551" s="990"/>
      <c r="H551" s="990"/>
      <c r="I551" s="786" t="str">
        <f t="shared" si="33"/>
        <v xml:space="preserve"> </v>
      </c>
      <c r="J551" s="786" t="str">
        <f t="shared" si="32"/>
        <v xml:space="preserve"> </v>
      </c>
      <c r="N551" s="823"/>
      <c r="O551" s="823"/>
      <c r="P551" s="823"/>
      <c r="Q551" s="823"/>
      <c r="R551" s="624"/>
      <c r="S551" s="638"/>
      <c r="T551" s="638"/>
      <c r="U551" s="624"/>
      <c r="V551" s="638"/>
      <c r="W551" s="990"/>
      <c r="X551" s="686" t="str">
        <f t="shared" si="34"/>
        <v xml:space="preserve"> </v>
      </c>
      <c r="Y551" s="786" t="str">
        <f t="shared" si="35"/>
        <v xml:space="preserve">  </v>
      </c>
    </row>
    <row r="552" spans="1:25" ht="18.75" x14ac:dyDescent="0.3">
      <c r="A552" s="823"/>
      <c r="B552" s="823"/>
      <c r="C552" s="823"/>
      <c r="D552" s="823"/>
      <c r="E552" s="823"/>
      <c r="F552" s="684"/>
      <c r="G552" s="990"/>
      <c r="H552" s="990"/>
      <c r="I552" s="786" t="str">
        <f t="shared" si="33"/>
        <v xml:space="preserve"> </v>
      </c>
      <c r="J552" s="786" t="str">
        <f t="shared" si="32"/>
        <v xml:space="preserve"> </v>
      </c>
      <c r="N552" s="823"/>
      <c r="O552" s="823"/>
      <c r="P552" s="823"/>
      <c r="Q552" s="823"/>
      <c r="R552" s="624"/>
      <c r="S552" s="638"/>
      <c r="T552" s="638"/>
      <c r="U552" s="624"/>
      <c r="V552" s="638"/>
      <c r="W552" s="990"/>
      <c r="X552" s="686" t="str">
        <f t="shared" si="34"/>
        <v xml:space="preserve"> </v>
      </c>
      <c r="Y552" s="786" t="str">
        <f t="shared" si="35"/>
        <v xml:space="preserve">  </v>
      </c>
    </row>
    <row r="553" spans="1:25" ht="18.75" x14ac:dyDescent="0.3">
      <c r="A553" s="823"/>
      <c r="B553" s="823"/>
      <c r="C553" s="823"/>
      <c r="D553" s="823"/>
      <c r="E553" s="823"/>
      <c r="F553" s="684"/>
      <c r="G553" s="990"/>
      <c r="H553" s="990"/>
      <c r="I553" s="786" t="str">
        <f t="shared" si="33"/>
        <v xml:space="preserve"> </v>
      </c>
      <c r="J553" s="786" t="str">
        <f t="shared" si="32"/>
        <v xml:space="preserve"> </v>
      </c>
      <c r="N553" s="823"/>
      <c r="O553" s="823"/>
      <c r="P553" s="823"/>
      <c r="Q553" s="823"/>
      <c r="R553" s="624"/>
      <c r="S553" s="638"/>
      <c r="T553" s="638"/>
      <c r="U553" s="624"/>
      <c r="V553" s="638"/>
      <c r="W553" s="990"/>
      <c r="X553" s="686" t="str">
        <f t="shared" si="34"/>
        <v xml:space="preserve"> </v>
      </c>
      <c r="Y553" s="786" t="str">
        <f t="shared" si="35"/>
        <v xml:space="preserve">  </v>
      </c>
    </row>
    <row r="554" spans="1:25" ht="18.75" x14ac:dyDescent="0.3">
      <c r="A554" s="823"/>
      <c r="B554" s="823"/>
      <c r="C554" s="823"/>
      <c r="D554" s="823"/>
      <c r="E554" s="823"/>
      <c r="F554" s="684"/>
      <c r="G554" s="990"/>
      <c r="H554" s="990"/>
      <c r="I554" s="786" t="str">
        <f t="shared" si="33"/>
        <v xml:space="preserve"> </v>
      </c>
      <c r="J554" s="786" t="str">
        <f t="shared" si="32"/>
        <v xml:space="preserve"> </v>
      </c>
      <c r="N554" s="823"/>
      <c r="O554" s="823"/>
      <c r="P554" s="823"/>
      <c r="Q554" s="823"/>
      <c r="R554" s="624"/>
      <c r="S554" s="638"/>
      <c r="T554" s="638"/>
      <c r="U554" s="624"/>
      <c r="V554" s="638"/>
      <c r="W554" s="990"/>
      <c r="X554" s="686" t="str">
        <f t="shared" si="34"/>
        <v xml:space="preserve"> </v>
      </c>
      <c r="Y554" s="786" t="str">
        <f t="shared" si="35"/>
        <v xml:space="preserve">  </v>
      </c>
    </row>
    <row r="555" spans="1:25" ht="18.75" x14ac:dyDescent="0.3">
      <c r="A555" s="823"/>
      <c r="B555" s="823"/>
      <c r="C555" s="823"/>
      <c r="D555" s="823"/>
      <c r="E555" s="823"/>
      <c r="F555" s="684"/>
      <c r="G555" s="990"/>
      <c r="H555" s="990"/>
      <c r="I555" s="786" t="str">
        <f t="shared" si="33"/>
        <v xml:space="preserve"> </v>
      </c>
      <c r="J555" s="786" t="str">
        <f t="shared" si="32"/>
        <v xml:space="preserve"> </v>
      </c>
      <c r="N555" s="823"/>
      <c r="O555" s="823"/>
      <c r="P555" s="823"/>
      <c r="Q555" s="823"/>
      <c r="R555" s="624"/>
      <c r="S555" s="638"/>
      <c r="T555" s="638"/>
      <c r="U555" s="624"/>
      <c r="V555" s="638"/>
      <c r="W555" s="990"/>
      <c r="X555" s="686" t="str">
        <f t="shared" si="34"/>
        <v xml:space="preserve"> </v>
      </c>
      <c r="Y555" s="786" t="str">
        <f t="shared" si="35"/>
        <v xml:space="preserve">  </v>
      </c>
    </row>
    <row r="556" spans="1:25" ht="18.75" x14ac:dyDescent="0.3">
      <c r="A556" s="823"/>
      <c r="B556" s="823"/>
      <c r="C556" s="823"/>
      <c r="D556" s="823"/>
      <c r="E556" s="823"/>
      <c r="F556" s="684"/>
      <c r="G556" s="990"/>
      <c r="H556" s="990"/>
      <c r="I556" s="786" t="str">
        <f t="shared" si="33"/>
        <v xml:space="preserve"> </v>
      </c>
      <c r="J556" s="786" t="str">
        <f t="shared" si="32"/>
        <v xml:space="preserve"> </v>
      </c>
      <c r="N556" s="823"/>
      <c r="O556" s="823"/>
      <c r="P556" s="823"/>
      <c r="Q556" s="823"/>
      <c r="R556" s="624"/>
      <c r="S556" s="638"/>
      <c r="T556" s="638"/>
      <c r="U556" s="624"/>
      <c r="V556" s="638"/>
      <c r="W556" s="990"/>
      <c r="X556" s="686" t="str">
        <f t="shared" si="34"/>
        <v xml:space="preserve"> </v>
      </c>
      <c r="Y556" s="786" t="str">
        <f t="shared" si="35"/>
        <v xml:space="preserve">  </v>
      </c>
    </row>
    <row r="557" spans="1:25" ht="18.75" x14ac:dyDescent="0.3">
      <c r="A557" s="823"/>
      <c r="B557" s="823"/>
      <c r="C557" s="823"/>
      <c r="D557" s="823"/>
      <c r="E557" s="823"/>
      <c r="F557" s="684"/>
      <c r="G557" s="990"/>
      <c r="H557" s="990"/>
      <c r="I557" s="786" t="str">
        <f t="shared" si="33"/>
        <v xml:space="preserve"> </v>
      </c>
      <c r="J557" s="786" t="str">
        <f t="shared" ref="J557:J600" si="36">IFERROR(H557/G557," ")</f>
        <v xml:space="preserve"> </v>
      </c>
      <c r="N557" s="823"/>
      <c r="O557" s="823"/>
      <c r="P557" s="823"/>
      <c r="Q557" s="823"/>
      <c r="R557" s="624"/>
      <c r="S557" s="638"/>
      <c r="T557" s="638"/>
      <c r="U557" s="624"/>
      <c r="V557" s="638"/>
      <c r="W557" s="990"/>
      <c r="X557" s="686" t="str">
        <f t="shared" si="34"/>
        <v xml:space="preserve"> </v>
      </c>
      <c r="Y557" s="786" t="str">
        <f t="shared" si="35"/>
        <v xml:space="preserve">  </v>
      </c>
    </row>
    <row r="558" spans="1:25" ht="18.75" x14ac:dyDescent="0.3">
      <c r="A558" s="823"/>
      <c r="B558" s="823"/>
      <c r="C558" s="823"/>
      <c r="D558" s="823"/>
      <c r="E558" s="823"/>
      <c r="F558" s="684"/>
      <c r="G558" s="990"/>
      <c r="H558" s="990"/>
      <c r="I558" s="786" t="str">
        <f t="shared" si="33"/>
        <v xml:space="preserve"> </v>
      </c>
      <c r="J558" s="786" t="str">
        <f t="shared" si="36"/>
        <v xml:space="preserve"> </v>
      </c>
      <c r="N558" s="823"/>
      <c r="O558" s="823"/>
      <c r="P558" s="823"/>
      <c r="Q558" s="823"/>
      <c r="R558" s="624"/>
      <c r="S558" s="638"/>
      <c r="T558" s="638"/>
      <c r="U558" s="624"/>
      <c r="V558" s="638"/>
      <c r="W558" s="990"/>
      <c r="X558" s="686" t="str">
        <f t="shared" si="34"/>
        <v xml:space="preserve"> </v>
      </c>
      <c r="Y558" s="786" t="str">
        <f t="shared" si="35"/>
        <v xml:space="preserve">  </v>
      </c>
    </row>
    <row r="559" spans="1:25" ht="18.75" x14ac:dyDescent="0.3">
      <c r="A559" s="823"/>
      <c r="B559" s="823"/>
      <c r="C559" s="823"/>
      <c r="D559" s="823"/>
      <c r="E559" s="823"/>
      <c r="F559" s="684"/>
      <c r="G559" s="990"/>
      <c r="H559" s="990"/>
      <c r="I559" s="786" t="str">
        <f t="shared" si="33"/>
        <v xml:space="preserve"> </v>
      </c>
      <c r="J559" s="786" t="str">
        <f t="shared" si="36"/>
        <v xml:space="preserve"> </v>
      </c>
      <c r="N559" s="823"/>
      <c r="O559" s="823"/>
      <c r="P559" s="823"/>
      <c r="Q559" s="823"/>
      <c r="R559" s="624"/>
      <c r="S559" s="638"/>
      <c r="T559" s="638"/>
      <c r="U559" s="624"/>
      <c r="V559" s="638"/>
      <c r="W559" s="990"/>
      <c r="X559" s="686" t="str">
        <f t="shared" si="34"/>
        <v xml:space="preserve"> </v>
      </c>
      <c r="Y559" s="786" t="str">
        <f t="shared" si="35"/>
        <v xml:space="preserve">  </v>
      </c>
    </row>
    <row r="560" spans="1:25" ht="18.75" x14ac:dyDescent="0.3">
      <c r="A560" s="823"/>
      <c r="B560" s="823"/>
      <c r="C560" s="823"/>
      <c r="D560" s="823"/>
      <c r="E560" s="823"/>
      <c r="F560" s="684"/>
      <c r="G560" s="990"/>
      <c r="H560" s="990"/>
      <c r="I560" s="786" t="str">
        <f t="shared" si="33"/>
        <v xml:space="preserve"> </v>
      </c>
      <c r="J560" s="786" t="str">
        <f t="shared" si="36"/>
        <v xml:space="preserve"> </v>
      </c>
      <c r="N560" s="823"/>
      <c r="O560" s="823"/>
      <c r="P560" s="823"/>
      <c r="Q560" s="823"/>
      <c r="R560" s="624"/>
      <c r="S560" s="638"/>
      <c r="T560" s="638"/>
      <c r="U560" s="624"/>
      <c r="V560" s="638"/>
      <c r="W560" s="990"/>
      <c r="X560" s="686" t="str">
        <f t="shared" si="34"/>
        <v xml:space="preserve"> </v>
      </c>
      <c r="Y560" s="786" t="str">
        <f t="shared" si="35"/>
        <v xml:space="preserve">  </v>
      </c>
    </row>
    <row r="561" spans="1:25" ht="18.75" x14ac:dyDescent="0.3">
      <c r="A561" s="823"/>
      <c r="B561" s="823"/>
      <c r="C561" s="823"/>
      <c r="D561" s="823"/>
      <c r="E561" s="823"/>
      <c r="F561" s="684"/>
      <c r="G561" s="990"/>
      <c r="H561" s="990"/>
      <c r="I561" s="786" t="str">
        <f t="shared" si="33"/>
        <v xml:space="preserve"> </v>
      </c>
      <c r="J561" s="786" t="str">
        <f t="shared" si="36"/>
        <v xml:space="preserve"> </v>
      </c>
      <c r="N561" s="823"/>
      <c r="O561" s="823"/>
      <c r="P561" s="823"/>
      <c r="Q561" s="823"/>
      <c r="R561" s="624"/>
      <c r="S561" s="638"/>
      <c r="T561" s="638"/>
      <c r="U561" s="624"/>
      <c r="V561" s="638"/>
      <c r="W561" s="990"/>
      <c r="X561" s="686" t="str">
        <f t="shared" si="34"/>
        <v xml:space="preserve"> </v>
      </c>
      <c r="Y561" s="786" t="str">
        <f t="shared" si="35"/>
        <v xml:space="preserve">  </v>
      </c>
    </row>
    <row r="562" spans="1:25" ht="18.75" x14ac:dyDescent="0.3">
      <c r="A562" s="823"/>
      <c r="B562" s="823"/>
      <c r="C562" s="823"/>
      <c r="D562" s="823"/>
      <c r="E562" s="823"/>
      <c r="F562" s="684"/>
      <c r="G562" s="990"/>
      <c r="H562" s="990"/>
      <c r="I562" s="786" t="str">
        <f t="shared" si="33"/>
        <v xml:space="preserve"> </v>
      </c>
      <c r="J562" s="786" t="str">
        <f t="shared" si="36"/>
        <v xml:space="preserve"> </v>
      </c>
      <c r="N562" s="823"/>
      <c r="O562" s="823"/>
      <c r="P562" s="823"/>
      <c r="Q562" s="823"/>
      <c r="R562" s="624"/>
      <c r="S562" s="638"/>
      <c r="T562" s="638"/>
      <c r="U562" s="624"/>
      <c r="V562" s="638"/>
      <c r="W562" s="990"/>
      <c r="X562" s="686" t="str">
        <f t="shared" si="34"/>
        <v xml:space="preserve"> </v>
      </c>
      <c r="Y562" s="786" t="str">
        <f t="shared" si="35"/>
        <v xml:space="preserve">  </v>
      </c>
    </row>
    <row r="563" spans="1:25" ht="18.75" x14ac:dyDescent="0.3">
      <c r="A563" s="823"/>
      <c r="B563" s="823"/>
      <c r="C563" s="823"/>
      <c r="D563" s="823"/>
      <c r="E563" s="823"/>
      <c r="F563" s="684"/>
      <c r="G563" s="990"/>
      <c r="H563" s="990"/>
      <c r="I563" s="786" t="str">
        <f t="shared" si="33"/>
        <v xml:space="preserve"> </v>
      </c>
      <c r="J563" s="786" t="str">
        <f t="shared" si="36"/>
        <v xml:space="preserve"> </v>
      </c>
      <c r="N563" s="823"/>
      <c r="O563" s="823"/>
      <c r="P563" s="823"/>
      <c r="Q563" s="823"/>
      <c r="R563" s="624"/>
      <c r="S563" s="638"/>
      <c r="T563" s="638"/>
      <c r="U563" s="624"/>
      <c r="V563" s="638"/>
      <c r="W563" s="990"/>
      <c r="X563" s="686" t="str">
        <f t="shared" si="34"/>
        <v xml:space="preserve"> </v>
      </c>
      <c r="Y563" s="786" t="str">
        <f t="shared" si="35"/>
        <v xml:space="preserve">  </v>
      </c>
    </row>
    <row r="564" spans="1:25" ht="18.75" x14ac:dyDescent="0.3">
      <c r="A564" s="823"/>
      <c r="B564" s="823"/>
      <c r="C564" s="823"/>
      <c r="D564" s="823"/>
      <c r="E564" s="823"/>
      <c r="F564" s="684"/>
      <c r="G564" s="990"/>
      <c r="H564" s="990"/>
      <c r="I564" s="786" t="str">
        <f t="shared" si="33"/>
        <v xml:space="preserve"> </v>
      </c>
      <c r="J564" s="786" t="str">
        <f t="shared" si="36"/>
        <v xml:space="preserve"> </v>
      </c>
      <c r="N564" s="823"/>
      <c r="O564" s="823"/>
      <c r="P564" s="823"/>
      <c r="Q564" s="823"/>
      <c r="R564" s="624"/>
      <c r="S564" s="638"/>
      <c r="T564" s="638"/>
      <c r="U564" s="624"/>
      <c r="V564" s="638"/>
      <c r="W564" s="990"/>
      <c r="X564" s="686" t="str">
        <f t="shared" si="34"/>
        <v xml:space="preserve"> </v>
      </c>
      <c r="Y564" s="786" t="str">
        <f t="shared" si="35"/>
        <v xml:space="preserve">  </v>
      </c>
    </row>
    <row r="565" spans="1:25" ht="18.75" x14ac:dyDescent="0.3">
      <c r="A565" s="823"/>
      <c r="B565" s="823"/>
      <c r="C565" s="823"/>
      <c r="D565" s="823"/>
      <c r="E565" s="823"/>
      <c r="F565" s="684"/>
      <c r="G565" s="990"/>
      <c r="H565" s="990"/>
      <c r="I565" s="786" t="str">
        <f t="shared" si="33"/>
        <v xml:space="preserve"> </v>
      </c>
      <c r="J565" s="786" t="str">
        <f t="shared" si="36"/>
        <v xml:space="preserve"> </v>
      </c>
      <c r="N565" s="823"/>
      <c r="O565" s="823"/>
      <c r="P565" s="823"/>
      <c r="Q565" s="823"/>
      <c r="R565" s="624"/>
      <c r="S565" s="638"/>
      <c r="T565" s="638"/>
      <c r="U565" s="624"/>
      <c r="V565" s="638"/>
      <c r="W565" s="990"/>
      <c r="X565" s="686" t="str">
        <f t="shared" si="34"/>
        <v xml:space="preserve"> </v>
      </c>
      <c r="Y565" s="786" t="str">
        <f t="shared" si="35"/>
        <v xml:space="preserve">  </v>
      </c>
    </row>
    <row r="566" spans="1:25" ht="18.75" x14ac:dyDescent="0.3">
      <c r="A566" s="823"/>
      <c r="B566" s="823"/>
      <c r="C566" s="823"/>
      <c r="D566" s="823"/>
      <c r="E566" s="823"/>
      <c r="F566" s="684"/>
      <c r="G566" s="990"/>
      <c r="H566" s="990"/>
      <c r="I566" s="786" t="str">
        <f t="shared" si="33"/>
        <v xml:space="preserve"> </v>
      </c>
      <c r="J566" s="786" t="str">
        <f t="shared" si="36"/>
        <v xml:space="preserve"> </v>
      </c>
      <c r="N566" s="823"/>
      <c r="O566" s="823"/>
      <c r="P566" s="823"/>
      <c r="Q566" s="823"/>
      <c r="R566" s="624"/>
      <c r="S566" s="638"/>
      <c r="T566" s="638"/>
      <c r="U566" s="624"/>
      <c r="V566" s="638"/>
      <c r="W566" s="990"/>
      <c r="X566" s="686" t="str">
        <f t="shared" si="34"/>
        <v xml:space="preserve"> </v>
      </c>
      <c r="Y566" s="786" t="str">
        <f t="shared" si="35"/>
        <v xml:space="preserve">  </v>
      </c>
    </row>
    <row r="567" spans="1:25" ht="18.75" x14ac:dyDescent="0.3">
      <c r="A567" s="823"/>
      <c r="B567" s="823"/>
      <c r="C567" s="823"/>
      <c r="D567" s="823"/>
      <c r="E567" s="823"/>
      <c r="F567" s="684"/>
      <c r="G567" s="990"/>
      <c r="H567" s="990"/>
      <c r="I567" s="786" t="str">
        <f t="shared" si="33"/>
        <v xml:space="preserve"> </v>
      </c>
      <c r="J567" s="786" t="str">
        <f t="shared" si="36"/>
        <v xml:space="preserve"> </v>
      </c>
      <c r="N567" s="823"/>
      <c r="O567" s="823"/>
      <c r="P567" s="823"/>
      <c r="Q567" s="823"/>
      <c r="R567" s="624"/>
      <c r="S567" s="638"/>
      <c r="T567" s="638"/>
      <c r="U567" s="624"/>
      <c r="V567" s="638"/>
      <c r="W567" s="990"/>
      <c r="X567" s="686" t="str">
        <f t="shared" si="34"/>
        <v xml:space="preserve"> </v>
      </c>
      <c r="Y567" s="786" t="str">
        <f t="shared" si="35"/>
        <v xml:space="preserve">  </v>
      </c>
    </row>
    <row r="568" spans="1:25" ht="18.75" x14ac:dyDescent="0.3">
      <c r="A568" s="823"/>
      <c r="B568" s="823"/>
      <c r="C568" s="823"/>
      <c r="D568" s="823"/>
      <c r="E568" s="823"/>
      <c r="F568" s="684"/>
      <c r="G568" s="990"/>
      <c r="H568" s="990"/>
      <c r="I568" s="786" t="str">
        <f t="shared" si="33"/>
        <v xml:space="preserve"> </v>
      </c>
      <c r="J568" s="786" t="str">
        <f t="shared" si="36"/>
        <v xml:space="preserve"> </v>
      </c>
      <c r="N568" s="823"/>
      <c r="O568" s="823"/>
      <c r="P568" s="823"/>
      <c r="Q568" s="823"/>
      <c r="R568" s="624"/>
      <c r="S568" s="638"/>
      <c r="T568" s="638"/>
      <c r="U568" s="624"/>
      <c r="V568" s="638"/>
      <c r="W568" s="990"/>
      <c r="X568" s="686" t="str">
        <f t="shared" si="34"/>
        <v xml:space="preserve"> </v>
      </c>
      <c r="Y568" s="786" t="str">
        <f t="shared" si="35"/>
        <v xml:space="preserve">  </v>
      </c>
    </row>
    <row r="569" spans="1:25" ht="18.75" x14ac:dyDescent="0.3">
      <c r="A569" s="823"/>
      <c r="B569" s="823"/>
      <c r="C569" s="823"/>
      <c r="D569" s="823"/>
      <c r="E569" s="823"/>
      <c r="F569" s="684"/>
      <c r="G569" s="990"/>
      <c r="H569" s="990"/>
      <c r="I569" s="786" t="str">
        <f t="shared" si="33"/>
        <v xml:space="preserve"> </v>
      </c>
      <c r="J569" s="786" t="str">
        <f t="shared" si="36"/>
        <v xml:space="preserve"> </v>
      </c>
      <c r="N569" s="823"/>
      <c r="O569" s="823"/>
      <c r="P569" s="823"/>
      <c r="Q569" s="823"/>
      <c r="R569" s="624"/>
      <c r="S569" s="638"/>
      <c r="T569" s="638"/>
      <c r="U569" s="624"/>
      <c r="V569" s="638"/>
      <c r="W569" s="990"/>
      <c r="X569" s="686" t="str">
        <f t="shared" si="34"/>
        <v xml:space="preserve"> </v>
      </c>
      <c r="Y569" s="786" t="str">
        <f t="shared" si="35"/>
        <v xml:space="preserve">  </v>
      </c>
    </row>
    <row r="570" spans="1:25" ht="18.75" x14ac:dyDescent="0.3">
      <c r="A570" s="823"/>
      <c r="B570" s="823"/>
      <c r="C570" s="823"/>
      <c r="D570" s="823"/>
      <c r="E570" s="823"/>
      <c r="F570" s="684"/>
      <c r="G570" s="990"/>
      <c r="H570" s="990"/>
      <c r="I570" s="786" t="str">
        <f t="shared" si="33"/>
        <v xml:space="preserve"> </v>
      </c>
      <c r="J570" s="786" t="str">
        <f t="shared" si="36"/>
        <v xml:space="preserve"> </v>
      </c>
      <c r="N570" s="823"/>
      <c r="O570" s="823"/>
      <c r="P570" s="823"/>
      <c r="Q570" s="823"/>
      <c r="R570" s="624"/>
      <c r="S570" s="638"/>
      <c r="T570" s="638"/>
      <c r="U570" s="624"/>
      <c r="V570" s="638"/>
      <c r="W570" s="990"/>
      <c r="X570" s="686" t="str">
        <f t="shared" si="34"/>
        <v xml:space="preserve"> </v>
      </c>
      <c r="Y570" s="786" t="str">
        <f t="shared" si="35"/>
        <v xml:space="preserve">  </v>
      </c>
    </row>
    <row r="571" spans="1:25" ht="18.75" x14ac:dyDescent="0.3">
      <c r="A571" s="823"/>
      <c r="B571" s="823"/>
      <c r="C571" s="823"/>
      <c r="D571" s="823"/>
      <c r="E571" s="823"/>
      <c r="F571" s="684"/>
      <c r="G571" s="990"/>
      <c r="H571" s="990"/>
      <c r="I571" s="786" t="str">
        <f t="shared" si="33"/>
        <v xml:space="preserve"> </v>
      </c>
      <c r="J571" s="786" t="str">
        <f t="shared" si="36"/>
        <v xml:space="preserve"> </v>
      </c>
      <c r="N571" s="823"/>
      <c r="O571" s="823"/>
      <c r="P571" s="823"/>
      <c r="Q571" s="823"/>
      <c r="R571" s="624"/>
      <c r="S571" s="638"/>
      <c r="T571" s="638"/>
      <c r="U571" s="624"/>
      <c r="V571" s="638"/>
      <c r="W571" s="990"/>
      <c r="X571" s="686" t="str">
        <f t="shared" si="34"/>
        <v xml:space="preserve"> </v>
      </c>
      <c r="Y571" s="786" t="str">
        <f t="shared" si="35"/>
        <v xml:space="preserve">  </v>
      </c>
    </row>
    <row r="572" spans="1:25" ht="18.75" x14ac:dyDescent="0.3">
      <c r="A572" s="823"/>
      <c r="B572" s="823"/>
      <c r="C572" s="823"/>
      <c r="D572" s="823"/>
      <c r="E572" s="823"/>
      <c r="F572" s="684"/>
      <c r="G572" s="990"/>
      <c r="H572" s="990"/>
      <c r="I572" s="786" t="str">
        <f t="shared" si="33"/>
        <v xml:space="preserve"> </v>
      </c>
      <c r="J572" s="786" t="str">
        <f t="shared" si="36"/>
        <v xml:space="preserve"> </v>
      </c>
      <c r="N572" s="823"/>
      <c r="O572" s="823"/>
      <c r="P572" s="823"/>
      <c r="Q572" s="823"/>
      <c r="R572" s="624"/>
      <c r="S572" s="638"/>
      <c r="T572" s="638"/>
      <c r="U572" s="624"/>
      <c r="V572" s="638"/>
      <c r="W572" s="990"/>
      <c r="X572" s="686" t="str">
        <f t="shared" si="34"/>
        <v xml:space="preserve"> </v>
      </c>
      <c r="Y572" s="786" t="str">
        <f t="shared" si="35"/>
        <v xml:space="preserve">  </v>
      </c>
    </row>
    <row r="573" spans="1:25" ht="18.75" x14ac:dyDescent="0.3">
      <c r="A573" s="823"/>
      <c r="B573" s="823"/>
      <c r="C573" s="823"/>
      <c r="D573" s="823"/>
      <c r="E573" s="823"/>
      <c r="F573" s="684"/>
      <c r="G573" s="990"/>
      <c r="H573" s="990"/>
      <c r="I573" s="786" t="str">
        <f t="shared" si="33"/>
        <v xml:space="preserve"> </v>
      </c>
      <c r="J573" s="786" t="str">
        <f t="shared" si="36"/>
        <v xml:space="preserve"> </v>
      </c>
      <c r="N573" s="823"/>
      <c r="O573" s="823"/>
      <c r="P573" s="823"/>
      <c r="Q573" s="823"/>
      <c r="R573" s="624"/>
      <c r="S573" s="638"/>
      <c r="T573" s="638"/>
      <c r="U573" s="624"/>
      <c r="V573" s="638"/>
      <c r="W573" s="990"/>
      <c r="X573" s="686" t="str">
        <f t="shared" si="34"/>
        <v xml:space="preserve"> </v>
      </c>
      <c r="Y573" s="786" t="str">
        <f t="shared" si="35"/>
        <v xml:space="preserve">  </v>
      </c>
    </row>
    <row r="574" spans="1:25" ht="18.75" x14ac:dyDescent="0.3">
      <c r="A574" s="823"/>
      <c r="B574" s="823"/>
      <c r="C574" s="823"/>
      <c r="D574" s="823"/>
      <c r="E574" s="823"/>
      <c r="F574" s="684"/>
      <c r="G574" s="990"/>
      <c r="H574" s="990"/>
      <c r="I574" s="786" t="str">
        <f t="shared" si="33"/>
        <v xml:space="preserve"> </v>
      </c>
      <c r="J574" s="786" t="str">
        <f t="shared" si="36"/>
        <v xml:space="preserve"> </v>
      </c>
      <c r="N574" s="823"/>
      <c r="O574" s="823"/>
      <c r="P574" s="823"/>
      <c r="Q574" s="823"/>
      <c r="R574" s="624"/>
      <c r="S574" s="638"/>
      <c r="T574" s="638"/>
      <c r="U574" s="624"/>
      <c r="V574" s="638"/>
      <c r="W574" s="990"/>
      <c r="X574" s="686" t="str">
        <f t="shared" si="34"/>
        <v xml:space="preserve"> </v>
      </c>
      <c r="Y574" s="786" t="str">
        <f t="shared" si="35"/>
        <v xml:space="preserve">  </v>
      </c>
    </row>
    <row r="575" spans="1:25" ht="18.75" x14ac:dyDescent="0.3">
      <c r="A575" s="823"/>
      <c r="B575" s="823"/>
      <c r="C575" s="823"/>
      <c r="D575" s="823"/>
      <c r="E575" s="823"/>
      <c r="F575" s="684"/>
      <c r="G575" s="990"/>
      <c r="H575" s="990"/>
      <c r="I575" s="786" t="str">
        <f t="shared" si="33"/>
        <v xml:space="preserve"> </v>
      </c>
      <c r="J575" s="786" t="str">
        <f t="shared" si="36"/>
        <v xml:space="preserve"> </v>
      </c>
      <c r="N575" s="823"/>
      <c r="O575" s="823"/>
      <c r="P575" s="823"/>
      <c r="Q575" s="823"/>
      <c r="R575" s="624"/>
      <c r="S575" s="638"/>
      <c r="T575" s="638"/>
      <c r="U575" s="624"/>
      <c r="V575" s="638"/>
      <c r="W575" s="990"/>
      <c r="X575" s="686" t="str">
        <f t="shared" si="34"/>
        <v xml:space="preserve"> </v>
      </c>
      <c r="Y575" s="786" t="str">
        <f t="shared" si="35"/>
        <v xml:space="preserve">  </v>
      </c>
    </row>
    <row r="576" spans="1:25" ht="18.75" x14ac:dyDescent="0.3">
      <c r="A576" s="823"/>
      <c r="B576" s="823"/>
      <c r="C576" s="823"/>
      <c r="D576" s="823"/>
      <c r="E576" s="823"/>
      <c r="F576" s="684"/>
      <c r="G576" s="990"/>
      <c r="H576" s="990"/>
      <c r="I576" s="786" t="str">
        <f t="shared" si="33"/>
        <v xml:space="preserve"> </v>
      </c>
      <c r="J576" s="786" t="str">
        <f t="shared" si="36"/>
        <v xml:space="preserve"> </v>
      </c>
      <c r="N576" s="823"/>
      <c r="O576" s="823"/>
      <c r="P576" s="823"/>
      <c r="Q576" s="823"/>
      <c r="R576" s="624"/>
      <c r="S576" s="638"/>
      <c r="T576" s="638"/>
      <c r="U576" s="624"/>
      <c r="V576" s="638"/>
      <c r="W576" s="990"/>
      <c r="X576" s="686" t="str">
        <f t="shared" si="34"/>
        <v xml:space="preserve"> </v>
      </c>
      <c r="Y576" s="786" t="str">
        <f t="shared" si="35"/>
        <v xml:space="preserve">  </v>
      </c>
    </row>
    <row r="577" spans="1:25" ht="18.75" x14ac:dyDescent="0.3">
      <c r="A577" s="823"/>
      <c r="B577" s="823"/>
      <c r="C577" s="823"/>
      <c r="D577" s="823"/>
      <c r="E577" s="823"/>
      <c r="F577" s="684"/>
      <c r="G577" s="990"/>
      <c r="H577" s="990"/>
      <c r="I577" s="786" t="str">
        <f t="shared" si="33"/>
        <v xml:space="preserve"> </v>
      </c>
      <c r="J577" s="786" t="str">
        <f t="shared" si="36"/>
        <v xml:space="preserve"> </v>
      </c>
      <c r="N577" s="823"/>
      <c r="O577" s="823"/>
      <c r="P577" s="823"/>
      <c r="Q577" s="823"/>
      <c r="R577" s="624"/>
      <c r="S577" s="638"/>
      <c r="T577" s="638"/>
      <c r="U577" s="624"/>
      <c r="V577" s="638"/>
      <c r="W577" s="990"/>
      <c r="X577" s="686" t="str">
        <f t="shared" si="34"/>
        <v xml:space="preserve"> </v>
      </c>
      <c r="Y577" s="786" t="str">
        <f t="shared" si="35"/>
        <v xml:space="preserve">  </v>
      </c>
    </row>
    <row r="578" spans="1:25" ht="18.75" x14ac:dyDescent="0.3">
      <c r="A578" s="823"/>
      <c r="B578" s="823"/>
      <c r="C578" s="823"/>
      <c r="D578" s="823"/>
      <c r="E578" s="823"/>
      <c r="F578" s="684"/>
      <c r="G578" s="990"/>
      <c r="H578" s="990"/>
      <c r="I578" s="786" t="str">
        <f t="shared" si="33"/>
        <v xml:space="preserve"> </v>
      </c>
      <c r="J578" s="786" t="str">
        <f t="shared" si="36"/>
        <v xml:space="preserve"> </v>
      </c>
      <c r="N578" s="823"/>
      <c r="O578" s="823"/>
      <c r="P578" s="823"/>
      <c r="Q578" s="823"/>
      <c r="R578" s="624"/>
      <c r="S578" s="638"/>
      <c r="T578" s="638"/>
      <c r="U578" s="624"/>
      <c r="V578" s="638"/>
      <c r="W578" s="990"/>
      <c r="X578" s="686" t="str">
        <f t="shared" si="34"/>
        <v xml:space="preserve"> </v>
      </c>
      <c r="Y578" s="786" t="str">
        <f t="shared" si="35"/>
        <v xml:space="preserve">  </v>
      </c>
    </row>
    <row r="579" spans="1:25" ht="18.75" x14ac:dyDescent="0.3">
      <c r="A579" s="823"/>
      <c r="B579" s="823"/>
      <c r="C579" s="823"/>
      <c r="D579" s="823"/>
      <c r="E579" s="823"/>
      <c r="F579" s="684"/>
      <c r="G579" s="990"/>
      <c r="H579" s="990"/>
      <c r="I579" s="786" t="str">
        <f t="shared" si="33"/>
        <v xml:space="preserve"> </v>
      </c>
      <c r="J579" s="786" t="str">
        <f t="shared" si="36"/>
        <v xml:space="preserve"> </v>
      </c>
      <c r="N579" s="823"/>
      <c r="O579" s="823"/>
      <c r="P579" s="823"/>
      <c r="Q579" s="823"/>
      <c r="R579" s="624"/>
      <c r="S579" s="638"/>
      <c r="T579" s="638"/>
      <c r="U579" s="624"/>
      <c r="V579" s="638"/>
      <c r="W579" s="990"/>
      <c r="X579" s="686" t="str">
        <f t="shared" si="34"/>
        <v xml:space="preserve"> </v>
      </c>
      <c r="Y579" s="786" t="str">
        <f t="shared" si="35"/>
        <v xml:space="preserve">  </v>
      </c>
    </row>
    <row r="580" spans="1:25" ht="18.75" x14ac:dyDescent="0.3">
      <c r="A580" s="823"/>
      <c r="B580" s="823"/>
      <c r="C580" s="823"/>
      <c r="D580" s="823"/>
      <c r="E580" s="823"/>
      <c r="F580" s="684"/>
      <c r="G580" s="990"/>
      <c r="H580" s="990"/>
      <c r="I580" s="786" t="str">
        <f t="shared" si="33"/>
        <v xml:space="preserve"> </v>
      </c>
      <c r="J580" s="786" t="str">
        <f t="shared" si="36"/>
        <v xml:space="preserve"> </v>
      </c>
      <c r="N580" s="823"/>
      <c r="O580" s="823"/>
      <c r="P580" s="823"/>
      <c r="Q580" s="823"/>
      <c r="R580" s="624"/>
      <c r="S580" s="638"/>
      <c r="T580" s="638"/>
      <c r="U580" s="624"/>
      <c r="V580" s="638"/>
      <c r="W580" s="990"/>
      <c r="X580" s="686" t="str">
        <f t="shared" si="34"/>
        <v xml:space="preserve"> </v>
      </c>
      <c r="Y580" s="786" t="str">
        <f t="shared" si="35"/>
        <v xml:space="preserve">  </v>
      </c>
    </row>
    <row r="581" spans="1:25" ht="18.75" x14ac:dyDescent="0.3">
      <c r="A581" s="823"/>
      <c r="B581" s="823"/>
      <c r="C581" s="823"/>
      <c r="D581" s="823"/>
      <c r="E581" s="823"/>
      <c r="F581" s="684"/>
      <c r="G581" s="990"/>
      <c r="H581" s="990"/>
      <c r="I581" s="786" t="str">
        <f t="shared" si="33"/>
        <v xml:space="preserve"> </v>
      </c>
      <c r="J581" s="786" t="str">
        <f t="shared" si="36"/>
        <v xml:space="preserve"> </v>
      </c>
      <c r="N581" s="823"/>
      <c r="O581" s="823"/>
      <c r="P581" s="823"/>
      <c r="Q581" s="823"/>
      <c r="R581" s="624"/>
      <c r="S581" s="638"/>
      <c r="T581" s="638"/>
      <c r="U581" s="624"/>
      <c r="V581" s="638"/>
      <c r="W581" s="990"/>
      <c r="X581" s="686" t="str">
        <f t="shared" si="34"/>
        <v xml:space="preserve"> </v>
      </c>
      <c r="Y581" s="786" t="str">
        <f t="shared" si="35"/>
        <v xml:space="preserve">  </v>
      </c>
    </row>
    <row r="582" spans="1:25" ht="18.75" x14ac:dyDescent="0.3">
      <c r="A582" s="823"/>
      <c r="B582" s="823"/>
      <c r="C582" s="823"/>
      <c r="D582" s="823"/>
      <c r="E582" s="823"/>
      <c r="F582" s="684"/>
      <c r="G582" s="990"/>
      <c r="H582" s="990"/>
      <c r="I582" s="786" t="str">
        <f t="shared" si="33"/>
        <v xml:space="preserve"> </v>
      </c>
      <c r="J582" s="786" t="str">
        <f t="shared" si="36"/>
        <v xml:space="preserve"> </v>
      </c>
      <c r="N582" s="823"/>
      <c r="O582" s="823"/>
      <c r="P582" s="823"/>
      <c r="Q582" s="823"/>
      <c r="R582" s="624"/>
      <c r="S582" s="638"/>
      <c r="T582" s="638"/>
      <c r="U582" s="624"/>
      <c r="V582" s="638"/>
      <c r="W582" s="990"/>
      <c r="X582" s="686" t="str">
        <f t="shared" si="34"/>
        <v xml:space="preserve"> </v>
      </c>
      <c r="Y582" s="786" t="str">
        <f t="shared" si="35"/>
        <v xml:space="preserve">  </v>
      </c>
    </row>
    <row r="583" spans="1:25" ht="18.75" x14ac:dyDescent="0.3">
      <c r="A583" s="823"/>
      <c r="B583" s="823"/>
      <c r="C583" s="823"/>
      <c r="D583" s="823"/>
      <c r="E583" s="823"/>
      <c r="F583" s="684"/>
      <c r="G583" s="990"/>
      <c r="H583" s="990"/>
      <c r="I583" s="786" t="str">
        <f t="shared" ref="I583:I600" si="37">IF(H583&gt;0,H583*0.187*10^-3," ")</f>
        <v xml:space="preserve"> </v>
      </c>
      <c r="J583" s="786" t="str">
        <f t="shared" si="36"/>
        <v xml:space="preserve"> </v>
      </c>
      <c r="N583" s="823"/>
      <c r="O583" s="823"/>
      <c r="P583" s="823"/>
      <c r="Q583" s="823"/>
      <c r="R583" s="624"/>
      <c r="S583" s="638"/>
      <c r="T583" s="638"/>
      <c r="U583" s="624"/>
      <c r="V583" s="638"/>
      <c r="W583" s="990"/>
      <c r="X583" s="686" t="str">
        <f t="shared" ref="X583:X600" si="38">IF(W583&gt;0,W583*0.187*10^-3," ")</f>
        <v xml:space="preserve"> </v>
      </c>
      <c r="Y583" s="786" t="str">
        <f t="shared" ref="Y583:Y600" si="39">IFERROR(W583/V583,"  ")</f>
        <v xml:space="preserve">  </v>
      </c>
    </row>
    <row r="584" spans="1:25" ht="18.75" x14ac:dyDescent="0.3">
      <c r="A584" s="823"/>
      <c r="B584" s="823"/>
      <c r="C584" s="823"/>
      <c r="D584" s="823"/>
      <c r="E584" s="823"/>
      <c r="F584" s="684"/>
      <c r="G584" s="990"/>
      <c r="H584" s="990"/>
      <c r="I584" s="786" t="str">
        <f t="shared" si="37"/>
        <v xml:space="preserve"> </v>
      </c>
      <c r="J584" s="786" t="str">
        <f t="shared" si="36"/>
        <v xml:space="preserve"> </v>
      </c>
      <c r="N584" s="823"/>
      <c r="O584" s="823"/>
      <c r="P584" s="823"/>
      <c r="Q584" s="823"/>
      <c r="R584" s="624"/>
      <c r="S584" s="638"/>
      <c r="T584" s="638"/>
      <c r="U584" s="624"/>
      <c r="V584" s="638"/>
      <c r="W584" s="990"/>
      <c r="X584" s="686" t="str">
        <f t="shared" si="38"/>
        <v xml:space="preserve"> </v>
      </c>
      <c r="Y584" s="786" t="str">
        <f t="shared" si="39"/>
        <v xml:space="preserve">  </v>
      </c>
    </row>
    <row r="585" spans="1:25" ht="18.75" x14ac:dyDescent="0.3">
      <c r="A585" s="823"/>
      <c r="B585" s="823"/>
      <c r="C585" s="823"/>
      <c r="D585" s="823"/>
      <c r="E585" s="823"/>
      <c r="F585" s="684"/>
      <c r="G585" s="990"/>
      <c r="H585" s="990"/>
      <c r="I585" s="786" t="str">
        <f t="shared" si="37"/>
        <v xml:space="preserve"> </v>
      </c>
      <c r="J585" s="786" t="str">
        <f t="shared" si="36"/>
        <v xml:space="preserve"> </v>
      </c>
      <c r="N585" s="823"/>
      <c r="O585" s="823"/>
      <c r="P585" s="823"/>
      <c r="Q585" s="823"/>
      <c r="R585" s="624"/>
      <c r="S585" s="638"/>
      <c r="T585" s="638"/>
      <c r="U585" s="624"/>
      <c r="V585" s="638"/>
      <c r="W585" s="990"/>
      <c r="X585" s="686" t="str">
        <f t="shared" si="38"/>
        <v xml:space="preserve"> </v>
      </c>
      <c r="Y585" s="786" t="str">
        <f t="shared" si="39"/>
        <v xml:space="preserve">  </v>
      </c>
    </row>
    <row r="586" spans="1:25" ht="18.75" x14ac:dyDescent="0.3">
      <c r="A586" s="823"/>
      <c r="B586" s="823"/>
      <c r="C586" s="823"/>
      <c r="D586" s="823"/>
      <c r="E586" s="823"/>
      <c r="F586" s="684"/>
      <c r="G586" s="990"/>
      <c r="H586" s="990"/>
      <c r="I586" s="786" t="str">
        <f t="shared" si="37"/>
        <v xml:space="preserve"> </v>
      </c>
      <c r="J586" s="786" t="str">
        <f t="shared" si="36"/>
        <v xml:space="preserve"> </v>
      </c>
      <c r="N586" s="823"/>
      <c r="O586" s="823"/>
      <c r="P586" s="823"/>
      <c r="Q586" s="823"/>
      <c r="R586" s="624"/>
      <c r="S586" s="638"/>
      <c r="T586" s="638"/>
      <c r="U586" s="624"/>
      <c r="V586" s="638"/>
      <c r="W586" s="990"/>
      <c r="X586" s="686" t="str">
        <f t="shared" si="38"/>
        <v xml:space="preserve"> </v>
      </c>
      <c r="Y586" s="786" t="str">
        <f t="shared" si="39"/>
        <v xml:space="preserve">  </v>
      </c>
    </row>
    <row r="587" spans="1:25" ht="18.75" x14ac:dyDescent="0.3">
      <c r="A587" s="823"/>
      <c r="B587" s="823"/>
      <c r="C587" s="823"/>
      <c r="D587" s="823"/>
      <c r="E587" s="823"/>
      <c r="F587" s="684"/>
      <c r="G587" s="990"/>
      <c r="H587" s="990"/>
      <c r="I587" s="786" t="str">
        <f t="shared" si="37"/>
        <v xml:space="preserve"> </v>
      </c>
      <c r="J587" s="786" t="str">
        <f t="shared" si="36"/>
        <v xml:space="preserve"> </v>
      </c>
      <c r="N587" s="823"/>
      <c r="O587" s="823"/>
      <c r="P587" s="823"/>
      <c r="Q587" s="823"/>
      <c r="R587" s="624"/>
      <c r="S587" s="638"/>
      <c r="T587" s="638"/>
      <c r="U587" s="624"/>
      <c r="V587" s="638"/>
      <c r="W587" s="990"/>
      <c r="X587" s="686" t="str">
        <f t="shared" si="38"/>
        <v xml:space="preserve"> </v>
      </c>
      <c r="Y587" s="786" t="str">
        <f t="shared" si="39"/>
        <v xml:space="preserve">  </v>
      </c>
    </row>
    <row r="588" spans="1:25" ht="18.75" x14ac:dyDescent="0.3">
      <c r="A588" s="823"/>
      <c r="B588" s="823"/>
      <c r="C588" s="823"/>
      <c r="D588" s="823"/>
      <c r="E588" s="823"/>
      <c r="F588" s="684"/>
      <c r="G588" s="990"/>
      <c r="H588" s="990"/>
      <c r="I588" s="786" t="str">
        <f t="shared" si="37"/>
        <v xml:space="preserve"> </v>
      </c>
      <c r="J588" s="786" t="str">
        <f t="shared" si="36"/>
        <v xml:space="preserve"> </v>
      </c>
      <c r="N588" s="823"/>
      <c r="O588" s="823"/>
      <c r="P588" s="823"/>
      <c r="Q588" s="823"/>
      <c r="R588" s="624"/>
      <c r="S588" s="638"/>
      <c r="T588" s="638"/>
      <c r="U588" s="624"/>
      <c r="V588" s="638"/>
      <c r="W588" s="990"/>
      <c r="X588" s="686" t="str">
        <f t="shared" si="38"/>
        <v xml:space="preserve"> </v>
      </c>
      <c r="Y588" s="786" t="str">
        <f t="shared" si="39"/>
        <v xml:space="preserve">  </v>
      </c>
    </row>
    <row r="589" spans="1:25" ht="18.75" x14ac:dyDescent="0.3">
      <c r="A589" s="823"/>
      <c r="B589" s="823"/>
      <c r="C589" s="823"/>
      <c r="D589" s="823"/>
      <c r="E589" s="823"/>
      <c r="F589" s="684"/>
      <c r="G589" s="990"/>
      <c r="H589" s="990"/>
      <c r="I589" s="786" t="str">
        <f t="shared" si="37"/>
        <v xml:space="preserve"> </v>
      </c>
      <c r="J589" s="786" t="str">
        <f t="shared" si="36"/>
        <v xml:space="preserve"> </v>
      </c>
      <c r="N589" s="823"/>
      <c r="O589" s="823"/>
      <c r="P589" s="823"/>
      <c r="Q589" s="823"/>
      <c r="R589" s="624"/>
      <c r="S589" s="638"/>
      <c r="T589" s="638"/>
      <c r="U589" s="624"/>
      <c r="V589" s="638"/>
      <c r="W589" s="990"/>
      <c r="X589" s="686" t="str">
        <f t="shared" si="38"/>
        <v xml:space="preserve"> </v>
      </c>
      <c r="Y589" s="786" t="str">
        <f t="shared" si="39"/>
        <v xml:space="preserve">  </v>
      </c>
    </row>
    <row r="590" spans="1:25" ht="18.75" x14ac:dyDescent="0.3">
      <c r="A590" s="823"/>
      <c r="B590" s="823"/>
      <c r="C590" s="823"/>
      <c r="D590" s="823"/>
      <c r="E590" s="823"/>
      <c r="F590" s="684"/>
      <c r="G590" s="990"/>
      <c r="H590" s="990"/>
      <c r="I590" s="786" t="str">
        <f t="shared" si="37"/>
        <v xml:space="preserve"> </v>
      </c>
      <c r="J590" s="786" t="str">
        <f t="shared" si="36"/>
        <v xml:space="preserve"> </v>
      </c>
      <c r="N590" s="823"/>
      <c r="O590" s="823"/>
      <c r="P590" s="823"/>
      <c r="Q590" s="823"/>
      <c r="R590" s="624"/>
      <c r="S590" s="638"/>
      <c r="T590" s="638"/>
      <c r="U590" s="624"/>
      <c r="V590" s="638"/>
      <c r="W590" s="990"/>
      <c r="X590" s="686" t="str">
        <f t="shared" si="38"/>
        <v xml:space="preserve"> </v>
      </c>
      <c r="Y590" s="786" t="str">
        <f t="shared" si="39"/>
        <v xml:space="preserve">  </v>
      </c>
    </row>
    <row r="591" spans="1:25" ht="18.75" x14ac:dyDescent="0.3">
      <c r="A591" s="823"/>
      <c r="B591" s="823"/>
      <c r="C591" s="823"/>
      <c r="D591" s="823"/>
      <c r="E591" s="823"/>
      <c r="F591" s="684"/>
      <c r="G591" s="990"/>
      <c r="H591" s="990"/>
      <c r="I591" s="786" t="str">
        <f t="shared" si="37"/>
        <v xml:space="preserve"> </v>
      </c>
      <c r="J591" s="786" t="str">
        <f t="shared" si="36"/>
        <v xml:space="preserve"> </v>
      </c>
      <c r="N591" s="823"/>
      <c r="O591" s="823"/>
      <c r="P591" s="823"/>
      <c r="Q591" s="823"/>
      <c r="R591" s="624"/>
      <c r="S591" s="638"/>
      <c r="T591" s="638"/>
      <c r="U591" s="624"/>
      <c r="V591" s="638"/>
      <c r="W591" s="990"/>
      <c r="X591" s="686" t="str">
        <f t="shared" si="38"/>
        <v xml:space="preserve"> </v>
      </c>
      <c r="Y591" s="786" t="str">
        <f t="shared" si="39"/>
        <v xml:space="preserve">  </v>
      </c>
    </row>
    <row r="592" spans="1:25" ht="18.75" x14ac:dyDescent="0.3">
      <c r="A592" s="823"/>
      <c r="B592" s="823"/>
      <c r="C592" s="823"/>
      <c r="D592" s="823"/>
      <c r="E592" s="823"/>
      <c r="F592" s="684"/>
      <c r="G592" s="990"/>
      <c r="H592" s="990"/>
      <c r="I592" s="786" t="str">
        <f t="shared" si="37"/>
        <v xml:space="preserve"> </v>
      </c>
      <c r="J592" s="786" t="str">
        <f t="shared" si="36"/>
        <v xml:space="preserve"> </v>
      </c>
      <c r="N592" s="823"/>
      <c r="O592" s="823"/>
      <c r="P592" s="823"/>
      <c r="Q592" s="823"/>
      <c r="R592" s="624"/>
      <c r="S592" s="638"/>
      <c r="T592" s="638"/>
      <c r="U592" s="624"/>
      <c r="V592" s="638"/>
      <c r="W592" s="990"/>
      <c r="X592" s="686" t="str">
        <f t="shared" si="38"/>
        <v xml:space="preserve"> </v>
      </c>
      <c r="Y592" s="786" t="str">
        <f t="shared" si="39"/>
        <v xml:space="preserve">  </v>
      </c>
    </row>
    <row r="593" spans="1:25" ht="18.75" x14ac:dyDescent="0.3">
      <c r="A593" s="823"/>
      <c r="B593" s="823"/>
      <c r="C593" s="823"/>
      <c r="D593" s="823"/>
      <c r="E593" s="823"/>
      <c r="F593" s="684"/>
      <c r="G593" s="990"/>
      <c r="H593" s="990"/>
      <c r="I593" s="786" t="str">
        <f t="shared" si="37"/>
        <v xml:space="preserve"> </v>
      </c>
      <c r="J593" s="786" t="str">
        <f t="shared" si="36"/>
        <v xml:space="preserve"> </v>
      </c>
      <c r="N593" s="823"/>
      <c r="O593" s="823"/>
      <c r="P593" s="823"/>
      <c r="Q593" s="823"/>
      <c r="R593" s="624"/>
      <c r="S593" s="638"/>
      <c r="T593" s="638"/>
      <c r="U593" s="624"/>
      <c r="V593" s="638"/>
      <c r="W593" s="990"/>
      <c r="X593" s="686" t="str">
        <f t="shared" si="38"/>
        <v xml:space="preserve"> </v>
      </c>
      <c r="Y593" s="786" t="str">
        <f t="shared" si="39"/>
        <v xml:space="preserve">  </v>
      </c>
    </row>
    <row r="594" spans="1:25" ht="18.75" x14ac:dyDescent="0.3">
      <c r="A594" s="823"/>
      <c r="B594" s="823"/>
      <c r="C594" s="823"/>
      <c r="D594" s="823"/>
      <c r="E594" s="823"/>
      <c r="F594" s="684"/>
      <c r="G594" s="990"/>
      <c r="H594" s="990"/>
      <c r="I594" s="786" t="str">
        <f t="shared" si="37"/>
        <v xml:space="preserve"> </v>
      </c>
      <c r="J594" s="786" t="str">
        <f t="shared" si="36"/>
        <v xml:space="preserve"> </v>
      </c>
      <c r="N594" s="823"/>
      <c r="O594" s="823"/>
      <c r="P594" s="823"/>
      <c r="Q594" s="823"/>
      <c r="R594" s="624"/>
      <c r="S594" s="638"/>
      <c r="T594" s="638"/>
      <c r="U594" s="624"/>
      <c r="V594" s="638"/>
      <c r="W594" s="990"/>
      <c r="X594" s="686" t="str">
        <f t="shared" si="38"/>
        <v xml:space="preserve"> </v>
      </c>
      <c r="Y594" s="786" t="str">
        <f t="shared" si="39"/>
        <v xml:space="preserve">  </v>
      </c>
    </row>
    <row r="595" spans="1:25" ht="18.75" x14ac:dyDescent="0.3">
      <c r="A595" s="823"/>
      <c r="B595" s="823"/>
      <c r="C595" s="823"/>
      <c r="D595" s="823"/>
      <c r="E595" s="823"/>
      <c r="F595" s="684"/>
      <c r="G595" s="990"/>
      <c r="H595" s="990"/>
      <c r="I595" s="786" t="str">
        <f t="shared" si="37"/>
        <v xml:space="preserve"> </v>
      </c>
      <c r="J595" s="786" t="str">
        <f t="shared" si="36"/>
        <v xml:space="preserve"> </v>
      </c>
      <c r="N595" s="823"/>
      <c r="O595" s="823"/>
      <c r="P595" s="823"/>
      <c r="Q595" s="823"/>
      <c r="R595" s="624"/>
      <c r="S595" s="638"/>
      <c r="T595" s="638"/>
      <c r="U595" s="624"/>
      <c r="V595" s="638"/>
      <c r="W595" s="990"/>
      <c r="X595" s="686" t="str">
        <f t="shared" si="38"/>
        <v xml:space="preserve"> </v>
      </c>
      <c r="Y595" s="786" t="str">
        <f t="shared" si="39"/>
        <v xml:space="preserve">  </v>
      </c>
    </row>
    <row r="596" spans="1:25" ht="18.75" x14ac:dyDescent="0.3">
      <c r="A596" s="823"/>
      <c r="B596" s="823"/>
      <c r="C596" s="823"/>
      <c r="D596" s="823"/>
      <c r="E596" s="823"/>
      <c r="F596" s="684"/>
      <c r="G596" s="990"/>
      <c r="H596" s="990"/>
      <c r="I596" s="786" t="str">
        <f t="shared" si="37"/>
        <v xml:space="preserve"> </v>
      </c>
      <c r="J596" s="786" t="str">
        <f t="shared" si="36"/>
        <v xml:space="preserve"> </v>
      </c>
      <c r="N596" s="823"/>
      <c r="O596" s="823"/>
      <c r="P596" s="823"/>
      <c r="Q596" s="823"/>
      <c r="R596" s="624"/>
      <c r="S596" s="638"/>
      <c r="T596" s="638"/>
      <c r="U596" s="624"/>
      <c r="V596" s="638"/>
      <c r="W596" s="990"/>
      <c r="X596" s="686" t="str">
        <f t="shared" si="38"/>
        <v xml:space="preserve"> </v>
      </c>
      <c r="Y596" s="786" t="str">
        <f t="shared" si="39"/>
        <v xml:space="preserve">  </v>
      </c>
    </row>
    <row r="597" spans="1:25" ht="18.75" x14ac:dyDescent="0.3">
      <c r="A597" s="823"/>
      <c r="B597" s="823"/>
      <c r="C597" s="823"/>
      <c r="D597" s="823"/>
      <c r="E597" s="823"/>
      <c r="F597" s="684"/>
      <c r="G597" s="990"/>
      <c r="H597" s="990"/>
      <c r="I597" s="786" t="str">
        <f t="shared" si="37"/>
        <v xml:space="preserve"> </v>
      </c>
      <c r="J597" s="786" t="str">
        <f t="shared" si="36"/>
        <v xml:space="preserve"> </v>
      </c>
      <c r="N597" s="823"/>
      <c r="O597" s="823"/>
      <c r="P597" s="823"/>
      <c r="Q597" s="823"/>
      <c r="R597" s="624"/>
      <c r="S597" s="638"/>
      <c r="T597" s="638"/>
      <c r="U597" s="624"/>
      <c r="V597" s="638"/>
      <c r="W597" s="990"/>
      <c r="X597" s="686" t="str">
        <f t="shared" si="38"/>
        <v xml:space="preserve"> </v>
      </c>
      <c r="Y597" s="786" t="str">
        <f t="shared" si="39"/>
        <v xml:space="preserve">  </v>
      </c>
    </row>
    <row r="598" spans="1:25" ht="18.75" x14ac:dyDescent="0.3">
      <c r="A598" s="823"/>
      <c r="B598" s="823"/>
      <c r="C598" s="823"/>
      <c r="D598" s="823"/>
      <c r="E598" s="823"/>
      <c r="F598" s="684"/>
      <c r="G598" s="990"/>
      <c r="H598" s="990"/>
      <c r="I598" s="786" t="str">
        <f t="shared" si="37"/>
        <v xml:space="preserve"> </v>
      </c>
      <c r="J598" s="786" t="str">
        <f t="shared" si="36"/>
        <v xml:space="preserve"> </v>
      </c>
      <c r="N598" s="823"/>
      <c r="O598" s="823"/>
      <c r="P598" s="823"/>
      <c r="Q598" s="823"/>
      <c r="R598" s="624"/>
      <c r="S598" s="638"/>
      <c r="T598" s="638"/>
      <c r="U598" s="624"/>
      <c r="V598" s="638"/>
      <c r="W598" s="990"/>
      <c r="X598" s="686" t="str">
        <f t="shared" si="38"/>
        <v xml:space="preserve"> </v>
      </c>
      <c r="Y598" s="786" t="str">
        <f t="shared" si="39"/>
        <v xml:space="preserve">  </v>
      </c>
    </row>
    <row r="599" spans="1:25" ht="18.75" x14ac:dyDescent="0.3">
      <c r="A599" s="823"/>
      <c r="B599" s="823"/>
      <c r="C599" s="823"/>
      <c r="D599" s="823"/>
      <c r="E599" s="823"/>
      <c r="F599" s="684"/>
      <c r="G599" s="990"/>
      <c r="H599" s="990"/>
      <c r="I599" s="786" t="str">
        <f t="shared" si="37"/>
        <v xml:space="preserve"> </v>
      </c>
      <c r="J599" s="786" t="str">
        <f t="shared" si="36"/>
        <v xml:space="preserve"> </v>
      </c>
      <c r="N599" s="823"/>
      <c r="O599" s="823"/>
      <c r="P599" s="823"/>
      <c r="Q599" s="823"/>
      <c r="R599" s="624"/>
      <c r="S599" s="638"/>
      <c r="T599" s="638"/>
      <c r="U599" s="624"/>
      <c r="V599" s="638"/>
      <c r="W599" s="990"/>
      <c r="X599" s="686" t="str">
        <f t="shared" si="38"/>
        <v xml:space="preserve"> </v>
      </c>
      <c r="Y599" s="786" t="str">
        <f t="shared" si="39"/>
        <v xml:space="preserve">  </v>
      </c>
    </row>
    <row r="600" spans="1:25" ht="18.75" x14ac:dyDescent="0.3">
      <c r="A600" s="823"/>
      <c r="B600" s="823"/>
      <c r="C600" s="823"/>
      <c r="D600" s="823"/>
      <c r="E600" s="823"/>
      <c r="F600" s="684"/>
      <c r="G600" s="990"/>
      <c r="H600" s="990"/>
      <c r="I600" s="786" t="str">
        <f t="shared" si="37"/>
        <v xml:space="preserve"> </v>
      </c>
      <c r="J600" s="786" t="str">
        <f t="shared" si="36"/>
        <v xml:space="preserve"> </v>
      </c>
      <c r="N600" s="823"/>
      <c r="O600" s="823"/>
      <c r="P600" s="823"/>
      <c r="Q600" s="823"/>
      <c r="R600" s="624"/>
      <c r="S600" s="638"/>
      <c r="T600" s="638"/>
      <c r="U600" s="624"/>
      <c r="V600" s="638"/>
      <c r="W600" s="990"/>
      <c r="X600" s="686" t="str">
        <f t="shared" si="38"/>
        <v xml:space="preserve"> </v>
      </c>
      <c r="Y600" s="786" t="str">
        <f t="shared" si="39"/>
        <v xml:space="preserve">  </v>
      </c>
    </row>
  </sheetData>
  <mergeCells count="5">
    <mergeCell ref="A2:B2"/>
    <mergeCell ref="A3:G3"/>
    <mergeCell ref="W3:X3"/>
    <mergeCell ref="H3:I3"/>
    <mergeCell ref="N3:V3"/>
  </mergeCells>
  <dataValidations count="3">
    <dataValidation type="list" allowBlank="1" showInputMessage="1" showErrorMessage="1" sqref="B6:B600">
      <formula1>"Tapis roulant, Scala Mobile"</formula1>
    </dataValidation>
    <dataValidation type="list" allowBlank="1" showInputMessage="1" showErrorMessage="1" sqref="R6:R600">
      <formula1>"Elettrica,Idraulica"</formula1>
    </dataValidation>
    <dataValidation type="list" allowBlank="1" showInputMessage="1" showErrorMessage="1" sqref="F6:F600 U6:U600">
      <formula1>"Si,No"</formula1>
    </dataValidation>
  </dataValidations>
  <hyperlinks>
    <hyperlink ref="C1" location="Menu!A1" display="Menu"/>
  </hyperlink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5"/>
  <sheetViews>
    <sheetView zoomScale="70" zoomScaleNormal="70" workbookViewId="0">
      <selection activeCell="L6" sqref="L6"/>
    </sheetView>
  </sheetViews>
  <sheetFormatPr defaultRowHeight="15" x14ac:dyDescent="0.25"/>
  <cols>
    <col min="1" max="1" width="16.42578125" style="38" customWidth="1"/>
    <col min="2" max="2" width="27" style="38" customWidth="1"/>
    <col min="3" max="3" width="29.140625" style="38" customWidth="1"/>
    <col min="4" max="4" width="21.42578125" style="38" customWidth="1"/>
    <col min="5" max="5" width="22.42578125" style="38" customWidth="1"/>
    <col min="6" max="7" width="21" style="38" customWidth="1"/>
    <col min="8" max="8" width="24.7109375" style="38" customWidth="1"/>
    <col min="9" max="9" width="20" style="38" customWidth="1"/>
    <col min="10" max="10" width="17.5703125" style="38" customWidth="1"/>
    <col min="11" max="11" width="19.5703125" style="38" customWidth="1"/>
    <col min="12" max="12" width="21.85546875" style="38" customWidth="1"/>
    <col min="13" max="13" width="20.7109375" style="38" customWidth="1"/>
    <col min="14" max="14" width="18.140625" style="38" customWidth="1"/>
    <col min="15" max="15" width="9.140625" style="38"/>
    <col min="16" max="17" width="0" style="38" hidden="1" customWidth="1"/>
    <col min="18" max="18" width="9.140625" style="38"/>
    <col min="19" max="19" width="22.28515625" style="38" customWidth="1"/>
    <col min="20" max="20" width="17.7109375" style="38" customWidth="1"/>
    <col min="21" max="21" width="20.85546875" style="38" customWidth="1"/>
    <col min="22" max="22" width="23.85546875" style="38" customWidth="1"/>
    <col min="23" max="23" width="29.42578125" style="38" customWidth="1"/>
    <col min="24" max="24" width="23.5703125" style="38" customWidth="1"/>
    <col min="25" max="25" width="26" style="38" customWidth="1"/>
    <col min="26" max="26" width="22.5703125" style="38" customWidth="1"/>
    <col min="27" max="16384" width="9.140625" style="38"/>
  </cols>
  <sheetData>
    <row r="1" spans="1:25" ht="19.5" thickBot="1" x14ac:dyDescent="0.35">
      <c r="A1" s="645" t="s">
        <v>325</v>
      </c>
      <c r="B1" s="927" t="s">
        <v>658</v>
      </c>
    </row>
    <row r="2" spans="1:25" ht="21.75" thickBot="1" x14ac:dyDescent="0.4">
      <c r="A2" s="928" t="s">
        <v>525</v>
      </c>
      <c r="B2" s="929"/>
      <c r="S2" s="980" t="s">
        <v>404</v>
      </c>
      <c r="T2" s="787"/>
      <c r="U2" s="787"/>
      <c r="V2" s="604"/>
    </row>
    <row r="3" spans="1:25" ht="21.75" thickBot="1" x14ac:dyDescent="0.4">
      <c r="A3" s="1347" t="s">
        <v>398</v>
      </c>
      <c r="B3" s="1348"/>
      <c r="C3" s="1348"/>
      <c r="D3" s="1348"/>
      <c r="E3" s="1348"/>
      <c r="F3" s="1348"/>
      <c r="G3" s="1348"/>
      <c r="H3" s="1349"/>
      <c r="I3" s="1347" t="s">
        <v>1</v>
      </c>
      <c r="J3" s="1348"/>
      <c r="K3" s="1348"/>
      <c r="L3" s="1349"/>
      <c r="M3" s="1347" t="s">
        <v>2</v>
      </c>
      <c r="N3" s="1349"/>
      <c r="S3" s="1347" t="s">
        <v>398</v>
      </c>
      <c r="T3" s="1348"/>
      <c r="U3" s="1348"/>
      <c r="V3" s="1349"/>
      <c r="W3" s="1347" t="s">
        <v>1</v>
      </c>
      <c r="X3" s="1349"/>
      <c r="Y3" s="698" t="s">
        <v>2</v>
      </c>
    </row>
    <row r="4" spans="1:25" ht="99.75" customHeight="1" thickBot="1" x14ac:dyDescent="0.3">
      <c r="A4" s="681" t="s">
        <v>526</v>
      </c>
      <c r="B4" s="647" t="s">
        <v>527</v>
      </c>
      <c r="C4" s="647" t="s">
        <v>528</v>
      </c>
      <c r="D4" s="647" t="s">
        <v>529</v>
      </c>
      <c r="E4" s="647" t="s">
        <v>407</v>
      </c>
      <c r="F4" s="991" t="s">
        <v>400</v>
      </c>
      <c r="G4" s="912" t="s">
        <v>329</v>
      </c>
      <c r="H4" s="701" t="s">
        <v>405</v>
      </c>
      <c r="I4" s="681" t="s">
        <v>403</v>
      </c>
      <c r="J4" s="991" t="s">
        <v>401</v>
      </c>
      <c r="K4" s="647" t="s">
        <v>285</v>
      </c>
      <c r="L4" s="842" t="s">
        <v>406</v>
      </c>
      <c r="M4" s="992" t="s">
        <v>402</v>
      </c>
      <c r="N4" s="993" t="s">
        <v>409</v>
      </c>
      <c r="S4" s="681" t="s">
        <v>577</v>
      </c>
      <c r="T4" s="647" t="s">
        <v>527</v>
      </c>
      <c r="U4" s="647" t="s">
        <v>578</v>
      </c>
      <c r="V4" s="842" t="s">
        <v>489</v>
      </c>
      <c r="W4" s="681" t="s">
        <v>403</v>
      </c>
      <c r="X4" s="842" t="s">
        <v>408</v>
      </c>
      <c r="Y4" s="983" t="s">
        <v>410</v>
      </c>
    </row>
    <row r="5" spans="1:25" ht="21" customHeight="1" x14ac:dyDescent="0.25">
      <c r="A5" s="994" t="s">
        <v>531</v>
      </c>
      <c r="B5" s="622"/>
      <c r="C5" s="622"/>
      <c r="D5" s="995">
        <f>'Mobilità alternativa LV2'!B5</f>
        <v>0</v>
      </c>
      <c r="E5" s="996"/>
      <c r="F5" s="995">
        <f>'Mobilità alternativa LV2'!D5</f>
        <v>0</v>
      </c>
      <c r="G5" s="995">
        <f>'Mobilità alternativa LV2'!E5</f>
        <v>0</v>
      </c>
      <c r="H5" s="997">
        <f>'Mobilità alternativa LV2'!F5</f>
        <v>0</v>
      </c>
      <c r="I5" s="997">
        <f>'Mobilità alternativa LV2'!G5</f>
        <v>0</v>
      </c>
      <c r="J5" s="997">
        <f>'Mobilità alternativa LV2'!I5</f>
        <v>0</v>
      </c>
      <c r="K5" s="997">
        <f>'Mobilità alternativa LV2'!J5</f>
        <v>0</v>
      </c>
      <c r="L5" s="997" t="str">
        <f>'Mobilità alternativa LV2'!K5</f>
        <v xml:space="preserve"> </v>
      </c>
      <c r="M5" s="622"/>
      <c r="N5" s="622"/>
      <c r="S5" s="987" t="s">
        <v>531</v>
      </c>
      <c r="T5" s="740"/>
      <c r="U5" s="985">
        <f>'Mobilità alternativa LV2'!B11</f>
        <v>0</v>
      </c>
      <c r="V5" s="989">
        <f>'Mobilità alternativa LV2'!C11</f>
        <v>0</v>
      </c>
      <c r="W5" s="989">
        <f>'Mobilità alternativa LV2'!D11</f>
        <v>0</v>
      </c>
      <c r="X5" s="989" t="str">
        <f>'Mobilità alternativa LV2'!E11</f>
        <v xml:space="preserve"> </v>
      </c>
      <c r="Y5" s="740"/>
    </row>
    <row r="6" spans="1:25" ht="18.75" x14ac:dyDescent="0.3">
      <c r="A6" s="638"/>
      <c r="B6" s="638"/>
      <c r="C6" s="624"/>
      <c r="D6" s="638"/>
      <c r="E6" s="624"/>
      <c r="F6" s="901"/>
      <c r="G6" s="638"/>
      <c r="H6" s="638"/>
      <c r="I6" s="638"/>
      <c r="J6" s="901"/>
      <c r="K6" s="638"/>
      <c r="L6" s="637" t="str">
        <f>IF(K6&gt;0,K6*0.187*10^-3," ")</f>
        <v xml:space="preserve"> </v>
      </c>
      <c r="M6" s="637" t="str">
        <f>IFERROR(I6/H6," ")</f>
        <v xml:space="preserve"> </v>
      </c>
      <c r="N6" s="998" t="str">
        <f>IFERROR(J6/F6," ")</f>
        <v xml:space="preserve"> </v>
      </c>
      <c r="P6" s="38">
        <f>IF(E6="Si",1,0)</f>
        <v>0</v>
      </c>
      <c r="Q6" s="38">
        <f>SUM(P6:P655)</f>
        <v>0</v>
      </c>
      <c r="S6" s="684"/>
      <c r="T6" s="684"/>
      <c r="U6" s="684"/>
      <c r="V6" s="624"/>
      <c r="W6" s="687"/>
      <c r="X6" s="686" t="str">
        <f>IF(W6&gt;0,W6*0.187*10^-3," ")</f>
        <v xml:space="preserve"> </v>
      </c>
      <c r="Y6" s="786" t="str">
        <f>IFERROR(W6/V6,"  ")</f>
        <v xml:space="preserve">  </v>
      </c>
    </row>
    <row r="7" spans="1:25" ht="18.75" x14ac:dyDescent="0.3">
      <c r="A7" s="638"/>
      <c r="B7" s="638"/>
      <c r="C7" s="624"/>
      <c r="D7" s="638"/>
      <c r="E7" s="624"/>
      <c r="F7" s="901"/>
      <c r="G7" s="638"/>
      <c r="H7" s="638"/>
      <c r="I7" s="638"/>
      <c r="J7" s="901"/>
      <c r="K7" s="638"/>
      <c r="L7" s="637" t="str">
        <f t="shared" ref="L7:L70" si="0">IF(K7&gt;0,K7*0.187*10^-3," ")</f>
        <v xml:space="preserve"> </v>
      </c>
      <c r="M7" s="637" t="str">
        <f>IFERROR(I7/H7," ")</f>
        <v xml:space="preserve"> </v>
      </c>
      <c r="N7" s="998" t="str">
        <f t="shared" ref="N7:N70" si="1">IFERROR(J7/F7," ")</f>
        <v xml:space="preserve"> </v>
      </c>
      <c r="P7" s="38">
        <f t="shared" ref="P7:P70" si="2">IF(E7="Si",1,0)</f>
        <v>0</v>
      </c>
      <c r="S7" s="823"/>
      <c r="T7" s="823"/>
      <c r="U7" s="823"/>
      <c r="V7" s="638"/>
      <c r="W7" s="990"/>
      <c r="X7" s="686" t="str">
        <f t="shared" ref="X7:X70" si="3">IF(W7&gt;0,W7*0.187*10^-3," ")</f>
        <v xml:space="preserve"> </v>
      </c>
      <c r="Y7" s="786" t="str">
        <f>IFERROR(W7/V7,"  ")</f>
        <v xml:space="preserve">  </v>
      </c>
    </row>
    <row r="8" spans="1:25" ht="18.75" x14ac:dyDescent="0.3">
      <c r="A8" s="638"/>
      <c r="B8" s="638"/>
      <c r="C8" s="624"/>
      <c r="D8" s="638"/>
      <c r="E8" s="624"/>
      <c r="F8" s="901"/>
      <c r="G8" s="638"/>
      <c r="H8" s="638"/>
      <c r="I8" s="638"/>
      <c r="J8" s="901"/>
      <c r="K8" s="638"/>
      <c r="L8" s="637" t="str">
        <f t="shared" si="0"/>
        <v xml:space="preserve"> </v>
      </c>
      <c r="M8" s="637" t="str">
        <f t="shared" ref="M8:M70" si="4">IFERROR(I8/H8," ")</f>
        <v xml:space="preserve"> </v>
      </c>
      <c r="N8" s="998" t="str">
        <f t="shared" si="1"/>
        <v xml:space="preserve"> </v>
      </c>
      <c r="P8" s="38">
        <f t="shared" si="2"/>
        <v>0</v>
      </c>
      <c r="S8" s="823"/>
      <c r="T8" s="823"/>
      <c r="U8" s="823"/>
      <c r="V8" s="638"/>
      <c r="W8" s="990"/>
      <c r="X8" s="686" t="str">
        <f t="shared" si="3"/>
        <v xml:space="preserve"> </v>
      </c>
      <c r="Y8" s="786" t="str">
        <f t="shared" ref="Y8:Y17" si="5">IFERROR(W8/V8,"  ")</f>
        <v xml:space="preserve">  </v>
      </c>
    </row>
    <row r="9" spans="1:25" ht="18.75" x14ac:dyDescent="0.3">
      <c r="A9" s="638"/>
      <c r="B9" s="638"/>
      <c r="C9" s="624"/>
      <c r="D9" s="638"/>
      <c r="E9" s="624"/>
      <c r="F9" s="901"/>
      <c r="G9" s="638"/>
      <c r="H9" s="638"/>
      <c r="I9" s="638"/>
      <c r="J9" s="901"/>
      <c r="K9" s="638"/>
      <c r="L9" s="637" t="str">
        <f t="shared" si="0"/>
        <v xml:space="preserve"> </v>
      </c>
      <c r="M9" s="637" t="str">
        <f t="shared" si="4"/>
        <v xml:space="preserve"> </v>
      </c>
      <c r="N9" s="998" t="str">
        <f t="shared" si="1"/>
        <v xml:space="preserve"> </v>
      </c>
      <c r="P9" s="38">
        <f t="shared" si="2"/>
        <v>0</v>
      </c>
      <c r="S9" s="823"/>
      <c r="T9" s="823"/>
      <c r="U9" s="823"/>
      <c r="V9" s="638"/>
      <c r="W9" s="990"/>
      <c r="X9" s="686" t="str">
        <f t="shared" si="3"/>
        <v xml:space="preserve"> </v>
      </c>
      <c r="Y9" s="786" t="str">
        <f t="shared" si="5"/>
        <v xml:space="preserve">  </v>
      </c>
    </row>
    <row r="10" spans="1:25" ht="18.75" x14ac:dyDescent="0.3">
      <c r="A10" s="638"/>
      <c r="B10" s="638"/>
      <c r="C10" s="624"/>
      <c r="D10" s="638"/>
      <c r="E10" s="624"/>
      <c r="F10" s="901"/>
      <c r="G10" s="638"/>
      <c r="H10" s="638"/>
      <c r="I10" s="638"/>
      <c r="J10" s="901"/>
      <c r="K10" s="638"/>
      <c r="L10" s="637" t="str">
        <f t="shared" si="0"/>
        <v xml:space="preserve"> </v>
      </c>
      <c r="M10" s="637" t="str">
        <f>IFERROR(I10/H10," ")</f>
        <v xml:space="preserve"> </v>
      </c>
      <c r="N10" s="998" t="str">
        <f t="shared" si="1"/>
        <v xml:space="preserve"> </v>
      </c>
      <c r="P10" s="38">
        <f t="shared" si="2"/>
        <v>0</v>
      </c>
      <c r="S10" s="823"/>
      <c r="T10" s="823"/>
      <c r="U10" s="823"/>
      <c r="V10" s="638"/>
      <c r="W10" s="990"/>
      <c r="X10" s="686" t="str">
        <f t="shared" si="3"/>
        <v xml:space="preserve"> </v>
      </c>
      <c r="Y10" s="786" t="str">
        <f t="shared" si="5"/>
        <v xml:space="preserve">  </v>
      </c>
    </row>
    <row r="11" spans="1:25" ht="18.75" x14ac:dyDescent="0.3">
      <c r="A11" s="638"/>
      <c r="B11" s="638"/>
      <c r="C11" s="624"/>
      <c r="D11" s="638"/>
      <c r="E11" s="624"/>
      <c r="F11" s="901"/>
      <c r="G11" s="638"/>
      <c r="H11" s="638"/>
      <c r="I11" s="638"/>
      <c r="J11" s="901"/>
      <c r="K11" s="638"/>
      <c r="L11" s="637" t="str">
        <f t="shared" si="0"/>
        <v xml:space="preserve"> </v>
      </c>
      <c r="M11" s="637" t="str">
        <f t="shared" si="4"/>
        <v xml:space="preserve"> </v>
      </c>
      <c r="N11" s="998" t="str">
        <f t="shared" si="1"/>
        <v xml:space="preserve"> </v>
      </c>
      <c r="P11" s="38">
        <f t="shared" si="2"/>
        <v>0</v>
      </c>
      <c r="S11" s="823"/>
      <c r="T11" s="823"/>
      <c r="U11" s="823"/>
      <c r="V11" s="638"/>
      <c r="W11" s="990"/>
      <c r="X11" s="686" t="str">
        <f t="shared" si="3"/>
        <v xml:space="preserve"> </v>
      </c>
      <c r="Y11" s="786" t="str">
        <f t="shared" si="5"/>
        <v xml:space="preserve">  </v>
      </c>
    </row>
    <row r="12" spans="1:25" ht="18.75" x14ac:dyDescent="0.3">
      <c r="A12" s="638"/>
      <c r="B12" s="638"/>
      <c r="C12" s="624"/>
      <c r="D12" s="638"/>
      <c r="E12" s="624"/>
      <c r="F12" s="901"/>
      <c r="G12" s="638"/>
      <c r="H12" s="638"/>
      <c r="I12" s="638"/>
      <c r="J12" s="901"/>
      <c r="K12" s="638"/>
      <c r="L12" s="637" t="str">
        <f t="shared" si="0"/>
        <v xml:space="preserve"> </v>
      </c>
      <c r="M12" s="637" t="str">
        <f t="shared" si="4"/>
        <v xml:space="preserve"> </v>
      </c>
      <c r="N12" s="998" t="str">
        <f t="shared" si="1"/>
        <v xml:space="preserve"> </v>
      </c>
      <c r="P12" s="38">
        <f t="shared" si="2"/>
        <v>0</v>
      </c>
      <c r="S12" s="823"/>
      <c r="T12" s="823"/>
      <c r="U12" s="823"/>
      <c r="V12" s="638"/>
      <c r="W12" s="990"/>
      <c r="X12" s="686" t="str">
        <f t="shared" si="3"/>
        <v xml:space="preserve"> </v>
      </c>
      <c r="Y12" s="786" t="str">
        <f t="shared" si="5"/>
        <v xml:space="preserve">  </v>
      </c>
    </row>
    <row r="13" spans="1:25" ht="18.75" x14ac:dyDescent="0.3">
      <c r="A13" s="638"/>
      <c r="B13" s="638"/>
      <c r="C13" s="624"/>
      <c r="D13" s="638"/>
      <c r="E13" s="624"/>
      <c r="F13" s="901"/>
      <c r="G13" s="638"/>
      <c r="H13" s="638"/>
      <c r="I13" s="638"/>
      <c r="J13" s="901"/>
      <c r="K13" s="638"/>
      <c r="L13" s="637" t="str">
        <f t="shared" si="0"/>
        <v xml:space="preserve"> </v>
      </c>
      <c r="M13" s="637" t="str">
        <f t="shared" si="4"/>
        <v xml:space="preserve"> </v>
      </c>
      <c r="N13" s="998" t="str">
        <f t="shared" si="1"/>
        <v xml:space="preserve"> </v>
      </c>
      <c r="P13" s="38">
        <f t="shared" si="2"/>
        <v>0</v>
      </c>
      <c r="S13" s="823"/>
      <c r="T13" s="823"/>
      <c r="U13" s="823"/>
      <c r="V13" s="638"/>
      <c r="W13" s="990"/>
      <c r="X13" s="686" t="str">
        <f t="shared" si="3"/>
        <v xml:space="preserve"> </v>
      </c>
      <c r="Y13" s="786" t="str">
        <f t="shared" si="5"/>
        <v xml:space="preserve">  </v>
      </c>
    </row>
    <row r="14" spans="1:25" ht="18.75" x14ac:dyDescent="0.3">
      <c r="A14" s="638"/>
      <c r="B14" s="638"/>
      <c r="C14" s="624"/>
      <c r="D14" s="638"/>
      <c r="E14" s="624"/>
      <c r="F14" s="901"/>
      <c r="G14" s="638"/>
      <c r="H14" s="638"/>
      <c r="I14" s="638"/>
      <c r="J14" s="901"/>
      <c r="K14" s="638"/>
      <c r="L14" s="637" t="str">
        <f t="shared" si="0"/>
        <v xml:space="preserve"> </v>
      </c>
      <c r="M14" s="637" t="str">
        <f t="shared" si="4"/>
        <v xml:space="preserve"> </v>
      </c>
      <c r="N14" s="998" t="str">
        <f t="shared" si="1"/>
        <v xml:space="preserve"> </v>
      </c>
      <c r="P14" s="38">
        <f t="shared" si="2"/>
        <v>0</v>
      </c>
      <c r="S14" s="823"/>
      <c r="T14" s="823"/>
      <c r="U14" s="823"/>
      <c r="V14" s="638"/>
      <c r="W14" s="990"/>
      <c r="X14" s="686" t="str">
        <f t="shared" si="3"/>
        <v xml:space="preserve"> </v>
      </c>
      <c r="Y14" s="786" t="str">
        <f t="shared" si="5"/>
        <v xml:space="preserve">  </v>
      </c>
    </row>
    <row r="15" spans="1:25" ht="18.75" x14ac:dyDescent="0.3">
      <c r="A15" s="638"/>
      <c r="B15" s="638"/>
      <c r="C15" s="624"/>
      <c r="D15" s="638"/>
      <c r="E15" s="624"/>
      <c r="F15" s="901"/>
      <c r="G15" s="638"/>
      <c r="H15" s="638"/>
      <c r="I15" s="638"/>
      <c r="J15" s="901"/>
      <c r="K15" s="638"/>
      <c r="L15" s="637" t="str">
        <f t="shared" si="0"/>
        <v xml:space="preserve"> </v>
      </c>
      <c r="M15" s="637" t="str">
        <f t="shared" si="4"/>
        <v xml:space="preserve"> </v>
      </c>
      <c r="N15" s="998" t="str">
        <f t="shared" si="1"/>
        <v xml:space="preserve"> </v>
      </c>
      <c r="P15" s="38">
        <f t="shared" si="2"/>
        <v>0</v>
      </c>
      <c r="S15" s="823"/>
      <c r="T15" s="823"/>
      <c r="U15" s="823"/>
      <c r="V15" s="638"/>
      <c r="W15" s="990"/>
      <c r="X15" s="686" t="str">
        <f t="shared" si="3"/>
        <v xml:space="preserve"> </v>
      </c>
      <c r="Y15" s="786" t="str">
        <f t="shared" si="5"/>
        <v xml:space="preserve">  </v>
      </c>
    </row>
    <row r="16" spans="1:25" ht="18.75" x14ac:dyDescent="0.3">
      <c r="A16" s="638"/>
      <c r="B16" s="638"/>
      <c r="C16" s="624"/>
      <c r="D16" s="638"/>
      <c r="E16" s="624"/>
      <c r="F16" s="901"/>
      <c r="G16" s="638"/>
      <c r="H16" s="638"/>
      <c r="I16" s="638"/>
      <c r="J16" s="901"/>
      <c r="K16" s="638"/>
      <c r="L16" s="637" t="str">
        <f t="shared" si="0"/>
        <v xml:space="preserve"> </v>
      </c>
      <c r="M16" s="637" t="str">
        <f t="shared" si="4"/>
        <v xml:space="preserve"> </v>
      </c>
      <c r="N16" s="998" t="str">
        <f t="shared" si="1"/>
        <v xml:space="preserve"> </v>
      </c>
      <c r="P16" s="38">
        <f t="shared" si="2"/>
        <v>0</v>
      </c>
      <c r="S16" s="823"/>
      <c r="T16" s="823"/>
      <c r="U16" s="823"/>
      <c r="V16" s="638"/>
      <c r="W16" s="990"/>
      <c r="X16" s="686" t="str">
        <f t="shared" si="3"/>
        <v xml:space="preserve"> </v>
      </c>
      <c r="Y16" s="786" t="str">
        <f t="shared" si="5"/>
        <v xml:space="preserve">  </v>
      </c>
    </row>
    <row r="17" spans="1:25" ht="18.75" x14ac:dyDescent="0.3">
      <c r="A17" s="638"/>
      <c r="B17" s="638"/>
      <c r="C17" s="624"/>
      <c r="D17" s="638"/>
      <c r="E17" s="624"/>
      <c r="F17" s="901"/>
      <c r="G17" s="638"/>
      <c r="H17" s="638"/>
      <c r="I17" s="638"/>
      <c r="J17" s="901"/>
      <c r="K17" s="638"/>
      <c r="L17" s="637" t="str">
        <f t="shared" si="0"/>
        <v xml:space="preserve"> </v>
      </c>
      <c r="M17" s="637" t="str">
        <f t="shared" si="4"/>
        <v xml:space="preserve"> </v>
      </c>
      <c r="N17" s="998" t="str">
        <f t="shared" si="1"/>
        <v xml:space="preserve"> </v>
      </c>
      <c r="P17" s="38">
        <f t="shared" si="2"/>
        <v>0</v>
      </c>
      <c r="S17" s="823"/>
      <c r="T17" s="823"/>
      <c r="U17" s="823"/>
      <c r="V17" s="638"/>
      <c r="W17" s="990"/>
      <c r="X17" s="686" t="str">
        <f t="shared" si="3"/>
        <v xml:space="preserve"> </v>
      </c>
      <c r="Y17" s="786" t="str">
        <f t="shared" si="5"/>
        <v xml:space="preserve">  </v>
      </c>
    </row>
    <row r="18" spans="1:25" ht="18.75" x14ac:dyDescent="0.3">
      <c r="A18" s="638"/>
      <c r="B18" s="638"/>
      <c r="C18" s="624"/>
      <c r="D18" s="638"/>
      <c r="E18" s="624"/>
      <c r="F18" s="901"/>
      <c r="G18" s="638"/>
      <c r="H18" s="638"/>
      <c r="I18" s="638"/>
      <c r="J18" s="901"/>
      <c r="K18" s="638"/>
      <c r="L18" s="637" t="str">
        <f t="shared" si="0"/>
        <v xml:space="preserve"> </v>
      </c>
      <c r="M18" s="637" t="str">
        <f t="shared" si="4"/>
        <v xml:space="preserve"> </v>
      </c>
      <c r="N18" s="998" t="str">
        <f t="shared" si="1"/>
        <v xml:space="preserve"> </v>
      </c>
      <c r="P18" s="38">
        <f t="shared" si="2"/>
        <v>0</v>
      </c>
      <c r="S18" s="823"/>
      <c r="T18" s="823"/>
      <c r="U18" s="823"/>
      <c r="V18" s="638"/>
      <c r="W18" s="990"/>
      <c r="X18" s="686" t="str">
        <f t="shared" si="3"/>
        <v xml:space="preserve"> </v>
      </c>
      <c r="Y18" s="786" t="str">
        <f t="shared" ref="Y18:Y81" si="6">IFERROR(W18/V18,"  ")</f>
        <v xml:space="preserve">  </v>
      </c>
    </row>
    <row r="19" spans="1:25" ht="18.75" x14ac:dyDescent="0.3">
      <c r="A19" s="638"/>
      <c r="B19" s="638"/>
      <c r="C19" s="624"/>
      <c r="D19" s="638"/>
      <c r="E19" s="624"/>
      <c r="F19" s="901"/>
      <c r="G19" s="638"/>
      <c r="H19" s="638"/>
      <c r="I19" s="638"/>
      <c r="J19" s="901"/>
      <c r="K19" s="638"/>
      <c r="L19" s="637" t="str">
        <f t="shared" si="0"/>
        <v xml:space="preserve"> </v>
      </c>
      <c r="M19" s="637" t="str">
        <f t="shared" si="4"/>
        <v xml:space="preserve"> </v>
      </c>
      <c r="N19" s="998" t="str">
        <f t="shared" si="1"/>
        <v xml:space="preserve"> </v>
      </c>
      <c r="P19" s="38">
        <f t="shared" si="2"/>
        <v>0</v>
      </c>
      <c r="S19" s="823"/>
      <c r="T19" s="823"/>
      <c r="U19" s="823"/>
      <c r="V19" s="638"/>
      <c r="W19" s="990"/>
      <c r="X19" s="686" t="str">
        <f t="shared" si="3"/>
        <v xml:space="preserve"> </v>
      </c>
      <c r="Y19" s="786" t="str">
        <f t="shared" si="6"/>
        <v xml:space="preserve">  </v>
      </c>
    </row>
    <row r="20" spans="1:25" ht="18.75" x14ac:dyDescent="0.3">
      <c r="A20" s="638"/>
      <c r="B20" s="638"/>
      <c r="C20" s="624"/>
      <c r="D20" s="638"/>
      <c r="E20" s="624"/>
      <c r="F20" s="901"/>
      <c r="G20" s="638"/>
      <c r="H20" s="638"/>
      <c r="I20" s="638"/>
      <c r="J20" s="901"/>
      <c r="K20" s="638"/>
      <c r="L20" s="637" t="str">
        <f t="shared" si="0"/>
        <v xml:space="preserve"> </v>
      </c>
      <c r="M20" s="637" t="str">
        <f t="shared" si="4"/>
        <v xml:space="preserve"> </v>
      </c>
      <c r="N20" s="998" t="str">
        <f t="shared" si="1"/>
        <v xml:space="preserve"> </v>
      </c>
      <c r="P20" s="38">
        <f t="shared" si="2"/>
        <v>0</v>
      </c>
      <c r="S20" s="823"/>
      <c r="T20" s="823"/>
      <c r="U20" s="823"/>
      <c r="V20" s="638"/>
      <c r="W20" s="990"/>
      <c r="X20" s="686" t="str">
        <f t="shared" si="3"/>
        <v xml:space="preserve"> </v>
      </c>
      <c r="Y20" s="786" t="str">
        <f t="shared" si="6"/>
        <v xml:space="preserve">  </v>
      </c>
    </row>
    <row r="21" spans="1:25" ht="18.75" x14ac:dyDescent="0.3">
      <c r="A21" s="638"/>
      <c r="B21" s="638"/>
      <c r="C21" s="624"/>
      <c r="D21" s="638"/>
      <c r="E21" s="624"/>
      <c r="F21" s="901"/>
      <c r="G21" s="638"/>
      <c r="H21" s="638"/>
      <c r="I21" s="638"/>
      <c r="J21" s="901"/>
      <c r="K21" s="638"/>
      <c r="L21" s="637" t="str">
        <f t="shared" si="0"/>
        <v xml:space="preserve"> </v>
      </c>
      <c r="M21" s="637" t="str">
        <f t="shared" si="4"/>
        <v xml:space="preserve"> </v>
      </c>
      <c r="N21" s="998" t="str">
        <f t="shared" si="1"/>
        <v xml:space="preserve"> </v>
      </c>
      <c r="P21" s="38">
        <f>IF(E21="Si",1,0)</f>
        <v>0</v>
      </c>
      <c r="S21" s="823"/>
      <c r="T21" s="823"/>
      <c r="U21" s="823"/>
      <c r="V21" s="638"/>
      <c r="W21" s="990"/>
      <c r="X21" s="686" t="str">
        <f t="shared" si="3"/>
        <v xml:space="preserve"> </v>
      </c>
      <c r="Y21" s="786" t="str">
        <f t="shared" si="6"/>
        <v xml:space="preserve">  </v>
      </c>
    </row>
    <row r="22" spans="1:25" ht="18.75" x14ac:dyDescent="0.3">
      <c r="A22" s="638"/>
      <c r="B22" s="638"/>
      <c r="C22" s="624"/>
      <c r="D22" s="638"/>
      <c r="E22" s="624"/>
      <c r="F22" s="901"/>
      <c r="G22" s="638"/>
      <c r="H22" s="638"/>
      <c r="I22" s="638"/>
      <c r="J22" s="901"/>
      <c r="K22" s="638"/>
      <c r="L22" s="637" t="str">
        <f t="shared" si="0"/>
        <v xml:space="preserve"> </v>
      </c>
      <c r="M22" s="637" t="str">
        <f t="shared" si="4"/>
        <v xml:space="preserve"> </v>
      </c>
      <c r="N22" s="998" t="str">
        <f t="shared" si="1"/>
        <v xml:space="preserve"> </v>
      </c>
      <c r="P22" s="38">
        <f t="shared" si="2"/>
        <v>0</v>
      </c>
      <c r="S22" s="823"/>
      <c r="T22" s="823"/>
      <c r="U22" s="823"/>
      <c r="V22" s="638"/>
      <c r="W22" s="990"/>
      <c r="X22" s="686" t="str">
        <f t="shared" si="3"/>
        <v xml:space="preserve"> </v>
      </c>
      <c r="Y22" s="786" t="str">
        <f t="shared" si="6"/>
        <v xml:space="preserve">  </v>
      </c>
    </row>
    <row r="23" spans="1:25" ht="18.75" x14ac:dyDescent="0.3">
      <c r="A23" s="638"/>
      <c r="B23" s="638"/>
      <c r="C23" s="624"/>
      <c r="D23" s="638"/>
      <c r="E23" s="624"/>
      <c r="F23" s="901"/>
      <c r="G23" s="638"/>
      <c r="H23" s="638"/>
      <c r="I23" s="638"/>
      <c r="J23" s="901"/>
      <c r="K23" s="638"/>
      <c r="L23" s="637" t="str">
        <f t="shared" si="0"/>
        <v xml:space="preserve"> </v>
      </c>
      <c r="M23" s="637" t="str">
        <f t="shared" si="4"/>
        <v xml:space="preserve"> </v>
      </c>
      <c r="N23" s="998" t="str">
        <f t="shared" si="1"/>
        <v xml:space="preserve"> </v>
      </c>
      <c r="P23" s="38">
        <f t="shared" si="2"/>
        <v>0</v>
      </c>
      <c r="S23" s="823"/>
      <c r="T23" s="823"/>
      <c r="U23" s="823"/>
      <c r="V23" s="638"/>
      <c r="W23" s="990"/>
      <c r="X23" s="686" t="str">
        <f t="shared" si="3"/>
        <v xml:space="preserve"> </v>
      </c>
      <c r="Y23" s="786" t="str">
        <f t="shared" si="6"/>
        <v xml:space="preserve">  </v>
      </c>
    </row>
    <row r="24" spans="1:25" ht="18.75" x14ac:dyDescent="0.3">
      <c r="A24" s="638"/>
      <c r="B24" s="638"/>
      <c r="C24" s="624"/>
      <c r="D24" s="638"/>
      <c r="E24" s="624"/>
      <c r="F24" s="901"/>
      <c r="G24" s="638"/>
      <c r="H24" s="638"/>
      <c r="I24" s="638"/>
      <c r="J24" s="901"/>
      <c r="K24" s="638"/>
      <c r="L24" s="637" t="str">
        <f t="shared" si="0"/>
        <v xml:space="preserve"> </v>
      </c>
      <c r="M24" s="637" t="str">
        <f t="shared" si="4"/>
        <v xml:space="preserve"> </v>
      </c>
      <c r="N24" s="998" t="str">
        <f t="shared" si="1"/>
        <v xml:space="preserve"> </v>
      </c>
      <c r="P24" s="38">
        <f t="shared" si="2"/>
        <v>0</v>
      </c>
      <c r="S24" s="823"/>
      <c r="T24" s="823"/>
      <c r="U24" s="823"/>
      <c r="V24" s="638"/>
      <c r="W24" s="990"/>
      <c r="X24" s="686" t="str">
        <f t="shared" si="3"/>
        <v xml:space="preserve"> </v>
      </c>
      <c r="Y24" s="786" t="str">
        <f t="shared" si="6"/>
        <v xml:space="preserve">  </v>
      </c>
    </row>
    <row r="25" spans="1:25" ht="18.75" x14ac:dyDescent="0.3">
      <c r="A25" s="638"/>
      <c r="B25" s="638"/>
      <c r="C25" s="624"/>
      <c r="D25" s="638"/>
      <c r="E25" s="624"/>
      <c r="F25" s="901"/>
      <c r="G25" s="638"/>
      <c r="H25" s="638"/>
      <c r="I25" s="638"/>
      <c r="J25" s="901"/>
      <c r="K25" s="638"/>
      <c r="L25" s="637" t="str">
        <f t="shared" si="0"/>
        <v xml:space="preserve"> </v>
      </c>
      <c r="M25" s="637" t="str">
        <f t="shared" si="4"/>
        <v xml:space="preserve"> </v>
      </c>
      <c r="N25" s="998" t="str">
        <f t="shared" si="1"/>
        <v xml:space="preserve"> </v>
      </c>
      <c r="P25" s="38">
        <f t="shared" si="2"/>
        <v>0</v>
      </c>
      <c r="S25" s="823"/>
      <c r="T25" s="823"/>
      <c r="U25" s="823"/>
      <c r="V25" s="638"/>
      <c r="W25" s="990"/>
      <c r="X25" s="686" t="str">
        <f t="shared" si="3"/>
        <v xml:space="preserve"> </v>
      </c>
      <c r="Y25" s="786" t="str">
        <f t="shared" si="6"/>
        <v xml:space="preserve">  </v>
      </c>
    </row>
    <row r="26" spans="1:25" ht="18.75" x14ac:dyDescent="0.3">
      <c r="A26" s="638"/>
      <c r="B26" s="638"/>
      <c r="C26" s="624"/>
      <c r="D26" s="638"/>
      <c r="E26" s="624"/>
      <c r="F26" s="901"/>
      <c r="G26" s="638"/>
      <c r="H26" s="638"/>
      <c r="I26" s="638"/>
      <c r="J26" s="901"/>
      <c r="K26" s="638"/>
      <c r="L26" s="637" t="str">
        <f t="shared" si="0"/>
        <v xml:space="preserve"> </v>
      </c>
      <c r="M26" s="637" t="str">
        <f t="shared" si="4"/>
        <v xml:space="preserve"> </v>
      </c>
      <c r="N26" s="998" t="str">
        <f t="shared" si="1"/>
        <v xml:space="preserve"> </v>
      </c>
      <c r="P26" s="38">
        <f t="shared" si="2"/>
        <v>0</v>
      </c>
      <c r="S26" s="823"/>
      <c r="T26" s="823"/>
      <c r="U26" s="823"/>
      <c r="V26" s="638"/>
      <c r="W26" s="990"/>
      <c r="X26" s="686" t="str">
        <f t="shared" si="3"/>
        <v xml:space="preserve"> </v>
      </c>
      <c r="Y26" s="786" t="str">
        <f t="shared" si="6"/>
        <v xml:space="preserve">  </v>
      </c>
    </row>
    <row r="27" spans="1:25" ht="18.75" x14ac:dyDescent="0.3">
      <c r="A27" s="638"/>
      <c r="B27" s="638"/>
      <c r="C27" s="624"/>
      <c r="D27" s="638"/>
      <c r="E27" s="624"/>
      <c r="F27" s="901"/>
      <c r="G27" s="638"/>
      <c r="H27" s="638"/>
      <c r="I27" s="638"/>
      <c r="J27" s="901"/>
      <c r="K27" s="638"/>
      <c r="L27" s="637" t="str">
        <f t="shared" si="0"/>
        <v xml:space="preserve"> </v>
      </c>
      <c r="M27" s="637" t="str">
        <f t="shared" si="4"/>
        <v xml:space="preserve"> </v>
      </c>
      <c r="N27" s="998" t="str">
        <f t="shared" si="1"/>
        <v xml:space="preserve"> </v>
      </c>
      <c r="P27" s="38">
        <f t="shared" si="2"/>
        <v>0</v>
      </c>
      <c r="S27" s="823"/>
      <c r="T27" s="823"/>
      <c r="U27" s="823"/>
      <c r="V27" s="638"/>
      <c r="W27" s="990"/>
      <c r="X27" s="686" t="str">
        <f t="shared" si="3"/>
        <v xml:space="preserve"> </v>
      </c>
      <c r="Y27" s="786" t="str">
        <f t="shared" si="6"/>
        <v xml:space="preserve">  </v>
      </c>
    </row>
    <row r="28" spans="1:25" ht="18.75" x14ac:dyDescent="0.3">
      <c r="A28" s="638"/>
      <c r="B28" s="638"/>
      <c r="C28" s="624"/>
      <c r="D28" s="638"/>
      <c r="E28" s="624"/>
      <c r="F28" s="901"/>
      <c r="G28" s="638"/>
      <c r="H28" s="638"/>
      <c r="I28" s="638"/>
      <c r="J28" s="901"/>
      <c r="K28" s="638"/>
      <c r="L28" s="637" t="str">
        <f t="shared" si="0"/>
        <v xml:space="preserve"> </v>
      </c>
      <c r="M28" s="637" t="str">
        <f t="shared" si="4"/>
        <v xml:space="preserve"> </v>
      </c>
      <c r="N28" s="998" t="str">
        <f t="shared" si="1"/>
        <v xml:space="preserve"> </v>
      </c>
      <c r="P28" s="38">
        <f t="shared" si="2"/>
        <v>0</v>
      </c>
      <c r="S28" s="823"/>
      <c r="T28" s="823"/>
      <c r="U28" s="823"/>
      <c r="V28" s="638"/>
      <c r="W28" s="990"/>
      <c r="X28" s="686" t="str">
        <f t="shared" si="3"/>
        <v xml:space="preserve"> </v>
      </c>
      <c r="Y28" s="786" t="str">
        <f t="shared" si="6"/>
        <v xml:space="preserve">  </v>
      </c>
    </row>
    <row r="29" spans="1:25" ht="18.75" x14ac:dyDescent="0.3">
      <c r="A29" s="638"/>
      <c r="B29" s="638"/>
      <c r="C29" s="624"/>
      <c r="D29" s="638"/>
      <c r="E29" s="624"/>
      <c r="F29" s="901"/>
      <c r="G29" s="638"/>
      <c r="H29" s="638"/>
      <c r="I29" s="638"/>
      <c r="J29" s="901"/>
      <c r="K29" s="638"/>
      <c r="L29" s="637" t="str">
        <f t="shared" si="0"/>
        <v xml:space="preserve"> </v>
      </c>
      <c r="M29" s="637" t="str">
        <f t="shared" si="4"/>
        <v xml:space="preserve"> </v>
      </c>
      <c r="N29" s="998" t="str">
        <f t="shared" si="1"/>
        <v xml:space="preserve"> </v>
      </c>
      <c r="P29" s="38">
        <f t="shared" si="2"/>
        <v>0</v>
      </c>
      <c r="S29" s="823"/>
      <c r="T29" s="823"/>
      <c r="U29" s="823"/>
      <c r="V29" s="638"/>
      <c r="W29" s="990"/>
      <c r="X29" s="686" t="str">
        <f t="shared" si="3"/>
        <v xml:space="preserve"> </v>
      </c>
      <c r="Y29" s="786" t="str">
        <f t="shared" si="6"/>
        <v xml:space="preserve">  </v>
      </c>
    </row>
    <row r="30" spans="1:25" ht="18.75" x14ac:dyDescent="0.3">
      <c r="A30" s="638"/>
      <c r="B30" s="638"/>
      <c r="C30" s="624"/>
      <c r="D30" s="638"/>
      <c r="E30" s="624"/>
      <c r="F30" s="901"/>
      <c r="G30" s="638"/>
      <c r="H30" s="638"/>
      <c r="I30" s="638"/>
      <c r="J30" s="901"/>
      <c r="K30" s="638"/>
      <c r="L30" s="637" t="str">
        <f t="shared" si="0"/>
        <v xml:space="preserve"> </v>
      </c>
      <c r="M30" s="637" t="str">
        <f t="shared" si="4"/>
        <v xml:space="preserve"> </v>
      </c>
      <c r="N30" s="998" t="str">
        <f t="shared" si="1"/>
        <v xml:space="preserve"> </v>
      </c>
      <c r="P30" s="38">
        <f t="shared" si="2"/>
        <v>0</v>
      </c>
      <c r="S30" s="823"/>
      <c r="T30" s="823"/>
      <c r="U30" s="823"/>
      <c r="V30" s="638"/>
      <c r="W30" s="990"/>
      <c r="X30" s="686" t="str">
        <f t="shared" si="3"/>
        <v xml:space="preserve"> </v>
      </c>
      <c r="Y30" s="786" t="str">
        <f t="shared" si="6"/>
        <v xml:space="preserve">  </v>
      </c>
    </row>
    <row r="31" spans="1:25" ht="18.75" x14ac:dyDescent="0.3">
      <c r="A31" s="638"/>
      <c r="B31" s="638"/>
      <c r="C31" s="624"/>
      <c r="D31" s="638"/>
      <c r="E31" s="624"/>
      <c r="F31" s="901"/>
      <c r="G31" s="638"/>
      <c r="H31" s="638"/>
      <c r="I31" s="638"/>
      <c r="J31" s="901"/>
      <c r="K31" s="638"/>
      <c r="L31" s="637" t="str">
        <f t="shared" si="0"/>
        <v xml:space="preserve"> </v>
      </c>
      <c r="M31" s="637" t="str">
        <f t="shared" si="4"/>
        <v xml:space="preserve"> </v>
      </c>
      <c r="N31" s="998" t="str">
        <f t="shared" si="1"/>
        <v xml:space="preserve"> </v>
      </c>
      <c r="P31" s="38">
        <f t="shared" si="2"/>
        <v>0</v>
      </c>
      <c r="S31" s="823"/>
      <c r="T31" s="823"/>
      <c r="U31" s="823"/>
      <c r="V31" s="638"/>
      <c r="W31" s="990"/>
      <c r="X31" s="686" t="str">
        <f t="shared" si="3"/>
        <v xml:space="preserve"> </v>
      </c>
      <c r="Y31" s="786" t="str">
        <f t="shared" si="6"/>
        <v xml:space="preserve">  </v>
      </c>
    </row>
    <row r="32" spans="1:25" ht="18.75" x14ac:dyDescent="0.3">
      <c r="A32" s="638"/>
      <c r="B32" s="638"/>
      <c r="C32" s="624"/>
      <c r="D32" s="638"/>
      <c r="E32" s="624"/>
      <c r="F32" s="901"/>
      <c r="G32" s="638"/>
      <c r="H32" s="638"/>
      <c r="I32" s="638"/>
      <c r="J32" s="901"/>
      <c r="K32" s="638"/>
      <c r="L32" s="637" t="str">
        <f t="shared" si="0"/>
        <v xml:space="preserve"> </v>
      </c>
      <c r="M32" s="637" t="str">
        <f t="shared" si="4"/>
        <v xml:space="preserve"> </v>
      </c>
      <c r="N32" s="998" t="str">
        <f t="shared" si="1"/>
        <v xml:space="preserve"> </v>
      </c>
      <c r="P32" s="38">
        <f t="shared" si="2"/>
        <v>0</v>
      </c>
      <c r="S32" s="823"/>
      <c r="T32" s="823"/>
      <c r="U32" s="823"/>
      <c r="V32" s="638"/>
      <c r="W32" s="990"/>
      <c r="X32" s="686" t="str">
        <f t="shared" si="3"/>
        <v xml:space="preserve"> </v>
      </c>
      <c r="Y32" s="786" t="str">
        <f t="shared" si="6"/>
        <v xml:space="preserve">  </v>
      </c>
    </row>
    <row r="33" spans="1:25" ht="18.75" x14ac:dyDescent="0.3">
      <c r="A33" s="638"/>
      <c r="B33" s="638"/>
      <c r="C33" s="624"/>
      <c r="D33" s="638"/>
      <c r="E33" s="624"/>
      <c r="F33" s="901"/>
      <c r="G33" s="638"/>
      <c r="H33" s="638"/>
      <c r="I33" s="638"/>
      <c r="J33" s="901"/>
      <c r="K33" s="638"/>
      <c r="L33" s="637" t="str">
        <f t="shared" si="0"/>
        <v xml:space="preserve"> </v>
      </c>
      <c r="M33" s="637" t="str">
        <f t="shared" si="4"/>
        <v xml:space="preserve"> </v>
      </c>
      <c r="N33" s="998" t="str">
        <f t="shared" si="1"/>
        <v xml:space="preserve"> </v>
      </c>
      <c r="P33" s="38">
        <f t="shared" si="2"/>
        <v>0</v>
      </c>
      <c r="S33" s="823"/>
      <c r="T33" s="823"/>
      <c r="U33" s="823"/>
      <c r="V33" s="638"/>
      <c r="W33" s="990"/>
      <c r="X33" s="686" t="str">
        <f t="shared" si="3"/>
        <v xml:space="preserve"> </v>
      </c>
      <c r="Y33" s="786" t="str">
        <f t="shared" si="6"/>
        <v xml:space="preserve">  </v>
      </c>
    </row>
    <row r="34" spans="1:25" ht="18.75" x14ac:dyDescent="0.3">
      <c r="A34" s="638"/>
      <c r="B34" s="638"/>
      <c r="C34" s="624"/>
      <c r="D34" s="638"/>
      <c r="E34" s="624"/>
      <c r="F34" s="901"/>
      <c r="G34" s="638"/>
      <c r="H34" s="638"/>
      <c r="I34" s="638"/>
      <c r="J34" s="901"/>
      <c r="K34" s="638"/>
      <c r="L34" s="637" t="str">
        <f t="shared" si="0"/>
        <v xml:space="preserve"> </v>
      </c>
      <c r="M34" s="637" t="str">
        <f t="shared" si="4"/>
        <v xml:space="preserve"> </v>
      </c>
      <c r="N34" s="998" t="str">
        <f t="shared" si="1"/>
        <v xml:space="preserve"> </v>
      </c>
      <c r="P34" s="38">
        <f t="shared" si="2"/>
        <v>0</v>
      </c>
      <c r="S34" s="823"/>
      <c r="T34" s="823"/>
      <c r="U34" s="823"/>
      <c r="V34" s="638"/>
      <c r="W34" s="990"/>
      <c r="X34" s="686" t="str">
        <f t="shared" si="3"/>
        <v xml:space="preserve"> </v>
      </c>
      <c r="Y34" s="786" t="str">
        <f t="shared" si="6"/>
        <v xml:space="preserve">  </v>
      </c>
    </row>
    <row r="35" spans="1:25" ht="18.75" x14ac:dyDescent="0.3">
      <c r="A35" s="638"/>
      <c r="B35" s="638"/>
      <c r="C35" s="624"/>
      <c r="D35" s="638"/>
      <c r="E35" s="624"/>
      <c r="F35" s="901"/>
      <c r="G35" s="638"/>
      <c r="H35" s="638"/>
      <c r="I35" s="638"/>
      <c r="J35" s="901"/>
      <c r="K35" s="638"/>
      <c r="L35" s="637" t="str">
        <f t="shared" si="0"/>
        <v xml:space="preserve"> </v>
      </c>
      <c r="M35" s="637" t="str">
        <f t="shared" si="4"/>
        <v xml:space="preserve"> </v>
      </c>
      <c r="N35" s="998" t="str">
        <f t="shared" si="1"/>
        <v xml:space="preserve"> </v>
      </c>
      <c r="P35" s="38">
        <f t="shared" si="2"/>
        <v>0</v>
      </c>
      <c r="S35" s="823"/>
      <c r="T35" s="823"/>
      <c r="U35" s="823"/>
      <c r="V35" s="638"/>
      <c r="W35" s="990"/>
      <c r="X35" s="686" t="str">
        <f t="shared" si="3"/>
        <v xml:space="preserve"> </v>
      </c>
      <c r="Y35" s="786" t="str">
        <f t="shared" si="6"/>
        <v xml:space="preserve">  </v>
      </c>
    </row>
    <row r="36" spans="1:25" ht="18.75" x14ac:dyDescent="0.3">
      <c r="A36" s="638"/>
      <c r="B36" s="638"/>
      <c r="C36" s="624"/>
      <c r="D36" s="638"/>
      <c r="E36" s="624"/>
      <c r="F36" s="901"/>
      <c r="G36" s="638"/>
      <c r="H36" s="638"/>
      <c r="I36" s="638"/>
      <c r="J36" s="901"/>
      <c r="K36" s="638"/>
      <c r="L36" s="637" t="str">
        <f t="shared" si="0"/>
        <v xml:space="preserve"> </v>
      </c>
      <c r="M36" s="637" t="str">
        <f t="shared" si="4"/>
        <v xml:space="preserve"> </v>
      </c>
      <c r="N36" s="998" t="str">
        <f t="shared" si="1"/>
        <v xml:space="preserve"> </v>
      </c>
      <c r="P36" s="38">
        <f t="shared" si="2"/>
        <v>0</v>
      </c>
      <c r="S36" s="823"/>
      <c r="T36" s="823"/>
      <c r="U36" s="823"/>
      <c r="V36" s="638"/>
      <c r="W36" s="990"/>
      <c r="X36" s="686" t="str">
        <f t="shared" si="3"/>
        <v xml:space="preserve"> </v>
      </c>
      <c r="Y36" s="786" t="str">
        <f t="shared" si="6"/>
        <v xml:space="preserve">  </v>
      </c>
    </row>
    <row r="37" spans="1:25" ht="18.75" x14ac:dyDescent="0.3">
      <c r="A37" s="638"/>
      <c r="B37" s="638"/>
      <c r="C37" s="624"/>
      <c r="D37" s="638"/>
      <c r="E37" s="624"/>
      <c r="F37" s="901"/>
      <c r="G37" s="638"/>
      <c r="H37" s="638"/>
      <c r="I37" s="638"/>
      <c r="J37" s="901"/>
      <c r="K37" s="638"/>
      <c r="L37" s="637" t="str">
        <f t="shared" si="0"/>
        <v xml:space="preserve"> </v>
      </c>
      <c r="M37" s="637" t="str">
        <f t="shared" si="4"/>
        <v xml:space="preserve"> </v>
      </c>
      <c r="N37" s="998" t="str">
        <f t="shared" si="1"/>
        <v xml:space="preserve"> </v>
      </c>
      <c r="P37" s="38">
        <f t="shared" si="2"/>
        <v>0</v>
      </c>
      <c r="S37" s="823"/>
      <c r="T37" s="823"/>
      <c r="U37" s="823"/>
      <c r="V37" s="638"/>
      <c r="W37" s="990"/>
      <c r="X37" s="686" t="str">
        <f t="shared" si="3"/>
        <v xml:space="preserve"> </v>
      </c>
      <c r="Y37" s="786" t="str">
        <f t="shared" si="6"/>
        <v xml:space="preserve">  </v>
      </c>
    </row>
    <row r="38" spans="1:25" ht="18.75" x14ac:dyDescent="0.3">
      <c r="A38" s="638"/>
      <c r="B38" s="638"/>
      <c r="C38" s="624"/>
      <c r="D38" s="638"/>
      <c r="E38" s="624"/>
      <c r="F38" s="901"/>
      <c r="G38" s="638"/>
      <c r="H38" s="638"/>
      <c r="I38" s="638"/>
      <c r="J38" s="901"/>
      <c r="K38" s="638"/>
      <c r="L38" s="637" t="str">
        <f t="shared" si="0"/>
        <v xml:space="preserve"> </v>
      </c>
      <c r="M38" s="637" t="str">
        <f t="shared" si="4"/>
        <v xml:space="preserve"> </v>
      </c>
      <c r="N38" s="998" t="str">
        <f t="shared" si="1"/>
        <v xml:space="preserve"> </v>
      </c>
      <c r="P38" s="38">
        <f t="shared" si="2"/>
        <v>0</v>
      </c>
      <c r="S38" s="823"/>
      <c r="T38" s="823"/>
      <c r="U38" s="823"/>
      <c r="V38" s="638"/>
      <c r="W38" s="990"/>
      <c r="X38" s="686" t="str">
        <f t="shared" si="3"/>
        <v xml:space="preserve"> </v>
      </c>
      <c r="Y38" s="786" t="str">
        <f t="shared" si="6"/>
        <v xml:space="preserve">  </v>
      </c>
    </row>
    <row r="39" spans="1:25" ht="18.75" x14ac:dyDescent="0.3">
      <c r="A39" s="638"/>
      <c r="B39" s="638"/>
      <c r="C39" s="624"/>
      <c r="D39" s="638"/>
      <c r="E39" s="624"/>
      <c r="F39" s="901"/>
      <c r="G39" s="638"/>
      <c r="H39" s="638"/>
      <c r="I39" s="638"/>
      <c r="J39" s="901"/>
      <c r="K39" s="638"/>
      <c r="L39" s="637" t="str">
        <f t="shared" si="0"/>
        <v xml:space="preserve"> </v>
      </c>
      <c r="M39" s="637" t="str">
        <f t="shared" si="4"/>
        <v xml:space="preserve"> </v>
      </c>
      <c r="N39" s="998" t="str">
        <f t="shared" si="1"/>
        <v xml:space="preserve"> </v>
      </c>
      <c r="P39" s="38">
        <f t="shared" si="2"/>
        <v>0</v>
      </c>
      <c r="S39" s="823"/>
      <c r="T39" s="823"/>
      <c r="U39" s="823"/>
      <c r="V39" s="638"/>
      <c r="W39" s="990"/>
      <c r="X39" s="686" t="str">
        <f t="shared" si="3"/>
        <v xml:space="preserve"> </v>
      </c>
      <c r="Y39" s="786" t="str">
        <f t="shared" si="6"/>
        <v xml:space="preserve">  </v>
      </c>
    </row>
    <row r="40" spans="1:25" ht="18.75" x14ac:dyDescent="0.3">
      <c r="A40" s="638"/>
      <c r="B40" s="638"/>
      <c r="C40" s="624"/>
      <c r="D40" s="638"/>
      <c r="E40" s="624"/>
      <c r="F40" s="901"/>
      <c r="G40" s="638"/>
      <c r="H40" s="638"/>
      <c r="I40" s="638"/>
      <c r="J40" s="901"/>
      <c r="K40" s="638"/>
      <c r="L40" s="637" t="str">
        <f t="shared" si="0"/>
        <v xml:space="preserve"> </v>
      </c>
      <c r="M40" s="637" t="str">
        <f t="shared" si="4"/>
        <v xml:space="preserve"> </v>
      </c>
      <c r="N40" s="998" t="str">
        <f t="shared" si="1"/>
        <v xml:space="preserve"> </v>
      </c>
      <c r="P40" s="38">
        <f t="shared" si="2"/>
        <v>0</v>
      </c>
      <c r="S40" s="823"/>
      <c r="T40" s="823"/>
      <c r="U40" s="823"/>
      <c r="V40" s="638"/>
      <c r="W40" s="990"/>
      <c r="X40" s="686" t="str">
        <f t="shared" si="3"/>
        <v xml:space="preserve"> </v>
      </c>
      <c r="Y40" s="786" t="str">
        <f t="shared" si="6"/>
        <v xml:space="preserve">  </v>
      </c>
    </row>
    <row r="41" spans="1:25" ht="18.75" x14ac:dyDescent="0.3">
      <c r="A41" s="638"/>
      <c r="B41" s="638"/>
      <c r="C41" s="624"/>
      <c r="D41" s="638"/>
      <c r="E41" s="624"/>
      <c r="F41" s="901"/>
      <c r="G41" s="638"/>
      <c r="H41" s="638"/>
      <c r="I41" s="638"/>
      <c r="J41" s="901"/>
      <c r="K41" s="638"/>
      <c r="L41" s="637" t="str">
        <f t="shared" si="0"/>
        <v xml:space="preserve"> </v>
      </c>
      <c r="M41" s="637" t="str">
        <f t="shared" si="4"/>
        <v xml:space="preserve"> </v>
      </c>
      <c r="N41" s="998" t="str">
        <f t="shared" si="1"/>
        <v xml:space="preserve"> </v>
      </c>
      <c r="P41" s="38">
        <f t="shared" si="2"/>
        <v>0</v>
      </c>
      <c r="S41" s="823"/>
      <c r="T41" s="823"/>
      <c r="U41" s="823"/>
      <c r="V41" s="638"/>
      <c r="W41" s="990"/>
      <c r="X41" s="686" t="str">
        <f t="shared" si="3"/>
        <v xml:space="preserve"> </v>
      </c>
      <c r="Y41" s="786" t="str">
        <f t="shared" si="6"/>
        <v xml:space="preserve">  </v>
      </c>
    </row>
    <row r="42" spans="1:25" ht="18.75" x14ac:dyDescent="0.3">
      <c r="A42" s="638"/>
      <c r="B42" s="638"/>
      <c r="C42" s="624"/>
      <c r="D42" s="638"/>
      <c r="E42" s="624"/>
      <c r="F42" s="901"/>
      <c r="G42" s="638"/>
      <c r="H42" s="638"/>
      <c r="I42" s="638"/>
      <c r="J42" s="901"/>
      <c r="K42" s="638"/>
      <c r="L42" s="637" t="str">
        <f t="shared" si="0"/>
        <v xml:space="preserve"> </v>
      </c>
      <c r="M42" s="637" t="str">
        <f t="shared" si="4"/>
        <v xml:space="preserve"> </v>
      </c>
      <c r="N42" s="998" t="str">
        <f t="shared" si="1"/>
        <v xml:space="preserve"> </v>
      </c>
      <c r="P42" s="38">
        <f t="shared" si="2"/>
        <v>0</v>
      </c>
      <c r="S42" s="823"/>
      <c r="T42" s="823"/>
      <c r="U42" s="823"/>
      <c r="V42" s="638"/>
      <c r="W42" s="990"/>
      <c r="X42" s="686" t="str">
        <f t="shared" si="3"/>
        <v xml:space="preserve"> </v>
      </c>
      <c r="Y42" s="786" t="str">
        <f t="shared" si="6"/>
        <v xml:space="preserve">  </v>
      </c>
    </row>
    <row r="43" spans="1:25" ht="18.75" x14ac:dyDescent="0.3">
      <c r="A43" s="638"/>
      <c r="B43" s="638"/>
      <c r="C43" s="624"/>
      <c r="D43" s="638"/>
      <c r="E43" s="624"/>
      <c r="F43" s="901"/>
      <c r="G43" s="638"/>
      <c r="H43" s="638"/>
      <c r="I43" s="638"/>
      <c r="J43" s="901"/>
      <c r="K43" s="638"/>
      <c r="L43" s="637" t="str">
        <f t="shared" si="0"/>
        <v xml:space="preserve"> </v>
      </c>
      <c r="M43" s="637" t="str">
        <f t="shared" si="4"/>
        <v xml:space="preserve"> </v>
      </c>
      <c r="N43" s="998" t="str">
        <f t="shared" si="1"/>
        <v xml:space="preserve"> </v>
      </c>
      <c r="P43" s="38">
        <f t="shared" si="2"/>
        <v>0</v>
      </c>
      <c r="S43" s="823"/>
      <c r="T43" s="823"/>
      <c r="U43" s="823"/>
      <c r="V43" s="638"/>
      <c r="W43" s="990"/>
      <c r="X43" s="686" t="str">
        <f t="shared" si="3"/>
        <v xml:space="preserve"> </v>
      </c>
      <c r="Y43" s="786" t="str">
        <f t="shared" si="6"/>
        <v xml:space="preserve">  </v>
      </c>
    </row>
    <row r="44" spans="1:25" ht="18.75" x14ac:dyDescent="0.3">
      <c r="A44" s="638"/>
      <c r="B44" s="638"/>
      <c r="C44" s="624"/>
      <c r="D44" s="638"/>
      <c r="E44" s="624"/>
      <c r="F44" s="901"/>
      <c r="G44" s="638"/>
      <c r="H44" s="638"/>
      <c r="I44" s="638"/>
      <c r="J44" s="901"/>
      <c r="K44" s="638"/>
      <c r="L44" s="637" t="str">
        <f t="shared" si="0"/>
        <v xml:space="preserve"> </v>
      </c>
      <c r="M44" s="637" t="str">
        <f t="shared" si="4"/>
        <v xml:space="preserve"> </v>
      </c>
      <c r="N44" s="998" t="str">
        <f t="shared" si="1"/>
        <v xml:space="preserve"> </v>
      </c>
      <c r="P44" s="38">
        <f>IF(E44="Si",1,0)</f>
        <v>0</v>
      </c>
      <c r="S44" s="823"/>
      <c r="T44" s="823"/>
      <c r="U44" s="823"/>
      <c r="V44" s="638"/>
      <c r="W44" s="990"/>
      <c r="X44" s="686" t="str">
        <f t="shared" si="3"/>
        <v xml:space="preserve"> </v>
      </c>
      <c r="Y44" s="786" t="str">
        <f t="shared" si="6"/>
        <v xml:space="preserve">  </v>
      </c>
    </row>
    <row r="45" spans="1:25" ht="18.75" x14ac:dyDescent="0.3">
      <c r="A45" s="638"/>
      <c r="B45" s="638"/>
      <c r="C45" s="624"/>
      <c r="D45" s="638"/>
      <c r="E45" s="624"/>
      <c r="F45" s="901"/>
      <c r="G45" s="638"/>
      <c r="H45" s="638"/>
      <c r="I45" s="638"/>
      <c r="J45" s="901"/>
      <c r="K45" s="638"/>
      <c r="L45" s="637" t="str">
        <f t="shared" si="0"/>
        <v xml:space="preserve"> </v>
      </c>
      <c r="M45" s="637" t="str">
        <f t="shared" si="4"/>
        <v xml:space="preserve"> </v>
      </c>
      <c r="N45" s="998" t="str">
        <f t="shared" si="1"/>
        <v xml:space="preserve"> </v>
      </c>
      <c r="P45" s="38">
        <f t="shared" si="2"/>
        <v>0</v>
      </c>
      <c r="S45" s="823"/>
      <c r="T45" s="823"/>
      <c r="U45" s="823"/>
      <c r="V45" s="638"/>
      <c r="W45" s="990"/>
      <c r="X45" s="686" t="str">
        <f t="shared" si="3"/>
        <v xml:space="preserve"> </v>
      </c>
      <c r="Y45" s="786" t="str">
        <f t="shared" si="6"/>
        <v xml:space="preserve">  </v>
      </c>
    </row>
    <row r="46" spans="1:25" ht="18.75" x14ac:dyDescent="0.3">
      <c r="A46" s="638"/>
      <c r="B46" s="638"/>
      <c r="C46" s="624"/>
      <c r="D46" s="638"/>
      <c r="E46" s="624"/>
      <c r="F46" s="901"/>
      <c r="G46" s="638"/>
      <c r="H46" s="638"/>
      <c r="I46" s="638"/>
      <c r="J46" s="901"/>
      <c r="K46" s="638"/>
      <c r="L46" s="637" t="str">
        <f t="shared" si="0"/>
        <v xml:space="preserve"> </v>
      </c>
      <c r="M46" s="637" t="str">
        <f t="shared" si="4"/>
        <v xml:space="preserve"> </v>
      </c>
      <c r="N46" s="998" t="str">
        <f t="shared" si="1"/>
        <v xml:space="preserve"> </v>
      </c>
      <c r="P46" s="38">
        <f t="shared" si="2"/>
        <v>0</v>
      </c>
      <c r="S46" s="823"/>
      <c r="T46" s="823"/>
      <c r="U46" s="823"/>
      <c r="V46" s="638"/>
      <c r="W46" s="990"/>
      <c r="X46" s="686" t="str">
        <f t="shared" si="3"/>
        <v xml:space="preserve"> </v>
      </c>
      <c r="Y46" s="786" t="str">
        <f t="shared" si="6"/>
        <v xml:space="preserve">  </v>
      </c>
    </row>
    <row r="47" spans="1:25" ht="18.75" x14ac:dyDescent="0.3">
      <c r="A47" s="638"/>
      <c r="B47" s="638"/>
      <c r="C47" s="624"/>
      <c r="D47" s="638"/>
      <c r="E47" s="624"/>
      <c r="F47" s="901"/>
      <c r="G47" s="638"/>
      <c r="H47" s="638"/>
      <c r="I47" s="638"/>
      <c r="J47" s="901"/>
      <c r="K47" s="638"/>
      <c r="L47" s="637" t="str">
        <f t="shared" si="0"/>
        <v xml:space="preserve"> </v>
      </c>
      <c r="M47" s="637" t="str">
        <f t="shared" si="4"/>
        <v xml:space="preserve"> </v>
      </c>
      <c r="N47" s="998" t="str">
        <f t="shared" si="1"/>
        <v xml:space="preserve"> </v>
      </c>
      <c r="P47" s="38">
        <f t="shared" si="2"/>
        <v>0</v>
      </c>
      <c r="S47" s="823"/>
      <c r="T47" s="823"/>
      <c r="U47" s="823"/>
      <c r="V47" s="638"/>
      <c r="W47" s="990"/>
      <c r="X47" s="686" t="str">
        <f t="shared" si="3"/>
        <v xml:space="preserve"> </v>
      </c>
      <c r="Y47" s="786" t="str">
        <f t="shared" si="6"/>
        <v xml:space="preserve">  </v>
      </c>
    </row>
    <row r="48" spans="1:25" ht="18.75" x14ac:dyDescent="0.3">
      <c r="A48" s="638"/>
      <c r="B48" s="638"/>
      <c r="C48" s="624"/>
      <c r="D48" s="638"/>
      <c r="E48" s="624"/>
      <c r="F48" s="901"/>
      <c r="G48" s="638"/>
      <c r="H48" s="638"/>
      <c r="I48" s="638"/>
      <c r="J48" s="901"/>
      <c r="K48" s="638"/>
      <c r="L48" s="637" t="str">
        <f t="shared" si="0"/>
        <v xml:space="preserve"> </v>
      </c>
      <c r="M48" s="637" t="str">
        <f t="shared" si="4"/>
        <v xml:space="preserve"> </v>
      </c>
      <c r="N48" s="998" t="str">
        <f t="shared" si="1"/>
        <v xml:space="preserve"> </v>
      </c>
      <c r="P48" s="38">
        <f t="shared" si="2"/>
        <v>0</v>
      </c>
      <c r="S48" s="823"/>
      <c r="T48" s="823"/>
      <c r="U48" s="823"/>
      <c r="V48" s="638"/>
      <c r="W48" s="990"/>
      <c r="X48" s="686" t="str">
        <f t="shared" si="3"/>
        <v xml:space="preserve"> </v>
      </c>
      <c r="Y48" s="786" t="str">
        <f t="shared" si="6"/>
        <v xml:space="preserve">  </v>
      </c>
    </row>
    <row r="49" spans="1:25" ht="18.75" x14ac:dyDescent="0.3">
      <c r="A49" s="638"/>
      <c r="B49" s="638"/>
      <c r="C49" s="624"/>
      <c r="D49" s="638"/>
      <c r="E49" s="624"/>
      <c r="F49" s="901"/>
      <c r="G49" s="638"/>
      <c r="H49" s="638"/>
      <c r="I49" s="638"/>
      <c r="J49" s="901"/>
      <c r="K49" s="638"/>
      <c r="L49" s="637" t="str">
        <f t="shared" si="0"/>
        <v xml:space="preserve"> </v>
      </c>
      <c r="M49" s="637" t="str">
        <f t="shared" si="4"/>
        <v xml:space="preserve"> </v>
      </c>
      <c r="N49" s="998" t="str">
        <f t="shared" si="1"/>
        <v xml:space="preserve"> </v>
      </c>
      <c r="P49" s="38">
        <f t="shared" si="2"/>
        <v>0</v>
      </c>
      <c r="S49" s="823"/>
      <c r="T49" s="823"/>
      <c r="U49" s="823"/>
      <c r="V49" s="638"/>
      <c r="W49" s="990"/>
      <c r="X49" s="686" t="str">
        <f t="shared" si="3"/>
        <v xml:space="preserve"> </v>
      </c>
      <c r="Y49" s="786" t="str">
        <f t="shared" si="6"/>
        <v xml:space="preserve">  </v>
      </c>
    </row>
    <row r="50" spans="1:25" ht="18.75" x14ac:dyDescent="0.3">
      <c r="A50" s="638"/>
      <c r="B50" s="638"/>
      <c r="C50" s="624"/>
      <c r="D50" s="638"/>
      <c r="E50" s="624"/>
      <c r="F50" s="901"/>
      <c r="G50" s="638"/>
      <c r="H50" s="638"/>
      <c r="I50" s="638"/>
      <c r="J50" s="901"/>
      <c r="K50" s="638"/>
      <c r="L50" s="637" t="str">
        <f t="shared" si="0"/>
        <v xml:space="preserve"> </v>
      </c>
      <c r="M50" s="637" t="str">
        <f t="shared" si="4"/>
        <v xml:space="preserve"> </v>
      </c>
      <c r="N50" s="998" t="str">
        <f t="shared" si="1"/>
        <v xml:space="preserve"> </v>
      </c>
      <c r="P50" s="38">
        <f t="shared" si="2"/>
        <v>0</v>
      </c>
      <c r="S50" s="823"/>
      <c r="T50" s="823"/>
      <c r="U50" s="823"/>
      <c r="V50" s="638"/>
      <c r="W50" s="990"/>
      <c r="X50" s="686" t="str">
        <f t="shared" si="3"/>
        <v xml:space="preserve"> </v>
      </c>
      <c r="Y50" s="786" t="str">
        <f t="shared" si="6"/>
        <v xml:space="preserve">  </v>
      </c>
    </row>
    <row r="51" spans="1:25" ht="18.75" x14ac:dyDescent="0.3">
      <c r="A51" s="638"/>
      <c r="B51" s="638"/>
      <c r="C51" s="624"/>
      <c r="D51" s="638"/>
      <c r="E51" s="624"/>
      <c r="F51" s="901"/>
      <c r="G51" s="638"/>
      <c r="H51" s="638"/>
      <c r="I51" s="638"/>
      <c r="J51" s="901"/>
      <c r="K51" s="638"/>
      <c r="L51" s="637" t="str">
        <f t="shared" si="0"/>
        <v xml:space="preserve"> </v>
      </c>
      <c r="M51" s="637" t="str">
        <f t="shared" si="4"/>
        <v xml:space="preserve"> </v>
      </c>
      <c r="N51" s="998" t="str">
        <f t="shared" si="1"/>
        <v xml:space="preserve"> </v>
      </c>
      <c r="P51" s="38">
        <f t="shared" si="2"/>
        <v>0</v>
      </c>
      <c r="S51" s="823"/>
      <c r="T51" s="823"/>
      <c r="U51" s="823"/>
      <c r="V51" s="638"/>
      <c r="W51" s="990"/>
      <c r="X51" s="686" t="str">
        <f t="shared" si="3"/>
        <v xml:space="preserve"> </v>
      </c>
      <c r="Y51" s="786" t="str">
        <f t="shared" si="6"/>
        <v xml:space="preserve">  </v>
      </c>
    </row>
    <row r="52" spans="1:25" ht="18.75" x14ac:dyDescent="0.3">
      <c r="A52" s="638"/>
      <c r="B52" s="638"/>
      <c r="C52" s="624"/>
      <c r="D52" s="638"/>
      <c r="E52" s="624"/>
      <c r="F52" s="901"/>
      <c r="G52" s="638"/>
      <c r="H52" s="638"/>
      <c r="I52" s="638"/>
      <c r="J52" s="901"/>
      <c r="K52" s="638"/>
      <c r="L52" s="637" t="str">
        <f t="shared" si="0"/>
        <v xml:space="preserve"> </v>
      </c>
      <c r="M52" s="637" t="str">
        <f t="shared" si="4"/>
        <v xml:space="preserve"> </v>
      </c>
      <c r="N52" s="998" t="str">
        <f t="shared" si="1"/>
        <v xml:space="preserve"> </v>
      </c>
      <c r="P52" s="38">
        <f t="shared" si="2"/>
        <v>0</v>
      </c>
      <c r="S52" s="823"/>
      <c r="T52" s="823"/>
      <c r="U52" s="823"/>
      <c r="V52" s="638"/>
      <c r="W52" s="990"/>
      <c r="X52" s="686" t="str">
        <f t="shared" si="3"/>
        <v xml:space="preserve"> </v>
      </c>
      <c r="Y52" s="786" t="str">
        <f t="shared" si="6"/>
        <v xml:space="preserve">  </v>
      </c>
    </row>
    <row r="53" spans="1:25" ht="18.75" x14ac:dyDescent="0.3">
      <c r="A53" s="638"/>
      <c r="B53" s="638"/>
      <c r="C53" s="624"/>
      <c r="D53" s="638"/>
      <c r="E53" s="624"/>
      <c r="F53" s="901"/>
      <c r="G53" s="638"/>
      <c r="H53" s="638"/>
      <c r="I53" s="638"/>
      <c r="J53" s="901"/>
      <c r="K53" s="638"/>
      <c r="L53" s="637" t="str">
        <f t="shared" si="0"/>
        <v xml:space="preserve"> </v>
      </c>
      <c r="M53" s="637" t="str">
        <f t="shared" si="4"/>
        <v xml:space="preserve"> </v>
      </c>
      <c r="N53" s="998" t="str">
        <f t="shared" si="1"/>
        <v xml:space="preserve"> </v>
      </c>
      <c r="P53" s="38">
        <f t="shared" si="2"/>
        <v>0</v>
      </c>
      <c r="S53" s="823"/>
      <c r="T53" s="823"/>
      <c r="U53" s="823"/>
      <c r="V53" s="638"/>
      <c r="W53" s="990"/>
      <c r="X53" s="686" t="str">
        <f t="shared" si="3"/>
        <v xml:space="preserve"> </v>
      </c>
      <c r="Y53" s="786" t="str">
        <f t="shared" si="6"/>
        <v xml:space="preserve">  </v>
      </c>
    </row>
    <row r="54" spans="1:25" ht="18.75" x14ac:dyDescent="0.3">
      <c r="A54" s="638"/>
      <c r="B54" s="638"/>
      <c r="C54" s="624"/>
      <c r="D54" s="638"/>
      <c r="E54" s="624"/>
      <c r="F54" s="901"/>
      <c r="G54" s="638"/>
      <c r="H54" s="638"/>
      <c r="I54" s="638"/>
      <c r="J54" s="901"/>
      <c r="K54" s="638"/>
      <c r="L54" s="637" t="str">
        <f t="shared" si="0"/>
        <v xml:space="preserve"> </v>
      </c>
      <c r="M54" s="637" t="str">
        <f t="shared" si="4"/>
        <v xml:space="preserve"> </v>
      </c>
      <c r="N54" s="998" t="str">
        <f t="shared" si="1"/>
        <v xml:space="preserve"> </v>
      </c>
      <c r="P54" s="38">
        <f t="shared" si="2"/>
        <v>0</v>
      </c>
      <c r="S54" s="823"/>
      <c r="T54" s="823"/>
      <c r="U54" s="823"/>
      <c r="V54" s="638"/>
      <c r="W54" s="990"/>
      <c r="X54" s="686" t="str">
        <f t="shared" si="3"/>
        <v xml:space="preserve"> </v>
      </c>
      <c r="Y54" s="786" t="str">
        <f t="shared" si="6"/>
        <v xml:space="preserve">  </v>
      </c>
    </row>
    <row r="55" spans="1:25" ht="18.75" x14ac:dyDescent="0.3">
      <c r="A55" s="638"/>
      <c r="B55" s="638"/>
      <c r="C55" s="624"/>
      <c r="D55" s="638"/>
      <c r="E55" s="624"/>
      <c r="F55" s="901"/>
      <c r="G55" s="638"/>
      <c r="H55" s="638"/>
      <c r="I55" s="638"/>
      <c r="J55" s="901"/>
      <c r="K55" s="638"/>
      <c r="L55" s="637" t="str">
        <f t="shared" si="0"/>
        <v xml:space="preserve"> </v>
      </c>
      <c r="M55" s="637" t="str">
        <f t="shared" si="4"/>
        <v xml:space="preserve"> </v>
      </c>
      <c r="N55" s="998" t="str">
        <f t="shared" si="1"/>
        <v xml:space="preserve"> </v>
      </c>
      <c r="P55" s="38">
        <f t="shared" si="2"/>
        <v>0</v>
      </c>
      <c r="S55" s="823"/>
      <c r="T55" s="823"/>
      <c r="U55" s="823"/>
      <c r="V55" s="638"/>
      <c r="W55" s="990"/>
      <c r="X55" s="686" t="str">
        <f t="shared" si="3"/>
        <v xml:space="preserve"> </v>
      </c>
      <c r="Y55" s="786" t="str">
        <f t="shared" si="6"/>
        <v xml:space="preserve">  </v>
      </c>
    </row>
    <row r="56" spans="1:25" ht="18.75" x14ac:dyDescent="0.3">
      <c r="A56" s="638"/>
      <c r="B56" s="638"/>
      <c r="C56" s="624"/>
      <c r="D56" s="638"/>
      <c r="E56" s="624"/>
      <c r="F56" s="901"/>
      <c r="G56" s="638"/>
      <c r="H56" s="638"/>
      <c r="I56" s="638"/>
      <c r="J56" s="901"/>
      <c r="K56" s="638"/>
      <c r="L56" s="637" t="str">
        <f t="shared" si="0"/>
        <v xml:space="preserve"> </v>
      </c>
      <c r="M56" s="637" t="str">
        <f t="shared" si="4"/>
        <v xml:space="preserve"> </v>
      </c>
      <c r="N56" s="998" t="str">
        <f t="shared" si="1"/>
        <v xml:space="preserve"> </v>
      </c>
      <c r="P56" s="38">
        <f t="shared" si="2"/>
        <v>0</v>
      </c>
      <c r="S56" s="823"/>
      <c r="T56" s="823"/>
      <c r="U56" s="823"/>
      <c r="V56" s="638"/>
      <c r="W56" s="990"/>
      <c r="X56" s="686" t="str">
        <f t="shared" si="3"/>
        <v xml:space="preserve"> </v>
      </c>
      <c r="Y56" s="786" t="str">
        <f t="shared" si="6"/>
        <v xml:space="preserve">  </v>
      </c>
    </row>
    <row r="57" spans="1:25" ht="18.75" x14ac:dyDescent="0.3">
      <c r="A57" s="638"/>
      <c r="B57" s="638"/>
      <c r="C57" s="624"/>
      <c r="D57" s="638"/>
      <c r="E57" s="624"/>
      <c r="F57" s="901"/>
      <c r="G57" s="638"/>
      <c r="H57" s="638"/>
      <c r="I57" s="638"/>
      <c r="J57" s="901"/>
      <c r="K57" s="638"/>
      <c r="L57" s="637" t="str">
        <f t="shared" si="0"/>
        <v xml:space="preserve"> </v>
      </c>
      <c r="M57" s="637" t="str">
        <f t="shared" si="4"/>
        <v xml:space="preserve"> </v>
      </c>
      <c r="N57" s="998" t="str">
        <f t="shared" si="1"/>
        <v xml:space="preserve"> </v>
      </c>
      <c r="P57" s="38">
        <f t="shared" si="2"/>
        <v>0</v>
      </c>
      <c r="S57" s="823"/>
      <c r="T57" s="823"/>
      <c r="U57" s="823"/>
      <c r="V57" s="638"/>
      <c r="W57" s="990"/>
      <c r="X57" s="686" t="str">
        <f t="shared" si="3"/>
        <v xml:space="preserve"> </v>
      </c>
      <c r="Y57" s="786" t="str">
        <f t="shared" si="6"/>
        <v xml:space="preserve">  </v>
      </c>
    </row>
    <row r="58" spans="1:25" ht="18.75" x14ac:dyDescent="0.3">
      <c r="A58" s="638"/>
      <c r="B58" s="638"/>
      <c r="C58" s="624"/>
      <c r="D58" s="638"/>
      <c r="E58" s="624"/>
      <c r="F58" s="901"/>
      <c r="G58" s="638"/>
      <c r="H58" s="638"/>
      <c r="I58" s="638"/>
      <c r="J58" s="901"/>
      <c r="K58" s="638"/>
      <c r="L58" s="637" t="str">
        <f t="shared" si="0"/>
        <v xml:space="preserve"> </v>
      </c>
      <c r="M58" s="637" t="str">
        <f t="shared" si="4"/>
        <v xml:space="preserve"> </v>
      </c>
      <c r="N58" s="998" t="str">
        <f t="shared" si="1"/>
        <v xml:space="preserve"> </v>
      </c>
      <c r="P58" s="38">
        <f t="shared" si="2"/>
        <v>0</v>
      </c>
      <c r="S58" s="823"/>
      <c r="T58" s="823"/>
      <c r="U58" s="823"/>
      <c r="V58" s="638"/>
      <c r="W58" s="990"/>
      <c r="X58" s="686" t="str">
        <f t="shared" si="3"/>
        <v xml:space="preserve"> </v>
      </c>
      <c r="Y58" s="786" t="str">
        <f t="shared" si="6"/>
        <v xml:space="preserve">  </v>
      </c>
    </row>
    <row r="59" spans="1:25" ht="18.75" x14ac:dyDescent="0.3">
      <c r="A59" s="638"/>
      <c r="B59" s="638"/>
      <c r="C59" s="624"/>
      <c r="D59" s="638"/>
      <c r="E59" s="624"/>
      <c r="F59" s="901"/>
      <c r="G59" s="638"/>
      <c r="H59" s="638"/>
      <c r="I59" s="638"/>
      <c r="J59" s="901"/>
      <c r="K59" s="638"/>
      <c r="L59" s="637" t="str">
        <f t="shared" si="0"/>
        <v xml:space="preserve"> </v>
      </c>
      <c r="M59" s="637" t="str">
        <f t="shared" si="4"/>
        <v xml:space="preserve"> </v>
      </c>
      <c r="N59" s="998" t="str">
        <f t="shared" si="1"/>
        <v xml:space="preserve"> </v>
      </c>
      <c r="P59" s="38">
        <f t="shared" si="2"/>
        <v>0</v>
      </c>
      <c r="S59" s="823"/>
      <c r="T59" s="823"/>
      <c r="U59" s="823"/>
      <c r="V59" s="638"/>
      <c r="W59" s="990"/>
      <c r="X59" s="686" t="str">
        <f t="shared" si="3"/>
        <v xml:space="preserve"> </v>
      </c>
      <c r="Y59" s="786" t="str">
        <f t="shared" si="6"/>
        <v xml:space="preserve">  </v>
      </c>
    </row>
    <row r="60" spans="1:25" ht="18.75" x14ac:dyDescent="0.3">
      <c r="A60" s="638"/>
      <c r="B60" s="638"/>
      <c r="C60" s="624"/>
      <c r="D60" s="638"/>
      <c r="E60" s="624"/>
      <c r="F60" s="901"/>
      <c r="G60" s="638"/>
      <c r="H60" s="638"/>
      <c r="I60" s="638"/>
      <c r="J60" s="901"/>
      <c r="K60" s="638"/>
      <c r="L60" s="637" t="str">
        <f t="shared" si="0"/>
        <v xml:space="preserve"> </v>
      </c>
      <c r="M60" s="637" t="str">
        <f t="shared" si="4"/>
        <v xml:space="preserve"> </v>
      </c>
      <c r="N60" s="998" t="str">
        <f t="shared" si="1"/>
        <v xml:space="preserve"> </v>
      </c>
      <c r="P60" s="38">
        <f t="shared" si="2"/>
        <v>0</v>
      </c>
      <c r="S60" s="823"/>
      <c r="T60" s="823"/>
      <c r="U60" s="823"/>
      <c r="V60" s="638"/>
      <c r="W60" s="990"/>
      <c r="X60" s="686" t="str">
        <f t="shared" si="3"/>
        <v xml:space="preserve"> </v>
      </c>
      <c r="Y60" s="786" t="str">
        <f t="shared" si="6"/>
        <v xml:space="preserve">  </v>
      </c>
    </row>
    <row r="61" spans="1:25" ht="18.75" x14ac:dyDescent="0.3">
      <c r="A61" s="638"/>
      <c r="B61" s="638"/>
      <c r="C61" s="624"/>
      <c r="D61" s="638"/>
      <c r="E61" s="624"/>
      <c r="F61" s="901"/>
      <c r="G61" s="638"/>
      <c r="H61" s="638"/>
      <c r="I61" s="638"/>
      <c r="J61" s="901"/>
      <c r="K61" s="638"/>
      <c r="L61" s="637" t="str">
        <f t="shared" si="0"/>
        <v xml:space="preserve"> </v>
      </c>
      <c r="M61" s="637" t="str">
        <f t="shared" si="4"/>
        <v xml:space="preserve"> </v>
      </c>
      <c r="N61" s="998" t="str">
        <f t="shared" si="1"/>
        <v xml:space="preserve"> </v>
      </c>
      <c r="P61" s="38">
        <f t="shared" si="2"/>
        <v>0</v>
      </c>
      <c r="S61" s="823"/>
      <c r="T61" s="823"/>
      <c r="U61" s="823"/>
      <c r="V61" s="638"/>
      <c r="W61" s="990"/>
      <c r="X61" s="686" t="str">
        <f t="shared" si="3"/>
        <v xml:space="preserve"> </v>
      </c>
      <c r="Y61" s="786" t="str">
        <f t="shared" si="6"/>
        <v xml:space="preserve">  </v>
      </c>
    </row>
    <row r="62" spans="1:25" ht="18.75" x14ac:dyDescent="0.3">
      <c r="A62" s="638"/>
      <c r="B62" s="638"/>
      <c r="C62" s="624"/>
      <c r="D62" s="638"/>
      <c r="E62" s="624"/>
      <c r="F62" s="901"/>
      <c r="G62" s="638"/>
      <c r="H62" s="638"/>
      <c r="I62" s="638"/>
      <c r="J62" s="901"/>
      <c r="K62" s="638"/>
      <c r="L62" s="637" t="str">
        <f t="shared" si="0"/>
        <v xml:space="preserve"> </v>
      </c>
      <c r="M62" s="637" t="str">
        <f t="shared" si="4"/>
        <v xml:space="preserve"> </v>
      </c>
      <c r="N62" s="998" t="str">
        <f t="shared" si="1"/>
        <v xml:space="preserve"> </v>
      </c>
      <c r="P62" s="38">
        <f t="shared" si="2"/>
        <v>0</v>
      </c>
      <c r="S62" s="823"/>
      <c r="T62" s="823"/>
      <c r="U62" s="823"/>
      <c r="V62" s="638"/>
      <c r="W62" s="990"/>
      <c r="X62" s="686" t="str">
        <f t="shared" si="3"/>
        <v xml:space="preserve"> </v>
      </c>
      <c r="Y62" s="786" t="str">
        <f t="shared" si="6"/>
        <v xml:space="preserve">  </v>
      </c>
    </row>
    <row r="63" spans="1:25" ht="18.75" x14ac:dyDescent="0.3">
      <c r="A63" s="638"/>
      <c r="B63" s="638"/>
      <c r="C63" s="624"/>
      <c r="D63" s="638"/>
      <c r="E63" s="624"/>
      <c r="F63" s="901"/>
      <c r="G63" s="638"/>
      <c r="H63" s="638"/>
      <c r="I63" s="638"/>
      <c r="J63" s="901"/>
      <c r="K63" s="638"/>
      <c r="L63" s="637" t="str">
        <f t="shared" si="0"/>
        <v xml:space="preserve"> </v>
      </c>
      <c r="M63" s="637" t="str">
        <f t="shared" si="4"/>
        <v xml:space="preserve"> </v>
      </c>
      <c r="N63" s="998" t="str">
        <f t="shared" si="1"/>
        <v xml:space="preserve"> </v>
      </c>
      <c r="P63" s="38">
        <f t="shared" si="2"/>
        <v>0</v>
      </c>
      <c r="S63" s="823"/>
      <c r="T63" s="823"/>
      <c r="U63" s="823"/>
      <c r="V63" s="638"/>
      <c r="W63" s="990"/>
      <c r="X63" s="686" t="str">
        <f t="shared" si="3"/>
        <v xml:space="preserve"> </v>
      </c>
      <c r="Y63" s="786" t="str">
        <f t="shared" si="6"/>
        <v xml:space="preserve">  </v>
      </c>
    </row>
    <row r="64" spans="1:25" ht="18.75" x14ac:dyDescent="0.3">
      <c r="A64" s="638"/>
      <c r="B64" s="638"/>
      <c r="C64" s="624"/>
      <c r="D64" s="638"/>
      <c r="E64" s="624"/>
      <c r="F64" s="901"/>
      <c r="G64" s="638"/>
      <c r="H64" s="638"/>
      <c r="I64" s="638"/>
      <c r="J64" s="901"/>
      <c r="K64" s="638"/>
      <c r="L64" s="637" t="str">
        <f t="shared" si="0"/>
        <v xml:space="preserve"> </v>
      </c>
      <c r="M64" s="637" t="str">
        <f t="shared" si="4"/>
        <v xml:space="preserve"> </v>
      </c>
      <c r="N64" s="998" t="str">
        <f t="shared" si="1"/>
        <v xml:space="preserve"> </v>
      </c>
      <c r="P64" s="38">
        <f t="shared" si="2"/>
        <v>0</v>
      </c>
      <c r="S64" s="823"/>
      <c r="T64" s="823"/>
      <c r="U64" s="823"/>
      <c r="V64" s="638"/>
      <c r="W64" s="990"/>
      <c r="X64" s="686" t="str">
        <f t="shared" si="3"/>
        <v xml:space="preserve"> </v>
      </c>
      <c r="Y64" s="786" t="str">
        <f t="shared" si="6"/>
        <v xml:space="preserve">  </v>
      </c>
    </row>
    <row r="65" spans="1:25" ht="18.75" x14ac:dyDescent="0.3">
      <c r="A65" s="638"/>
      <c r="B65" s="638"/>
      <c r="C65" s="624"/>
      <c r="D65" s="638"/>
      <c r="E65" s="624"/>
      <c r="F65" s="901"/>
      <c r="G65" s="638"/>
      <c r="H65" s="638"/>
      <c r="I65" s="638"/>
      <c r="J65" s="901"/>
      <c r="K65" s="638"/>
      <c r="L65" s="637" t="str">
        <f t="shared" si="0"/>
        <v xml:space="preserve"> </v>
      </c>
      <c r="M65" s="637" t="str">
        <f t="shared" si="4"/>
        <v xml:space="preserve"> </v>
      </c>
      <c r="N65" s="998" t="str">
        <f t="shared" si="1"/>
        <v xml:space="preserve"> </v>
      </c>
      <c r="P65" s="38">
        <f t="shared" si="2"/>
        <v>0</v>
      </c>
      <c r="S65" s="823"/>
      <c r="T65" s="823"/>
      <c r="U65" s="823"/>
      <c r="V65" s="638"/>
      <c r="W65" s="990"/>
      <c r="X65" s="686" t="str">
        <f t="shared" si="3"/>
        <v xml:space="preserve"> </v>
      </c>
      <c r="Y65" s="786" t="str">
        <f t="shared" si="6"/>
        <v xml:space="preserve">  </v>
      </c>
    </row>
    <row r="66" spans="1:25" ht="18.75" x14ac:dyDescent="0.3">
      <c r="A66" s="638"/>
      <c r="B66" s="638"/>
      <c r="C66" s="624"/>
      <c r="D66" s="638"/>
      <c r="E66" s="624"/>
      <c r="F66" s="901"/>
      <c r="G66" s="638"/>
      <c r="H66" s="638"/>
      <c r="I66" s="638"/>
      <c r="J66" s="901"/>
      <c r="K66" s="638"/>
      <c r="L66" s="637" t="str">
        <f t="shared" si="0"/>
        <v xml:space="preserve"> </v>
      </c>
      <c r="M66" s="637" t="str">
        <f t="shared" si="4"/>
        <v xml:space="preserve"> </v>
      </c>
      <c r="N66" s="998" t="str">
        <f t="shared" si="1"/>
        <v xml:space="preserve"> </v>
      </c>
      <c r="P66" s="38">
        <f t="shared" si="2"/>
        <v>0</v>
      </c>
      <c r="S66" s="823"/>
      <c r="T66" s="823"/>
      <c r="U66" s="823"/>
      <c r="V66" s="638"/>
      <c r="W66" s="990"/>
      <c r="X66" s="686" t="str">
        <f t="shared" si="3"/>
        <v xml:space="preserve"> </v>
      </c>
      <c r="Y66" s="786" t="str">
        <f t="shared" si="6"/>
        <v xml:space="preserve">  </v>
      </c>
    </row>
    <row r="67" spans="1:25" ht="18.75" x14ac:dyDescent="0.3">
      <c r="A67" s="638"/>
      <c r="B67" s="638"/>
      <c r="C67" s="624"/>
      <c r="D67" s="638"/>
      <c r="E67" s="624"/>
      <c r="F67" s="901"/>
      <c r="G67" s="638"/>
      <c r="H67" s="638"/>
      <c r="I67" s="638"/>
      <c r="J67" s="901"/>
      <c r="K67" s="638"/>
      <c r="L67" s="637" t="str">
        <f t="shared" si="0"/>
        <v xml:space="preserve"> </v>
      </c>
      <c r="M67" s="637" t="str">
        <f t="shared" si="4"/>
        <v xml:space="preserve"> </v>
      </c>
      <c r="N67" s="998" t="str">
        <f t="shared" si="1"/>
        <v xml:space="preserve"> </v>
      </c>
      <c r="P67" s="38">
        <f t="shared" si="2"/>
        <v>0</v>
      </c>
      <c r="S67" s="823"/>
      <c r="T67" s="823"/>
      <c r="U67" s="823"/>
      <c r="V67" s="638"/>
      <c r="W67" s="990"/>
      <c r="X67" s="686" t="str">
        <f t="shared" si="3"/>
        <v xml:space="preserve"> </v>
      </c>
      <c r="Y67" s="786" t="str">
        <f t="shared" si="6"/>
        <v xml:space="preserve">  </v>
      </c>
    </row>
    <row r="68" spans="1:25" ht="18.75" x14ac:dyDescent="0.3">
      <c r="A68" s="638"/>
      <c r="B68" s="638"/>
      <c r="C68" s="624"/>
      <c r="D68" s="638"/>
      <c r="E68" s="624"/>
      <c r="F68" s="901"/>
      <c r="G68" s="638"/>
      <c r="H68" s="638"/>
      <c r="I68" s="638"/>
      <c r="J68" s="901"/>
      <c r="K68" s="638"/>
      <c r="L68" s="637" t="str">
        <f t="shared" si="0"/>
        <v xml:space="preserve"> </v>
      </c>
      <c r="M68" s="637" t="str">
        <f t="shared" si="4"/>
        <v xml:space="preserve"> </v>
      </c>
      <c r="N68" s="998" t="str">
        <f t="shared" si="1"/>
        <v xml:space="preserve"> </v>
      </c>
      <c r="P68" s="38">
        <f t="shared" si="2"/>
        <v>0</v>
      </c>
      <c r="S68" s="823"/>
      <c r="T68" s="823"/>
      <c r="U68" s="823"/>
      <c r="V68" s="638"/>
      <c r="W68" s="990"/>
      <c r="X68" s="686" t="str">
        <f t="shared" si="3"/>
        <v xml:space="preserve"> </v>
      </c>
      <c r="Y68" s="786" t="str">
        <f t="shared" si="6"/>
        <v xml:space="preserve">  </v>
      </c>
    </row>
    <row r="69" spans="1:25" ht="18.75" x14ac:dyDescent="0.3">
      <c r="A69" s="638"/>
      <c r="B69" s="638"/>
      <c r="C69" s="624"/>
      <c r="D69" s="638"/>
      <c r="E69" s="624"/>
      <c r="F69" s="901"/>
      <c r="G69" s="638"/>
      <c r="H69" s="638"/>
      <c r="I69" s="638"/>
      <c r="J69" s="901"/>
      <c r="K69" s="638"/>
      <c r="L69" s="637" t="str">
        <f t="shared" si="0"/>
        <v xml:space="preserve"> </v>
      </c>
      <c r="M69" s="637" t="str">
        <f t="shared" si="4"/>
        <v xml:space="preserve"> </v>
      </c>
      <c r="N69" s="998" t="str">
        <f t="shared" si="1"/>
        <v xml:space="preserve"> </v>
      </c>
      <c r="P69" s="38">
        <f t="shared" si="2"/>
        <v>0</v>
      </c>
      <c r="S69" s="823"/>
      <c r="T69" s="823"/>
      <c r="U69" s="823"/>
      <c r="V69" s="638"/>
      <c r="W69" s="990"/>
      <c r="X69" s="686" t="str">
        <f t="shared" si="3"/>
        <v xml:space="preserve"> </v>
      </c>
      <c r="Y69" s="786" t="str">
        <f t="shared" si="6"/>
        <v xml:space="preserve">  </v>
      </c>
    </row>
    <row r="70" spans="1:25" ht="18.75" x14ac:dyDescent="0.3">
      <c r="A70" s="638"/>
      <c r="B70" s="638"/>
      <c r="C70" s="624"/>
      <c r="D70" s="638"/>
      <c r="E70" s="624"/>
      <c r="F70" s="901"/>
      <c r="G70" s="638"/>
      <c r="H70" s="638"/>
      <c r="I70" s="638"/>
      <c r="J70" s="901"/>
      <c r="K70" s="638"/>
      <c r="L70" s="637" t="str">
        <f t="shared" si="0"/>
        <v xml:space="preserve"> </v>
      </c>
      <c r="M70" s="637" t="str">
        <f t="shared" si="4"/>
        <v xml:space="preserve"> </v>
      </c>
      <c r="N70" s="998" t="str">
        <f t="shared" si="1"/>
        <v xml:space="preserve"> </v>
      </c>
      <c r="P70" s="38">
        <f t="shared" si="2"/>
        <v>0</v>
      </c>
      <c r="S70" s="823"/>
      <c r="T70" s="823"/>
      <c r="U70" s="823"/>
      <c r="V70" s="638"/>
      <c r="W70" s="990"/>
      <c r="X70" s="686" t="str">
        <f t="shared" si="3"/>
        <v xml:space="preserve"> </v>
      </c>
      <c r="Y70" s="786" t="str">
        <f t="shared" si="6"/>
        <v xml:space="preserve">  </v>
      </c>
    </row>
    <row r="71" spans="1:25" ht="18.75" x14ac:dyDescent="0.3">
      <c r="A71" s="638"/>
      <c r="B71" s="638"/>
      <c r="C71" s="624"/>
      <c r="D71" s="638"/>
      <c r="E71" s="624"/>
      <c r="F71" s="901"/>
      <c r="G71" s="638"/>
      <c r="H71" s="638"/>
      <c r="I71" s="638"/>
      <c r="J71" s="901"/>
      <c r="K71" s="638"/>
      <c r="L71" s="637" t="str">
        <f t="shared" ref="L71:L134" si="7">IF(K71&gt;0,K71*0.187*10^-3," ")</f>
        <v xml:space="preserve"> </v>
      </c>
      <c r="M71" s="637" t="str">
        <f t="shared" ref="M71:M134" si="8">IFERROR(I71/H71," ")</f>
        <v xml:space="preserve"> </v>
      </c>
      <c r="N71" s="998" t="str">
        <f t="shared" ref="N71:N134" si="9">IFERROR(J71/F71," ")</f>
        <v xml:space="preserve"> </v>
      </c>
      <c r="P71" s="38">
        <f t="shared" ref="P71:P134" si="10">IF(E71="Si",1,0)</f>
        <v>0</v>
      </c>
      <c r="S71" s="823"/>
      <c r="T71" s="823"/>
      <c r="U71" s="823"/>
      <c r="V71" s="638"/>
      <c r="W71" s="990"/>
      <c r="X71" s="686" t="str">
        <f t="shared" ref="X71:X134" si="11">IF(W71&gt;0,W71*0.187*10^-3," ")</f>
        <v xml:space="preserve"> </v>
      </c>
      <c r="Y71" s="786" t="str">
        <f t="shared" si="6"/>
        <v xml:space="preserve">  </v>
      </c>
    </row>
    <row r="72" spans="1:25" ht="18.75" x14ac:dyDescent="0.3">
      <c r="A72" s="638"/>
      <c r="B72" s="638"/>
      <c r="C72" s="624"/>
      <c r="D72" s="638"/>
      <c r="E72" s="624"/>
      <c r="F72" s="901"/>
      <c r="G72" s="638"/>
      <c r="H72" s="638"/>
      <c r="I72" s="638"/>
      <c r="J72" s="901"/>
      <c r="K72" s="638"/>
      <c r="L72" s="637" t="str">
        <f t="shared" si="7"/>
        <v xml:space="preserve"> </v>
      </c>
      <c r="M72" s="637" t="str">
        <f t="shared" si="8"/>
        <v xml:space="preserve"> </v>
      </c>
      <c r="N72" s="998" t="str">
        <f t="shared" si="9"/>
        <v xml:space="preserve"> </v>
      </c>
      <c r="P72" s="38">
        <f t="shared" si="10"/>
        <v>0</v>
      </c>
      <c r="S72" s="823"/>
      <c r="T72" s="823"/>
      <c r="U72" s="823"/>
      <c r="V72" s="638"/>
      <c r="W72" s="990"/>
      <c r="X72" s="686" t="str">
        <f t="shared" si="11"/>
        <v xml:space="preserve"> </v>
      </c>
      <c r="Y72" s="786" t="str">
        <f t="shared" si="6"/>
        <v xml:space="preserve">  </v>
      </c>
    </row>
    <row r="73" spans="1:25" ht="18.75" x14ac:dyDescent="0.3">
      <c r="A73" s="638"/>
      <c r="B73" s="638"/>
      <c r="C73" s="624"/>
      <c r="D73" s="638"/>
      <c r="E73" s="624"/>
      <c r="F73" s="901"/>
      <c r="G73" s="638"/>
      <c r="H73" s="638"/>
      <c r="I73" s="638"/>
      <c r="J73" s="901"/>
      <c r="K73" s="638"/>
      <c r="L73" s="637" t="str">
        <f t="shared" si="7"/>
        <v xml:space="preserve"> </v>
      </c>
      <c r="M73" s="637" t="str">
        <f t="shared" si="8"/>
        <v xml:space="preserve"> </v>
      </c>
      <c r="N73" s="998" t="str">
        <f t="shared" si="9"/>
        <v xml:space="preserve"> </v>
      </c>
      <c r="P73" s="38">
        <f t="shared" si="10"/>
        <v>0</v>
      </c>
      <c r="S73" s="823"/>
      <c r="T73" s="823"/>
      <c r="U73" s="823"/>
      <c r="V73" s="638"/>
      <c r="W73" s="990"/>
      <c r="X73" s="686" t="str">
        <f t="shared" si="11"/>
        <v xml:space="preserve"> </v>
      </c>
      <c r="Y73" s="786" t="str">
        <f t="shared" si="6"/>
        <v xml:space="preserve">  </v>
      </c>
    </row>
    <row r="74" spans="1:25" ht="18.75" x14ac:dyDescent="0.3">
      <c r="A74" s="638"/>
      <c r="B74" s="638"/>
      <c r="C74" s="624"/>
      <c r="D74" s="638"/>
      <c r="E74" s="624"/>
      <c r="F74" s="901"/>
      <c r="G74" s="638"/>
      <c r="H74" s="638"/>
      <c r="I74" s="638"/>
      <c r="J74" s="901"/>
      <c r="K74" s="638"/>
      <c r="L74" s="637" t="str">
        <f t="shared" si="7"/>
        <v xml:space="preserve"> </v>
      </c>
      <c r="M74" s="637" t="str">
        <f t="shared" si="8"/>
        <v xml:space="preserve"> </v>
      </c>
      <c r="N74" s="998" t="str">
        <f t="shared" si="9"/>
        <v xml:space="preserve"> </v>
      </c>
      <c r="P74" s="38">
        <f t="shared" si="10"/>
        <v>0</v>
      </c>
      <c r="S74" s="823"/>
      <c r="T74" s="823"/>
      <c r="U74" s="823"/>
      <c r="V74" s="638"/>
      <c r="W74" s="990"/>
      <c r="X74" s="686" t="str">
        <f t="shared" si="11"/>
        <v xml:space="preserve"> </v>
      </c>
      <c r="Y74" s="786" t="str">
        <f t="shared" si="6"/>
        <v xml:space="preserve">  </v>
      </c>
    </row>
    <row r="75" spans="1:25" ht="18.75" x14ac:dyDescent="0.3">
      <c r="A75" s="638"/>
      <c r="B75" s="638"/>
      <c r="C75" s="624"/>
      <c r="D75" s="638"/>
      <c r="E75" s="624"/>
      <c r="F75" s="901"/>
      <c r="G75" s="638"/>
      <c r="H75" s="638"/>
      <c r="I75" s="638"/>
      <c r="J75" s="901"/>
      <c r="K75" s="638"/>
      <c r="L75" s="637" t="str">
        <f t="shared" si="7"/>
        <v xml:space="preserve"> </v>
      </c>
      <c r="M75" s="637" t="str">
        <f t="shared" si="8"/>
        <v xml:space="preserve"> </v>
      </c>
      <c r="N75" s="998" t="str">
        <f t="shared" si="9"/>
        <v xml:space="preserve"> </v>
      </c>
      <c r="P75" s="38">
        <f t="shared" si="10"/>
        <v>0</v>
      </c>
      <c r="S75" s="823"/>
      <c r="T75" s="823"/>
      <c r="U75" s="823"/>
      <c r="V75" s="638"/>
      <c r="W75" s="990"/>
      <c r="X75" s="686" t="str">
        <f t="shared" si="11"/>
        <v xml:space="preserve"> </v>
      </c>
      <c r="Y75" s="786" t="str">
        <f t="shared" si="6"/>
        <v xml:space="preserve">  </v>
      </c>
    </row>
    <row r="76" spans="1:25" ht="18.75" x14ac:dyDescent="0.3">
      <c r="A76" s="638"/>
      <c r="B76" s="638"/>
      <c r="C76" s="624"/>
      <c r="D76" s="638"/>
      <c r="E76" s="624"/>
      <c r="F76" s="901"/>
      <c r="G76" s="638"/>
      <c r="H76" s="638"/>
      <c r="I76" s="638"/>
      <c r="J76" s="901"/>
      <c r="K76" s="638"/>
      <c r="L76" s="637" t="str">
        <f t="shared" si="7"/>
        <v xml:space="preserve"> </v>
      </c>
      <c r="M76" s="637" t="str">
        <f t="shared" si="8"/>
        <v xml:space="preserve"> </v>
      </c>
      <c r="N76" s="998" t="str">
        <f t="shared" si="9"/>
        <v xml:space="preserve"> </v>
      </c>
      <c r="P76" s="38">
        <f t="shared" si="10"/>
        <v>0</v>
      </c>
      <c r="S76" s="823"/>
      <c r="T76" s="823"/>
      <c r="U76" s="823"/>
      <c r="V76" s="638"/>
      <c r="W76" s="990"/>
      <c r="X76" s="686" t="str">
        <f t="shared" si="11"/>
        <v xml:space="preserve"> </v>
      </c>
      <c r="Y76" s="786" t="str">
        <f t="shared" si="6"/>
        <v xml:space="preserve">  </v>
      </c>
    </row>
    <row r="77" spans="1:25" ht="18.75" x14ac:dyDescent="0.3">
      <c r="A77" s="638"/>
      <c r="B77" s="638"/>
      <c r="C77" s="624"/>
      <c r="D77" s="638"/>
      <c r="E77" s="624"/>
      <c r="F77" s="901"/>
      <c r="G77" s="638"/>
      <c r="H77" s="638"/>
      <c r="I77" s="638"/>
      <c r="J77" s="901"/>
      <c r="K77" s="638"/>
      <c r="L77" s="637" t="str">
        <f t="shared" si="7"/>
        <v xml:space="preserve"> </v>
      </c>
      <c r="M77" s="637" t="str">
        <f t="shared" si="8"/>
        <v xml:space="preserve"> </v>
      </c>
      <c r="N77" s="998" t="str">
        <f t="shared" si="9"/>
        <v xml:space="preserve"> </v>
      </c>
      <c r="P77" s="38">
        <f t="shared" si="10"/>
        <v>0</v>
      </c>
      <c r="S77" s="823"/>
      <c r="T77" s="823"/>
      <c r="U77" s="823"/>
      <c r="V77" s="638"/>
      <c r="W77" s="990"/>
      <c r="X77" s="686" t="str">
        <f t="shared" si="11"/>
        <v xml:space="preserve"> </v>
      </c>
      <c r="Y77" s="786" t="str">
        <f t="shared" si="6"/>
        <v xml:space="preserve">  </v>
      </c>
    </row>
    <row r="78" spans="1:25" ht="18.75" x14ac:dyDescent="0.3">
      <c r="A78" s="638"/>
      <c r="B78" s="638"/>
      <c r="C78" s="624"/>
      <c r="D78" s="638"/>
      <c r="E78" s="624"/>
      <c r="F78" s="901"/>
      <c r="G78" s="638"/>
      <c r="H78" s="638"/>
      <c r="I78" s="638"/>
      <c r="J78" s="901"/>
      <c r="K78" s="638"/>
      <c r="L78" s="637" t="str">
        <f t="shared" si="7"/>
        <v xml:space="preserve"> </v>
      </c>
      <c r="M78" s="637" t="str">
        <f t="shared" si="8"/>
        <v xml:space="preserve"> </v>
      </c>
      <c r="N78" s="998" t="str">
        <f t="shared" si="9"/>
        <v xml:space="preserve"> </v>
      </c>
      <c r="P78" s="38">
        <f t="shared" si="10"/>
        <v>0</v>
      </c>
      <c r="S78" s="823"/>
      <c r="T78" s="823"/>
      <c r="U78" s="823"/>
      <c r="V78" s="638"/>
      <c r="W78" s="990"/>
      <c r="X78" s="686" t="str">
        <f t="shared" si="11"/>
        <v xml:space="preserve"> </v>
      </c>
      <c r="Y78" s="786" t="str">
        <f t="shared" si="6"/>
        <v xml:space="preserve">  </v>
      </c>
    </row>
    <row r="79" spans="1:25" ht="18.75" x14ac:dyDescent="0.3">
      <c r="A79" s="638"/>
      <c r="B79" s="638"/>
      <c r="C79" s="624"/>
      <c r="D79" s="638"/>
      <c r="E79" s="624"/>
      <c r="F79" s="901"/>
      <c r="G79" s="638"/>
      <c r="H79" s="638"/>
      <c r="I79" s="638"/>
      <c r="J79" s="901"/>
      <c r="K79" s="638"/>
      <c r="L79" s="637" t="str">
        <f t="shared" si="7"/>
        <v xml:space="preserve"> </v>
      </c>
      <c r="M79" s="637" t="str">
        <f t="shared" si="8"/>
        <v xml:space="preserve"> </v>
      </c>
      <c r="N79" s="998" t="str">
        <f t="shared" si="9"/>
        <v xml:space="preserve"> </v>
      </c>
      <c r="P79" s="38">
        <f t="shared" si="10"/>
        <v>0</v>
      </c>
      <c r="S79" s="823"/>
      <c r="T79" s="823"/>
      <c r="U79" s="823"/>
      <c r="V79" s="638"/>
      <c r="W79" s="990"/>
      <c r="X79" s="686" t="str">
        <f t="shared" si="11"/>
        <v xml:space="preserve"> </v>
      </c>
      <c r="Y79" s="786" t="str">
        <f t="shared" si="6"/>
        <v xml:space="preserve">  </v>
      </c>
    </row>
    <row r="80" spans="1:25" ht="18.75" x14ac:dyDescent="0.3">
      <c r="A80" s="638"/>
      <c r="B80" s="638"/>
      <c r="C80" s="624"/>
      <c r="D80" s="638"/>
      <c r="E80" s="624"/>
      <c r="F80" s="901"/>
      <c r="G80" s="638"/>
      <c r="H80" s="638"/>
      <c r="I80" s="638"/>
      <c r="J80" s="901"/>
      <c r="K80" s="638"/>
      <c r="L80" s="637" t="str">
        <f t="shared" si="7"/>
        <v xml:space="preserve"> </v>
      </c>
      <c r="M80" s="637" t="str">
        <f t="shared" si="8"/>
        <v xml:space="preserve"> </v>
      </c>
      <c r="N80" s="998" t="str">
        <f t="shared" si="9"/>
        <v xml:space="preserve"> </v>
      </c>
      <c r="P80" s="38">
        <f t="shared" si="10"/>
        <v>0</v>
      </c>
      <c r="S80" s="823"/>
      <c r="T80" s="823"/>
      <c r="U80" s="823"/>
      <c r="V80" s="638"/>
      <c r="W80" s="990"/>
      <c r="X80" s="686" t="str">
        <f t="shared" si="11"/>
        <v xml:space="preserve"> </v>
      </c>
      <c r="Y80" s="786" t="str">
        <f t="shared" si="6"/>
        <v xml:space="preserve">  </v>
      </c>
    </row>
    <row r="81" spans="1:25" ht="18.75" x14ac:dyDescent="0.3">
      <c r="A81" s="638"/>
      <c r="B81" s="638"/>
      <c r="C81" s="624"/>
      <c r="D81" s="638"/>
      <c r="E81" s="624"/>
      <c r="F81" s="901"/>
      <c r="G81" s="638"/>
      <c r="H81" s="638"/>
      <c r="I81" s="638"/>
      <c r="J81" s="901"/>
      <c r="K81" s="638"/>
      <c r="L81" s="637" t="str">
        <f t="shared" si="7"/>
        <v xml:space="preserve"> </v>
      </c>
      <c r="M81" s="637" t="str">
        <f t="shared" si="8"/>
        <v xml:space="preserve"> </v>
      </c>
      <c r="N81" s="998" t="str">
        <f t="shared" si="9"/>
        <v xml:space="preserve"> </v>
      </c>
      <c r="P81" s="38">
        <f t="shared" si="10"/>
        <v>0</v>
      </c>
      <c r="S81" s="823"/>
      <c r="T81" s="823"/>
      <c r="U81" s="823"/>
      <c r="V81" s="638"/>
      <c r="W81" s="990"/>
      <c r="X81" s="686" t="str">
        <f t="shared" si="11"/>
        <v xml:space="preserve"> </v>
      </c>
      <c r="Y81" s="786" t="str">
        <f t="shared" si="6"/>
        <v xml:space="preserve">  </v>
      </c>
    </row>
    <row r="82" spans="1:25" ht="18.75" x14ac:dyDescent="0.3">
      <c r="A82" s="638"/>
      <c r="B82" s="638"/>
      <c r="C82" s="624"/>
      <c r="D82" s="638"/>
      <c r="E82" s="624"/>
      <c r="F82" s="901"/>
      <c r="G82" s="638"/>
      <c r="H82" s="638"/>
      <c r="I82" s="638"/>
      <c r="J82" s="901"/>
      <c r="K82" s="638"/>
      <c r="L82" s="637" t="str">
        <f t="shared" si="7"/>
        <v xml:space="preserve"> </v>
      </c>
      <c r="M82" s="637" t="str">
        <f t="shared" si="8"/>
        <v xml:space="preserve"> </v>
      </c>
      <c r="N82" s="998" t="str">
        <f t="shared" si="9"/>
        <v xml:space="preserve"> </v>
      </c>
      <c r="P82" s="38">
        <f t="shared" si="10"/>
        <v>0</v>
      </c>
      <c r="S82" s="823"/>
      <c r="T82" s="823"/>
      <c r="U82" s="823"/>
      <c r="V82" s="638"/>
      <c r="W82" s="990"/>
      <c r="X82" s="686" t="str">
        <f t="shared" si="11"/>
        <v xml:space="preserve"> </v>
      </c>
      <c r="Y82" s="786" t="str">
        <f t="shared" ref="Y82:Y145" si="12">IFERROR(W82/V82,"  ")</f>
        <v xml:space="preserve">  </v>
      </c>
    </row>
    <row r="83" spans="1:25" ht="18.75" x14ac:dyDescent="0.3">
      <c r="A83" s="638"/>
      <c r="B83" s="638"/>
      <c r="C83" s="624"/>
      <c r="D83" s="638"/>
      <c r="E83" s="624"/>
      <c r="F83" s="901"/>
      <c r="G83" s="638"/>
      <c r="H83" s="638"/>
      <c r="I83" s="638"/>
      <c r="J83" s="901"/>
      <c r="K83" s="638"/>
      <c r="L83" s="637" t="str">
        <f t="shared" si="7"/>
        <v xml:space="preserve"> </v>
      </c>
      <c r="M83" s="637" t="str">
        <f t="shared" si="8"/>
        <v xml:space="preserve"> </v>
      </c>
      <c r="N83" s="998" t="str">
        <f t="shared" si="9"/>
        <v xml:space="preserve"> </v>
      </c>
      <c r="P83" s="38">
        <f t="shared" si="10"/>
        <v>0</v>
      </c>
      <c r="S83" s="823"/>
      <c r="T83" s="823"/>
      <c r="U83" s="823"/>
      <c r="V83" s="638"/>
      <c r="W83" s="990"/>
      <c r="X83" s="686" t="str">
        <f t="shared" si="11"/>
        <v xml:space="preserve"> </v>
      </c>
      <c r="Y83" s="786" t="str">
        <f t="shared" si="12"/>
        <v xml:space="preserve">  </v>
      </c>
    </row>
    <row r="84" spans="1:25" ht="18.75" x14ac:dyDescent="0.3">
      <c r="A84" s="638"/>
      <c r="B84" s="638"/>
      <c r="C84" s="624"/>
      <c r="D84" s="638"/>
      <c r="E84" s="624"/>
      <c r="F84" s="901"/>
      <c r="G84" s="638"/>
      <c r="H84" s="638"/>
      <c r="I84" s="638"/>
      <c r="J84" s="901"/>
      <c r="K84" s="638"/>
      <c r="L84" s="637" t="str">
        <f t="shared" si="7"/>
        <v xml:space="preserve"> </v>
      </c>
      <c r="M84" s="637" t="str">
        <f t="shared" si="8"/>
        <v xml:space="preserve"> </v>
      </c>
      <c r="N84" s="998" t="str">
        <f t="shared" si="9"/>
        <v xml:space="preserve"> </v>
      </c>
      <c r="P84" s="38">
        <f t="shared" si="10"/>
        <v>0</v>
      </c>
      <c r="S84" s="823"/>
      <c r="T84" s="823"/>
      <c r="U84" s="823"/>
      <c r="V84" s="638"/>
      <c r="W84" s="990"/>
      <c r="X84" s="686" t="str">
        <f t="shared" si="11"/>
        <v xml:space="preserve"> </v>
      </c>
      <c r="Y84" s="786" t="str">
        <f t="shared" si="12"/>
        <v xml:space="preserve">  </v>
      </c>
    </row>
    <row r="85" spans="1:25" ht="18.75" x14ac:dyDescent="0.3">
      <c r="A85" s="638"/>
      <c r="B85" s="638"/>
      <c r="C85" s="624"/>
      <c r="D85" s="638"/>
      <c r="E85" s="624"/>
      <c r="F85" s="901"/>
      <c r="G85" s="638"/>
      <c r="H85" s="638"/>
      <c r="I85" s="638"/>
      <c r="J85" s="901"/>
      <c r="K85" s="638"/>
      <c r="L85" s="637" t="str">
        <f t="shared" si="7"/>
        <v xml:space="preserve"> </v>
      </c>
      <c r="M85" s="637" t="str">
        <f t="shared" si="8"/>
        <v xml:space="preserve"> </v>
      </c>
      <c r="N85" s="998" t="str">
        <f t="shared" si="9"/>
        <v xml:space="preserve"> </v>
      </c>
      <c r="P85" s="38">
        <f t="shared" si="10"/>
        <v>0</v>
      </c>
      <c r="S85" s="823"/>
      <c r="T85" s="823"/>
      <c r="U85" s="823"/>
      <c r="V85" s="638"/>
      <c r="W85" s="990"/>
      <c r="X85" s="686" t="str">
        <f t="shared" si="11"/>
        <v xml:space="preserve"> </v>
      </c>
      <c r="Y85" s="786" t="str">
        <f t="shared" si="12"/>
        <v xml:space="preserve">  </v>
      </c>
    </row>
    <row r="86" spans="1:25" ht="18.75" x14ac:dyDescent="0.3">
      <c r="A86" s="638"/>
      <c r="B86" s="638"/>
      <c r="C86" s="624"/>
      <c r="D86" s="638"/>
      <c r="E86" s="624"/>
      <c r="F86" s="901"/>
      <c r="G86" s="638"/>
      <c r="H86" s="638"/>
      <c r="I86" s="638"/>
      <c r="J86" s="901"/>
      <c r="K86" s="638"/>
      <c r="L86" s="637" t="str">
        <f t="shared" si="7"/>
        <v xml:space="preserve"> </v>
      </c>
      <c r="M86" s="637" t="str">
        <f t="shared" si="8"/>
        <v xml:space="preserve"> </v>
      </c>
      <c r="N86" s="998" t="str">
        <f t="shared" si="9"/>
        <v xml:space="preserve"> </v>
      </c>
      <c r="P86" s="38">
        <f t="shared" si="10"/>
        <v>0</v>
      </c>
      <c r="S86" s="823"/>
      <c r="T86" s="823"/>
      <c r="U86" s="823"/>
      <c r="V86" s="638"/>
      <c r="W86" s="990"/>
      <c r="X86" s="686" t="str">
        <f t="shared" si="11"/>
        <v xml:space="preserve"> </v>
      </c>
      <c r="Y86" s="786" t="str">
        <f t="shared" si="12"/>
        <v xml:space="preserve">  </v>
      </c>
    </row>
    <row r="87" spans="1:25" ht="18.75" x14ac:dyDescent="0.3">
      <c r="A87" s="638"/>
      <c r="B87" s="638"/>
      <c r="C87" s="624"/>
      <c r="D87" s="638"/>
      <c r="E87" s="624"/>
      <c r="F87" s="901"/>
      <c r="G87" s="638"/>
      <c r="H87" s="638"/>
      <c r="I87" s="638"/>
      <c r="J87" s="901"/>
      <c r="K87" s="638"/>
      <c r="L87" s="637" t="str">
        <f t="shared" si="7"/>
        <v xml:space="preserve"> </v>
      </c>
      <c r="M87" s="637" t="str">
        <f t="shared" si="8"/>
        <v xml:space="preserve"> </v>
      </c>
      <c r="N87" s="998" t="str">
        <f t="shared" si="9"/>
        <v xml:space="preserve"> </v>
      </c>
      <c r="P87" s="38">
        <f t="shared" si="10"/>
        <v>0</v>
      </c>
      <c r="S87" s="823"/>
      <c r="T87" s="823"/>
      <c r="U87" s="823"/>
      <c r="V87" s="638"/>
      <c r="W87" s="990"/>
      <c r="X87" s="686" t="str">
        <f t="shared" si="11"/>
        <v xml:space="preserve"> </v>
      </c>
      <c r="Y87" s="786" t="str">
        <f t="shared" si="12"/>
        <v xml:space="preserve">  </v>
      </c>
    </row>
    <row r="88" spans="1:25" ht="18.75" x14ac:dyDescent="0.3">
      <c r="A88" s="638"/>
      <c r="B88" s="638"/>
      <c r="C88" s="624"/>
      <c r="D88" s="638"/>
      <c r="E88" s="624"/>
      <c r="F88" s="901"/>
      <c r="G88" s="638"/>
      <c r="H88" s="638"/>
      <c r="I88" s="638"/>
      <c r="J88" s="901"/>
      <c r="K88" s="638"/>
      <c r="L88" s="637" t="str">
        <f t="shared" si="7"/>
        <v xml:space="preserve"> </v>
      </c>
      <c r="M88" s="637" t="str">
        <f t="shared" si="8"/>
        <v xml:space="preserve"> </v>
      </c>
      <c r="N88" s="998" t="str">
        <f t="shared" si="9"/>
        <v xml:space="preserve"> </v>
      </c>
      <c r="P88" s="38">
        <f t="shared" si="10"/>
        <v>0</v>
      </c>
      <c r="S88" s="823"/>
      <c r="T88" s="823"/>
      <c r="U88" s="823"/>
      <c r="V88" s="638"/>
      <c r="W88" s="990"/>
      <c r="X88" s="686" t="str">
        <f t="shared" si="11"/>
        <v xml:space="preserve"> </v>
      </c>
      <c r="Y88" s="786" t="str">
        <f t="shared" si="12"/>
        <v xml:space="preserve">  </v>
      </c>
    </row>
    <row r="89" spans="1:25" ht="18.75" x14ac:dyDescent="0.3">
      <c r="A89" s="638"/>
      <c r="B89" s="638"/>
      <c r="C89" s="624"/>
      <c r="D89" s="638"/>
      <c r="E89" s="624"/>
      <c r="F89" s="901"/>
      <c r="G89" s="638"/>
      <c r="H89" s="638"/>
      <c r="I89" s="638"/>
      <c r="J89" s="901"/>
      <c r="K89" s="638"/>
      <c r="L89" s="637" t="str">
        <f t="shared" si="7"/>
        <v xml:space="preserve"> </v>
      </c>
      <c r="M89" s="637" t="str">
        <f t="shared" si="8"/>
        <v xml:space="preserve"> </v>
      </c>
      <c r="N89" s="998" t="str">
        <f t="shared" si="9"/>
        <v xml:space="preserve"> </v>
      </c>
      <c r="P89" s="38">
        <f t="shared" si="10"/>
        <v>0</v>
      </c>
      <c r="S89" s="823"/>
      <c r="T89" s="823"/>
      <c r="U89" s="823"/>
      <c r="V89" s="638"/>
      <c r="W89" s="990"/>
      <c r="X89" s="686" t="str">
        <f t="shared" si="11"/>
        <v xml:space="preserve"> </v>
      </c>
      <c r="Y89" s="786" t="str">
        <f t="shared" si="12"/>
        <v xml:space="preserve">  </v>
      </c>
    </row>
    <row r="90" spans="1:25" ht="18.75" x14ac:dyDescent="0.3">
      <c r="A90" s="638"/>
      <c r="B90" s="638"/>
      <c r="C90" s="624"/>
      <c r="D90" s="638"/>
      <c r="E90" s="624"/>
      <c r="F90" s="901"/>
      <c r="G90" s="638"/>
      <c r="H90" s="638"/>
      <c r="I90" s="638"/>
      <c r="J90" s="901"/>
      <c r="K90" s="638"/>
      <c r="L90" s="637" t="str">
        <f t="shared" si="7"/>
        <v xml:space="preserve"> </v>
      </c>
      <c r="M90" s="637" t="str">
        <f t="shared" si="8"/>
        <v xml:space="preserve"> </v>
      </c>
      <c r="N90" s="998" t="str">
        <f t="shared" si="9"/>
        <v xml:space="preserve"> </v>
      </c>
      <c r="P90" s="38">
        <f t="shared" si="10"/>
        <v>0</v>
      </c>
      <c r="S90" s="823"/>
      <c r="T90" s="823"/>
      <c r="U90" s="823"/>
      <c r="V90" s="638"/>
      <c r="W90" s="990"/>
      <c r="X90" s="686" t="str">
        <f t="shared" si="11"/>
        <v xml:space="preserve"> </v>
      </c>
      <c r="Y90" s="786" t="str">
        <f t="shared" si="12"/>
        <v xml:space="preserve">  </v>
      </c>
    </row>
    <row r="91" spans="1:25" ht="18.75" x14ac:dyDescent="0.3">
      <c r="A91" s="638"/>
      <c r="B91" s="638"/>
      <c r="C91" s="624"/>
      <c r="D91" s="638"/>
      <c r="E91" s="624"/>
      <c r="F91" s="901"/>
      <c r="G91" s="638"/>
      <c r="H91" s="638"/>
      <c r="I91" s="638"/>
      <c r="J91" s="901"/>
      <c r="K91" s="638"/>
      <c r="L91" s="637" t="str">
        <f t="shared" si="7"/>
        <v xml:space="preserve"> </v>
      </c>
      <c r="M91" s="637" t="str">
        <f t="shared" si="8"/>
        <v xml:space="preserve"> </v>
      </c>
      <c r="N91" s="998" t="str">
        <f t="shared" si="9"/>
        <v xml:space="preserve"> </v>
      </c>
      <c r="P91" s="38">
        <f t="shared" si="10"/>
        <v>0</v>
      </c>
      <c r="S91" s="823"/>
      <c r="T91" s="823"/>
      <c r="U91" s="823"/>
      <c r="V91" s="638"/>
      <c r="W91" s="990"/>
      <c r="X91" s="686" t="str">
        <f t="shared" si="11"/>
        <v xml:space="preserve"> </v>
      </c>
      <c r="Y91" s="786" t="str">
        <f t="shared" si="12"/>
        <v xml:space="preserve">  </v>
      </c>
    </row>
    <row r="92" spans="1:25" ht="18.75" x14ac:dyDescent="0.3">
      <c r="A92" s="638"/>
      <c r="B92" s="638"/>
      <c r="C92" s="624"/>
      <c r="D92" s="638"/>
      <c r="E92" s="624"/>
      <c r="F92" s="901"/>
      <c r="G92" s="638"/>
      <c r="H92" s="638"/>
      <c r="I92" s="638"/>
      <c r="J92" s="901"/>
      <c r="K92" s="638"/>
      <c r="L92" s="637" t="str">
        <f t="shared" si="7"/>
        <v xml:space="preserve"> </v>
      </c>
      <c r="M92" s="637" t="str">
        <f t="shared" si="8"/>
        <v xml:space="preserve"> </v>
      </c>
      <c r="N92" s="998" t="str">
        <f t="shared" si="9"/>
        <v xml:space="preserve"> </v>
      </c>
      <c r="P92" s="38">
        <f t="shared" si="10"/>
        <v>0</v>
      </c>
      <c r="S92" s="823"/>
      <c r="T92" s="823"/>
      <c r="U92" s="823"/>
      <c r="V92" s="638"/>
      <c r="W92" s="990"/>
      <c r="X92" s="686" t="str">
        <f t="shared" si="11"/>
        <v xml:space="preserve"> </v>
      </c>
      <c r="Y92" s="786" t="str">
        <f t="shared" si="12"/>
        <v xml:space="preserve">  </v>
      </c>
    </row>
    <row r="93" spans="1:25" ht="18.75" x14ac:dyDescent="0.3">
      <c r="A93" s="638"/>
      <c r="B93" s="638"/>
      <c r="C93" s="624"/>
      <c r="D93" s="638"/>
      <c r="E93" s="624"/>
      <c r="F93" s="901"/>
      <c r="G93" s="638"/>
      <c r="H93" s="638"/>
      <c r="I93" s="638"/>
      <c r="J93" s="901"/>
      <c r="K93" s="638"/>
      <c r="L93" s="637" t="str">
        <f t="shared" si="7"/>
        <v xml:space="preserve"> </v>
      </c>
      <c r="M93" s="637" t="str">
        <f t="shared" si="8"/>
        <v xml:space="preserve"> </v>
      </c>
      <c r="N93" s="998" t="str">
        <f t="shared" si="9"/>
        <v xml:space="preserve"> </v>
      </c>
      <c r="P93" s="38">
        <f t="shared" si="10"/>
        <v>0</v>
      </c>
      <c r="S93" s="823"/>
      <c r="T93" s="823"/>
      <c r="U93" s="823"/>
      <c r="V93" s="638"/>
      <c r="W93" s="990"/>
      <c r="X93" s="686" t="str">
        <f t="shared" si="11"/>
        <v xml:space="preserve"> </v>
      </c>
      <c r="Y93" s="786" t="str">
        <f t="shared" si="12"/>
        <v xml:space="preserve">  </v>
      </c>
    </row>
    <row r="94" spans="1:25" ht="18.75" x14ac:dyDescent="0.3">
      <c r="A94" s="638"/>
      <c r="B94" s="638"/>
      <c r="C94" s="624"/>
      <c r="D94" s="638"/>
      <c r="E94" s="624"/>
      <c r="F94" s="901"/>
      <c r="G94" s="638"/>
      <c r="H94" s="638"/>
      <c r="I94" s="638"/>
      <c r="J94" s="901"/>
      <c r="K94" s="638"/>
      <c r="L94" s="637" t="str">
        <f t="shared" si="7"/>
        <v xml:space="preserve"> </v>
      </c>
      <c r="M94" s="637" t="str">
        <f t="shared" si="8"/>
        <v xml:space="preserve"> </v>
      </c>
      <c r="N94" s="998" t="str">
        <f t="shared" si="9"/>
        <v xml:space="preserve"> </v>
      </c>
      <c r="P94" s="38">
        <f t="shared" si="10"/>
        <v>0</v>
      </c>
      <c r="S94" s="823"/>
      <c r="T94" s="823"/>
      <c r="U94" s="823"/>
      <c r="V94" s="638"/>
      <c r="W94" s="990"/>
      <c r="X94" s="686" t="str">
        <f t="shared" si="11"/>
        <v xml:space="preserve"> </v>
      </c>
      <c r="Y94" s="786" t="str">
        <f t="shared" si="12"/>
        <v xml:space="preserve">  </v>
      </c>
    </row>
    <row r="95" spans="1:25" ht="18.75" x14ac:dyDescent="0.3">
      <c r="A95" s="638"/>
      <c r="B95" s="638"/>
      <c r="C95" s="624"/>
      <c r="D95" s="638"/>
      <c r="E95" s="624"/>
      <c r="F95" s="901"/>
      <c r="G95" s="638"/>
      <c r="H95" s="638"/>
      <c r="I95" s="638"/>
      <c r="J95" s="901"/>
      <c r="K95" s="638"/>
      <c r="L95" s="637" t="str">
        <f t="shared" si="7"/>
        <v xml:space="preserve"> </v>
      </c>
      <c r="M95" s="637" t="str">
        <f t="shared" si="8"/>
        <v xml:space="preserve"> </v>
      </c>
      <c r="N95" s="998" t="str">
        <f t="shared" si="9"/>
        <v xml:space="preserve"> </v>
      </c>
      <c r="P95" s="38">
        <f t="shared" si="10"/>
        <v>0</v>
      </c>
      <c r="S95" s="823"/>
      <c r="T95" s="823"/>
      <c r="U95" s="823"/>
      <c r="V95" s="638"/>
      <c r="W95" s="990"/>
      <c r="X95" s="686" t="str">
        <f t="shared" si="11"/>
        <v xml:space="preserve"> </v>
      </c>
      <c r="Y95" s="786" t="str">
        <f t="shared" si="12"/>
        <v xml:space="preserve">  </v>
      </c>
    </row>
    <row r="96" spans="1:25" ht="18.75" x14ac:dyDescent="0.3">
      <c r="A96" s="638"/>
      <c r="B96" s="638"/>
      <c r="C96" s="624"/>
      <c r="D96" s="638"/>
      <c r="E96" s="624"/>
      <c r="F96" s="901"/>
      <c r="G96" s="638"/>
      <c r="H96" s="638"/>
      <c r="I96" s="638"/>
      <c r="J96" s="901"/>
      <c r="K96" s="638"/>
      <c r="L96" s="637" t="str">
        <f t="shared" si="7"/>
        <v xml:space="preserve"> </v>
      </c>
      <c r="M96" s="637" t="str">
        <f t="shared" si="8"/>
        <v xml:space="preserve"> </v>
      </c>
      <c r="N96" s="998" t="str">
        <f t="shared" si="9"/>
        <v xml:space="preserve"> </v>
      </c>
      <c r="P96" s="38">
        <f t="shared" si="10"/>
        <v>0</v>
      </c>
      <c r="S96" s="823"/>
      <c r="T96" s="823"/>
      <c r="U96" s="823"/>
      <c r="V96" s="638"/>
      <c r="W96" s="990"/>
      <c r="X96" s="686" t="str">
        <f t="shared" si="11"/>
        <v xml:space="preserve"> </v>
      </c>
      <c r="Y96" s="786" t="str">
        <f t="shared" si="12"/>
        <v xml:space="preserve">  </v>
      </c>
    </row>
    <row r="97" spans="1:25" ht="18.75" x14ac:dyDescent="0.3">
      <c r="A97" s="638"/>
      <c r="B97" s="638"/>
      <c r="C97" s="624"/>
      <c r="D97" s="638"/>
      <c r="E97" s="624"/>
      <c r="F97" s="901"/>
      <c r="G97" s="638"/>
      <c r="H97" s="638"/>
      <c r="I97" s="638"/>
      <c r="J97" s="901"/>
      <c r="K97" s="638"/>
      <c r="L97" s="637" t="str">
        <f t="shared" si="7"/>
        <v xml:space="preserve"> </v>
      </c>
      <c r="M97" s="637" t="str">
        <f t="shared" si="8"/>
        <v xml:space="preserve"> </v>
      </c>
      <c r="N97" s="998" t="str">
        <f t="shared" si="9"/>
        <v xml:space="preserve"> </v>
      </c>
      <c r="P97" s="38">
        <f t="shared" si="10"/>
        <v>0</v>
      </c>
      <c r="S97" s="823"/>
      <c r="T97" s="823"/>
      <c r="U97" s="823"/>
      <c r="V97" s="638"/>
      <c r="W97" s="990"/>
      <c r="X97" s="686" t="str">
        <f t="shared" si="11"/>
        <v xml:space="preserve"> </v>
      </c>
      <c r="Y97" s="786" t="str">
        <f t="shared" si="12"/>
        <v xml:space="preserve">  </v>
      </c>
    </row>
    <row r="98" spans="1:25" ht="18.75" x14ac:dyDescent="0.3">
      <c r="A98" s="638"/>
      <c r="B98" s="638"/>
      <c r="C98" s="624"/>
      <c r="D98" s="638"/>
      <c r="E98" s="624"/>
      <c r="F98" s="901"/>
      <c r="G98" s="638"/>
      <c r="H98" s="638"/>
      <c r="I98" s="638"/>
      <c r="J98" s="901"/>
      <c r="K98" s="638"/>
      <c r="L98" s="637" t="str">
        <f t="shared" si="7"/>
        <v xml:space="preserve"> </v>
      </c>
      <c r="M98" s="637" t="str">
        <f t="shared" si="8"/>
        <v xml:space="preserve"> </v>
      </c>
      <c r="N98" s="998" t="str">
        <f t="shared" si="9"/>
        <v xml:space="preserve"> </v>
      </c>
      <c r="P98" s="38">
        <f t="shared" si="10"/>
        <v>0</v>
      </c>
      <c r="S98" s="823"/>
      <c r="T98" s="823"/>
      <c r="U98" s="823"/>
      <c r="V98" s="638"/>
      <c r="W98" s="990"/>
      <c r="X98" s="686" t="str">
        <f t="shared" si="11"/>
        <v xml:space="preserve"> </v>
      </c>
      <c r="Y98" s="786" t="str">
        <f t="shared" si="12"/>
        <v xml:space="preserve">  </v>
      </c>
    </row>
    <row r="99" spans="1:25" ht="18.75" x14ac:dyDescent="0.3">
      <c r="A99" s="638"/>
      <c r="B99" s="638"/>
      <c r="C99" s="624"/>
      <c r="D99" s="638"/>
      <c r="E99" s="624"/>
      <c r="F99" s="901"/>
      <c r="G99" s="638"/>
      <c r="H99" s="638"/>
      <c r="I99" s="638"/>
      <c r="J99" s="901"/>
      <c r="K99" s="638"/>
      <c r="L99" s="637" t="str">
        <f t="shared" si="7"/>
        <v xml:space="preserve"> </v>
      </c>
      <c r="M99" s="637" t="str">
        <f t="shared" si="8"/>
        <v xml:space="preserve"> </v>
      </c>
      <c r="N99" s="998" t="str">
        <f t="shared" si="9"/>
        <v xml:space="preserve"> </v>
      </c>
      <c r="P99" s="38">
        <f t="shared" si="10"/>
        <v>0</v>
      </c>
      <c r="S99" s="823"/>
      <c r="T99" s="823"/>
      <c r="U99" s="823"/>
      <c r="V99" s="638"/>
      <c r="W99" s="990"/>
      <c r="X99" s="686" t="str">
        <f t="shared" si="11"/>
        <v xml:space="preserve"> </v>
      </c>
      <c r="Y99" s="786" t="str">
        <f t="shared" si="12"/>
        <v xml:space="preserve">  </v>
      </c>
    </row>
    <row r="100" spans="1:25" ht="18.75" x14ac:dyDescent="0.3">
      <c r="A100" s="638"/>
      <c r="B100" s="638"/>
      <c r="C100" s="624"/>
      <c r="D100" s="638"/>
      <c r="E100" s="624"/>
      <c r="F100" s="901"/>
      <c r="G100" s="638"/>
      <c r="H100" s="638"/>
      <c r="I100" s="638"/>
      <c r="J100" s="901"/>
      <c r="K100" s="638"/>
      <c r="L100" s="637" t="str">
        <f t="shared" si="7"/>
        <v xml:space="preserve"> </v>
      </c>
      <c r="M100" s="637" t="str">
        <f t="shared" si="8"/>
        <v xml:space="preserve"> </v>
      </c>
      <c r="N100" s="998" t="str">
        <f t="shared" si="9"/>
        <v xml:space="preserve"> </v>
      </c>
      <c r="P100" s="38">
        <f t="shared" si="10"/>
        <v>0</v>
      </c>
      <c r="S100" s="823"/>
      <c r="T100" s="823"/>
      <c r="U100" s="823"/>
      <c r="V100" s="638"/>
      <c r="W100" s="990"/>
      <c r="X100" s="686" t="str">
        <f t="shared" si="11"/>
        <v xml:space="preserve"> </v>
      </c>
      <c r="Y100" s="786" t="str">
        <f t="shared" si="12"/>
        <v xml:space="preserve">  </v>
      </c>
    </row>
    <row r="101" spans="1:25" ht="18.75" x14ac:dyDescent="0.3">
      <c r="A101" s="638"/>
      <c r="B101" s="638"/>
      <c r="C101" s="624"/>
      <c r="D101" s="638"/>
      <c r="E101" s="624"/>
      <c r="F101" s="901"/>
      <c r="G101" s="638"/>
      <c r="H101" s="638"/>
      <c r="I101" s="638"/>
      <c r="J101" s="901"/>
      <c r="K101" s="638"/>
      <c r="L101" s="637" t="str">
        <f t="shared" si="7"/>
        <v xml:space="preserve"> </v>
      </c>
      <c r="M101" s="637" t="str">
        <f t="shared" si="8"/>
        <v xml:space="preserve"> </v>
      </c>
      <c r="N101" s="998" t="str">
        <f t="shared" si="9"/>
        <v xml:space="preserve"> </v>
      </c>
      <c r="P101" s="38">
        <f t="shared" si="10"/>
        <v>0</v>
      </c>
      <c r="S101" s="823"/>
      <c r="T101" s="823"/>
      <c r="U101" s="823"/>
      <c r="V101" s="638"/>
      <c r="W101" s="990"/>
      <c r="X101" s="686" t="str">
        <f t="shared" si="11"/>
        <v xml:space="preserve"> </v>
      </c>
      <c r="Y101" s="786" t="str">
        <f t="shared" si="12"/>
        <v xml:space="preserve">  </v>
      </c>
    </row>
    <row r="102" spans="1:25" ht="18.75" x14ac:dyDescent="0.3">
      <c r="A102" s="638"/>
      <c r="B102" s="638"/>
      <c r="C102" s="624"/>
      <c r="D102" s="638"/>
      <c r="E102" s="624"/>
      <c r="F102" s="901"/>
      <c r="G102" s="638"/>
      <c r="H102" s="638"/>
      <c r="I102" s="638"/>
      <c r="J102" s="901"/>
      <c r="K102" s="638"/>
      <c r="L102" s="637" t="str">
        <f t="shared" si="7"/>
        <v xml:space="preserve"> </v>
      </c>
      <c r="M102" s="637" t="str">
        <f t="shared" si="8"/>
        <v xml:space="preserve"> </v>
      </c>
      <c r="N102" s="998" t="str">
        <f t="shared" si="9"/>
        <v xml:space="preserve"> </v>
      </c>
      <c r="P102" s="38">
        <f t="shared" si="10"/>
        <v>0</v>
      </c>
      <c r="S102" s="823"/>
      <c r="T102" s="823"/>
      <c r="U102" s="823"/>
      <c r="V102" s="638"/>
      <c r="W102" s="990"/>
      <c r="X102" s="686" t="str">
        <f t="shared" si="11"/>
        <v xml:space="preserve"> </v>
      </c>
      <c r="Y102" s="786" t="str">
        <f t="shared" si="12"/>
        <v xml:space="preserve">  </v>
      </c>
    </row>
    <row r="103" spans="1:25" ht="18.75" x14ac:dyDescent="0.3">
      <c r="A103" s="638"/>
      <c r="B103" s="638"/>
      <c r="C103" s="624"/>
      <c r="D103" s="638"/>
      <c r="E103" s="624"/>
      <c r="F103" s="901"/>
      <c r="G103" s="638"/>
      <c r="H103" s="638"/>
      <c r="I103" s="638"/>
      <c r="J103" s="901"/>
      <c r="K103" s="638"/>
      <c r="L103" s="637" t="str">
        <f t="shared" si="7"/>
        <v xml:space="preserve"> </v>
      </c>
      <c r="M103" s="637" t="str">
        <f t="shared" si="8"/>
        <v xml:space="preserve"> </v>
      </c>
      <c r="N103" s="998" t="str">
        <f t="shared" si="9"/>
        <v xml:space="preserve"> </v>
      </c>
      <c r="P103" s="38">
        <f t="shared" si="10"/>
        <v>0</v>
      </c>
      <c r="S103" s="823"/>
      <c r="T103" s="823"/>
      <c r="U103" s="823"/>
      <c r="V103" s="638"/>
      <c r="W103" s="990"/>
      <c r="X103" s="686" t="str">
        <f t="shared" si="11"/>
        <v xml:space="preserve"> </v>
      </c>
      <c r="Y103" s="786" t="str">
        <f t="shared" si="12"/>
        <v xml:space="preserve">  </v>
      </c>
    </row>
    <row r="104" spans="1:25" ht="18.75" x14ac:dyDescent="0.3">
      <c r="A104" s="638"/>
      <c r="B104" s="638"/>
      <c r="C104" s="624"/>
      <c r="D104" s="638"/>
      <c r="E104" s="624"/>
      <c r="F104" s="901"/>
      <c r="G104" s="638"/>
      <c r="H104" s="638"/>
      <c r="I104" s="638"/>
      <c r="J104" s="901"/>
      <c r="K104" s="638"/>
      <c r="L104" s="637" t="str">
        <f t="shared" si="7"/>
        <v xml:space="preserve"> </v>
      </c>
      <c r="M104" s="637" t="str">
        <f t="shared" si="8"/>
        <v xml:space="preserve"> </v>
      </c>
      <c r="N104" s="998" t="str">
        <f t="shared" si="9"/>
        <v xml:space="preserve"> </v>
      </c>
      <c r="P104" s="38">
        <f t="shared" si="10"/>
        <v>0</v>
      </c>
      <c r="S104" s="823"/>
      <c r="T104" s="823"/>
      <c r="U104" s="823"/>
      <c r="V104" s="638"/>
      <c r="W104" s="990"/>
      <c r="X104" s="686" t="str">
        <f t="shared" si="11"/>
        <v xml:space="preserve"> </v>
      </c>
      <c r="Y104" s="786" t="str">
        <f t="shared" si="12"/>
        <v xml:space="preserve">  </v>
      </c>
    </row>
    <row r="105" spans="1:25" ht="18.75" x14ac:dyDescent="0.3">
      <c r="A105" s="638"/>
      <c r="B105" s="638"/>
      <c r="C105" s="624"/>
      <c r="D105" s="638"/>
      <c r="E105" s="624"/>
      <c r="F105" s="901"/>
      <c r="G105" s="638"/>
      <c r="H105" s="638"/>
      <c r="I105" s="638"/>
      <c r="J105" s="901"/>
      <c r="K105" s="638"/>
      <c r="L105" s="637" t="str">
        <f t="shared" si="7"/>
        <v xml:space="preserve"> </v>
      </c>
      <c r="M105" s="637" t="str">
        <f t="shared" si="8"/>
        <v xml:space="preserve"> </v>
      </c>
      <c r="N105" s="998" t="str">
        <f t="shared" si="9"/>
        <v xml:space="preserve"> </v>
      </c>
      <c r="P105" s="38">
        <f t="shared" si="10"/>
        <v>0</v>
      </c>
      <c r="S105" s="823"/>
      <c r="T105" s="823"/>
      <c r="U105" s="823"/>
      <c r="V105" s="638"/>
      <c r="W105" s="990"/>
      <c r="X105" s="686" t="str">
        <f t="shared" si="11"/>
        <v xml:space="preserve"> </v>
      </c>
      <c r="Y105" s="786" t="str">
        <f t="shared" si="12"/>
        <v xml:space="preserve">  </v>
      </c>
    </row>
    <row r="106" spans="1:25" ht="18.75" x14ac:dyDescent="0.3">
      <c r="A106" s="638"/>
      <c r="B106" s="638"/>
      <c r="C106" s="624"/>
      <c r="D106" s="638"/>
      <c r="E106" s="624"/>
      <c r="F106" s="901"/>
      <c r="G106" s="638"/>
      <c r="H106" s="638"/>
      <c r="I106" s="638"/>
      <c r="J106" s="901"/>
      <c r="K106" s="638"/>
      <c r="L106" s="637" t="str">
        <f t="shared" si="7"/>
        <v xml:space="preserve"> </v>
      </c>
      <c r="M106" s="637" t="str">
        <f t="shared" si="8"/>
        <v xml:space="preserve"> </v>
      </c>
      <c r="N106" s="998" t="str">
        <f t="shared" si="9"/>
        <v xml:space="preserve"> </v>
      </c>
      <c r="P106" s="38">
        <f t="shared" si="10"/>
        <v>0</v>
      </c>
      <c r="S106" s="823"/>
      <c r="T106" s="823"/>
      <c r="U106" s="823"/>
      <c r="V106" s="638"/>
      <c r="W106" s="990"/>
      <c r="X106" s="686" t="str">
        <f t="shared" si="11"/>
        <v xml:space="preserve"> </v>
      </c>
      <c r="Y106" s="786" t="str">
        <f t="shared" si="12"/>
        <v xml:space="preserve">  </v>
      </c>
    </row>
    <row r="107" spans="1:25" ht="18.75" x14ac:dyDescent="0.3">
      <c r="A107" s="638"/>
      <c r="B107" s="638"/>
      <c r="C107" s="624"/>
      <c r="D107" s="638"/>
      <c r="E107" s="624"/>
      <c r="F107" s="901"/>
      <c r="G107" s="638"/>
      <c r="H107" s="638"/>
      <c r="I107" s="638"/>
      <c r="J107" s="901"/>
      <c r="K107" s="638"/>
      <c r="L107" s="637" t="str">
        <f t="shared" si="7"/>
        <v xml:space="preserve"> </v>
      </c>
      <c r="M107" s="637" t="str">
        <f t="shared" si="8"/>
        <v xml:space="preserve"> </v>
      </c>
      <c r="N107" s="998" t="str">
        <f t="shared" si="9"/>
        <v xml:space="preserve"> </v>
      </c>
      <c r="P107" s="38">
        <f t="shared" si="10"/>
        <v>0</v>
      </c>
      <c r="S107" s="823"/>
      <c r="T107" s="823"/>
      <c r="U107" s="823"/>
      <c r="V107" s="638"/>
      <c r="W107" s="990"/>
      <c r="X107" s="686" t="str">
        <f t="shared" si="11"/>
        <v xml:space="preserve"> </v>
      </c>
      <c r="Y107" s="786" t="str">
        <f t="shared" si="12"/>
        <v xml:space="preserve">  </v>
      </c>
    </row>
    <row r="108" spans="1:25" ht="18.75" x14ac:dyDescent="0.3">
      <c r="A108" s="638"/>
      <c r="B108" s="638"/>
      <c r="C108" s="624"/>
      <c r="D108" s="638"/>
      <c r="E108" s="624"/>
      <c r="F108" s="901"/>
      <c r="G108" s="638"/>
      <c r="H108" s="638"/>
      <c r="I108" s="638"/>
      <c r="J108" s="901"/>
      <c r="K108" s="638"/>
      <c r="L108" s="637" t="str">
        <f t="shared" si="7"/>
        <v xml:space="preserve"> </v>
      </c>
      <c r="M108" s="637" t="str">
        <f t="shared" si="8"/>
        <v xml:space="preserve"> </v>
      </c>
      <c r="N108" s="998" t="str">
        <f t="shared" si="9"/>
        <v xml:space="preserve"> </v>
      </c>
      <c r="P108" s="38">
        <f t="shared" si="10"/>
        <v>0</v>
      </c>
      <c r="S108" s="823"/>
      <c r="T108" s="823"/>
      <c r="U108" s="823"/>
      <c r="V108" s="638"/>
      <c r="W108" s="990"/>
      <c r="X108" s="686" t="str">
        <f t="shared" si="11"/>
        <v xml:space="preserve"> </v>
      </c>
      <c r="Y108" s="786" t="str">
        <f t="shared" si="12"/>
        <v xml:space="preserve">  </v>
      </c>
    </row>
    <row r="109" spans="1:25" ht="18.75" x14ac:dyDescent="0.3">
      <c r="A109" s="638"/>
      <c r="B109" s="638"/>
      <c r="C109" s="624"/>
      <c r="D109" s="638"/>
      <c r="E109" s="624"/>
      <c r="F109" s="901"/>
      <c r="G109" s="638"/>
      <c r="H109" s="638"/>
      <c r="I109" s="638"/>
      <c r="J109" s="901"/>
      <c r="K109" s="638"/>
      <c r="L109" s="637" t="str">
        <f t="shared" si="7"/>
        <v xml:space="preserve"> </v>
      </c>
      <c r="M109" s="637" t="str">
        <f t="shared" si="8"/>
        <v xml:space="preserve"> </v>
      </c>
      <c r="N109" s="998" t="str">
        <f t="shared" si="9"/>
        <v xml:space="preserve"> </v>
      </c>
      <c r="P109" s="38">
        <f t="shared" si="10"/>
        <v>0</v>
      </c>
      <c r="S109" s="823"/>
      <c r="T109" s="823"/>
      <c r="U109" s="823"/>
      <c r="V109" s="638"/>
      <c r="W109" s="990"/>
      <c r="X109" s="686" t="str">
        <f t="shared" si="11"/>
        <v xml:space="preserve"> </v>
      </c>
      <c r="Y109" s="786" t="str">
        <f t="shared" si="12"/>
        <v xml:space="preserve">  </v>
      </c>
    </row>
    <row r="110" spans="1:25" ht="18.75" x14ac:dyDescent="0.3">
      <c r="A110" s="638"/>
      <c r="B110" s="638"/>
      <c r="C110" s="624"/>
      <c r="D110" s="638"/>
      <c r="E110" s="624"/>
      <c r="F110" s="901"/>
      <c r="G110" s="638"/>
      <c r="H110" s="638"/>
      <c r="I110" s="638"/>
      <c r="J110" s="901"/>
      <c r="K110" s="638"/>
      <c r="L110" s="637" t="str">
        <f t="shared" si="7"/>
        <v xml:space="preserve"> </v>
      </c>
      <c r="M110" s="637" t="str">
        <f t="shared" si="8"/>
        <v xml:space="preserve"> </v>
      </c>
      <c r="N110" s="998" t="str">
        <f t="shared" si="9"/>
        <v xml:space="preserve"> </v>
      </c>
      <c r="P110" s="38">
        <f t="shared" si="10"/>
        <v>0</v>
      </c>
      <c r="S110" s="823"/>
      <c r="T110" s="823"/>
      <c r="U110" s="823"/>
      <c r="V110" s="638"/>
      <c r="W110" s="990"/>
      <c r="X110" s="686" t="str">
        <f t="shared" si="11"/>
        <v xml:space="preserve"> </v>
      </c>
      <c r="Y110" s="786" t="str">
        <f t="shared" si="12"/>
        <v xml:space="preserve">  </v>
      </c>
    </row>
    <row r="111" spans="1:25" ht="18.75" x14ac:dyDescent="0.3">
      <c r="A111" s="638"/>
      <c r="B111" s="638"/>
      <c r="C111" s="624"/>
      <c r="D111" s="638"/>
      <c r="E111" s="624"/>
      <c r="F111" s="901"/>
      <c r="G111" s="638"/>
      <c r="H111" s="638"/>
      <c r="I111" s="638"/>
      <c r="J111" s="901"/>
      <c r="K111" s="638"/>
      <c r="L111" s="637" t="str">
        <f t="shared" si="7"/>
        <v xml:space="preserve"> </v>
      </c>
      <c r="M111" s="637" t="str">
        <f t="shared" si="8"/>
        <v xml:space="preserve"> </v>
      </c>
      <c r="N111" s="998" t="str">
        <f t="shared" si="9"/>
        <v xml:space="preserve"> </v>
      </c>
      <c r="P111" s="38">
        <f t="shared" si="10"/>
        <v>0</v>
      </c>
      <c r="S111" s="823"/>
      <c r="T111" s="823"/>
      <c r="U111" s="823"/>
      <c r="V111" s="638"/>
      <c r="W111" s="990"/>
      <c r="X111" s="686" t="str">
        <f t="shared" si="11"/>
        <v xml:space="preserve"> </v>
      </c>
      <c r="Y111" s="786" t="str">
        <f t="shared" si="12"/>
        <v xml:space="preserve">  </v>
      </c>
    </row>
    <row r="112" spans="1:25" ht="18.75" x14ac:dyDescent="0.3">
      <c r="A112" s="638"/>
      <c r="B112" s="638"/>
      <c r="C112" s="624"/>
      <c r="D112" s="638"/>
      <c r="E112" s="624"/>
      <c r="F112" s="901"/>
      <c r="G112" s="638"/>
      <c r="H112" s="638"/>
      <c r="I112" s="638"/>
      <c r="J112" s="901"/>
      <c r="K112" s="638"/>
      <c r="L112" s="637" t="str">
        <f t="shared" si="7"/>
        <v xml:space="preserve"> </v>
      </c>
      <c r="M112" s="637" t="str">
        <f t="shared" si="8"/>
        <v xml:space="preserve"> </v>
      </c>
      <c r="N112" s="998" t="str">
        <f t="shared" si="9"/>
        <v xml:space="preserve"> </v>
      </c>
      <c r="P112" s="38">
        <f t="shared" si="10"/>
        <v>0</v>
      </c>
      <c r="S112" s="823"/>
      <c r="T112" s="823"/>
      <c r="U112" s="823"/>
      <c r="V112" s="638"/>
      <c r="W112" s="990"/>
      <c r="X112" s="686" t="str">
        <f t="shared" si="11"/>
        <v xml:space="preserve"> </v>
      </c>
      <c r="Y112" s="786" t="str">
        <f t="shared" si="12"/>
        <v xml:space="preserve">  </v>
      </c>
    </row>
    <row r="113" spans="1:25" ht="18.75" x14ac:dyDescent="0.3">
      <c r="A113" s="638"/>
      <c r="B113" s="638"/>
      <c r="C113" s="624"/>
      <c r="D113" s="638"/>
      <c r="E113" s="624"/>
      <c r="F113" s="901"/>
      <c r="G113" s="638"/>
      <c r="H113" s="638"/>
      <c r="I113" s="638"/>
      <c r="J113" s="901"/>
      <c r="K113" s="638"/>
      <c r="L113" s="637" t="str">
        <f t="shared" si="7"/>
        <v xml:space="preserve"> </v>
      </c>
      <c r="M113" s="637" t="str">
        <f t="shared" si="8"/>
        <v xml:space="preserve"> </v>
      </c>
      <c r="N113" s="998" t="str">
        <f t="shared" si="9"/>
        <v xml:space="preserve"> </v>
      </c>
      <c r="P113" s="38">
        <f t="shared" si="10"/>
        <v>0</v>
      </c>
      <c r="S113" s="823"/>
      <c r="T113" s="823"/>
      <c r="U113" s="823"/>
      <c r="V113" s="638"/>
      <c r="W113" s="990"/>
      <c r="X113" s="686" t="str">
        <f t="shared" si="11"/>
        <v xml:space="preserve"> </v>
      </c>
      <c r="Y113" s="786" t="str">
        <f t="shared" si="12"/>
        <v xml:space="preserve">  </v>
      </c>
    </row>
    <row r="114" spans="1:25" ht="18.75" x14ac:dyDescent="0.3">
      <c r="A114" s="638"/>
      <c r="B114" s="638"/>
      <c r="C114" s="624"/>
      <c r="D114" s="638"/>
      <c r="E114" s="624"/>
      <c r="F114" s="901"/>
      <c r="G114" s="638"/>
      <c r="H114" s="638"/>
      <c r="I114" s="638"/>
      <c r="J114" s="901"/>
      <c r="K114" s="638"/>
      <c r="L114" s="637" t="str">
        <f t="shared" si="7"/>
        <v xml:space="preserve"> </v>
      </c>
      <c r="M114" s="637" t="str">
        <f t="shared" si="8"/>
        <v xml:space="preserve"> </v>
      </c>
      <c r="N114" s="998" t="str">
        <f t="shared" si="9"/>
        <v xml:space="preserve"> </v>
      </c>
      <c r="P114" s="38">
        <f t="shared" si="10"/>
        <v>0</v>
      </c>
      <c r="S114" s="823"/>
      <c r="T114" s="823"/>
      <c r="U114" s="823"/>
      <c r="V114" s="638"/>
      <c r="W114" s="990"/>
      <c r="X114" s="686" t="str">
        <f t="shared" si="11"/>
        <v xml:space="preserve"> </v>
      </c>
      <c r="Y114" s="786" t="str">
        <f t="shared" si="12"/>
        <v xml:space="preserve">  </v>
      </c>
    </row>
    <row r="115" spans="1:25" ht="18.75" x14ac:dyDescent="0.3">
      <c r="A115" s="638"/>
      <c r="B115" s="638"/>
      <c r="C115" s="624"/>
      <c r="D115" s="638"/>
      <c r="E115" s="624"/>
      <c r="F115" s="901"/>
      <c r="G115" s="638"/>
      <c r="H115" s="638"/>
      <c r="I115" s="638"/>
      <c r="J115" s="901"/>
      <c r="K115" s="638"/>
      <c r="L115" s="637" t="str">
        <f t="shared" si="7"/>
        <v xml:space="preserve"> </v>
      </c>
      <c r="M115" s="637" t="str">
        <f t="shared" si="8"/>
        <v xml:space="preserve"> </v>
      </c>
      <c r="N115" s="998" t="str">
        <f t="shared" si="9"/>
        <v xml:space="preserve"> </v>
      </c>
      <c r="P115" s="38">
        <f t="shared" si="10"/>
        <v>0</v>
      </c>
      <c r="S115" s="823"/>
      <c r="T115" s="823"/>
      <c r="U115" s="823"/>
      <c r="V115" s="638"/>
      <c r="W115" s="990"/>
      <c r="X115" s="686" t="str">
        <f t="shared" si="11"/>
        <v xml:space="preserve"> </v>
      </c>
      <c r="Y115" s="786" t="str">
        <f t="shared" si="12"/>
        <v xml:space="preserve">  </v>
      </c>
    </row>
    <row r="116" spans="1:25" ht="18.75" x14ac:dyDescent="0.3">
      <c r="A116" s="638"/>
      <c r="B116" s="638"/>
      <c r="C116" s="624"/>
      <c r="D116" s="638"/>
      <c r="E116" s="624"/>
      <c r="F116" s="901"/>
      <c r="G116" s="638"/>
      <c r="H116" s="638"/>
      <c r="I116" s="638"/>
      <c r="J116" s="901"/>
      <c r="K116" s="638"/>
      <c r="L116" s="637" t="str">
        <f t="shared" si="7"/>
        <v xml:space="preserve"> </v>
      </c>
      <c r="M116" s="637" t="str">
        <f t="shared" si="8"/>
        <v xml:space="preserve"> </v>
      </c>
      <c r="N116" s="998" t="str">
        <f t="shared" si="9"/>
        <v xml:space="preserve"> </v>
      </c>
      <c r="P116" s="38">
        <f t="shared" si="10"/>
        <v>0</v>
      </c>
      <c r="S116" s="823"/>
      <c r="T116" s="823"/>
      <c r="U116" s="823"/>
      <c r="V116" s="638"/>
      <c r="W116" s="990"/>
      <c r="X116" s="686" t="str">
        <f t="shared" si="11"/>
        <v xml:space="preserve"> </v>
      </c>
      <c r="Y116" s="786" t="str">
        <f t="shared" si="12"/>
        <v xml:space="preserve">  </v>
      </c>
    </row>
    <row r="117" spans="1:25" ht="18.75" x14ac:dyDescent="0.3">
      <c r="A117" s="638"/>
      <c r="B117" s="638"/>
      <c r="C117" s="624"/>
      <c r="D117" s="638"/>
      <c r="E117" s="624"/>
      <c r="F117" s="901"/>
      <c r="G117" s="638"/>
      <c r="H117" s="638"/>
      <c r="I117" s="638"/>
      <c r="J117" s="901"/>
      <c r="K117" s="638"/>
      <c r="L117" s="637" t="str">
        <f t="shared" si="7"/>
        <v xml:space="preserve"> </v>
      </c>
      <c r="M117" s="637" t="str">
        <f t="shared" si="8"/>
        <v xml:space="preserve"> </v>
      </c>
      <c r="N117" s="998" t="str">
        <f t="shared" si="9"/>
        <v xml:space="preserve"> </v>
      </c>
      <c r="P117" s="38">
        <f t="shared" si="10"/>
        <v>0</v>
      </c>
      <c r="S117" s="823"/>
      <c r="T117" s="823"/>
      <c r="U117" s="823"/>
      <c r="V117" s="638"/>
      <c r="W117" s="990"/>
      <c r="X117" s="686" t="str">
        <f t="shared" si="11"/>
        <v xml:space="preserve"> </v>
      </c>
      <c r="Y117" s="786" t="str">
        <f t="shared" si="12"/>
        <v xml:space="preserve">  </v>
      </c>
    </row>
    <row r="118" spans="1:25" ht="18.75" x14ac:dyDescent="0.3">
      <c r="A118" s="638"/>
      <c r="B118" s="638"/>
      <c r="C118" s="624"/>
      <c r="D118" s="638"/>
      <c r="E118" s="624"/>
      <c r="F118" s="901"/>
      <c r="G118" s="638"/>
      <c r="H118" s="638"/>
      <c r="I118" s="638"/>
      <c r="J118" s="901"/>
      <c r="K118" s="638"/>
      <c r="L118" s="637" t="str">
        <f t="shared" si="7"/>
        <v xml:space="preserve"> </v>
      </c>
      <c r="M118" s="637" t="str">
        <f t="shared" si="8"/>
        <v xml:space="preserve"> </v>
      </c>
      <c r="N118" s="998" t="str">
        <f t="shared" si="9"/>
        <v xml:space="preserve"> </v>
      </c>
      <c r="P118" s="38">
        <f t="shared" si="10"/>
        <v>0</v>
      </c>
      <c r="S118" s="823"/>
      <c r="T118" s="823"/>
      <c r="U118" s="823"/>
      <c r="V118" s="638"/>
      <c r="W118" s="990"/>
      <c r="X118" s="686" t="str">
        <f t="shared" si="11"/>
        <v xml:space="preserve"> </v>
      </c>
      <c r="Y118" s="786" t="str">
        <f t="shared" si="12"/>
        <v xml:space="preserve">  </v>
      </c>
    </row>
    <row r="119" spans="1:25" ht="18.75" x14ac:dyDescent="0.3">
      <c r="A119" s="638"/>
      <c r="B119" s="638"/>
      <c r="C119" s="624"/>
      <c r="D119" s="638"/>
      <c r="E119" s="624"/>
      <c r="F119" s="901"/>
      <c r="G119" s="638"/>
      <c r="H119" s="638"/>
      <c r="I119" s="638"/>
      <c r="J119" s="901"/>
      <c r="K119" s="638"/>
      <c r="L119" s="637" t="str">
        <f t="shared" si="7"/>
        <v xml:space="preserve"> </v>
      </c>
      <c r="M119" s="637" t="str">
        <f t="shared" si="8"/>
        <v xml:space="preserve"> </v>
      </c>
      <c r="N119" s="998" t="str">
        <f t="shared" si="9"/>
        <v xml:space="preserve"> </v>
      </c>
      <c r="P119" s="38">
        <f t="shared" si="10"/>
        <v>0</v>
      </c>
      <c r="S119" s="823"/>
      <c r="T119" s="823"/>
      <c r="U119" s="823"/>
      <c r="V119" s="638"/>
      <c r="W119" s="990"/>
      <c r="X119" s="686" t="str">
        <f t="shared" si="11"/>
        <v xml:space="preserve"> </v>
      </c>
      <c r="Y119" s="786" t="str">
        <f t="shared" si="12"/>
        <v xml:space="preserve">  </v>
      </c>
    </row>
    <row r="120" spans="1:25" ht="18.75" x14ac:dyDescent="0.3">
      <c r="A120" s="638"/>
      <c r="B120" s="638"/>
      <c r="C120" s="624"/>
      <c r="D120" s="638"/>
      <c r="E120" s="624"/>
      <c r="F120" s="901"/>
      <c r="G120" s="638"/>
      <c r="H120" s="638"/>
      <c r="I120" s="638"/>
      <c r="J120" s="901"/>
      <c r="K120" s="638"/>
      <c r="L120" s="637" t="str">
        <f t="shared" si="7"/>
        <v xml:space="preserve"> </v>
      </c>
      <c r="M120" s="637" t="str">
        <f t="shared" si="8"/>
        <v xml:space="preserve"> </v>
      </c>
      <c r="N120" s="998" t="str">
        <f t="shared" si="9"/>
        <v xml:space="preserve"> </v>
      </c>
      <c r="P120" s="38">
        <f t="shared" si="10"/>
        <v>0</v>
      </c>
      <c r="S120" s="823"/>
      <c r="T120" s="823"/>
      <c r="U120" s="823"/>
      <c r="V120" s="638"/>
      <c r="W120" s="990"/>
      <c r="X120" s="686" t="str">
        <f t="shared" si="11"/>
        <v xml:space="preserve"> </v>
      </c>
      <c r="Y120" s="786" t="str">
        <f t="shared" si="12"/>
        <v xml:space="preserve">  </v>
      </c>
    </row>
    <row r="121" spans="1:25" ht="18.75" x14ac:dyDescent="0.3">
      <c r="A121" s="638"/>
      <c r="B121" s="638"/>
      <c r="C121" s="624"/>
      <c r="D121" s="638"/>
      <c r="E121" s="624"/>
      <c r="F121" s="901"/>
      <c r="G121" s="638"/>
      <c r="H121" s="638"/>
      <c r="I121" s="638"/>
      <c r="J121" s="901"/>
      <c r="K121" s="638"/>
      <c r="L121" s="637" t="str">
        <f t="shared" si="7"/>
        <v xml:space="preserve"> </v>
      </c>
      <c r="M121" s="637" t="str">
        <f t="shared" si="8"/>
        <v xml:space="preserve"> </v>
      </c>
      <c r="N121" s="998" t="str">
        <f t="shared" si="9"/>
        <v xml:space="preserve"> </v>
      </c>
      <c r="P121" s="38">
        <f t="shared" si="10"/>
        <v>0</v>
      </c>
      <c r="S121" s="823"/>
      <c r="T121" s="823"/>
      <c r="U121" s="823"/>
      <c r="V121" s="638"/>
      <c r="W121" s="990"/>
      <c r="X121" s="686" t="str">
        <f t="shared" si="11"/>
        <v xml:space="preserve"> </v>
      </c>
      <c r="Y121" s="786" t="str">
        <f t="shared" si="12"/>
        <v xml:space="preserve">  </v>
      </c>
    </row>
    <row r="122" spans="1:25" ht="18.75" x14ac:dyDescent="0.3">
      <c r="A122" s="638"/>
      <c r="B122" s="638"/>
      <c r="C122" s="624"/>
      <c r="D122" s="638"/>
      <c r="E122" s="624"/>
      <c r="F122" s="901"/>
      <c r="G122" s="638"/>
      <c r="H122" s="638"/>
      <c r="I122" s="638"/>
      <c r="J122" s="901"/>
      <c r="K122" s="638"/>
      <c r="L122" s="637" t="str">
        <f t="shared" si="7"/>
        <v xml:space="preserve"> </v>
      </c>
      <c r="M122" s="637" t="str">
        <f t="shared" si="8"/>
        <v xml:space="preserve"> </v>
      </c>
      <c r="N122" s="998" t="str">
        <f t="shared" si="9"/>
        <v xml:space="preserve"> </v>
      </c>
      <c r="P122" s="38">
        <f t="shared" si="10"/>
        <v>0</v>
      </c>
      <c r="S122" s="823"/>
      <c r="T122" s="823"/>
      <c r="U122" s="823"/>
      <c r="V122" s="638"/>
      <c r="W122" s="990"/>
      <c r="X122" s="686" t="str">
        <f t="shared" si="11"/>
        <v xml:space="preserve"> </v>
      </c>
      <c r="Y122" s="786" t="str">
        <f t="shared" si="12"/>
        <v xml:space="preserve">  </v>
      </c>
    </row>
    <row r="123" spans="1:25" ht="18.75" x14ac:dyDescent="0.3">
      <c r="A123" s="638"/>
      <c r="B123" s="638"/>
      <c r="C123" s="624"/>
      <c r="D123" s="638"/>
      <c r="E123" s="624"/>
      <c r="F123" s="901"/>
      <c r="G123" s="638"/>
      <c r="H123" s="638"/>
      <c r="I123" s="638"/>
      <c r="J123" s="901"/>
      <c r="K123" s="638"/>
      <c r="L123" s="637" t="str">
        <f t="shared" si="7"/>
        <v xml:space="preserve"> </v>
      </c>
      <c r="M123" s="637" t="str">
        <f t="shared" si="8"/>
        <v xml:space="preserve"> </v>
      </c>
      <c r="N123" s="998" t="str">
        <f t="shared" si="9"/>
        <v xml:space="preserve"> </v>
      </c>
      <c r="P123" s="38">
        <f t="shared" si="10"/>
        <v>0</v>
      </c>
      <c r="S123" s="823"/>
      <c r="T123" s="823"/>
      <c r="U123" s="823"/>
      <c r="V123" s="638"/>
      <c r="W123" s="990"/>
      <c r="X123" s="686" t="str">
        <f t="shared" si="11"/>
        <v xml:space="preserve"> </v>
      </c>
      <c r="Y123" s="786" t="str">
        <f t="shared" si="12"/>
        <v xml:space="preserve">  </v>
      </c>
    </row>
    <row r="124" spans="1:25" ht="18.75" x14ac:dyDescent="0.3">
      <c r="A124" s="638"/>
      <c r="B124" s="638"/>
      <c r="C124" s="624"/>
      <c r="D124" s="638"/>
      <c r="E124" s="624"/>
      <c r="F124" s="901"/>
      <c r="G124" s="638"/>
      <c r="H124" s="638"/>
      <c r="I124" s="638"/>
      <c r="J124" s="901"/>
      <c r="K124" s="638"/>
      <c r="L124" s="637" t="str">
        <f t="shared" si="7"/>
        <v xml:space="preserve"> </v>
      </c>
      <c r="M124" s="637" t="str">
        <f t="shared" si="8"/>
        <v xml:space="preserve"> </v>
      </c>
      <c r="N124" s="998" t="str">
        <f t="shared" si="9"/>
        <v xml:space="preserve"> </v>
      </c>
      <c r="P124" s="38">
        <f t="shared" si="10"/>
        <v>0</v>
      </c>
      <c r="S124" s="823"/>
      <c r="T124" s="823"/>
      <c r="U124" s="823"/>
      <c r="V124" s="638"/>
      <c r="W124" s="990"/>
      <c r="X124" s="686" t="str">
        <f t="shared" si="11"/>
        <v xml:space="preserve"> </v>
      </c>
      <c r="Y124" s="786" t="str">
        <f t="shared" si="12"/>
        <v xml:space="preserve">  </v>
      </c>
    </row>
    <row r="125" spans="1:25" ht="18.75" x14ac:dyDescent="0.3">
      <c r="A125" s="638"/>
      <c r="B125" s="638"/>
      <c r="C125" s="624"/>
      <c r="D125" s="638"/>
      <c r="E125" s="624"/>
      <c r="F125" s="901"/>
      <c r="G125" s="638"/>
      <c r="H125" s="638"/>
      <c r="I125" s="638"/>
      <c r="J125" s="901"/>
      <c r="K125" s="638"/>
      <c r="L125" s="637" t="str">
        <f t="shared" si="7"/>
        <v xml:space="preserve"> </v>
      </c>
      <c r="M125" s="637" t="str">
        <f t="shared" si="8"/>
        <v xml:space="preserve"> </v>
      </c>
      <c r="N125" s="998" t="str">
        <f t="shared" si="9"/>
        <v xml:space="preserve"> </v>
      </c>
      <c r="P125" s="38">
        <f t="shared" si="10"/>
        <v>0</v>
      </c>
      <c r="S125" s="823"/>
      <c r="T125" s="823"/>
      <c r="U125" s="823"/>
      <c r="V125" s="638"/>
      <c r="W125" s="990"/>
      <c r="X125" s="686" t="str">
        <f t="shared" si="11"/>
        <v xml:space="preserve"> </v>
      </c>
      <c r="Y125" s="786" t="str">
        <f t="shared" si="12"/>
        <v xml:space="preserve">  </v>
      </c>
    </row>
    <row r="126" spans="1:25" ht="18.75" x14ac:dyDescent="0.3">
      <c r="A126" s="638"/>
      <c r="B126" s="638"/>
      <c r="C126" s="624"/>
      <c r="D126" s="638"/>
      <c r="E126" s="624"/>
      <c r="F126" s="901"/>
      <c r="G126" s="638"/>
      <c r="H126" s="638"/>
      <c r="I126" s="638"/>
      <c r="J126" s="901"/>
      <c r="K126" s="638"/>
      <c r="L126" s="637" t="str">
        <f t="shared" si="7"/>
        <v xml:space="preserve"> </v>
      </c>
      <c r="M126" s="637" t="str">
        <f t="shared" si="8"/>
        <v xml:space="preserve"> </v>
      </c>
      <c r="N126" s="998" t="str">
        <f t="shared" si="9"/>
        <v xml:space="preserve"> </v>
      </c>
      <c r="P126" s="38">
        <f t="shared" si="10"/>
        <v>0</v>
      </c>
      <c r="S126" s="823"/>
      <c r="T126" s="823"/>
      <c r="U126" s="823"/>
      <c r="V126" s="638"/>
      <c r="W126" s="990"/>
      <c r="X126" s="686" t="str">
        <f t="shared" si="11"/>
        <v xml:space="preserve"> </v>
      </c>
      <c r="Y126" s="786" t="str">
        <f t="shared" si="12"/>
        <v xml:space="preserve">  </v>
      </c>
    </row>
    <row r="127" spans="1:25" ht="18.75" x14ac:dyDescent="0.3">
      <c r="A127" s="638"/>
      <c r="B127" s="638"/>
      <c r="C127" s="624"/>
      <c r="D127" s="638"/>
      <c r="E127" s="624"/>
      <c r="F127" s="901"/>
      <c r="G127" s="638"/>
      <c r="H127" s="638"/>
      <c r="I127" s="638"/>
      <c r="J127" s="901"/>
      <c r="K127" s="638"/>
      <c r="L127" s="637" t="str">
        <f t="shared" si="7"/>
        <v xml:space="preserve"> </v>
      </c>
      <c r="M127" s="637" t="str">
        <f t="shared" si="8"/>
        <v xml:space="preserve"> </v>
      </c>
      <c r="N127" s="998" t="str">
        <f t="shared" si="9"/>
        <v xml:space="preserve"> </v>
      </c>
      <c r="P127" s="38">
        <f t="shared" si="10"/>
        <v>0</v>
      </c>
      <c r="S127" s="823"/>
      <c r="T127" s="823"/>
      <c r="U127" s="823"/>
      <c r="V127" s="638"/>
      <c r="W127" s="990"/>
      <c r="X127" s="686" t="str">
        <f t="shared" si="11"/>
        <v xml:space="preserve"> </v>
      </c>
      <c r="Y127" s="786" t="str">
        <f t="shared" si="12"/>
        <v xml:space="preserve">  </v>
      </c>
    </row>
    <row r="128" spans="1:25" ht="18.75" x14ac:dyDescent="0.3">
      <c r="A128" s="638"/>
      <c r="B128" s="638"/>
      <c r="C128" s="624"/>
      <c r="D128" s="638"/>
      <c r="E128" s="624"/>
      <c r="F128" s="901"/>
      <c r="G128" s="638"/>
      <c r="H128" s="638"/>
      <c r="I128" s="638"/>
      <c r="J128" s="901"/>
      <c r="K128" s="638"/>
      <c r="L128" s="637" t="str">
        <f t="shared" si="7"/>
        <v xml:space="preserve"> </v>
      </c>
      <c r="M128" s="637" t="str">
        <f t="shared" si="8"/>
        <v xml:space="preserve"> </v>
      </c>
      <c r="N128" s="998" t="str">
        <f t="shared" si="9"/>
        <v xml:space="preserve"> </v>
      </c>
      <c r="P128" s="38">
        <f t="shared" si="10"/>
        <v>0</v>
      </c>
      <c r="S128" s="823"/>
      <c r="T128" s="823"/>
      <c r="U128" s="823"/>
      <c r="V128" s="638"/>
      <c r="W128" s="990"/>
      <c r="X128" s="686" t="str">
        <f t="shared" si="11"/>
        <v xml:space="preserve"> </v>
      </c>
      <c r="Y128" s="786" t="str">
        <f t="shared" si="12"/>
        <v xml:space="preserve">  </v>
      </c>
    </row>
    <row r="129" spans="1:25" ht="18.75" x14ac:dyDescent="0.3">
      <c r="A129" s="638"/>
      <c r="B129" s="638"/>
      <c r="C129" s="624"/>
      <c r="D129" s="638"/>
      <c r="E129" s="624"/>
      <c r="F129" s="901"/>
      <c r="G129" s="638"/>
      <c r="H129" s="638"/>
      <c r="I129" s="638"/>
      <c r="J129" s="901"/>
      <c r="K129" s="638"/>
      <c r="L129" s="637" t="str">
        <f t="shared" si="7"/>
        <v xml:space="preserve"> </v>
      </c>
      <c r="M129" s="637" t="str">
        <f t="shared" si="8"/>
        <v xml:space="preserve"> </v>
      </c>
      <c r="N129" s="998" t="str">
        <f t="shared" si="9"/>
        <v xml:space="preserve"> </v>
      </c>
      <c r="P129" s="38">
        <f t="shared" si="10"/>
        <v>0</v>
      </c>
      <c r="S129" s="823"/>
      <c r="T129" s="823"/>
      <c r="U129" s="823"/>
      <c r="V129" s="638"/>
      <c r="W129" s="990"/>
      <c r="X129" s="686" t="str">
        <f t="shared" si="11"/>
        <v xml:space="preserve"> </v>
      </c>
      <c r="Y129" s="786" t="str">
        <f t="shared" si="12"/>
        <v xml:space="preserve">  </v>
      </c>
    </row>
    <row r="130" spans="1:25" ht="18.75" x14ac:dyDescent="0.3">
      <c r="A130" s="638"/>
      <c r="B130" s="638"/>
      <c r="C130" s="624"/>
      <c r="D130" s="638"/>
      <c r="E130" s="624"/>
      <c r="F130" s="901"/>
      <c r="G130" s="638"/>
      <c r="H130" s="638"/>
      <c r="I130" s="638"/>
      <c r="J130" s="901"/>
      <c r="K130" s="638"/>
      <c r="L130" s="637" t="str">
        <f t="shared" si="7"/>
        <v xml:space="preserve"> </v>
      </c>
      <c r="M130" s="637" t="str">
        <f t="shared" si="8"/>
        <v xml:space="preserve"> </v>
      </c>
      <c r="N130" s="998" t="str">
        <f t="shared" si="9"/>
        <v xml:space="preserve"> </v>
      </c>
      <c r="P130" s="38">
        <f t="shared" si="10"/>
        <v>0</v>
      </c>
      <c r="S130" s="823"/>
      <c r="T130" s="823"/>
      <c r="U130" s="823"/>
      <c r="V130" s="638"/>
      <c r="W130" s="990"/>
      <c r="X130" s="686" t="str">
        <f t="shared" si="11"/>
        <v xml:space="preserve"> </v>
      </c>
      <c r="Y130" s="786" t="str">
        <f t="shared" si="12"/>
        <v xml:space="preserve">  </v>
      </c>
    </row>
    <row r="131" spans="1:25" ht="18.75" x14ac:dyDescent="0.3">
      <c r="A131" s="638"/>
      <c r="B131" s="638"/>
      <c r="C131" s="624"/>
      <c r="D131" s="638"/>
      <c r="E131" s="624"/>
      <c r="F131" s="901"/>
      <c r="G131" s="638"/>
      <c r="H131" s="638"/>
      <c r="I131" s="638"/>
      <c r="J131" s="901"/>
      <c r="K131" s="638"/>
      <c r="L131" s="637" t="str">
        <f t="shared" si="7"/>
        <v xml:space="preserve"> </v>
      </c>
      <c r="M131" s="637" t="str">
        <f t="shared" si="8"/>
        <v xml:space="preserve"> </v>
      </c>
      <c r="N131" s="998" t="str">
        <f t="shared" si="9"/>
        <v xml:space="preserve"> </v>
      </c>
      <c r="P131" s="38">
        <f t="shared" si="10"/>
        <v>0</v>
      </c>
      <c r="S131" s="823"/>
      <c r="T131" s="823"/>
      <c r="U131" s="823"/>
      <c r="V131" s="638"/>
      <c r="W131" s="990"/>
      <c r="X131" s="686" t="str">
        <f t="shared" si="11"/>
        <v xml:space="preserve"> </v>
      </c>
      <c r="Y131" s="786" t="str">
        <f t="shared" si="12"/>
        <v xml:space="preserve">  </v>
      </c>
    </row>
    <row r="132" spans="1:25" ht="18.75" x14ac:dyDescent="0.3">
      <c r="A132" s="638"/>
      <c r="B132" s="638"/>
      <c r="C132" s="624"/>
      <c r="D132" s="638"/>
      <c r="E132" s="624"/>
      <c r="F132" s="901"/>
      <c r="G132" s="638"/>
      <c r="H132" s="638"/>
      <c r="I132" s="638"/>
      <c r="J132" s="901"/>
      <c r="K132" s="638"/>
      <c r="L132" s="637" t="str">
        <f t="shared" si="7"/>
        <v xml:space="preserve"> </v>
      </c>
      <c r="M132" s="637" t="str">
        <f t="shared" si="8"/>
        <v xml:space="preserve"> </v>
      </c>
      <c r="N132" s="998" t="str">
        <f t="shared" si="9"/>
        <v xml:space="preserve"> </v>
      </c>
      <c r="P132" s="38">
        <f t="shared" si="10"/>
        <v>0</v>
      </c>
      <c r="S132" s="823"/>
      <c r="T132" s="823"/>
      <c r="U132" s="823"/>
      <c r="V132" s="638"/>
      <c r="W132" s="990"/>
      <c r="X132" s="686" t="str">
        <f t="shared" si="11"/>
        <v xml:space="preserve"> </v>
      </c>
      <c r="Y132" s="786" t="str">
        <f t="shared" si="12"/>
        <v xml:space="preserve">  </v>
      </c>
    </row>
    <row r="133" spans="1:25" ht="18.75" x14ac:dyDescent="0.3">
      <c r="A133" s="638"/>
      <c r="B133" s="638"/>
      <c r="C133" s="624"/>
      <c r="D133" s="638"/>
      <c r="E133" s="624"/>
      <c r="F133" s="901"/>
      <c r="G133" s="638"/>
      <c r="H133" s="638"/>
      <c r="I133" s="638"/>
      <c r="J133" s="901"/>
      <c r="K133" s="638"/>
      <c r="L133" s="637" t="str">
        <f t="shared" si="7"/>
        <v xml:space="preserve"> </v>
      </c>
      <c r="M133" s="637" t="str">
        <f t="shared" si="8"/>
        <v xml:space="preserve"> </v>
      </c>
      <c r="N133" s="998" t="str">
        <f t="shared" si="9"/>
        <v xml:space="preserve"> </v>
      </c>
      <c r="P133" s="38">
        <f t="shared" si="10"/>
        <v>0</v>
      </c>
      <c r="S133" s="823"/>
      <c r="T133" s="823"/>
      <c r="U133" s="823"/>
      <c r="V133" s="638"/>
      <c r="W133" s="990"/>
      <c r="X133" s="686" t="str">
        <f t="shared" si="11"/>
        <v xml:space="preserve"> </v>
      </c>
      <c r="Y133" s="786" t="str">
        <f t="shared" si="12"/>
        <v xml:space="preserve">  </v>
      </c>
    </row>
    <row r="134" spans="1:25" ht="18.75" x14ac:dyDescent="0.3">
      <c r="A134" s="638"/>
      <c r="B134" s="638"/>
      <c r="C134" s="624"/>
      <c r="D134" s="638"/>
      <c r="E134" s="624"/>
      <c r="F134" s="901"/>
      <c r="G134" s="638"/>
      <c r="H134" s="638"/>
      <c r="I134" s="638"/>
      <c r="J134" s="901"/>
      <c r="K134" s="638"/>
      <c r="L134" s="637" t="str">
        <f t="shared" si="7"/>
        <v xml:space="preserve"> </v>
      </c>
      <c r="M134" s="637" t="str">
        <f t="shared" si="8"/>
        <v xml:space="preserve"> </v>
      </c>
      <c r="N134" s="998" t="str">
        <f t="shared" si="9"/>
        <v xml:space="preserve"> </v>
      </c>
      <c r="P134" s="38">
        <f t="shared" si="10"/>
        <v>0</v>
      </c>
      <c r="S134" s="823"/>
      <c r="T134" s="823"/>
      <c r="U134" s="823"/>
      <c r="V134" s="638"/>
      <c r="W134" s="990"/>
      <c r="X134" s="686" t="str">
        <f t="shared" si="11"/>
        <v xml:space="preserve"> </v>
      </c>
      <c r="Y134" s="786" t="str">
        <f t="shared" si="12"/>
        <v xml:space="preserve">  </v>
      </c>
    </row>
    <row r="135" spans="1:25" ht="18.75" x14ac:dyDescent="0.3">
      <c r="A135" s="638"/>
      <c r="B135" s="638"/>
      <c r="C135" s="624"/>
      <c r="D135" s="638"/>
      <c r="E135" s="624"/>
      <c r="F135" s="901"/>
      <c r="G135" s="638"/>
      <c r="H135" s="638"/>
      <c r="I135" s="638"/>
      <c r="J135" s="901"/>
      <c r="K135" s="638"/>
      <c r="L135" s="637" t="str">
        <f t="shared" ref="L135:L198" si="13">IF(K135&gt;0,K135*0.187*10^-3," ")</f>
        <v xml:space="preserve"> </v>
      </c>
      <c r="M135" s="637" t="str">
        <f t="shared" ref="M135:M198" si="14">IFERROR(I135/H135," ")</f>
        <v xml:space="preserve"> </v>
      </c>
      <c r="N135" s="998" t="str">
        <f t="shared" ref="N135:N198" si="15">IFERROR(J135/F135," ")</f>
        <v xml:space="preserve"> </v>
      </c>
      <c r="P135" s="38">
        <f t="shared" ref="P135:P198" si="16">IF(E135="Si",1,0)</f>
        <v>0</v>
      </c>
      <c r="S135" s="823"/>
      <c r="T135" s="823"/>
      <c r="U135" s="823"/>
      <c r="V135" s="638"/>
      <c r="W135" s="990"/>
      <c r="X135" s="686" t="str">
        <f t="shared" ref="X135:X198" si="17">IF(W135&gt;0,W135*0.187*10^-3," ")</f>
        <v xml:space="preserve"> </v>
      </c>
      <c r="Y135" s="786" t="str">
        <f t="shared" si="12"/>
        <v xml:space="preserve">  </v>
      </c>
    </row>
    <row r="136" spans="1:25" ht="18.75" x14ac:dyDescent="0.3">
      <c r="A136" s="638"/>
      <c r="B136" s="638"/>
      <c r="C136" s="624"/>
      <c r="D136" s="638"/>
      <c r="E136" s="624"/>
      <c r="F136" s="901"/>
      <c r="G136" s="638"/>
      <c r="H136" s="638"/>
      <c r="I136" s="638"/>
      <c r="J136" s="901"/>
      <c r="K136" s="638"/>
      <c r="L136" s="637" t="str">
        <f t="shared" si="13"/>
        <v xml:space="preserve"> </v>
      </c>
      <c r="M136" s="637" t="str">
        <f t="shared" si="14"/>
        <v xml:space="preserve"> </v>
      </c>
      <c r="N136" s="998" t="str">
        <f t="shared" si="15"/>
        <v xml:space="preserve"> </v>
      </c>
      <c r="P136" s="38">
        <f t="shared" si="16"/>
        <v>0</v>
      </c>
      <c r="S136" s="823"/>
      <c r="T136" s="823"/>
      <c r="U136" s="823"/>
      <c r="V136" s="638"/>
      <c r="W136" s="990"/>
      <c r="X136" s="686" t="str">
        <f t="shared" si="17"/>
        <v xml:space="preserve"> </v>
      </c>
      <c r="Y136" s="786" t="str">
        <f t="shared" si="12"/>
        <v xml:space="preserve">  </v>
      </c>
    </row>
    <row r="137" spans="1:25" ht="18.75" x14ac:dyDescent="0.3">
      <c r="A137" s="638"/>
      <c r="B137" s="638"/>
      <c r="C137" s="624"/>
      <c r="D137" s="638"/>
      <c r="E137" s="624"/>
      <c r="F137" s="901"/>
      <c r="G137" s="638"/>
      <c r="H137" s="638"/>
      <c r="I137" s="638"/>
      <c r="J137" s="901"/>
      <c r="K137" s="638"/>
      <c r="L137" s="637" t="str">
        <f t="shared" si="13"/>
        <v xml:space="preserve"> </v>
      </c>
      <c r="M137" s="637" t="str">
        <f t="shared" si="14"/>
        <v xml:space="preserve"> </v>
      </c>
      <c r="N137" s="998" t="str">
        <f t="shared" si="15"/>
        <v xml:space="preserve"> </v>
      </c>
      <c r="P137" s="38">
        <f t="shared" si="16"/>
        <v>0</v>
      </c>
      <c r="S137" s="823"/>
      <c r="T137" s="823"/>
      <c r="U137" s="823"/>
      <c r="V137" s="638"/>
      <c r="W137" s="990"/>
      <c r="X137" s="686" t="str">
        <f t="shared" si="17"/>
        <v xml:space="preserve"> </v>
      </c>
      <c r="Y137" s="786" t="str">
        <f t="shared" si="12"/>
        <v xml:space="preserve">  </v>
      </c>
    </row>
    <row r="138" spans="1:25" ht="18.75" x14ac:dyDescent="0.3">
      <c r="A138" s="638"/>
      <c r="B138" s="638"/>
      <c r="C138" s="624"/>
      <c r="D138" s="638"/>
      <c r="E138" s="624"/>
      <c r="F138" s="901"/>
      <c r="G138" s="638"/>
      <c r="H138" s="638"/>
      <c r="I138" s="638"/>
      <c r="J138" s="901"/>
      <c r="K138" s="638"/>
      <c r="L138" s="637" t="str">
        <f t="shared" si="13"/>
        <v xml:space="preserve"> </v>
      </c>
      <c r="M138" s="637" t="str">
        <f t="shared" si="14"/>
        <v xml:space="preserve"> </v>
      </c>
      <c r="N138" s="998" t="str">
        <f t="shared" si="15"/>
        <v xml:space="preserve"> </v>
      </c>
      <c r="P138" s="38">
        <f t="shared" si="16"/>
        <v>0</v>
      </c>
      <c r="S138" s="823"/>
      <c r="T138" s="823"/>
      <c r="U138" s="823"/>
      <c r="V138" s="638"/>
      <c r="W138" s="990"/>
      <c r="X138" s="686" t="str">
        <f t="shared" si="17"/>
        <v xml:space="preserve"> </v>
      </c>
      <c r="Y138" s="786" t="str">
        <f t="shared" si="12"/>
        <v xml:space="preserve">  </v>
      </c>
    </row>
    <row r="139" spans="1:25" ht="18.75" x14ac:dyDescent="0.3">
      <c r="A139" s="638"/>
      <c r="B139" s="638"/>
      <c r="C139" s="624"/>
      <c r="D139" s="638"/>
      <c r="E139" s="624"/>
      <c r="F139" s="901"/>
      <c r="G139" s="638"/>
      <c r="H139" s="638"/>
      <c r="I139" s="638"/>
      <c r="J139" s="901"/>
      <c r="K139" s="638"/>
      <c r="L139" s="637" t="str">
        <f t="shared" si="13"/>
        <v xml:space="preserve"> </v>
      </c>
      <c r="M139" s="637" t="str">
        <f t="shared" si="14"/>
        <v xml:space="preserve"> </v>
      </c>
      <c r="N139" s="998" t="str">
        <f t="shared" si="15"/>
        <v xml:space="preserve"> </v>
      </c>
      <c r="P139" s="38">
        <f t="shared" si="16"/>
        <v>0</v>
      </c>
      <c r="S139" s="823"/>
      <c r="T139" s="823"/>
      <c r="U139" s="823"/>
      <c r="V139" s="638"/>
      <c r="W139" s="990"/>
      <c r="X139" s="686" t="str">
        <f t="shared" si="17"/>
        <v xml:space="preserve"> </v>
      </c>
      <c r="Y139" s="786" t="str">
        <f t="shared" si="12"/>
        <v xml:space="preserve">  </v>
      </c>
    </row>
    <row r="140" spans="1:25" ht="18.75" x14ac:dyDescent="0.3">
      <c r="A140" s="638"/>
      <c r="B140" s="638"/>
      <c r="C140" s="624"/>
      <c r="D140" s="638"/>
      <c r="E140" s="624"/>
      <c r="F140" s="901"/>
      <c r="G140" s="638"/>
      <c r="H140" s="638"/>
      <c r="I140" s="638"/>
      <c r="J140" s="901"/>
      <c r="K140" s="638"/>
      <c r="L140" s="637" t="str">
        <f t="shared" si="13"/>
        <v xml:space="preserve"> </v>
      </c>
      <c r="M140" s="637" t="str">
        <f t="shared" si="14"/>
        <v xml:space="preserve"> </v>
      </c>
      <c r="N140" s="998" t="str">
        <f t="shared" si="15"/>
        <v xml:space="preserve"> </v>
      </c>
      <c r="P140" s="38">
        <f t="shared" si="16"/>
        <v>0</v>
      </c>
      <c r="S140" s="823"/>
      <c r="T140" s="823"/>
      <c r="U140" s="823"/>
      <c r="V140" s="638"/>
      <c r="W140" s="990"/>
      <c r="X140" s="686" t="str">
        <f t="shared" si="17"/>
        <v xml:space="preserve"> </v>
      </c>
      <c r="Y140" s="786" t="str">
        <f t="shared" si="12"/>
        <v xml:space="preserve">  </v>
      </c>
    </row>
    <row r="141" spans="1:25" ht="18.75" x14ac:dyDescent="0.3">
      <c r="A141" s="638"/>
      <c r="B141" s="638"/>
      <c r="C141" s="624"/>
      <c r="D141" s="638"/>
      <c r="E141" s="624"/>
      <c r="F141" s="901"/>
      <c r="G141" s="638"/>
      <c r="H141" s="638"/>
      <c r="I141" s="638"/>
      <c r="J141" s="901"/>
      <c r="K141" s="638"/>
      <c r="L141" s="637" t="str">
        <f t="shared" si="13"/>
        <v xml:space="preserve"> </v>
      </c>
      <c r="M141" s="637" t="str">
        <f t="shared" si="14"/>
        <v xml:space="preserve"> </v>
      </c>
      <c r="N141" s="998" t="str">
        <f t="shared" si="15"/>
        <v xml:space="preserve"> </v>
      </c>
      <c r="P141" s="38">
        <f t="shared" si="16"/>
        <v>0</v>
      </c>
      <c r="S141" s="823"/>
      <c r="T141" s="823"/>
      <c r="U141" s="823"/>
      <c r="V141" s="638"/>
      <c r="W141" s="990"/>
      <c r="X141" s="686" t="str">
        <f t="shared" si="17"/>
        <v xml:space="preserve"> </v>
      </c>
      <c r="Y141" s="786" t="str">
        <f t="shared" si="12"/>
        <v xml:space="preserve">  </v>
      </c>
    </row>
    <row r="142" spans="1:25" ht="18.75" x14ac:dyDescent="0.3">
      <c r="A142" s="638"/>
      <c r="B142" s="638"/>
      <c r="C142" s="624"/>
      <c r="D142" s="638"/>
      <c r="E142" s="624"/>
      <c r="F142" s="901"/>
      <c r="G142" s="638"/>
      <c r="H142" s="638"/>
      <c r="I142" s="638"/>
      <c r="J142" s="901"/>
      <c r="K142" s="638"/>
      <c r="L142" s="637" t="str">
        <f t="shared" si="13"/>
        <v xml:space="preserve"> </v>
      </c>
      <c r="M142" s="637" t="str">
        <f t="shared" si="14"/>
        <v xml:space="preserve"> </v>
      </c>
      <c r="N142" s="998" t="str">
        <f t="shared" si="15"/>
        <v xml:space="preserve"> </v>
      </c>
      <c r="P142" s="38">
        <f t="shared" si="16"/>
        <v>0</v>
      </c>
      <c r="S142" s="823"/>
      <c r="T142" s="823"/>
      <c r="U142" s="823"/>
      <c r="V142" s="638"/>
      <c r="W142" s="990"/>
      <c r="X142" s="686" t="str">
        <f t="shared" si="17"/>
        <v xml:space="preserve"> </v>
      </c>
      <c r="Y142" s="786" t="str">
        <f t="shared" si="12"/>
        <v xml:space="preserve">  </v>
      </c>
    </row>
    <row r="143" spans="1:25" ht="18.75" x14ac:dyDescent="0.3">
      <c r="A143" s="638"/>
      <c r="B143" s="638"/>
      <c r="C143" s="624"/>
      <c r="D143" s="638"/>
      <c r="E143" s="624"/>
      <c r="F143" s="901"/>
      <c r="G143" s="638"/>
      <c r="H143" s="638"/>
      <c r="I143" s="638"/>
      <c r="J143" s="901"/>
      <c r="K143" s="638"/>
      <c r="L143" s="637" t="str">
        <f t="shared" si="13"/>
        <v xml:space="preserve"> </v>
      </c>
      <c r="M143" s="637" t="str">
        <f t="shared" si="14"/>
        <v xml:space="preserve"> </v>
      </c>
      <c r="N143" s="998" t="str">
        <f t="shared" si="15"/>
        <v xml:space="preserve"> </v>
      </c>
      <c r="P143" s="38">
        <f t="shared" si="16"/>
        <v>0</v>
      </c>
      <c r="S143" s="823"/>
      <c r="T143" s="823"/>
      <c r="U143" s="823"/>
      <c r="V143" s="638"/>
      <c r="W143" s="990"/>
      <c r="X143" s="686" t="str">
        <f t="shared" si="17"/>
        <v xml:space="preserve"> </v>
      </c>
      <c r="Y143" s="786" t="str">
        <f t="shared" si="12"/>
        <v xml:space="preserve">  </v>
      </c>
    </row>
    <row r="144" spans="1:25" ht="18.75" x14ac:dyDescent="0.3">
      <c r="A144" s="638"/>
      <c r="B144" s="638"/>
      <c r="C144" s="624"/>
      <c r="D144" s="638"/>
      <c r="E144" s="624"/>
      <c r="F144" s="901"/>
      <c r="G144" s="638"/>
      <c r="H144" s="638"/>
      <c r="I144" s="638"/>
      <c r="J144" s="901"/>
      <c r="K144" s="638"/>
      <c r="L144" s="637" t="str">
        <f t="shared" si="13"/>
        <v xml:space="preserve"> </v>
      </c>
      <c r="M144" s="637" t="str">
        <f t="shared" si="14"/>
        <v xml:space="preserve"> </v>
      </c>
      <c r="N144" s="998" t="str">
        <f t="shared" si="15"/>
        <v xml:space="preserve"> </v>
      </c>
      <c r="P144" s="38">
        <f t="shared" si="16"/>
        <v>0</v>
      </c>
      <c r="S144" s="823"/>
      <c r="T144" s="823"/>
      <c r="U144" s="823"/>
      <c r="V144" s="638"/>
      <c r="W144" s="990"/>
      <c r="X144" s="686" t="str">
        <f t="shared" si="17"/>
        <v xml:space="preserve"> </v>
      </c>
      <c r="Y144" s="786" t="str">
        <f t="shared" si="12"/>
        <v xml:space="preserve">  </v>
      </c>
    </row>
    <row r="145" spans="1:25" ht="18.75" x14ac:dyDescent="0.3">
      <c r="A145" s="638"/>
      <c r="B145" s="638"/>
      <c r="C145" s="624"/>
      <c r="D145" s="638"/>
      <c r="E145" s="624"/>
      <c r="F145" s="901"/>
      <c r="G145" s="638"/>
      <c r="H145" s="638"/>
      <c r="I145" s="638"/>
      <c r="J145" s="901"/>
      <c r="K145" s="638"/>
      <c r="L145" s="637" t="str">
        <f t="shared" si="13"/>
        <v xml:space="preserve"> </v>
      </c>
      <c r="M145" s="637" t="str">
        <f t="shared" si="14"/>
        <v xml:space="preserve"> </v>
      </c>
      <c r="N145" s="998" t="str">
        <f t="shared" si="15"/>
        <v xml:space="preserve"> </v>
      </c>
      <c r="P145" s="38">
        <f t="shared" si="16"/>
        <v>0</v>
      </c>
      <c r="S145" s="823"/>
      <c r="T145" s="823"/>
      <c r="U145" s="823"/>
      <c r="V145" s="638"/>
      <c r="W145" s="990"/>
      <c r="X145" s="686" t="str">
        <f t="shared" si="17"/>
        <v xml:space="preserve"> </v>
      </c>
      <c r="Y145" s="786" t="str">
        <f t="shared" si="12"/>
        <v xml:space="preserve">  </v>
      </c>
    </row>
    <row r="146" spans="1:25" ht="18.75" x14ac:dyDescent="0.3">
      <c r="A146" s="638"/>
      <c r="B146" s="638"/>
      <c r="C146" s="624"/>
      <c r="D146" s="638"/>
      <c r="E146" s="624"/>
      <c r="F146" s="901"/>
      <c r="G146" s="638"/>
      <c r="H146" s="638"/>
      <c r="I146" s="638"/>
      <c r="J146" s="901"/>
      <c r="K146" s="638"/>
      <c r="L146" s="637" t="str">
        <f t="shared" si="13"/>
        <v xml:space="preserve"> </v>
      </c>
      <c r="M146" s="637" t="str">
        <f t="shared" si="14"/>
        <v xml:space="preserve"> </v>
      </c>
      <c r="N146" s="998" t="str">
        <f t="shared" si="15"/>
        <v xml:space="preserve"> </v>
      </c>
      <c r="P146" s="38">
        <f t="shared" si="16"/>
        <v>0</v>
      </c>
      <c r="S146" s="823"/>
      <c r="T146" s="823"/>
      <c r="U146" s="823"/>
      <c r="V146" s="638"/>
      <c r="W146" s="990"/>
      <c r="X146" s="686" t="str">
        <f t="shared" si="17"/>
        <v xml:space="preserve"> </v>
      </c>
      <c r="Y146" s="786" t="str">
        <f t="shared" ref="Y146:Y209" si="18">IFERROR(W146/V146,"  ")</f>
        <v xml:space="preserve">  </v>
      </c>
    </row>
    <row r="147" spans="1:25" ht="18.75" x14ac:dyDescent="0.3">
      <c r="A147" s="638"/>
      <c r="B147" s="638"/>
      <c r="C147" s="624"/>
      <c r="D147" s="638"/>
      <c r="E147" s="624"/>
      <c r="F147" s="901"/>
      <c r="G147" s="638"/>
      <c r="H147" s="638"/>
      <c r="I147" s="638"/>
      <c r="J147" s="901"/>
      <c r="K147" s="638"/>
      <c r="L147" s="637" t="str">
        <f t="shared" si="13"/>
        <v xml:space="preserve"> </v>
      </c>
      <c r="M147" s="637" t="str">
        <f t="shared" si="14"/>
        <v xml:space="preserve"> </v>
      </c>
      <c r="N147" s="998" t="str">
        <f t="shared" si="15"/>
        <v xml:space="preserve"> </v>
      </c>
      <c r="P147" s="38">
        <f t="shared" si="16"/>
        <v>0</v>
      </c>
      <c r="S147" s="823"/>
      <c r="T147" s="823"/>
      <c r="U147" s="823"/>
      <c r="V147" s="638"/>
      <c r="W147" s="990"/>
      <c r="X147" s="686" t="str">
        <f t="shared" si="17"/>
        <v xml:space="preserve"> </v>
      </c>
      <c r="Y147" s="786" t="str">
        <f t="shared" si="18"/>
        <v xml:space="preserve">  </v>
      </c>
    </row>
    <row r="148" spans="1:25" ht="18.75" x14ac:dyDescent="0.3">
      <c r="A148" s="638"/>
      <c r="B148" s="638"/>
      <c r="C148" s="624"/>
      <c r="D148" s="638"/>
      <c r="E148" s="624"/>
      <c r="F148" s="901"/>
      <c r="G148" s="638"/>
      <c r="H148" s="638"/>
      <c r="I148" s="638"/>
      <c r="J148" s="901"/>
      <c r="K148" s="638"/>
      <c r="L148" s="637" t="str">
        <f t="shared" si="13"/>
        <v xml:space="preserve"> </v>
      </c>
      <c r="M148" s="637" t="str">
        <f t="shared" si="14"/>
        <v xml:space="preserve"> </v>
      </c>
      <c r="N148" s="998" t="str">
        <f t="shared" si="15"/>
        <v xml:space="preserve"> </v>
      </c>
      <c r="P148" s="38">
        <f t="shared" si="16"/>
        <v>0</v>
      </c>
      <c r="S148" s="823"/>
      <c r="T148" s="823"/>
      <c r="U148" s="823"/>
      <c r="V148" s="638"/>
      <c r="W148" s="990"/>
      <c r="X148" s="686" t="str">
        <f t="shared" si="17"/>
        <v xml:space="preserve"> </v>
      </c>
      <c r="Y148" s="786" t="str">
        <f t="shared" si="18"/>
        <v xml:space="preserve">  </v>
      </c>
    </row>
    <row r="149" spans="1:25" ht="18.75" x14ac:dyDescent="0.3">
      <c r="A149" s="638"/>
      <c r="B149" s="638"/>
      <c r="C149" s="624"/>
      <c r="D149" s="638"/>
      <c r="E149" s="624"/>
      <c r="F149" s="901"/>
      <c r="G149" s="638"/>
      <c r="H149" s="638"/>
      <c r="I149" s="638"/>
      <c r="J149" s="901"/>
      <c r="K149" s="638"/>
      <c r="L149" s="637" t="str">
        <f t="shared" si="13"/>
        <v xml:space="preserve"> </v>
      </c>
      <c r="M149" s="637" t="str">
        <f t="shared" si="14"/>
        <v xml:space="preserve"> </v>
      </c>
      <c r="N149" s="998" t="str">
        <f t="shared" si="15"/>
        <v xml:space="preserve"> </v>
      </c>
      <c r="P149" s="38">
        <f t="shared" si="16"/>
        <v>0</v>
      </c>
      <c r="S149" s="823"/>
      <c r="T149" s="823"/>
      <c r="U149" s="823"/>
      <c r="V149" s="638"/>
      <c r="W149" s="990"/>
      <c r="X149" s="686" t="str">
        <f t="shared" si="17"/>
        <v xml:space="preserve"> </v>
      </c>
      <c r="Y149" s="786" t="str">
        <f t="shared" si="18"/>
        <v xml:space="preserve">  </v>
      </c>
    </row>
    <row r="150" spans="1:25" ht="18.75" x14ac:dyDescent="0.3">
      <c r="A150" s="638"/>
      <c r="B150" s="638"/>
      <c r="C150" s="624"/>
      <c r="D150" s="638"/>
      <c r="E150" s="624"/>
      <c r="F150" s="901"/>
      <c r="G150" s="638"/>
      <c r="H150" s="638"/>
      <c r="I150" s="638"/>
      <c r="J150" s="901"/>
      <c r="K150" s="638"/>
      <c r="L150" s="637" t="str">
        <f t="shared" si="13"/>
        <v xml:space="preserve"> </v>
      </c>
      <c r="M150" s="637" t="str">
        <f t="shared" si="14"/>
        <v xml:space="preserve"> </v>
      </c>
      <c r="N150" s="998" t="str">
        <f t="shared" si="15"/>
        <v xml:space="preserve"> </v>
      </c>
      <c r="P150" s="38">
        <f t="shared" si="16"/>
        <v>0</v>
      </c>
      <c r="S150" s="823"/>
      <c r="T150" s="823"/>
      <c r="U150" s="823"/>
      <c r="V150" s="638"/>
      <c r="W150" s="990"/>
      <c r="X150" s="686" t="str">
        <f t="shared" si="17"/>
        <v xml:space="preserve"> </v>
      </c>
      <c r="Y150" s="786" t="str">
        <f t="shared" si="18"/>
        <v xml:space="preserve">  </v>
      </c>
    </row>
    <row r="151" spans="1:25" ht="18.75" x14ac:dyDescent="0.3">
      <c r="A151" s="638"/>
      <c r="B151" s="638"/>
      <c r="C151" s="624"/>
      <c r="D151" s="638"/>
      <c r="E151" s="624"/>
      <c r="F151" s="901"/>
      <c r="G151" s="638"/>
      <c r="H151" s="638"/>
      <c r="I151" s="638"/>
      <c r="J151" s="901"/>
      <c r="K151" s="638"/>
      <c r="L151" s="637" t="str">
        <f t="shared" si="13"/>
        <v xml:space="preserve"> </v>
      </c>
      <c r="M151" s="637" t="str">
        <f t="shared" si="14"/>
        <v xml:space="preserve"> </v>
      </c>
      <c r="N151" s="998" t="str">
        <f t="shared" si="15"/>
        <v xml:space="preserve"> </v>
      </c>
      <c r="P151" s="38">
        <f t="shared" si="16"/>
        <v>0</v>
      </c>
      <c r="S151" s="823"/>
      <c r="T151" s="823"/>
      <c r="U151" s="823"/>
      <c r="V151" s="638"/>
      <c r="W151" s="990"/>
      <c r="X151" s="686" t="str">
        <f t="shared" si="17"/>
        <v xml:space="preserve"> </v>
      </c>
      <c r="Y151" s="786" t="str">
        <f t="shared" si="18"/>
        <v xml:space="preserve">  </v>
      </c>
    </row>
    <row r="152" spans="1:25" ht="18.75" x14ac:dyDescent="0.3">
      <c r="A152" s="638"/>
      <c r="B152" s="638"/>
      <c r="C152" s="624"/>
      <c r="D152" s="638"/>
      <c r="E152" s="624"/>
      <c r="F152" s="901"/>
      <c r="G152" s="638"/>
      <c r="H152" s="638"/>
      <c r="I152" s="638"/>
      <c r="J152" s="901"/>
      <c r="K152" s="638"/>
      <c r="L152" s="637" t="str">
        <f t="shared" si="13"/>
        <v xml:space="preserve"> </v>
      </c>
      <c r="M152" s="637" t="str">
        <f t="shared" si="14"/>
        <v xml:space="preserve"> </v>
      </c>
      <c r="N152" s="998" t="str">
        <f t="shared" si="15"/>
        <v xml:space="preserve"> </v>
      </c>
      <c r="P152" s="38">
        <f t="shared" si="16"/>
        <v>0</v>
      </c>
      <c r="S152" s="823"/>
      <c r="T152" s="823"/>
      <c r="U152" s="823"/>
      <c r="V152" s="638"/>
      <c r="W152" s="990"/>
      <c r="X152" s="686" t="str">
        <f t="shared" si="17"/>
        <v xml:space="preserve"> </v>
      </c>
      <c r="Y152" s="786" t="str">
        <f t="shared" si="18"/>
        <v xml:space="preserve">  </v>
      </c>
    </row>
    <row r="153" spans="1:25" ht="18.75" x14ac:dyDescent="0.3">
      <c r="A153" s="638"/>
      <c r="B153" s="638"/>
      <c r="C153" s="624"/>
      <c r="D153" s="638"/>
      <c r="E153" s="624"/>
      <c r="F153" s="901"/>
      <c r="G153" s="638"/>
      <c r="H153" s="638"/>
      <c r="I153" s="638"/>
      <c r="J153" s="901"/>
      <c r="K153" s="638"/>
      <c r="L153" s="637" t="str">
        <f t="shared" si="13"/>
        <v xml:space="preserve"> </v>
      </c>
      <c r="M153" s="637" t="str">
        <f t="shared" si="14"/>
        <v xml:space="preserve"> </v>
      </c>
      <c r="N153" s="998" t="str">
        <f t="shared" si="15"/>
        <v xml:space="preserve"> </v>
      </c>
      <c r="P153" s="38">
        <f t="shared" si="16"/>
        <v>0</v>
      </c>
      <c r="S153" s="823"/>
      <c r="T153" s="823"/>
      <c r="U153" s="823"/>
      <c r="V153" s="638"/>
      <c r="W153" s="990"/>
      <c r="X153" s="686" t="str">
        <f t="shared" si="17"/>
        <v xml:space="preserve"> </v>
      </c>
      <c r="Y153" s="786" t="str">
        <f t="shared" si="18"/>
        <v xml:space="preserve">  </v>
      </c>
    </row>
    <row r="154" spans="1:25" ht="18.75" x14ac:dyDescent="0.3">
      <c r="A154" s="638"/>
      <c r="B154" s="638"/>
      <c r="C154" s="624"/>
      <c r="D154" s="638"/>
      <c r="E154" s="624"/>
      <c r="F154" s="901"/>
      <c r="G154" s="638"/>
      <c r="H154" s="638"/>
      <c r="I154" s="638"/>
      <c r="J154" s="901"/>
      <c r="K154" s="638"/>
      <c r="L154" s="637" t="str">
        <f t="shared" si="13"/>
        <v xml:space="preserve"> </v>
      </c>
      <c r="M154" s="637" t="str">
        <f t="shared" si="14"/>
        <v xml:space="preserve"> </v>
      </c>
      <c r="N154" s="998" t="str">
        <f t="shared" si="15"/>
        <v xml:space="preserve"> </v>
      </c>
      <c r="P154" s="38">
        <f t="shared" si="16"/>
        <v>0</v>
      </c>
      <c r="S154" s="823"/>
      <c r="T154" s="823"/>
      <c r="U154" s="823"/>
      <c r="V154" s="638"/>
      <c r="W154" s="990"/>
      <c r="X154" s="686" t="str">
        <f t="shared" si="17"/>
        <v xml:space="preserve"> </v>
      </c>
      <c r="Y154" s="786" t="str">
        <f t="shared" si="18"/>
        <v xml:space="preserve">  </v>
      </c>
    </row>
    <row r="155" spans="1:25" ht="18.75" x14ac:dyDescent="0.3">
      <c r="A155" s="638"/>
      <c r="B155" s="638"/>
      <c r="C155" s="624"/>
      <c r="D155" s="638"/>
      <c r="E155" s="624"/>
      <c r="F155" s="901"/>
      <c r="G155" s="638"/>
      <c r="H155" s="638"/>
      <c r="I155" s="638"/>
      <c r="J155" s="901"/>
      <c r="K155" s="638"/>
      <c r="L155" s="637" t="str">
        <f t="shared" si="13"/>
        <v xml:space="preserve"> </v>
      </c>
      <c r="M155" s="637" t="str">
        <f t="shared" si="14"/>
        <v xml:space="preserve"> </v>
      </c>
      <c r="N155" s="998" t="str">
        <f t="shared" si="15"/>
        <v xml:space="preserve"> </v>
      </c>
      <c r="P155" s="38">
        <f t="shared" si="16"/>
        <v>0</v>
      </c>
      <c r="S155" s="823"/>
      <c r="T155" s="823"/>
      <c r="U155" s="823"/>
      <c r="V155" s="638"/>
      <c r="W155" s="990"/>
      <c r="X155" s="686" t="str">
        <f t="shared" si="17"/>
        <v xml:space="preserve"> </v>
      </c>
      <c r="Y155" s="786" t="str">
        <f t="shared" si="18"/>
        <v xml:space="preserve">  </v>
      </c>
    </row>
    <row r="156" spans="1:25" ht="18.75" x14ac:dyDescent="0.3">
      <c r="A156" s="638"/>
      <c r="B156" s="638"/>
      <c r="C156" s="624"/>
      <c r="D156" s="638"/>
      <c r="E156" s="624"/>
      <c r="F156" s="901"/>
      <c r="G156" s="638"/>
      <c r="H156" s="638"/>
      <c r="I156" s="638"/>
      <c r="J156" s="901"/>
      <c r="K156" s="638"/>
      <c r="L156" s="637" t="str">
        <f t="shared" si="13"/>
        <v xml:space="preserve"> </v>
      </c>
      <c r="M156" s="637" t="str">
        <f t="shared" si="14"/>
        <v xml:space="preserve"> </v>
      </c>
      <c r="N156" s="998" t="str">
        <f t="shared" si="15"/>
        <v xml:space="preserve"> </v>
      </c>
      <c r="P156" s="38">
        <f t="shared" si="16"/>
        <v>0</v>
      </c>
      <c r="S156" s="823"/>
      <c r="T156" s="823"/>
      <c r="U156" s="823"/>
      <c r="V156" s="638"/>
      <c r="W156" s="990"/>
      <c r="X156" s="686" t="str">
        <f t="shared" si="17"/>
        <v xml:space="preserve"> </v>
      </c>
      <c r="Y156" s="786" t="str">
        <f t="shared" si="18"/>
        <v xml:space="preserve">  </v>
      </c>
    </row>
    <row r="157" spans="1:25" ht="18.75" x14ac:dyDescent="0.3">
      <c r="A157" s="638"/>
      <c r="B157" s="638"/>
      <c r="C157" s="624"/>
      <c r="D157" s="638"/>
      <c r="E157" s="624"/>
      <c r="F157" s="901"/>
      <c r="G157" s="638"/>
      <c r="H157" s="638"/>
      <c r="I157" s="638"/>
      <c r="J157" s="901"/>
      <c r="K157" s="638"/>
      <c r="L157" s="637" t="str">
        <f t="shared" si="13"/>
        <v xml:space="preserve"> </v>
      </c>
      <c r="M157" s="637" t="str">
        <f t="shared" si="14"/>
        <v xml:space="preserve"> </v>
      </c>
      <c r="N157" s="998" t="str">
        <f t="shared" si="15"/>
        <v xml:space="preserve"> </v>
      </c>
      <c r="P157" s="38">
        <f t="shared" si="16"/>
        <v>0</v>
      </c>
      <c r="S157" s="823"/>
      <c r="T157" s="823"/>
      <c r="U157" s="823"/>
      <c r="V157" s="638"/>
      <c r="W157" s="990"/>
      <c r="X157" s="686" t="str">
        <f t="shared" si="17"/>
        <v xml:space="preserve"> </v>
      </c>
      <c r="Y157" s="786" t="str">
        <f t="shared" si="18"/>
        <v xml:space="preserve">  </v>
      </c>
    </row>
    <row r="158" spans="1:25" ht="18.75" x14ac:dyDescent="0.3">
      <c r="A158" s="638"/>
      <c r="B158" s="638"/>
      <c r="C158" s="624"/>
      <c r="D158" s="638"/>
      <c r="E158" s="624"/>
      <c r="F158" s="901"/>
      <c r="G158" s="638"/>
      <c r="H158" s="638"/>
      <c r="I158" s="638"/>
      <c r="J158" s="901"/>
      <c r="K158" s="638"/>
      <c r="L158" s="637" t="str">
        <f t="shared" si="13"/>
        <v xml:space="preserve"> </v>
      </c>
      <c r="M158" s="637" t="str">
        <f t="shared" si="14"/>
        <v xml:space="preserve"> </v>
      </c>
      <c r="N158" s="998" t="str">
        <f t="shared" si="15"/>
        <v xml:space="preserve"> </v>
      </c>
      <c r="P158" s="38">
        <f t="shared" si="16"/>
        <v>0</v>
      </c>
      <c r="S158" s="823"/>
      <c r="T158" s="823"/>
      <c r="U158" s="823"/>
      <c r="V158" s="638"/>
      <c r="W158" s="990"/>
      <c r="X158" s="686" t="str">
        <f t="shared" si="17"/>
        <v xml:space="preserve"> </v>
      </c>
      <c r="Y158" s="786" t="str">
        <f t="shared" si="18"/>
        <v xml:space="preserve">  </v>
      </c>
    </row>
    <row r="159" spans="1:25" ht="18.75" x14ac:dyDescent="0.3">
      <c r="A159" s="638"/>
      <c r="B159" s="638"/>
      <c r="C159" s="624"/>
      <c r="D159" s="638"/>
      <c r="E159" s="624"/>
      <c r="F159" s="901"/>
      <c r="G159" s="638"/>
      <c r="H159" s="638"/>
      <c r="I159" s="638"/>
      <c r="J159" s="901"/>
      <c r="K159" s="638"/>
      <c r="L159" s="637" t="str">
        <f t="shared" si="13"/>
        <v xml:space="preserve"> </v>
      </c>
      <c r="M159" s="637" t="str">
        <f t="shared" si="14"/>
        <v xml:space="preserve"> </v>
      </c>
      <c r="N159" s="998" t="str">
        <f t="shared" si="15"/>
        <v xml:space="preserve"> </v>
      </c>
      <c r="P159" s="38">
        <f t="shared" si="16"/>
        <v>0</v>
      </c>
      <c r="S159" s="823"/>
      <c r="T159" s="823"/>
      <c r="U159" s="823"/>
      <c r="V159" s="638"/>
      <c r="W159" s="990"/>
      <c r="X159" s="686" t="str">
        <f t="shared" si="17"/>
        <v xml:space="preserve"> </v>
      </c>
      <c r="Y159" s="786" t="str">
        <f t="shared" si="18"/>
        <v xml:space="preserve">  </v>
      </c>
    </row>
    <row r="160" spans="1:25" ht="18.75" x14ac:dyDescent="0.3">
      <c r="A160" s="638"/>
      <c r="B160" s="638"/>
      <c r="C160" s="624"/>
      <c r="D160" s="638"/>
      <c r="E160" s="624"/>
      <c r="F160" s="901"/>
      <c r="G160" s="638"/>
      <c r="H160" s="638"/>
      <c r="I160" s="638"/>
      <c r="J160" s="901"/>
      <c r="K160" s="638"/>
      <c r="L160" s="637" t="str">
        <f t="shared" si="13"/>
        <v xml:space="preserve"> </v>
      </c>
      <c r="M160" s="637" t="str">
        <f t="shared" si="14"/>
        <v xml:space="preserve"> </v>
      </c>
      <c r="N160" s="998" t="str">
        <f t="shared" si="15"/>
        <v xml:space="preserve"> </v>
      </c>
      <c r="P160" s="38">
        <f t="shared" si="16"/>
        <v>0</v>
      </c>
      <c r="S160" s="823"/>
      <c r="T160" s="823"/>
      <c r="U160" s="823"/>
      <c r="V160" s="638"/>
      <c r="W160" s="990"/>
      <c r="X160" s="686" t="str">
        <f t="shared" si="17"/>
        <v xml:space="preserve"> </v>
      </c>
      <c r="Y160" s="786" t="str">
        <f t="shared" si="18"/>
        <v xml:space="preserve">  </v>
      </c>
    </row>
    <row r="161" spans="1:25" ht="18.75" x14ac:dyDescent="0.3">
      <c r="A161" s="638"/>
      <c r="B161" s="638"/>
      <c r="C161" s="624"/>
      <c r="D161" s="638"/>
      <c r="E161" s="624"/>
      <c r="F161" s="901"/>
      <c r="G161" s="638"/>
      <c r="H161" s="638"/>
      <c r="I161" s="638"/>
      <c r="J161" s="901"/>
      <c r="K161" s="638"/>
      <c r="L161" s="637" t="str">
        <f t="shared" si="13"/>
        <v xml:space="preserve"> </v>
      </c>
      <c r="M161" s="637" t="str">
        <f t="shared" si="14"/>
        <v xml:space="preserve"> </v>
      </c>
      <c r="N161" s="998" t="str">
        <f t="shared" si="15"/>
        <v xml:space="preserve"> </v>
      </c>
      <c r="P161" s="38">
        <f t="shared" si="16"/>
        <v>0</v>
      </c>
      <c r="S161" s="823"/>
      <c r="T161" s="823"/>
      <c r="U161" s="823"/>
      <c r="V161" s="638"/>
      <c r="W161" s="990"/>
      <c r="X161" s="686" t="str">
        <f t="shared" si="17"/>
        <v xml:space="preserve"> </v>
      </c>
      <c r="Y161" s="786" t="str">
        <f t="shared" si="18"/>
        <v xml:space="preserve">  </v>
      </c>
    </row>
    <row r="162" spans="1:25" ht="18.75" x14ac:dyDescent="0.3">
      <c r="A162" s="638"/>
      <c r="B162" s="638"/>
      <c r="C162" s="624"/>
      <c r="D162" s="638"/>
      <c r="E162" s="624"/>
      <c r="F162" s="901"/>
      <c r="G162" s="638"/>
      <c r="H162" s="638"/>
      <c r="I162" s="638"/>
      <c r="J162" s="901"/>
      <c r="K162" s="638"/>
      <c r="L162" s="637" t="str">
        <f t="shared" si="13"/>
        <v xml:space="preserve"> </v>
      </c>
      <c r="M162" s="637" t="str">
        <f t="shared" si="14"/>
        <v xml:space="preserve"> </v>
      </c>
      <c r="N162" s="998" t="str">
        <f t="shared" si="15"/>
        <v xml:space="preserve"> </v>
      </c>
      <c r="P162" s="38">
        <f t="shared" si="16"/>
        <v>0</v>
      </c>
      <c r="S162" s="823"/>
      <c r="T162" s="823"/>
      <c r="U162" s="823"/>
      <c r="V162" s="638"/>
      <c r="W162" s="990"/>
      <c r="X162" s="686" t="str">
        <f t="shared" si="17"/>
        <v xml:space="preserve"> </v>
      </c>
      <c r="Y162" s="786" t="str">
        <f t="shared" si="18"/>
        <v xml:space="preserve">  </v>
      </c>
    </row>
    <row r="163" spans="1:25" ht="18.75" x14ac:dyDescent="0.3">
      <c r="A163" s="638"/>
      <c r="B163" s="638"/>
      <c r="C163" s="624"/>
      <c r="D163" s="638"/>
      <c r="E163" s="624"/>
      <c r="F163" s="901"/>
      <c r="G163" s="638"/>
      <c r="H163" s="638"/>
      <c r="I163" s="638"/>
      <c r="J163" s="901"/>
      <c r="K163" s="638"/>
      <c r="L163" s="637" t="str">
        <f t="shared" si="13"/>
        <v xml:space="preserve"> </v>
      </c>
      <c r="M163" s="637" t="str">
        <f t="shared" si="14"/>
        <v xml:space="preserve"> </v>
      </c>
      <c r="N163" s="998" t="str">
        <f t="shared" si="15"/>
        <v xml:space="preserve"> </v>
      </c>
      <c r="P163" s="38">
        <f t="shared" si="16"/>
        <v>0</v>
      </c>
      <c r="S163" s="823"/>
      <c r="T163" s="823"/>
      <c r="U163" s="823"/>
      <c r="V163" s="638"/>
      <c r="W163" s="990"/>
      <c r="X163" s="686" t="str">
        <f t="shared" si="17"/>
        <v xml:space="preserve"> </v>
      </c>
      <c r="Y163" s="786" t="str">
        <f t="shared" si="18"/>
        <v xml:space="preserve">  </v>
      </c>
    </row>
    <row r="164" spans="1:25" ht="18.75" x14ac:dyDescent="0.3">
      <c r="A164" s="638"/>
      <c r="B164" s="638"/>
      <c r="C164" s="624"/>
      <c r="D164" s="638"/>
      <c r="E164" s="624"/>
      <c r="F164" s="901"/>
      <c r="G164" s="638"/>
      <c r="H164" s="638"/>
      <c r="I164" s="638"/>
      <c r="J164" s="901"/>
      <c r="K164" s="638"/>
      <c r="L164" s="637" t="str">
        <f t="shared" si="13"/>
        <v xml:space="preserve"> </v>
      </c>
      <c r="M164" s="637" t="str">
        <f t="shared" si="14"/>
        <v xml:space="preserve"> </v>
      </c>
      <c r="N164" s="998" t="str">
        <f t="shared" si="15"/>
        <v xml:space="preserve"> </v>
      </c>
      <c r="P164" s="38">
        <f t="shared" si="16"/>
        <v>0</v>
      </c>
      <c r="S164" s="823"/>
      <c r="T164" s="823"/>
      <c r="U164" s="823"/>
      <c r="V164" s="638"/>
      <c r="W164" s="990"/>
      <c r="X164" s="686" t="str">
        <f t="shared" si="17"/>
        <v xml:space="preserve"> </v>
      </c>
      <c r="Y164" s="786" t="str">
        <f t="shared" si="18"/>
        <v xml:space="preserve">  </v>
      </c>
    </row>
    <row r="165" spans="1:25" ht="18.75" x14ac:dyDescent="0.3">
      <c r="A165" s="638"/>
      <c r="B165" s="638"/>
      <c r="C165" s="624"/>
      <c r="D165" s="638"/>
      <c r="E165" s="624"/>
      <c r="F165" s="901"/>
      <c r="G165" s="638"/>
      <c r="H165" s="638"/>
      <c r="I165" s="638"/>
      <c r="J165" s="901"/>
      <c r="K165" s="638"/>
      <c r="L165" s="637" t="str">
        <f t="shared" si="13"/>
        <v xml:space="preserve"> </v>
      </c>
      <c r="M165" s="637" t="str">
        <f t="shared" si="14"/>
        <v xml:space="preserve"> </v>
      </c>
      <c r="N165" s="998" t="str">
        <f t="shared" si="15"/>
        <v xml:space="preserve"> </v>
      </c>
      <c r="P165" s="38">
        <f t="shared" si="16"/>
        <v>0</v>
      </c>
      <c r="S165" s="823"/>
      <c r="T165" s="823"/>
      <c r="U165" s="823"/>
      <c r="V165" s="638"/>
      <c r="W165" s="990"/>
      <c r="X165" s="686" t="str">
        <f t="shared" si="17"/>
        <v xml:space="preserve"> </v>
      </c>
      <c r="Y165" s="786" t="str">
        <f t="shared" si="18"/>
        <v xml:space="preserve">  </v>
      </c>
    </row>
    <row r="166" spans="1:25" ht="18.75" x14ac:dyDescent="0.3">
      <c r="A166" s="638"/>
      <c r="B166" s="638"/>
      <c r="C166" s="624"/>
      <c r="D166" s="638"/>
      <c r="E166" s="624"/>
      <c r="F166" s="901"/>
      <c r="G166" s="638"/>
      <c r="H166" s="638"/>
      <c r="I166" s="638"/>
      <c r="J166" s="901"/>
      <c r="K166" s="638"/>
      <c r="L166" s="637" t="str">
        <f t="shared" si="13"/>
        <v xml:space="preserve"> </v>
      </c>
      <c r="M166" s="637" t="str">
        <f t="shared" si="14"/>
        <v xml:space="preserve"> </v>
      </c>
      <c r="N166" s="998" t="str">
        <f t="shared" si="15"/>
        <v xml:space="preserve"> </v>
      </c>
      <c r="P166" s="38">
        <f t="shared" si="16"/>
        <v>0</v>
      </c>
      <c r="S166" s="823"/>
      <c r="T166" s="823"/>
      <c r="U166" s="823"/>
      <c r="V166" s="638"/>
      <c r="W166" s="990"/>
      <c r="X166" s="686" t="str">
        <f t="shared" si="17"/>
        <v xml:space="preserve"> </v>
      </c>
      <c r="Y166" s="786" t="str">
        <f t="shared" si="18"/>
        <v xml:space="preserve">  </v>
      </c>
    </row>
    <row r="167" spans="1:25" ht="18.75" x14ac:dyDescent="0.3">
      <c r="A167" s="638"/>
      <c r="B167" s="638"/>
      <c r="C167" s="624"/>
      <c r="D167" s="638"/>
      <c r="E167" s="624"/>
      <c r="F167" s="901"/>
      <c r="G167" s="638"/>
      <c r="H167" s="638"/>
      <c r="I167" s="638"/>
      <c r="J167" s="901"/>
      <c r="K167" s="638"/>
      <c r="L167" s="637" t="str">
        <f t="shared" si="13"/>
        <v xml:space="preserve"> </v>
      </c>
      <c r="M167" s="637" t="str">
        <f t="shared" si="14"/>
        <v xml:space="preserve"> </v>
      </c>
      <c r="N167" s="998" t="str">
        <f t="shared" si="15"/>
        <v xml:space="preserve"> </v>
      </c>
      <c r="P167" s="38">
        <f t="shared" si="16"/>
        <v>0</v>
      </c>
      <c r="S167" s="823"/>
      <c r="T167" s="823"/>
      <c r="U167" s="823"/>
      <c r="V167" s="638"/>
      <c r="W167" s="990"/>
      <c r="X167" s="686" t="str">
        <f t="shared" si="17"/>
        <v xml:space="preserve"> </v>
      </c>
      <c r="Y167" s="786" t="str">
        <f t="shared" si="18"/>
        <v xml:space="preserve">  </v>
      </c>
    </row>
    <row r="168" spans="1:25" ht="18.75" x14ac:dyDescent="0.3">
      <c r="A168" s="638"/>
      <c r="B168" s="638"/>
      <c r="C168" s="624"/>
      <c r="D168" s="638"/>
      <c r="E168" s="624"/>
      <c r="F168" s="901"/>
      <c r="G168" s="638"/>
      <c r="H168" s="638"/>
      <c r="I168" s="638"/>
      <c r="J168" s="901"/>
      <c r="K168" s="638"/>
      <c r="L168" s="637" t="str">
        <f t="shared" si="13"/>
        <v xml:space="preserve"> </v>
      </c>
      <c r="M168" s="637" t="str">
        <f t="shared" si="14"/>
        <v xml:space="preserve"> </v>
      </c>
      <c r="N168" s="998" t="str">
        <f t="shared" si="15"/>
        <v xml:space="preserve"> </v>
      </c>
      <c r="P168" s="38">
        <f t="shared" si="16"/>
        <v>0</v>
      </c>
      <c r="S168" s="823"/>
      <c r="T168" s="823"/>
      <c r="U168" s="823"/>
      <c r="V168" s="638"/>
      <c r="W168" s="990"/>
      <c r="X168" s="686" t="str">
        <f t="shared" si="17"/>
        <v xml:space="preserve"> </v>
      </c>
      <c r="Y168" s="786" t="str">
        <f t="shared" si="18"/>
        <v xml:space="preserve">  </v>
      </c>
    </row>
    <row r="169" spans="1:25" ht="18.75" x14ac:dyDescent="0.3">
      <c r="A169" s="638"/>
      <c r="B169" s="638"/>
      <c r="C169" s="624"/>
      <c r="D169" s="638"/>
      <c r="E169" s="624"/>
      <c r="F169" s="901"/>
      <c r="G169" s="638"/>
      <c r="H169" s="638"/>
      <c r="I169" s="638"/>
      <c r="J169" s="901"/>
      <c r="K169" s="638"/>
      <c r="L169" s="637" t="str">
        <f t="shared" si="13"/>
        <v xml:space="preserve"> </v>
      </c>
      <c r="M169" s="637" t="str">
        <f t="shared" si="14"/>
        <v xml:space="preserve"> </v>
      </c>
      <c r="N169" s="998" t="str">
        <f t="shared" si="15"/>
        <v xml:space="preserve"> </v>
      </c>
      <c r="P169" s="38">
        <f t="shared" si="16"/>
        <v>0</v>
      </c>
      <c r="S169" s="823"/>
      <c r="T169" s="823"/>
      <c r="U169" s="823"/>
      <c r="V169" s="638"/>
      <c r="W169" s="990"/>
      <c r="X169" s="686" t="str">
        <f t="shared" si="17"/>
        <v xml:space="preserve"> </v>
      </c>
      <c r="Y169" s="786" t="str">
        <f t="shared" si="18"/>
        <v xml:space="preserve">  </v>
      </c>
    </row>
    <row r="170" spans="1:25" ht="18.75" x14ac:dyDescent="0.3">
      <c r="A170" s="638"/>
      <c r="B170" s="638"/>
      <c r="C170" s="624"/>
      <c r="D170" s="638"/>
      <c r="E170" s="624"/>
      <c r="F170" s="901"/>
      <c r="G170" s="638"/>
      <c r="H170" s="638"/>
      <c r="I170" s="638"/>
      <c r="J170" s="901"/>
      <c r="K170" s="638"/>
      <c r="L170" s="637" t="str">
        <f t="shared" si="13"/>
        <v xml:space="preserve"> </v>
      </c>
      <c r="M170" s="637" t="str">
        <f t="shared" si="14"/>
        <v xml:space="preserve"> </v>
      </c>
      <c r="N170" s="998" t="str">
        <f t="shared" si="15"/>
        <v xml:space="preserve"> </v>
      </c>
      <c r="P170" s="38">
        <f t="shared" si="16"/>
        <v>0</v>
      </c>
      <c r="S170" s="823"/>
      <c r="T170" s="823"/>
      <c r="U170" s="823"/>
      <c r="V170" s="638"/>
      <c r="W170" s="990"/>
      <c r="X170" s="686" t="str">
        <f t="shared" si="17"/>
        <v xml:space="preserve"> </v>
      </c>
      <c r="Y170" s="786" t="str">
        <f t="shared" si="18"/>
        <v xml:space="preserve">  </v>
      </c>
    </row>
    <row r="171" spans="1:25" ht="18.75" x14ac:dyDescent="0.3">
      <c r="A171" s="638"/>
      <c r="B171" s="638"/>
      <c r="C171" s="624"/>
      <c r="D171" s="638"/>
      <c r="E171" s="624"/>
      <c r="F171" s="901"/>
      <c r="G171" s="638"/>
      <c r="H171" s="638"/>
      <c r="I171" s="638"/>
      <c r="J171" s="901"/>
      <c r="K171" s="638"/>
      <c r="L171" s="637" t="str">
        <f t="shared" si="13"/>
        <v xml:space="preserve"> </v>
      </c>
      <c r="M171" s="637" t="str">
        <f t="shared" si="14"/>
        <v xml:space="preserve"> </v>
      </c>
      <c r="N171" s="998" t="str">
        <f t="shared" si="15"/>
        <v xml:space="preserve"> </v>
      </c>
      <c r="P171" s="38">
        <f t="shared" si="16"/>
        <v>0</v>
      </c>
      <c r="S171" s="823"/>
      <c r="T171" s="823"/>
      <c r="U171" s="823"/>
      <c r="V171" s="638"/>
      <c r="W171" s="990"/>
      <c r="X171" s="686" t="str">
        <f t="shared" si="17"/>
        <v xml:space="preserve"> </v>
      </c>
      <c r="Y171" s="786" t="str">
        <f t="shared" si="18"/>
        <v xml:space="preserve">  </v>
      </c>
    </row>
    <row r="172" spans="1:25" ht="18.75" x14ac:dyDescent="0.3">
      <c r="A172" s="638"/>
      <c r="B172" s="638"/>
      <c r="C172" s="624"/>
      <c r="D172" s="638"/>
      <c r="E172" s="624"/>
      <c r="F172" s="901"/>
      <c r="G172" s="638"/>
      <c r="H172" s="638"/>
      <c r="I172" s="638"/>
      <c r="J172" s="901"/>
      <c r="K172" s="638"/>
      <c r="L172" s="637" t="str">
        <f t="shared" si="13"/>
        <v xml:space="preserve"> </v>
      </c>
      <c r="M172" s="637" t="str">
        <f t="shared" si="14"/>
        <v xml:space="preserve"> </v>
      </c>
      <c r="N172" s="998" t="str">
        <f t="shared" si="15"/>
        <v xml:space="preserve"> </v>
      </c>
      <c r="P172" s="38">
        <f t="shared" si="16"/>
        <v>0</v>
      </c>
      <c r="S172" s="823"/>
      <c r="T172" s="823"/>
      <c r="U172" s="823"/>
      <c r="V172" s="638"/>
      <c r="W172" s="990"/>
      <c r="X172" s="686" t="str">
        <f t="shared" si="17"/>
        <v xml:space="preserve"> </v>
      </c>
      <c r="Y172" s="786" t="str">
        <f t="shared" si="18"/>
        <v xml:space="preserve">  </v>
      </c>
    </row>
    <row r="173" spans="1:25" ht="18.75" x14ac:dyDescent="0.3">
      <c r="A173" s="638"/>
      <c r="B173" s="638"/>
      <c r="C173" s="624"/>
      <c r="D173" s="638"/>
      <c r="E173" s="624"/>
      <c r="F173" s="901"/>
      <c r="G173" s="638"/>
      <c r="H173" s="638"/>
      <c r="I173" s="638"/>
      <c r="J173" s="901"/>
      <c r="K173" s="638"/>
      <c r="L173" s="637" t="str">
        <f t="shared" si="13"/>
        <v xml:space="preserve"> </v>
      </c>
      <c r="M173" s="637" t="str">
        <f t="shared" si="14"/>
        <v xml:space="preserve"> </v>
      </c>
      <c r="N173" s="998" t="str">
        <f t="shared" si="15"/>
        <v xml:space="preserve"> </v>
      </c>
      <c r="P173" s="38">
        <f t="shared" si="16"/>
        <v>0</v>
      </c>
      <c r="S173" s="823"/>
      <c r="T173" s="823"/>
      <c r="U173" s="823"/>
      <c r="V173" s="638"/>
      <c r="W173" s="990"/>
      <c r="X173" s="686" t="str">
        <f t="shared" si="17"/>
        <v xml:space="preserve"> </v>
      </c>
      <c r="Y173" s="786" t="str">
        <f t="shared" si="18"/>
        <v xml:space="preserve">  </v>
      </c>
    </row>
    <row r="174" spans="1:25" ht="18.75" x14ac:dyDescent="0.3">
      <c r="A174" s="638"/>
      <c r="B174" s="638"/>
      <c r="C174" s="624"/>
      <c r="D174" s="638"/>
      <c r="E174" s="624"/>
      <c r="F174" s="901"/>
      <c r="G174" s="638"/>
      <c r="H174" s="638"/>
      <c r="I174" s="638"/>
      <c r="J174" s="901"/>
      <c r="K174" s="638"/>
      <c r="L174" s="637" t="str">
        <f t="shared" si="13"/>
        <v xml:space="preserve"> </v>
      </c>
      <c r="M174" s="637" t="str">
        <f t="shared" si="14"/>
        <v xml:space="preserve"> </v>
      </c>
      <c r="N174" s="998" t="str">
        <f t="shared" si="15"/>
        <v xml:space="preserve"> </v>
      </c>
      <c r="P174" s="38">
        <f t="shared" si="16"/>
        <v>0</v>
      </c>
      <c r="S174" s="823"/>
      <c r="T174" s="823"/>
      <c r="U174" s="823"/>
      <c r="V174" s="638"/>
      <c r="W174" s="990"/>
      <c r="X174" s="686" t="str">
        <f t="shared" si="17"/>
        <v xml:space="preserve"> </v>
      </c>
      <c r="Y174" s="786" t="str">
        <f t="shared" si="18"/>
        <v xml:space="preserve">  </v>
      </c>
    </row>
    <row r="175" spans="1:25" ht="18.75" x14ac:dyDescent="0.3">
      <c r="A175" s="638"/>
      <c r="B175" s="638"/>
      <c r="C175" s="624"/>
      <c r="D175" s="638"/>
      <c r="E175" s="624"/>
      <c r="F175" s="901"/>
      <c r="G175" s="638"/>
      <c r="H175" s="638"/>
      <c r="I175" s="638"/>
      <c r="J175" s="901"/>
      <c r="K175" s="638"/>
      <c r="L175" s="637" t="str">
        <f t="shared" si="13"/>
        <v xml:space="preserve"> </v>
      </c>
      <c r="M175" s="637" t="str">
        <f t="shared" si="14"/>
        <v xml:space="preserve"> </v>
      </c>
      <c r="N175" s="998" t="str">
        <f t="shared" si="15"/>
        <v xml:space="preserve"> </v>
      </c>
      <c r="P175" s="38">
        <f t="shared" si="16"/>
        <v>0</v>
      </c>
      <c r="S175" s="823"/>
      <c r="T175" s="823"/>
      <c r="U175" s="823"/>
      <c r="V175" s="638"/>
      <c r="W175" s="990"/>
      <c r="X175" s="686" t="str">
        <f t="shared" si="17"/>
        <v xml:space="preserve"> </v>
      </c>
      <c r="Y175" s="786" t="str">
        <f t="shared" si="18"/>
        <v xml:space="preserve">  </v>
      </c>
    </row>
    <row r="176" spans="1:25" ht="18.75" x14ac:dyDescent="0.3">
      <c r="A176" s="638"/>
      <c r="B176" s="638"/>
      <c r="C176" s="624"/>
      <c r="D176" s="638"/>
      <c r="E176" s="624"/>
      <c r="F176" s="901"/>
      <c r="G176" s="638"/>
      <c r="H176" s="638"/>
      <c r="I176" s="638"/>
      <c r="J176" s="901"/>
      <c r="K176" s="638"/>
      <c r="L176" s="637" t="str">
        <f t="shared" si="13"/>
        <v xml:space="preserve"> </v>
      </c>
      <c r="M176" s="637" t="str">
        <f t="shared" si="14"/>
        <v xml:space="preserve"> </v>
      </c>
      <c r="N176" s="998" t="str">
        <f t="shared" si="15"/>
        <v xml:space="preserve"> </v>
      </c>
      <c r="P176" s="38">
        <f t="shared" si="16"/>
        <v>0</v>
      </c>
      <c r="S176" s="823"/>
      <c r="T176" s="823"/>
      <c r="U176" s="823"/>
      <c r="V176" s="638"/>
      <c r="W176" s="990"/>
      <c r="X176" s="686" t="str">
        <f t="shared" si="17"/>
        <v xml:space="preserve"> </v>
      </c>
      <c r="Y176" s="786" t="str">
        <f t="shared" si="18"/>
        <v xml:space="preserve">  </v>
      </c>
    </row>
    <row r="177" spans="1:25" ht="18.75" x14ac:dyDescent="0.3">
      <c r="A177" s="638"/>
      <c r="B177" s="638"/>
      <c r="C177" s="624"/>
      <c r="D177" s="638"/>
      <c r="E177" s="624"/>
      <c r="F177" s="901"/>
      <c r="G177" s="638"/>
      <c r="H177" s="638"/>
      <c r="I177" s="638"/>
      <c r="J177" s="901"/>
      <c r="K177" s="638"/>
      <c r="L177" s="637" t="str">
        <f t="shared" si="13"/>
        <v xml:space="preserve"> </v>
      </c>
      <c r="M177" s="637" t="str">
        <f t="shared" si="14"/>
        <v xml:space="preserve"> </v>
      </c>
      <c r="N177" s="998" t="str">
        <f t="shared" si="15"/>
        <v xml:space="preserve"> </v>
      </c>
      <c r="P177" s="38">
        <f t="shared" si="16"/>
        <v>0</v>
      </c>
      <c r="S177" s="823"/>
      <c r="T177" s="823"/>
      <c r="U177" s="823"/>
      <c r="V177" s="638"/>
      <c r="W177" s="990"/>
      <c r="X177" s="686" t="str">
        <f t="shared" si="17"/>
        <v xml:space="preserve"> </v>
      </c>
      <c r="Y177" s="786" t="str">
        <f t="shared" si="18"/>
        <v xml:space="preserve">  </v>
      </c>
    </row>
    <row r="178" spans="1:25" ht="18.75" x14ac:dyDescent="0.3">
      <c r="A178" s="638"/>
      <c r="B178" s="638"/>
      <c r="C178" s="624"/>
      <c r="D178" s="638"/>
      <c r="E178" s="624"/>
      <c r="F178" s="901"/>
      <c r="G178" s="638"/>
      <c r="H178" s="638"/>
      <c r="I178" s="638"/>
      <c r="J178" s="901"/>
      <c r="K178" s="638"/>
      <c r="L178" s="637" t="str">
        <f t="shared" si="13"/>
        <v xml:space="preserve"> </v>
      </c>
      <c r="M178" s="637" t="str">
        <f t="shared" si="14"/>
        <v xml:space="preserve"> </v>
      </c>
      <c r="N178" s="998" t="str">
        <f t="shared" si="15"/>
        <v xml:space="preserve"> </v>
      </c>
      <c r="P178" s="38">
        <f t="shared" si="16"/>
        <v>0</v>
      </c>
      <c r="S178" s="823"/>
      <c r="T178" s="823"/>
      <c r="U178" s="823"/>
      <c r="V178" s="638"/>
      <c r="W178" s="990"/>
      <c r="X178" s="686" t="str">
        <f t="shared" si="17"/>
        <v xml:space="preserve"> </v>
      </c>
      <c r="Y178" s="786" t="str">
        <f t="shared" si="18"/>
        <v xml:space="preserve">  </v>
      </c>
    </row>
    <row r="179" spans="1:25" ht="18.75" x14ac:dyDescent="0.3">
      <c r="A179" s="638"/>
      <c r="B179" s="638"/>
      <c r="C179" s="624"/>
      <c r="D179" s="638"/>
      <c r="E179" s="624"/>
      <c r="F179" s="901"/>
      <c r="G179" s="638"/>
      <c r="H179" s="638"/>
      <c r="I179" s="638"/>
      <c r="J179" s="901"/>
      <c r="K179" s="638"/>
      <c r="L179" s="637" t="str">
        <f t="shared" si="13"/>
        <v xml:space="preserve"> </v>
      </c>
      <c r="M179" s="637" t="str">
        <f t="shared" si="14"/>
        <v xml:space="preserve"> </v>
      </c>
      <c r="N179" s="998" t="str">
        <f t="shared" si="15"/>
        <v xml:space="preserve"> </v>
      </c>
      <c r="P179" s="38">
        <f t="shared" si="16"/>
        <v>0</v>
      </c>
      <c r="S179" s="823"/>
      <c r="T179" s="823"/>
      <c r="U179" s="823"/>
      <c r="V179" s="638"/>
      <c r="W179" s="990"/>
      <c r="X179" s="686" t="str">
        <f t="shared" si="17"/>
        <v xml:space="preserve"> </v>
      </c>
      <c r="Y179" s="786" t="str">
        <f t="shared" si="18"/>
        <v xml:space="preserve">  </v>
      </c>
    </row>
    <row r="180" spans="1:25" ht="18.75" x14ac:dyDescent="0.3">
      <c r="A180" s="638"/>
      <c r="B180" s="638"/>
      <c r="C180" s="624"/>
      <c r="D180" s="638"/>
      <c r="E180" s="624"/>
      <c r="F180" s="901"/>
      <c r="G180" s="638"/>
      <c r="H180" s="638"/>
      <c r="I180" s="638"/>
      <c r="J180" s="901"/>
      <c r="K180" s="638"/>
      <c r="L180" s="637" t="str">
        <f t="shared" si="13"/>
        <v xml:space="preserve"> </v>
      </c>
      <c r="M180" s="637" t="str">
        <f t="shared" si="14"/>
        <v xml:space="preserve"> </v>
      </c>
      <c r="N180" s="998" t="str">
        <f t="shared" si="15"/>
        <v xml:space="preserve"> </v>
      </c>
      <c r="P180" s="38">
        <f t="shared" si="16"/>
        <v>0</v>
      </c>
      <c r="S180" s="823"/>
      <c r="T180" s="823"/>
      <c r="U180" s="823"/>
      <c r="V180" s="638"/>
      <c r="W180" s="990"/>
      <c r="X180" s="686" t="str">
        <f t="shared" si="17"/>
        <v xml:space="preserve"> </v>
      </c>
      <c r="Y180" s="786" t="str">
        <f t="shared" si="18"/>
        <v xml:space="preserve">  </v>
      </c>
    </row>
    <row r="181" spans="1:25" ht="18.75" x14ac:dyDescent="0.3">
      <c r="A181" s="638"/>
      <c r="B181" s="638"/>
      <c r="C181" s="624"/>
      <c r="D181" s="638"/>
      <c r="E181" s="624"/>
      <c r="F181" s="901"/>
      <c r="G181" s="638"/>
      <c r="H181" s="638"/>
      <c r="I181" s="638"/>
      <c r="J181" s="901"/>
      <c r="K181" s="638"/>
      <c r="L181" s="637" t="str">
        <f t="shared" si="13"/>
        <v xml:space="preserve"> </v>
      </c>
      <c r="M181" s="637" t="str">
        <f t="shared" si="14"/>
        <v xml:space="preserve"> </v>
      </c>
      <c r="N181" s="998" t="str">
        <f t="shared" si="15"/>
        <v xml:space="preserve"> </v>
      </c>
      <c r="P181" s="38">
        <f t="shared" si="16"/>
        <v>0</v>
      </c>
      <c r="S181" s="823"/>
      <c r="T181" s="823"/>
      <c r="U181" s="823"/>
      <c r="V181" s="638"/>
      <c r="W181" s="990"/>
      <c r="X181" s="686" t="str">
        <f t="shared" si="17"/>
        <v xml:space="preserve"> </v>
      </c>
      <c r="Y181" s="786" t="str">
        <f t="shared" si="18"/>
        <v xml:space="preserve">  </v>
      </c>
    </row>
    <row r="182" spans="1:25" ht="18.75" x14ac:dyDescent="0.3">
      <c r="A182" s="638"/>
      <c r="B182" s="638"/>
      <c r="C182" s="624"/>
      <c r="D182" s="638"/>
      <c r="E182" s="624"/>
      <c r="F182" s="901"/>
      <c r="G182" s="638"/>
      <c r="H182" s="638"/>
      <c r="I182" s="638"/>
      <c r="J182" s="901"/>
      <c r="K182" s="638"/>
      <c r="L182" s="637" t="str">
        <f t="shared" si="13"/>
        <v xml:space="preserve"> </v>
      </c>
      <c r="M182" s="637" t="str">
        <f t="shared" si="14"/>
        <v xml:space="preserve"> </v>
      </c>
      <c r="N182" s="998" t="str">
        <f t="shared" si="15"/>
        <v xml:space="preserve"> </v>
      </c>
      <c r="P182" s="38">
        <f t="shared" si="16"/>
        <v>0</v>
      </c>
      <c r="S182" s="823"/>
      <c r="T182" s="823"/>
      <c r="U182" s="823"/>
      <c r="V182" s="638"/>
      <c r="W182" s="990"/>
      <c r="X182" s="686" t="str">
        <f t="shared" si="17"/>
        <v xml:space="preserve"> </v>
      </c>
      <c r="Y182" s="786" t="str">
        <f t="shared" si="18"/>
        <v xml:space="preserve">  </v>
      </c>
    </row>
    <row r="183" spans="1:25" ht="18.75" x14ac:dyDescent="0.3">
      <c r="A183" s="638"/>
      <c r="B183" s="638"/>
      <c r="C183" s="624"/>
      <c r="D183" s="638"/>
      <c r="E183" s="624"/>
      <c r="F183" s="901"/>
      <c r="G183" s="638"/>
      <c r="H183" s="638"/>
      <c r="I183" s="638"/>
      <c r="J183" s="901"/>
      <c r="K183" s="638"/>
      <c r="L183" s="637" t="str">
        <f t="shared" si="13"/>
        <v xml:space="preserve"> </v>
      </c>
      <c r="M183" s="637" t="str">
        <f t="shared" si="14"/>
        <v xml:space="preserve"> </v>
      </c>
      <c r="N183" s="998" t="str">
        <f t="shared" si="15"/>
        <v xml:space="preserve"> </v>
      </c>
      <c r="P183" s="38">
        <f t="shared" si="16"/>
        <v>0</v>
      </c>
      <c r="S183" s="823"/>
      <c r="T183" s="823"/>
      <c r="U183" s="823"/>
      <c r="V183" s="638"/>
      <c r="W183" s="990"/>
      <c r="X183" s="686" t="str">
        <f t="shared" si="17"/>
        <v xml:space="preserve"> </v>
      </c>
      <c r="Y183" s="786" t="str">
        <f t="shared" si="18"/>
        <v xml:space="preserve">  </v>
      </c>
    </row>
    <row r="184" spans="1:25" ht="18.75" x14ac:dyDescent="0.3">
      <c r="A184" s="638"/>
      <c r="B184" s="638"/>
      <c r="C184" s="624"/>
      <c r="D184" s="638"/>
      <c r="E184" s="624"/>
      <c r="F184" s="901"/>
      <c r="G184" s="638"/>
      <c r="H184" s="638"/>
      <c r="I184" s="638"/>
      <c r="J184" s="901"/>
      <c r="K184" s="638"/>
      <c r="L184" s="637" t="str">
        <f t="shared" si="13"/>
        <v xml:space="preserve"> </v>
      </c>
      <c r="M184" s="637" t="str">
        <f t="shared" si="14"/>
        <v xml:space="preserve"> </v>
      </c>
      <c r="N184" s="998" t="str">
        <f t="shared" si="15"/>
        <v xml:space="preserve"> </v>
      </c>
      <c r="P184" s="38">
        <f t="shared" si="16"/>
        <v>0</v>
      </c>
      <c r="S184" s="823"/>
      <c r="T184" s="823"/>
      <c r="U184" s="823"/>
      <c r="V184" s="638"/>
      <c r="W184" s="990"/>
      <c r="X184" s="686" t="str">
        <f t="shared" si="17"/>
        <v xml:space="preserve"> </v>
      </c>
      <c r="Y184" s="786" t="str">
        <f t="shared" si="18"/>
        <v xml:space="preserve">  </v>
      </c>
    </row>
    <row r="185" spans="1:25" ht="18.75" x14ac:dyDescent="0.3">
      <c r="A185" s="638"/>
      <c r="B185" s="638"/>
      <c r="C185" s="624"/>
      <c r="D185" s="638"/>
      <c r="E185" s="624"/>
      <c r="F185" s="901"/>
      <c r="G185" s="638"/>
      <c r="H185" s="638"/>
      <c r="I185" s="638"/>
      <c r="J185" s="901"/>
      <c r="K185" s="638"/>
      <c r="L185" s="637" t="str">
        <f t="shared" si="13"/>
        <v xml:space="preserve"> </v>
      </c>
      <c r="M185" s="637" t="str">
        <f t="shared" si="14"/>
        <v xml:space="preserve"> </v>
      </c>
      <c r="N185" s="998" t="str">
        <f t="shared" si="15"/>
        <v xml:space="preserve"> </v>
      </c>
      <c r="P185" s="38">
        <f t="shared" si="16"/>
        <v>0</v>
      </c>
      <c r="S185" s="823"/>
      <c r="T185" s="823"/>
      <c r="U185" s="823"/>
      <c r="V185" s="638"/>
      <c r="W185" s="990"/>
      <c r="X185" s="686" t="str">
        <f t="shared" si="17"/>
        <v xml:space="preserve"> </v>
      </c>
      <c r="Y185" s="786" t="str">
        <f t="shared" si="18"/>
        <v xml:space="preserve">  </v>
      </c>
    </row>
    <row r="186" spans="1:25" ht="18.75" x14ac:dyDescent="0.3">
      <c r="A186" s="638"/>
      <c r="B186" s="638"/>
      <c r="C186" s="624"/>
      <c r="D186" s="638"/>
      <c r="E186" s="624"/>
      <c r="F186" s="901"/>
      <c r="G186" s="638"/>
      <c r="H186" s="638"/>
      <c r="I186" s="638"/>
      <c r="J186" s="901"/>
      <c r="K186" s="638"/>
      <c r="L186" s="637" t="str">
        <f t="shared" si="13"/>
        <v xml:space="preserve"> </v>
      </c>
      <c r="M186" s="637" t="str">
        <f t="shared" si="14"/>
        <v xml:space="preserve"> </v>
      </c>
      <c r="N186" s="998" t="str">
        <f t="shared" si="15"/>
        <v xml:space="preserve"> </v>
      </c>
      <c r="P186" s="38">
        <f t="shared" si="16"/>
        <v>0</v>
      </c>
      <c r="S186" s="823"/>
      <c r="T186" s="823"/>
      <c r="U186" s="823"/>
      <c r="V186" s="638"/>
      <c r="W186" s="990"/>
      <c r="X186" s="686" t="str">
        <f t="shared" si="17"/>
        <v xml:space="preserve"> </v>
      </c>
      <c r="Y186" s="786" t="str">
        <f t="shared" si="18"/>
        <v xml:space="preserve">  </v>
      </c>
    </row>
    <row r="187" spans="1:25" ht="18.75" x14ac:dyDescent="0.3">
      <c r="A187" s="638"/>
      <c r="B187" s="638"/>
      <c r="C187" s="624"/>
      <c r="D187" s="638"/>
      <c r="E187" s="624"/>
      <c r="F187" s="901"/>
      <c r="G187" s="638"/>
      <c r="H187" s="638"/>
      <c r="I187" s="638"/>
      <c r="J187" s="901"/>
      <c r="K187" s="638"/>
      <c r="L187" s="637" t="str">
        <f t="shared" si="13"/>
        <v xml:space="preserve"> </v>
      </c>
      <c r="M187" s="637" t="str">
        <f t="shared" si="14"/>
        <v xml:space="preserve"> </v>
      </c>
      <c r="N187" s="998" t="str">
        <f t="shared" si="15"/>
        <v xml:space="preserve"> </v>
      </c>
      <c r="P187" s="38">
        <f t="shared" si="16"/>
        <v>0</v>
      </c>
      <c r="S187" s="823"/>
      <c r="T187" s="823"/>
      <c r="U187" s="823"/>
      <c r="V187" s="638"/>
      <c r="W187" s="990"/>
      <c r="X187" s="686" t="str">
        <f t="shared" si="17"/>
        <v xml:space="preserve"> </v>
      </c>
      <c r="Y187" s="786" t="str">
        <f t="shared" si="18"/>
        <v xml:space="preserve">  </v>
      </c>
    </row>
    <row r="188" spans="1:25" ht="18.75" x14ac:dyDescent="0.3">
      <c r="A188" s="638"/>
      <c r="B188" s="638"/>
      <c r="C188" s="624"/>
      <c r="D188" s="638"/>
      <c r="E188" s="624"/>
      <c r="F188" s="901"/>
      <c r="G188" s="638"/>
      <c r="H188" s="638"/>
      <c r="I188" s="638"/>
      <c r="J188" s="901"/>
      <c r="K188" s="638"/>
      <c r="L188" s="637" t="str">
        <f t="shared" si="13"/>
        <v xml:space="preserve"> </v>
      </c>
      <c r="M188" s="637" t="str">
        <f t="shared" si="14"/>
        <v xml:space="preserve"> </v>
      </c>
      <c r="N188" s="998" t="str">
        <f t="shared" si="15"/>
        <v xml:space="preserve"> </v>
      </c>
      <c r="P188" s="38">
        <f t="shared" si="16"/>
        <v>0</v>
      </c>
      <c r="S188" s="823"/>
      <c r="T188" s="823"/>
      <c r="U188" s="823"/>
      <c r="V188" s="638"/>
      <c r="W188" s="990"/>
      <c r="X188" s="686" t="str">
        <f t="shared" si="17"/>
        <v xml:space="preserve"> </v>
      </c>
      <c r="Y188" s="786" t="str">
        <f t="shared" si="18"/>
        <v xml:space="preserve">  </v>
      </c>
    </row>
    <row r="189" spans="1:25" ht="18.75" x14ac:dyDescent="0.3">
      <c r="A189" s="638"/>
      <c r="B189" s="638"/>
      <c r="C189" s="624"/>
      <c r="D189" s="638"/>
      <c r="E189" s="624"/>
      <c r="F189" s="901"/>
      <c r="G189" s="638"/>
      <c r="H189" s="638"/>
      <c r="I189" s="638"/>
      <c r="J189" s="901"/>
      <c r="K189" s="638"/>
      <c r="L189" s="637" t="str">
        <f t="shared" si="13"/>
        <v xml:space="preserve"> </v>
      </c>
      <c r="M189" s="637" t="str">
        <f t="shared" si="14"/>
        <v xml:space="preserve"> </v>
      </c>
      <c r="N189" s="998" t="str">
        <f t="shared" si="15"/>
        <v xml:space="preserve"> </v>
      </c>
      <c r="P189" s="38">
        <f t="shared" si="16"/>
        <v>0</v>
      </c>
      <c r="S189" s="823"/>
      <c r="T189" s="823"/>
      <c r="U189" s="823"/>
      <c r="V189" s="638"/>
      <c r="W189" s="990"/>
      <c r="X189" s="686" t="str">
        <f t="shared" si="17"/>
        <v xml:space="preserve"> </v>
      </c>
      <c r="Y189" s="786" t="str">
        <f t="shared" si="18"/>
        <v xml:space="preserve">  </v>
      </c>
    </row>
    <row r="190" spans="1:25" ht="18.75" x14ac:dyDescent="0.3">
      <c r="A190" s="638"/>
      <c r="B190" s="638"/>
      <c r="C190" s="624"/>
      <c r="D190" s="638"/>
      <c r="E190" s="624"/>
      <c r="F190" s="901"/>
      <c r="G190" s="638"/>
      <c r="H190" s="638"/>
      <c r="I190" s="638"/>
      <c r="J190" s="901"/>
      <c r="K190" s="638"/>
      <c r="L190" s="637" t="str">
        <f t="shared" si="13"/>
        <v xml:space="preserve"> </v>
      </c>
      <c r="M190" s="637" t="str">
        <f t="shared" si="14"/>
        <v xml:space="preserve"> </v>
      </c>
      <c r="N190" s="998" t="str">
        <f t="shared" si="15"/>
        <v xml:space="preserve"> </v>
      </c>
      <c r="P190" s="38">
        <f t="shared" si="16"/>
        <v>0</v>
      </c>
      <c r="S190" s="823"/>
      <c r="T190" s="823"/>
      <c r="U190" s="823"/>
      <c r="V190" s="638"/>
      <c r="W190" s="990"/>
      <c r="X190" s="686" t="str">
        <f t="shared" si="17"/>
        <v xml:space="preserve"> </v>
      </c>
      <c r="Y190" s="786" t="str">
        <f t="shared" si="18"/>
        <v xml:space="preserve">  </v>
      </c>
    </row>
    <row r="191" spans="1:25" ht="18.75" x14ac:dyDescent="0.3">
      <c r="A191" s="638"/>
      <c r="B191" s="638"/>
      <c r="C191" s="624"/>
      <c r="D191" s="638"/>
      <c r="E191" s="624"/>
      <c r="F191" s="901"/>
      <c r="G191" s="638"/>
      <c r="H191" s="638"/>
      <c r="I191" s="638"/>
      <c r="J191" s="901"/>
      <c r="K191" s="638"/>
      <c r="L191" s="637" t="str">
        <f t="shared" si="13"/>
        <v xml:space="preserve"> </v>
      </c>
      <c r="M191" s="637" t="str">
        <f t="shared" si="14"/>
        <v xml:space="preserve"> </v>
      </c>
      <c r="N191" s="998" t="str">
        <f t="shared" si="15"/>
        <v xml:space="preserve"> </v>
      </c>
      <c r="P191" s="38">
        <f t="shared" si="16"/>
        <v>0</v>
      </c>
      <c r="S191" s="823"/>
      <c r="T191" s="823"/>
      <c r="U191" s="823"/>
      <c r="V191" s="638"/>
      <c r="W191" s="990"/>
      <c r="X191" s="686" t="str">
        <f t="shared" si="17"/>
        <v xml:space="preserve"> </v>
      </c>
      <c r="Y191" s="786" t="str">
        <f t="shared" si="18"/>
        <v xml:space="preserve">  </v>
      </c>
    </row>
    <row r="192" spans="1:25" ht="18.75" x14ac:dyDescent="0.3">
      <c r="A192" s="638"/>
      <c r="B192" s="638"/>
      <c r="C192" s="624"/>
      <c r="D192" s="638"/>
      <c r="E192" s="624"/>
      <c r="F192" s="901"/>
      <c r="G192" s="638"/>
      <c r="H192" s="638"/>
      <c r="I192" s="638"/>
      <c r="J192" s="901"/>
      <c r="K192" s="638"/>
      <c r="L192" s="637" t="str">
        <f t="shared" si="13"/>
        <v xml:space="preserve"> </v>
      </c>
      <c r="M192" s="637" t="str">
        <f t="shared" si="14"/>
        <v xml:space="preserve"> </v>
      </c>
      <c r="N192" s="998" t="str">
        <f t="shared" si="15"/>
        <v xml:space="preserve"> </v>
      </c>
      <c r="P192" s="38">
        <f t="shared" si="16"/>
        <v>0</v>
      </c>
      <c r="S192" s="823"/>
      <c r="T192" s="823"/>
      <c r="U192" s="823"/>
      <c r="V192" s="638"/>
      <c r="W192" s="990"/>
      <c r="X192" s="686" t="str">
        <f t="shared" si="17"/>
        <v xml:space="preserve"> </v>
      </c>
      <c r="Y192" s="786" t="str">
        <f t="shared" si="18"/>
        <v xml:space="preserve">  </v>
      </c>
    </row>
    <row r="193" spans="1:25" ht="18.75" x14ac:dyDescent="0.3">
      <c r="A193" s="638"/>
      <c r="B193" s="638"/>
      <c r="C193" s="624"/>
      <c r="D193" s="638"/>
      <c r="E193" s="624"/>
      <c r="F193" s="901"/>
      <c r="G193" s="638"/>
      <c r="H193" s="638"/>
      <c r="I193" s="638"/>
      <c r="J193" s="901"/>
      <c r="K193" s="638"/>
      <c r="L193" s="637" t="str">
        <f t="shared" si="13"/>
        <v xml:space="preserve"> </v>
      </c>
      <c r="M193" s="637" t="str">
        <f t="shared" si="14"/>
        <v xml:space="preserve"> </v>
      </c>
      <c r="N193" s="998" t="str">
        <f t="shared" si="15"/>
        <v xml:space="preserve"> </v>
      </c>
      <c r="P193" s="38">
        <f t="shared" si="16"/>
        <v>0</v>
      </c>
      <c r="S193" s="823"/>
      <c r="T193" s="823"/>
      <c r="U193" s="823"/>
      <c r="V193" s="638"/>
      <c r="W193" s="990"/>
      <c r="X193" s="686" t="str">
        <f t="shared" si="17"/>
        <v xml:space="preserve"> </v>
      </c>
      <c r="Y193" s="786" t="str">
        <f t="shared" si="18"/>
        <v xml:space="preserve">  </v>
      </c>
    </row>
    <row r="194" spans="1:25" ht="18.75" x14ac:dyDescent="0.3">
      <c r="A194" s="638"/>
      <c r="B194" s="638"/>
      <c r="C194" s="624"/>
      <c r="D194" s="638"/>
      <c r="E194" s="624"/>
      <c r="F194" s="901"/>
      <c r="G194" s="638"/>
      <c r="H194" s="638"/>
      <c r="I194" s="638"/>
      <c r="J194" s="901"/>
      <c r="K194" s="638"/>
      <c r="L194" s="637" t="str">
        <f t="shared" si="13"/>
        <v xml:space="preserve"> </v>
      </c>
      <c r="M194" s="637" t="str">
        <f t="shared" si="14"/>
        <v xml:space="preserve"> </v>
      </c>
      <c r="N194" s="998" t="str">
        <f t="shared" si="15"/>
        <v xml:space="preserve"> </v>
      </c>
      <c r="P194" s="38">
        <f t="shared" si="16"/>
        <v>0</v>
      </c>
      <c r="S194" s="823"/>
      <c r="T194" s="823"/>
      <c r="U194" s="823"/>
      <c r="V194" s="638"/>
      <c r="W194" s="990"/>
      <c r="X194" s="686" t="str">
        <f t="shared" si="17"/>
        <v xml:space="preserve"> </v>
      </c>
      <c r="Y194" s="786" t="str">
        <f t="shared" si="18"/>
        <v xml:space="preserve">  </v>
      </c>
    </row>
    <row r="195" spans="1:25" ht="18.75" x14ac:dyDescent="0.3">
      <c r="A195" s="638"/>
      <c r="B195" s="638"/>
      <c r="C195" s="624"/>
      <c r="D195" s="638"/>
      <c r="E195" s="624"/>
      <c r="F195" s="901"/>
      <c r="G195" s="638"/>
      <c r="H195" s="638"/>
      <c r="I195" s="638"/>
      <c r="J195" s="901"/>
      <c r="K195" s="638"/>
      <c r="L195" s="637" t="str">
        <f t="shared" si="13"/>
        <v xml:space="preserve"> </v>
      </c>
      <c r="M195" s="637" t="str">
        <f t="shared" si="14"/>
        <v xml:space="preserve"> </v>
      </c>
      <c r="N195" s="998" t="str">
        <f t="shared" si="15"/>
        <v xml:space="preserve"> </v>
      </c>
      <c r="P195" s="38">
        <f t="shared" si="16"/>
        <v>0</v>
      </c>
      <c r="S195" s="823"/>
      <c r="T195" s="823"/>
      <c r="U195" s="823"/>
      <c r="V195" s="638"/>
      <c r="W195" s="990"/>
      <c r="X195" s="686" t="str">
        <f t="shared" si="17"/>
        <v xml:space="preserve"> </v>
      </c>
      <c r="Y195" s="786" t="str">
        <f t="shared" si="18"/>
        <v xml:space="preserve">  </v>
      </c>
    </row>
    <row r="196" spans="1:25" ht="18.75" x14ac:dyDescent="0.3">
      <c r="A196" s="638"/>
      <c r="B196" s="638"/>
      <c r="C196" s="624"/>
      <c r="D196" s="638"/>
      <c r="E196" s="624"/>
      <c r="F196" s="901"/>
      <c r="G196" s="638"/>
      <c r="H196" s="638"/>
      <c r="I196" s="638"/>
      <c r="J196" s="901"/>
      <c r="K196" s="638"/>
      <c r="L196" s="637" t="str">
        <f t="shared" si="13"/>
        <v xml:space="preserve"> </v>
      </c>
      <c r="M196" s="637" t="str">
        <f t="shared" si="14"/>
        <v xml:space="preserve"> </v>
      </c>
      <c r="N196" s="998" t="str">
        <f t="shared" si="15"/>
        <v xml:space="preserve"> </v>
      </c>
      <c r="P196" s="38">
        <f t="shared" si="16"/>
        <v>0</v>
      </c>
      <c r="S196" s="823"/>
      <c r="T196" s="823"/>
      <c r="U196" s="823"/>
      <c r="V196" s="638"/>
      <c r="W196" s="990"/>
      <c r="X196" s="686" t="str">
        <f t="shared" si="17"/>
        <v xml:space="preserve"> </v>
      </c>
      <c r="Y196" s="786" t="str">
        <f t="shared" si="18"/>
        <v xml:space="preserve">  </v>
      </c>
    </row>
    <row r="197" spans="1:25" ht="18.75" x14ac:dyDescent="0.3">
      <c r="A197" s="638"/>
      <c r="B197" s="638"/>
      <c r="C197" s="624"/>
      <c r="D197" s="638"/>
      <c r="E197" s="624"/>
      <c r="F197" s="901"/>
      <c r="G197" s="638"/>
      <c r="H197" s="638"/>
      <c r="I197" s="638"/>
      <c r="J197" s="901"/>
      <c r="K197" s="638"/>
      <c r="L197" s="637" t="str">
        <f t="shared" si="13"/>
        <v xml:space="preserve"> </v>
      </c>
      <c r="M197" s="637" t="str">
        <f t="shared" si="14"/>
        <v xml:space="preserve"> </v>
      </c>
      <c r="N197" s="998" t="str">
        <f t="shared" si="15"/>
        <v xml:space="preserve"> </v>
      </c>
      <c r="P197" s="38">
        <f t="shared" si="16"/>
        <v>0</v>
      </c>
      <c r="S197" s="823"/>
      <c r="T197" s="823"/>
      <c r="U197" s="823"/>
      <c r="V197" s="638"/>
      <c r="W197" s="990"/>
      <c r="X197" s="686" t="str">
        <f t="shared" si="17"/>
        <v xml:space="preserve"> </v>
      </c>
      <c r="Y197" s="786" t="str">
        <f t="shared" si="18"/>
        <v xml:space="preserve">  </v>
      </c>
    </row>
    <row r="198" spans="1:25" ht="18.75" x14ac:dyDescent="0.3">
      <c r="A198" s="638"/>
      <c r="B198" s="638"/>
      <c r="C198" s="624"/>
      <c r="D198" s="638"/>
      <c r="E198" s="624"/>
      <c r="F198" s="901"/>
      <c r="G198" s="638"/>
      <c r="H198" s="638"/>
      <c r="I198" s="638"/>
      <c r="J198" s="901"/>
      <c r="K198" s="638"/>
      <c r="L198" s="637" t="str">
        <f t="shared" si="13"/>
        <v xml:space="preserve"> </v>
      </c>
      <c r="M198" s="637" t="str">
        <f t="shared" si="14"/>
        <v xml:space="preserve"> </v>
      </c>
      <c r="N198" s="998" t="str">
        <f t="shared" si="15"/>
        <v xml:space="preserve"> </v>
      </c>
      <c r="P198" s="38">
        <f t="shared" si="16"/>
        <v>0</v>
      </c>
      <c r="S198" s="823"/>
      <c r="T198" s="823"/>
      <c r="U198" s="823"/>
      <c r="V198" s="638"/>
      <c r="W198" s="990"/>
      <c r="X198" s="686" t="str">
        <f t="shared" si="17"/>
        <v xml:space="preserve"> </v>
      </c>
      <c r="Y198" s="786" t="str">
        <f t="shared" si="18"/>
        <v xml:space="preserve">  </v>
      </c>
    </row>
    <row r="199" spans="1:25" ht="18.75" x14ac:dyDescent="0.3">
      <c r="A199" s="638"/>
      <c r="B199" s="638"/>
      <c r="C199" s="624"/>
      <c r="D199" s="638"/>
      <c r="E199" s="624"/>
      <c r="F199" s="901"/>
      <c r="G199" s="638"/>
      <c r="H199" s="638"/>
      <c r="I199" s="638"/>
      <c r="J199" s="901"/>
      <c r="K199" s="638"/>
      <c r="L199" s="637" t="str">
        <f t="shared" ref="L199:L262" si="19">IF(K199&gt;0,K199*0.187*10^-3," ")</f>
        <v xml:space="preserve"> </v>
      </c>
      <c r="M199" s="637" t="str">
        <f t="shared" ref="M199:M262" si="20">IFERROR(I199/H199," ")</f>
        <v xml:space="preserve"> </v>
      </c>
      <c r="N199" s="998" t="str">
        <f t="shared" ref="N199:N262" si="21">IFERROR(J199/F199," ")</f>
        <v xml:space="preserve"> </v>
      </c>
      <c r="P199" s="38">
        <f t="shared" ref="P199:P262" si="22">IF(E199="Si",1,0)</f>
        <v>0</v>
      </c>
      <c r="S199" s="823"/>
      <c r="T199" s="823"/>
      <c r="U199" s="823"/>
      <c r="V199" s="638"/>
      <c r="W199" s="990"/>
      <c r="X199" s="686" t="str">
        <f t="shared" ref="X199:X262" si="23">IF(W199&gt;0,W199*0.187*10^-3," ")</f>
        <v xml:space="preserve"> </v>
      </c>
      <c r="Y199" s="786" t="str">
        <f t="shared" si="18"/>
        <v xml:space="preserve">  </v>
      </c>
    </row>
    <row r="200" spans="1:25" ht="18.75" x14ac:dyDescent="0.3">
      <c r="A200" s="638"/>
      <c r="B200" s="638"/>
      <c r="C200" s="624"/>
      <c r="D200" s="638"/>
      <c r="E200" s="624"/>
      <c r="F200" s="901"/>
      <c r="G200" s="638"/>
      <c r="H200" s="638"/>
      <c r="I200" s="638"/>
      <c r="J200" s="901"/>
      <c r="K200" s="638"/>
      <c r="L200" s="637" t="str">
        <f t="shared" si="19"/>
        <v xml:space="preserve"> </v>
      </c>
      <c r="M200" s="637" t="str">
        <f t="shared" si="20"/>
        <v xml:space="preserve"> </v>
      </c>
      <c r="N200" s="998" t="str">
        <f t="shared" si="21"/>
        <v xml:space="preserve"> </v>
      </c>
      <c r="P200" s="38">
        <f t="shared" si="22"/>
        <v>0</v>
      </c>
      <c r="S200" s="823"/>
      <c r="T200" s="823"/>
      <c r="U200" s="823"/>
      <c r="V200" s="638"/>
      <c r="W200" s="990"/>
      <c r="X200" s="686" t="str">
        <f t="shared" si="23"/>
        <v xml:space="preserve"> </v>
      </c>
      <c r="Y200" s="786" t="str">
        <f t="shared" si="18"/>
        <v xml:space="preserve">  </v>
      </c>
    </row>
    <row r="201" spans="1:25" ht="18.75" x14ac:dyDescent="0.3">
      <c r="A201" s="638"/>
      <c r="B201" s="638"/>
      <c r="C201" s="624"/>
      <c r="D201" s="638"/>
      <c r="E201" s="624"/>
      <c r="F201" s="901"/>
      <c r="G201" s="638"/>
      <c r="H201" s="638"/>
      <c r="I201" s="638"/>
      <c r="J201" s="901"/>
      <c r="K201" s="638"/>
      <c r="L201" s="637" t="str">
        <f t="shared" si="19"/>
        <v xml:space="preserve"> </v>
      </c>
      <c r="M201" s="637" t="str">
        <f t="shared" si="20"/>
        <v xml:space="preserve"> </v>
      </c>
      <c r="N201" s="998" t="str">
        <f t="shared" si="21"/>
        <v xml:space="preserve"> </v>
      </c>
      <c r="P201" s="38">
        <f t="shared" si="22"/>
        <v>0</v>
      </c>
      <c r="S201" s="823"/>
      <c r="T201" s="823"/>
      <c r="U201" s="823"/>
      <c r="V201" s="638"/>
      <c r="W201" s="990"/>
      <c r="X201" s="686" t="str">
        <f t="shared" si="23"/>
        <v xml:space="preserve"> </v>
      </c>
      <c r="Y201" s="786" t="str">
        <f t="shared" si="18"/>
        <v xml:space="preserve">  </v>
      </c>
    </row>
    <row r="202" spans="1:25" ht="18.75" x14ac:dyDescent="0.3">
      <c r="A202" s="638"/>
      <c r="B202" s="638"/>
      <c r="C202" s="624"/>
      <c r="D202" s="638"/>
      <c r="E202" s="624"/>
      <c r="F202" s="901"/>
      <c r="G202" s="638"/>
      <c r="H202" s="638"/>
      <c r="I202" s="638"/>
      <c r="J202" s="901"/>
      <c r="K202" s="638"/>
      <c r="L202" s="637" t="str">
        <f t="shared" si="19"/>
        <v xml:space="preserve"> </v>
      </c>
      <c r="M202" s="637" t="str">
        <f t="shared" si="20"/>
        <v xml:space="preserve"> </v>
      </c>
      <c r="N202" s="998" t="str">
        <f t="shared" si="21"/>
        <v xml:space="preserve"> </v>
      </c>
      <c r="P202" s="38">
        <f t="shared" si="22"/>
        <v>0</v>
      </c>
      <c r="S202" s="823"/>
      <c r="T202" s="823"/>
      <c r="U202" s="823"/>
      <c r="V202" s="638"/>
      <c r="W202" s="990"/>
      <c r="X202" s="686" t="str">
        <f t="shared" si="23"/>
        <v xml:space="preserve"> </v>
      </c>
      <c r="Y202" s="786" t="str">
        <f t="shared" si="18"/>
        <v xml:space="preserve">  </v>
      </c>
    </row>
    <row r="203" spans="1:25" ht="18.75" x14ac:dyDescent="0.3">
      <c r="A203" s="638"/>
      <c r="B203" s="638"/>
      <c r="C203" s="624"/>
      <c r="D203" s="638"/>
      <c r="E203" s="624"/>
      <c r="F203" s="901"/>
      <c r="G203" s="638"/>
      <c r="H203" s="638"/>
      <c r="I203" s="638"/>
      <c r="J203" s="901"/>
      <c r="K203" s="638"/>
      <c r="L203" s="637" t="str">
        <f t="shared" si="19"/>
        <v xml:space="preserve"> </v>
      </c>
      <c r="M203" s="637" t="str">
        <f t="shared" si="20"/>
        <v xml:space="preserve"> </v>
      </c>
      <c r="N203" s="998" t="str">
        <f t="shared" si="21"/>
        <v xml:space="preserve"> </v>
      </c>
      <c r="P203" s="38">
        <f t="shared" si="22"/>
        <v>0</v>
      </c>
      <c r="S203" s="823"/>
      <c r="T203" s="823"/>
      <c r="U203" s="823"/>
      <c r="V203" s="638"/>
      <c r="W203" s="990"/>
      <c r="X203" s="686" t="str">
        <f t="shared" si="23"/>
        <v xml:space="preserve"> </v>
      </c>
      <c r="Y203" s="786" t="str">
        <f t="shared" si="18"/>
        <v xml:space="preserve">  </v>
      </c>
    </row>
    <row r="204" spans="1:25" ht="18.75" x14ac:dyDescent="0.3">
      <c r="A204" s="638"/>
      <c r="B204" s="638"/>
      <c r="C204" s="624"/>
      <c r="D204" s="638"/>
      <c r="E204" s="624"/>
      <c r="F204" s="901"/>
      <c r="G204" s="638"/>
      <c r="H204" s="638"/>
      <c r="I204" s="638"/>
      <c r="J204" s="901"/>
      <c r="K204" s="638"/>
      <c r="L204" s="637" t="str">
        <f t="shared" si="19"/>
        <v xml:space="preserve"> </v>
      </c>
      <c r="M204" s="637" t="str">
        <f t="shared" si="20"/>
        <v xml:space="preserve"> </v>
      </c>
      <c r="N204" s="998" t="str">
        <f t="shared" si="21"/>
        <v xml:space="preserve"> </v>
      </c>
      <c r="P204" s="38">
        <f t="shared" si="22"/>
        <v>0</v>
      </c>
      <c r="S204" s="823"/>
      <c r="T204" s="823"/>
      <c r="U204" s="823"/>
      <c r="V204" s="638"/>
      <c r="W204" s="990"/>
      <c r="X204" s="686" t="str">
        <f t="shared" si="23"/>
        <v xml:space="preserve"> </v>
      </c>
      <c r="Y204" s="786" t="str">
        <f t="shared" si="18"/>
        <v xml:space="preserve">  </v>
      </c>
    </row>
    <row r="205" spans="1:25" ht="18.75" x14ac:dyDescent="0.3">
      <c r="A205" s="638"/>
      <c r="B205" s="638"/>
      <c r="C205" s="624"/>
      <c r="D205" s="638"/>
      <c r="E205" s="624"/>
      <c r="F205" s="901"/>
      <c r="G205" s="638"/>
      <c r="H205" s="638"/>
      <c r="I205" s="638"/>
      <c r="J205" s="901"/>
      <c r="K205" s="638"/>
      <c r="L205" s="637" t="str">
        <f t="shared" si="19"/>
        <v xml:space="preserve"> </v>
      </c>
      <c r="M205" s="637" t="str">
        <f t="shared" si="20"/>
        <v xml:space="preserve"> </v>
      </c>
      <c r="N205" s="998" t="str">
        <f t="shared" si="21"/>
        <v xml:space="preserve"> </v>
      </c>
      <c r="P205" s="38">
        <f t="shared" si="22"/>
        <v>0</v>
      </c>
      <c r="S205" s="823"/>
      <c r="T205" s="823"/>
      <c r="U205" s="823"/>
      <c r="V205" s="638"/>
      <c r="W205" s="990"/>
      <c r="X205" s="686" t="str">
        <f t="shared" si="23"/>
        <v xml:space="preserve"> </v>
      </c>
      <c r="Y205" s="786" t="str">
        <f t="shared" si="18"/>
        <v xml:space="preserve">  </v>
      </c>
    </row>
    <row r="206" spans="1:25" ht="18.75" x14ac:dyDescent="0.3">
      <c r="A206" s="638"/>
      <c r="B206" s="638"/>
      <c r="C206" s="624"/>
      <c r="D206" s="638"/>
      <c r="E206" s="624"/>
      <c r="F206" s="901"/>
      <c r="G206" s="638"/>
      <c r="H206" s="638"/>
      <c r="I206" s="638"/>
      <c r="J206" s="901"/>
      <c r="K206" s="638"/>
      <c r="L206" s="637" t="str">
        <f t="shared" si="19"/>
        <v xml:space="preserve"> </v>
      </c>
      <c r="M206" s="637" t="str">
        <f t="shared" si="20"/>
        <v xml:space="preserve"> </v>
      </c>
      <c r="N206" s="998" t="str">
        <f t="shared" si="21"/>
        <v xml:space="preserve"> </v>
      </c>
      <c r="P206" s="38">
        <f t="shared" si="22"/>
        <v>0</v>
      </c>
      <c r="S206" s="823"/>
      <c r="T206" s="823"/>
      <c r="U206" s="823"/>
      <c r="V206" s="638"/>
      <c r="W206" s="990"/>
      <c r="X206" s="686" t="str">
        <f t="shared" si="23"/>
        <v xml:space="preserve"> </v>
      </c>
      <c r="Y206" s="786" t="str">
        <f t="shared" si="18"/>
        <v xml:space="preserve">  </v>
      </c>
    </row>
    <row r="207" spans="1:25" ht="18.75" x14ac:dyDescent="0.3">
      <c r="A207" s="638"/>
      <c r="B207" s="638"/>
      <c r="C207" s="624"/>
      <c r="D207" s="638"/>
      <c r="E207" s="624"/>
      <c r="F207" s="901"/>
      <c r="G207" s="638"/>
      <c r="H207" s="638"/>
      <c r="I207" s="638"/>
      <c r="J207" s="901"/>
      <c r="K207" s="638"/>
      <c r="L207" s="637" t="str">
        <f t="shared" si="19"/>
        <v xml:space="preserve"> </v>
      </c>
      <c r="M207" s="637" t="str">
        <f t="shared" si="20"/>
        <v xml:space="preserve"> </v>
      </c>
      <c r="N207" s="998" t="str">
        <f t="shared" si="21"/>
        <v xml:space="preserve"> </v>
      </c>
      <c r="P207" s="38">
        <f t="shared" si="22"/>
        <v>0</v>
      </c>
      <c r="S207" s="823"/>
      <c r="T207" s="823"/>
      <c r="U207" s="823"/>
      <c r="V207" s="638"/>
      <c r="W207" s="990"/>
      <c r="X207" s="686" t="str">
        <f t="shared" si="23"/>
        <v xml:space="preserve"> </v>
      </c>
      <c r="Y207" s="786" t="str">
        <f t="shared" si="18"/>
        <v xml:space="preserve">  </v>
      </c>
    </row>
    <row r="208" spans="1:25" ht="18.75" x14ac:dyDescent="0.3">
      <c r="A208" s="638"/>
      <c r="B208" s="638"/>
      <c r="C208" s="624"/>
      <c r="D208" s="638"/>
      <c r="E208" s="624"/>
      <c r="F208" s="901"/>
      <c r="G208" s="638"/>
      <c r="H208" s="638"/>
      <c r="I208" s="638"/>
      <c r="J208" s="901"/>
      <c r="K208" s="638"/>
      <c r="L208" s="637" t="str">
        <f t="shared" si="19"/>
        <v xml:space="preserve"> </v>
      </c>
      <c r="M208" s="637" t="str">
        <f t="shared" si="20"/>
        <v xml:space="preserve"> </v>
      </c>
      <c r="N208" s="998" t="str">
        <f t="shared" si="21"/>
        <v xml:space="preserve"> </v>
      </c>
      <c r="P208" s="38">
        <f t="shared" si="22"/>
        <v>0</v>
      </c>
      <c r="S208" s="823"/>
      <c r="T208" s="823"/>
      <c r="U208" s="823"/>
      <c r="V208" s="638"/>
      <c r="W208" s="990"/>
      <c r="X208" s="686" t="str">
        <f t="shared" si="23"/>
        <v xml:space="preserve"> </v>
      </c>
      <c r="Y208" s="786" t="str">
        <f t="shared" si="18"/>
        <v xml:space="preserve">  </v>
      </c>
    </row>
    <row r="209" spans="1:25" ht="18.75" x14ac:dyDescent="0.3">
      <c r="A209" s="638"/>
      <c r="B209" s="638"/>
      <c r="C209" s="624"/>
      <c r="D209" s="638"/>
      <c r="E209" s="624"/>
      <c r="F209" s="901"/>
      <c r="G209" s="638"/>
      <c r="H209" s="638"/>
      <c r="I209" s="638"/>
      <c r="J209" s="901"/>
      <c r="K209" s="638"/>
      <c r="L209" s="637" t="str">
        <f t="shared" si="19"/>
        <v xml:space="preserve"> </v>
      </c>
      <c r="M209" s="637" t="str">
        <f t="shared" si="20"/>
        <v xml:space="preserve"> </v>
      </c>
      <c r="N209" s="998" t="str">
        <f t="shared" si="21"/>
        <v xml:space="preserve"> </v>
      </c>
      <c r="P209" s="38">
        <f t="shared" si="22"/>
        <v>0</v>
      </c>
      <c r="S209" s="823"/>
      <c r="T209" s="823"/>
      <c r="U209" s="823"/>
      <c r="V209" s="638"/>
      <c r="W209" s="990"/>
      <c r="X209" s="686" t="str">
        <f t="shared" si="23"/>
        <v xml:space="preserve"> </v>
      </c>
      <c r="Y209" s="786" t="str">
        <f t="shared" si="18"/>
        <v xml:space="preserve">  </v>
      </c>
    </row>
    <row r="210" spans="1:25" ht="18.75" x14ac:dyDescent="0.3">
      <c r="A210" s="638"/>
      <c r="B210" s="638"/>
      <c r="C210" s="624"/>
      <c r="D210" s="638"/>
      <c r="E210" s="624"/>
      <c r="F210" s="901"/>
      <c r="G210" s="638"/>
      <c r="H210" s="638"/>
      <c r="I210" s="638"/>
      <c r="J210" s="901"/>
      <c r="K210" s="638"/>
      <c r="L210" s="637" t="str">
        <f t="shared" si="19"/>
        <v xml:space="preserve"> </v>
      </c>
      <c r="M210" s="637" t="str">
        <f t="shared" si="20"/>
        <v xml:space="preserve"> </v>
      </c>
      <c r="N210" s="998" t="str">
        <f t="shared" si="21"/>
        <v xml:space="preserve"> </v>
      </c>
      <c r="P210" s="38">
        <f t="shared" si="22"/>
        <v>0</v>
      </c>
      <c r="S210" s="823"/>
      <c r="T210" s="823"/>
      <c r="U210" s="823"/>
      <c r="V210" s="638"/>
      <c r="W210" s="990"/>
      <c r="X210" s="686" t="str">
        <f t="shared" si="23"/>
        <v xml:space="preserve"> </v>
      </c>
      <c r="Y210" s="786" t="str">
        <f t="shared" ref="Y210:Y273" si="24">IFERROR(W210/V210,"  ")</f>
        <v xml:space="preserve">  </v>
      </c>
    </row>
    <row r="211" spans="1:25" ht="18.75" x14ac:dyDescent="0.3">
      <c r="A211" s="638"/>
      <c r="B211" s="638"/>
      <c r="C211" s="624"/>
      <c r="D211" s="638"/>
      <c r="E211" s="624"/>
      <c r="F211" s="901"/>
      <c r="G211" s="638"/>
      <c r="H211" s="638"/>
      <c r="I211" s="638"/>
      <c r="J211" s="901"/>
      <c r="K211" s="638"/>
      <c r="L211" s="637" t="str">
        <f t="shared" si="19"/>
        <v xml:space="preserve"> </v>
      </c>
      <c r="M211" s="637" t="str">
        <f t="shared" si="20"/>
        <v xml:space="preserve"> </v>
      </c>
      <c r="N211" s="998" t="str">
        <f t="shared" si="21"/>
        <v xml:space="preserve"> </v>
      </c>
      <c r="P211" s="38">
        <f t="shared" si="22"/>
        <v>0</v>
      </c>
      <c r="S211" s="823"/>
      <c r="T211" s="823"/>
      <c r="U211" s="823"/>
      <c r="V211" s="638"/>
      <c r="W211" s="990"/>
      <c r="X211" s="686" t="str">
        <f t="shared" si="23"/>
        <v xml:space="preserve"> </v>
      </c>
      <c r="Y211" s="786" t="str">
        <f t="shared" si="24"/>
        <v xml:space="preserve">  </v>
      </c>
    </row>
    <row r="212" spans="1:25" ht="18.75" x14ac:dyDescent="0.3">
      <c r="A212" s="638"/>
      <c r="B212" s="638"/>
      <c r="C212" s="624"/>
      <c r="D212" s="638"/>
      <c r="E212" s="624"/>
      <c r="F212" s="901"/>
      <c r="G212" s="638"/>
      <c r="H212" s="638"/>
      <c r="I212" s="638"/>
      <c r="J212" s="901"/>
      <c r="K212" s="638"/>
      <c r="L212" s="637" t="str">
        <f t="shared" si="19"/>
        <v xml:space="preserve"> </v>
      </c>
      <c r="M212" s="637" t="str">
        <f t="shared" si="20"/>
        <v xml:space="preserve"> </v>
      </c>
      <c r="N212" s="998" t="str">
        <f t="shared" si="21"/>
        <v xml:space="preserve"> </v>
      </c>
      <c r="P212" s="38">
        <f t="shared" si="22"/>
        <v>0</v>
      </c>
      <c r="S212" s="823"/>
      <c r="T212" s="823"/>
      <c r="U212" s="823"/>
      <c r="V212" s="638"/>
      <c r="W212" s="990"/>
      <c r="X212" s="686" t="str">
        <f t="shared" si="23"/>
        <v xml:space="preserve"> </v>
      </c>
      <c r="Y212" s="786" t="str">
        <f t="shared" si="24"/>
        <v xml:space="preserve">  </v>
      </c>
    </row>
    <row r="213" spans="1:25" ht="18.75" x14ac:dyDescent="0.3">
      <c r="A213" s="638"/>
      <c r="B213" s="638"/>
      <c r="C213" s="624"/>
      <c r="D213" s="638"/>
      <c r="E213" s="624"/>
      <c r="F213" s="901"/>
      <c r="G213" s="638"/>
      <c r="H213" s="638"/>
      <c r="I213" s="638"/>
      <c r="J213" s="901"/>
      <c r="K213" s="638"/>
      <c r="L213" s="637" t="str">
        <f t="shared" si="19"/>
        <v xml:space="preserve"> </v>
      </c>
      <c r="M213" s="637" t="str">
        <f t="shared" si="20"/>
        <v xml:space="preserve"> </v>
      </c>
      <c r="N213" s="998" t="str">
        <f t="shared" si="21"/>
        <v xml:space="preserve"> </v>
      </c>
      <c r="P213" s="38">
        <f t="shared" si="22"/>
        <v>0</v>
      </c>
      <c r="S213" s="823"/>
      <c r="T213" s="823"/>
      <c r="U213" s="823"/>
      <c r="V213" s="638"/>
      <c r="W213" s="990"/>
      <c r="X213" s="686" t="str">
        <f t="shared" si="23"/>
        <v xml:space="preserve"> </v>
      </c>
      <c r="Y213" s="786" t="str">
        <f t="shared" si="24"/>
        <v xml:space="preserve">  </v>
      </c>
    </row>
    <row r="214" spans="1:25" ht="18.75" x14ac:dyDescent="0.3">
      <c r="A214" s="638"/>
      <c r="B214" s="638"/>
      <c r="C214" s="624"/>
      <c r="D214" s="638"/>
      <c r="E214" s="624"/>
      <c r="F214" s="901"/>
      <c r="G214" s="638"/>
      <c r="H214" s="638"/>
      <c r="I214" s="638"/>
      <c r="J214" s="901"/>
      <c r="K214" s="638"/>
      <c r="L214" s="637" t="str">
        <f t="shared" si="19"/>
        <v xml:space="preserve"> </v>
      </c>
      <c r="M214" s="637" t="str">
        <f t="shared" si="20"/>
        <v xml:space="preserve"> </v>
      </c>
      <c r="N214" s="998" t="str">
        <f t="shared" si="21"/>
        <v xml:space="preserve"> </v>
      </c>
      <c r="P214" s="38">
        <f t="shared" si="22"/>
        <v>0</v>
      </c>
      <c r="S214" s="823"/>
      <c r="T214" s="823"/>
      <c r="U214" s="823"/>
      <c r="V214" s="638"/>
      <c r="W214" s="990"/>
      <c r="X214" s="686" t="str">
        <f t="shared" si="23"/>
        <v xml:space="preserve"> </v>
      </c>
      <c r="Y214" s="786" t="str">
        <f t="shared" si="24"/>
        <v xml:space="preserve">  </v>
      </c>
    </row>
    <row r="215" spans="1:25" ht="18.75" x14ac:dyDescent="0.3">
      <c r="A215" s="638"/>
      <c r="B215" s="638"/>
      <c r="C215" s="624"/>
      <c r="D215" s="638"/>
      <c r="E215" s="624"/>
      <c r="F215" s="901"/>
      <c r="G215" s="638"/>
      <c r="H215" s="638"/>
      <c r="I215" s="638"/>
      <c r="J215" s="901"/>
      <c r="K215" s="638"/>
      <c r="L215" s="637" t="str">
        <f t="shared" si="19"/>
        <v xml:space="preserve"> </v>
      </c>
      <c r="M215" s="637" t="str">
        <f t="shared" si="20"/>
        <v xml:space="preserve"> </v>
      </c>
      <c r="N215" s="998" t="str">
        <f t="shared" si="21"/>
        <v xml:space="preserve"> </v>
      </c>
      <c r="P215" s="38">
        <f t="shared" si="22"/>
        <v>0</v>
      </c>
      <c r="S215" s="823"/>
      <c r="T215" s="823"/>
      <c r="U215" s="823"/>
      <c r="V215" s="638"/>
      <c r="W215" s="990"/>
      <c r="X215" s="686" t="str">
        <f t="shared" si="23"/>
        <v xml:space="preserve"> </v>
      </c>
      <c r="Y215" s="786" t="str">
        <f t="shared" si="24"/>
        <v xml:space="preserve">  </v>
      </c>
    </row>
    <row r="216" spans="1:25" ht="18.75" x14ac:dyDescent="0.3">
      <c r="A216" s="638"/>
      <c r="B216" s="638"/>
      <c r="C216" s="624"/>
      <c r="D216" s="638"/>
      <c r="E216" s="624"/>
      <c r="F216" s="901"/>
      <c r="G216" s="638"/>
      <c r="H216" s="638"/>
      <c r="I216" s="638"/>
      <c r="J216" s="901"/>
      <c r="K216" s="638"/>
      <c r="L216" s="637" t="str">
        <f t="shared" si="19"/>
        <v xml:space="preserve"> </v>
      </c>
      <c r="M216" s="637" t="str">
        <f t="shared" si="20"/>
        <v xml:space="preserve"> </v>
      </c>
      <c r="N216" s="998" t="str">
        <f t="shared" si="21"/>
        <v xml:space="preserve"> </v>
      </c>
      <c r="P216" s="38">
        <f t="shared" si="22"/>
        <v>0</v>
      </c>
      <c r="S216" s="823"/>
      <c r="T216" s="823"/>
      <c r="U216" s="823"/>
      <c r="V216" s="638"/>
      <c r="W216" s="990"/>
      <c r="X216" s="686" t="str">
        <f t="shared" si="23"/>
        <v xml:space="preserve"> </v>
      </c>
      <c r="Y216" s="786" t="str">
        <f t="shared" si="24"/>
        <v xml:space="preserve">  </v>
      </c>
    </row>
    <row r="217" spans="1:25" ht="18.75" x14ac:dyDescent="0.3">
      <c r="A217" s="638"/>
      <c r="B217" s="638"/>
      <c r="C217" s="624"/>
      <c r="D217" s="638"/>
      <c r="E217" s="624"/>
      <c r="F217" s="901"/>
      <c r="G217" s="638"/>
      <c r="H217" s="638"/>
      <c r="I217" s="638"/>
      <c r="J217" s="901"/>
      <c r="K217" s="638"/>
      <c r="L217" s="637" t="str">
        <f t="shared" si="19"/>
        <v xml:space="preserve"> </v>
      </c>
      <c r="M217" s="637" t="str">
        <f t="shared" si="20"/>
        <v xml:space="preserve"> </v>
      </c>
      <c r="N217" s="998" t="str">
        <f t="shared" si="21"/>
        <v xml:space="preserve"> </v>
      </c>
      <c r="P217" s="38">
        <f t="shared" si="22"/>
        <v>0</v>
      </c>
      <c r="S217" s="823"/>
      <c r="T217" s="823"/>
      <c r="U217" s="823"/>
      <c r="V217" s="638"/>
      <c r="W217" s="990"/>
      <c r="X217" s="686" t="str">
        <f t="shared" si="23"/>
        <v xml:space="preserve"> </v>
      </c>
      <c r="Y217" s="786" t="str">
        <f t="shared" si="24"/>
        <v xml:space="preserve">  </v>
      </c>
    </row>
    <row r="218" spans="1:25" ht="18.75" x14ac:dyDescent="0.3">
      <c r="A218" s="638"/>
      <c r="B218" s="638"/>
      <c r="C218" s="624"/>
      <c r="D218" s="638"/>
      <c r="E218" s="624"/>
      <c r="F218" s="901"/>
      <c r="G218" s="638"/>
      <c r="H218" s="638"/>
      <c r="I218" s="638"/>
      <c r="J218" s="901"/>
      <c r="K218" s="638"/>
      <c r="L218" s="637" t="str">
        <f t="shared" si="19"/>
        <v xml:space="preserve"> </v>
      </c>
      <c r="M218" s="637" t="str">
        <f t="shared" si="20"/>
        <v xml:space="preserve"> </v>
      </c>
      <c r="N218" s="998" t="str">
        <f t="shared" si="21"/>
        <v xml:space="preserve"> </v>
      </c>
      <c r="P218" s="38">
        <f t="shared" si="22"/>
        <v>0</v>
      </c>
      <c r="S218" s="823"/>
      <c r="T218" s="823"/>
      <c r="U218" s="823"/>
      <c r="V218" s="638"/>
      <c r="W218" s="990"/>
      <c r="X218" s="686" t="str">
        <f t="shared" si="23"/>
        <v xml:space="preserve"> </v>
      </c>
      <c r="Y218" s="786" t="str">
        <f t="shared" si="24"/>
        <v xml:space="preserve">  </v>
      </c>
    </row>
    <row r="219" spans="1:25" ht="18.75" x14ac:dyDescent="0.3">
      <c r="A219" s="638"/>
      <c r="B219" s="638"/>
      <c r="C219" s="624"/>
      <c r="D219" s="638"/>
      <c r="E219" s="624"/>
      <c r="F219" s="901"/>
      <c r="G219" s="638"/>
      <c r="H219" s="638"/>
      <c r="I219" s="638"/>
      <c r="J219" s="901"/>
      <c r="K219" s="638"/>
      <c r="L219" s="637" t="str">
        <f t="shared" si="19"/>
        <v xml:space="preserve"> </v>
      </c>
      <c r="M219" s="637" t="str">
        <f t="shared" si="20"/>
        <v xml:space="preserve"> </v>
      </c>
      <c r="N219" s="998" t="str">
        <f t="shared" si="21"/>
        <v xml:space="preserve"> </v>
      </c>
      <c r="P219" s="38">
        <f t="shared" si="22"/>
        <v>0</v>
      </c>
      <c r="S219" s="823"/>
      <c r="T219" s="823"/>
      <c r="U219" s="823"/>
      <c r="V219" s="638"/>
      <c r="W219" s="990"/>
      <c r="X219" s="686" t="str">
        <f t="shared" si="23"/>
        <v xml:space="preserve"> </v>
      </c>
      <c r="Y219" s="786" t="str">
        <f t="shared" si="24"/>
        <v xml:space="preserve">  </v>
      </c>
    </row>
    <row r="220" spans="1:25" ht="18.75" x14ac:dyDescent="0.3">
      <c r="A220" s="638"/>
      <c r="B220" s="638"/>
      <c r="C220" s="624"/>
      <c r="D220" s="638"/>
      <c r="E220" s="624"/>
      <c r="F220" s="901"/>
      <c r="G220" s="638"/>
      <c r="H220" s="638"/>
      <c r="I220" s="638"/>
      <c r="J220" s="901"/>
      <c r="K220" s="638"/>
      <c r="L220" s="637" t="str">
        <f t="shared" si="19"/>
        <v xml:space="preserve"> </v>
      </c>
      <c r="M220" s="637" t="str">
        <f t="shared" si="20"/>
        <v xml:space="preserve"> </v>
      </c>
      <c r="N220" s="998" t="str">
        <f t="shared" si="21"/>
        <v xml:space="preserve"> </v>
      </c>
      <c r="P220" s="38">
        <f t="shared" si="22"/>
        <v>0</v>
      </c>
      <c r="S220" s="823"/>
      <c r="T220" s="823"/>
      <c r="U220" s="823"/>
      <c r="V220" s="638"/>
      <c r="W220" s="990"/>
      <c r="X220" s="686" t="str">
        <f t="shared" si="23"/>
        <v xml:space="preserve"> </v>
      </c>
      <c r="Y220" s="786" t="str">
        <f t="shared" si="24"/>
        <v xml:space="preserve">  </v>
      </c>
    </row>
    <row r="221" spans="1:25" ht="18.75" x14ac:dyDescent="0.3">
      <c r="A221" s="638"/>
      <c r="B221" s="638"/>
      <c r="C221" s="624"/>
      <c r="D221" s="638"/>
      <c r="E221" s="624"/>
      <c r="F221" s="901"/>
      <c r="G221" s="638"/>
      <c r="H221" s="638"/>
      <c r="I221" s="638"/>
      <c r="J221" s="901"/>
      <c r="K221" s="638"/>
      <c r="L221" s="637" t="str">
        <f t="shared" si="19"/>
        <v xml:space="preserve"> </v>
      </c>
      <c r="M221" s="637" t="str">
        <f t="shared" si="20"/>
        <v xml:space="preserve"> </v>
      </c>
      <c r="N221" s="998" t="str">
        <f t="shared" si="21"/>
        <v xml:space="preserve"> </v>
      </c>
      <c r="P221" s="38">
        <f t="shared" si="22"/>
        <v>0</v>
      </c>
      <c r="S221" s="823"/>
      <c r="T221" s="823"/>
      <c r="U221" s="823"/>
      <c r="V221" s="638"/>
      <c r="W221" s="990"/>
      <c r="X221" s="686" t="str">
        <f t="shared" si="23"/>
        <v xml:space="preserve"> </v>
      </c>
      <c r="Y221" s="786" t="str">
        <f t="shared" si="24"/>
        <v xml:space="preserve">  </v>
      </c>
    </row>
    <row r="222" spans="1:25" ht="18.75" x14ac:dyDescent="0.3">
      <c r="A222" s="638"/>
      <c r="B222" s="638"/>
      <c r="C222" s="624"/>
      <c r="D222" s="638"/>
      <c r="E222" s="624"/>
      <c r="F222" s="901"/>
      <c r="G222" s="638"/>
      <c r="H222" s="638"/>
      <c r="I222" s="638"/>
      <c r="J222" s="901"/>
      <c r="K222" s="638"/>
      <c r="L222" s="637" t="str">
        <f t="shared" si="19"/>
        <v xml:space="preserve"> </v>
      </c>
      <c r="M222" s="637" t="str">
        <f t="shared" si="20"/>
        <v xml:space="preserve"> </v>
      </c>
      <c r="N222" s="998" t="str">
        <f t="shared" si="21"/>
        <v xml:space="preserve"> </v>
      </c>
      <c r="P222" s="38">
        <f t="shared" si="22"/>
        <v>0</v>
      </c>
      <c r="S222" s="823"/>
      <c r="T222" s="823"/>
      <c r="U222" s="823"/>
      <c r="V222" s="638"/>
      <c r="W222" s="990"/>
      <c r="X222" s="686" t="str">
        <f t="shared" si="23"/>
        <v xml:space="preserve"> </v>
      </c>
      <c r="Y222" s="786" t="str">
        <f t="shared" si="24"/>
        <v xml:space="preserve">  </v>
      </c>
    </row>
    <row r="223" spans="1:25" ht="18.75" x14ac:dyDescent="0.3">
      <c r="A223" s="638"/>
      <c r="B223" s="638"/>
      <c r="C223" s="624"/>
      <c r="D223" s="638"/>
      <c r="E223" s="624"/>
      <c r="F223" s="901"/>
      <c r="G223" s="638"/>
      <c r="H223" s="638"/>
      <c r="I223" s="638"/>
      <c r="J223" s="901"/>
      <c r="K223" s="638"/>
      <c r="L223" s="637" t="str">
        <f t="shared" si="19"/>
        <v xml:space="preserve"> </v>
      </c>
      <c r="M223" s="637" t="str">
        <f t="shared" si="20"/>
        <v xml:space="preserve"> </v>
      </c>
      <c r="N223" s="998" t="str">
        <f t="shared" si="21"/>
        <v xml:space="preserve"> </v>
      </c>
      <c r="P223" s="38">
        <f t="shared" si="22"/>
        <v>0</v>
      </c>
      <c r="S223" s="823"/>
      <c r="T223" s="823"/>
      <c r="U223" s="823"/>
      <c r="V223" s="638"/>
      <c r="W223" s="990"/>
      <c r="X223" s="686" t="str">
        <f t="shared" si="23"/>
        <v xml:space="preserve"> </v>
      </c>
      <c r="Y223" s="786" t="str">
        <f t="shared" si="24"/>
        <v xml:space="preserve">  </v>
      </c>
    </row>
    <row r="224" spans="1:25" ht="18.75" x14ac:dyDescent="0.3">
      <c r="A224" s="638"/>
      <c r="B224" s="638"/>
      <c r="C224" s="624"/>
      <c r="D224" s="638"/>
      <c r="E224" s="624"/>
      <c r="F224" s="901"/>
      <c r="G224" s="638"/>
      <c r="H224" s="638"/>
      <c r="I224" s="638"/>
      <c r="J224" s="901"/>
      <c r="K224" s="638"/>
      <c r="L224" s="637" t="str">
        <f t="shared" si="19"/>
        <v xml:space="preserve"> </v>
      </c>
      <c r="M224" s="637" t="str">
        <f t="shared" si="20"/>
        <v xml:space="preserve"> </v>
      </c>
      <c r="N224" s="998" t="str">
        <f t="shared" si="21"/>
        <v xml:space="preserve"> </v>
      </c>
      <c r="P224" s="38">
        <f t="shared" si="22"/>
        <v>0</v>
      </c>
      <c r="S224" s="823"/>
      <c r="T224" s="823"/>
      <c r="U224" s="823"/>
      <c r="V224" s="638"/>
      <c r="W224" s="990"/>
      <c r="X224" s="686" t="str">
        <f t="shared" si="23"/>
        <v xml:space="preserve"> </v>
      </c>
      <c r="Y224" s="786" t="str">
        <f t="shared" si="24"/>
        <v xml:space="preserve">  </v>
      </c>
    </row>
    <row r="225" spans="1:25" ht="18.75" x14ac:dyDescent="0.3">
      <c r="A225" s="638"/>
      <c r="B225" s="638"/>
      <c r="C225" s="624"/>
      <c r="D225" s="638"/>
      <c r="E225" s="624"/>
      <c r="F225" s="901"/>
      <c r="G225" s="638"/>
      <c r="H225" s="638"/>
      <c r="I225" s="638"/>
      <c r="J225" s="901"/>
      <c r="K225" s="638"/>
      <c r="L225" s="637" t="str">
        <f t="shared" si="19"/>
        <v xml:space="preserve"> </v>
      </c>
      <c r="M225" s="637" t="str">
        <f t="shared" si="20"/>
        <v xml:space="preserve"> </v>
      </c>
      <c r="N225" s="998" t="str">
        <f t="shared" si="21"/>
        <v xml:space="preserve"> </v>
      </c>
      <c r="P225" s="38">
        <f t="shared" si="22"/>
        <v>0</v>
      </c>
      <c r="S225" s="823"/>
      <c r="T225" s="823"/>
      <c r="U225" s="823"/>
      <c r="V225" s="638"/>
      <c r="W225" s="990"/>
      <c r="X225" s="686" t="str">
        <f t="shared" si="23"/>
        <v xml:space="preserve"> </v>
      </c>
      <c r="Y225" s="786" t="str">
        <f t="shared" si="24"/>
        <v xml:space="preserve">  </v>
      </c>
    </row>
    <row r="226" spans="1:25" ht="18.75" x14ac:dyDescent="0.3">
      <c r="A226" s="638"/>
      <c r="B226" s="638"/>
      <c r="C226" s="624"/>
      <c r="D226" s="638"/>
      <c r="E226" s="624"/>
      <c r="F226" s="901"/>
      <c r="G226" s="638"/>
      <c r="H226" s="638"/>
      <c r="I226" s="638"/>
      <c r="J226" s="901"/>
      <c r="K226" s="638"/>
      <c r="L226" s="637" t="str">
        <f t="shared" si="19"/>
        <v xml:space="preserve"> </v>
      </c>
      <c r="M226" s="637" t="str">
        <f t="shared" si="20"/>
        <v xml:space="preserve"> </v>
      </c>
      <c r="N226" s="998" t="str">
        <f t="shared" si="21"/>
        <v xml:space="preserve"> </v>
      </c>
      <c r="P226" s="38">
        <f t="shared" si="22"/>
        <v>0</v>
      </c>
      <c r="S226" s="823"/>
      <c r="T226" s="823"/>
      <c r="U226" s="823"/>
      <c r="V226" s="638"/>
      <c r="W226" s="990"/>
      <c r="X226" s="686" t="str">
        <f t="shared" si="23"/>
        <v xml:space="preserve"> </v>
      </c>
      <c r="Y226" s="786" t="str">
        <f t="shared" si="24"/>
        <v xml:space="preserve">  </v>
      </c>
    </row>
    <row r="227" spans="1:25" ht="18.75" x14ac:dyDescent="0.3">
      <c r="A227" s="638"/>
      <c r="B227" s="638"/>
      <c r="C227" s="624"/>
      <c r="D227" s="638"/>
      <c r="E227" s="624"/>
      <c r="F227" s="901"/>
      <c r="G227" s="638"/>
      <c r="H227" s="638"/>
      <c r="I227" s="638"/>
      <c r="J227" s="901"/>
      <c r="K227" s="638"/>
      <c r="L227" s="637" t="str">
        <f t="shared" si="19"/>
        <v xml:space="preserve"> </v>
      </c>
      <c r="M227" s="637" t="str">
        <f t="shared" si="20"/>
        <v xml:space="preserve"> </v>
      </c>
      <c r="N227" s="998" t="str">
        <f t="shared" si="21"/>
        <v xml:space="preserve"> </v>
      </c>
      <c r="P227" s="38">
        <f t="shared" si="22"/>
        <v>0</v>
      </c>
      <c r="S227" s="823"/>
      <c r="T227" s="823"/>
      <c r="U227" s="823"/>
      <c r="V227" s="638"/>
      <c r="W227" s="990"/>
      <c r="X227" s="686" t="str">
        <f t="shared" si="23"/>
        <v xml:space="preserve"> </v>
      </c>
      <c r="Y227" s="786" t="str">
        <f t="shared" si="24"/>
        <v xml:space="preserve">  </v>
      </c>
    </row>
    <row r="228" spans="1:25" ht="18.75" x14ac:dyDescent="0.3">
      <c r="A228" s="638"/>
      <c r="B228" s="638"/>
      <c r="C228" s="624"/>
      <c r="D228" s="638"/>
      <c r="E228" s="624"/>
      <c r="F228" s="901"/>
      <c r="G228" s="638"/>
      <c r="H228" s="638"/>
      <c r="I228" s="638"/>
      <c r="J228" s="901"/>
      <c r="K228" s="638"/>
      <c r="L228" s="637" t="str">
        <f t="shared" si="19"/>
        <v xml:space="preserve"> </v>
      </c>
      <c r="M228" s="637" t="str">
        <f t="shared" si="20"/>
        <v xml:space="preserve"> </v>
      </c>
      <c r="N228" s="998" t="str">
        <f t="shared" si="21"/>
        <v xml:space="preserve"> </v>
      </c>
      <c r="P228" s="38">
        <f t="shared" si="22"/>
        <v>0</v>
      </c>
      <c r="S228" s="823"/>
      <c r="T228" s="823"/>
      <c r="U228" s="823"/>
      <c r="V228" s="638"/>
      <c r="W228" s="990"/>
      <c r="X228" s="686" t="str">
        <f t="shared" si="23"/>
        <v xml:space="preserve"> </v>
      </c>
      <c r="Y228" s="786" t="str">
        <f t="shared" si="24"/>
        <v xml:space="preserve">  </v>
      </c>
    </row>
    <row r="229" spans="1:25" ht="18.75" x14ac:dyDescent="0.3">
      <c r="A229" s="638"/>
      <c r="B229" s="638"/>
      <c r="C229" s="624"/>
      <c r="D229" s="638"/>
      <c r="E229" s="624"/>
      <c r="F229" s="901"/>
      <c r="G229" s="638"/>
      <c r="H229" s="638"/>
      <c r="I229" s="638"/>
      <c r="J229" s="901"/>
      <c r="K229" s="638"/>
      <c r="L229" s="637" t="str">
        <f t="shared" si="19"/>
        <v xml:space="preserve"> </v>
      </c>
      <c r="M229" s="637" t="str">
        <f t="shared" si="20"/>
        <v xml:space="preserve"> </v>
      </c>
      <c r="N229" s="998" t="str">
        <f t="shared" si="21"/>
        <v xml:space="preserve"> </v>
      </c>
      <c r="P229" s="38">
        <f t="shared" si="22"/>
        <v>0</v>
      </c>
      <c r="S229" s="823"/>
      <c r="T229" s="823"/>
      <c r="U229" s="823"/>
      <c r="V229" s="638"/>
      <c r="W229" s="990"/>
      <c r="X229" s="686" t="str">
        <f t="shared" si="23"/>
        <v xml:space="preserve"> </v>
      </c>
      <c r="Y229" s="786" t="str">
        <f t="shared" si="24"/>
        <v xml:space="preserve">  </v>
      </c>
    </row>
    <row r="230" spans="1:25" ht="18.75" x14ac:dyDescent="0.3">
      <c r="A230" s="638"/>
      <c r="B230" s="638"/>
      <c r="C230" s="624"/>
      <c r="D230" s="638"/>
      <c r="E230" s="624"/>
      <c r="F230" s="901"/>
      <c r="G230" s="638"/>
      <c r="H230" s="638"/>
      <c r="I230" s="638"/>
      <c r="J230" s="901"/>
      <c r="K230" s="638"/>
      <c r="L230" s="637" t="str">
        <f t="shared" si="19"/>
        <v xml:space="preserve"> </v>
      </c>
      <c r="M230" s="637" t="str">
        <f t="shared" si="20"/>
        <v xml:space="preserve"> </v>
      </c>
      <c r="N230" s="998" t="str">
        <f t="shared" si="21"/>
        <v xml:space="preserve"> </v>
      </c>
      <c r="P230" s="38">
        <f t="shared" si="22"/>
        <v>0</v>
      </c>
      <c r="S230" s="823"/>
      <c r="T230" s="823"/>
      <c r="U230" s="823"/>
      <c r="V230" s="638"/>
      <c r="W230" s="990"/>
      <c r="X230" s="686" t="str">
        <f t="shared" si="23"/>
        <v xml:space="preserve"> </v>
      </c>
      <c r="Y230" s="786" t="str">
        <f t="shared" si="24"/>
        <v xml:space="preserve">  </v>
      </c>
    </row>
    <row r="231" spans="1:25" ht="18.75" x14ac:dyDescent="0.3">
      <c r="A231" s="638"/>
      <c r="B231" s="638"/>
      <c r="C231" s="624"/>
      <c r="D231" s="638"/>
      <c r="E231" s="624"/>
      <c r="F231" s="901"/>
      <c r="G231" s="638"/>
      <c r="H231" s="638"/>
      <c r="I231" s="638"/>
      <c r="J231" s="901"/>
      <c r="K231" s="638"/>
      <c r="L231" s="637" t="str">
        <f t="shared" si="19"/>
        <v xml:space="preserve"> </v>
      </c>
      <c r="M231" s="637" t="str">
        <f t="shared" si="20"/>
        <v xml:space="preserve"> </v>
      </c>
      <c r="N231" s="998" t="str">
        <f t="shared" si="21"/>
        <v xml:space="preserve"> </v>
      </c>
      <c r="P231" s="38">
        <f t="shared" si="22"/>
        <v>0</v>
      </c>
      <c r="S231" s="823"/>
      <c r="T231" s="823"/>
      <c r="U231" s="823"/>
      <c r="V231" s="638"/>
      <c r="W231" s="990"/>
      <c r="X231" s="686" t="str">
        <f t="shared" si="23"/>
        <v xml:space="preserve"> </v>
      </c>
      <c r="Y231" s="786" t="str">
        <f t="shared" si="24"/>
        <v xml:space="preserve">  </v>
      </c>
    </row>
    <row r="232" spans="1:25" ht="18.75" x14ac:dyDescent="0.3">
      <c r="A232" s="638"/>
      <c r="B232" s="638"/>
      <c r="C232" s="624"/>
      <c r="D232" s="638"/>
      <c r="E232" s="624"/>
      <c r="F232" s="901"/>
      <c r="G232" s="638"/>
      <c r="H232" s="638"/>
      <c r="I232" s="638"/>
      <c r="J232" s="901"/>
      <c r="K232" s="638"/>
      <c r="L232" s="637" t="str">
        <f t="shared" si="19"/>
        <v xml:space="preserve"> </v>
      </c>
      <c r="M232" s="637" t="str">
        <f t="shared" si="20"/>
        <v xml:space="preserve"> </v>
      </c>
      <c r="N232" s="998" t="str">
        <f t="shared" si="21"/>
        <v xml:space="preserve"> </v>
      </c>
      <c r="P232" s="38">
        <f t="shared" si="22"/>
        <v>0</v>
      </c>
      <c r="S232" s="823"/>
      <c r="T232" s="823"/>
      <c r="U232" s="823"/>
      <c r="V232" s="638"/>
      <c r="W232" s="990"/>
      <c r="X232" s="686" t="str">
        <f t="shared" si="23"/>
        <v xml:space="preserve"> </v>
      </c>
      <c r="Y232" s="786" t="str">
        <f t="shared" si="24"/>
        <v xml:space="preserve">  </v>
      </c>
    </row>
    <row r="233" spans="1:25" ht="18.75" x14ac:dyDescent="0.3">
      <c r="A233" s="638"/>
      <c r="B233" s="638"/>
      <c r="C233" s="624"/>
      <c r="D233" s="638"/>
      <c r="E233" s="624"/>
      <c r="F233" s="901"/>
      <c r="G233" s="638"/>
      <c r="H233" s="638"/>
      <c r="I233" s="638"/>
      <c r="J233" s="901"/>
      <c r="K233" s="638"/>
      <c r="L233" s="637" t="str">
        <f t="shared" si="19"/>
        <v xml:space="preserve"> </v>
      </c>
      <c r="M233" s="637" t="str">
        <f t="shared" si="20"/>
        <v xml:space="preserve"> </v>
      </c>
      <c r="N233" s="998" t="str">
        <f t="shared" si="21"/>
        <v xml:space="preserve"> </v>
      </c>
      <c r="P233" s="38">
        <f t="shared" si="22"/>
        <v>0</v>
      </c>
      <c r="S233" s="823"/>
      <c r="T233" s="823"/>
      <c r="U233" s="823"/>
      <c r="V233" s="638"/>
      <c r="W233" s="990"/>
      <c r="X233" s="686" t="str">
        <f t="shared" si="23"/>
        <v xml:space="preserve"> </v>
      </c>
      <c r="Y233" s="786" t="str">
        <f t="shared" si="24"/>
        <v xml:space="preserve">  </v>
      </c>
    </row>
    <row r="234" spans="1:25" ht="18.75" x14ac:dyDescent="0.3">
      <c r="A234" s="638"/>
      <c r="B234" s="638"/>
      <c r="C234" s="624"/>
      <c r="D234" s="638"/>
      <c r="E234" s="624"/>
      <c r="F234" s="901"/>
      <c r="G234" s="638"/>
      <c r="H234" s="638"/>
      <c r="I234" s="638"/>
      <c r="J234" s="901"/>
      <c r="K234" s="638"/>
      <c r="L234" s="637" t="str">
        <f t="shared" si="19"/>
        <v xml:space="preserve"> </v>
      </c>
      <c r="M234" s="637" t="str">
        <f t="shared" si="20"/>
        <v xml:space="preserve"> </v>
      </c>
      <c r="N234" s="998" t="str">
        <f t="shared" si="21"/>
        <v xml:space="preserve"> </v>
      </c>
      <c r="P234" s="38">
        <f t="shared" si="22"/>
        <v>0</v>
      </c>
      <c r="S234" s="823"/>
      <c r="T234" s="823"/>
      <c r="U234" s="823"/>
      <c r="V234" s="638"/>
      <c r="W234" s="990"/>
      <c r="X234" s="686" t="str">
        <f t="shared" si="23"/>
        <v xml:space="preserve"> </v>
      </c>
      <c r="Y234" s="786" t="str">
        <f t="shared" si="24"/>
        <v xml:space="preserve">  </v>
      </c>
    </row>
    <row r="235" spans="1:25" ht="18.75" x14ac:dyDescent="0.3">
      <c r="A235" s="638"/>
      <c r="B235" s="638"/>
      <c r="C235" s="624"/>
      <c r="D235" s="638"/>
      <c r="E235" s="624"/>
      <c r="F235" s="901"/>
      <c r="G235" s="638"/>
      <c r="H235" s="638"/>
      <c r="I235" s="638"/>
      <c r="J235" s="901"/>
      <c r="K235" s="638"/>
      <c r="L235" s="637" t="str">
        <f t="shared" si="19"/>
        <v xml:space="preserve"> </v>
      </c>
      <c r="M235" s="637" t="str">
        <f t="shared" si="20"/>
        <v xml:space="preserve"> </v>
      </c>
      <c r="N235" s="998" t="str">
        <f t="shared" si="21"/>
        <v xml:space="preserve"> </v>
      </c>
      <c r="P235" s="38">
        <f t="shared" si="22"/>
        <v>0</v>
      </c>
      <c r="S235" s="823"/>
      <c r="T235" s="823"/>
      <c r="U235" s="823"/>
      <c r="V235" s="638"/>
      <c r="W235" s="990"/>
      <c r="X235" s="686" t="str">
        <f t="shared" si="23"/>
        <v xml:space="preserve"> </v>
      </c>
      <c r="Y235" s="786" t="str">
        <f t="shared" si="24"/>
        <v xml:space="preserve">  </v>
      </c>
    </row>
    <row r="236" spans="1:25" ht="18.75" x14ac:dyDescent="0.3">
      <c r="A236" s="638"/>
      <c r="B236" s="638"/>
      <c r="C236" s="624"/>
      <c r="D236" s="638"/>
      <c r="E236" s="624"/>
      <c r="F236" s="901"/>
      <c r="G236" s="638"/>
      <c r="H236" s="638"/>
      <c r="I236" s="638"/>
      <c r="J236" s="901"/>
      <c r="K236" s="638"/>
      <c r="L236" s="637" t="str">
        <f t="shared" si="19"/>
        <v xml:space="preserve"> </v>
      </c>
      <c r="M236" s="637" t="str">
        <f t="shared" si="20"/>
        <v xml:space="preserve"> </v>
      </c>
      <c r="N236" s="998" t="str">
        <f t="shared" si="21"/>
        <v xml:space="preserve"> </v>
      </c>
      <c r="P236" s="38">
        <f t="shared" si="22"/>
        <v>0</v>
      </c>
      <c r="S236" s="823"/>
      <c r="T236" s="823"/>
      <c r="U236" s="823"/>
      <c r="V236" s="638"/>
      <c r="W236" s="990"/>
      <c r="X236" s="686" t="str">
        <f t="shared" si="23"/>
        <v xml:space="preserve"> </v>
      </c>
      <c r="Y236" s="786" t="str">
        <f t="shared" si="24"/>
        <v xml:space="preserve">  </v>
      </c>
    </row>
    <row r="237" spans="1:25" ht="18.75" x14ac:dyDescent="0.3">
      <c r="A237" s="638"/>
      <c r="B237" s="638"/>
      <c r="C237" s="624"/>
      <c r="D237" s="638"/>
      <c r="E237" s="624"/>
      <c r="F237" s="901"/>
      <c r="G237" s="638"/>
      <c r="H237" s="638"/>
      <c r="I237" s="638"/>
      <c r="J237" s="901"/>
      <c r="K237" s="638"/>
      <c r="L237" s="637" t="str">
        <f t="shared" si="19"/>
        <v xml:space="preserve"> </v>
      </c>
      <c r="M237" s="637" t="str">
        <f t="shared" si="20"/>
        <v xml:space="preserve"> </v>
      </c>
      <c r="N237" s="998" t="str">
        <f t="shared" si="21"/>
        <v xml:space="preserve"> </v>
      </c>
      <c r="P237" s="38">
        <f t="shared" si="22"/>
        <v>0</v>
      </c>
      <c r="S237" s="823"/>
      <c r="T237" s="823"/>
      <c r="U237" s="823"/>
      <c r="V237" s="638"/>
      <c r="W237" s="990"/>
      <c r="X237" s="686" t="str">
        <f t="shared" si="23"/>
        <v xml:space="preserve"> </v>
      </c>
      <c r="Y237" s="786" t="str">
        <f t="shared" si="24"/>
        <v xml:space="preserve">  </v>
      </c>
    </row>
    <row r="238" spans="1:25" ht="18.75" x14ac:dyDescent="0.3">
      <c r="A238" s="638"/>
      <c r="B238" s="638"/>
      <c r="C238" s="624"/>
      <c r="D238" s="638"/>
      <c r="E238" s="624"/>
      <c r="F238" s="901"/>
      <c r="G238" s="638"/>
      <c r="H238" s="638"/>
      <c r="I238" s="638"/>
      <c r="J238" s="901"/>
      <c r="K238" s="638"/>
      <c r="L238" s="637" t="str">
        <f t="shared" si="19"/>
        <v xml:space="preserve"> </v>
      </c>
      <c r="M238" s="637" t="str">
        <f t="shared" si="20"/>
        <v xml:space="preserve"> </v>
      </c>
      <c r="N238" s="998" t="str">
        <f t="shared" si="21"/>
        <v xml:space="preserve"> </v>
      </c>
      <c r="P238" s="38">
        <f t="shared" si="22"/>
        <v>0</v>
      </c>
      <c r="S238" s="823"/>
      <c r="T238" s="823"/>
      <c r="U238" s="823"/>
      <c r="V238" s="638"/>
      <c r="W238" s="990"/>
      <c r="X238" s="686" t="str">
        <f t="shared" si="23"/>
        <v xml:space="preserve"> </v>
      </c>
      <c r="Y238" s="786" t="str">
        <f t="shared" si="24"/>
        <v xml:space="preserve">  </v>
      </c>
    </row>
    <row r="239" spans="1:25" ht="18.75" x14ac:dyDescent="0.3">
      <c r="A239" s="638"/>
      <c r="B239" s="638"/>
      <c r="C239" s="624"/>
      <c r="D239" s="638"/>
      <c r="E239" s="624"/>
      <c r="F239" s="901"/>
      <c r="G239" s="638"/>
      <c r="H239" s="638"/>
      <c r="I239" s="638"/>
      <c r="J239" s="901"/>
      <c r="K239" s="638"/>
      <c r="L239" s="637" t="str">
        <f t="shared" si="19"/>
        <v xml:space="preserve"> </v>
      </c>
      <c r="M239" s="637" t="str">
        <f t="shared" si="20"/>
        <v xml:space="preserve"> </v>
      </c>
      <c r="N239" s="998" t="str">
        <f t="shared" si="21"/>
        <v xml:space="preserve"> </v>
      </c>
      <c r="P239" s="38">
        <f t="shared" si="22"/>
        <v>0</v>
      </c>
      <c r="S239" s="823"/>
      <c r="T239" s="823"/>
      <c r="U239" s="823"/>
      <c r="V239" s="638"/>
      <c r="W239" s="990"/>
      <c r="X239" s="686" t="str">
        <f t="shared" si="23"/>
        <v xml:space="preserve"> </v>
      </c>
      <c r="Y239" s="786" t="str">
        <f t="shared" si="24"/>
        <v xml:space="preserve">  </v>
      </c>
    </row>
    <row r="240" spans="1:25" ht="18.75" x14ac:dyDescent="0.3">
      <c r="A240" s="638"/>
      <c r="B240" s="638"/>
      <c r="C240" s="624"/>
      <c r="D240" s="638"/>
      <c r="E240" s="624"/>
      <c r="F240" s="901"/>
      <c r="G240" s="638"/>
      <c r="H240" s="638"/>
      <c r="I240" s="638"/>
      <c r="J240" s="901"/>
      <c r="K240" s="638"/>
      <c r="L240" s="637" t="str">
        <f t="shared" si="19"/>
        <v xml:space="preserve"> </v>
      </c>
      <c r="M240" s="637" t="str">
        <f t="shared" si="20"/>
        <v xml:space="preserve"> </v>
      </c>
      <c r="N240" s="998" t="str">
        <f t="shared" si="21"/>
        <v xml:space="preserve"> </v>
      </c>
      <c r="P240" s="38">
        <f t="shared" si="22"/>
        <v>0</v>
      </c>
      <c r="S240" s="823"/>
      <c r="T240" s="823"/>
      <c r="U240" s="823"/>
      <c r="V240" s="638"/>
      <c r="W240" s="990"/>
      <c r="X240" s="686" t="str">
        <f t="shared" si="23"/>
        <v xml:space="preserve"> </v>
      </c>
      <c r="Y240" s="786" t="str">
        <f t="shared" si="24"/>
        <v xml:space="preserve">  </v>
      </c>
    </row>
    <row r="241" spans="1:25" ht="18.75" x14ac:dyDescent="0.3">
      <c r="A241" s="638"/>
      <c r="B241" s="638"/>
      <c r="C241" s="624"/>
      <c r="D241" s="638"/>
      <c r="E241" s="624"/>
      <c r="F241" s="901"/>
      <c r="G241" s="638"/>
      <c r="H241" s="638"/>
      <c r="I241" s="638"/>
      <c r="J241" s="901"/>
      <c r="K241" s="638"/>
      <c r="L241" s="637" t="str">
        <f t="shared" si="19"/>
        <v xml:space="preserve"> </v>
      </c>
      <c r="M241" s="637" t="str">
        <f t="shared" si="20"/>
        <v xml:space="preserve"> </v>
      </c>
      <c r="N241" s="998" t="str">
        <f t="shared" si="21"/>
        <v xml:space="preserve"> </v>
      </c>
      <c r="P241" s="38">
        <f t="shared" si="22"/>
        <v>0</v>
      </c>
      <c r="S241" s="823"/>
      <c r="T241" s="823"/>
      <c r="U241" s="823"/>
      <c r="V241" s="638"/>
      <c r="W241" s="990"/>
      <c r="X241" s="686" t="str">
        <f t="shared" si="23"/>
        <v xml:space="preserve"> </v>
      </c>
      <c r="Y241" s="786" t="str">
        <f t="shared" si="24"/>
        <v xml:space="preserve">  </v>
      </c>
    </row>
    <row r="242" spans="1:25" ht="18.75" x14ac:dyDescent="0.3">
      <c r="A242" s="638"/>
      <c r="B242" s="638"/>
      <c r="C242" s="624"/>
      <c r="D242" s="638"/>
      <c r="E242" s="624"/>
      <c r="F242" s="901"/>
      <c r="G242" s="638"/>
      <c r="H242" s="638"/>
      <c r="I242" s="638"/>
      <c r="J242" s="901"/>
      <c r="K242" s="638"/>
      <c r="L242" s="637" t="str">
        <f t="shared" si="19"/>
        <v xml:space="preserve"> </v>
      </c>
      <c r="M242" s="637" t="str">
        <f t="shared" si="20"/>
        <v xml:space="preserve"> </v>
      </c>
      <c r="N242" s="998" t="str">
        <f t="shared" si="21"/>
        <v xml:space="preserve"> </v>
      </c>
      <c r="P242" s="38">
        <f t="shared" si="22"/>
        <v>0</v>
      </c>
      <c r="S242" s="823"/>
      <c r="T242" s="823"/>
      <c r="U242" s="823"/>
      <c r="V242" s="638"/>
      <c r="W242" s="990"/>
      <c r="X242" s="686" t="str">
        <f t="shared" si="23"/>
        <v xml:space="preserve"> </v>
      </c>
      <c r="Y242" s="786" t="str">
        <f t="shared" si="24"/>
        <v xml:space="preserve">  </v>
      </c>
    </row>
    <row r="243" spans="1:25" ht="18.75" x14ac:dyDescent="0.3">
      <c r="A243" s="638"/>
      <c r="B243" s="638"/>
      <c r="C243" s="624"/>
      <c r="D243" s="638"/>
      <c r="E243" s="624"/>
      <c r="F243" s="901"/>
      <c r="G243" s="638"/>
      <c r="H243" s="638"/>
      <c r="I243" s="638"/>
      <c r="J243" s="901"/>
      <c r="K243" s="638"/>
      <c r="L243" s="637" t="str">
        <f t="shared" si="19"/>
        <v xml:space="preserve"> </v>
      </c>
      <c r="M243" s="637" t="str">
        <f t="shared" si="20"/>
        <v xml:space="preserve"> </v>
      </c>
      <c r="N243" s="998" t="str">
        <f t="shared" si="21"/>
        <v xml:space="preserve"> </v>
      </c>
      <c r="P243" s="38">
        <f t="shared" si="22"/>
        <v>0</v>
      </c>
      <c r="S243" s="823"/>
      <c r="T243" s="823"/>
      <c r="U243" s="823"/>
      <c r="V243" s="638"/>
      <c r="W243" s="990"/>
      <c r="X243" s="686" t="str">
        <f t="shared" si="23"/>
        <v xml:space="preserve"> </v>
      </c>
      <c r="Y243" s="786" t="str">
        <f t="shared" si="24"/>
        <v xml:space="preserve">  </v>
      </c>
    </row>
    <row r="244" spans="1:25" ht="18.75" x14ac:dyDescent="0.3">
      <c r="A244" s="638"/>
      <c r="B244" s="638"/>
      <c r="C244" s="624"/>
      <c r="D244" s="638"/>
      <c r="E244" s="624"/>
      <c r="F244" s="901"/>
      <c r="G244" s="638"/>
      <c r="H244" s="638"/>
      <c r="I244" s="638"/>
      <c r="J244" s="901"/>
      <c r="K244" s="638"/>
      <c r="L244" s="637" t="str">
        <f t="shared" si="19"/>
        <v xml:space="preserve"> </v>
      </c>
      <c r="M244" s="637" t="str">
        <f t="shared" si="20"/>
        <v xml:space="preserve"> </v>
      </c>
      <c r="N244" s="998" t="str">
        <f t="shared" si="21"/>
        <v xml:space="preserve"> </v>
      </c>
      <c r="P244" s="38">
        <f t="shared" si="22"/>
        <v>0</v>
      </c>
      <c r="S244" s="823"/>
      <c r="T244" s="823"/>
      <c r="U244" s="823"/>
      <c r="V244" s="638"/>
      <c r="W244" s="990"/>
      <c r="X244" s="686" t="str">
        <f t="shared" si="23"/>
        <v xml:space="preserve"> </v>
      </c>
      <c r="Y244" s="786" t="str">
        <f t="shared" si="24"/>
        <v xml:space="preserve">  </v>
      </c>
    </row>
    <row r="245" spans="1:25" ht="18.75" x14ac:dyDescent="0.3">
      <c r="A245" s="638"/>
      <c r="B245" s="638"/>
      <c r="C245" s="624"/>
      <c r="D245" s="638"/>
      <c r="E245" s="624"/>
      <c r="F245" s="901"/>
      <c r="G245" s="638"/>
      <c r="H245" s="638"/>
      <c r="I245" s="638"/>
      <c r="J245" s="901"/>
      <c r="K245" s="638"/>
      <c r="L245" s="637" t="str">
        <f t="shared" si="19"/>
        <v xml:space="preserve"> </v>
      </c>
      <c r="M245" s="637" t="str">
        <f t="shared" si="20"/>
        <v xml:space="preserve"> </v>
      </c>
      <c r="N245" s="998" t="str">
        <f t="shared" si="21"/>
        <v xml:space="preserve"> </v>
      </c>
      <c r="P245" s="38">
        <f t="shared" si="22"/>
        <v>0</v>
      </c>
      <c r="S245" s="823"/>
      <c r="T245" s="823"/>
      <c r="U245" s="823"/>
      <c r="V245" s="638"/>
      <c r="W245" s="990"/>
      <c r="X245" s="686" t="str">
        <f t="shared" si="23"/>
        <v xml:space="preserve"> </v>
      </c>
      <c r="Y245" s="786" t="str">
        <f t="shared" si="24"/>
        <v xml:space="preserve">  </v>
      </c>
    </row>
    <row r="246" spans="1:25" ht="18.75" x14ac:dyDescent="0.3">
      <c r="A246" s="638"/>
      <c r="B246" s="638"/>
      <c r="C246" s="624"/>
      <c r="D246" s="638"/>
      <c r="E246" s="624"/>
      <c r="F246" s="901"/>
      <c r="G246" s="638"/>
      <c r="H246" s="638"/>
      <c r="I246" s="638"/>
      <c r="J246" s="901"/>
      <c r="K246" s="638"/>
      <c r="L246" s="637" t="str">
        <f t="shared" si="19"/>
        <v xml:space="preserve"> </v>
      </c>
      <c r="M246" s="637" t="str">
        <f t="shared" si="20"/>
        <v xml:space="preserve"> </v>
      </c>
      <c r="N246" s="998" t="str">
        <f t="shared" si="21"/>
        <v xml:space="preserve"> </v>
      </c>
      <c r="P246" s="38">
        <f t="shared" si="22"/>
        <v>0</v>
      </c>
      <c r="S246" s="823"/>
      <c r="T246" s="823"/>
      <c r="U246" s="823"/>
      <c r="V246" s="638"/>
      <c r="W246" s="990"/>
      <c r="X246" s="686" t="str">
        <f t="shared" si="23"/>
        <v xml:space="preserve"> </v>
      </c>
      <c r="Y246" s="786" t="str">
        <f t="shared" si="24"/>
        <v xml:space="preserve">  </v>
      </c>
    </row>
    <row r="247" spans="1:25" ht="18.75" x14ac:dyDescent="0.3">
      <c r="A247" s="638"/>
      <c r="B247" s="638"/>
      <c r="C247" s="624"/>
      <c r="D247" s="638"/>
      <c r="E247" s="624"/>
      <c r="F247" s="901"/>
      <c r="G247" s="638"/>
      <c r="H247" s="638"/>
      <c r="I247" s="638"/>
      <c r="J247" s="901"/>
      <c r="K247" s="638"/>
      <c r="L247" s="637" t="str">
        <f t="shared" si="19"/>
        <v xml:space="preserve"> </v>
      </c>
      <c r="M247" s="637" t="str">
        <f t="shared" si="20"/>
        <v xml:space="preserve"> </v>
      </c>
      <c r="N247" s="998" t="str">
        <f t="shared" si="21"/>
        <v xml:space="preserve"> </v>
      </c>
      <c r="P247" s="38">
        <f t="shared" si="22"/>
        <v>0</v>
      </c>
      <c r="S247" s="823"/>
      <c r="T247" s="823"/>
      <c r="U247" s="823"/>
      <c r="V247" s="638"/>
      <c r="W247" s="990"/>
      <c r="X247" s="686" t="str">
        <f t="shared" si="23"/>
        <v xml:space="preserve"> </v>
      </c>
      <c r="Y247" s="786" t="str">
        <f t="shared" si="24"/>
        <v xml:space="preserve">  </v>
      </c>
    </row>
    <row r="248" spans="1:25" ht="18.75" x14ac:dyDescent="0.3">
      <c r="A248" s="638"/>
      <c r="B248" s="638"/>
      <c r="C248" s="624"/>
      <c r="D248" s="638"/>
      <c r="E248" s="624"/>
      <c r="F248" s="901"/>
      <c r="G248" s="638"/>
      <c r="H248" s="638"/>
      <c r="I248" s="638"/>
      <c r="J248" s="901"/>
      <c r="K248" s="638"/>
      <c r="L248" s="637" t="str">
        <f t="shared" si="19"/>
        <v xml:space="preserve"> </v>
      </c>
      <c r="M248" s="637" t="str">
        <f t="shared" si="20"/>
        <v xml:space="preserve"> </v>
      </c>
      <c r="N248" s="998" t="str">
        <f t="shared" si="21"/>
        <v xml:space="preserve"> </v>
      </c>
      <c r="P248" s="38">
        <f t="shared" si="22"/>
        <v>0</v>
      </c>
      <c r="S248" s="823"/>
      <c r="T248" s="823"/>
      <c r="U248" s="823"/>
      <c r="V248" s="638"/>
      <c r="W248" s="990"/>
      <c r="X248" s="686" t="str">
        <f t="shared" si="23"/>
        <v xml:space="preserve"> </v>
      </c>
      <c r="Y248" s="786" t="str">
        <f t="shared" si="24"/>
        <v xml:space="preserve">  </v>
      </c>
    </row>
    <row r="249" spans="1:25" ht="18.75" x14ac:dyDescent="0.3">
      <c r="A249" s="638"/>
      <c r="B249" s="638"/>
      <c r="C249" s="624"/>
      <c r="D249" s="638"/>
      <c r="E249" s="624"/>
      <c r="F249" s="901"/>
      <c r="G249" s="638"/>
      <c r="H249" s="638"/>
      <c r="I249" s="638"/>
      <c r="J249" s="901"/>
      <c r="K249" s="638"/>
      <c r="L249" s="637" t="str">
        <f t="shared" si="19"/>
        <v xml:space="preserve"> </v>
      </c>
      <c r="M249" s="637" t="str">
        <f t="shared" si="20"/>
        <v xml:space="preserve"> </v>
      </c>
      <c r="N249" s="998" t="str">
        <f t="shared" si="21"/>
        <v xml:space="preserve"> </v>
      </c>
      <c r="P249" s="38">
        <f t="shared" si="22"/>
        <v>0</v>
      </c>
      <c r="S249" s="823"/>
      <c r="T249" s="823"/>
      <c r="U249" s="823"/>
      <c r="V249" s="638"/>
      <c r="W249" s="990"/>
      <c r="X249" s="686" t="str">
        <f t="shared" si="23"/>
        <v xml:space="preserve"> </v>
      </c>
      <c r="Y249" s="786" t="str">
        <f t="shared" si="24"/>
        <v xml:space="preserve">  </v>
      </c>
    </row>
    <row r="250" spans="1:25" ht="18.75" x14ac:dyDescent="0.3">
      <c r="A250" s="638"/>
      <c r="B250" s="638"/>
      <c r="C250" s="624"/>
      <c r="D250" s="638"/>
      <c r="E250" s="624"/>
      <c r="F250" s="901"/>
      <c r="G250" s="638"/>
      <c r="H250" s="638"/>
      <c r="I250" s="638"/>
      <c r="J250" s="901"/>
      <c r="K250" s="638"/>
      <c r="L250" s="637" t="str">
        <f t="shared" si="19"/>
        <v xml:space="preserve"> </v>
      </c>
      <c r="M250" s="637" t="str">
        <f t="shared" si="20"/>
        <v xml:space="preserve"> </v>
      </c>
      <c r="N250" s="998" t="str">
        <f t="shared" si="21"/>
        <v xml:space="preserve"> </v>
      </c>
      <c r="P250" s="38">
        <f t="shared" si="22"/>
        <v>0</v>
      </c>
      <c r="S250" s="823"/>
      <c r="T250" s="823"/>
      <c r="U250" s="823"/>
      <c r="V250" s="638"/>
      <c r="W250" s="990"/>
      <c r="X250" s="686" t="str">
        <f t="shared" si="23"/>
        <v xml:space="preserve"> </v>
      </c>
      <c r="Y250" s="786" t="str">
        <f t="shared" si="24"/>
        <v xml:space="preserve">  </v>
      </c>
    </row>
    <row r="251" spans="1:25" ht="18.75" x14ac:dyDescent="0.3">
      <c r="A251" s="638"/>
      <c r="B251" s="638"/>
      <c r="C251" s="624"/>
      <c r="D251" s="638"/>
      <c r="E251" s="624"/>
      <c r="F251" s="901"/>
      <c r="G251" s="638"/>
      <c r="H251" s="638"/>
      <c r="I251" s="638"/>
      <c r="J251" s="901"/>
      <c r="K251" s="638"/>
      <c r="L251" s="637" t="str">
        <f t="shared" si="19"/>
        <v xml:space="preserve"> </v>
      </c>
      <c r="M251" s="637" t="str">
        <f t="shared" si="20"/>
        <v xml:space="preserve"> </v>
      </c>
      <c r="N251" s="998" t="str">
        <f t="shared" si="21"/>
        <v xml:space="preserve"> </v>
      </c>
      <c r="P251" s="38">
        <f t="shared" si="22"/>
        <v>0</v>
      </c>
      <c r="S251" s="823"/>
      <c r="T251" s="823"/>
      <c r="U251" s="823"/>
      <c r="V251" s="638"/>
      <c r="W251" s="990"/>
      <c r="X251" s="686" t="str">
        <f t="shared" si="23"/>
        <v xml:space="preserve"> </v>
      </c>
      <c r="Y251" s="786" t="str">
        <f t="shared" si="24"/>
        <v xml:space="preserve">  </v>
      </c>
    </row>
    <row r="252" spans="1:25" ht="18.75" x14ac:dyDescent="0.3">
      <c r="A252" s="638"/>
      <c r="B252" s="638"/>
      <c r="C252" s="624"/>
      <c r="D252" s="638"/>
      <c r="E252" s="624"/>
      <c r="F252" s="901"/>
      <c r="G252" s="638"/>
      <c r="H252" s="638"/>
      <c r="I252" s="638"/>
      <c r="J252" s="901"/>
      <c r="K252" s="638"/>
      <c r="L252" s="637" t="str">
        <f t="shared" si="19"/>
        <v xml:space="preserve"> </v>
      </c>
      <c r="M252" s="637" t="str">
        <f t="shared" si="20"/>
        <v xml:space="preserve"> </v>
      </c>
      <c r="N252" s="998" t="str">
        <f t="shared" si="21"/>
        <v xml:space="preserve"> </v>
      </c>
      <c r="P252" s="38">
        <f t="shared" si="22"/>
        <v>0</v>
      </c>
      <c r="S252" s="823"/>
      <c r="T252" s="823"/>
      <c r="U252" s="823"/>
      <c r="V252" s="638"/>
      <c r="W252" s="990"/>
      <c r="X252" s="686" t="str">
        <f t="shared" si="23"/>
        <v xml:space="preserve"> </v>
      </c>
      <c r="Y252" s="786" t="str">
        <f t="shared" si="24"/>
        <v xml:space="preserve">  </v>
      </c>
    </row>
    <row r="253" spans="1:25" ht="18.75" x14ac:dyDescent="0.3">
      <c r="A253" s="638"/>
      <c r="B253" s="638"/>
      <c r="C253" s="624"/>
      <c r="D253" s="638"/>
      <c r="E253" s="624"/>
      <c r="F253" s="901"/>
      <c r="G253" s="638"/>
      <c r="H253" s="638"/>
      <c r="I253" s="638"/>
      <c r="J253" s="901"/>
      <c r="K253" s="638"/>
      <c r="L253" s="637" t="str">
        <f t="shared" si="19"/>
        <v xml:space="preserve"> </v>
      </c>
      <c r="M253" s="637" t="str">
        <f t="shared" si="20"/>
        <v xml:space="preserve"> </v>
      </c>
      <c r="N253" s="998" t="str">
        <f t="shared" si="21"/>
        <v xml:space="preserve"> </v>
      </c>
      <c r="P253" s="38">
        <f t="shared" si="22"/>
        <v>0</v>
      </c>
      <c r="S253" s="823"/>
      <c r="T253" s="823"/>
      <c r="U253" s="823"/>
      <c r="V253" s="638"/>
      <c r="W253" s="990"/>
      <c r="X253" s="686" t="str">
        <f t="shared" si="23"/>
        <v xml:space="preserve"> </v>
      </c>
      <c r="Y253" s="786" t="str">
        <f t="shared" si="24"/>
        <v xml:space="preserve">  </v>
      </c>
    </row>
    <row r="254" spans="1:25" ht="18.75" x14ac:dyDescent="0.3">
      <c r="A254" s="638"/>
      <c r="B254" s="638"/>
      <c r="C254" s="624"/>
      <c r="D254" s="638"/>
      <c r="E254" s="624"/>
      <c r="F254" s="901"/>
      <c r="G254" s="638"/>
      <c r="H254" s="638"/>
      <c r="I254" s="638"/>
      <c r="J254" s="901"/>
      <c r="K254" s="638"/>
      <c r="L254" s="637" t="str">
        <f t="shared" si="19"/>
        <v xml:space="preserve"> </v>
      </c>
      <c r="M254" s="637" t="str">
        <f t="shared" si="20"/>
        <v xml:space="preserve"> </v>
      </c>
      <c r="N254" s="998" t="str">
        <f t="shared" si="21"/>
        <v xml:space="preserve"> </v>
      </c>
      <c r="P254" s="38">
        <f t="shared" si="22"/>
        <v>0</v>
      </c>
      <c r="S254" s="823"/>
      <c r="T254" s="823"/>
      <c r="U254" s="823"/>
      <c r="V254" s="638"/>
      <c r="W254" s="990"/>
      <c r="X254" s="686" t="str">
        <f t="shared" si="23"/>
        <v xml:space="preserve"> </v>
      </c>
      <c r="Y254" s="786" t="str">
        <f t="shared" si="24"/>
        <v xml:space="preserve">  </v>
      </c>
    </row>
    <row r="255" spans="1:25" ht="18.75" x14ac:dyDescent="0.3">
      <c r="A255" s="638"/>
      <c r="B255" s="638"/>
      <c r="C255" s="624"/>
      <c r="D255" s="638"/>
      <c r="E255" s="624"/>
      <c r="F255" s="901"/>
      <c r="G255" s="638"/>
      <c r="H255" s="638"/>
      <c r="I255" s="638"/>
      <c r="J255" s="901"/>
      <c r="K255" s="638"/>
      <c r="L255" s="637" t="str">
        <f t="shared" si="19"/>
        <v xml:space="preserve"> </v>
      </c>
      <c r="M255" s="637" t="str">
        <f t="shared" si="20"/>
        <v xml:space="preserve"> </v>
      </c>
      <c r="N255" s="998" t="str">
        <f t="shared" si="21"/>
        <v xml:space="preserve"> </v>
      </c>
      <c r="P255" s="38">
        <f t="shared" si="22"/>
        <v>0</v>
      </c>
      <c r="S255" s="823"/>
      <c r="T255" s="823"/>
      <c r="U255" s="823"/>
      <c r="V255" s="638"/>
      <c r="W255" s="990"/>
      <c r="X255" s="686" t="str">
        <f t="shared" si="23"/>
        <v xml:space="preserve"> </v>
      </c>
      <c r="Y255" s="786" t="str">
        <f t="shared" si="24"/>
        <v xml:space="preserve">  </v>
      </c>
    </row>
    <row r="256" spans="1:25" ht="18.75" x14ac:dyDescent="0.3">
      <c r="A256" s="638"/>
      <c r="B256" s="638"/>
      <c r="C256" s="624"/>
      <c r="D256" s="638"/>
      <c r="E256" s="624"/>
      <c r="F256" s="901"/>
      <c r="G256" s="638"/>
      <c r="H256" s="638"/>
      <c r="I256" s="638"/>
      <c r="J256" s="901"/>
      <c r="K256" s="638"/>
      <c r="L256" s="637" t="str">
        <f t="shared" si="19"/>
        <v xml:space="preserve"> </v>
      </c>
      <c r="M256" s="637" t="str">
        <f t="shared" si="20"/>
        <v xml:space="preserve"> </v>
      </c>
      <c r="N256" s="998" t="str">
        <f t="shared" si="21"/>
        <v xml:space="preserve"> </v>
      </c>
      <c r="P256" s="38">
        <f t="shared" si="22"/>
        <v>0</v>
      </c>
      <c r="S256" s="823"/>
      <c r="T256" s="823"/>
      <c r="U256" s="823"/>
      <c r="V256" s="638"/>
      <c r="W256" s="990"/>
      <c r="X256" s="686" t="str">
        <f t="shared" si="23"/>
        <v xml:space="preserve"> </v>
      </c>
      <c r="Y256" s="786" t="str">
        <f t="shared" si="24"/>
        <v xml:space="preserve">  </v>
      </c>
    </row>
    <row r="257" spans="1:25" ht="18.75" x14ac:dyDescent="0.3">
      <c r="A257" s="638"/>
      <c r="B257" s="638"/>
      <c r="C257" s="624"/>
      <c r="D257" s="638"/>
      <c r="E257" s="624"/>
      <c r="F257" s="901"/>
      <c r="G257" s="638"/>
      <c r="H257" s="638"/>
      <c r="I257" s="638"/>
      <c r="J257" s="901"/>
      <c r="K257" s="638"/>
      <c r="L257" s="637" t="str">
        <f t="shared" si="19"/>
        <v xml:space="preserve"> </v>
      </c>
      <c r="M257" s="637" t="str">
        <f t="shared" si="20"/>
        <v xml:space="preserve"> </v>
      </c>
      <c r="N257" s="998" t="str">
        <f t="shared" si="21"/>
        <v xml:space="preserve"> </v>
      </c>
      <c r="P257" s="38">
        <f t="shared" si="22"/>
        <v>0</v>
      </c>
      <c r="S257" s="823"/>
      <c r="T257" s="823"/>
      <c r="U257" s="823"/>
      <c r="V257" s="638"/>
      <c r="W257" s="990"/>
      <c r="X257" s="686" t="str">
        <f t="shared" si="23"/>
        <v xml:space="preserve"> </v>
      </c>
      <c r="Y257" s="786" t="str">
        <f t="shared" si="24"/>
        <v xml:space="preserve">  </v>
      </c>
    </row>
    <row r="258" spans="1:25" ht="18.75" x14ac:dyDescent="0.3">
      <c r="A258" s="638"/>
      <c r="B258" s="638"/>
      <c r="C258" s="624"/>
      <c r="D258" s="638"/>
      <c r="E258" s="624"/>
      <c r="F258" s="901"/>
      <c r="G258" s="638"/>
      <c r="H258" s="638"/>
      <c r="I258" s="638"/>
      <c r="J258" s="901"/>
      <c r="K258" s="638"/>
      <c r="L258" s="637" t="str">
        <f t="shared" si="19"/>
        <v xml:space="preserve"> </v>
      </c>
      <c r="M258" s="637" t="str">
        <f t="shared" si="20"/>
        <v xml:space="preserve"> </v>
      </c>
      <c r="N258" s="998" t="str">
        <f t="shared" si="21"/>
        <v xml:space="preserve"> </v>
      </c>
      <c r="P258" s="38">
        <f t="shared" si="22"/>
        <v>0</v>
      </c>
      <c r="S258" s="823"/>
      <c r="T258" s="823"/>
      <c r="U258" s="823"/>
      <c r="V258" s="638"/>
      <c r="W258" s="990"/>
      <c r="X258" s="686" t="str">
        <f t="shared" si="23"/>
        <v xml:space="preserve"> </v>
      </c>
      <c r="Y258" s="786" t="str">
        <f t="shared" si="24"/>
        <v xml:space="preserve">  </v>
      </c>
    </row>
    <row r="259" spans="1:25" ht="18.75" x14ac:dyDescent="0.3">
      <c r="A259" s="638"/>
      <c r="B259" s="638"/>
      <c r="C259" s="624"/>
      <c r="D259" s="638"/>
      <c r="E259" s="624"/>
      <c r="F259" s="901"/>
      <c r="G259" s="638"/>
      <c r="H259" s="638"/>
      <c r="I259" s="638"/>
      <c r="J259" s="901"/>
      <c r="K259" s="638"/>
      <c r="L259" s="637" t="str">
        <f t="shared" si="19"/>
        <v xml:space="preserve"> </v>
      </c>
      <c r="M259" s="637" t="str">
        <f t="shared" si="20"/>
        <v xml:space="preserve"> </v>
      </c>
      <c r="N259" s="998" t="str">
        <f t="shared" si="21"/>
        <v xml:space="preserve"> </v>
      </c>
      <c r="P259" s="38">
        <f t="shared" si="22"/>
        <v>0</v>
      </c>
      <c r="S259" s="823"/>
      <c r="T259" s="823"/>
      <c r="U259" s="823"/>
      <c r="V259" s="638"/>
      <c r="W259" s="990"/>
      <c r="X259" s="686" t="str">
        <f t="shared" si="23"/>
        <v xml:space="preserve"> </v>
      </c>
      <c r="Y259" s="786" t="str">
        <f t="shared" si="24"/>
        <v xml:space="preserve">  </v>
      </c>
    </row>
    <row r="260" spans="1:25" ht="18.75" x14ac:dyDescent="0.3">
      <c r="A260" s="638"/>
      <c r="B260" s="638"/>
      <c r="C260" s="624"/>
      <c r="D260" s="638"/>
      <c r="E260" s="624"/>
      <c r="F260" s="901"/>
      <c r="G260" s="638"/>
      <c r="H260" s="638"/>
      <c r="I260" s="638"/>
      <c r="J260" s="901"/>
      <c r="K260" s="638"/>
      <c r="L260" s="637" t="str">
        <f t="shared" si="19"/>
        <v xml:space="preserve"> </v>
      </c>
      <c r="M260" s="637" t="str">
        <f t="shared" si="20"/>
        <v xml:space="preserve"> </v>
      </c>
      <c r="N260" s="998" t="str">
        <f t="shared" si="21"/>
        <v xml:space="preserve"> </v>
      </c>
      <c r="P260" s="38">
        <f t="shared" si="22"/>
        <v>0</v>
      </c>
      <c r="S260" s="823"/>
      <c r="T260" s="823"/>
      <c r="U260" s="823"/>
      <c r="V260" s="638"/>
      <c r="W260" s="990"/>
      <c r="X260" s="686" t="str">
        <f t="shared" si="23"/>
        <v xml:space="preserve"> </v>
      </c>
      <c r="Y260" s="786" t="str">
        <f t="shared" si="24"/>
        <v xml:space="preserve">  </v>
      </c>
    </row>
    <row r="261" spans="1:25" ht="18.75" x14ac:dyDescent="0.3">
      <c r="A261" s="638"/>
      <c r="B261" s="638"/>
      <c r="C261" s="624"/>
      <c r="D261" s="638"/>
      <c r="E261" s="624"/>
      <c r="F261" s="901"/>
      <c r="G261" s="638"/>
      <c r="H261" s="638"/>
      <c r="I261" s="638"/>
      <c r="J261" s="901"/>
      <c r="K261" s="638"/>
      <c r="L261" s="637" t="str">
        <f t="shared" si="19"/>
        <v xml:space="preserve"> </v>
      </c>
      <c r="M261" s="637" t="str">
        <f t="shared" si="20"/>
        <v xml:space="preserve"> </v>
      </c>
      <c r="N261" s="998" t="str">
        <f t="shared" si="21"/>
        <v xml:space="preserve"> </v>
      </c>
      <c r="P261" s="38">
        <f t="shared" si="22"/>
        <v>0</v>
      </c>
      <c r="S261" s="823"/>
      <c r="T261" s="823"/>
      <c r="U261" s="823"/>
      <c r="V261" s="638"/>
      <c r="W261" s="990"/>
      <c r="X261" s="686" t="str">
        <f t="shared" si="23"/>
        <v xml:space="preserve"> </v>
      </c>
      <c r="Y261" s="786" t="str">
        <f t="shared" si="24"/>
        <v xml:space="preserve">  </v>
      </c>
    </row>
    <row r="262" spans="1:25" ht="18.75" x14ac:dyDescent="0.3">
      <c r="A262" s="638"/>
      <c r="B262" s="638"/>
      <c r="C262" s="624"/>
      <c r="D262" s="638"/>
      <c r="E262" s="624"/>
      <c r="F262" s="901"/>
      <c r="G262" s="638"/>
      <c r="H262" s="638"/>
      <c r="I262" s="638"/>
      <c r="J262" s="901"/>
      <c r="K262" s="638"/>
      <c r="L262" s="637" t="str">
        <f t="shared" si="19"/>
        <v xml:space="preserve"> </v>
      </c>
      <c r="M262" s="637" t="str">
        <f t="shared" si="20"/>
        <v xml:space="preserve"> </v>
      </c>
      <c r="N262" s="998" t="str">
        <f t="shared" si="21"/>
        <v xml:space="preserve"> </v>
      </c>
      <c r="P262" s="38">
        <f t="shared" si="22"/>
        <v>0</v>
      </c>
      <c r="S262" s="823"/>
      <c r="T262" s="823"/>
      <c r="U262" s="823"/>
      <c r="V262" s="638"/>
      <c r="W262" s="990"/>
      <c r="X262" s="686" t="str">
        <f t="shared" si="23"/>
        <v xml:space="preserve"> </v>
      </c>
      <c r="Y262" s="786" t="str">
        <f t="shared" si="24"/>
        <v xml:space="preserve">  </v>
      </c>
    </row>
    <row r="263" spans="1:25" ht="18.75" x14ac:dyDescent="0.3">
      <c r="A263" s="638"/>
      <c r="B263" s="638"/>
      <c r="C263" s="624"/>
      <c r="D263" s="638"/>
      <c r="E263" s="624"/>
      <c r="F263" s="901"/>
      <c r="G263" s="638"/>
      <c r="H263" s="638"/>
      <c r="I263" s="638"/>
      <c r="J263" s="901"/>
      <c r="K263" s="638"/>
      <c r="L263" s="637" t="str">
        <f t="shared" ref="L263:L326" si="25">IF(K263&gt;0,K263*0.187*10^-3," ")</f>
        <v xml:space="preserve"> </v>
      </c>
      <c r="M263" s="637" t="str">
        <f t="shared" ref="M263:M326" si="26">IFERROR(I263/H263," ")</f>
        <v xml:space="preserve"> </v>
      </c>
      <c r="N263" s="998" t="str">
        <f t="shared" ref="N263:N326" si="27">IFERROR(J263/F263," ")</f>
        <v xml:space="preserve"> </v>
      </c>
      <c r="P263" s="38">
        <f t="shared" ref="P263:P326" si="28">IF(E263="Si",1,0)</f>
        <v>0</v>
      </c>
      <c r="S263" s="823"/>
      <c r="T263" s="823"/>
      <c r="U263" s="823"/>
      <c r="V263" s="638"/>
      <c r="W263" s="990"/>
      <c r="X263" s="686" t="str">
        <f t="shared" ref="X263:X326" si="29">IF(W263&gt;0,W263*0.187*10^-3," ")</f>
        <v xml:space="preserve"> </v>
      </c>
      <c r="Y263" s="786" t="str">
        <f t="shared" si="24"/>
        <v xml:space="preserve">  </v>
      </c>
    </row>
    <row r="264" spans="1:25" ht="18.75" x14ac:dyDescent="0.3">
      <c r="A264" s="638"/>
      <c r="B264" s="638"/>
      <c r="C264" s="624"/>
      <c r="D264" s="638"/>
      <c r="E264" s="624"/>
      <c r="F264" s="901"/>
      <c r="G264" s="638"/>
      <c r="H264" s="638"/>
      <c r="I264" s="638"/>
      <c r="J264" s="901"/>
      <c r="K264" s="638"/>
      <c r="L264" s="637" t="str">
        <f t="shared" si="25"/>
        <v xml:space="preserve"> </v>
      </c>
      <c r="M264" s="637" t="str">
        <f t="shared" si="26"/>
        <v xml:space="preserve"> </v>
      </c>
      <c r="N264" s="998" t="str">
        <f t="shared" si="27"/>
        <v xml:space="preserve"> </v>
      </c>
      <c r="P264" s="38">
        <f t="shared" si="28"/>
        <v>0</v>
      </c>
      <c r="S264" s="823"/>
      <c r="T264" s="823"/>
      <c r="U264" s="823"/>
      <c r="V264" s="638"/>
      <c r="W264" s="990"/>
      <c r="X264" s="686" t="str">
        <f t="shared" si="29"/>
        <v xml:space="preserve"> </v>
      </c>
      <c r="Y264" s="786" t="str">
        <f t="shared" si="24"/>
        <v xml:space="preserve">  </v>
      </c>
    </row>
    <row r="265" spans="1:25" ht="18.75" x14ac:dyDescent="0.3">
      <c r="A265" s="638"/>
      <c r="B265" s="638"/>
      <c r="C265" s="624"/>
      <c r="D265" s="638"/>
      <c r="E265" s="624"/>
      <c r="F265" s="901"/>
      <c r="G265" s="638"/>
      <c r="H265" s="638"/>
      <c r="I265" s="638"/>
      <c r="J265" s="901"/>
      <c r="K265" s="638"/>
      <c r="L265" s="637" t="str">
        <f t="shared" si="25"/>
        <v xml:space="preserve"> </v>
      </c>
      <c r="M265" s="637" t="str">
        <f t="shared" si="26"/>
        <v xml:space="preserve"> </v>
      </c>
      <c r="N265" s="998" t="str">
        <f t="shared" si="27"/>
        <v xml:space="preserve"> </v>
      </c>
      <c r="P265" s="38">
        <f t="shared" si="28"/>
        <v>0</v>
      </c>
      <c r="S265" s="823"/>
      <c r="T265" s="823"/>
      <c r="U265" s="823"/>
      <c r="V265" s="638"/>
      <c r="W265" s="990"/>
      <c r="X265" s="686" t="str">
        <f t="shared" si="29"/>
        <v xml:space="preserve"> </v>
      </c>
      <c r="Y265" s="786" t="str">
        <f t="shared" si="24"/>
        <v xml:space="preserve">  </v>
      </c>
    </row>
    <row r="266" spans="1:25" ht="18.75" x14ac:dyDescent="0.3">
      <c r="A266" s="638"/>
      <c r="B266" s="638"/>
      <c r="C266" s="624"/>
      <c r="D266" s="638"/>
      <c r="E266" s="624"/>
      <c r="F266" s="901"/>
      <c r="G266" s="638"/>
      <c r="H266" s="638"/>
      <c r="I266" s="638"/>
      <c r="J266" s="901"/>
      <c r="K266" s="638"/>
      <c r="L266" s="637" t="str">
        <f t="shared" si="25"/>
        <v xml:space="preserve"> </v>
      </c>
      <c r="M266" s="637" t="str">
        <f t="shared" si="26"/>
        <v xml:space="preserve"> </v>
      </c>
      <c r="N266" s="998" t="str">
        <f t="shared" si="27"/>
        <v xml:space="preserve"> </v>
      </c>
      <c r="P266" s="38">
        <f t="shared" si="28"/>
        <v>0</v>
      </c>
      <c r="S266" s="823"/>
      <c r="T266" s="823"/>
      <c r="U266" s="823"/>
      <c r="V266" s="638"/>
      <c r="W266" s="990"/>
      <c r="X266" s="686" t="str">
        <f t="shared" si="29"/>
        <v xml:space="preserve"> </v>
      </c>
      <c r="Y266" s="786" t="str">
        <f t="shared" si="24"/>
        <v xml:space="preserve">  </v>
      </c>
    </row>
    <row r="267" spans="1:25" ht="18.75" x14ac:dyDescent="0.3">
      <c r="A267" s="638"/>
      <c r="B267" s="638"/>
      <c r="C267" s="624"/>
      <c r="D267" s="638"/>
      <c r="E267" s="624"/>
      <c r="F267" s="901"/>
      <c r="G267" s="638"/>
      <c r="H267" s="638"/>
      <c r="I267" s="638"/>
      <c r="J267" s="901"/>
      <c r="K267" s="638"/>
      <c r="L267" s="637" t="str">
        <f t="shared" si="25"/>
        <v xml:space="preserve"> </v>
      </c>
      <c r="M267" s="637" t="str">
        <f t="shared" si="26"/>
        <v xml:space="preserve"> </v>
      </c>
      <c r="N267" s="998" t="str">
        <f t="shared" si="27"/>
        <v xml:space="preserve"> </v>
      </c>
      <c r="P267" s="38">
        <f t="shared" si="28"/>
        <v>0</v>
      </c>
      <c r="S267" s="823"/>
      <c r="T267" s="823"/>
      <c r="U267" s="823"/>
      <c r="V267" s="638"/>
      <c r="W267" s="990"/>
      <c r="X267" s="686" t="str">
        <f t="shared" si="29"/>
        <v xml:space="preserve"> </v>
      </c>
      <c r="Y267" s="786" t="str">
        <f t="shared" si="24"/>
        <v xml:space="preserve">  </v>
      </c>
    </row>
    <row r="268" spans="1:25" ht="18.75" x14ac:dyDescent="0.3">
      <c r="A268" s="638"/>
      <c r="B268" s="638"/>
      <c r="C268" s="624"/>
      <c r="D268" s="638"/>
      <c r="E268" s="624"/>
      <c r="F268" s="901"/>
      <c r="G268" s="638"/>
      <c r="H268" s="638"/>
      <c r="I268" s="638"/>
      <c r="J268" s="901"/>
      <c r="K268" s="638"/>
      <c r="L268" s="637" t="str">
        <f t="shared" si="25"/>
        <v xml:space="preserve"> </v>
      </c>
      <c r="M268" s="637" t="str">
        <f t="shared" si="26"/>
        <v xml:space="preserve"> </v>
      </c>
      <c r="N268" s="998" t="str">
        <f t="shared" si="27"/>
        <v xml:space="preserve"> </v>
      </c>
      <c r="P268" s="38">
        <f t="shared" si="28"/>
        <v>0</v>
      </c>
      <c r="S268" s="823"/>
      <c r="T268" s="823"/>
      <c r="U268" s="823"/>
      <c r="V268" s="638"/>
      <c r="W268" s="990"/>
      <c r="X268" s="686" t="str">
        <f t="shared" si="29"/>
        <v xml:space="preserve"> </v>
      </c>
      <c r="Y268" s="786" t="str">
        <f t="shared" si="24"/>
        <v xml:space="preserve">  </v>
      </c>
    </row>
    <row r="269" spans="1:25" ht="18.75" x14ac:dyDescent="0.3">
      <c r="A269" s="638"/>
      <c r="B269" s="638"/>
      <c r="C269" s="624"/>
      <c r="D269" s="638"/>
      <c r="E269" s="624"/>
      <c r="F269" s="901"/>
      <c r="G269" s="638"/>
      <c r="H269" s="638"/>
      <c r="I269" s="638"/>
      <c r="J269" s="901"/>
      <c r="K269" s="638"/>
      <c r="L269" s="637" t="str">
        <f t="shared" si="25"/>
        <v xml:space="preserve"> </v>
      </c>
      <c r="M269" s="637" t="str">
        <f t="shared" si="26"/>
        <v xml:space="preserve"> </v>
      </c>
      <c r="N269" s="998" t="str">
        <f t="shared" si="27"/>
        <v xml:space="preserve"> </v>
      </c>
      <c r="P269" s="38">
        <f t="shared" si="28"/>
        <v>0</v>
      </c>
      <c r="S269" s="823"/>
      <c r="T269" s="823"/>
      <c r="U269" s="823"/>
      <c r="V269" s="638"/>
      <c r="W269" s="990"/>
      <c r="X269" s="686" t="str">
        <f t="shared" si="29"/>
        <v xml:space="preserve"> </v>
      </c>
      <c r="Y269" s="786" t="str">
        <f t="shared" si="24"/>
        <v xml:space="preserve">  </v>
      </c>
    </row>
    <row r="270" spans="1:25" ht="18.75" x14ac:dyDescent="0.3">
      <c r="A270" s="638"/>
      <c r="B270" s="638"/>
      <c r="C270" s="624"/>
      <c r="D270" s="638"/>
      <c r="E270" s="624"/>
      <c r="F270" s="901"/>
      <c r="G270" s="638"/>
      <c r="H270" s="638"/>
      <c r="I270" s="638"/>
      <c r="J270" s="901"/>
      <c r="K270" s="638"/>
      <c r="L270" s="637" t="str">
        <f t="shared" si="25"/>
        <v xml:space="preserve"> </v>
      </c>
      <c r="M270" s="637" t="str">
        <f t="shared" si="26"/>
        <v xml:space="preserve"> </v>
      </c>
      <c r="N270" s="998" t="str">
        <f t="shared" si="27"/>
        <v xml:space="preserve"> </v>
      </c>
      <c r="P270" s="38">
        <f t="shared" si="28"/>
        <v>0</v>
      </c>
      <c r="S270" s="823"/>
      <c r="T270" s="823"/>
      <c r="U270" s="823"/>
      <c r="V270" s="638"/>
      <c r="W270" s="990"/>
      <c r="X270" s="686" t="str">
        <f t="shared" si="29"/>
        <v xml:space="preserve"> </v>
      </c>
      <c r="Y270" s="786" t="str">
        <f t="shared" si="24"/>
        <v xml:space="preserve">  </v>
      </c>
    </row>
    <row r="271" spans="1:25" ht="18.75" x14ac:dyDescent="0.3">
      <c r="A271" s="638"/>
      <c r="B271" s="638"/>
      <c r="C271" s="624"/>
      <c r="D271" s="638"/>
      <c r="E271" s="624"/>
      <c r="F271" s="901"/>
      <c r="G271" s="638"/>
      <c r="H271" s="638"/>
      <c r="I271" s="638"/>
      <c r="J271" s="901"/>
      <c r="K271" s="638"/>
      <c r="L271" s="637" t="str">
        <f t="shared" si="25"/>
        <v xml:space="preserve"> </v>
      </c>
      <c r="M271" s="637" t="str">
        <f t="shared" si="26"/>
        <v xml:space="preserve"> </v>
      </c>
      <c r="N271" s="998" t="str">
        <f t="shared" si="27"/>
        <v xml:space="preserve"> </v>
      </c>
      <c r="P271" s="38">
        <f t="shared" si="28"/>
        <v>0</v>
      </c>
      <c r="S271" s="823"/>
      <c r="T271" s="823"/>
      <c r="U271" s="823"/>
      <c r="V271" s="638"/>
      <c r="W271" s="990"/>
      <c r="X271" s="686" t="str">
        <f t="shared" si="29"/>
        <v xml:space="preserve"> </v>
      </c>
      <c r="Y271" s="786" t="str">
        <f t="shared" si="24"/>
        <v xml:space="preserve">  </v>
      </c>
    </row>
    <row r="272" spans="1:25" ht="18.75" x14ac:dyDescent="0.3">
      <c r="A272" s="638"/>
      <c r="B272" s="638"/>
      <c r="C272" s="624"/>
      <c r="D272" s="638"/>
      <c r="E272" s="624"/>
      <c r="F272" s="901"/>
      <c r="G272" s="638"/>
      <c r="H272" s="638"/>
      <c r="I272" s="638"/>
      <c r="J272" s="901"/>
      <c r="K272" s="638"/>
      <c r="L272" s="637" t="str">
        <f t="shared" si="25"/>
        <v xml:space="preserve"> </v>
      </c>
      <c r="M272" s="637" t="str">
        <f t="shared" si="26"/>
        <v xml:space="preserve"> </v>
      </c>
      <c r="N272" s="998" t="str">
        <f t="shared" si="27"/>
        <v xml:space="preserve"> </v>
      </c>
      <c r="P272" s="38">
        <f t="shared" si="28"/>
        <v>0</v>
      </c>
      <c r="S272" s="823"/>
      <c r="T272" s="823"/>
      <c r="U272" s="823"/>
      <c r="V272" s="638"/>
      <c r="W272" s="990"/>
      <c r="X272" s="686" t="str">
        <f t="shared" si="29"/>
        <v xml:space="preserve"> </v>
      </c>
      <c r="Y272" s="786" t="str">
        <f t="shared" si="24"/>
        <v xml:space="preserve">  </v>
      </c>
    </row>
    <row r="273" spans="1:25" ht="18.75" x14ac:dyDescent="0.3">
      <c r="A273" s="638"/>
      <c r="B273" s="638"/>
      <c r="C273" s="624"/>
      <c r="D273" s="638"/>
      <c r="E273" s="624"/>
      <c r="F273" s="901"/>
      <c r="G273" s="638"/>
      <c r="H273" s="638"/>
      <c r="I273" s="638"/>
      <c r="J273" s="901"/>
      <c r="K273" s="638"/>
      <c r="L273" s="637" t="str">
        <f t="shared" si="25"/>
        <v xml:space="preserve"> </v>
      </c>
      <c r="M273" s="637" t="str">
        <f t="shared" si="26"/>
        <v xml:space="preserve"> </v>
      </c>
      <c r="N273" s="998" t="str">
        <f t="shared" si="27"/>
        <v xml:space="preserve"> </v>
      </c>
      <c r="P273" s="38">
        <f t="shared" si="28"/>
        <v>0</v>
      </c>
      <c r="S273" s="823"/>
      <c r="T273" s="823"/>
      <c r="U273" s="823"/>
      <c r="V273" s="638"/>
      <c r="W273" s="990"/>
      <c r="X273" s="686" t="str">
        <f t="shared" si="29"/>
        <v xml:space="preserve"> </v>
      </c>
      <c r="Y273" s="786" t="str">
        <f t="shared" si="24"/>
        <v xml:space="preserve">  </v>
      </c>
    </row>
    <row r="274" spans="1:25" ht="18.75" x14ac:dyDescent="0.3">
      <c r="A274" s="638"/>
      <c r="B274" s="638"/>
      <c r="C274" s="624"/>
      <c r="D274" s="638"/>
      <c r="E274" s="624"/>
      <c r="F274" s="901"/>
      <c r="G274" s="638"/>
      <c r="H274" s="638"/>
      <c r="I274" s="638"/>
      <c r="J274" s="901"/>
      <c r="K274" s="638"/>
      <c r="L274" s="637" t="str">
        <f t="shared" si="25"/>
        <v xml:space="preserve"> </v>
      </c>
      <c r="M274" s="637" t="str">
        <f t="shared" si="26"/>
        <v xml:space="preserve"> </v>
      </c>
      <c r="N274" s="998" t="str">
        <f t="shared" si="27"/>
        <v xml:space="preserve"> </v>
      </c>
      <c r="P274" s="38">
        <f t="shared" si="28"/>
        <v>0</v>
      </c>
      <c r="S274" s="823"/>
      <c r="T274" s="823"/>
      <c r="U274" s="823"/>
      <c r="V274" s="638"/>
      <c r="W274" s="990"/>
      <c r="X274" s="686" t="str">
        <f t="shared" si="29"/>
        <v xml:space="preserve"> </v>
      </c>
      <c r="Y274" s="786" t="str">
        <f t="shared" ref="Y274:Y337" si="30">IFERROR(W274/V274,"  ")</f>
        <v xml:space="preserve">  </v>
      </c>
    </row>
    <row r="275" spans="1:25" ht="18.75" x14ac:dyDescent="0.3">
      <c r="A275" s="638"/>
      <c r="B275" s="638"/>
      <c r="C275" s="624"/>
      <c r="D275" s="638"/>
      <c r="E275" s="624"/>
      <c r="F275" s="901"/>
      <c r="G275" s="638"/>
      <c r="H275" s="638"/>
      <c r="I275" s="638"/>
      <c r="J275" s="901"/>
      <c r="K275" s="638"/>
      <c r="L275" s="637" t="str">
        <f t="shared" si="25"/>
        <v xml:space="preserve"> </v>
      </c>
      <c r="M275" s="637" t="str">
        <f t="shared" si="26"/>
        <v xml:space="preserve"> </v>
      </c>
      <c r="N275" s="998" t="str">
        <f t="shared" si="27"/>
        <v xml:space="preserve"> </v>
      </c>
      <c r="P275" s="38">
        <f t="shared" si="28"/>
        <v>0</v>
      </c>
      <c r="S275" s="823"/>
      <c r="T275" s="823"/>
      <c r="U275" s="823"/>
      <c r="V275" s="638"/>
      <c r="W275" s="990"/>
      <c r="X275" s="686" t="str">
        <f t="shared" si="29"/>
        <v xml:space="preserve"> </v>
      </c>
      <c r="Y275" s="786" t="str">
        <f t="shared" si="30"/>
        <v xml:space="preserve">  </v>
      </c>
    </row>
    <row r="276" spans="1:25" ht="18.75" x14ac:dyDescent="0.3">
      <c r="A276" s="638"/>
      <c r="B276" s="638"/>
      <c r="C276" s="624"/>
      <c r="D276" s="638"/>
      <c r="E276" s="624"/>
      <c r="F276" s="901"/>
      <c r="G276" s="638"/>
      <c r="H276" s="638"/>
      <c r="I276" s="638"/>
      <c r="J276" s="901"/>
      <c r="K276" s="638"/>
      <c r="L276" s="637" t="str">
        <f t="shared" si="25"/>
        <v xml:space="preserve"> </v>
      </c>
      <c r="M276" s="637" t="str">
        <f t="shared" si="26"/>
        <v xml:space="preserve"> </v>
      </c>
      <c r="N276" s="998" t="str">
        <f t="shared" si="27"/>
        <v xml:space="preserve"> </v>
      </c>
      <c r="P276" s="38">
        <f t="shared" si="28"/>
        <v>0</v>
      </c>
      <c r="S276" s="823"/>
      <c r="T276" s="823"/>
      <c r="U276" s="823"/>
      <c r="V276" s="638"/>
      <c r="W276" s="990"/>
      <c r="X276" s="686" t="str">
        <f t="shared" si="29"/>
        <v xml:space="preserve"> </v>
      </c>
      <c r="Y276" s="786" t="str">
        <f t="shared" si="30"/>
        <v xml:space="preserve">  </v>
      </c>
    </row>
    <row r="277" spans="1:25" ht="18.75" x14ac:dyDescent="0.3">
      <c r="A277" s="638"/>
      <c r="B277" s="638"/>
      <c r="C277" s="624"/>
      <c r="D277" s="638"/>
      <c r="E277" s="624"/>
      <c r="F277" s="901"/>
      <c r="G277" s="638"/>
      <c r="H277" s="638"/>
      <c r="I277" s="638"/>
      <c r="J277" s="901"/>
      <c r="K277" s="638"/>
      <c r="L277" s="637" t="str">
        <f t="shared" si="25"/>
        <v xml:space="preserve"> </v>
      </c>
      <c r="M277" s="637" t="str">
        <f t="shared" si="26"/>
        <v xml:space="preserve"> </v>
      </c>
      <c r="N277" s="998" t="str">
        <f t="shared" si="27"/>
        <v xml:space="preserve"> </v>
      </c>
      <c r="P277" s="38">
        <f t="shared" si="28"/>
        <v>0</v>
      </c>
      <c r="S277" s="823"/>
      <c r="T277" s="823"/>
      <c r="U277" s="823"/>
      <c r="V277" s="638"/>
      <c r="W277" s="990"/>
      <c r="X277" s="686" t="str">
        <f t="shared" si="29"/>
        <v xml:space="preserve"> </v>
      </c>
      <c r="Y277" s="786" t="str">
        <f t="shared" si="30"/>
        <v xml:space="preserve">  </v>
      </c>
    </row>
    <row r="278" spans="1:25" ht="18.75" x14ac:dyDescent="0.3">
      <c r="A278" s="638"/>
      <c r="B278" s="638"/>
      <c r="C278" s="624"/>
      <c r="D278" s="638"/>
      <c r="E278" s="624"/>
      <c r="F278" s="901"/>
      <c r="G278" s="638"/>
      <c r="H278" s="638"/>
      <c r="I278" s="638"/>
      <c r="J278" s="901"/>
      <c r="K278" s="638"/>
      <c r="L278" s="637" t="str">
        <f t="shared" si="25"/>
        <v xml:space="preserve"> </v>
      </c>
      <c r="M278" s="637" t="str">
        <f t="shared" si="26"/>
        <v xml:space="preserve"> </v>
      </c>
      <c r="N278" s="998" t="str">
        <f t="shared" si="27"/>
        <v xml:space="preserve"> </v>
      </c>
      <c r="P278" s="38">
        <f t="shared" si="28"/>
        <v>0</v>
      </c>
      <c r="S278" s="823"/>
      <c r="T278" s="823"/>
      <c r="U278" s="823"/>
      <c r="V278" s="638"/>
      <c r="W278" s="990"/>
      <c r="X278" s="686" t="str">
        <f t="shared" si="29"/>
        <v xml:space="preserve"> </v>
      </c>
      <c r="Y278" s="786" t="str">
        <f t="shared" si="30"/>
        <v xml:space="preserve">  </v>
      </c>
    </row>
    <row r="279" spans="1:25" ht="18.75" x14ac:dyDescent="0.3">
      <c r="A279" s="638"/>
      <c r="B279" s="638"/>
      <c r="C279" s="624"/>
      <c r="D279" s="638"/>
      <c r="E279" s="624"/>
      <c r="F279" s="901"/>
      <c r="G279" s="638"/>
      <c r="H279" s="638"/>
      <c r="I279" s="638"/>
      <c r="J279" s="901"/>
      <c r="K279" s="638"/>
      <c r="L279" s="637" t="str">
        <f t="shared" si="25"/>
        <v xml:space="preserve"> </v>
      </c>
      <c r="M279" s="637" t="str">
        <f t="shared" si="26"/>
        <v xml:space="preserve"> </v>
      </c>
      <c r="N279" s="998" t="str">
        <f t="shared" si="27"/>
        <v xml:space="preserve"> </v>
      </c>
      <c r="P279" s="38">
        <f t="shared" si="28"/>
        <v>0</v>
      </c>
      <c r="S279" s="823"/>
      <c r="T279" s="823"/>
      <c r="U279" s="823"/>
      <c r="V279" s="638"/>
      <c r="W279" s="990"/>
      <c r="X279" s="686" t="str">
        <f t="shared" si="29"/>
        <v xml:space="preserve"> </v>
      </c>
      <c r="Y279" s="786" t="str">
        <f t="shared" si="30"/>
        <v xml:space="preserve">  </v>
      </c>
    </row>
    <row r="280" spans="1:25" ht="18.75" x14ac:dyDescent="0.3">
      <c r="A280" s="638"/>
      <c r="B280" s="638"/>
      <c r="C280" s="624"/>
      <c r="D280" s="638"/>
      <c r="E280" s="624"/>
      <c r="F280" s="901"/>
      <c r="G280" s="638"/>
      <c r="H280" s="638"/>
      <c r="I280" s="638"/>
      <c r="J280" s="901"/>
      <c r="K280" s="638"/>
      <c r="L280" s="637" t="str">
        <f t="shared" si="25"/>
        <v xml:space="preserve"> </v>
      </c>
      <c r="M280" s="637" t="str">
        <f t="shared" si="26"/>
        <v xml:space="preserve"> </v>
      </c>
      <c r="N280" s="998" t="str">
        <f t="shared" si="27"/>
        <v xml:space="preserve"> </v>
      </c>
      <c r="P280" s="38">
        <f t="shared" si="28"/>
        <v>0</v>
      </c>
      <c r="S280" s="823"/>
      <c r="T280" s="823"/>
      <c r="U280" s="823"/>
      <c r="V280" s="638"/>
      <c r="W280" s="990"/>
      <c r="X280" s="686" t="str">
        <f t="shared" si="29"/>
        <v xml:space="preserve"> </v>
      </c>
      <c r="Y280" s="786" t="str">
        <f t="shared" si="30"/>
        <v xml:space="preserve">  </v>
      </c>
    </row>
    <row r="281" spans="1:25" ht="18.75" x14ac:dyDescent="0.3">
      <c r="A281" s="638"/>
      <c r="B281" s="638"/>
      <c r="C281" s="624"/>
      <c r="D281" s="638"/>
      <c r="E281" s="624"/>
      <c r="F281" s="901"/>
      <c r="G281" s="638"/>
      <c r="H281" s="638"/>
      <c r="I281" s="638"/>
      <c r="J281" s="901"/>
      <c r="K281" s="638"/>
      <c r="L281" s="637" t="str">
        <f t="shared" si="25"/>
        <v xml:space="preserve"> </v>
      </c>
      <c r="M281" s="637" t="str">
        <f t="shared" si="26"/>
        <v xml:space="preserve"> </v>
      </c>
      <c r="N281" s="998" t="str">
        <f t="shared" si="27"/>
        <v xml:space="preserve"> </v>
      </c>
      <c r="P281" s="38">
        <f t="shared" si="28"/>
        <v>0</v>
      </c>
      <c r="S281" s="823"/>
      <c r="T281" s="823"/>
      <c r="U281" s="823"/>
      <c r="V281" s="638"/>
      <c r="W281" s="990"/>
      <c r="X281" s="686" t="str">
        <f t="shared" si="29"/>
        <v xml:space="preserve"> </v>
      </c>
      <c r="Y281" s="786" t="str">
        <f t="shared" si="30"/>
        <v xml:space="preserve">  </v>
      </c>
    </row>
    <row r="282" spans="1:25" ht="18.75" x14ac:dyDescent="0.3">
      <c r="A282" s="638"/>
      <c r="B282" s="638"/>
      <c r="C282" s="624"/>
      <c r="D282" s="638"/>
      <c r="E282" s="624"/>
      <c r="F282" s="901"/>
      <c r="G282" s="638"/>
      <c r="H282" s="638"/>
      <c r="I282" s="638"/>
      <c r="J282" s="901"/>
      <c r="K282" s="638"/>
      <c r="L282" s="637" t="str">
        <f t="shared" si="25"/>
        <v xml:space="preserve"> </v>
      </c>
      <c r="M282" s="637" t="str">
        <f t="shared" si="26"/>
        <v xml:space="preserve"> </v>
      </c>
      <c r="N282" s="998" t="str">
        <f t="shared" si="27"/>
        <v xml:space="preserve"> </v>
      </c>
      <c r="P282" s="38">
        <f t="shared" si="28"/>
        <v>0</v>
      </c>
      <c r="S282" s="823"/>
      <c r="T282" s="823"/>
      <c r="U282" s="823"/>
      <c r="V282" s="638"/>
      <c r="W282" s="990"/>
      <c r="X282" s="686" t="str">
        <f t="shared" si="29"/>
        <v xml:space="preserve"> </v>
      </c>
      <c r="Y282" s="786" t="str">
        <f t="shared" si="30"/>
        <v xml:space="preserve">  </v>
      </c>
    </row>
    <row r="283" spans="1:25" ht="18.75" x14ac:dyDescent="0.3">
      <c r="A283" s="638"/>
      <c r="B283" s="638"/>
      <c r="C283" s="624"/>
      <c r="D283" s="638"/>
      <c r="E283" s="624"/>
      <c r="F283" s="901"/>
      <c r="G283" s="638"/>
      <c r="H283" s="638"/>
      <c r="I283" s="638"/>
      <c r="J283" s="901"/>
      <c r="K283" s="638"/>
      <c r="L283" s="637" t="str">
        <f t="shared" si="25"/>
        <v xml:space="preserve"> </v>
      </c>
      <c r="M283" s="637" t="str">
        <f t="shared" si="26"/>
        <v xml:space="preserve"> </v>
      </c>
      <c r="N283" s="998" t="str">
        <f t="shared" si="27"/>
        <v xml:space="preserve"> </v>
      </c>
      <c r="P283" s="38">
        <f t="shared" si="28"/>
        <v>0</v>
      </c>
      <c r="S283" s="823"/>
      <c r="T283" s="823"/>
      <c r="U283" s="823"/>
      <c r="V283" s="638"/>
      <c r="W283" s="990"/>
      <c r="X283" s="686" t="str">
        <f t="shared" si="29"/>
        <v xml:space="preserve"> </v>
      </c>
      <c r="Y283" s="786" t="str">
        <f t="shared" si="30"/>
        <v xml:space="preserve">  </v>
      </c>
    </row>
    <row r="284" spans="1:25" ht="18.75" x14ac:dyDescent="0.3">
      <c r="A284" s="638"/>
      <c r="B284" s="638"/>
      <c r="C284" s="624"/>
      <c r="D284" s="638"/>
      <c r="E284" s="624"/>
      <c r="F284" s="901"/>
      <c r="G284" s="638"/>
      <c r="H284" s="638"/>
      <c r="I284" s="638"/>
      <c r="J284" s="901"/>
      <c r="K284" s="638"/>
      <c r="L284" s="637" t="str">
        <f t="shared" si="25"/>
        <v xml:space="preserve"> </v>
      </c>
      <c r="M284" s="637" t="str">
        <f t="shared" si="26"/>
        <v xml:space="preserve"> </v>
      </c>
      <c r="N284" s="998" t="str">
        <f t="shared" si="27"/>
        <v xml:space="preserve"> </v>
      </c>
      <c r="P284" s="38">
        <f t="shared" si="28"/>
        <v>0</v>
      </c>
      <c r="S284" s="823"/>
      <c r="T284" s="823"/>
      <c r="U284" s="823"/>
      <c r="V284" s="638"/>
      <c r="W284" s="990"/>
      <c r="X284" s="686" t="str">
        <f t="shared" si="29"/>
        <v xml:space="preserve"> </v>
      </c>
      <c r="Y284" s="786" t="str">
        <f t="shared" si="30"/>
        <v xml:space="preserve">  </v>
      </c>
    </row>
    <row r="285" spans="1:25" ht="18.75" x14ac:dyDescent="0.3">
      <c r="A285" s="638"/>
      <c r="B285" s="638"/>
      <c r="C285" s="624"/>
      <c r="D285" s="638"/>
      <c r="E285" s="624"/>
      <c r="F285" s="901"/>
      <c r="G285" s="638"/>
      <c r="H285" s="638"/>
      <c r="I285" s="638"/>
      <c r="J285" s="901"/>
      <c r="K285" s="638"/>
      <c r="L285" s="637" t="str">
        <f t="shared" si="25"/>
        <v xml:space="preserve"> </v>
      </c>
      <c r="M285" s="637" t="str">
        <f t="shared" si="26"/>
        <v xml:space="preserve"> </v>
      </c>
      <c r="N285" s="998" t="str">
        <f t="shared" si="27"/>
        <v xml:space="preserve"> </v>
      </c>
      <c r="P285" s="38">
        <f t="shared" si="28"/>
        <v>0</v>
      </c>
      <c r="S285" s="823"/>
      <c r="T285" s="823"/>
      <c r="U285" s="823"/>
      <c r="V285" s="638"/>
      <c r="W285" s="990"/>
      <c r="X285" s="686" t="str">
        <f t="shared" si="29"/>
        <v xml:space="preserve"> </v>
      </c>
      <c r="Y285" s="786" t="str">
        <f t="shared" si="30"/>
        <v xml:space="preserve">  </v>
      </c>
    </row>
    <row r="286" spans="1:25" ht="18.75" x14ac:dyDescent="0.3">
      <c r="A286" s="638"/>
      <c r="B286" s="638"/>
      <c r="C286" s="624"/>
      <c r="D286" s="638"/>
      <c r="E286" s="624"/>
      <c r="F286" s="901"/>
      <c r="G286" s="638"/>
      <c r="H286" s="638"/>
      <c r="I286" s="638"/>
      <c r="J286" s="901"/>
      <c r="K286" s="638"/>
      <c r="L286" s="637" t="str">
        <f t="shared" si="25"/>
        <v xml:space="preserve"> </v>
      </c>
      <c r="M286" s="637" t="str">
        <f t="shared" si="26"/>
        <v xml:space="preserve"> </v>
      </c>
      <c r="N286" s="998" t="str">
        <f t="shared" si="27"/>
        <v xml:space="preserve"> </v>
      </c>
      <c r="P286" s="38">
        <f t="shared" si="28"/>
        <v>0</v>
      </c>
      <c r="S286" s="823"/>
      <c r="T286" s="823"/>
      <c r="U286" s="823"/>
      <c r="V286" s="638"/>
      <c r="W286" s="990"/>
      <c r="X286" s="686" t="str">
        <f t="shared" si="29"/>
        <v xml:space="preserve"> </v>
      </c>
      <c r="Y286" s="786" t="str">
        <f t="shared" si="30"/>
        <v xml:space="preserve">  </v>
      </c>
    </row>
    <row r="287" spans="1:25" ht="18.75" x14ac:dyDescent="0.3">
      <c r="A287" s="638"/>
      <c r="B287" s="638"/>
      <c r="C287" s="624"/>
      <c r="D287" s="638"/>
      <c r="E287" s="624"/>
      <c r="F287" s="901"/>
      <c r="G287" s="638"/>
      <c r="H287" s="638"/>
      <c r="I287" s="638"/>
      <c r="J287" s="901"/>
      <c r="K287" s="638"/>
      <c r="L287" s="637" t="str">
        <f t="shared" si="25"/>
        <v xml:space="preserve"> </v>
      </c>
      <c r="M287" s="637" t="str">
        <f t="shared" si="26"/>
        <v xml:space="preserve"> </v>
      </c>
      <c r="N287" s="998" t="str">
        <f t="shared" si="27"/>
        <v xml:space="preserve"> </v>
      </c>
      <c r="P287" s="38">
        <f t="shared" si="28"/>
        <v>0</v>
      </c>
      <c r="S287" s="823"/>
      <c r="T287" s="823"/>
      <c r="U287" s="823"/>
      <c r="V287" s="638"/>
      <c r="W287" s="990"/>
      <c r="X287" s="686" t="str">
        <f t="shared" si="29"/>
        <v xml:space="preserve"> </v>
      </c>
      <c r="Y287" s="786" t="str">
        <f t="shared" si="30"/>
        <v xml:space="preserve">  </v>
      </c>
    </row>
    <row r="288" spans="1:25" ht="18.75" x14ac:dyDescent="0.3">
      <c r="A288" s="638"/>
      <c r="B288" s="638"/>
      <c r="C288" s="624"/>
      <c r="D288" s="638"/>
      <c r="E288" s="624"/>
      <c r="F288" s="901"/>
      <c r="G288" s="638"/>
      <c r="H288" s="638"/>
      <c r="I288" s="638"/>
      <c r="J288" s="901"/>
      <c r="K288" s="638"/>
      <c r="L288" s="637" t="str">
        <f t="shared" si="25"/>
        <v xml:space="preserve"> </v>
      </c>
      <c r="M288" s="637" t="str">
        <f t="shared" si="26"/>
        <v xml:space="preserve"> </v>
      </c>
      <c r="N288" s="998" t="str">
        <f t="shared" si="27"/>
        <v xml:space="preserve"> </v>
      </c>
      <c r="P288" s="38">
        <f t="shared" si="28"/>
        <v>0</v>
      </c>
      <c r="S288" s="823"/>
      <c r="T288" s="823"/>
      <c r="U288" s="823"/>
      <c r="V288" s="638"/>
      <c r="W288" s="990"/>
      <c r="X288" s="686" t="str">
        <f t="shared" si="29"/>
        <v xml:space="preserve"> </v>
      </c>
      <c r="Y288" s="786" t="str">
        <f t="shared" si="30"/>
        <v xml:space="preserve">  </v>
      </c>
    </row>
    <row r="289" spans="1:25" ht="18.75" x14ac:dyDescent="0.3">
      <c r="A289" s="638"/>
      <c r="B289" s="638"/>
      <c r="C289" s="624"/>
      <c r="D289" s="638"/>
      <c r="E289" s="624"/>
      <c r="F289" s="901"/>
      <c r="G289" s="638"/>
      <c r="H289" s="638"/>
      <c r="I289" s="638"/>
      <c r="J289" s="901"/>
      <c r="K289" s="638"/>
      <c r="L289" s="637" t="str">
        <f t="shared" si="25"/>
        <v xml:space="preserve"> </v>
      </c>
      <c r="M289" s="637" t="str">
        <f t="shared" si="26"/>
        <v xml:space="preserve"> </v>
      </c>
      <c r="N289" s="998" t="str">
        <f t="shared" si="27"/>
        <v xml:space="preserve"> </v>
      </c>
      <c r="P289" s="38">
        <f t="shared" si="28"/>
        <v>0</v>
      </c>
      <c r="S289" s="823"/>
      <c r="T289" s="823"/>
      <c r="U289" s="823"/>
      <c r="V289" s="638"/>
      <c r="W289" s="990"/>
      <c r="X289" s="686" t="str">
        <f t="shared" si="29"/>
        <v xml:space="preserve"> </v>
      </c>
      <c r="Y289" s="786" t="str">
        <f t="shared" si="30"/>
        <v xml:space="preserve">  </v>
      </c>
    </row>
    <row r="290" spans="1:25" ht="18.75" x14ac:dyDescent="0.3">
      <c r="A290" s="638"/>
      <c r="B290" s="638"/>
      <c r="C290" s="624"/>
      <c r="D290" s="638"/>
      <c r="E290" s="624"/>
      <c r="F290" s="901"/>
      <c r="G290" s="638"/>
      <c r="H290" s="638"/>
      <c r="I290" s="638"/>
      <c r="J290" s="901"/>
      <c r="K290" s="638"/>
      <c r="L290" s="637" t="str">
        <f t="shared" si="25"/>
        <v xml:space="preserve"> </v>
      </c>
      <c r="M290" s="637" t="str">
        <f t="shared" si="26"/>
        <v xml:space="preserve"> </v>
      </c>
      <c r="N290" s="998" t="str">
        <f t="shared" si="27"/>
        <v xml:space="preserve"> </v>
      </c>
      <c r="P290" s="38">
        <f t="shared" si="28"/>
        <v>0</v>
      </c>
      <c r="S290" s="823"/>
      <c r="T290" s="823"/>
      <c r="U290" s="823"/>
      <c r="V290" s="638"/>
      <c r="W290" s="990"/>
      <c r="X290" s="686" t="str">
        <f t="shared" si="29"/>
        <v xml:space="preserve"> </v>
      </c>
      <c r="Y290" s="786" t="str">
        <f t="shared" si="30"/>
        <v xml:space="preserve">  </v>
      </c>
    </row>
    <row r="291" spans="1:25" ht="18.75" x14ac:dyDescent="0.3">
      <c r="A291" s="638"/>
      <c r="B291" s="638"/>
      <c r="C291" s="624"/>
      <c r="D291" s="638"/>
      <c r="E291" s="624"/>
      <c r="F291" s="901"/>
      <c r="G291" s="638"/>
      <c r="H291" s="638"/>
      <c r="I291" s="638"/>
      <c r="J291" s="901"/>
      <c r="K291" s="638"/>
      <c r="L291" s="637" t="str">
        <f t="shared" si="25"/>
        <v xml:space="preserve"> </v>
      </c>
      <c r="M291" s="637" t="str">
        <f t="shared" si="26"/>
        <v xml:space="preserve"> </v>
      </c>
      <c r="N291" s="998" t="str">
        <f t="shared" si="27"/>
        <v xml:space="preserve"> </v>
      </c>
      <c r="P291" s="38">
        <f t="shared" si="28"/>
        <v>0</v>
      </c>
      <c r="S291" s="823"/>
      <c r="T291" s="823"/>
      <c r="U291" s="823"/>
      <c r="V291" s="638"/>
      <c r="W291" s="990"/>
      <c r="X291" s="686" t="str">
        <f t="shared" si="29"/>
        <v xml:space="preserve"> </v>
      </c>
      <c r="Y291" s="786" t="str">
        <f t="shared" si="30"/>
        <v xml:space="preserve">  </v>
      </c>
    </row>
    <row r="292" spans="1:25" ht="18.75" x14ac:dyDescent="0.3">
      <c r="A292" s="638"/>
      <c r="B292" s="638"/>
      <c r="C292" s="624"/>
      <c r="D292" s="638"/>
      <c r="E292" s="624"/>
      <c r="F292" s="901"/>
      <c r="G292" s="638"/>
      <c r="H292" s="638"/>
      <c r="I292" s="638"/>
      <c r="J292" s="901"/>
      <c r="K292" s="638"/>
      <c r="L292" s="637" t="str">
        <f t="shared" si="25"/>
        <v xml:space="preserve"> </v>
      </c>
      <c r="M292" s="637" t="str">
        <f t="shared" si="26"/>
        <v xml:space="preserve"> </v>
      </c>
      <c r="N292" s="998" t="str">
        <f t="shared" si="27"/>
        <v xml:space="preserve"> </v>
      </c>
      <c r="P292" s="38">
        <f t="shared" si="28"/>
        <v>0</v>
      </c>
      <c r="S292" s="823"/>
      <c r="T292" s="823"/>
      <c r="U292" s="823"/>
      <c r="V292" s="638"/>
      <c r="W292" s="990"/>
      <c r="X292" s="686" t="str">
        <f t="shared" si="29"/>
        <v xml:space="preserve"> </v>
      </c>
      <c r="Y292" s="786" t="str">
        <f t="shared" si="30"/>
        <v xml:space="preserve">  </v>
      </c>
    </row>
    <row r="293" spans="1:25" ht="18.75" x14ac:dyDescent="0.3">
      <c r="A293" s="638"/>
      <c r="B293" s="638"/>
      <c r="C293" s="624"/>
      <c r="D293" s="638"/>
      <c r="E293" s="624"/>
      <c r="F293" s="901"/>
      <c r="G293" s="638"/>
      <c r="H293" s="638"/>
      <c r="I293" s="638"/>
      <c r="J293" s="901"/>
      <c r="K293" s="638"/>
      <c r="L293" s="637" t="str">
        <f t="shared" si="25"/>
        <v xml:space="preserve"> </v>
      </c>
      <c r="M293" s="637" t="str">
        <f t="shared" si="26"/>
        <v xml:space="preserve"> </v>
      </c>
      <c r="N293" s="998" t="str">
        <f t="shared" si="27"/>
        <v xml:space="preserve"> </v>
      </c>
      <c r="P293" s="38">
        <f t="shared" si="28"/>
        <v>0</v>
      </c>
      <c r="S293" s="823"/>
      <c r="T293" s="823"/>
      <c r="U293" s="823"/>
      <c r="V293" s="638"/>
      <c r="W293" s="990"/>
      <c r="X293" s="686" t="str">
        <f t="shared" si="29"/>
        <v xml:space="preserve"> </v>
      </c>
      <c r="Y293" s="786" t="str">
        <f t="shared" si="30"/>
        <v xml:space="preserve">  </v>
      </c>
    </row>
    <row r="294" spans="1:25" ht="18.75" x14ac:dyDescent="0.3">
      <c r="A294" s="638"/>
      <c r="B294" s="638"/>
      <c r="C294" s="624"/>
      <c r="D294" s="638"/>
      <c r="E294" s="624"/>
      <c r="F294" s="901"/>
      <c r="G294" s="638"/>
      <c r="H294" s="638"/>
      <c r="I294" s="638"/>
      <c r="J294" s="901"/>
      <c r="K294" s="638"/>
      <c r="L294" s="637" t="str">
        <f t="shared" si="25"/>
        <v xml:space="preserve"> </v>
      </c>
      <c r="M294" s="637" t="str">
        <f t="shared" si="26"/>
        <v xml:space="preserve"> </v>
      </c>
      <c r="N294" s="998" t="str">
        <f t="shared" si="27"/>
        <v xml:space="preserve"> </v>
      </c>
      <c r="P294" s="38">
        <f t="shared" si="28"/>
        <v>0</v>
      </c>
      <c r="S294" s="823"/>
      <c r="T294" s="823"/>
      <c r="U294" s="823"/>
      <c r="V294" s="638"/>
      <c r="W294" s="990"/>
      <c r="X294" s="686" t="str">
        <f t="shared" si="29"/>
        <v xml:space="preserve"> </v>
      </c>
      <c r="Y294" s="786" t="str">
        <f t="shared" si="30"/>
        <v xml:space="preserve">  </v>
      </c>
    </row>
    <row r="295" spans="1:25" ht="18.75" x14ac:dyDescent="0.3">
      <c r="A295" s="638"/>
      <c r="B295" s="638"/>
      <c r="C295" s="624"/>
      <c r="D295" s="638"/>
      <c r="E295" s="624"/>
      <c r="F295" s="901"/>
      <c r="G295" s="638"/>
      <c r="H295" s="638"/>
      <c r="I295" s="638"/>
      <c r="J295" s="901"/>
      <c r="K295" s="638"/>
      <c r="L295" s="637" t="str">
        <f t="shared" si="25"/>
        <v xml:space="preserve"> </v>
      </c>
      <c r="M295" s="637" t="str">
        <f t="shared" si="26"/>
        <v xml:space="preserve"> </v>
      </c>
      <c r="N295" s="998" t="str">
        <f t="shared" si="27"/>
        <v xml:space="preserve"> </v>
      </c>
      <c r="P295" s="38">
        <f t="shared" si="28"/>
        <v>0</v>
      </c>
      <c r="S295" s="823"/>
      <c r="T295" s="823"/>
      <c r="U295" s="823"/>
      <c r="V295" s="638"/>
      <c r="W295" s="990"/>
      <c r="X295" s="686" t="str">
        <f t="shared" si="29"/>
        <v xml:space="preserve"> </v>
      </c>
      <c r="Y295" s="786" t="str">
        <f t="shared" si="30"/>
        <v xml:space="preserve">  </v>
      </c>
    </row>
    <row r="296" spans="1:25" ht="18.75" x14ac:dyDescent="0.3">
      <c r="A296" s="638"/>
      <c r="B296" s="638"/>
      <c r="C296" s="624"/>
      <c r="D296" s="638"/>
      <c r="E296" s="624"/>
      <c r="F296" s="901"/>
      <c r="G296" s="638"/>
      <c r="H296" s="638"/>
      <c r="I296" s="638"/>
      <c r="J296" s="901"/>
      <c r="K296" s="638"/>
      <c r="L296" s="637" t="str">
        <f t="shared" si="25"/>
        <v xml:space="preserve"> </v>
      </c>
      <c r="M296" s="637" t="str">
        <f t="shared" si="26"/>
        <v xml:space="preserve"> </v>
      </c>
      <c r="N296" s="998" t="str">
        <f t="shared" si="27"/>
        <v xml:space="preserve"> </v>
      </c>
      <c r="P296" s="38">
        <f t="shared" si="28"/>
        <v>0</v>
      </c>
      <c r="S296" s="823"/>
      <c r="T296" s="823"/>
      <c r="U296" s="823"/>
      <c r="V296" s="638"/>
      <c r="W296" s="990"/>
      <c r="X296" s="686" t="str">
        <f t="shared" si="29"/>
        <v xml:space="preserve"> </v>
      </c>
      <c r="Y296" s="786" t="str">
        <f t="shared" si="30"/>
        <v xml:space="preserve">  </v>
      </c>
    </row>
    <row r="297" spans="1:25" ht="18.75" x14ac:dyDescent="0.3">
      <c r="A297" s="638"/>
      <c r="B297" s="638"/>
      <c r="C297" s="624"/>
      <c r="D297" s="638"/>
      <c r="E297" s="624"/>
      <c r="F297" s="901"/>
      <c r="G297" s="638"/>
      <c r="H297" s="638"/>
      <c r="I297" s="638"/>
      <c r="J297" s="901"/>
      <c r="K297" s="638"/>
      <c r="L297" s="637" t="str">
        <f t="shared" si="25"/>
        <v xml:space="preserve"> </v>
      </c>
      <c r="M297" s="637" t="str">
        <f t="shared" si="26"/>
        <v xml:space="preserve"> </v>
      </c>
      <c r="N297" s="998" t="str">
        <f t="shared" si="27"/>
        <v xml:space="preserve"> </v>
      </c>
      <c r="P297" s="38">
        <f t="shared" si="28"/>
        <v>0</v>
      </c>
      <c r="S297" s="823"/>
      <c r="T297" s="823"/>
      <c r="U297" s="823"/>
      <c r="V297" s="638"/>
      <c r="W297" s="990"/>
      <c r="X297" s="686" t="str">
        <f t="shared" si="29"/>
        <v xml:space="preserve"> </v>
      </c>
      <c r="Y297" s="786" t="str">
        <f t="shared" si="30"/>
        <v xml:space="preserve">  </v>
      </c>
    </row>
    <row r="298" spans="1:25" ht="18.75" x14ac:dyDescent="0.3">
      <c r="A298" s="638"/>
      <c r="B298" s="638"/>
      <c r="C298" s="624"/>
      <c r="D298" s="638"/>
      <c r="E298" s="624"/>
      <c r="F298" s="901"/>
      <c r="G298" s="638"/>
      <c r="H298" s="638"/>
      <c r="I298" s="638"/>
      <c r="J298" s="901"/>
      <c r="K298" s="638"/>
      <c r="L298" s="637" t="str">
        <f t="shared" si="25"/>
        <v xml:space="preserve"> </v>
      </c>
      <c r="M298" s="637" t="str">
        <f t="shared" si="26"/>
        <v xml:space="preserve"> </v>
      </c>
      <c r="N298" s="998" t="str">
        <f t="shared" si="27"/>
        <v xml:space="preserve"> </v>
      </c>
      <c r="P298" s="38">
        <f t="shared" si="28"/>
        <v>0</v>
      </c>
      <c r="S298" s="823"/>
      <c r="T298" s="823"/>
      <c r="U298" s="823"/>
      <c r="V298" s="638"/>
      <c r="W298" s="990"/>
      <c r="X298" s="686" t="str">
        <f t="shared" si="29"/>
        <v xml:space="preserve"> </v>
      </c>
      <c r="Y298" s="786" t="str">
        <f t="shared" si="30"/>
        <v xml:space="preserve">  </v>
      </c>
    </row>
    <row r="299" spans="1:25" ht="18.75" x14ac:dyDescent="0.3">
      <c r="A299" s="638"/>
      <c r="B299" s="638"/>
      <c r="C299" s="624"/>
      <c r="D299" s="638"/>
      <c r="E299" s="624"/>
      <c r="F299" s="901"/>
      <c r="G299" s="638"/>
      <c r="H299" s="638"/>
      <c r="I299" s="638"/>
      <c r="J299" s="901"/>
      <c r="K299" s="638"/>
      <c r="L299" s="637" t="str">
        <f t="shared" si="25"/>
        <v xml:space="preserve"> </v>
      </c>
      <c r="M299" s="637" t="str">
        <f t="shared" si="26"/>
        <v xml:space="preserve"> </v>
      </c>
      <c r="N299" s="998" t="str">
        <f t="shared" si="27"/>
        <v xml:space="preserve"> </v>
      </c>
      <c r="P299" s="38">
        <f t="shared" si="28"/>
        <v>0</v>
      </c>
      <c r="S299" s="823"/>
      <c r="T299" s="823"/>
      <c r="U299" s="823"/>
      <c r="V299" s="638"/>
      <c r="W299" s="990"/>
      <c r="X299" s="686" t="str">
        <f t="shared" si="29"/>
        <v xml:space="preserve"> </v>
      </c>
      <c r="Y299" s="786" t="str">
        <f t="shared" si="30"/>
        <v xml:space="preserve">  </v>
      </c>
    </row>
    <row r="300" spans="1:25" ht="18.75" x14ac:dyDescent="0.3">
      <c r="A300" s="638"/>
      <c r="B300" s="638"/>
      <c r="C300" s="624"/>
      <c r="D300" s="638"/>
      <c r="E300" s="624"/>
      <c r="F300" s="901"/>
      <c r="G300" s="638"/>
      <c r="H300" s="638"/>
      <c r="I300" s="638"/>
      <c r="J300" s="901"/>
      <c r="K300" s="638"/>
      <c r="L300" s="637" t="str">
        <f t="shared" si="25"/>
        <v xml:space="preserve"> </v>
      </c>
      <c r="M300" s="637" t="str">
        <f t="shared" si="26"/>
        <v xml:space="preserve"> </v>
      </c>
      <c r="N300" s="998" t="str">
        <f t="shared" si="27"/>
        <v xml:space="preserve"> </v>
      </c>
      <c r="P300" s="38">
        <f t="shared" si="28"/>
        <v>0</v>
      </c>
      <c r="S300" s="823"/>
      <c r="T300" s="823"/>
      <c r="U300" s="823"/>
      <c r="V300" s="638"/>
      <c r="W300" s="990"/>
      <c r="X300" s="686" t="str">
        <f t="shared" si="29"/>
        <v xml:space="preserve"> </v>
      </c>
      <c r="Y300" s="786" t="str">
        <f t="shared" si="30"/>
        <v xml:space="preserve">  </v>
      </c>
    </row>
    <row r="301" spans="1:25" ht="18.75" x14ac:dyDescent="0.3">
      <c r="A301" s="638"/>
      <c r="B301" s="638"/>
      <c r="C301" s="624"/>
      <c r="D301" s="638"/>
      <c r="E301" s="624"/>
      <c r="F301" s="901"/>
      <c r="G301" s="638"/>
      <c r="H301" s="638"/>
      <c r="I301" s="638"/>
      <c r="J301" s="901"/>
      <c r="K301" s="638"/>
      <c r="L301" s="637" t="str">
        <f t="shared" si="25"/>
        <v xml:space="preserve"> </v>
      </c>
      <c r="M301" s="637" t="str">
        <f t="shared" si="26"/>
        <v xml:space="preserve"> </v>
      </c>
      <c r="N301" s="998" t="str">
        <f t="shared" si="27"/>
        <v xml:space="preserve"> </v>
      </c>
      <c r="P301" s="38">
        <f t="shared" si="28"/>
        <v>0</v>
      </c>
      <c r="S301" s="823"/>
      <c r="T301" s="823"/>
      <c r="U301" s="823"/>
      <c r="V301" s="638"/>
      <c r="W301" s="990"/>
      <c r="X301" s="686" t="str">
        <f t="shared" si="29"/>
        <v xml:space="preserve"> </v>
      </c>
      <c r="Y301" s="786" t="str">
        <f t="shared" si="30"/>
        <v xml:space="preserve">  </v>
      </c>
    </row>
    <row r="302" spans="1:25" ht="18.75" x14ac:dyDescent="0.3">
      <c r="A302" s="638"/>
      <c r="B302" s="638"/>
      <c r="C302" s="624"/>
      <c r="D302" s="638"/>
      <c r="E302" s="624"/>
      <c r="F302" s="901"/>
      <c r="G302" s="638"/>
      <c r="H302" s="638"/>
      <c r="I302" s="638"/>
      <c r="J302" s="901"/>
      <c r="K302" s="638"/>
      <c r="L302" s="637" t="str">
        <f t="shared" si="25"/>
        <v xml:space="preserve"> </v>
      </c>
      <c r="M302" s="637" t="str">
        <f t="shared" si="26"/>
        <v xml:space="preserve"> </v>
      </c>
      <c r="N302" s="998" t="str">
        <f t="shared" si="27"/>
        <v xml:space="preserve"> </v>
      </c>
      <c r="P302" s="38">
        <f t="shared" si="28"/>
        <v>0</v>
      </c>
      <c r="S302" s="823"/>
      <c r="T302" s="823"/>
      <c r="U302" s="823"/>
      <c r="V302" s="638"/>
      <c r="W302" s="990"/>
      <c r="X302" s="686" t="str">
        <f t="shared" si="29"/>
        <v xml:space="preserve"> </v>
      </c>
      <c r="Y302" s="786" t="str">
        <f t="shared" si="30"/>
        <v xml:space="preserve">  </v>
      </c>
    </row>
    <row r="303" spans="1:25" ht="18.75" x14ac:dyDescent="0.3">
      <c r="A303" s="638"/>
      <c r="B303" s="638"/>
      <c r="C303" s="624"/>
      <c r="D303" s="638"/>
      <c r="E303" s="624"/>
      <c r="F303" s="901"/>
      <c r="G303" s="638"/>
      <c r="H303" s="638"/>
      <c r="I303" s="638"/>
      <c r="J303" s="901"/>
      <c r="K303" s="638"/>
      <c r="L303" s="637" t="str">
        <f t="shared" si="25"/>
        <v xml:space="preserve"> </v>
      </c>
      <c r="M303" s="637" t="str">
        <f t="shared" si="26"/>
        <v xml:space="preserve"> </v>
      </c>
      <c r="N303" s="998" t="str">
        <f t="shared" si="27"/>
        <v xml:space="preserve"> </v>
      </c>
      <c r="P303" s="38">
        <f t="shared" si="28"/>
        <v>0</v>
      </c>
      <c r="S303" s="823"/>
      <c r="T303" s="823"/>
      <c r="U303" s="823"/>
      <c r="V303" s="638"/>
      <c r="W303" s="990"/>
      <c r="X303" s="686" t="str">
        <f t="shared" si="29"/>
        <v xml:space="preserve"> </v>
      </c>
      <c r="Y303" s="786" t="str">
        <f t="shared" si="30"/>
        <v xml:space="preserve">  </v>
      </c>
    </row>
    <row r="304" spans="1:25" ht="18.75" x14ac:dyDescent="0.3">
      <c r="A304" s="638"/>
      <c r="B304" s="638"/>
      <c r="C304" s="624"/>
      <c r="D304" s="638"/>
      <c r="E304" s="624"/>
      <c r="F304" s="901"/>
      <c r="G304" s="638"/>
      <c r="H304" s="638"/>
      <c r="I304" s="638"/>
      <c r="J304" s="901"/>
      <c r="K304" s="638"/>
      <c r="L304" s="637" t="str">
        <f t="shared" si="25"/>
        <v xml:space="preserve"> </v>
      </c>
      <c r="M304" s="637" t="str">
        <f t="shared" si="26"/>
        <v xml:space="preserve"> </v>
      </c>
      <c r="N304" s="998" t="str">
        <f t="shared" si="27"/>
        <v xml:space="preserve"> </v>
      </c>
      <c r="P304" s="38">
        <f t="shared" si="28"/>
        <v>0</v>
      </c>
      <c r="S304" s="823"/>
      <c r="T304" s="823"/>
      <c r="U304" s="823"/>
      <c r="V304" s="638"/>
      <c r="W304" s="990"/>
      <c r="X304" s="686" t="str">
        <f t="shared" si="29"/>
        <v xml:space="preserve"> </v>
      </c>
      <c r="Y304" s="786" t="str">
        <f t="shared" si="30"/>
        <v xml:space="preserve">  </v>
      </c>
    </row>
    <row r="305" spans="1:25" ht="18.75" x14ac:dyDescent="0.3">
      <c r="A305" s="638"/>
      <c r="B305" s="638"/>
      <c r="C305" s="624"/>
      <c r="D305" s="638"/>
      <c r="E305" s="624"/>
      <c r="F305" s="901"/>
      <c r="G305" s="638"/>
      <c r="H305" s="638"/>
      <c r="I305" s="638"/>
      <c r="J305" s="901"/>
      <c r="K305" s="638"/>
      <c r="L305" s="637" t="str">
        <f t="shared" si="25"/>
        <v xml:space="preserve"> </v>
      </c>
      <c r="M305" s="637" t="str">
        <f t="shared" si="26"/>
        <v xml:space="preserve"> </v>
      </c>
      <c r="N305" s="998" t="str">
        <f t="shared" si="27"/>
        <v xml:space="preserve"> </v>
      </c>
      <c r="P305" s="38">
        <f t="shared" si="28"/>
        <v>0</v>
      </c>
      <c r="S305" s="823"/>
      <c r="T305" s="823"/>
      <c r="U305" s="823"/>
      <c r="V305" s="638"/>
      <c r="W305" s="990"/>
      <c r="X305" s="686" t="str">
        <f t="shared" si="29"/>
        <v xml:space="preserve"> </v>
      </c>
      <c r="Y305" s="786" t="str">
        <f t="shared" si="30"/>
        <v xml:space="preserve">  </v>
      </c>
    </row>
    <row r="306" spans="1:25" ht="18.75" x14ac:dyDescent="0.3">
      <c r="A306" s="638"/>
      <c r="B306" s="638"/>
      <c r="C306" s="624"/>
      <c r="D306" s="638"/>
      <c r="E306" s="624"/>
      <c r="F306" s="901"/>
      <c r="G306" s="638"/>
      <c r="H306" s="638"/>
      <c r="I306" s="638"/>
      <c r="J306" s="901"/>
      <c r="K306" s="638"/>
      <c r="L306" s="637" t="str">
        <f t="shared" si="25"/>
        <v xml:space="preserve"> </v>
      </c>
      <c r="M306" s="637" t="str">
        <f t="shared" si="26"/>
        <v xml:space="preserve"> </v>
      </c>
      <c r="N306" s="998" t="str">
        <f t="shared" si="27"/>
        <v xml:space="preserve"> </v>
      </c>
      <c r="P306" s="38">
        <f t="shared" si="28"/>
        <v>0</v>
      </c>
      <c r="S306" s="823"/>
      <c r="T306" s="823"/>
      <c r="U306" s="823"/>
      <c r="V306" s="638"/>
      <c r="W306" s="990"/>
      <c r="X306" s="686" t="str">
        <f t="shared" si="29"/>
        <v xml:space="preserve"> </v>
      </c>
      <c r="Y306" s="786" t="str">
        <f t="shared" si="30"/>
        <v xml:space="preserve">  </v>
      </c>
    </row>
    <row r="307" spans="1:25" ht="18.75" x14ac:dyDescent="0.3">
      <c r="A307" s="638"/>
      <c r="B307" s="638"/>
      <c r="C307" s="624"/>
      <c r="D307" s="638"/>
      <c r="E307" s="624"/>
      <c r="F307" s="901"/>
      <c r="G307" s="638"/>
      <c r="H307" s="638"/>
      <c r="I307" s="638"/>
      <c r="J307" s="901"/>
      <c r="K307" s="638"/>
      <c r="L307" s="637" t="str">
        <f t="shared" si="25"/>
        <v xml:space="preserve"> </v>
      </c>
      <c r="M307" s="637" t="str">
        <f t="shared" si="26"/>
        <v xml:space="preserve"> </v>
      </c>
      <c r="N307" s="998" t="str">
        <f t="shared" si="27"/>
        <v xml:space="preserve"> </v>
      </c>
      <c r="P307" s="38">
        <f t="shared" si="28"/>
        <v>0</v>
      </c>
      <c r="S307" s="823"/>
      <c r="T307" s="823"/>
      <c r="U307" s="823"/>
      <c r="V307" s="638"/>
      <c r="W307" s="990"/>
      <c r="X307" s="686" t="str">
        <f t="shared" si="29"/>
        <v xml:space="preserve"> </v>
      </c>
      <c r="Y307" s="786" t="str">
        <f t="shared" si="30"/>
        <v xml:space="preserve">  </v>
      </c>
    </row>
    <row r="308" spans="1:25" ht="18.75" x14ac:dyDescent="0.3">
      <c r="A308" s="638"/>
      <c r="B308" s="638"/>
      <c r="C308" s="624"/>
      <c r="D308" s="638"/>
      <c r="E308" s="624"/>
      <c r="F308" s="901"/>
      <c r="G308" s="638"/>
      <c r="H308" s="638"/>
      <c r="I308" s="638"/>
      <c r="J308" s="901"/>
      <c r="K308" s="638"/>
      <c r="L308" s="637" t="str">
        <f t="shared" si="25"/>
        <v xml:space="preserve"> </v>
      </c>
      <c r="M308" s="637" t="str">
        <f t="shared" si="26"/>
        <v xml:space="preserve"> </v>
      </c>
      <c r="N308" s="998" t="str">
        <f t="shared" si="27"/>
        <v xml:space="preserve"> </v>
      </c>
      <c r="P308" s="38">
        <f t="shared" si="28"/>
        <v>0</v>
      </c>
      <c r="S308" s="823"/>
      <c r="T308" s="823"/>
      <c r="U308" s="823"/>
      <c r="V308" s="638"/>
      <c r="W308" s="990"/>
      <c r="X308" s="686" t="str">
        <f t="shared" si="29"/>
        <v xml:space="preserve"> </v>
      </c>
      <c r="Y308" s="786" t="str">
        <f t="shared" si="30"/>
        <v xml:space="preserve">  </v>
      </c>
    </row>
    <row r="309" spans="1:25" ht="18.75" x14ac:dyDescent="0.3">
      <c r="A309" s="638"/>
      <c r="B309" s="638"/>
      <c r="C309" s="624"/>
      <c r="D309" s="638"/>
      <c r="E309" s="624"/>
      <c r="F309" s="901"/>
      <c r="G309" s="638"/>
      <c r="H309" s="638"/>
      <c r="I309" s="638"/>
      <c r="J309" s="901"/>
      <c r="K309" s="638"/>
      <c r="L309" s="637" t="str">
        <f t="shared" si="25"/>
        <v xml:space="preserve"> </v>
      </c>
      <c r="M309" s="637" t="str">
        <f t="shared" si="26"/>
        <v xml:space="preserve"> </v>
      </c>
      <c r="N309" s="998" t="str">
        <f t="shared" si="27"/>
        <v xml:space="preserve"> </v>
      </c>
      <c r="P309" s="38">
        <f t="shared" si="28"/>
        <v>0</v>
      </c>
      <c r="S309" s="823"/>
      <c r="T309" s="823"/>
      <c r="U309" s="823"/>
      <c r="V309" s="638"/>
      <c r="W309" s="990"/>
      <c r="X309" s="686" t="str">
        <f t="shared" si="29"/>
        <v xml:space="preserve"> </v>
      </c>
      <c r="Y309" s="786" t="str">
        <f t="shared" si="30"/>
        <v xml:space="preserve">  </v>
      </c>
    </row>
    <row r="310" spans="1:25" ht="18.75" x14ac:dyDescent="0.3">
      <c r="A310" s="638"/>
      <c r="B310" s="638"/>
      <c r="C310" s="624"/>
      <c r="D310" s="638"/>
      <c r="E310" s="624"/>
      <c r="F310" s="901"/>
      <c r="G310" s="638"/>
      <c r="H310" s="638"/>
      <c r="I310" s="638"/>
      <c r="J310" s="901"/>
      <c r="K310" s="638"/>
      <c r="L310" s="637" t="str">
        <f t="shared" si="25"/>
        <v xml:space="preserve"> </v>
      </c>
      <c r="M310" s="637" t="str">
        <f t="shared" si="26"/>
        <v xml:space="preserve"> </v>
      </c>
      <c r="N310" s="998" t="str">
        <f t="shared" si="27"/>
        <v xml:space="preserve"> </v>
      </c>
      <c r="P310" s="38">
        <f t="shared" si="28"/>
        <v>0</v>
      </c>
      <c r="S310" s="823"/>
      <c r="T310" s="823"/>
      <c r="U310" s="823"/>
      <c r="V310" s="638"/>
      <c r="W310" s="990"/>
      <c r="X310" s="686" t="str">
        <f t="shared" si="29"/>
        <v xml:space="preserve"> </v>
      </c>
      <c r="Y310" s="786" t="str">
        <f t="shared" si="30"/>
        <v xml:space="preserve">  </v>
      </c>
    </row>
    <row r="311" spans="1:25" ht="18.75" x14ac:dyDescent="0.3">
      <c r="A311" s="638"/>
      <c r="B311" s="638"/>
      <c r="C311" s="624"/>
      <c r="D311" s="638"/>
      <c r="E311" s="624"/>
      <c r="F311" s="901"/>
      <c r="G311" s="638"/>
      <c r="H311" s="638"/>
      <c r="I311" s="638"/>
      <c r="J311" s="901"/>
      <c r="K311" s="638"/>
      <c r="L311" s="637" t="str">
        <f t="shared" si="25"/>
        <v xml:space="preserve"> </v>
      </c>
      <c r="M311" s="637" t="str">
        <f t="shared" si="26"/>
        <v xml:space="preserve"> </v>
      </c>
      <c r="N311" s="998" t="str">
        <f t="shared" si="27"/>
        <v xml:space="preserve"> </v>
      </c>
      <c r="P311" s="38">
        <f t="shared" si="28"/>
        <v>0</v>
      </c>
      <c r="S311" s="823"/>
      <c r="T311" s="823"/>
      <c r="U311" s="823"/>
      <c r="V311" s="638"/>
      <c r="W311" s="990"/>
      <c r="X311" s="686" t="str">
        <f t="shared" si="29"/>
        <v xml:space="preserve"> </v>
      </c>
      <c r="Y311" s="786" t="str">
        <f t="shared" si="30"/>
        <v xml:space="preserve">  </v>
      </c>
    </row>
    <row r="312" spans="1:25" ht="18.75" x14ac:dyDescent="0.3">
      <c r="A312" s="638"/>
      <c r="B312" s="638"/>
      <c r="C312" s="624"/>
      <c r="D312" s="638"/>
      <c r="E312" s="624"/>
      <c r="F312" s="901"/>
      <c r="G312" s="638"/>
      <c r="H312" s="638"/>
      <c r="I312" s="638"/>
      <c r="J312" s="901"/>
      <c r="K312" s="638"/>
      <c r="L312" s="637" t="str">
        <f t="shared" si="25"/>
        <v xml:space="preserve"> </v>
      </c>
      <c r="M312" s="637" t="str">
        <f t="shared" si="26"/>
        <v xml:space="preserve"> </v>
      </c>
      <c r="N312" s="998" t="str">
        <f t="shared" si="27"/>
        <v xml:space="preserve"> </v>
      </c>
      <c r="P312" s="38">
        <f t="shared" si="28"/>
        <v>0</v>
      </c>
      <c r="S312" s="823"/>
      <c r="T312" s="823"/>
      <c r="U312" s="823"/>
      <c r="V312" s="638"/>
      <c r="W312" s="990"/>
      <c r="X312" s="686" t="str">
        <f t="shared" si="29"/>
        <v xml:space="preserve"> </v>
      </c>
      <c r="Y312" s="786" t="str">
        <f t="shared" si="30"/>
        <v xml:space="preserve">  </v>
      </c>
    </row>
    <row r="313" spans="1:25" ht="18.75" x14ac:dyDescent="0.3">
      <c r="A313" s="638"/>
      <c r="B313" s="638"/>
      <c r="C313" s="624"/>
      <c r="D313" s="638"/>
      <c r="E313" s="624"/>
      <c r="F313" s="901"/>
      <c r="G313" s="638"/>
      <c r="H313" s="638"/>
      <c r="I313" s="638"/>
      <c r="J313" s="901"/>
      <c r="K313" s="638"/>
      <c r="L313" s="637" t="str">
        <f t="shared" si="25"/>
        <v xml:space="preserve"> </v>
      </c>
      <c r="M313" s="637" t="str">
        <f t="shared" si="26"/>
        <v xml:space="preserve"> </v>
      </c>
      <c r="N313" s="998" t="str">
        <f t="shared" si="27"/>
        <v xml:space="preserve"> </v>
      </c>
      <c r="P313" s="38">
        <f t="shared" si="28"/>
        <v>0</v>
      </c>
      <c r="S313" s="823"/>
      <c r="T313" s="823"/>
      <c r="U313" s="823"/>
      <c r="V313" s="638"/>
      <c r="W313" s="990"/>
      <c r="X313" s="686" t="str">
        <f t="shared" si="29"/>
        <v xml:space="preserve"> </v>
      </c>
      <c r="Y313" s="786" t="str">
        <f t="shared" si="30"/>
        <v xml:space="preserve">  </v>
      </c>
    </row>
    <row r="314" spans="1:25" ht="18.75" x14ac:dyDescent="0.3">
      <c r="A314" s="638"/>
      <c r="B314" s="638"/>
      <c r="C314" s="624"/>
      <c r="D314" s="638"/>
      <c r="E314" s="624"/>
      <c r="F314" s="901"/>
      <c r="G314" s="638"/>
      <c r="H314" s="638"/>
      <c r="I314" s="638"/>
      <c r="J314" s="901"/>
      <c r="K314" s="638"/>
      <c r="L314" s="637" t="str">
        <f t="shared" si="25"/>
        <v xml:space="preserve"> </v>
      </c>
      <c r="M314" s="637" t="str">
        <f t="shared" si="26"/>
        <v xml:space="preserve"> </v>
      </c>
      <c r="N314" s="998" t="str">
        <f t="shared" si="27"/>
        <v xml:space="preserve"> </v>
      </c>
      <c r="P314" s="38">
        <f t="shared" si="28"/>
        <v>0</v>
      </c>
      <c r="S314" s="823"/>
      <c r="T314" s="823"/>
      <c r="U314" s="823"/>
      <c r="V314" s="638"/>
      <c r="W314" s="990"/>
      <c r="X314" s="686" t="str">
        <f t="shared" si="29"/>
        <v xml:space="preserve"> </v>
      </c>
      <c r="Y314" s="786" t="str">
        <f t="shared" si="30"/>
        <v xml:space="preserve">  </v>
      </c>
    </row>
    <row r="315" spans="1:25" ht="18.75" x14ac:dyDescent="0.3">
      <c r="A315" s="638"/>
      <c r="B315" s="638"/>
      <c r="C315" s="624"/>
      <c r="D315" s="638"/>
      <c r="E315" s="624"/>
      <c r="F315" s="901"/>
      <c r="G315" s="638"/>
      <c r="H315" s="638"/>
      <c r="I315" s="638"/>
      <c r="J315" s="901"/>
      <c r="K315" s="638"/>
      <c r="L315" s="637" t="str">
        <f t="shared" si="25"/>
        <v xml:space="preserve"> </v>
      </c>
      <c r="M315" s="637" t="str">
        <f t="shared" si="26"/>
        <v xml:space="preserve"> </v>
      </c>
      <c r="N315" s="998" t="str">
        <f t="shared" si="27"/>
        <v xml:space="preserve"> </v>
      </c>
      <c r="P315" s="38">
        <f t="shared" si="28"/>
        <v>0</v>
      </c>
      <c r="S315" s="823"/>
      <c r="T315" s="823"/>
      <c r="U315" s="823"/>
      <c r="V315" s="638"/>
      <c r="W315" s="990"/>
      <c r="X315" s="686" t="str">
        <f t="shared" si="29"/>
        <v xml:space="preserve"> </v>
      </c>
      <c r="Y315" s="786" t="str">
        <f t="shared" si="30"/>
        <v xml:space="preserve">  </v>
      </c>
    </row>
    <row r="316" spans="1:25" ht="18.75" x14ac:dyDescent="0.3">
      <c r="A316" s="638"/>
      <c r="B316" s="638"/>
      <c r="C316" s="624"/>
      <c r="D316" s="638"/>
      <c r="E316" s="624"/>
      <c r="F316" s="901"/>
      <c r="G316" s="638"/>
      <c r="H316" s="638"/>
      <c r="I316" s="638"/>
      <c r="J316" s="901"/>
      <c r="K316" s="638"/>
      <c r="L316" s="637" t="str">
        <f t="shared" si="25"/>
        <v xml:space="preserve"> </v>
      </c>
      <c r="M316" s="637" t="str">
        <f t="shared" si="26"/>
        <v xml:space="preserve"> </v>
      </c>
      <c r="N316" s="998" t="str">
        <f t="shared" si="27"/>
        <v xml:space="preserve"> </v>
      </c>
      <c r="P316" s="38">
        <f t="shared" si="28"/>
        <v>0</v>
      </c>
      <c r="S316" s="823"/>
      <c r="T316" s="823"/>
      <c r="U316" s="823"/>
      <c r="V316" s="638"/>
      <c r="W316" s="990"/>
      <c r="X316" s="686" t="str">
        <f t="shared" si="29"/>
        <v xml:space="preserve"> </v>
      </c>
      <c r="Y316" s="786" t="str">
        <f t="shared" si="30"/>
        <v xml:space="preserve">  </v>
      </c>
    </row>
    <row r="317" spans="1:25" ht="18.75" x14ac:dyDescent="0.3">
      <c r="A317" s="638"/>
      <c r="B317" s="638"/>
      <c r="C317" s="624"/>
      <c r="D317" s="638"/>
      <c r="E317" s="624"/>
      <c r="F317" s="901"/>
      <c r="G317" s="638"/>
      <c r="H317" s="638"/>
      <c r="I317" s="638"/>
      <c r="J317" s="901"/>
      <c r="K317" s="638"/>
      <c r="L317" s="637" t="str">
        <f t="shared" si="25"/>
        <v xml:space="preserve"> </v>
      </c>
      <c r="M317" s="637" t="str">
        <f t="shared" si="26"/>
        <v xml:space="preserve"> </v>
      </c>
      <c r="N317" s="998" t="str">
        <f t="shared" si="27"/>
        <v xml:space="preserve"> </v>
      </c>
      <c r="P317" s="38">
        <f t="shared" si="28"/>
        <v>0</v>
      </c>
      <c r="S317" s="823"/>
      <c r="T317" s="823"/>
      <c r="U317" s="823"/>
      <c r="V317" s="638"/>
      <c r="W317" s="990"/>
      <c r="X317" s="686" t="str">
        <f t="shared" si="29"/>
        <v xml:space="preserve"> </v>
      </c>
      <c r="Y317" s="786" t="str">
        <f t="shared" si="30"/>
        <v xml:space="preserve">  </v>
      </c>
    </row>
    <row r="318" spans="1:25" ht="18.75" x14ac:dyDescent="0.3">
      <c r="A318" s="638"/>
      <c r="B318" s="638"/>
      <c r="C318" s="624"/>
      <c r="D318" s="638"/>
      <c r="E318" s="624"/>
      <c r="F318" s="901"/>
      <c r="G318" s="638"/>
      <c r="H318" s="638"/>
      <c r="I318" s="638"/>
      <c r="J318" s="901"/>
      <c r="K318" s="638"/>
      <c r="L318" s="637" t="str">
        <f t="shared" si="25"/>
        <v xml:space="preserve"> </v>
      </c>
      <c r="M318" s="637" t="str">
        <f t="shared" si="26"/>
        <v xml:space="preserve"> </v>
      </c>
      <c r="N318" s="998" t="str">
        <f t="shared" si="27"/>
        <v xml:space="preserve"> </v>
      </c>
      <c r="P318" s="38">
        <f t="shared" si="28"/>
        <v>0</v>
      </c>
      <c r="S318" s="823"/>
      <c r="T318" s="823"/>
      <c r="U318" s="823"/>
      <c r="V318" s="638"/>
      <c r="W318" s="990"/>
      <c r="X318" s="686" t="str">
        <f t="shared" si="29"/>
        <v xml:space="preserve"> </v>
      </c>
      <c r="Y318" s="786" t="str">
        <f t="shared" si="30"/>
        <v xml:space="preserve">  </v>
      </c>
    </row>
    <row r="319" spans="1:25" ht="18.75" x14ac:dyDescent="0.3">
      <c r="A319" s="638"/>
      <c r="B319" s="638"/>
      <c r="C319" s="624"/>
      <c r="D319" s="638"/>
      <c r="E319" s="624"/>
      <c r="F319" s="901"/>
      <c r="G319" s="638"/>
      <c r="H319" s="638"/>
      <c r="I319" s="638"/>
      <c r="J319" s="901"/>
      <c r="K319" s="638"/>
      <c r="L319" s="637" t="str">
        <f t="shared" si="25"/>
        <v xml:space="preserve"> </v>
      </c>
      <c r="M319" s="637" t="str">
        <f t="shared" si="26"/>
        <v xml:space="preserve"> </v>
      </c>
      <c r="N319" s="998" t="str">
        <f t="shared" si="27"/>
        <v xml:space="preserve"> </v>
      </c>
      <c r="P319" s="38">
        <f t="shared" si="28"/>
        <v>0</v>
      </c>
      <c r="S319" s="823"/>
      <c r="T319" s="823"/>
      <c r="U319" s="823"/>
      <c r="V319" s="638"/>
      <c r="W319" s="990"/>
      <c r="X319" s="686" t="str">
        <f t="shared" si="29"/>
        <v xml:space="preserve"> </v>
      </c>
      <c r="Y319" s="786" t="str">
        <f t="shared" si="30"/>
        <v xml:space="preserve">  </v>
      </c>
    </row>
    <row r="320" spans="1:25" ht="18.75" x14ac:dyDescent="0.3">
      <c r="A320" s="638"/>
      <c r="B320" s="638"/>
      <c r="C320" s="624"/>
      <c r="D320" s="638"/>
      <c r="E320" s="624"/>
      <c r="F320" s="901"/>
      <c r="G320" s="638"/>
      <c r="H320" s="638"/>
      <c r="I320" s="638"/>
      <c r="J320" s="901"/>
      <c r="K320" s="638"/>
      <c r="L320" s="637" t="str">
        <f t="shared" si="25"/>
        <v xml:space="preserve"> </v>
      </c>
      <c r="M320" s="637" t="str">
        <f t="shared" si="26"/>
        <v xml:space="preserve"> </v>
      </c>
      <c r="N320" s="998" t="str">
        <f t="shared" si="27"/>
        <v xml:space="preserve"> </v>
      </c>
      <c r="P320" s="38">
        <f t="shared" si="28"/>
        <v>0</v>
      </c>
      <c r="S320" s="823"/>
      <c r="T320" s="823"/>
      <c r="U320" s="823"/>
      <c r="V320" s="638"/>
      <c r="W320" s="990"/>
      <c r="X320" s="686" t="str">
        <f t="shared" si="29"/>
        <v xml:space="preserve"> </v>
      </c>
      <c r="Y320" s="786" t="str">
        <f t="shared" si="30"/>
        <v xml:space="preserve">  </v>
      </c>
    </row>
    <row r="321" spans="1:25" ht="18.75" x14ac:dyDescent="0.3">
      <c r="A321" s="638"/>
      <c r="B321" s="638"/>
      <c r="C321" s="624"/>
      <c r="D321" s="638"/>
      <c r="E321" s="624"/>
      <c r="F321" s="901"/>
      <c r="G321" s="638"/>
      <c r="H321" s="638"/>
      <c r="I321" s="638"/>
      <c r="J321" s="901"/>
      <c r="K321" s="638"/>
      <c r="L321" s="637" t="str">
        <f t="shared" si="25"/>
        <v xml:space="preserve"> </v>
      </c>
      <c r="M321" s="637" t="str">
        <f t="shared" si="26"/>
        <v xml:space="preserve"> </v>
      </c>
      <c r="N321" s="998" t="str">
        <f t="shared" si="27"/>
        <v xml:space="preserve"> </v>
      </c>
      <c r="P321" s="38">
        <f t="shared" si="28"/>
        <v>0</v>
      </c>
      <c r="S321" s="823"/>
      <c r="T321" s="823"/>
      <c r="U321" s="823"/>
      <c r="V321" s="638"/>
      <c r="W321" s="990"/>
      <c r="X321" s="686" t="str">
        <f t="shared" si="29"/>
        <v xml:space="preserve"> </v>
      </c>
      <c r="Y321" s="786" t="str">
        <f t="shared" si="30"/>
        <v xml:space="preserve">  </v>
      </c>
    </row>
    <row r="322" spans="1:25" ht="18.75" x14ac:dyDescent="0.3">
      <c r="A322" s="638"/>
      <c r="B322" s="638"/>
      <c r="C322" s="624"/>
      <c r="D322" s="638"/>
      <c r="E322" s="624"/>
      <c r="F322" s="901"/>
      <c r="G322" s="638"/>
      <c r="H322" s="638"/>
      <c r="I322" s="638"/>
      <c r="J322" s="901"/>
      <c r="K322" s="638"/>
      <c r="L322" s="637" t="str">
        <f t="shared" si="25"/>
        <v xml:space="preserve"> </v>
      </c>
      <c r="M322" s="637" t="str">
        <f t="shared" si="26"/>
        <v xml:space="preserve"> </v>
      </c>
      <c r="N322" s="998" t="str">
        <f t="shared" si="27"/>
        <v xml:space="preserve"> </v>
      </c>
      <c r="P322" s="38">
        <f t="shared" si="28"/>
        <v>0</v>
      </c>
      <c r="S322" s="823"/>
      <c r="T322" s="823"/>
      <c r="U322" s="823"/>
      <c r="V322" s="638"/>
      <c r="W322" s="990"/>
      <c r="X322" s="686" t="str">
        <f t="shared" si="29"/>
        <v xml:space="preserve"> </v>
      </c>
      <c r="Y322" s="786" t="str">
        <f t="shared" si="30"/>
        <v xml:space="preserve">  </v>
      </c>
    </row>
    <row r="323" spans="1:25" ht="18.75" x14ac:dyDescent="0.3">
      <c r="A323" s="638"/>
      <c r="B323" s="638"/>
      <c r="C323" s="624"/>
      <c r="D323" s="638"/>
      <c r="E323" s="624"/>
      <c r="F323" s="901"/>
      <c r="G323" s="638"/>
      <c r="H323" s="638"/>
      <c r="I323" s="638"/>
      <c r="J323" s="901"/>
      <c r="K323" s="638"/>
      <c r="L323" s="637" t="str">
        <f t="shared" si="25"/>
        <v xml:space="preserve"> </v>
      </c>
      <c r="M323" s="637" t="str">
        <f t="shared" si="26"/>
        <v xml:space="preserve"> </v>
      </c>
      <c r="N323" s="998" t="str">
        <f t="shared" si="27"/>
        <v xml:space="preserve"> </v>
      </c>
      <c r="P323" s="38">
        <f t="shared" si="28"/>
        <v>0</v>
      </c>
      <c r="S323" s="823"/>
      <c r="T323" s="823"/>
      <c r="U323" s="823"/>
      <c r="V323" s="638"/>
      <c r="W323" s="990"/>
      <c r="X323" s="686" t="str">
        <f t="shared" si="29"/>
        <v xml:space="preserve"> </v>
      </c>
      <c r="Y323" s="786" t="str">
        <f t="shared" si="30"/>
        <v xml:space="preserve">  </v>
      </c>
    </row>
    <row r="324" spans="1:25" ht="18.75" x14ac:dyDescent="0.3">
      <c r="A324" s="638"/>
      <c r="B324" s="638"/>
      <c r="C324" s="624"/>
      <c r="D324" s="638"/>
      <c r="E324" s="624"/>
      <c r="F324" s="901"/>
      <c r="G324" s="638"/>
      <c r="H324" s="638"/>
      <c r="I324" s="638"/>
      <c r="J324" s="901"/>
      <c r="K324" s="638"/>
      <c r="L324" s="637" t="str">
        <f t="shared" si="25"/>
        <v xml:space="preserve"> </v>
      </c>
      <c r="M324" s="637" t="str">
        <f t="shared" si="26"/>
        <v xml:space="preserve"> </v>
      </c>
      <c r="N324" s="998" t="str">
        <f t="shared" si="27"/>
        <v xml:space="preserve"> </v>
      </c>
      <c r="P324" s="38">
        <f t="shared" si="28"/>
        <v>0</v>
      </c>
      <c r="S324" s="823"/>
      <c r="T324" s="823"/>
      <c r="U324" s="823"/>
      <c r="V324" s="638"/>
      <c r="W324" s="990"/>
      <c r="X324" s="686" t="str">
        <f t="shared" si="29"/>
        <v xml:space="preserve"> </v>
      </c>
      <c r="Y324" s="786" t="str">
        <f t="shared" si="30"/>
        <v xml:space="preserve">  </v>
      </c>
    </row>
    <row r="325" spans="1:25" ht="18.75" x14ac:dyDescent="0.3">
      <c r="A325" s="638"/>
      <c r="B325" s="638"/>
      <c r="C325" s="624"/>
      <c r="D325" s="638"/>
      <c r="E325" s="624"/>
      <c r="F325" s="901"/>
      <c r="G325" s="638"/>
      <c r="H325" s="638"/>
      <c r="I325" s="638"/>
      <c r="J325" s="901"/>
      <c r="K325" s="638"/>
      <c r="L325" s="637" t="str">
        <f t="shared" si="25"/>
        <v xml:space="preserve"> </v>
      </c>
      <c r="M325" s="637" t="str">
        <f t="shared" si="26"/>
        <v xml:space="preserve"> </v>
      </c>
      <c r="N325" s="998" t="str">
        <f t="shared" si="27"/>
        <v xml:space="preserve"> </v>
      </c>
      <c r="P325" s="38">
        <f t="shared" si="28"/>
        <v>0</v>
      </c>
      <c r="S325" s="823"/>
      <c r="T325" s="823"/>
      <c r="U325" s="823"/>
      <c r="V325" s="638"/>
      <c r="W325" s="990"/>
      <c r="X325" s="686" t="str">
        <f t="shared" si="29"/>
        <v xml:space="preserve"> </v>
      </c>
      <c r="Y325" s="786" t="str">
        <f t="shared" si="30"/>
        <v xml:space="preserve">  </v>
      </c>
    </row>
    <row r="326" spans="1:25" ht="18.75" x14ac:dyDescent="0.3">
      <c r="A326" s="638"/>
      <c r="B326" s="638"/>
      <c r="C326" s="624"/>
      <c r="D326" s="638"/>
      <c r="E326" s="624"/>
      <c r="F326" s="901"/>
      <c r="G326" s="638"/>
      <c r="H326" s="638"/>
      <c r="I326" s="638"/>
      <c r="J326" s="901"/>
      <c r="K326" s="638"/>
      <c r="L326" s="637" t="str">
        <f t="shared" si="25"/>
        <v xml:space="preserve"> </v>
      </c>
      <c r="M326" s="637" t="str">
        <f t="shared" si="26"/>
        <v xml:space="preserve"> </v>
      </c>
      <c r="N326" s="998" t="str">
        <f t="shared" si="27"/>
        <v xml:space="preserve"> </v>
      </c>
      <c r="P326" s="38">
        <f t="shared" si="28"/>
        <v>0</v>
      </c>
      <c r="S326" s="823"/>
      <c r="T326" s="823"/>
      <c r="U326" s="823"/>
      <c r="V326" s="638"/>
      <c r="W326" s="990"/>
      <c r="X326" s="686" t="str">
        <f t="shared" si="29"/>
        <v xml:space="preserve"> </v>
      </c>
      <c r="Y326" s="786" t="str">
        <f t="shared" si="30"/>
        <v xml:space="preserve">  </v>
      </c>
    </row>
    <row r="327" spans="1:25" ht="18.75" x14ac:dyDescent="0.3">
      <c r="A327" s="638"/>
      <c r="B327" s="638"/>
      <c r="C327" s="624"/>
      <c r="D327" s="638"/>
      <c r="E327" s="624"/>
      <c r="F327" s="901"/>
      <c r="G327" s="638"/>
      <c r="H327" s="638"/>
      <c r="I327" s="638"/>
      <c r="J327" s="901"/>
      <c r="K327" s="638"/>
      <c r="L327" s="637" t="str">
        <f t="shared" ref="L327:L390" si="31">IF(K327&gt;0,K327*0.187*10^-3," ")</f>
        <v xml:space="preserve"> </v>
      </c>
      <c r="M327" s="637" t="str">
        <f t="shared" ref="M327:M390" si="32">IFERROR(I327/H327," ")</f>
        <v xml:space="preserve"> </v>
      </c>
      <c r="N327" s="998" t="str">
        <f t="shared" ref="N327:N390" si="33">IFERROR(J327/F327," ")</f>
        <v xml:space="preserve"> </v>
      </c>
      <c r="P327" s="38">
        <f t="shared" ref="P327:P390" si="34">IF(E327="Si",1,0)</f>
        <v>0</v>
      </c>
      <c r="S327" s="823"/>
      <c r="T327" s="823"/>
      <c r="U327" s="823"/>
      <c r="V327" s="638"/>
      <c r="W327" s="990"/>
      <c r="X327" s="686" t="str">
        <f t="shared" ref="X327:X390" si="35">IF(W327&gt;0,W327*0.187*10^-3," ")</f>
        <v xml:space="preserve"> </v>
      </c>
      <c r="Y327" s="786" t="str">
        <f t="shared" si="30"/>
        <v xml:space="preserve">  </v>
      </c>
    </row>
    <row r="328" spans="1:25" ht="18.75" x14ac:dyDescent="0.3">
      <c r="A328" s="638"/>
      <c r="B328" s="638"/>
      <c r="C328" s="624"/>
      <c r="D328" s="638"/>
      <c r="E328" s="624"/>
      <c r="F328" s="901"/>
      <c r="G328" s="638"/>
      <c r="H328" s="638"/>
      <c r="I328" s="638"/>
      <c r="J328" s="901"/>
      <c r="K328" s="638"/>
      <c r="L328" s="637" t="str">
        <f t="shared" si="31"/>
        <v xml:space="preserve"> </v>
      </c>
      <c r="M328" s="637" t="str">
        <f t="shared" si="32"/>
        <v xml:space="preserve"> </v>
      </c>
      <c r="N328" s="998" t="str">
        <f t="shared" si="33"/>
        <v xml:space="preserve"> </v>
      </c>
      <c r="P328" s="38">
        <f t="shared" si="34"/>
        <v>0</v>
      </c>
      <c r="S328" s="823"/>
      <c r="T328" s="823"/>
      <c r="U328" s="823"/>
      <c r="V328" s="638"/>
      <c r="W328" s="990"/>
      <c r="X328" s="686" t="str">
        <f t="shared" si="35"/>
        <v xml:space="preserve"> </v>
      </c>
      <c r="Y328" s="786" t="str">
        <f t="shared" si="30"/>
        <v xml:space="preserve">  </v>
      </c>
    </row>
    <row r="329" spans="1:25" ht="18.75" x14ac:dyDescent="0.3">
      <c r="A329" s="638"/>
      <c r="B329" s="638"/>
      <c r="C329" s="624"/>
      <c r="D329" s="638"/>
      <c r="E329" s="624"/>
      <c r="F329" s="901"/>
      <c r="G329" s="638"/>
      <c r="H329" s="638"/>
      <c r="I329" s="638"/>
      <c r="J329" s="901"/>
      <c r="K329" s="638"/>
      <c r="L329" s="637" t="str">
        <f t="shared" si="31"/>
        <v xml:space="preserve"> </v>
      </c>
      <c r="M329" s="637" t="str">
        <f t="shared" si="32"/>
        <v xml:space="preserve"> </v>
      </c>
      <c r="N329" s="998" t="str">
        <f t="shared" si="33"/>
        <v xml:space="preserve"> </v>
      </c>
      <c r="P329" s="38">
        <f t="shared" si="34"/>
        <v>0</v>
      </c>
      <c r="S329" s="823"/>
      <c r="T329" s="823"/>
      <c r="U329" s="823"/>
      <c r="V329" s="638"/>
      <c r="W329" s="990"/>
      <c r="X329" s="686" t="str">
        <f t="shared" si="35"/>
        <v xml:space="preserve"> </v>
      </c>
      <c r="Y329" s="786" t="str">
        <f t="shared" si="30"/>
        <v xml:space="preserve">  </v>
      </c>
    </row>
    <row r="330" spans="1:25" ht="18.75" x14ac:dyDescent="0.3">
      <c r="A330" s="638"/>
      <c r="B330" s="638"/>
      <c r="C330" s="624"/>
      <c r="D330" s="638"/>
      <c r="E330" s="624"/>
      <c r="F330" s="901"/>
      <c r="G330" s="638"/>
      <c r="H330" s="638"/>
      <c r="I330" s="638"/>
      <c r="J330" s="901"/>
      <c r="K330" s="638"/>
      <c r="L330" s="637" t="str">
        <f t="shared" si="31"/>
        <v xml:space="preserve"> </v>
      </c>
      <c r="M330" s="637" t="str">
        <f t="shared" si="32"/>
        <v xml:space="preserve"> </v>
      </c>
      <c r="N330" s="998" t="str">
        <f t="shared" si="33"/>
        <v xml:space="preserve"> </v>
      </c>
      <c r="P330" s="38">
        <f t="shared" si="34"/>
        <v>0</v>
      </c>
      <c r="S330" s="823"/>
      <c r="T330" s="823"/>
      <c r="U330" s="823"/>
      <c r="V330" s="638"/>
      <c r="W330" s="990"/>
      <c r="X330" s="686" t="str">
        <f t="shared" si="35"/>
        <v xml:space="preserve"> </v>
      </c>
      <c r="Y330" s="786" t="str">
        <f t="shared" si="30"/>
        <v xml:space="preserve">  </v>
      </c>
    </row>
    <row r="331" spans="1:25" ht="18.75" x14ac:dyDescent="0.3">
      <c r="A331" s="638"/>
      <c r="B331" s="638"/>
      <c r="C331" s="624"/>
      <c r="D331" s="638"/>
      <c r="E331" s="624"/>
      <c r="F331" s="901"/>
      <c r="G331" s="638"/>
      <c r="H331" s="638"/>
      <c r="I331" s="638"/>
      <c r="J331" s="901"/>
      <c r="K331" s="638"/>
      <c r="L331" s="637" t="str">
        <f t="shared" si="31"/>
        <v xml:space="preserve"> </v>
      </c>
      <c r="M331" s="637" t="str">
        <f t="shared" si="32"/>
        <v xml:space="preserve"> </v>
      </c>
      <c r="N331" s="998" t="str">
        <f t="shared" si="33"/>
        <v xml:space="preserve"> </v>
      </c>
      <c r="P331" s="38">
        <f t="shared" si="34"/>
        <v>0</v>
      </c>
      <c r="S331" s="823"/>
      <c r="T331" s="823"/>
      <c r="U331" s="823"/>
      <c r="V331" s="638"/>
      <c r="W331" s="990"/>
      <c r="X331" s="686" t="str">
        <f t="shared" si="35"/>
        <v xml:space="preserve"> </v>
      </c>
      <c r="Y331" s="786" t="str">
        <f t="shared" si="30"/>
        <v xml:space="preserve">  </v>
      </c>
    </row>
    <row r="332" spans="1:25" ht="18.75" x14ac:dyDescent="0.3">
      <c r="A332" s="638"/>
      <c r="B332" s="638"/>
      <c r="C332" s="624"/>
      <c r="D332" s="638"/>
      <c r="E332" s="624"/>
      <c r="F332" s="901"/>
      <c r="G332" s="638"/>
      <c r="H332" s="638"/>
      <c r="I332" s="638"/>
      <c r="J332" s="901"/>
      <c r="K332" s="638"/>
      <c r="L332" s="637" t="str">
        <f t="shared" si="31"/>
        <v xml:space="preserve"> </v>
      </c>
      <c r="M332" s="637" t="str">
        <f t="shared" si="32"/>
        <v xml:space="preserve"> </v>
      </c>
      <c r="N332" s="998" t="str">
        <f t="shared" si="33"/>
        <v xml:space="preserve"> </v>
      </c>
      <c r="P332" s="38">
        <f t="shared" si="34"/>
        <v>0</v>
      </c>
      <c r="S332" s="823"/>
      <c r="T332" s="823"/>
      <c r="U332" s="823"/>
      <c r="V332" s="638"/>
      <c r="W332" s="990"/>
      <c r="X332" s="686" t="str">
        <f t="shared" si="35"/>
        <v xml:space="preserve"> </v>
      </c>
      <c r="Y332" s="786" t="str">
        <f t="shared" si="30"/>
        <v xml:space="preserve">  </v>
      </c>
    </row>
    <row r="333" spans="1:25" ht="18.75" x14ac:dyDescent="0.3">
      <c r="A333" s="638"/>
      <c r="B333" s="638"/>
      <c r="C333" s="624"/>
      <c r="D333" s="638"/>
      <c r="E333" s="624"/>
      <c r="F333" s="901"/>
      <c r="G333" s="638"/>
      <c r="H333" s="638"/>
      <c r="I333" s="638"/>
      <c r="J333" s="901"/>
      <c r="K333" s="638"/>
      <c r="L333" s="637" t="str">
        <f t="shared" si="31"/>
        <v xml:space="preserve"> </v>
      </c>
      <c r="M333" s="637" t="str">
        <f t="shared" si="32"/>
        <v xml:space="preserve"> </v>
      </c>
      <c r="N333" s="998" t="str">
        <f t="shared" si="33"/>
        <v xml:space="preserve"> </v>
      </c>
      <c r="P333" s="38">
        <f t="shared" si="34"/>
        <v>0</v>
      </c>
      <c r="S333" s="823"/>
      <c r="T333" s="823"/>
      <c r="U333" s="823"/>
      <c r="V333" s="638"/>
      <c r="W333" s="990"/>
      <c r="X333" s="686" t="str">
        <f t="shared" si="35"/>
        <v xml:space="preserve"> </v>
      </c>
      <c r="Y333" s="786" t="str">
        <f t="shared" si="30"/>
        <v xml:space="preserve">  </v>
      </c>
    </row>
    <row r="334" spans="1:25" ht="18.75" x14ac:dyDescent="0.3">
      <c r="A334" s="638"/>
      <c r="B334" s="638"/>
      <c r="C334" s="624"/>
      <c r="D334" s="638"/>
      <c r="E334" s="624"/>
      <c r="F334" s="901"/>
      <c r="G334" s="638"/>
      <c r="H334" s="638"/>
      <c r="I334" s="638"/>
      <c r="J334" s="901"/>
      <c r="K334" s="638"/>
      <c r="L334" s="637" t="str">
        <f t="shared" si="31"/>
        <v xml:space="preserve"> </v>
      </c>
      <c r="M334" s="637" t="str">
        <f t="shared" si="32"/>
        <v xml:space="preserve"> </v>
      </c>
      <c r="N334" s="998" t="str">
        <f t="shared" si="33"/>
        <v xml:space="preserve"> </v>
      </c>
      <c r="P334" s="38">
        <f t="shared" si="34"/>
        <v>0</v>
      </c>
      <c r="S334" s="823"/>
      <c r="T334" s="823"/>
      <c r="U334" s="823"/>
      <c r="V334" s="638"/>
      <c r="W334" s="990"/>
      <c r="X334" s="686" t="str">
        <f t="shared" si="35"/>
        <v xml:space="preserve"> </v>
      </c>
      <c r="Y334" s="786" t="str">
        <f t="shared" si="30"/>
        <v xml:space="preserve">  </v>
      </c>
    </row>
    <row r="335" spans="1:25" ht="18.75" x14ac:dyDescent="0.3">
      <c r="A335" s="638"/>
      <c r="B335" s="638"/>
      <c r="C335" s="624"/>
      <c r="D335" s="638"/>
      <c r="E335" s="624"/>
      <c r="F335" s="901"/>
      <c r="G335" s="638"/>
      <c r="H335" s="638"/>
      <c r="I335" s="638"/>
      <c r="J335" s="901"/>
      <c r="K335" s="638"/>
      <c r="L335" s="637" t="str">
        <f t="shared" si="31"/>
        <v xml:space="preserve"> </v>
      </c>
      <c r="M335" s="637" t="str">
        <f t="shared" si="32"/>
        <v xml:space="preserve"> </v>
      </c>
      <c r="N335" s="998" t="str">
        <f t="shared" si="33"/>
        <v xml:space="preserve"> </v>
      </c>
      <c r="P335" s="38">
        <f t="shared" si="34"/>
        <v>0</v>
      </c>
      <c r="S335" s="823"/>
      <c r="T335" s="823"/>
      <c r="U335" s="823"/>
      <c r="V335" s="638"/>
      <c r="W335" s="990"/>
      <c r="X335" s="686" t="str">
        <f t="shared" si="35"/>
        <v xml:space="preserve"> </v>
      </c>
      <c r="Y335" s="786" t="str">
        <f t="shared" si="30"/>
        <v xml:space="preserve">  </v>
      </c>
    </row>
    <row r="336" spans="1:25" ht="18.75" x14ac:dyDescent="0.3">
      <c r="A336" s="638"/>
      <c r="B336" s="638"/>
      <c r="C336" s="624"/>
      <c r="D336" s="638"/>
      <c r="E336" s="624"/>
      <c r="F336" s="901"/>
      <c r="G336" s="638"/>
      <c r="H336" s="638"/>
      <c r="I336" s="638"/>
      <c r="J336" s="901"/>
      <c r="K336" s="638"/>
      <c r="L336" s="637" t="str">
        <f t="shared" si="31"/>
        <v xml:space="preserve"> </v>
      </c>
      <c r="M336" s="637" t="str">
        <f t="shared" si="32"/>
        <v xml:space="preserve"> </v>
      </c>
      <c r="N336" s="998" t="str">
        <f t="shared" si="33"/>
        <v xml:space="preserve"> </v>
      </c>
      <c r="P336" s="38">
        <f t="shared" si="34"/>
        <v>0</v>
      </c>
      <c r="S336" s="823"/>
      <c r="T336" s="823"/>
      <c r="U336" s="823"/>
      <c r="V336" s="638"/>
      <c r="W336" s="990"/>
      <c r="X336" s="686" t="str">
        <f t="shared" si="35"/>
        <v xml:space="preserve"> </v>
      </c>
      <c r="Y336" s="786" t="str">
        <f t="shared" si="30"/>
        <v xml:space="preserve">  </v>
      </c>
    </row>
    <row r="337" spans="1:25" ht="18.75" x14ac:dyDescent="0.3">
      <c r="A337" s="638"/>
      <c r="B337" s="638"/>
      <c r="C337" s="624"/>
      <c r="D337" s="638"/>
      <c r="E337" s="624"/>
      <c r="F337" s="901"/>
      <c r="G337" s="638"/>
      <c r="H337" s="638"/>
      <c r="I337" s="638"/>
      <c r="J337" s="901"/>
      <c r="K337" s="638"/>
      <c r="L337" s="637" t="str">
        <f t="shared" si="31"/>
        <v xml:space="preserve"> </v>
      </c>
      <c r="M337" s="637" t="str">
        <f t="shared" si="32"/>
        <v xml:space="preserve"> </v>
      </c>
      <c r="N337" s="998" t="str">
        <f t="shared" si="33"/>
        <v xml:space="preserve"> </v>
      </c>
      <c r="P337" s="38">
        <f t="shared" si="34"/>
        <v>0</v>
      </c>
      <c r="S337" s="823"/>
      <c r="T337" s="823"/>
      <c r="U337" s="823"/>
      <c r="V337" s="638"/>
      <c r="W337" s="990"/>
      <c r="X337" s="686" t="str">
        <f t="shared" si="35"/>
        <v xml:space="preserve"> </v>
      </c>
      <c r="Y337" s="786" t="str">
        <f t="shared" si="30"/>
        <v xml:space="preserve">  </v>
      </c>
    </row>
    <row r="338" spans="1:25" ht="18.75" x14ac:dyDescent="0.3">
      <c r="A338" s="638"/>
      <c r="B338" s="638"/>
      <c r="C338" s="624"/>
      <c r="D338" s="638"/>
      <c r="E338" s="624"/>
      <c r="F338" s="901"/>
      <c r="G338" s="638"/>
      <c r="H338" s="638"/>
      <c r="I338" s="638"/>
      <c r="J338" s="901"/>
      <c r="K338" s="638"/>
      <c r="L338" s="637" t="str">
        <f t="shared" si="31"/>
        <v xml:space="preserve"> </v>
      </c>
      <c r="M338" s="637" t="str">
        <f t="shared" si="32"/>
        <v xml:space="preserve"> </v>
      </c>
      <c r="N338" s="998" t="str">
        <f t="shared" si="33"/>
        <v xml:space="preserve"> </v>
      </c>
      <c r="P338" s="38">
        <f t="shared" si="34"/>
        <v>0</v>
      </c>
      <c r="S338" s="823"/>
      <c r="T338" s="823"/>
      <c r="U338" s="823"/>
      <c r="V338" s="638"/>
      <c r="W338" s="990"/>
      <c r="X338" s="686" t="str">
        <f t="shared" si="35"/>
        <v xml:space="preserve"> </v>
      </c>
      <c r="Y338" s="786" t="str">
        <f t="shared" ref="Y338:Y401" si="36">IFERROR(W338/V338,"  ")</f>
        <v xml:space="preserve">  </v>
      </c>
    </row>
    <row r="339" spans="1:25" ht="18.75" x14ac:dyDescent="0.3">
      <c r="A339" s="638"/>
      <c r="B339" s="638"/>
      <c r="C339" s="624"/>
      <c r="D339" s="638"/>
      <c r="E339" s="624"/>
      <c r="F339" s="901"/>
      <c r="G339" s="638"/>
      <c r="H339" s="638"/>
      <c r="I339" s="638"/>
      <c r="J339" s="901"/>
      <c r="K339" s="638"/>
      <c r="L339" s="637" t="str">
        <f t="shared" si="31"/>
        <v xml:space="preserve"> </v>
      </c>
      <c r="M339" s="637" t="str">
        <f t="shared" si="32"/>
        <v xml:space="preserve"> </v>
      </c>
      <c r="N339" s="998" t="str">
        <f t="shared" si="33"/>
        <v xml:space="preserve"> </v>
      </c>
      <c r="P339" s="38">
        <f t="shared" si="34"/>
        <v>0</v>
      </c>
      <c r="S339" s="823"/>
      <c r="T339" s="823"/>
      <c r="U339" s="823"/>
      <c r="V339" s="638"/>
      <c r="W339" s="990"/>
      <c r="X339" s="686" t="str">
        <f t="shared" si="35"/>
        <v xml:space="preserve"> </v>
      </c>
      <c r="Y339" s="786" t="str">
        <f t="shared" si="36"/>
        <v xml:space="preserve">  </v>
      </c>
    </row>
    <row r="340" spans="1:25" ht="18.75" x14ac:dyDescent="0.3">
      <c r="A340" s="638"/>
      <c r="B340" s="638"/>
      <c r="C340" s="624"/>
      <c r="D340" s="638"/>
      <c r="E340" s="624"/>
      <c r="F340" s="901"/>
      <c r="G340" s="638"/>
      <c r="H340" s="638"/>
      <c r="I340" s="638"/>
      <c r="J340" s="901"/>
      <c r="K340" s="638"/>
      <c r="L340" s="637" t="str">
        <f t="shared" si="31"/>
        <v xml:space="preserve"> </v>
      </c>
      <c r="M340" s="637" t="str">
        <f t="shared" si="32"/>
        <v xml:space="preserve"> </v>
      </c>
      <c r="N340" s="998" t="str">
        <f t="shared" si="33"/>
        <v xml:space="preserve"> </v>
      </c>
      <c r="P340" s="38">
        <f t="shared" si="34"/>
        <v>0</v>
      </c>
      <c r="S340" s="823"/>
      <c r="T340" s="823"/>
      <c r="U340" s="823"/>
      <c r="V340" s="638"/>
      <c r="W340" s="990"/>
      <c r="X340" s="686" t="str">
        <f t="shared" si="35"/>
        <v xml:space="preserve"> </v>
      </c>
      <c r="Y340" s="786" t="str">
        <f t="shared" si="36"/>
        <v xml:space="preserve">  </v>
      </c>
    </row>
    <row r="341" spans="1:25" ht="18.75" x14ac:dyDescent="0.3">
      <c r="A341" s="638"/>
      <c r="B341" s="638"/>
      <c r="C341" s="624"/>
      <c r="D341" s="638"/>
      <c r="E341" s="624"/>
      <c r="F341" s="901"/>
      <c r="G341" s="638"/>
      <c r="H341" s="638"/>
      <c r="I341" s="638"/>
      <c r="J341" s="901"/>
      <c r="K341" s="638"/>
      <c r="L341" s="637" t="str">
        <f t="shared" si="31"/>
        <v xml:space="preserve"> </v>
      </c>
      <c r="M341" s="637" t="str">
        <f t="shared" si="32"/>
        <v xml:space="preserve"> </v>
      </c>
      <c r="N341" s="998" t="str">
        <f t="shared" si="33"/>
        <v xml:space="preserve"> </v>
      </c>
      <c r="P341" s="38">
        <f t="shared" si="34"/>
        <v>0</v>
      </c>
      <c r="S341" s="823"/>
      <c r="T341" s="823"/>
      <c r="U341" s="823"/>
      <c r="V341" s="638"/>
      <c r="W341" s="990"/>
      <c r="X341" s="686" t="str">
        <f t="shared" si="35"/>
        <v xml:space="preserve"> </v>
      </c>
      <c r="Y341" s="786" t="str">
        <f t="shared" si="36"/>
        <v xml:space="preserve">  </v>
      </c>
    </row>
    <row r="342" spans="1:25" ht="18.75" x14ac:dyDescent="0.3">
      <c r="A342" s="638"/>
      <c r="B342" s="638"/>
      <c r="C342" s="624"/>
      <c r="D342" s="638"/>
      <c r="E342" s="624"/>
      <c r="F342" s="901"/>
      <c r="G342" s="638"/>
      <c r="H342" s="638"/>
      <c r="I342" s="638"/>
      <c r="J342" s="901"/>
      <c r="K342" s="638"/>
      <c r="L342" s="637" t="str">
        <f t="shared" si="31"/>
        <v xml:space="preserve"> </v>
      </c>
      <c r="M342" s="637" t="str">
        <f t="shared" si="32"/>
        <v xml:space="preserve"> </v>
      </c>
      <c r="N342" s="998" t="str">
        <f t="shared" si="33"/>
        <v xml:space="preserve"> </v>
      </c>
      <c r="P342" s="38">
        <f t="shared" si="34"/>
        <v>0</v>
      </c>
      <c r="S342" s="823"/>
      <c r="T342" s="823"/>
      <c r="U342" s="823"/>
      <c r="V342" s="638"/>
      <c r="W342" s="990"/>
      <c r="X342" s="686" t="str">
        <f t="shared" si="35"/>
        <v xml:space="preserve"> </v>
      </c>
      <c r="Y342" s="786" t="str">
        <f t="shared" si="36"/>
        <v xml:space="preserve">  </v>
      </c>
    </row>
    <row r="343" spans="1:25" ht="18.75" x14ac:dyDescent="0.3">
      <c r="A343" s="638"/>
      <c r="B343" s="638"/>
      <c r="C343" s="624"/>
      <c r="D343" s="638"/>
      <c r="E343" s="624"/>
      <c r="F343" s="901"/>
      <c r="G343" s="638"/>
      <c r="H343" s="638"/>
      <c r="I343" s="638"/>
      <c r="J343" s="901"/>
      <c r="K343" s="638"/>
      <c r="L343" s="637" t="str">
        <f t="shared" si="31"/>
        <v xml:space="preserve"> </v>
      </c>
      <c r="M343" s="637" t="str">
        <f t="shared" si="32"/>
        <v xml:space="preserve"> </v>
      </c>
      <c r="N343" s="998" t="str">
        <f t="shared" si="33"/>
        <v xml:space="preserve"> </v>
      </c>
      <c r="P343" s="38">
        <f t="shared" si="34"/>
        <v>0</v>
      </c>
      <c r="S343" s="823"/>
      <c r="T343" s="823"/>
      <c r="U343" s="823"/>
      <c r="V343" s="638"/>
      <c r="W343" s="990"/>
      <c r="X343" s="686" t="str">
        <f t="shared" si="35"/>
        <v xml:space="preserve"> </v>
      </c>
      <c r="Y343" s="786" t="str">
        <f t="shared" si="36"/>
        <v xml:space="preserve">  </v>
      </c>
    </row>
    <row r="344" spans="1:25" ht="18.75" x14ac:dyDescent="0.3">
      <c r="A344" s="638"/>
      <c r="B344" s="638"/>
      <c r="C344" s="624"/>
      <c r="D344" s="638"/>
      <c r="E344" s="624"/>
      <c r="F344" s="901"/>
      <c r="G344" s="638"/>
      <c r="H344" s="638"/>
      <c r="I344" s="638"/>
      <c r="J344" s="901"/>
      <c r="K344" s="638"/>
      <c r="L344" s="637" t="str">
        <f t="shared" si="31"/>
        <v xml:space="preserve"> </v>
      </c>
      <c r="M344" s="637" t="str">
        <f t="shared" si="32"/>
        <v xml:space="preserve"> </v>
      </c>
      <c r="N344" s="998" t="str">
        <f t="shared" si="33"/>
        <v xml:space="preserve"> </v>
      </c>
      <c r="P344" s="38">
        <f t="shared" si="34"/>
        <v>0</v>
      </c>
      <c r="S344" s="823"/>
      <c r="T344" s="823"/>
      <c r="U344" s="823"/>
      <c r="V344" s="638"/>
      <c r="W344" s="990"/>
      <c r="X344" s="686" t="str">
        <f t="shared" si="35"/>
        <v xml:space="preserve"> </v>
      </c>
      <c r="Y344" s="786" t="str">
        <f t="shared" si="36"/>
        <v xml:space="preserve">  </v>
      </c>
    </row>
    <row r="345" spans="1:25" ht="18.75" x14ac:dyDescent="0.3">
      <c r="A345" s="638"/>
      <c r="B345" s="638"/>
      <c r="C345" s="624"/>
      <c r="D345" s="638"/>
      <c r="E345" s="624"/>
      <c r="F345" s="901"/>
      <c r="G345" s="638"/>
      <c r="H345" s="638"/>
      <c r="I345" s="638"/>
      <c r="J345" s="901"/>
      <c r="K345" s="638"/>
      <c r="L345" s="637" t="str">
        <f t="shared" si="31"/>
        <v xml:space="preserve"> </v>
      </c>
      <c r="M345" s="637" t="str">
        <f t="shared" si="32"/>
        <v xml:space="preserve"> </v>
      </c>
      <c r="N345" s="998" t="str">
        <f t="shared" si="33"/>
        <v xml:space="preserve"> </v>
      </c>
      <c r="P345" s="38">
        <f t="shared" si="34"/>
        <v>0</v>
      </c>
      <c r="S345" s="823"/>
      <c r="T345" s="823"/>
      <c r="U345" s="823"/>
      <c r="V345" s="638"/>
      <c r="W345" s="990"/>
      <c r="X345" s="686" t="str">
        <f t="shared" si="35"/>
        <v xml:space="preserve"> </v>
      </c>
      <c r="Y345" s="786" t="str">
        <f t="shared" si="36"/>
        <v xml:space="preserve">  </v>
      </c>
    </row>
    <row r="346" spans="1:25" ht="18.75" x14ac:dyDescent="0.3">
      <c r="A346" s="638"/>
      <c r="B346" s="638"/>
      <c r="C346" s="624"/>
      <c r="D346" s="638"/>
      <c r="E346" s="624"/>
      <c r="F346" s="901"/>
      <c r="G346" s="638"/>
      <c r="H346" s="638"/>
      <c r="I346" s="638"/>
      <c r="J346" s="901"/>
      <c r="K346" s="638"/>
      <c r="L346" s="637" t="str">
        <f t="shared" si="31"/>
        <v xml:space="preserve"> </v>
      </c>
      <c r="M346" s="637" t="str">
        <f t="shared" si="32"/>
        <v xml:space="preserve"> </v>
      </c>
      <c r="N346" s="998" t="str">
        <f t="shared" si="33"/>
        <v xml:space="preserve"> </v>
      </c>
      <c r="P346" s="38">
        <f t="shared" si="34"/>
        <v>0</v>
      </c>
      <c r="S346" s="823"/>
      <c r="T346" s="823"/>
      <c r="U346" s="823"/>
      <c r="V346" s="638"/>
      <c r="W346" s="990"/>
      <c r="X346" s="686" t="str">
        <f t="shared" si="35"/>
        <v xml:space="preserve"> </v>
      </c>
      <c r="Y346" s="786" t="str">
        <f t="shared" si="36"/>
        <v xml:space="preserve">  </v>
      </c>
    </row>
    <row r="347" spans="1:25" ht="18.75" x14ac:dyDescent="0.3">
      <c r="A347" s="638"/>
      <c r="B347" s="638"/>
      <c r="C347" s="624"/>
      <c r="D347" s="638"/>
      <c r="E347" s="624"/>
      <c r="F347" s="901"/>
      <c r="G347" s="638"/>
      <c r="H347" s="638"/>
      <c r="I347" s="638"/>
      <c r="J347" s="901"/>
      <c r="K347" s="638"/>
      <c r="L347" s="637" t="str">
        <f t="shared" si="31"/>
        <v xml:space="preserve"> </v>
      </c>
      <c r="M347" s="637" t="str">
        <f t="shared" si="32"/>
        <v xml:space="preserve"> </v>
      </c>
      <c r="N347" s="998" t="str">
        <f t="shared" si="33"/>
        <v xml:space="preserve"> </v>
      </c>
      <c r="P347" s="38">
        <f t="shared" si="34"/>
        <v>0</v>
      </c>
      <c r="S347" s="823"/>
      <c r="T347" s="823"/>
      <c r="U347" s="823"/>
      <c r="V347" s="638"/>
      <c r="W347" s="990"/>
      <c r="X347" s="686" t="str">
        <f t="shared" si="35"/>
        <v xml:space="preserve"> </v>
      </c>
      <c r="Y347" s="786" t="str">
        <f t="shared" si="36"/>
        <v xml:space="preserve">  </v>
      </c>
    </row>
    <row r="348" spans="1:25" ht="18.75" x14ac:dyDescent="0.3">
      <c r="A348" s="638"/>
      <c r="B348" s="638"/>
      <c r="C348" s="624"/>
      <c r="D348" s="638"/>
      <c r="E348" s="624"/>
      <c r="F348" s="901"/>
      <c r="G348" s="638"/>
      <c r="H348" s="638"/>
      <c r="I348" s="638"/>
      <c r="J348" s="901"/>
      <c r="K348" s="638"/>
      <c r="L348" s="637" t="str">
        <f t="shared" si="31"/>
        <v xml:space="preserve"> </v>
      </c>
      <c r="M348" s="637" t="str">
        <f t="shared" si="32"/>
        <v xml:space="preserve"> </v>
      </c>
      <c r="N348" s="998" t="str">
        <f t="shared" si="33"/>
        <v xml:space="preserve"> </v>
      </c>
      <c r="P348" s="38">
        <f t="shared" si="34"/>
        <v>0</v>
      </c>
      <c r="S348" s="823"/>
      <c r="T348" s="823"/>
      <c r="U348" s="823"/>
      <c r="V348" s="638"/>
      <c r="W348" s="990"/>
      <c r="X348" s="686" t="str">
        <f t="shared" si="35"/>
        <v xml:space="preserve"> </v>
      </c>
      <c r="Y348" s="786" t="str">
        <f t="shared" si="36"/>
        <v xml:space="preserve">  </v>
      </c>
    </row>
    <row r="349" spans="1:25" ht="18.75" x14ac:dyDescent="0.3">
      <c r="A349" s="638"/>
      <c r="B349" s="638"/>
      <c r="C349" s="624"/>
      <c r="D349" s="638"/>
      <c r="E349" s="624"/>
      <c r="F349" s="901"/>
      <c r="G349" s="638"/>
      <c r="H349" s="638"/>
      <c r="I349" s="638"/>
      <c r="J349" s="901"/>
      <c r="K349" s="638"/>
      <c r="L349" s="637" t="str">
        <f t="shared" si="31"/>
        <v xml:space="preserve"> </v>
      </c>
      <c r="M349" s="637" t="str">
        <f t="shared" si="32"/>
        <v xml:space="preserve"> </v>
      </c>
      <c r="N349" s="998" t="str">
        <f t="shared" si="33"/>
        <v xml:space="preserve"> </v>
      </c>
      <c r="P349" s="38">
        <f t="shared" si="34"/>
        <v>0</v>
      </c>
      <c r="S349" s="823"/>
      <c r="T349" s="823"/>
      <c r="U349" s="823"/>
      <c r="V349" s="638"/>
      <c r="W349" s="990"/>
      <c r="X349" s="686" t="str">
        <f t="shared" si="35"/>
        <v xml:space="preserve"> </v>
      </c>
      <c r="Y349" s="786" t="str">
        <f t="shared" si="36"/>
        <v xml:space="preserve">  </v>
      </c>
    </row>
    <row r="350" spans="1:25" ht="18.75" x14ac:dyDescent="0.3">
      <c r="A350" s="638"/>
      <c r="B350" s="638"/>
      <c r="C350" s="624"/>
      <c r="D350" s="638"/>
      <c r="E350" s="624"/>
      <c r="F350" s="901"/>
      <c r="G350" s="638"/>
      <c r="H350" s="638"/>
      <c r="I350" s="638"/>
      <c r="J350" s="901"/>
      <c r="K350" s="638"/>
      <c r="L350" s="637" t="str">
        <f t="shared" si="31"/>
        <v xml:space="preserve"> </v>
      </c>
      <c r="M350" s="637" t="str">
        <f t="shared" si="32"/>
        <v xml:space="preserve"> </v>
      </c>
      <c r="N350" s="998" t="str">
        <f t="shared" si="33"/>
        <v xml:space="preserve"> </v>
      </c>
      <c r="P350" s="38">
        <f t="shared" si="34"/>
        <v>0</v>
      </c>
      <c r="S350" s="823"/>
      <c r="T350" s="823"/>
      <c r="U350" s="823"/>
      <c r="V350" s="638"/>
      <c r="W350" s="990"/>
      <c r="X350" s="686" t="str">
        <f t="shared" si="35"/>
        <v xml:space="preserve"> </v>
      </c>
      <c r="Y350" s="786" t="str">
        <f t="shared" si="36"/>
        <v xml:space="preserve">  </v>
      </c>
    </row>
    <row r="351" spans="1:25" ht="18.75" x14ac:dyDescent="0.3">
      <c r="A351" s="638"/>
      <c r="B351" s="638"/>
      <c r="C351" s="624"/>
      <c r="D351" s="638"/>
      <c r="E351" s="624"/>
      <c r="F351" s="901"/>
      <c r="G351" s="638"/>
      <c r="H351" s="638"/>
      <c r="I351" s="638"/>
      <c r="J351" s="901"/>
      <c r="K351" s="638"/>
      <c r="L351" s="637" t="str">
        <f t="shared" si="31"/>
        <v xml:space="preserve"> </v>
      </c>
      <c r="M351" s="637" t="str">
        <f t="shared" si="32"/>
        <v xml:space="preserve"> </v>
      </c>
      <c r="N351" s="998" t="str">
        <f t="shared" si="33"/>
        <v xml:space="preserve"> </v>
      </c>
      <c r="P351" s="38">
        <f t="shared" si="34"/>
        <v>0</v>
      </c>
      <c r="S351" s="823"/>
      <c r="T351" s="823"/>
      <c r="U351" s="823"/>
      <c r="V351" s="638"/>
      <c r="W351" s="990"/>
      <c r="X351" s="686" t="str">
        <f t="shared" si="35"/>
        <v xml:space="preserve"> </v>
      </c>
      <c r="Y351" s="786" t="str">
        <f t="shared" si="36"/>
        <v xml:space="preserve">  </v>
      </c>
    </row>
    <row r="352" spans="1:25" ht="18.75" x14ac:dyDescent="0.3">
      <c r="A352" s="638"/>
      <c r="B352" s="638"/>
      <c r="C352" s="624"/>
      <c r="D352" s="638"/>
      <c r="E352" s="624"/>
      <c r="F352" s="901"/>
      <c r="G352" s="638"/>
      <c r="H352" s="638"/>
      <c r="I352" s="638"/>
      <c r="J352" s="901"/>
      <c r="K352" s="638"/>
      <c r="L352" s="637" t="str">
        <f t="shared" si="31"/>
        <v xml:space="preserve"> </v>
      </c>
      <c r="M352" s="637" t="str">
        <f t="shared" si="32"/>
        <v xml:space="preserve"> </v>
      </c>
      <c r="N352" s="998" t="str">
        <f t="shared" si="33"/>
        <v xml:space="preserve"> </v>
      </c>
      <c r="P352" s="38">
        <f t="shared" si="34"/>
        <v>0</v>
      </c>
      <c r="S352" s="823"/>
      <c r="T352" s="823"/>
      <c r="U352" s="823"/>
      <c r="V352" s="638"/>
      <c r="W352" s="990"/>
      <c r="X352" s="686" t="str">
        <f t="shared" si="35"/>
        <v xml:space="preserve"> </v>
      </c>
      <c r="Y352" s="786" t="str">
        <f t="shared" si="36"/>
        <v xml:space="preserve">  </v>
      </c>
    </row>
    <row r="353" spans="1:25" ht="18.75" x14ac:dyDescent="0.3">
      <c r="A353" s="638"/>
      <c r="B353" s="638"/>
      <c r="C353" s="624"/>
      <c r="D353" s="638"/>
      <c r="E353" s="624"/>
      <c r="F353" s="901"/>
      <c r="G353" s="638"/>
      <c r="H353" s="638"/>
      <c r="I353" s="638"/>
      <c r="J353" s="901"/>
      <c r="K353" s="638"/>
      <c r="L353" s="637" t="str">
        <f t="shared" si="31"/>
        <v xml:space="preserve"> </v>
      </c>
      <c r="M353" s="637" t="str">
        <f t="shared" si="32"/>
        <v xml:space="preserve"> </v>
      </c>
      <c r="N353" s="998" t="str">
        <f t="shared" si="33"/>
        <v xml:space="preserve"> </v>
      </c>
      <c r="P353" s="38">
        <f t="shared" si="34"/>
        <v>0</v>
      </c>
      <c r="S353" s="823"/>
      <c r="T353" s="823"/>
      <c r="U353" s="823"/>
      <c r="V353" s="638"/>
      <c r="W353" s="990"/>
      <c r="X353" s="686" t="str">
        <f t="shared" si="35"/>
        <v xml:space="preserve"> </v>
      </c>
      <c r="Y353" s="786" t="str">
        <f t="shared" si="36"/>
        <v xml:space="preserve">  </v>
      </c>
    </row>
    <row r="354" spans="1:25" ht="18.75" x14ac:dyDescent="0.3">
      <c r="A354" s="638"/>
      <c r="B354" s="638"/>
      <c r="C354" s="624"/>
      <c r="D354" s="638"/>
      <c r="E354" s="624"/>
      <c r="F354" s="901"/>
      <c r="G354" s="638"/>
      <c r="H354" s="638"/>
      <c r="I354" s="638"/>
      <c r="J354" s="901"/>
      <c r="K354" s="638"/>
      <c r="L354" s="637" t="str">
        <f t="shared" si="31"/>
        <v xml:space="preserve"> </v>
      </c>
      <c r="M354" s="637" t="str">
        <f t="shared" si="32"/>
        <v xml:space="preserve"> </v>
      </c>
      <c r="N354" s="998" t="str">
        <f t="shared" si="33"/>
        <v xml:space="preserve"> </v>
      </c>
      <c r="P354" s="38">
        <f t="shared" si="34"/>
        <v>0</v>
      </c>
      <c r="S354" s="823"/>
      <c r="T354" s="823"/>
      <c r="U354" s="823"/>
      <c r="V354" s="638"/>
      <c r="W354" s="990"/>
      <c r="X354" s="686" t="str">
        <f t="shared" si="35"/>
        <v xml:space="preserve"> </v>
      </c>
      <c r="Y354" s="786" t="str">
        <f t="shared" si="36"/>
        <v xml:space="preserve">  </v>
      </c>
    </row>
    <row r="355" spans="1:25" ht="18.75" x14ac:dyDescent="0.3">
      <c r="A355" s="638"/>
      <c r="B355" s="638"/>
      <c r="C355" s="624"/>
      <c r="D355" s="638"/>
      <c r="E355" s="624"/>
      <c r="F355" s="901"/>
      <c r="G355" s="638"/>
      <c r="H355" s="638"/>
      <c r="I355" s="638"/>
      <c r="J355" s="901"/>
      <c r="K355" s="638"/>
      <c r="L355" s="637" t="str">
        <f t="shared" si="31"/>
        <v xml:space="preserve"> </v>
      </c>
      <c r="M355" s="637" t="str">
        <f t="shared" si="32"/>
        <v xml:space="preserve"> </v>
      </c>
      <c r="N355" s="998" t="str">
        <f t="shared" si="33"/>
        <v xml:space="preserve"> </v>
      </c>
      <c r="P355" s="38">
        <f t="shared" si="34"/>
        <v>0</v>
      </c>
      <c r="S355" s="823"/>
      <c r="T355" s="823"/>
      <c r="U355" s="823"/>
      <c r="V355" s="638"/>
      <c r="W355" s="990"/>
      <c r="X355" s="686" t="str">
        <f t="shared" si="35"/>
        <v xml:space="preserve"> </v>
      </c>
      <c r="Y355" s="786" t="str">
        <f t="shared" si="36"/>
        <v xml:space="preserve">  </v>
      </c>
    </row>
    <row r="356" spans="1:25" ht="18.75" x14ac:dyDescent="0.3">
      <c r="A356" s="638"/>
      <c r="B356" s="638"/>
      <c r="C356" s="624"/>
      <c r="D356" s="638"/>
      <c r="E356" s="624"/>
      <c r="F356" s="901"/>
      <c r="G356" s="638"/>
      <c r="H356" s="638"/>
      <c r="I356" s="638"/>
      <c r="J356" s="901"/>
      <c r="K356" s="638"/>
      <c r="L356" s="637" t="str">
        <f t="shared" si="31"/>
        <v xml:space="preserve"> </v>
      </c>
      <c r="M356" s="637" t="str">
        <f t="shared" si="32"/>
        <v xml:space="preserve"> </v>
      </c>
      <c r="N356" s="998" t="str">
        <f t="shared" si="33"/>
        <v xml:space="preserve"> </v>
      </c>
      <c r="P356" s="38">
        <f t="shared" si="34"/>
        <v>0</v>
      </c>
      <c r="S356" s="823"/>
      <c r="T356" s="823"/>
      <c r="U356" s="823"/>
      <c r="V356" s="638"/>
      <c r="W356" s="990"/>
      <c r="X356" s="686" t="str">
        <f t="shared" si="35"/>
        <v xml:space="preserve"> </v>
      </c>
      <c r="Y356" s="786" t="str">
        <f t="shared" si="36"/>
        <v xml:space="preserve">  </v>
      </c>
    </row>
    <row r="357" spans="1:25" ht="18.75" x14ac:dyDescent="0.3">
      <c r="A357" s="638"/>
      <c r="B357" s="638"/>
      <c r="C357" s="624"/>
      <c r="D357" s="638"/>
      <c r="E357" s="624"/>
      <c r="F357" s="901"/>
      <c r="G357" s="638"/>
      <c r="H357" s="638"/>
      <c r="I357" s="638"/>
      <c r="J357" s="901"/>
      <c r="K357" s="638"/>
      <c r="L357" s="637" t="str">
        <f t="shared" si="31"/>
        <v xml:space="preserve"> </v>
      </c>
      <c r="M357" s="637" t="str">
        <f t="shared" si="32"/>
        <v xml:space="preserve"> </v>
      </c>
      <c r="N357" s="998" t="str">
        <f t="shared" si="33"/>
        <v xml:space="preserve"> </v>
      </c>
      <c r="P357" s="38">
        <f t="shared" si="34"/>
        <v>0</v>
      </c>
      <c r="S357" s="823"/>
      <c r="T357" s="823"/>
      <c r="U357" s="823"/>
      <c r="V357" s="638"/>
      <c r="W357" s="990"/>
      <c r="X357" s="686" t="str">
        <f t="shared" si="35"/>
        <v xml:space="preserve"> </v>
      </c>
      <c r="Y357" s="786" t="str">
        <f t="shared" si="36"/>
        <v xml:space="preserve">  </v>
      </c>
    </row>
    <row r="358" spans="1:25" ht="18.75" x14ac:dyDescent="0.3">
      <c r="A358" s="638"/>
      <c r="B358" s="638"/>
      <c r="C358" s="624"/>
      <c r="D358" s="638"/>
      <c r="E358" s="624"/>
      <c r="F358" s="901"/>
      <c r="G358" s="638"/>
      <c r="H358" s="638"/>
      <c r="I358" s="638"/>
      <c r="J358" s="901"/>
      <c r="K358" s="638"/>
      <c r="L358" s="637" t="str">
        <f t="shared" si="31"/>
        <v xml:space="preserve"> </v>
      </c>
      <c r="M358" s="637" t="str">
        <f t="shared" si="32"/>
        <v xml:space="preserve"> </v>
      </c>
      <c r="N358" s="998" t="str">
        <f t="shared" si="33"/>
        <v xml:space="preserve"> </v>
      </c>
      <c r="P358" s="38">
        <f t="shared" si="34"/>
        <v>0</v>
      </c>
      <c r="S358" s="823"/>
      <c r="T358" s="823"/>
      <c r="U358" s="823"/>
      <c r="V358" s="638"/>
      <c r="W358" s="990"/>
      <c r="X358" s="686" t="str">
        <f t="shared" si="35"/>
        <v xml:space="preserve"> </v>
      </c>
      <c r="Y358" s="786" t="str">
        <f t="shared" si="36"/>
        <v xml:space="preserve">  </v>
      </c>
    </row>
    <row r="359" spans="1:25" ht="18.75" x14ac:dyDescent="0.3">
      <c r="A359" s="638"/>
      <c r="B359" s="638"/>
      <c r="C359" s="624"/>
      <c r="D359" s="638"/>
      <c r="E359" s="624"/>
      <c r="F359" s="901"/>
      <c r="G359" s="638"/>
      <c r="H359" s="638"/>
      <c r="I359" s="638"/>
      <c r="J359" s="901"/>
      <c r="K359" s="638"/>
      <c r="L359" s="637" t="str">
        <f t="shared" si="31"/>
        <v xml:space="preserve"> </v>
      </c>
      <c r="M359" s="637" t="str">
        <f t="shared" si="32"/>
        <v xml:space="preserve"> </v>
      </c>
      <c r="N359" s="998" t="str">
        <f t="shared" si="33"/>
        <v xml:space="preserve"> </v>
      </c>
      <c r="P359" s="38">
        <f t="shared" si="34"/>
        <v>0</v>
      </c>
      <c r="S359" s="823"/>
      <c r="T359" s="823"/>
      <c r="U359" s="823"/>
      <c r="V359" s="638"/>
      <c r="W359" s="990"/>
      <c r="X359" s="686" t="str">
        <f t="shared" si="35"/>
        <v xml:space="preserve"> </v>
      </c>
      <c r="Y359" s="786" t="str">
        <f t="shared" si="36"/>
        <v xml:space="preserve">  </v>
      </c>
    </row>
    <row r="360" spans="1:25" ht="18.75" x14ac:dyDescent="0.3">
      <c r="A360" s="638"/>
      <c r="B360" s="638"/>
      <c r="C360" s="624"/>
      <c r="D360" s="638"/>
      <c r="E360" s="624"/>
      <c r="F360" s="901"/>
      <c r="G360" s="638"/>
      <c r="H360" s="638"/>
      <c r="I360" s="638"/>
      <c r="J360" s="901"/>
      <c r="K360" s="638"/>
      <c r="L360" s="637" t="str">
        <f t="shared" si="31"/>
        <v xml:space="preserve"> </v>
      </c>
      <c r="M360" s="637" t="str">
        <f t="shared" si="32"/>
        <v xml:space="preserve"> </v>
      </c>
      <c r="N360" s="998" t="str">
        <f t="shared" si="33"/>
        <v xml:space="preserve"> </v>
      </c>
      <c r="P360" s="38">
        <f t="shared" si="34"/>
        <v>0</v>
      </c>
      <c r="S360" s="823"/>
      <c r="T360" s="823"/>
      <c r="U360" s="823"/>
      <c r="V360" s="638"/>
      <c r="W360" s="990"/>
      <c r="X360" s="686" t="str">
        <f t="shared" si="35"/>
        <v xml:space="preserve"> </v>
      </c>
      <c r="Y360" s="786" t="str">
        <f t="shared" si="36"/>
        <v xml:space="preserve">  </v>
      </c>
    </row>
    <row r="361" spans="1:25" ht="18.75" x14ac:dyDescent="0.3">
      <c r="A361" s="638"/>
      <c r="B361" s="638"/>
      <c r="C361" s="624"/>
      <c r="D361" s="638"/>
      <c r="E361" s="624"/>
      <c r="F361" s="901"/>
      <c r="G361" s="638"/>
      <c r="H361" s="638"/>
      <c r="I361" s="638"/>
      <c r="J361" s="901"/>
      <c r="K361" s="638"/>
      <c r="L361" s="637" t="str">
        <f t="shared" si="31"/>
        <v xml:space="preserve"> </v>
      </c>
      <c r="M361" s="637" t="str">
        <f t="shared" si="32"/>
        <v xml:space="preserve"> </v>
      </c>
      <c r="N361" s="998" t="str">
        <f t="shared" si="33"/>
        <v xml:space="preserve"> </v>
      </c>
      <c r="P361" s="38">
        <f t="shared" si="34"/>
        <v>0</v>
      </c>
      <c r="S361" s="823"/>
      <c r="T361" s="823"/>
      <c r="U361" s="823"/>
      <c r="V361" s="638"/>
      <c r="W361" s="990"/>
      <c r="X361" s="686" t="str">
        <f t="shared" si="35"/>
        <v xml:space="preserve"> </v>
      </c>
      <c r="Y361" s="786" t="str">
        <f t="shared" si="36"/>
        <v xml:space="preserve">  </v>
      </c>
    </row>
    <row r="362" spans="1:25" ht="18.75" x14ac:dyDescent="0.3">
      <c r="A362" s="638"/>
      <c r="B362" s="638"/>
      <c r="C362" s="624"/>
      <c r="D362" s="638"/>
      <c r="E362" s="624"/>
      <c r="F362" s="901"/>
      <c r="G362" s="638"/>
      <c r="H362" s="638"/>
      <c r="I362" s="638"/>
      <c r="J362" s="901"/>
      <c r="K362" s="638"/>
      <c r="L362" s="637" t="str">
        <f t="shared" si="31"/>
        <v xml:space="preserve"> </v>
      </c>
      <c r="M362" s="637" t="str">
        <f t="shared" si="32"/>
        <v xml:space="preserve"> </v>
      </c>
      <c r="N362" s="998" t="str">
        <f t="shared" si="33"/>
        <v xml:space="preserve"> </v>
      </c>
      <c r="P362" s="38">
        <f t="shared" si="34"/>
        <v>0</v>
      </c>
      <c r="S362" s="823"/>
      <c r="T362" s="823"/>
      <c r="U362" s="823"/>
      <c r="V362" s="638"/>
      <c r="W362" s="990"/>
      <c r="X362" s="686" t="str">
        <f t="shared" si="35"/>
        <v xml:space="preserve"> </v>
      </c>
      <c r="Y362" s="786" t="str">
        <f t="shared" si="36"/>
        <v xml:space="preserve">  </v>
      </c>
    </row>
    <row r="363" spans="1:25" ht="18.75" x14ac:dyDescent="0.3">
      <c r="A363" s="638"/>
      <c r="B363" s="638"/>
      <c r="C363" s="624"/>
      <c r="D363" s="638"/>
      <c r="E363" s="624"/>
      <c r="F363" s="901"/>
      <c r="G363" s="638"/>
      <c r="H363" s="638"/>
      <c r="I363" s="638"/>
      <c r="J363" s="901"/>
      <c r="K363" s="638"/>
      <c r="L363" s="637" t="str">
        <f t="shared" si="31"/>
        <v xml:space="preserve"> </v>
      </c>
      <c r="M363" s="637" t="str">
        <f t="shared" si="32"/>
        <v xml:space="preserve"> </v>
      </c>
      <c r="N363" s="998" t="str">
        <f t="shared" si="33"/>
        <v xml:space="preserve"> </v>
      </c>
      <c r="P363" s="38">
        <f t="shared" si="34"/>
        <v>0</v>
      </c>
      <c r="S363" s="823"/>
      <c r="T363" s="823"/>
      <c r="U363" s="823"/>
      <c r="V363" s="638"/>
      <c r="W363" s="990"/>
      <c r="X363" s="686" t="str">
        <f t="shared" si="35"/>
        <v xml:space="preserve"> </v>
      </c>
      <c r="Y363" s="786" t="str">
        <f t="shared" si="36"/>
        <v xml:space="preserve">  </v>
      </c>
    </row>
    <row r="364" spans="1:25" ht="18.75" x14ac:dyDescent="0.3">
      <c r="A364" s="638"/>
      <c r="B364" s="638"/>
      <c r="C364" s="624"/>
      <c r="D364" s="638"/>
      <c r="E364" s="624"/>
      <c r="F364" s="901"/>
      <c r="G364" s="638"/>
      <c r="H364" s="638"/>
      <c r="I364" s="638"/>
      <c r="J364" s="901"/>
      <c r="K364" s="638"/>
      <c r="L364" s="637" t="str">
        <f t="shared" si="31"/>
        <v xml:space="preserve"> </v>
      </c>
      <c r="M364" s="637" t="str">
        <f t="shared" si="32"/>
        <v xml:space="preserve"> </v>
      </c>
      <c r="N364" s="998" t="str">
        <f t="shared" si="33"/>
        <v xml:space="preserve"> </v>
      </c>
      <c r="P364" s="38">
        <f t="shared" si="34"/>
        <v>0</v>
      </c>
      <c r="S364" s="823"/>
      <c r="T364" s="823"/>
      <c r="U364" s="823"/>
      <c r="V364" s="638"/>
      <c r="W364" s="990"/>
      <c r="X364" s="686" t="str">
        <f t="shared" si="35"/>
        <v xml:space="preserve"> </v>
      </c>
      <c r="Y364" s="786" t="str">
        <f t="shared" si="36"/>
        <v xml:space="preserve">  </v>
      </c>
    </row>
    <row r="365" spans="1:25" ht="18.75" x14ac:dyDescent="0.3">
      <c r="A365" s="638"/>
      <c r="B365" s="638"/>
      <c r="C365" s="624"/>
      <c r="D365" s="638"/>
      <c r="E365" s="624"/>
      <c r="F365" s="901"/>
      <c r="G365" s="638"/>
      <c r="H365" s="638"/>
      <c r="I365" s="638"/>
      <c r="J365" s="901"/>
      <c r="K365" s="638"/>
      <c r="L365" s="637" t="str">
        <f t="shared" si="31"/>
        <v xml:space="preserve"> </v>
      </c>
      <c r="M365" s="637" t="str">
        <f t="shared" si="32"/>
        <v xml:space="preserve"> </v>
      </c>
      <c r="N365" s="998" t="str">
        <f t="shared" si="33"/>
        <v xml:space="preserve"> </v>
      </c>
      <c r="P365" s="38">
        <f t="shared" si="34"/>
        <v>0</v>
      </c>
      <c r="S365" s="823"/>
      <c r="T365" s="823"/>
      <c r="U365" s="823"/>
      <c r="V365" s="638"/>
      <c r="W365" s="990"/>
      <c r="X365" s="686" t="str">
        <f t="shared" si="35"/>
        <v xml:space="preserve"> </v>
      </c>
      <c r="Y365" s="786" t="str">
        <f t="shared" si="36"/>
        <v xml:space="preserve">  </v>
      </c>
    </row>
    <row r="366" spans="1:25" ht="18.75" x14ac:dyDescent="0.3">
      <c r="A366" s="638"/>
      <c r="B366" s="638"/>
      <c r="C366" s="624"/>
      <c r="D366" s="638"/>
      <c r="E366" s="624"/>
      <c r="F366" s="901"/>
      <c r="G366" s="638"/>
      <c r="H366" s="638"/>
      <c r="I366" s="638"/>
      <c r="J366" s="901"/>
      <c r="K366" s="638"/>
      <c r="L366" s="637" t="str">
        <f t="shared" si="31"/>
        <v xml:space="preserve"> </v>
      </c>
      <c r="M366" s="637" t="str">
        <f t="shared" si="32"/>
        <v xml:space="preserve"> </v>
      </c>
      <c r="N366" s="998" t="str">
        <f t="shared" si="33"/>
        <v xml:space="preserve"> </v>
      </c>
      <c r="P366" s="38">
        <f t="shared" si="34"/>
        <v>0</v>
      </c>
      <c r="S366" s="823"/>
      <c r="T366" s="823"/>
      <c r="U366" s="823"/>
      <c r="V366" s="638"/>
      <c r="W366" s="990"/>
      <c r="X366" s="686" t="str">
        <f t="shared" si="35"/>
        <v xml:space="preserve"> </v>
      </c>
      <c r="Y366" s="786" t="str">
        <f t="shared" si="36"/>
        <v xml:space="preserve">  </v>
      </c>
    </row>
    <row r="367" spans="1:25" ht="18.75" x14ac:dyDescent="0.3">
      <c r="A367" s="638"/>
      <c r="B367" s="638"/>
      <c r="C367" s="624"/>
      <c r="D367" s="638"/>
      <c r="E367" s="624"/>
      <c r="F367" s="901"/>
      <c r="G367" s="638"/>
      <c r="H367" s="638"/>
      <c r="I367" s="638"/>
      <c r="J367" s="901"/>
      <c r="K367" s="638"/>
      <c r="L367" s="637" t="str">
        <f t="shared" si="31"/>
        <v xml:space="preserve"> </v>
      </c>
      <c r="M367" s="637" t="str">
        <f t="shared" si="32"/>
        <v xml:space="preserve"> </v>
      </c>
      <c r="N367" s="998" t="str">
        <f t="shared" si="33"/>
        <v xml:space="preserve"> </v>
      </c>
      <c r="P367" s="38">
        <f t="shared" si="34"/>
        <v>0</v>
      </c>
      <c r="S367" s="823"/>
      <c r="T367" s="823"/>
      <c r="U367" s="823"/>
      <c r="V367" s="638"/>
      <c r="W367" s="990"/>
      <c r="X367" s="686" t="str">
        <f t="shared" si="35"/>
        <v xml:space="preserve"> </v>
      </c>
      <c r="Y367" s="786" t="str">
        <f t="shared" si="36"/>
        <v xml:space="preserve">  </v>
      </c>
    </row>
    <row r="368" spans="1:25" ht="18.75" x14ac:dyDescent="0.3">
      <c r="A368" s="638"/>
      <c r="B368" s="638"/>
      <c r="C368" s="624"/>
      <c r="D368" s="638"/>
      <c r="E368" s="624"/>
      <c r="F368" s="901"/>
      <c r="G368" s="638"/>
      <c r="H368" s="638"/>
      <c r="I368" s="638"/>
      <c r="J368" s="901"/>
      <c r="K368" s="638"/>
      <c r="L368" s="637" t="str">
        <f t="shared" si="31"/>
        <v xml:space="preserve"> </v>
      </c>
      <c r="M368" s="637" t="str">
        <f t="shared" si="32"/>
        <v xml:space="preserve"> </v>
      </c>
      <c r="N368" s="998" t="str">
        <f t="shared" si="33"/>
        <v xml:space="preserve"> </v>
      </c>
      <c r="P368" s="38">
        <f t="shared" si="34"/>
        <v>0</v>
      </c>
      <c r="S368" s="823"/>
      <c r="T368" s="823"/>
      <c r="U368" s="823"/>
      <c r="V368" s="638"/>
      <c r="W368" s="990"/>
      <c r="X368" s="686" t="str">
        <f t="shared" si="35"/>
        <v xml:space="preserve"> </v>
      </c>
      <c r="Y368" s="786" t="str">
        <f t="shared" si="36"/>
        <v xml:space="preserve">  </v>
      </c>
    </row>
    <row r="369" spans="1:25" ht="18.75" x14ac:dyDescent="0.3">
      <c r="A369" s="638"/>
      <c r="B369" s="638"/>
      <c r="C369" s="624"/>
      <c r="D369" s="638"/>
      <c r="E369" s="624"/>
      <c r="F369" s="901"/>
      <c r="G369" s="638"/>
      <c r="H369" s="638"/>
      <c r="I369" s="638"/>
      <c r="J369" s="901"/>
      <c r="K369" s="638"/>
      <c r="L369" s="637" t="str">
        <f t="shared" si="31"/>
        <v xml:space="preserve"> </v>
      </c>
      <c r="M369" s="637" t="str">
        <f t="shared" si="32"/>
        <v xml:space="preserve"> </v>
      </c>
      <c r="N369" s="998" t="str">
        <f t="shared" si="33"/>
        <v xml:space="preserve"> </v>
      </c>
      <c r="P369" s="38">
        <f t="shared" si="34"/>
        <v>0</v>
      </c>
      <c r="S369" s="823"/>
      <c r="T369" s="823"/>
      <c r="U369" s="823"/>
      <c r="V369" s="638"/>
      <c r="W369" s="990"/>
      <c r="X369" s="686" t="str">
        <f t="shared" si="35"/>
        <v xml:space="preserve"> </v>
      </c>
      <c r="Y369" s="786" t="str">
        <f t="shared" si="36"/>
        <v xml:space="preserve">  </v>
      </c>
    </row>
    <row r="370" spans="1:25" ht="18.75" x14ac:dyDescent="0.3">
      <c r="A370" s="638"/>
      <c r="B370" s="638"/>
      <c r="C370" s="624"/>
      <c r="D370" s="638"/>
      <c r="E370" s="624"/>
      <c r="F370" s="901"/>
      <c r="G370" s="638"/>
      <c r="H370" s="638"/>
      <c r="I370" s="638"/>
      <c r="J370" s="901"/>
      <c r="K370" s="638"/>
      <c r="L370" s="637" t="str">
        <f t="shared" si="31"/>
        <v xml:space="preserve"> </v>
      </c>
      <c r="M370" s="637" t="str">
        <f t="shared" si="32"/>
        <v xml:space="preserve"> </v>
      </c>
      <c r="N370" s="998" t="str">
        <f t="shared" si="33"/>
        <v xml:space="preserve"> </v>
      </c>
      <c r="P370" s="38">
        <f t="shared" si="34"/>
        <v>0</v>
      </c>
      <c r="S370" s="823"/>
      <c r="T370" s="823"/>
      <c r="U370" s="823"/>
      <c r="V370" s="638"/>
      <c r="W370" s="990"/>
      <c r="X370" s="686" t="str">
        <f t="shared" si="35"/>
        <v xml:space="preserve"> </v>
      </c>
      <c r="Y370" s="786" t="str">
        <f t="shared" si="36"/>
        <v xml:space="preserve">  </v>
      </c>
    </row>
    <row r="371" spans="1:25" ht="18.75" x14ac:dyDescent="0.3">
      <c r="A371" s="638"/>
      <c r="B371" s="638"/>
      <c r="C371" s="624"/>
      <c r="D371" s="638"/>
      <c r="E371" s="624"/>
      <c r="F371" s="901"/>
      <c r="G371" s="638"/>
      <c r="H371" s="638"/>
      <c r="I371" s="638"/>
      <c r="J371" s="901"/>
      <c r="K371" s="638"/>
      <c r="L371" s="637" t="str">
        <f t="shared" si="31"/>
        <v xml:space="preserve"> </v>
      </c>
      <c r="M371" s="637" t="str">
        <f t="shared" si="32"/>
        <v xml:space="preserve"> </v>
      </c>
      <c r="N371" s="998" t="str">
        <f t="shared" si="33"/>
        <v xml:space="preserve"> </v>
      </c>
      <c r="P371" s="38">
        <f t="shared" si="34"/>
        <v>0</v>
      </c>
      <c r="S371" s="823"/>
      <c r="T371" s="823"/>
      <c r="U371" s="823"/>
      <c r="V371" s="638"/>
      <c r="W371" s="990"/>
      <c r="X371" s="686" t="str">
        <f t="shared" si="35"/>
        <v xml:space="preserve"> </v>
      </c>
      <c r="Y371" s="786" t="str">
        <f t="shared" si="36"/>
        <v xml:space="preserve">  </v>
      </c>
    </row>
    <row r="372" spans="1:25" ht="18.75" x14ac:dyDescent="0.3">
      <c r="A372" s="638"/>
      <c r="B372" s="638"/>
      <c r="C372" s="624"/>
      <c r="D372" s="638"/>
      <c r="E372" s="624"/>
      <c r="F372" s="901"/>
      <c r="G372" s="638"/>
      <c r="H372" s="638"/>
      <c r="I372" s="638"/>
      <c r="J372" s="901"/>
      <c r="K372" s="638"/>
      <c r="L372" s="637" t="str">
        <f t="shared" si="31"/>
        <v xml:space="preserve"> </v>
      </c>
      <c r="M372" s="637" t="str">
        <f t="shared" si="32"/>
        <v xml:space="preserve"> </v>
      </c>
      <c r="N372" s="998" t="str">
        <f t="shared" si="33"/>
        <v xml:space="preserve"> </v>
      </c>
      <c r="P372" s="38">
        <f t="shared" si="34"/>
        <v>0</v>
      </c>
      <c r="S372" s="823"/>
      <c r="T372" s="823"/>
      <c r="U372" s="823"/>
      <c r="V372" s="638"/>
      <c r="W372" s="990"/>
      <c r="X372" s="686" t="str">
        <f t="shared" si="35"/>
        <v xml:space="preserve"> </v>
      </c>
      <c r="Y372" s="786" t="str">
        <f t="shared" si="36"/>
        <v xml:space="preserve">  </v>
      </c>
    </row>
    <row r="373" spans="1:25" ht="18.75" x14ac:dyDescent="0.3">
      <c r="A373" s="638"/>
      <c r="B373" s="638"/>
      <c r="C373" s="624"/>
      <c r="D373" s="638"/>
      <c r="E373" s="624"/>
      <c r="F373" s="901"/>
      <c r="G373" s="638"/>
      <c r="H373" s="638"/>
      <c r="I373" s="638"/>
      <c r="J373" s="901"/>
      <c r="K373" s="638"/>
      <c r="L373" s="637" t="str">
        <f t="shared" si="31"/>
        <v xml:space="preserve"> </v>
      </c>
      <c r="M373" s="637" t="str">
        <f t="shared" si="32"/>
        <v xml:space="preserve"> </v>
      </c>
      <c r="N373" s="998" t="str">
        <f t="shared" si="33"/>
        <v xml:space="preserve"> </v>
      </c>
      <c r="P373" s="38">
        <f t="shared" si="34"/>
        <v>0</v>
      </c>
      <c r="S373" s="823"/>
      <c r="T373" s="823"/>
      <c r="U373" s="823"/>
      <c r="V373" s="638"/>
      <c r="W373" s="990"/>
      <c r="X373" s="686" t="str">
        <f t="shared" si="35"/>
        <v xml:space="preserve"> </v>
      </c>
      <c r="Y373" s="786" t="str">
        <f t="shared" si="36"/>
        <v xml:space="preserve">  </v>
      </c>
    </row>
    <row r="374" spans="1:25" ht="18.75" x14ac:dyDescent="0.3">
      <c r="A374" s="638"/>
      <c r="B374" s="638"/>
      <c r="C374" s="624"/>
      <c r="D374" s="638"/>
      <c r="E374" s="624"/>
      <c r="F374" s="901"/>
      <c r="G374" s="638"/>
      <c r="H374" s="638"/>
      <c r="I374" s="638"/>
      <c r="J374" s="901"/>
      <c r="K374" s="638"/>
      <c r="L374" s="637" t="str">
        <f t="shared" si="31"/>
        <v xml:space="preserve"> </v>
      </c>
      <c r="M374" s="637" t="str">
        <f t="shared" si="32"/>
        <v xml:space="preserve"> </v>
      </c>
      <c r="N374" s="998" t="str">
        <f t="shared" si="33"/>
        <v xml:space="preserve"> </v>
      </c>
      <c r="P374" s="38">
        <f t="shared" si="34"/>
        <v>0</v>
      </c>
      <c r="S374" s="823"/>
      <c r="T374" s="823"/>
      <c r="U374" s="823"/>
      <c r="V374" s="638"/>
      <c r="W374" s="990"/>
      <c r="X374" s="686" t="str">
        <f t="shared" si="35"/>
        <v xml:space="preserve"> </v>
      </c>
      <c r="Y374" s="786" t="str">
        <f t="shared" si="36"/>
        <v xml:space="preserve">  </v>
      </c>
    </row>
    <row r="375" spans="1:25" ht="18.75" x14ac:dyDescent="0.3">
      <c r="A375" s="638"/>
      <c r="B375" s="638"/>
      <c r="C375" s="624"/>
      <c r="D375" s="638"/>
      <c r="E375" s="624"/>
      <c r="F375" s="901"/>
      <c r="G375" s="638"/>
      <c r="H375" s="638"/>
      <c r="I375" s="638"/>
      <c r="J375" s="901"/>
      <c r="K375" s="638"/>
      <c r="L375" s="637" t="str">
        <f t="shared" si="31"/>
        <v xml:space="preserve"> </v>
      </c>
      <c r="M375" s="637" t="str">
        <f t="shared" si="32"/>
        <v xml:space="preserve"> </v>
      </c>
      <c r="N375" s="998" t="str">
        <f t="shared" si="33"/>
        <v xml:space="preserve"> </v>
      </c>
      <c r="P375" s="38">
        <f t="shared" si="34"/>
        <v>0</v>
      </c>
      <c r="S375" s="823"/>
      <c r="T375" s="823"/>
      <c r="U375" s="823"/>
      <c r="V375" s="638"/>
      <c r="W375" s="990"/>
      <c r="X375" s="686" t="str">
        <f t="shared" si="35"/>
        <v xml:space="preserve"> </v>
      </c>
      <c r="Y375" s="786" t="str">
        <f t="shared" si="36"/>
        <v xml:space="preserve">  </v>
      </c>
    </row>
    <row r="376" spans="1:25" ht="18.75" x14ac:dyDescent="0.3">
      <c r="A376" s="638"/>
      <c r="B376" s="638"/>
      <c r="C376" s="624"/>
      <c r="D376" s="638"/>
      <c r="E376" s="624"/>
      <c r="F376" s="901"/>
      <c r="G376" s="638"/>
      <c r="H376" s="638"/>
      <c r="I376" s="638"/>
      <c r="J376" s="901"/>
      <c r="K376" s="638"/>
      <c r="L376" s="637" t="str">
        <f t="shared" si="31"/>
        <v xml:space="preserve"> </v>
      </c>
      <c r="M376" s="637" t="str">
        <f t="shared" si="32"/>
        <v xml:space="preserve"> </v>
      </c>
      <c r="N376" s="998" t="str">
        <f t="shared" si="33"/>
        <v xml:space="preserve"> </v>
      </c>
      <c r="P376" s="38">
        <f t="shared" si="34"/>
        <v>0</v>
      </c>
      <c r="S376" s="823"/>
      <c r="T376" s="823"/>
      <c r="U376" s="823"/>
      <c r="V376" s="638"/>
      <c r="W376" s="990"/>
      <c r="X376" s="686" t="str">
        <f t="shared" si="35"/>
        <v xml:space="preserve"> </v>
      </c>
      <c r="Y376" s="786" t="str">
        <f t="shared" si="36"/>
        <v xml:space="preserve">  </v>
      </c>
    </row>
    <row r="377" spans="1:25" ht="18.75" x14ac:dyDescent="0.3">
      <c r="A377" s="638"/>
      <c r="B377" s="638"/>
      <c r="C377" s="624"/>
      <c r="D377" s="638"/>
      <c r="E377" s="624"/>
      <c r="F377" s="901"/>
      <c r="G377" s="638"/>
      <c r="H377" s="638"/>
      <c r="I377" s="638"/>
      <c r="J377" s="901"/>
      <c r="K377" s="638"/>
      <c r="L377" s="637" t="str">
        <f t="shared" si="31"/>
        <v xml:space="preserve"> </v>
      </c>
      <c r="M377" s="637" t="str">
        <f t="shared" si="32"/>
        <v xml:space="preserve"> </v>
      </c>
      <c r="N377" s="998" t="str">
        <f t="shared" si="33"/>
        <v xml:space="preserve"> </v>
      </c>
      <c r="P377" s="38">
        <f t="shared" si="34"/>
        <v>0</v>
      </c>
      <c r="S377" s="823"/>
      <c r="T377" s="823"/>
      <c r="U377" s="823"/>
      <c r="V377" s="638"/>
      <c r="W377" s="990"/>
      <c r="X377" s="686" t="str">
        <f t="shared" si="35"/>
        <v xml:space="preserve"> </v>
      </c>
      <c r="Y377" s="786" t="str">
        <f t="shared" si="36"/>
        <v xml:space="preserve">  </v>
      </c>
    </row>
    <row r="378" spans="1:25" ht="18.75" x14ac:dyDescent="0.3">
      <c r="A378" s="638"/>
      <c r="B378" s="638"/>
      <c r="C378" s="624"/>
      <c r="D378" s="638"/>
      <c r="E378" s="624"/>
      <c r="F378" s="901"/>
      <c r="G378" s="638"/>
      <c r="H378" s="638"/>
      <c r="I378" s="638"/>
      <c r="J378" s="901"/>
      <c r="K378" s="638"/>
      <c r="L378" s="637" t="str">
        <f t="shared" si="31"/>
        <v xml:space="preserve"> </v>
      </c>
      <c r="M378" s="637" t="str">
        <f t="shared" si="32"/>
        <v xml:space="preserve"> </v>
      </c>
      <c r="N378" s="998" t="str">
        <f t="shared" si="33"/>
        <v xml:space="preserve"> </v>
      </c>
      <c r="P378" s="38">
        <f t="shared" si="34"/>
        <v>0</v>
      </c>
      <c r="S378" s="823"/>
      <c r="T378" s="823"/>
      <c r="U378" s="823"/>
      <c r="V378" s="638"/>
      <c r="W378" s="990"/>
      <c r="X378" s="686" t="str">
        <f t="shared" si="35"/>
        <v xml:space="preserve"> </v>
      </c>
      <c r="Y378" s="786" t="str">
        <f t="shared" si="36"/>
        <v xml:space="preserve">  </v>
      </c>
    </row>
    <row r="379" spans="1:25" ht="18.75" x14ac:dyDescent="0.3">
      <c r="A379" s="638"/>
      <c r="B379" s="638"/>
      <c r="C379" s="624"/>
      <c r="D379" s="638"/>
      <c r="E379" s="624"/>
      <c r="F379" s="901"/>
      <c r="G379" s="638"/>
      <c r="H379" s="638"/>
      <c r="I379" s="638"/>
      <c r="J379" s="901"/>
      <c r="K379" s="638"/>
      <c r="L379" s="637" t="str">
        <f t="shared" si="31"/>
        <v xml:space="preserve"> </v>
      </c>
      <c r="M379" s="637" t="str">
        <f t="shared" si="32"/>
        <v xml:space="preserve"> </v>
      </c>
      <c r="N379" s="998" t="str">
        <f t="shared" si="33"/>
        <v xml:space="preserve"> </v>
      </c>
      <c r="P379" s="38">
        <f t="shared" si="34"/>
        <v>0</v>
      </c>
      <c r="S379" s="823"/>
      <c r="T379" s="823"/>
      <c r="U379" s="823"/>
      <c r="V379" s="638"/>
      <c r="W379" s="990"/>
      <c r="X379" s="686" t="str">
        <f t="shared" si="35"/>
        <v xml:space="preserve"> </v>
      </c>
      <c r="Y379" s="786" t="str">
        <f t="shared" si="36"/>
        <v xml:space="preserve">  </v>
      </c>
    </row>
    <row r="380" spans="1:25" ht="18.75" x14ac:dyDescent="0.3">
      <c r="A380" s="638"/>
      <c r="B380" s="638"/>
      <c r="C380" s="624"/>
      <c r="D380" s="638"/>
      <c r="E380" s="624"/>
      <c r="F380" s="901"/>
      <c r="G380" s="638"/>
      <c r="H380" s="638"/>
      <c r="I380" s="638"/>
      <c r="J380" s="901"/>
      <c r="K380" s="638"/>
      <c r="L380" s="637" t="str">
        <f t="shared" si="31"/>
        <v xml:space="preserve"> </v>
      </c>
      <c r="M380" s="637" t="str">
        <f t="shared" si="32"/>
        <v xml:space="preserve"> </v>
      </c>
      <c r="N380" s="998" t="str">
        <f t="shared" si="33"/>
        <v xml:space="preserve"> </v>
      </c>
      <c r="P380" s="38">
        <f t="shared" si="34"/>
        <v>0</v>
      </c>
      <c r="S380" s="823"/>
      <c r="T380" s="823"/>
      <c r="U380" s="823"/>
      <c r="V380" s="638"/>
      <c r="W380" s="990"/>
      <c r="X380" s="686" t="str">
        <f t="shared" si="35"/>
        <v xml:space="preserve"> </v>
      </c>
      <c r="Y380" s="786" t="str">
        <f t="shared" si="36"/>
        <v xml:space="preserve">  </v>
      </c>
    </row>
    <row r="381" spans="1:25" ht="18.75" x14ac:dyDescent="0.3">
      <c r="A381" s="638"/>
      <c r="B381" s="638"/>
      <c r="C381" s="624"/>
      <c r="D381" s="638"/>
      <c r="E381" s="624"/>
      <c r="F381" s="901"/>
      <c r="G381" s="638"/>
      <c r="H381" s="638"/>
      <c r="I381" s="638"/>
      <c r="J381" s="901"/>
      <c r="K381" s="638"/>
      <c r="L381" s="637" t="str">
        <f t="shared" si="31"/>
        <v xml:space="preserve"> </v>
      </c>
      <c r="M381" s="637" t="str">
        <f t="shared" si="32"/>
        <v xml:space="preserve"> </v>
      </c>
      <c r="N381" s="998" t="str">
        <f t="shared" si="33"/>
        <v xml:space="preserve"> </v>
      </c>
      <c r="P381" s="38">
        <f t="shared" si="34"/>
        <v>0</v>
      </c>
      <c r="S381" s="823"/>
      <c r="T381" s="823"/>
      <c r="U381" s="823"/>
      <c r="V381" s="638"/>
      <c r="W381" s="990"/>
      <c r="X381" s="686" t="str">
        <f t="shared" si="35"/>
        <v xml:space="preserve"> </v>
      </c>
      <c r="Y381" s="786" t="str">
        <f t="shared" si="36"/>
        <v xml:space="preserve">  </v>
      </c>
    </row>
    <row r="382" spans="1:25" ht="18.75" x14ac:dyDescent="0.3">
      <c r="A382" s="638"/>
      <c r="B382" s="638"/>
      <c r="C382" s="624"/>
      <c r="D382" s="638"/>
      <c r="E382" s="624"/>
      <c r="F382" s="901"/>
      <c r="G382" s="638"/>
      <c r="H382" s="638"/>
      <c r="I382" s="638"/>
      <c r="J382" s="901"/>
      <c r="K382" s="638"/>
      <c r="L382" s="637" t="str">
        <f t="shared" si="31"/>
        <v xml:space="preserve"> </v>
      </c>
      <c r="M382" s="637" t="str">
        <f t="shared" si="32"/>
        <v xml:space="preserve"> </v>
      </c>
      <c r="N382" s="998" t="str">
        <f t="shared" si="33"/>
        <v xml:space="preserve"> </v>
      </c>
      <c r="P382" s="38">
        <f t="shared" si="34"/>
        <v>0</v>
      </c>
      <c r="S382" s="823"/>
      <c r="T382" s="823"/>
      <c r="U382" s="823"/>
      <c r="V382" s="638"/>
      <c r="W382" s="990"/>
      <c r="X382" s="686" t="str">
        <f t="shared" si="35"/>
        <v xml:space="preserve"> </v>
      </c>
      <c r="Y382" s="786" t="str">
        <f t="shared" si="36"/>
        <v xml:space="preserve">  </v>
      </c>
    </row>
    <row r="383" spans="1:25" ht="18.75" x14ac:dyDescent="0.3">
      <c r="A383" s="638"/>
      <c r="B383" s="638"/>
      <c r="C383" s="624"/>
      <c r="D383" s="638"/>
      <c r="E383" s="624"/>
      <c r="F383" s="901"/>
      <c r="G383" s="638"/>
      <c r="H383" s="638"/>
      <c r="I383" s="638"/>
      <c r="J383" s="901"/>
      <c r="K383" s="638"/>
      <c r="L383" s="637" t="str">
        <f t="shared" si="31"/>
        <v xml:space="preserve"> </v>
      </c>
      <c r="M383" s="637" t="str">
        <f t="shared" si="32"/>
        <v xml:space="preserve"> </v>
      </c>
      <c r="N383" s="998" t="str">
        <f t="shared" si="33"/>
        <v xml:space="preserve"> </v>
      </c>
      <c r="P383" s="38">
        <f t="shared" si="34"/>
        <v>0</v>
      </c>
      <c r="S383" s="823"/>
      <c r="T383" s="823"/>
      <c r="U383" s="823"/>
      <c r="V383" s="638"/>
      <c r="W383" s="990"/>
      <c r="X383" s="686" t="str">
        <f t="shared" si="35"/>
        <v xml:space="preserve"> </v>
      </c>
      <c r="Y383" s="786" t="str">
        <f t="shared" si="36"/>
        <v xml:space="preserve">  </v>
      </c>
    </row>
    <row r="384" spans="1:25" ht="18.75" x14ac:dyDescent="0.3">
      <c r="A384" s="638"/>
      <c r="B384" s="638"/>
      <c r="C384" s="624"/>
      <c r="D384" s="638"/>
      <c r="E384" s="624"/>
      <c r="F384" s="901"/>
      <c r="G384" s="638"/>
      <c r="H384" s="638"/>
      <c r="I384" s="638"/>
      <c r="J384" s="901"/>
      <c r="K384" s="638"/>
      <c r="L384" s="637" t="str">
        <f t="shared" si="31"/>
        <v xml:space="preserve"> </v>
      </c>
      <c r="M384" s="637" t="str">
        <f t="shared" si="32"/>
        <v xml:space="preserve"> </v>
      </c>
      <c r="N384" s="998" t="str">
        <f t="shared" si="33"/>
        <v xml:space="preserve"> </v>
      </c>
      <c r="P384" s="38">
        <f t="shared" si="34"/>
        <v>0</v>
      </c>
      <c r="S384" s="823"/>
      <c r="T384" s="823"/>
      <c r="U384" s="823"/>
      <c r="V384" s="638"/>
      <c r="W384" s="990"/>
      <c r="X384" s="686" t="str">
        <f t="shared" si="35"/>
        <v xml:space="preserve"> </v>
      </c>
      <c r="Y384" s="786" t="str">
        <f t="shared" si="36"/>
        <v xml:space="preserve">  </v>
      </c>
    </row>
    <row r="385" spans="1:25" ht="18.75" x14ac:dyDescent="0.3">
      <c r="A385" s="638"/>
      <c r="B385" s="638"/>
      <c r="C385" s="624"/>
      <c r="D385" s="638"/>
      <c r="E385" s="624"/>
      <c r="F385" s="901"/>
      <c r="G385" s="638"/>
      <c r="H385" s="638"/>
      <c r="I385" s="638"/>
      <c r="J385" s="901"/>
      <c r="K385" s="638"/>
      <c r="L385" s="637" t="str">
        <f t="shared" si="31"/>
        <v xml:space="preserve"> </v>
      </c>
      <c r="M385" s="637" t="str">
        <f t="shared" si="32"/>
        <v xml:space="preserve"> </v>
      </c>
      <c r="N385" s="998" t="str">
        <f t="shared" si="33"/>
        <v xml:space="preserve"> </v>
      </c>
      <c r="P385" s="38">
        <f t="shared" si="34"/>
        <v>0</v>
      </c>
      <c r="S385" s="823"/>
      <c r="T385" s="823"/>
      <c r="U385" s="823"/>
      <c r="V385" s="638"/>
      <c r="W385" s="990"/>
      <c r="X385" s="686" t="str">
        <f t="shared" si="35"/>
        <v xml:space="preserve"> </v>
      </c>
      <c r="Y385" s="786" t="str">
        <f t="shared" si="36"/>
        <v xml:space="preserve">  </v>
      </c>
    </row>
    <row r="386" spans="1:25" ht="18.75" x14ac:dyDescent="0.3">
      <c r="A386" s="638"/>
      <c r="B386" s="638"/>
      <c r="C386" s="624"/>
      <c r="D386" s="638"/>
      <c r="E386" s="624"/>
      <c r="F386" s="901"/>
      <c r="G386" s="638"/>
      <c r="H386" s="638"/>
      <c r="I386" s="638"/>
      <c r="J386" s="901"/>
      <c r="K386" s="638"/>
      <c r="L386" s="637" t="str">
        <f t="shared" si="31"/>
        <v xml:space="preserve"> </v>
      </c>
      <c r="M386" s="637" t="str">
        <f t="shared" si="32"/>
        <v xml:space="preserve"> </v>
      </c>
      <c r="N386" s="998" t="str">
        <f t="shared" si="33"/>
        <v xml:space="preserve"> </v>
      </c>
      <c r="P386" s="38">
        <f t="shared" si="34"/>
        <v>0</v>
      </c>
      <c r="S386" s="823"/>
      <c r="T386" s="823"/>
      <c r="U386" s="823"/>
      <c r="V386" s="638"/>
      <c r="W386" s="990"/>
      <c r="X386" s="686" t="str">
        <f t="shared" si="35"/>
        <v xml:space="preserve"> </v>
      </c>
      <c r="Y386" s="786" t="str">
        <f t="shared" si="36"/>
        <v xml:space="preserve">  </v>
      </c>
    </row>
    <row r="387" spans="1:25" ht="18.75" x14ac:dyDescent="0.3">
      <c r="A387" s="638"/>
      <c r="B387" s="638"/>
      <c r="C387" s="624"/>
      <c r="D387" s="638"/>
      <c r="E387" s="624"/>
      <c r="F387" s="901"/>
      <c r="G387" s="638"/>
      <c r="H387" s="638"/>
      <c r="I387" s="638"/>
      <c r="J387" s="901"/>
      <c r="K387" s="638"/>
      <c r="L387" s="637" t="str">
        <f t="shared" si="31"/>
        <v xml:space="preserve"> </v>
      </c>
      <c r="M387" s="637" t="str">
        <f t="shared" si="32"/>
        <v xml:space="preserve"> </v>
      </c>
      <c r="N387" s="998" t="str">
        <f t="shared" si="33"/>
        <v xml:space="preserve"> </v>
      </c>
      <c r="P387" s="38">
        <f t="shared" si="34"/>
        <v>0</v>
      </c>
      <c r="S387" s="823"/>
      <c r="T387" s="823"/>
      <c r="U387" s="823"/>
      <c r="V387" s="638"/>
      <c r="W387" s="990"/>
      <c r="X387" s="686" t="str">
        <f t="shared" si="35"/>
        <v xml:space="preserve"> </v>
      </c>
      <c r="Y387" s="786" t="str">
        <f t="shared" si="36"/>
        <v xml:space="preserve">  </v>
      </c>
    </row>
    <row r="388" spans="1:25" ht="18.75" x14ac:dyDescent="0.3">
      <c r="A388" s="638"/>
      <c r="B388" s="638"/>
      <c r="C388" s="624"/>
      <c r="D388" s="638"/>
      <c r="E388" s="624"/>
      <c r="F388" s="901"/>
      <c r="G388" s="638"/>
      <c r="H388" s="638"/>
      <c r="I388" s="638"/>
      <c r="J388" s="901"/>
      <c r="K388" s="638"/>
      <c r="L388" s="637" t="str">
        <f t="shared" si="31"/>
        <v xml:space="preserve"> </v>
      </c>
      <c r="M388" s="637" t="str">
        <f t="shared" si="32"/>
        <v xml:space="preserve"> </v>
      </c>
      <c r="N388" s="998" t="str">
        <f t="shared" si="33"/>
        <v xml:space="preserve"> </v>
      </c>
      <c r="P388" s="38">
        <f t="shared" si="34"/>
        <v>0</v>
      </c>
      <c r="S388" s="823"/>
      <c r="T388" s="823"/>
      <c r="U388" s="823"/>
      <c r="V388" s="638"/>
      <c r="W388" s="990"/>
      <c r="X388" s="686" t="str">
        <f t="shared" si="35"/>
        <v xml:space="preserve"> </v>
      </c>
      <c r="Y388" s="786" t="str">
        <f t="shared" si="36"/>
        <v xml:space="preserve">  </v>
      </c>
    </row>
    <row r="389" spans="1:25" ht="18.75" x14ac:dyDescent="0.3">
      <c r="A389" s="638"/>
      <c r="B389" s="638"/>
      <c r="C389" s="624"/>
      <c r="D389" s="638"/>
      <c r="E389" s="624"/>
      <c r="F389" s="901"/>
      <c r="G389" s="638"/>
      <c r="H389" s="638"/>
      <c r="I389" s="638"/>
      <c r="J389" s="901"/>
      <c r="K389" s="638"/>
      <c r="L389" s="637" t="str">
        <f t="shared" si="31"/>
        <v xml:space="preserve"> </v>
      </c>
      <c r="M389" s="637" t="str">
        <f t="shared" si="32"/>
        <v xml:space="preserve"> </v>
      </c>
      <c r="N389" s="998" t="str">
        <f t="shared" si="33"/>
        <v xml:space="preserve"> </v>
      </c>
      <c r="P389" s="38">
        <f t="shared" si="34"/>
        <v>0</v>
      </c>
      <c r="S389" s="823"/>
      <c r="T389" s="823"/>
      <c r="U389" s="823"/>
      <c r="V389" s="638"/>
      <c r="W389" s="990"/>
      <c r="X389" s="686" t="str">
        <f t="shared" si="35"/>
        <v xml:space="preserve"> </v>
      </c>
      <c r="Y389" s="786" t="str">
        <f t="shared" si="36"/>
        <v xml:space="preserve">  </v>
      </c>
    </row>
    <row r="390" spans="1:25" ht="18.75" x14ac:dyDescent="0.3">
      <c r="A390" s="638"/>
      <c r="B390" s="638"/>
      <c r="C390" s="624"/>
      <c r="D390" s="638"/>
      <c r="E390" s="624"/>
      <c r="F390" s="901"/>
      <c r="G390" s="638"/>
      <c r="H390" s="638"/>
      <c r="I390" s="638"/>
      <c r="J390" s="901"/>
      <c r="K390" s="638"/>
      <c r="L390" s="637" t="str">
        <f t="shared" si="31"/>
        <v xml:space="preserve"> </v>
      </c>
      <c r="M390" s="637" t="str">
        <f t="shared" si="32"/>
        <v xml:space="preserve"> </v>
      </c>
      <c r="N390" s="998" t="str">
        <f t="shared" si="33"/>
        <v xml:space="preserve"> </v>
      </c>
      <c r="P390" s="38">
        <f t="shared" si="34"/>
        <v>0</v>
      </c>
      <c r="S390" s="823"/>
      <c r="T390" s="823"/>
      <c r="U390" s="823"/>
      <c r="V390" s="638"/>
      <c r="W390" s="990"/>
      <c r="X390" s="686" t="str">
        <f t="shared" si="35"/>
        <v xml:space="preserve"> </v>
      </c>
      <c r="Y390" s="786" t="str">
        <f t="shared" si="36"/>
        <v xml:space="preserve">  </v>
      </c>
    </row>
    <row r="391" spans="1:25" ht="18.75" x14ac:dyDescent="0.3">
      <c r="A391" s="638"/>
      <c r="B391" s="638"/>
      <c r="C391" s="624"/>
      <c r="D391" s="638"/>
      <c r="E391" s="624"/>
      <c r="F391" s="901"/>
      <c r="G391" s="638"/>
      <c r="H391" s="638"/>
      <c r="I391" s="638"/>
      <c r="J391" s="901"/>
      <c r="K391" s="638"/>
      <c r="L391" s="637" t="str">
        <f t="shared" ref="L391:L454" si="37">IF(K391&gt;0,K391*0.187*10^-3," ")</f>
        <v xml:space="preserve"> </v>
      </c>
      <c r="M391" s="637" t="str">
        <f t="shared" ref="M391:M454" si="38">IFERROR(I391/H391," ")</f>
        <v xml:space="preserve"> </v>
      </c>
      <c r="N391" s="998" t="str">
        <f t="shared" ref="N391:N454" si="39">IFERROR(J391/F391," ")</f>
        <v xml:space="preserve"> </v>
      </c>
      <c r="P391" s="38">
        <f t="shared" ref="P391:P454" si="40">IF(E391="Si",1,0)</f>
        <v>0</v>
      </c>
      <c r="S391" s="823"/>
      <c r="T391" s="823"/>
      <c r="U391" s="823"/>
      <c r="V391" s="638"/>
      <c r="W391" s="990"/>
      <c r="X391" s="686" t="str">
        <f t="shared" ref="X391:X454" si="41">IF(W391&gt;0,W391*0.187*10^-3," ")</f>
        <v xml:space="preserve"> </v>
      </c>
      <c r="Y391" s="786" t="str">
        <f t="shared" si="36"/>
        <v xml:space="preserve">  </v>
      </c>
    </row>
    <row r="392" spans="1:25" ht="18.75" x14ac:dyDescent="0.3">
      <c r="A392" s="638"/>
      <c r="B392" s="638"/>
      <c r="C392" s="624"/>
      <c r="D392" s="638"/>
      <c r="E392" s="624"/>
      <c r="F392" s="901"/>
      <c r="G392" s="638"/>
      <c r="H392" s="638"/>
      <c r="I392" s="638"/>
      <c r="J392" s="901"/>
      <c r="K392" s="638"/>
      <c r="L392" s="637" t="str">
        <f t="shared" si="37"/>
        <v xml:space="preserve"> </v>
      </c>
      <c r="M392" s="637" t="str">
        <f t="shared" si="38"/>
        <v xml:space="preserve"> </v>
      </c>
      <c r="N392" s="998" t="str">
        <f t="shared" si="39"/>
        <v xml:space="preserve"> </v>
      </c>
      <c r="P392" s="38">
        <f t="shared" si="40"/>
        <v>0</v>
      </c>
      <c r="S392" s="823"/>
      <c r="T392" s="823"/>
      <c r="U392" s="823"/>
      <c r="V392" s="638"/>
      <c r="W392" s="990"/>
      <c r="X392" s="686" t="str">
        <f t="shared" si="41"/>
        <v xml:space="preserve"> </v>
      </c>
      <c r="Y392" s="786" t="str">
        <f t="shared" si="36"/>
        <v xml:space="preserve">  </v>
      </c>
    </row>
    <row r="393" spans="1:25" ht="18.75" x14ac:dyDescent="0.3">
      <c r="A393" s="638"/>
      <c r="B393" s="638"/>
      <c r="C393" s="624"/>
      <c r="D393" s="638"/>
      <c r="E393" s="624"/>
      <c r="F393" s="901"/>
      <c r="G393" s="638"/>
      <c r="H393" s="638"/>
      <c r="I393" s="638"/>
      <c r="J393" s="901"/>
      <c r="K393" s="638"/>
      <c r="L393" s="637" t="str">
        <f t="shared" si="37"/>
        <v xml:space="preserve"> </v>
      </c>
      <c r="M393" s="637" t="str">
        <f t="shared" si="38"/>
        <v xml:space="preserve"> </v>
      </c>
      <c r="N393" s="998" t="str">
        <f t="shared" si="39"/>
        <v xml:space="preserve"> </v>
      </c>
      <c r="P393" s="38">
        <f t="shared" si="40"/>
        <v>0</v>
      </c>
      <c r="S393" s="823"/>
      <c r="T393" s="823"/>
      <c r="U393" s="823"/>
      <c r="V393" s="638"/>
      <c r="W393" s="990"/>
      <c r="X393" s="686" t="str">
        <f t="shared" si="41"/>
        <v xml:space="preserve"> </v>
      </c>
      <c r="Y393" s="786" t="str">
        <f t="shared" si="36"/>
        <v xml:space="preserve">  </v>
      </c>
    </row>
    <row r="394" spans="1:25" ht="18.75" x14ac:dyDescent="0.3">
      <c r="A394" s="638"/>
      <c r="B394" s="638"/>
      <c r="C394" s="624"/>
      <c r="D394" s="638"/>
      <c r="E394" s="624"/>
      <c r="F394" s="901"/>
      <c r="G394" s="638"/>
      <c r="H394" s="638"/>
      <c r="I394" s="638"/>
      <c r="J394" s="901"/>
      <c r="K394" s="638"/>
      <c r="L394" s="637" t="str">
        <f t="shared" si="37"/>
        <v xml:space="preserve"> </v>
      </c>
      <c r="M394" s="637" t="str">
        <f t="shared" si="38"/>
        <v xml:space="preserve"> </v>
      </c>
      <c r="N394" s="998" t="str">
        <f t="shared" si="39"/>
        <v xml:space="preserve"> </v>
      </c>
      <c r="P394" s="38">
        <f t="shared" si="40"/>
        <v>0</v>
      </c>
      <c r="S394" s="823"/>
      <c r="T394" s="823"/>
      <c r="U394" s="823"/>
      <c r="V394" s="638"/>
      <c r="W394" s="990"/>
      <c r="X394" s="686" t="str">
        <f t="shared" si="41"/>
        <v xml:space="preserve"> </v>
      </c>
      <c r="Y394" s="786" t="str">
        <f t="shared" si="36"/>
        <v xml:space="preserve">  </v>
      </c>
    </row>
    <row r="395" spans="1:25" ht="18.75" x14ac:dyDescent="0.3">
      <c r="A395" s="638"/>
      <c r="B395" s="638"/>
      <c r="C395" s="624"/>
      <c r="D395" s="638"/>
      <c r="E395" s="624"/>
      <c r="F395" s="901"/>
      <c r="G395" s="638"/>
      <c r="H395" s="638"/>
      <c r="I395" s="638"/>
      <c r="J395" s="901"/>
      <c r="K395" s="638"/>
      <c r="L395" s="637" t="str">
        <f t="shared" si="37"/>
        <v xml:space="preserve"> </v>
      </c>
      <c r="M395" s="637" t="str">
        <f t="shared" si="38"/>
        <v xml:space="preserve"> </v>
      </c>
      <c r="N395" s="998" t="str">
        <f t="shared" si="39"/>
        <v xml:space="preserve"> </v>
      </c>
      <c r="P395" s="38">
        <f t="shared" si="40"/>
        <v>0</v>
      </c>
      <c r="S395" s="823"/>
      <c r="T395" s="823"/>
      <c r="U395" s="823"/>
      <c r="V395" s="638"/>
      <c r="W395" s="990"/>
      <c r="X395" s="686" t="str">
        <f t="shared" si="41"/>
        <v xml:space="preserve"> </v>
      </c>
      <c r="Y395" s="786" t="str">
        <f t="shared" si="36"/>
        <v xml:space="preserve">  </v>
      </c>
    </row>
    <row r="396" spans="1:25" ht="18.75" x14ac:dyDescent="0.3">
      <c r="A396" s="638"/>
      <c r="B396" s="638"/>
      <c r="C396" s="624"/>
      <c r="D396" s="638"/>
      <c r="E396" s="624"/>
      <c r="F396" s="901"/>
      <c r="G396" s="638"/>
      <c r="H396" s="638"/>
      <c r="I396" s="638"/>
      <c r="J396" s="901"/>
      <c r="K396" s="638"/>
      <c r="L396" s="637" t="str">
        <f t="shared" si="37"/>
        <v xml:space="preserve"> </v>
      </c>
      <c r="M396" s="637" t="str">
        <f t="shared" si="38"/>
        <v xml:space="preserve"> </v>
      </c>
      <c r="N396" s="998" t="str">
        <f t="shared" si="39"/>
        <v xml:space="preserve"> </v>
      </c>
      <c r="P396" s="38">
        <f t="shared" si="40"/>
        <v>0</v>
      </c>
      <c r="S396" s="823"/>
      <c r="T396" s="823"/>
      <c r="U396" s="823"/>
      <c r="V396" s="638"/>
      <c r="W396" s="990"/>
      <c r="X396" s="686" t="str">
        <f t="shared" si="41"/>
        <v xml:space="preserve"> </v>
      </c>
      <c r="Y396" s="786" t="str">
        <f t="shared" si="36"/>
        <v xml:space="preserve">  </v>
      </c>
    </row>
    <row r="397" spans="1:25" ht="18.75" x14ac:dyDescent="0.3">
      <c r="A397" s="638"/>
      <c r="B397" s="638"/>
      <c r="C397" s="624"/>
      <c r="D397" s="638"/>
      <c r="E397" s="624"/>
      <c r="F397" s="901"/>
      <c r="G397" s="638"/>
      <c r="H397" s="638"/>
      <c r="I397" s="638"/>
      <c r="J397" s="901"/>
      <c r="K397" s="638"/>
      <c r="L397" s="637" t="str">
        <f t="shared" si="37"/>
        <v xml:space="preserve"> </v>
      </c>
      <c r="M397" s="637" t="str">
        <f t="shared" si="38"/>
        <v xml:space="preserve"> </v>
      </c>
      <c r="N397" s="998" t="str">
        <f t="shared" si="39"/>
        <v xml:space="preserve"> </v>
      </c>
      <c r="P397" s="38">
        <f t="shared" si="40"/>
        <v>0</v>
      </c>
      <c r="S397" s="823"/>
      <c r="T397" s="823"/>
      <c r="U397" s="823"/>
      <c r="V397" s="638"/>
      <c r="W397" s="990"/>
      <c r="X397" s="686" t="str">
        <f t="shared" si="41"/>
        <v xml:space="preserve"> </v>
      </c>
      <c r="Y397" s="786" t="str">
        <f t="shared" si="36"/>
        <v xml:space="preserve">  </v>
      </c>
    </row>
    <row r="398" spans="1:25" ht="18.75" x14ac:dyDescent="0.3">
      <c r="A398" s="638"/>
      <c r="B398" s="638"/>
      <c r="C398" s="624"/>
      <c r="D398" s="638"/>
      <c r="E398" s="624"/>
      <c r="F398" s="901"/>
      <c r="G398" s="638"/>
      <c r="H398" s="638"/>
      <c r="I398" s="638"/>
      <c r="J398" s="901"/>
      <c r="K398" s="638"/>
      <c r="L398" s="637" t="str">
        <f t="shared" si="37"/>
        <v xml:space="preserve"> </v>
      </c>
      <c r="M398" s="637" t="str">
        <f t="shared" si="38"/>
        <v xml:space="preserve"> </v>
      </c>
      <c r="N398" s="998" t="str">
        <f t="shared" si="39"/>
        <v xml:space="preserve"> </v>
      </c>
      <c r="P398" s="38">
        <f t="shared" si="40"/>
        <v>0</v>
      </c>
      <c r="S398" s="823"/>
      <c r="T398" s="823"/>
      <c r="U398" s="823"/>
      <c r="V398" s="638"/>
      <c r="W398" s="990"/>
      <c r="X398" s="686" t="str">
        <f t="shared" si="41"/>
        <v xml:space="preserve"> </v>
      </c>
      <c r="Y398" s="786" t="str">
        <f t="shared" si="36"/>
        <v xml:space="preserve">  </v>
      </c>
    </row>
    <row r="399" spans="1:25" ht="18.75" x14ac:dyDescent="0.3">
      <c r="A399" s="638"/>
      <c r="B399" s="638"/>
      <c r="C399" s="624"/>
      <c r="D399" s="638"/>
      <c r="E399" s="624"/>
      <c r="F399" s="901"/>
      <c r="G399" s="638"/>
      <c r="H399" s="638"/>
      <c r="I399" s="638"/>
      <c r="J399" s="901"/>
      <c r="K399" s="638"/>
      <c r="L399" s="637" t="str">
        <f t="shared" si="37"/>
        <v xml:space="preserve"> </v>
      </c>
      <c r="M399" s="637" t="str">
        <f t="shared" si="38"/>
        <v xml:space="preserve"> </v>
      </c>
      <c r="N399" s="998" t="str">
        <f t="shared" si="39"/>
        <v xml:space="preserve"> </v>
      </c>
      <c r="P399" s="38">
        <f t="shared" si="40"/>
        <v>0</v>
      </c>
      <c r="S399" s="823"/>
      <c r="T399" s="823"/>
      <c r="U399" s="823"/>
      <c r="V399" s="638"/>
      <c r="W399" s="990"/>
      <c r="X399" s="686" t="str">
        <f t="shared" si="41"/>
        <v xml:space="preserve"> </v>
      </c>
      <c r="Y399" s="786" t="str">
        <f t="shared" si="36"/>
        <v xml:space="preserve">  </v>
      </c>
    </row>
    <row r="400" spans="1:25" ht="18.75" x14ac:dyDescent="0.3">
      <c r="A400" s="638"/>
      <c r="B400" s="638"/>
      <c r="C400" s="624"/>
      <c r="D400" s="638"/>
      <c r="E400" s="624"/>
      <c r="F400" s="901"/>
      <c r="G400" s="638"/>
      <c r="H400" s="638"/>
      <c r="I400" s="638"/>
      <c r="J400" s="901"/>
      <c r="K400" s="638"/>
      <c r="L400" s="637" t="str">
        <f t="shared" si="37"/>
        <v xml:space="preserve"> </v>
      </c>
      <c r="M400" s="637" t="str">
        <f t="shared" si="38"/>
        <v xml:space="preserve"> </v>
      </c>
      <c r="N400" s="998" t="str">
        <f t="shared" si="39"/>
        <v xml:space="preserve"> </v>
      </c>
      <c r="P400" s="38">
        <f t="shared" si="40"/>
        <v>0</v>
      </c>
      <c r="S400" s="823"/>
      <c r="T400" s="823"/>
      <c r="U400" s="823"/>
      <c r="V400" s="638"/>
      <c r="W400" s="990"/>
      <c r="X400" s="686" t="str">
        <f t="shared" si="41"/>
        <v xml:space="preserve"> </v>
      </c>
      <c r="Y400" s="786" t="str">
        <f t="shared" si="36"/>
        <v xml:space="preserve">  </v>
      </c>
    </row>
    <row r="401" spans="1:25" ht="18.75" x14ac:dyDescent="0.3">
      <c r="A401" s="638"/>
      <c r="B401" s="638"/>
      <c r="C401" s="624"/>
      <c r="D401" s="638"/>
      <c r="E401" s="624"/>
      <c r="F401" s="901"/>
      <c r="G401" s="638"/>
      <c r="H401" s="638"/>
      <c r="I401" s="638"/>
      <c r="J401" s="901"/>
      <c r="K401" s="638"/>
      <c r="L401" s="637" t="str">
        <f t="shared" si="37"/>
        <v xml:space="preserve"> </v>
      </c>
      <c r="M401" s="637" t="str">
        <f t="shared" si="38"/>
        <v xml:space="preserve"> </v>
      </c>
      <c r="N401" s="998" t="str">
        <f t="shared" si="39"/>
        <v xml:space="preserve"> </v>
      </c>
      <c r="P401" s="38">
        <f t="shared" si="40"/>
        <v>0</v>
      </c>
      <c r="S401" s="823"/>
      <c r="T401" s="823"/>
      <c r="U401" s="823"/>
      <c r="V401" s="638"/>
      <c r="W401" s="990"/>
      <c r="X401" s="686" t="str">
        <f t="shared" si="41"/>
        <v xml:space="preserve"> </v>
      </c>
      <c r="Y401" s="786" t="str">
        <f t="shared" si="36"/>
        <v xml:space="preserve">  </v>
      </c>
    </row>
    <row r="402" spans="1:25" ht="18.75" x14ac:dyDescent="0.3">
      <c r="A402" s="638"/>
      <c r="B402" s="638"/>
      <c r="C402" s="624"/>
      <c r="D402" s="638"/>
      <c r="E402" s="624"/>
      <c r="F402" s="901"/>
      <c r="G402" s="638"/>
      <c r="H402" s="638"/>
      <c r="I402" s="638"/>
      <c r="J402" s="901"/>
      <c r="K402" s="638"/>
      <c r="L402" s="637" t="str">
        <f t="shared" si="37"/>
        <v xml:space="preserve"> </v>
      </c>
      <c r="M402" s="637" t="str">
        <f t="shared" si="38"/>
        <v xml:space="preserve"> </v>
      </c>
      <c r="N402" s="998" t="str">
        <f t="shared" si="39"/>
        <v xml:space="preserve"> </v>
      </c>
      <c r="P402" s="38">
        <f t="shared" si="40"/>
        <v>0</v>
      </c>
      <c r="S402" s="823"/>
      <c r="T402" s="823"/>
      <c r="U402" s="823"/>
      <c r="V402" s="638"/>
      <c r="W402" s="990"/>
      <c r="X402" s="686" t="str">
        <f t="shared" si="41"/>
        <v xml:space="preserve"> </v>
      </c>
      <c r="Y402" s="786" t="str">
        <f t="shared" ref="Y402:Y465" si="42">IFERROR(W402/V402,"  ")</f>
        <v xml:space="preserve">  </v>
      </c>
    </row>
    <row r="403" spans="1:25" ht="18.75" x14ac:dyDescent="0.3">
      <c r="A403" s="638"/>
      <c r="B403" s="638"/>
      <c r="C403" s="624"/>
      <c r="D403" s="638"/>
      <c r="E403" s="624"/>
      <c r="F403" s="901"/>
      <c r="G403" s="638"/>
      <c r="H403" s="638"/>
      <c r="I403" s="638"/>
      <c r="J403" s="901"/>
      <c r="K403" s="638"/>
      <c r="L403" s="637" t="str">
        <f t="shared" si="37"/>
        <v xml:space="preserve"> </v>
      </c>
      <c r="M403" s="637" t="str">
        <f t="shared" si="38"/>
        <v xml:space="preserve"> </v>
      </c>
      <c r="N403" s="998" t="str">
        <f t="shared" si="39"/>
        <v xml:space="preserve"> </v>
      </c>
      <c r="P403" s="38">
        <f t="shared" si="40"/>
        <v>0</v>
      </c>
      <c r="S403" s="823"/>
      <c r="T403" s="823"/>
      <c r="U403" s="823"/>
      <c r="V403" s="638"/>
      <c r="W403" s="990"/>
      <c r="X403" s="686" t="str">
        <f t="shared" si="41"/>
        <v xml:space="preserve"> </v>
      </c>
      <c r="Y403" s="786" t="str">
        <f t="shared" si="42"/>
        <v xml:space="preserve">  </v>
      </c>
    </row>
    <row r="404" spans="1:25" ht="18.75" x14ac:dyDescent="0.3">
      <c r="A404" s="638"/>
      <c r="B404" s="638"/>
      <c r="C404" s="624"/>
      <c r="D404" s="638"/>
      <c r="E404" s="624"/>
      <c r="F404" s="901"/>
      <c r="G404" s="638"/>
      <c r="H404" s="638"/>
      <c r="I404" s="638"/>
      <c r="J404" s="901"/>
      <c r="K404" s="638"/>
      <c r="L404" s="637" t="str">
        <f t="shared" si="37"/>
        <v xml:space="preserve"> </v>
      </c>
      <c r="M404" s="637" t="str">
        <f t="shared" si="38"/>
        <v xml:space="preserve"> </v>
      </c>
      <c r="N404" s="998" t="str">
        <f t="shared" si="39"/>
        <v xml:space="preserve"> </v>
      </c>
      <c r="P404" s="38">
        <f t="shared" si="40"/>
        <v>0</v>
      </c>
      <c r="S404" s="823"/>
      <c r="T404" s="823"/>
      <c r="U404" s="823"/>
      <c r="V404" s="638"/>
      <c r="W404" s="990"/>
      <c r="X404" s="686" t="str">
        <f t="shared" si="41"/>
        <v xml:space="preserve"> </v>
      </c>
      <c r="Y404" s="786" t="str">
        <f t="shared" si="42"/>
        <v xml:space="preserve">  </v>
      </c>
    </row>
    <row r="405" spans="1:25" ht="18.75" x14ac:dyDescent="0.3">
      <c r="A405" s="638"/>
      <c r="B405" s="638"/>
      <c r="C405" s="624"/>
      <c r="D405" s="638"/>
      <c r="E405" s="624"/>
      <c r="F405" s="901"/>
      <c r="G405" s="638"/>
      <c r="H405" s="638"/>
      <c r="I405" s="638"/>
      <c r="J405" s="901"/>
      <c r="K405" s="638"/>
      <c r="L405" s="637" t="str">
        <f t="shared" si="37"/>
        <v xml:space="preserve"> </v>
      </c>
      <c r="M405" s="637" t="str">
        <f t="shared" si="38"/>
        <v xml:space="preserve"> </v>
      </c>
      <c r="N405" s="998" t="str">
        <f t="shared" si="39"/>
        <v xml:space="preserve"> </v>
      </c>
      <c r="P405" s="38">
        <f t="shared" si="40"/>
        <v>0</v>
      </c>
      <c r="S405" s="823"/>
      <c r="T405" s="823"/>
      <c r="U405" s="823"/>
      <c r="V405" s="638"/>
      <c r="W405" s="990"/>
      <c r="X405" s="686" t="str">
        <f t="shared" si="41"/>
        <v xml:space="preserve"> </v>
      </c>
      <c r="Y405" s="786" t="str">
        <f t="shared" si="42"/>
        <v xml:space="preserve">  </v>
      </c>
    </row>
    <row r="406" spans="1:25" ht="18.75" x14ac:dyDescent="0.3">
      <c r="A406" s="638"/>
      <c r="B406" s="638"/>
      <c r="C406" s="624"/>
      <c r="D406" s="638"/>
      <c r="E406" s="624"/>
      <c r="F406" s="901"/>
      <c r="G406" s="638"/>
      <c r="H406" s="638"/>
      <c r="I406" s="638"/>
      <c r="J406" s="901"/>
      <c r="K406" s="638"/>
      <c r="L406" s="637" t="str">
        <f t="shared" si="37"/>
        <v xml:space="preserve"> </v>
      </c>
      <c r="M406" s="637" t="str">
        <f t="shared" si="38"/>
        <v xml:space="preserve"> </v>
      </c>
      <c r="N406" s="998" t="str">
        <f t="shared" si="39"/>
        <v xml:space="preserve"> </v>
      </c>
      <c r="P406" s="38">
        <f t="shared" si="40"/>
        <v>0</v>
      </c>
      <c r="S406" s="823"/>
      <c r="T406" s="823"/>
      <c r="U406" s="823"/>
      <c r="V406" s="638"/>
      <c r="W406" s="990"/>
      <c r="X406" s="686" t="str">
        <f t="shared" si="41"/>
        <v xml:space="preserve"> </v>
      </c>
      <c r="Y406" s="786" t="str">
        <f t="shared" si="42"/>
        <v xml:space="preserve">  </v>
      </c>
    </row>
    <row r="407" spans="1:25" ht="18.75" x14ac:dyDescent="0.3">
      <c r="A407" s="638"/>
      <c r="B407" s="638"/>
      <c r="C407" s="624"/>
      <c r="D407" s="638"/>
      <c r="E407" s="624"/>
      <c r="F407" s="901"/>
      <c r="G407" s="638"/>
      <c r="H407" s="638"/>
      <c r="I407" s="638"/>
      <c r="J407" s="901"/>
      <c r="K407" s="638"/>
      <c r="L407" s="637" t="str">
        <f t="shared" si="37"/>
        <v xml:space="preserve"> </v>
      </c>
      <c r="M407" s="637" t="str">
        <f t="shared" si="38"/>
        <v xml:space="preserve"> </v>
      </c>
      <c r="N407" s="998" t="str">
        <f t="shared" si="39"/>
        <v xml:space="preserve"> </v>
      </c>
      <c r="P407" s="38">
        <f t="shared" si="40"/>
        <v>0</v>
      </c>
      <c r="S407" s="823"/>
      <c r="T407" s="823"/>
      <c r="U407" s="823"/>
      <c r="V407" s="638"/>
      <c r="W407" s="990"/>
      <c r="X407" s="686" t="str">
        <f t="shared" si="41"/>
        <v xml:space="preserve"> </v>
      </c>
      <c r="Y407" s="786" t="str">
        <f t="shared" si="42"/>
        <v xml:space="preserve">  </v>
      </c>
    </row>
    <row r="408" spans="1:25" ht="18.75" x14ac:dyDescent="0.3">
      <c r="A408" s="638"/>
      <c r="B408" s="638"/>
      <c r="C408" s="624"/>
      <c r="D408" s="638"/>
      <c r="E408" s="624"/>
      <c r="F408" s="901"/>
      <c r="G408" s="638"/>
      <c r="H408" s="638"/>
      <c r="I408" s="638"/>
      <c r="J408" s="901"/>
      <c r="K408" s="638"/>
      <c r="L408" s="637" t="str">
        <f t="shared" si="37"/>
        <v xml:space="preserve"> </v>
      </c>
      <c r="M408" s="637" t="str">
        <f t="shared" si="38"/>
        <v xml:space="preserve"> </v>
      </c>
      <c r="N408" s="998" t="str">
        <f t="shared" si="39"/>
        <v xml:space="preserve"> </v>
      </c>
      <c r="P408" s="38">
        <f t="shared" si="40"/>
        <v>0</v>
      </c>
      <c r="S408" s="823"/>
      <c r="T408" s="823"/>
      <c r="U408" s="823"/>
      <c r="V408" s="638"/>
      <c r="W408" s="990"/>
      <c r="X408" s="686" t="str">
        <f t="shared" si="41"/>
        <v xml:space="preserve"> </v>
      </c>
      <c r="Y408" s="786" t="str">
        <f t="shared" si="42"/>
        <v xml:space="preserve">  </v>
      </c>
    </row>
    <row r="409" spans="1:25" ht="18.75" x14ac:dyDescent="0.3">
      <c r="A409" s="638"/>
      <c r="B409" s="638"/>
      <c r="C409" s="624"/>
      <c r="D409" s="638"/>
      <c r="E409" s="624"/>
      <c r="F409" s="901"/>
      <c r="G409" s="638"/>
      <c r="H409" s="638"/>
      <c r="I409" s="638"/>
      <c r="J409" s="901"/>
      <c r="K409" s="638"/>
      <c r="L409" s="637" t="str">
        <f t="shared" si="37"/>
        <v xml:space="preserve"> </v>
      </c>
      <c r="M409" s="637" t="str">
        <f t="shared" si="38"/>
        <v xml:space="preserve"> </v>
      </c>
      <c r="N409" s="998" t="str">
        <f t="shared" si="39"/>
        <v xml:space="preserve"> </v>
      </c>
      <c r="P409" s="38">
        <f t="shared" si="40"/>
        <v>0</v>
      </c>
      <c r="S409" s="823"/>
      <c r="T409" s="823"/>
      <c r="U409" s="823"/>
      <c r="V409" s="638"/>
      <c r="W409" s="990"/>
      <c r="X409" s="686" t="str">
        <f t="shared" si="41"/>
        <v xml:space="preserve"> </v>
      </c>
      <c r="Y409" s="786" t="str">
        <f t="shared" si="42"/>
        <v xml:space="preserve">  </v>
      </c>
    </row>
    <row r="410" spans="1:25" ht="18.75" x14ac:dyDescent="0.3">
      <c r="A410" s="638"/>
      <c r="B410" s="638"/>
      <c r="C410" s="624"/>
      <c r="D410" s="638"/>
      <c r="E410" s="624"/>
      <c r="F410" s="901"/>
      <c r="G410" s="638"/>
      <c r="H410" s="638"/>
      <c r="I410" s="638"/>
      <c r="J410" s="901"/>
      <c r="K410" s="638"/>
      <c r="L410" s="637" t="str">
        <f t="shared" si="37"/>
        <v xml:space="preserve"> </v>
      </c>
      <c r="M410" s="637" t="str">
        <f t="shared" si="38"/>
        <v xml:space="preserve"> </v>
      </c>
      <c r="N410" s="998" t="str">
        <f t="shared" si="39"/>
        <v xml:space="preserve"> </v>
      </c>
      <c r="P410" s="38">
        <f t="shared" si="40"/>
        <v>0</v>
      </c>
      <c r="S410" s="823"/>
      <c r="T410" s="823"/>
      <c r="U410" s="823"/>
      <c r="V410" s="638"/>
      <c r="W410" s="990"/>
      <c r="X410" s="686" t="str">
        <f t="shared" si="41"/>
        <v xml:space="preserve"> </v>
      </c>
      <c r="Y410" s="786" t="str">
        <f t="shared" si="42"/>
        <v xml:space="preserve">  </v>
      </c>
    </row>
    <row r="411" spans="1:25" ht="18.75" x14ac:dyDescent="0.3">
      <c r="A411" s="638"/>
      <c r="B411" s="638"/>
      <c r="C411" s="624"/>
      <c r="D411" s="638"/>
      <c r="E411" s="624"/>
      <c r="F411" s="901"/>
      <c r="G411" s="638"/>
      <c r="H411" s="638"/>
      <c r="I411" s="638"/>
      <c r="J411" s="901"/>
      <c r="K411" s="638"/>
      <c r="L411" s="637" t="str">
        <f t="shared" si="37"/>
        <v xml:space="preserve"> </v>
      </c>
      <c r="M411" s="637" t="str">
        <f t="shared" si="38"/>
        <v xml:space="preserve"> </v>
      </c>
      <c r="N411" s="998" t="str">
        <f t="shared" si="39"/>
        <v xml:space="preserve"> </v>
      </c>
      <c r="P411" s="38">
        <f t="shared" si="40"/>
        <v>0</v>
      </c>
      <c r="S411" s="823"/>
      <c r="T411" s="823"/>
      <c r="U411" s="823"/>
      <c r="V411" s="638"/>
      <c r="W411" s="990"/>
      <c r="X411" s="686" t="str">
        <f t="shared" si="41"/>
        <v xml:space="preserve"> </v>
      </c>
      <c r="Y411" s="786" t="str">
        <f t="shared" si="42"/>
        <v xml:space="preserve">  </v>
      </c>
    </row>
    <row r="412" spans="1:25" ht="18.75" x14ac:dyDescent="0.3">
      <c r="A412" s="638"/>
      <c r="B412" s="638"/>
      <c r="C412" s="624"/>
      <c r="D412" s="638"/>
      <c r="E412" s="624"/>
      <c r="F412" s="901"/>
      <c r="G412" s="638"/>
      <c r="H412" s="638"/>
      <c r="I412" s="638"/>
      <c r="J412" s="901"/>
      <c r="K412" s="638"/>
      <c r="L412" s="637" t="str">
        <f t="shared" si="37"/>
        <v xml:space="preserve"> </v>
      </c>
      <c r="M412" s="637" t="str">
        <f t="shared" si="38"/>
        <v xml:space="preserve"> </v>
      </c>
      <c r="N412" s="998" t="str">
        <f t="shared" si="39"/>
        <v xml:space="preserve"> </v>
      </c>
      <c r="P412" s="38">
        <f t="shared" si="40"/>
        <v>0</v>
      </c>
      <c r="S412" s="823"/>
      <c r="T412" s="823"/>
      <c r="U412" s="823"/>
      <c r="V412" s="638"/>
      <c r="W412" s="990"/>
      <c r="X412" s="686" t="str">
        <f t="shared" si="41"/>
        <v xml:space="preserve"> </v>
      </c>
      <c r="Y412" s="786" t="str">
        <f t="shared" si="42"/>
        <v xml:space="preserve">  </v>
      </c>
    </row>
    <row r="413" spans="1:25" ht="18.75" x14ac:dyDescent="0.3">
      <c r="A413" s="638"/>
      <c r="B413" s="638"/>
      <c r="C413" s="624"/>
      <c r="D413" s="638"/>
      <c r="E413" s="624"/>
      <c r="F413" s="901"/>
      <c r="G413" s="638"/>
      <c r="H413" s="638"/>
      <c r="I413" s="638"/>
      <c r="J413" s="901"/>
      <c r="K413" s="638"/>
      <c r="L413" s="637" t="str">
        <f t="shared" si="37"/>
        <v xml:space="preserve"> </v>
      </c>
      <c r="M413" s="637" t="str">
        <f t="shared" si="38"/>
        <v xml:space="preserve"> </v>
      </c>
      <c r="N413" s="998" t="str">
        <f t="shared" si="39"/>
        <v xml:space="preserve"> </v>
      </c>
      <c r="P413" s="38">
        <f t="shared" si="40"/>
        <v>0</v>
      </c>
      <c r="S413" s="823"/>
      <c r="T413" s="823"/>
      <c r="U413" s="823"/>
      <c r="V413" s="638"/>
      <c r="W413" s="990"/>
      <c r="X413" s="686" t="str">
        <f t="shared" si="41"/>
        <v xml:space="preserve"> </v>
      </c>
      <c r="Y413" s="786" t="str">
        <f t="shared" si="42"/>
        <v xml:space="preserve">  </v>
      </c>
    </row>
    <row r="414" spans="1:25" ht="18.75" x14ac:dyDescent="0.3">
      <c r="A414" s="638"/>
      <c r="B414" s="638"/>
      <c r="C414" s="624"/>
      <c r="D414" s="638"/>
      <c r="E414" s="624"/>
      <c r="F414" s="901"/>
      <c r="G414" s="638"/>
      <c r="H414" s="638"/>
      <c r="I414" s="638"/>
      <c r="J414" s="901"/>
      <c r="K414" s="638"/>
      <c r="L414" s="637" t="str">
        <f t="shared" si="37"/>
        <v xml:space="preserve"> </v>
      </c>
      <c r="M414" s="637" t="str">
        <f t="shared" si="38"/>
        <v xml:space="preserve"> </v>
      </c>
      <c r="N414" s="998" t="str">
        <f t="shared" si="39"/>
        <v xml:space="preserve"> </v>
      </c>
      <c r="P414" s="38">
        <f t="shared" si="40"/>
        <v>0</v>
      </c>
      <c r="S414" s="823"/>
      <c r="T414" s="823"/>
      <c r="U414" s="823"/>
      <c r="V414" s="638"/>
      <c r="W414" s="990"/>
      <c r="X414" s="686" t="str">
        <f t="shared" si="41"/>
        <v xml:space="preserve"> </v>
      </c>
      <c r="Y414" s="786" t="str">
        <f t="shared" si="42"/>
        <v xml:space="preserve">  </v>
      </c>
    </row>
    <row r="415" spans="1:25" ht="18.75" x14ac:dyDescent="0.3">
      <c r="A415" s="638"/>
      <c r="B415" s="638"/>
      <c r="C415" s="624"/>
      <c r="D415" s="638"/>
      <c r="E415" s="624"/>
      <c r="F415" s="901"/>
      <c r="G415" s="638"/>
      <c r="H415" s="638"/>
      <c r="I415" s="638"/>
      <c r="J415" s="901"/>
      <c r="K415" s="638"/>
      <c r="L415" s="637" t="str">
        <f t="shared" si="37"/>
        <v xml:space="preserve"> </v>
      </c>
      <c r="M415" s="637" t="str">
        <f t="shared" si="38"/>
        <v xml:space="preserve"> </v>
      </c>
      <c r="N415" s="998" t="str">
        <f t="shared" si="39"/>
        <v xml:space="preserve"> </v>
      </c>
      <c r="P415" s="38">
        <f t="shared" si="40"/>
        <v>0</v>
      </c>
      <c r="S415" s="823"/>
      <c r="T415" s="823"/>
      <c r="U415" s="823"/>
      <c r="V415" s="638"/>
      <c r="W415" s="990"/>
      <c r="X415" s="686" t="str">
        <f t="shared" si="41"/>
        <v xml:space="preserve"> </v>
      </c>
      <c r="Y415" s="786" t="str">
        <f t="shared" si="42"/>
        <v xml:space="preserve">  </v>
      </c>
    </row>
    <row r="416" spans="1:25" ht="18.75" x14ac:dyDescent="0.3">
      <c r="A416" s="638"/>
      <c r="B416" s="638"/>
      <c r="C416" s="624"/>
      <c r="D416" s="638"/>
      <c r="E416" s="624"/>
      <c r="F416" s="901"/>
      <c r="G416" s="638"/>
      <c r="H416" s="638"/>
      <c r="I416" s="638"/>
      <c r="J416" s="901"/>
      <c r="K416" s="638"/>
      <c r="L416" s="637" t="str">
        <f t="shared" si="37"/>
        <v xml:space="preserve"> </v>
      </c>
      <c r="M416" s="637" t="str">
        <f t="shared" si="38"/>
        <v xml:space="preserve"> </v>
      </c>
      <c r="N416" s="998" t="str">
        <f t="shared" si="39"/>
        <v xml:space="preserve"> </v>
      </c>
      <c r="P416" s="38">
        <f t="shared" si="40"/>
        <v>0</v>
      </c>
      <c r="S416" s="823"/>
      <c r="T416" s="823"/>
      <c r="U416" s="823"/>
      <c r="V416" s="638"/>
      <c r="W416" s="990"/>
      <c r="X416" s="686" t="str">
        <f t="shared" si="41"/>
        <v xml:space="preserve"> </v>
      </c>
      <c r="Y416" s="786" t="str">
        <f t="shared" si="42"/>
        <v xml:space="preserve">  </v>
      </c>
    </row>
    <row r="417" spans="1:25" ht="18.75" x14ac:dyDescent="0.3">
      <c r="A417" s="638"/>
      <c r="B417" s="638"/>
      <c r="C417" s="624"/>
      <c r="D417" s="638"/>
      <c r="E417" s="624"/>
      <c r="F417" s="901"/>
      <c r="G417" s="638"/>
      <c r="H417" s="638"/>
      <c r="I417" s="638"/>
      <c r="J417" s="901"/>
      <c r="K417" s="638"/>
      <c r="L417" s="637" t="str">
        <f t="shared" si="37"/>
        <v xml:space="preserve"> </v>
      </c>
      <c r="M417" s="637" t="str">
        <f t="shared" si="38"/>
        <v xml:space="preserve"> </v>
      </c>
      <c r="N417" s="998" t="str">
        <f t="shared" si="39"/>
        <v xml:space="preserve"> </v>
      </c>
      <c r="P417" s="38">
        <f t="shared" si="40"/>
        <v>0</v>
      </c>
      <c r="S417" s="823"/>
      <c r="T417" s="823"/>
      <c r="U417" s="823"/>
      <c r="V417" s="638"/>
      <c r="W417" s="990"/>
      <c r="X417" s="686" t="str">
        <f t="shared" si="41"/>
        <v xml:space="preserve"> </v>
      </c>
      <c r="Y417" s="786" t="str">
        <f t="shared" si="42"/>
        <v xml:space="preserve">  </v>
      </c>
    </row>
    <row r="418" spans="1:25" ht="18.75" x14ac:dyDescent="0.3">
      <c r="A418" s="638"/>
      <c r="B418" s="638"/>
      <c r="C418" s="624"/>
      <c r="D418" s="638"/>
      <c r="E418" s="624"/>
      <c r="F418" s="901"/>
      <c r="G418" s="638"/>
      <c r="H418" s="638"/>
      <c r="I418" s="638"/>
      <c r="J418" s="901"/>
      <c r="K418" s="638"/>
      <c r="L418" s="637" t="str">
        <f t="shared" si="37"/>
        <v xml:space="preserve"> </v>
      </c>
      <c r="M418" s="637" t="str">
        <f t="shared" si="38"/>
        <v xml:space="preserve"> </v>
      </c>
      <c r="N418" s="998" t="str">
        <f t="shared" si="39"/>
        <v xml:space="preserve"> </v>
      </c>
      <c r="P418" s="38">
        <f t="shared" si="40"/>
        <v>0</v>
      </c>
      <c r="S418" s="823"/>
      <c r="T418" s="823"/>
      <c r="U418" s="823"/>
      <c r="V418" s="638"/>
      <c r="W418" s="990"/>
      <c r="X418" s="686" t="str">
        <f t="shared" si="41"/>
        <v xml:space="preserve"> </v>
      </c>
      <c r="Y418" s="786" t="str">
        <f t="shared" si="42"/>
        <v xml:space="preserve">  </v>
      </c>
    </row>
    <row r="419" spans="1:25" ht="18.75" x14ac:dyDescent="0.3">
      <c r="A419" s="638"/>
      <c r="B419" s="638"/>
      <c r="C419" s="624"/>
      <c r="D419" s="638"/>
      <c r="E419" s="624"/>
      <c r="F419" s="901"/>
      <c r="G419" s="638"/>
      <c r="H419" s="638"/>
      <c r="I419" s="638"/>
      <c r="J419" s="901"/>
      <c r="K419" s="638"/>
      <c r="L419" s="637" t="str">
        <f t="shared" si="37"/>
        <v xml:space="preserve"> </v>
      </c>
      <c r="M419" s="637" t="str">
        <f t="shared" si="38"/>
        <v xml:space="preserve"> </v>
      </c>
      <c r="N419" s="998" t="str">
        <f t="shared" si="39"/>
        <v xml:space="preserve"> </v>
      </c>
      <c r="P419" s="38">
        <f t="shared" si="40"/>
        <v>0</v>
      </c>
      <c r="S419" s="823"/>
      <c r="T419" s="823"/>
      <c r="U419" s="823"/>
      <c r="V419" s="638"/>
      <c r="W419" s="990"/>
      <c r="X419" s="686" t="str">
        <f t="shared" si="41"/>
        <v xml:space="preserve"> </v>
      </c>
      <c r="Y419" s="786" t="str">
        <f t="shared" si="42"/>
        <v xml:space="preserve">  </v>
      </c>
    </row>
    <row r="420" spans="1:25" ht="18.75" x14ac:dyDescent="0.3">
      <c r="A420" s="638"/>
      <c r="B420" s="638"/>
      <c r="C420" s="624"/>
      <c r="D420" s="638"/>
      <c r="E420" s="624"/>
      <c r="F420" s="901"/>
      <c r="G420" s="638"/>
      <c r="H420" s="638"/>
      <c r="I420" s="638"/>
      <c r="J420" s="901"/>
      <c r="K420" s="638"/>
      <c r="L420" s="637" t="str">
        <f t="shared" si="37"/>
        <v xml:space="preserve"> </v>
      </c>
      <c r="M420" s="637" t="str">
        <f t="shared" si="38"/>
        <v xml:space="preserve"> </v>
      </c>
      <c r="N420" s="998" t="str">
        <f t="shared" si="39"/>
        <v xml:space="preserve"> </v>
      </c>
      <c r="P420" s="38">
        <f t="shared" si="40"/>
        <v>0</v>
      </c>
      <c r="S420" s="823"/>
      <c r="T420" s="823"/>
      <c r="U420" s="823"/>
      <c r="V420" s="638"/>
      <c r="W420" s="990"/>
      <c r="X420" s="686" t="str">
        <f t="shared" si="41"/>
        <v xml:space="preserve"> </v>
      </c>
      <c r="Y420" s="786" t="str">
        <f t="shared" si="42"/>
        <v xml:space="preserve">  </v>
      </c>
    </row>
    <row r="421" spans="1:25" ht="18.75" x14ac:dyDescent="0.3">
      <c r="A421" s="638"/>
      <c r="B421" s="638"/>
      <c r="C421" s="624"/>
      <c r="D421" s="638"/>
      <c r="E421" s="624"/>
      <c r="F421" s="901"/>
      <c r="G421" s="638"/>
      <c r="H421" s="638"/>
      <c r="I421" s="638"/>
      <c r="J421" s="901"/>
      <c r="K421" s="638"/>
      <c r="L421" s="637" t="str">
        <f t="shared" si="37"/>
        <v xml:space="preserve"> </v>
      </c>
      <c r="M421" s="637" t="str">
        <f t="shared" si="38"/>
        <v xml:space="preserve"> </v>
      </c>
      <c r="N421" s="998" t="str">
        <f t="shared" si="39"/>
        <v xml:space="preserve"> </v>
      </c>
      <c r="P421" s="38">
        <f t="shared" si="40"/>
        <v>0</v>
      </c>
      <c r="S421" s="823"/>
      <c r="T421" s="823"/>
      <c r="U421" s="823"/>
      <c r="V421" s="638"/>
      <c r="W421" s="990"/>
      <c r="X421" s="686" t="str">
        <f t="shared" si="41"/>
        <v xml:space="preserve"> </v>
      </c>
      <c r="Y421" s="786" t="str">
        <f t="shared" si="42"/>
        <v xml:space="preserve">  </v>
      </c>
    </row>
    <row r="422" spans="1:25" ht="18.75" x14ac:dyDescent="0.3">
      <c r="A422" s="638"/>
      <c r="B422" s="638"/>
      <c r="C422" s="624"/>
      <c r="D422" s="638"/>
      <c r="E422" s="624"/>
      <c r="F422" s="901"/>
      <c r="G422" s="638"/>
      <c r="H422" s="638"/>
      <c r="I422" s="638"/>
      <c r="J422" s="901"/>
      <c r="K422" s="638"/>
      <c r="L422" s="637" t="str">
        <f t="shared" si="37"/>
        <v xml:space="preserve"> </v>
      </c>
      <c r="M422" s="637" t="str">
        <f t="shared" si="38"/>
        <v xml:space="preserve"> </v>
      </c>
      <c r="N422" s="998" t="str">
        <f t="shared" si="39"/>
        <v xml:space="preserve"> </v>
      </c>
      <c r="P422" s="38">
        <f t="shared" si="40"/>
        <v>0</v>
      </c>
      <c r="S422" s="823"/>
      <c r="T422" s="823"/>
      <c r="U422" s="823"/>
      <c r="V422" s="638"/>
      <c r="W422" s="990"/>
      <c r="X422" s="686" t="str">
        <f t="shared" si="41"/>
        <v xml:space="preserve"> </v>
      </c>
      <c r="Y422" s="786" t="str">
        <f t="shared" si="42"/>
        <v xml:space="preserve">  </v>
      </c>
    </row>
    <row r="423" spans="1:25" ht="18.75" x14ac:dyDescent="0.3">
      <c r="A423" s="638"/>
      <c r="B423" s="638"/>
      <c r="C423" s="624"/>
      <c r="D423" s="638"/>
      <c r="E423" s="624"/>
      <c r="F423" s="901"/>
      <c r="G423" s="638"/>
      <c r="H423" s="638"/>
      <c r="I423" s="638"/>
      <c r="J423" s="901"/>
      <c r="K423" s="638"/>
      <c r="L423" s="637" t="str">
        <f t="shared" si="37"/>
        <v xml:space="preserve"> </v>
      </c>
      <c r="M423" s="637" t="str">
        <f t="shared" si="38"/>
        <v xml:space="preserve"> </v>
      </c>
      <c r="N423" s="998" t="str">
        <f t="shared" si="39"/>
        <v xml:space="preserve"> </v>
      </c>
      <c r="P423" s="38">
        <f t="shared" si="40"/>
        <v>0</v>
      </c>
      <c r="S423" s="823"/>
      <c r="T423" s="823"/>
      <c r="U423" s="823"/>
      <c r="V423" s="638"/>
      <c r="W423" s="990"/>
      <c r="X423" s="686" t="str">
        <f t="shared" si="41"/>
        <v xml:space="preserve"> </v>
      </c>
      <c r="Y423" s="786" t="str">
        <f t="shared" si="42"/>
        <v xml:space="preserve">  </v>
      </c>
    </row>
    <row r="424" spans="1:25" ht="18.75" x14ac:dyDescent="0.3">
      <c r="A424" s="638"/>
      <c r="B424" s="638"/>
      <c r="C424" s="624"/>
      <c r="D424" s="638"/>
      <c r="E424" s="624"/>
      <c r="F424" s="901"/>
      <c r="G424" s="638"/>
      <c r="H424" s="638"/>
      <c r="I424" s="638"/>
      <c r="J424" s="901"/>
      <c r="K424" s="638"/>
      <c r="L424" s="637" t="str">
        <f t="shared" si="37"/>
        <v xml:space="preserve"> </v>
      </c>
      <c r="M424" s="637" t="str">
        <f t="shared" si="38"/>
        <v xml:space="preserve"> </v>
      </c>
      <c r="N424" s="998" t="str">
        <f t="shared" si="39"/>
        <v xml:space="preserve"> </v>
      </c>
      <c r="P424" s="38">
        <f t="shared" si="40"/>
        <v>0</v>
      </c>
      <c r="S424" s="823"/>
      <c r="T424" s="823"/>
      <c r="U424" s="823"/>
      <c r="V424" s="638"/>
      <c r="W424" s="990"/>
      <c r="X424" s="686" t="str">
        <f t="shared" si="41"/>
        <v xml:space="preserve"> </v>
      </c>
      <c r="Y424" s="786" t="str">
        <f t="shared" si="42"/>
        <v xml:space="preserve">  </v>
      </c>
    </row>
    <row r="425" spans="1:25" ht="18.75" x14ac:dyDescent="0.3">
      <c r="A425" s="638"/>
      <c r="B425" s="638"/>
      <c r="C425" s="624"/>
      <c r="D425" s="638"/>
      <c r="E425" s="624"/>
      <c r="F425" s="901"/>
      <c r="G425" s="638"/>
      <c r="H425" s="638"/>
      <c r="I425" s="638"/>
      <c r="J425" s="901"/>
      <c r="K425" s="638"/>
      <c r="L425" s="637" t="str">
        <f t="shared" si="37"/>
        <v xml:space="preserve"> </v>
      </c>
      <c r="M425" s="637" t="str">
        <f t="shared" si="38"/>
        <v xml:space="preserve"> </v>
      </c>
      <c r="N425" s="998" t="str">
        <f t="shared" si="39"/>
        <v xml:space="preserve"> </v>
      </c>
      <c r="P425" s="38">
        <f t="shared" si="40"/>
        <v>0</v>
      </c>
      <c r="S425" s="823"/>
      <c r="T425" s="823"/>
      <c r="U425" s="823"/>
      <c r="V425" s="638"/>
      <c r="W425" s="990"/>
      <c r="X425" s="686" t="str">
        <f t="shared" si="41"/>
        <v xml:space="preserve"> </v>
      </c>
      <c r="Y425" s="786" t="str">
        <f t="shared" si="42"/>
        <v xml:space="preserve">  </v>
      </c>
    </row>
    <row r="426" spans="1:25" ht="18.75" x14ac:dyDescent="0.3">
      <c r="A426" s="638"/>
      <c r="B426" s="638"/>
      <c r="C426" s="624"/>
      <c r="D426" s="638"/>
      <c r="E426" s="624"/>
      <c r="F426" s="901"/>
      <c r="G426" s="638"/>
      <c r="H426" s="638"/>
      <c r="I426" s="638"/>
      <c r="J426" s="901"/>
      <c r="K426" s="638"/>
      <c r="L426" s="637" t="str">
        <f t="shared" si="37"/>
        <v xml:space="preserve"> </v>
      </c>
      <c r="M426" s="637" t="str">
        <f t="shared" si="38"/>
        <v xml:space="preserve"> </v>
      </c>
      <c r="N426" s="998" t="str">
        <f t="shared" si="39"/>
        <v xml:space="preserve"> </v>
      </c>
      <c r="P426" s="38">
        <f t="shared" si="40"/>
        <v>0</v>
      </c>
      <c r="S426" s="823"/>
      <c r="T426" s="823"/>
      <c r="U426" s="823"/>
      <c r="V426" s="638"/>
      <c r="W426" s="990"/>
      <c r="X426" s="686" t="str">
        <f t="shared" si="41"/>
        <v xml:space="preserve"> </v>
      </c>
      <c r="Y426" s="786" t="str">
        <f t="shared" si="42"/>
        <v xml:space="preserve">  </v>
      </c>
    </row>
    <row r="427" spans="1:25" ht="18.75" x14ac:dyDescent="0.3">
      <c r="A427" s="638"/>
      <c r="B427" s="638"/>
      <c r="C427" s="624"/>
      <c r="D427" s="638"/>
      <c r="E427" s="624"/>
      <c r="F427" s="901"/>
      <c r="G427" s="638"/>
      <c r="H427" s="638"/>
      <c r="I427" s="638"/>
      <c r="J427" s="901"/>
      <c r="K427" s="638"/>
      <c r="L427" s="637" t="str">
        <f t="shared" si="37"/>
        <v xml:space="preserve"> </v>
      </c>
      <c r="M427" s="637" t="str">
        <f t="shared" si="38"/>
        <v xml:space="preserve"> </v>
      </c>
      <c r="N427" s="998" t="str">
        <f t="shared" si="39"/>
        <v xml:space="preserve"> </v>
      </c>
      <c r="P427" s="38">
        <f t="shared" si="40"/>
        <v>0</v>
      </c>
      <c r="S427" s="823"/>
      <c r="T427" s="823"/>
      <c r="U427" s="823"/>
      <c r="V427" s="638"/>
      <c r="W427" s="990"/>
      <c r="X427" s="686" t="str">
        <f t="shared" si="41"/>
        <v xml:space="preserve"> </v>
      </c>
      <c r="Y427" s="786" t="str">
        <f t="shared" si="42"/>
        <v xml:space="preserve">  </v>
      </c>
    </row>
    <row r="428" spans="1:25" ht="18.75" x14ac:dyDescent="0.3">
      <c r="A428" s="638"/>
      <c r="B428" s="638"/>
      <c r="C428" s="624"/>
      <c r="D428" s="638"/>
      <c r="E428" s="624"/>
      <c r="F428" s="901"/>
      <c r="G428" s="638"/>
      <c r="H428" s="638"/>
      <c r="I428" s="638"/>
      <c r="J428" s="901"/>
      <c r="K428" s="638"/>
      <c r="L428" s="637" t="str">
        <f t="shared" si="37"/>
        <v xml:space="preserve"> </v>
      </c>
      <c r="M428" s="637" t="str">
        <f t="shared" si="38"/>
        <v xml:space="preserve"> </v>
      </c>
      <c r="N428" s="998" t="str">
        <f t="shared" si="39"/>
        <v xml:space="preserve"> </v>
      </c>
      <c r="P428" s="38">
        <f t="shared" si="40"/>
        <v>0</v>
      </c>
      <c r="S428" s="823"/>
      <c r="T428" s="823"/>
      <c r="U428" s="823"/>
      <c r="V428" s="638"/>
      <c r="W428" s="990"/>
      <c r="X428" s="686" t="str">
        <f t="shared" si="41"/>
        <v xml:space="preserve"> </v>
      </c>
      <c r="Y428" s="786" t="str">
        <f t="shared" si="42"/>
        <v xml:space="preserve">  </v>
      </c>
    </row>
    <row r="429" spans="1:25" ht="18.75" x14ac:dyDescent="0.3">
      <c r="A429" s="638"/>
      <c r="B429" s="638"/>
      <c r="C429" s="624"/>
      <c r="D429" s="638"/>
      <c r="E429" s="624"/>
      <c r="F429" s="901"/>
      <c r="G429" s="638"/>
      <c r="H429" s="638"/>
      <c r="I429" s="638"/>
      <c r="J429" s="901"/>
      <c r="K429" s="638"/>
      <c r="L429" s="637" t="str">
        <f t="shared" si="37"/>
        <v xml:space="preserve"> </v>
      </c>
      <c r="M429" s="637" t="str">
        <f t="shared" si="38"/>
        <v xml:space="preserve"> </v>
      </c>
      <c r="N429" s="998" t="str">
        <f t="shared" si="39"/>
        <v xml:space="preserve"> </v>
      </c>
      <c r="P429" s="38">
        <f t="shared" si="40"/>
        <v>0</v>
      </c>
      <c r="S429" s="823"/>
      <c r="T429" s="823"/>
      <c r="U429" s="823"/>
      <c r="V429" s="638"/>
      <c r="W429" s="990"/>
      <c r="X429" s="686" t="str">
        <f t="shared" si="41"/>
        <v xml:space="preserve"> </v>
      </c>
      <c r="Y429" s="786" t="str">
        <f t="shared" si="42"/>
        <v xml:space="preserve">  </v>
      </c>
    </row>
    <row r="430" spans="1:25" ht="18.75" x14ac:dyDescent="0.3">
      <c r="A430" s="638"/>
      <c r="B430" s="638"/>
      <c r="C430" s="624"/>
      <c r="D430" s="638"/>
      <c r="E430" s="624"/>
      <c r="F430" s="901"/>
      <c r="G430" s="638"/>
      <c r="H430" s="638"/>
      <c r="I430" s="638"/>
      <c r="J430" s="901"/>
      <c r="K430" s="638"/>
      <c r="L430" s="637" t="str">
        <f t="shared" si="37"/>
        <v xml:space="preserve"> </v>
      </c>
      <c r="M430" s="637" t="str">
        <f t="shared" si="38"/>
        <v xml:space="preserve"> </v>
      </c>
      <c r="N430" s="998" t="str">
        <f t="shared" si="39"/>
        <v xml:space="preserve"> </v>
      </c>
      <c r="P430" s="38">
        <f t="shared" si="40"/>
        <v>0</v>
      </c>
      <c r="S430" s="823"/>
      <c r="T430" s="823"/>
      <c r="U430" s="823"/>
      <c r="V430" s="638"/>
      <c r="W430" s="990"/>
      <c r="X430" s="686" t="str">
        <f t="shared" si="41"/>
        <v xml:space="preserve"> </v>
      </c>
      <c r="Y430" s="786" t="str">
        <f t="shared" si="42"/>
        <v xml:space="preserve">  </v>
      </c>
    </row>
    <row r="431" spans="1:25" ht="18.75" x14ac:dyDescent="0.3">
      <c r="A431" s="638"/>
      <c r="B431" s="638"/>
      <c r="C431" s="624"/>
      <c r="D431" s="638"/>
      <c r="E431" s="624"/>
      <c r="F431" s="901"/>
      <c r="G431" s="638"/>
      <c r="H431" s="638"/>
      <c r="I431" s="638"/>
      <c r="J431" s="901"/>
      <c r="K431" s="638"/>
      <c r="L431" s="637" t="str">
        <f t="shared" si="37"/>
        <v xml:space="preserve"> </v>
      </c>
      <c r="M431" s="637" t="str">
        <f t="shared" si="38"/>
        <v xml:space="preserve"> </v>
      </c>
      <c r="N431" s="998" t="str">
        <f t="shared" si="39"/>
        <v xml:space="preserve"> </v>
      </c>
      <c r="P431" s="38">
        <f t="shared" si="40"/>
        <v>0</v>
      </c>
      <c r="S431" s="823"/>
      <c r="T431" s="823"/>
      <c r="U431" s="823"/>
      <c r="V431" s="638"/>
      <c r="W431" s="990"/>
      <c r="X431" s="686" t="str">
        <f t="shared" si="41"/>
        <v xml:space="preserve"> </v>
      </c>
      <c r="Y431" s="786" t="str">
        <f t="shared" si="42"/>
        <v xml:space="preserve">  </v>
      </c>
    </row>
    <row r="432" spans="1:25" ht="18.75" x14ac:dyDescent="0.3">
      <c r="A432" s="638"/>
      <c r="B432" s="638"/>
      <c r="C432" s="624"/>
      <c r="D432" s="638"/>
      <c r="E432" s="624"/>
      <c r="F432" s="901"/>
      <c r="G432" s="638"/>
      <c r="H432" s="638"/>
      <c r="I432" s="638"/>
      <c r="J432" s="901"/>
      <c r="K432" s="638"/>
      <c r="L432" s="637" t="str">
        <f t="shared" si="37"/>
        <v xml:space="preserve"> </v>
      </c>
      <c r="M432" s="637" t="str">
        <f t="shared" si="38"/>
        <v xml:space="preserve"> </v>
      </c>
      <c r="N432" s="998" t="str">
        <f t="shared" si="39"/>
        <v xml:space="preserve"> </v>
      </c>
      <c r="P432" s="38">
        <f t="shared" si="40"/>
        <v>0</v>
      </c>
      <c r="S432" s="823"/>
      <c r="T432" s="823"/>
      <c r="U432" s="823"/>
      <c r="V432" s="638"/>
      <c r="W432" s="990"/>
      <c r="X432" s="686" t="str">
        <f t="shared" si="41"/>
        <v xml:space="preserve"> </v>
      </c>
      <c r="Y432" s="786" t="str">
        <f t="shared" si="42"/>
        <v xml:space="preserve">  </v>
      </c>
    </row>
    <row r="433" spans="1:25" ht="18.75" x14ac:dyDescent="0.3">
      <c r="A433" s="638"/>
      <c r="B433" s="638"/>
      <c r="C433" s="624"/>
      <c r="D433" s="638"/>
      <c r="E433" s="624"/>
      <c r="F433" s="901"/>
      <c r="G433" s="638"/>
      <c r="H433" s="638"/>
      <c r="I433" s="638"/>
      <c r="J433" s="901"/>
      <c r="K433" s="638"/>
      <c r="L433" s="637" t="str">
        <f t="shared" si="37"/>
        <v xml:space="preserve"> </v>
      </c>
      <c r="M433" s="637" t="str">
        <f t="shared" si="38"/>
        <v xml:space="preserve"> </v>
      </c>
      <c r="N433" s="998" t="str">
        <f t="shared" si="39"/>
        <v xml:space="preserve"> </v>
      </c>
      <c r="P433" s="38">
        <f t="shared" si="40"/>
        <v>0</v>
      </c>
      <c r="S433" s="823"/>
      <c r="T433" s="823"/>
      <c r="U433" s="823"/>
      <c r="V433" s="638"/>
      <c r="W433" s="990"/>
      <c r="X433" s="686" t="str">
        <f t="shared" si="41"/>
        <v xml:space="preserve"> </v>
      </c>
      <c r="Y433" s="786" t="str">
        <f t="shared" si="42"/>
        <v xml:space="preserve">  </v>
      </c>
    </row>
    <row r="434" spans="1:25" ht="18.75" x14ac:dyDescent="0.3">
      <c r="A434" s="638"/>
      <c r="B434" s="638"/>
      <c r="C434" s="624"/>
      <c r="D434" s="638"/>
      <c r="E434" s="624"/>
      <c r="F434" s="901"/>
      <c r="G434" s="638"/>
      <c r="H434" s="638"/>
      <c r="I434" s="638"/>
      <c r="J434" s="901"/>
      <c r="K434" s="638"/>
      <c r="L434" s="637" t="str">
        <f t="shared" si="37"/>
        <v xml:space="preserve"> </v>
      </c>
      <c r="M434" s="637" t="str">
        <f t="shared" si="38"/>
        <v xml:space="preserve"> </v>
      </c>
      <c r="N434" s="998" t="str">
        <f t="shared" si="39"/>
        <v xml:space="preserve"> </v>
      </c>
      <c r="P434" s="38">
        <f t="shared" si="40"/>
        <v>0</v>
      </c>
      <c r="S434" s="823"/>
      <c r="T434" s="823"/>
      <c r="U434" s="823"/>
      <c r="V434" s="638"/>
      <c r="W434" s="990"/>
      <c r="X434" s="686" t="str">
        <f t="shared" si="41"/>
        <v xml:space="preserve"> </v>
      </c>
      <c r="Y434" s="786" t="str">
        <f t="shared" si="42"/>
        <v xml:space="preserve">  </v>
      </c>
    </row>
    <row r="435" spans="1:25" ht="18.75" x14ac:dyDescent="0.3">
      <c r="A435" s="638"/>
      <c r="B435" s="638"/>
      <c r="C435" s="624"/>
      <c r="D435" s="638"/>
      <c r="E435" s="624"/>
      <c r="F435" s="901"/>
      <c r="G435" s="638"/>
      <c r="H435" s="638"/>
      <c r="I435" s="638"/>
      <c r="J435" s="901"/>
      <c r="K435" s="638"/>
      <c r="L435" s="637" t="str">
        <f t="shared" si="37"/>
        <v xml:space="preserve"> </v>
      </c>
      <c r="M435" s="637" t="str">
        <f t="shared" si="38"/>
        <v xml:space="preserve"> </v>
      </c>
      <c r="N435" s="998" t="str">
        <f t="shared" si="39"/>
        <v xml:space="preserve"> </v>
      </c>
      <c r="P435" s="38">
        <f t="shared" si="40"/>
        <v>0</v>
      </c>
      <c r="S435" s="823"/>
      <c r="T435" s="823"/>
      <c r="U435" s="823"/>
      <c r="V435" s="638"/>
      <c r="W435" s="990"/>
      <c r="X435" s="686" t="str">
        <f t="shared" si="41"/>
        <v xml:space="preserve"> </v>
      </c>
      <c r="Y435" s="786" t="str">
        <f t="shared" si="42"/>
        <v xml:space="preserve">  </v>
      </c>
    </row>
    <row r="436" spans="1:25" ht="18.75" x14ac:dyDescent="0.3">
      <c r="A436" s="638"/>
      <c r="B436" s="638"/>
      <c r="C436" s="624"/>
      <c r="D436" s="638"/>
      <c r="E436" s="624"/>
      <c r="F436" s="901"/>
      <c r="G436" s="638"/>
      <c r="H436" s="638"/>
      <c r="I436" s="638"/>
      <c r="J436" s="901"/>
      <c r="K436" s="638"/>
      <c r="L436" s="637" t="str">
        <f t="shared" si="37"/>
        <v xml:space="preserve"> </v>
      </c>
      <c r="M436" s="637" t="str">
        <f t="shared" si="38"/>
        <v xml:space="preserve"> </v>
      </c>
      <c r="N436" s="998" t="str">
        <f t="shared" si="39"/>
        <v xml:space="preserve"> </v>
      </c>
      <c r="P436" s="38">
        <f t="shared" si="40"/>
        <v>0</v>
      </c>
      <c r="S436" s="823"/>
      <c r="T436" s="823"/>
      <c r="U436" s="823"/>
      <c r="V436" s="638"/>
      <c r="W436" s="990"/>
      <c r="X436" s="686" t="str">
        <f t="shared" si="41"/>
        <v xml:space="preserve"> </v>
      </c>
      <c r="Y436" s="786" t="str">
        <f t="shared" si="42"/>
        <v xml:space="preserve">  </v>
      </c>
    </row>
    <row r="437" spans="1:25" ht="18.75" x14ac:dyDescent="0.3">
      <c r="A437" s="638"/>
      <c r="B437" s="638"/>
      <c r="C437" s="624"/>
      <c r="D437" s="638"/>
      <c r="E437" s="624"/>
      <c r="F437" s="901"/>
      <c r="G437" s="638"/>
      <c r="H437" s="638"/>
      <c r="I437" s="638"/>
      <c r="J437" s="901"/>
      <c r="K437" s="638"/>
      <c r="L437" s="637" t="str">
        <f t="shared" si="37"/>
        <v xml:space="preserve"> </v>
      </c>
      <c r="M437" s="637" t="str">
        <f t="shared" si="38"/>
        <v xml:space="preserve"> </v>
      </c>
      <c r="N437" s="998" t="str">
        <f t="shared" si="39"/>
        <v xml:space="preserve"> </v>
      </c>
      <c r="P437" s="38">
        <f t="shared" si="40"/>
        <v>0</v>
      </c>
      <c r="S437" s="823"/>
      <c r="T437" s="823"/>
      <c r="U437" s="823"/>
      <c r="V437" s="638"/>
      <c r="W437" s="990"/>
      <c r="X437" s="686" t="str">
        <f t="shared" si="41"/>
        <v xml:space="preserve"> </v>
      </c>
      <c r="Y437" s="786" t="str">
        <f t="shared" si="42"/>
        <v xml:space="preserve">  </v>
      </c>
    </row>
    <row r="438" spans="1:25" ht="18.75" x14ac:dyDescent="0.3">
      <c r="A438" s="638"/>
      <c r="B438" s="638"/>
      <c r="C438" s="624"/>
      <c r="D438" s="638"/>
      <c r="E438" s="624"/>
      <c r="F438" s="901"/>
      <c r="G438" s="638"/>
      <c r="H438" s="638"/>
      <c r="I438" s="638"/>
      <c r="J438" s="901"/>
      <c r="K438" s="638"/>
      <c r="L438" s="637" t="str">
        <f t="shared" si="37"/>
        <v xml:space="preserve"> </v>
      </c>
      <c r="M438" s="637" t="str">
        <f t="shared" si="38"/>
        <v xml:space="preserve"> </v>
      </c>
      <c r="N438" s="998" t="str">
        <f t="shared" si="39"/>
        <v xml:space="preserve"> </v>
      </c>
      <c r="P438" s="38">
        <f t="shared" si="40"/>
        <v>0</v>
      </c>
      <c r="S438" s="823"/>
      <c r="T438" s="823"/>
      <c r="U438" s="823"/>
      <c r="V438" s="638"/>
      <c r="W438" s="990"/>
      <c r="X438" s="686" t="str">
        <f t="shared" si="41"/>
        <v xml:space="preserve"> </v>
      </c>
      <c r="Y438" s="786" t="str">
        <f t="shared" si="42"/>
        <v xml:space="preserve">  </v>
      </c>
    </row>
    <row r="439" spans="1:25" ht="18.75" x14ac:dyDescent="0.3">
      <c r="A439" s="638"/>
      <c r="B439" s="638"/>
      <c r="C439" s="624"/>
      <c r="D439" s="638"/>
      <c r="E439" s="624"/>
      <c r="F439" s="901"/>
      <c r="G439" s="638"/>
      <c r="H439" s="638"/>
      <c r="I439" s="638"/>
      <c r="J439" s="901"/>
      <c r="K439" s="638"/>
      <c r="L439" s="637" t="str">
        <f t="shared" si="37"/>
        <v xml:space="preserve"> </v>
      </c>
      <c r="M439" s="637" t="str">
        <f t="shared" si="38"/>
        <v xml:space="preserve"> </v>
      </c>
      <c r="N439" s="998" t="str">
        <f t="shared" si="39"/>
        <v xml:space="preserve"> </v>
      </c>
      <c r="P439" s="38">
        <f t="shared" si="40"/>
        <v>0</v>
      </c>
      <c r="S439" s="823"/>
      <c r="T439" s="823"/>
      <c r="U439" s="823"/>
      <c r="V439" s="638"/>
      <c r="W439" s="990"/>
      <c r="X439" s="686" t="str">
        <f t="shared" si="41"/>
        <v xml:space="preserve"> </v>
      </c>
      <c r="Y439" s="786" t="str">
        <f t="shared" si="42"/>
        <v xml:space="preserve">  </v>
      </c>
    </row>
    <row r="440" spans="1:25" ht="18.75" x14ac:dyDescent="0.3">
      <c r="A440" s="638"/>
      <c r="B440" s="638"/>
      <c r="C440" s="624"/>
      <c r="D440" s="638"/>
      <c r="E440" s="624"/>
      <c r="F440" s="901"/>
      <c r="G440" s="638"/>
      <c r="H440" s="638"/>
      <c r="I440" s="638"/>
      <c r="J440" s="901"/>
      <c r="K440" s="638"/>
      <c r="L440" s="637" t="str">
        <f t="shared" si="37"/>
        <v xml:space="preserve"> </v>
      </c>
      <c r="M440" s="637" t="str">
        <f t="shared" si="38"/>
        <v xml:space="preserve"> </v>
      </c>
      <c r="N440" s="998" t="str">
        <f t="shared" si="39"/>
        <v xml:space="preserve"> </v>
      </c>
      <c r="P440" s="38">
        <f t="shared" si="40"/>
        <v>0</v>
      </c>
      <c r="S440" s="823"/>
      <c r="T440" s="823"/>
      <c r="U440" s="823"/>
      <c r="V440" s="638"/>
      <c r="W440" s="990"/>
      <c r="X440" s="686" t="str">
        <f t="shared" si="41"/>
        <v xml:space="preserve"> </v>
      </c>
      <c r="Y440" s="786" t="str">
        <f t="shared" si="42"/>
        <v xml:space="preserve">  </v>
      </c>
    </row>
    <row r="441" spans="1:25" ht="18.75" x14ac:dyDescent="0.3">
      <c r="A441" s="638"/>
      <c r="B441" s="638"/>
      <c r="C441" s="624"/>
      <c r="D441" s="638"/>
      <c r="E441" s="624"/>
      <c r="F441" s="901"/>
      <c r="G441" s="638"/>
      <c r="H441" s="638"/>
      <c r="I441" s="638"/>
      <c r="J441" s="901"/>
      <c r="K441" s="638"/>
      <c r="L441" s="637" t="str">
        <f t="shared" si="37"/>
        <v xml:space="preserve"> </v>
      </c>
      <c r="M441" s="637" t="str">
        <f t="shared" si="38"/>
        <v xml:space="preserve"> </v>
      </c>
      <c r="N441" s="998" t="str">
        <f t="shared" si="39"/>
        <v xml:space="preserve"> </v>
      </c>
      <c r="P441" s="38">
        <f t="shared" si="40"/>
        <v>0</v>
      </c>
      <c r="S441" s="823"/>
      <c r="T441" s="823"/>
      <c r="U441" s="823"/>
      <c r="V441" s="638"/>
      <c r="W441" s="990"/>
      <c r="X441" s="686" t="str">
        <f t="shared" si="41"/>
        <v xml:space="preserve"> </v>
      </c>
      <c r="Y441" s="786" t="str">
        <f t="shared" si="42"/>
        <v xml:space="preserve">  </v>
      </c>
    </row>
    <row r="442" spans="1:25" ht="18.75" x14ac:dyDescent="0.3">
      <c r="A442" s="638"/>
      <c r="B442" s="638"/>
      <c r="C442" s="624"/>
      <c r="D442" s="638"/>
      <c r="E442" s="624"/>
      <c r="F442" s="901"/>
      <c r="G442" s="638"/>
      <c r="H442" s="638"/>
      <c r="I442" s="638"/>
      <c r="J442" s="901"/>
      <c r="K442" s="638"/>
      <c r="L442" s="637" t="str">
        <f t="shared" si="37"/>
        <v xml:space="preserve"> </v>
      </c>
      <c r="M442" s="637" t="str">
        <f t="shared" si="38"/>
        <v xml:space="preserve"> </v>
      </c>
      <c r="N442" s="998" t="str">
        <f t="shared" si="39"/>
        <v xml:space="preserve"> </v>
      </c>
      <c r="P442" s="38">
        <f t="shared" si="40"/>
        <v>0</v>
      </c>
      <c r="S442" s="823"/>
      <c r="T442" s="823"/>
      <c r="U442" s="823"/>
      <c r="V442" s="638"/>
      <c r="W442" s="990"/>
      <c r="X442" s="686" t="str">
        <f t="shared" si="41"/>
        <v xml:space="preserve"> </v>
      </c>
      <c r="Y442" s="786" t="str">
        <f t="shared" si="42"/>
        <v xml:space="preserve">  </v>
      </c>
    </row>
    <row r="443" spans="1:25" ht="18.75" x14ac:dyDescent="0.3">
      <c r="A443" s="638"/>
      <c r="B443" s="638"/>
      <c r="C443" s="624"/>
      <c r="D443" s="638"/>
      <c r="E443" s="624"/>
      <c r="F443" s="901"/>
      <c r="G443" s="638"/>
      <c r="H443" s="638"/>
      <c r="I443" s="638"/>
      <c r="J443" s="901"/>
      <c r="K443" s="638"/>
      <c r="L443" s="637" t="str">
        <f t="shared" si="37"/>
        <v xml:space="preserve"> </v>
      </c>
      <c r="M443" s="637" t="str">
        <f t="shared" si="38"/>
        <v xml:space="preserve"> </v>
      </c>
      <c r="N443" s="998" t="str">
        <f t="shared" si="39"/>
        <v xml:space="preserve"> </v>
      </c>
      <c r="P443" s="38">
        <f t="shared" si="40"/>
        <v>0</v>
      </c>
      <c r="S443" s="823"/>
      <c r="T443" s="823"/>
      <c r="U443" s="823"/>
      <c r="V443" s="638"/>
      <c r="W443" s="990"/>
      <c r="X443" s="686" t="str">
        <f t="shared" si="41"/>
        <v xml:space="preserve"> </v>
      </c>
      <c r="Y443" s="786" t="str">
        <f t="shared" si="42"/>
        <v xml:space="preserve">  </v>
      </c>
    </row>
    <row r="444" spans="1:25" ht="18.75" x14ac:dyDescent="0.3">
      <c r="A444" s="638"/>
      <c r="B444" s="638"/>
      <c r="C444" s="624"/>
      <c r="D444" s="638"/>
      <c r="E444" s="624"/>
      <c r="F444" s="901"/>
      <c r="G444" s="638"/>
      <c r="H444" s="638"/>
      <c r="I444" s="638"/>
      <c r="J444" s="901"/>
      <c r="K444" s="638"/>
      <c r="L444" s="637" t="str">
        <f t="shared" si="37"/>
        <v xml:space="preserve"> </v>
      </c>
      <c r="M444" s="637" t="str">
        <f t="shared" si="38"/>
        <v xml:space="preserve"> </v>
      </c>
      <c r="N444" s="998" t="str">
        <f t="shared" si="39"/>
        <v xml:space="preserve"> </v>
      </c>
      <c r="P444" s="38">
        <f t="shared" si="40"/>
        <v>0</v>
      </c>
      <c r="S444" s="823"/>
      <c r="T444" s="823"/>
      <c r="U444" s="823"/>
      <c r="V444" s="638"/>
      <c r="W444" s="990"/>
      <c r="X444" s="686" t="str">
        <f t="shared" si="41"/>
        <v xml:space="preserve"> </v>
      </c>
      <c r="Y444" s="786" t="str">
        <f t="shared" si="42"/>
        <v xml:space="preserve">  </v>
      </c>
    </row>
    <row r="445" spans="1:25" ht="18.75" x14ac:dyDescent="0.3">
      <c r="A445" s="638"/>
      <c r="B445" s="638"/>
      <c r="C445" s="624"/>
      <c r="D445" s="638"/>
      <c r="E445" s="624"/>
      <c r="F445" s="901"/>
      <c r="G445" s="638"/>
      <c r="H445" s="638"/>
      <c r="I445" s="638"/>
      <c r="J445" s="901"/>
      <c r="K445" s="638"/>
      <c r="L445" s="637" t="str">
        <f t="shared" si="37"/>
        <v xml:space="preserve"> </v>
      </c>
      <c r="M445" s="637" t="str">
        <f t="shared" si="38"/>
        <v xml:space="preserve"> </v>
      </c>
      <c r="N445" s="998" t="str">
        <f t="shared" si="39"/>
        <v xml:space="preserve"> </v>
      </c>
      <c r="P445" s="38">
        <f t="shared" si="40"/>
        <v>0</v>
      </c>
      <c r="S445" s="823"/>
      <c r="T445" s="823"/>
      <c r="U445" s="823"/>
      <c r="V445" s="638"/>
      <c r="W445" s="990"/>
      <c r="X445" s="686" t="str">
        <f t="shared" si="41"/>
        <v xml:space="preserve"> </v>
      </c>
      <c r="Y445" s="786" t="str">
        <f t="shared" si="42"/>
        <v xml:space="preserve">  </v>
      </c>
    </row>
    <row r="446" spans="1:25" ht="18.75" x14ac:dyDescent="0.3">
      <c r="A446" s="638"/>
      <c r="B446" s="638"/>
      <c r="C446" s="624"/>
      <c r="D446" s="638"/>
      <c r="E446" s="624"/>
      <c r="F446" s="901"/>
      <c r="G446" s="638"/>
      <c r="H446" s="638"/>
      <c r="I446" s="638"/>
      <c r="J446" s="901"/>
      <c r="K446" s="638"/>
      <c r="L446" s="637" t="str">
        <f t="shared" si="37"/>
        <v xml:space="preserve"> </v>
      </c>
      <c r="M446" s="637" t="str">
        <f t="shared" si="38"/>
        <v xml:space="preserve"> </v>
      </c>
      <c r="N446" s="998" t="str">
        <f t="shared" si="39"/>
        <v xml:space="preserve"> </v>
      </c>
      <c r="P446" s="38">
        <f t="shared" si="40"/>
        <v>0</v>
      </c>
      <c r="S446" s="823"/>
      <c r="T446" s="823"/>
      <c r="U446" s="823"/>
      <c r="V446" s="638"/>
      <c r="W446" s="990"/>
      <c r="X446" s="686" t="str">
        <f t="shared" si="41"/>
        <v xml:space="preserve"> </v>
      </c>
      <c r="Y446" s="786" t="str">
        <f t="shared" si="42"/>
        <v xml:space="preserve">  </v>
      </c>
    </row>
    <row r="447" spans="1:25" ht="18.75" x14ac:dyDescent="0.3">
      <c r="A447" s="638"/>
      <c r="B447" s="638"/>
      <c r="C447" s="624"/>
      <c r="D447" s="638"/>
      <c r="E447" s="624"/>
      <c r="F447" s="901"/>
      <c r="G447" s="638"/>
      <c r="H447" s="638"/>
      <c r="I447" s="638"/>
      <c r="J447" s="901"/>
      <c r="K447" s="638"/>
      <c r="L447" s="637" t="str">
        <f t="shared" si="37"/>
        <v xml:space="preserve"> </v>
      </c>
      <c r="M447" s="637" t="str">
        <f t="shared" si="38"/>
        <v xml:space="preserve"> </v>
      </c>
      <c r="N447" s="998" t="str">
        <f t="shared" si="39"/>
        <v xml:space="preserve"> </v>
      </c>
      <c r="P447" s="38">
        <f t="shared" si="40"/>
        <v>0</v>
      </c>
      <c r="S447" s="823"/>
      <c r="T447" s="823"/>
      <c r="U447" s="823"/>
      <c r="V447" s="638"/>
      <c r="W447" s="990"/>
      <c r="X447" s="686" t="str">
        <f t="shared" si="41"/>
        <v xml:space="preserve"> </v>
      </c>
      <c r="Y447" s="786" t="str">
        <f t="shared" si="42"/>
        <v xml:space="preserve">  </v>
      </c>
    </row>
    <row r="448" spans="1:25" ht="18.75" x14ac:dyDescent="0.3">
      <c r="A448" s="638"/>
      <c r="B448" s="638"/>
      <c r="C448" s="624"/>
      <c r="D448" s="638"/>
      <c r="E448" s="624"/>
      <c r="F448" s="901"/>
      <c r="G448" s="638"/>
      <c r="H448" s="638"/>
      <c r="I448" s="638"/>
      <c r="J448" s="901"/>
      <c r="K448" s="638"/>
      <c r="L448" s="637" t="str">
        <f t="shared" si="37"/>
        <v xml:space="preserve"> </v>
      </c>
      <c r="M448" s="637" t="str">
        <f t="shared" si="38"/>
        <v xml:space="preserve"> </v>
      </c>
      <c r="N448" s="998" t="str">
        <f t="shared" si="39"/>
        <v xml:space="preserve"> </v>
      </c>
      <c r="P448" s="38">
        <f t="shared" si="40"/>
        <v>0</v>
      </c>
      <c r="S448" s="823"/>
      <c r="T448" s="823"/>
      <c r="U448" s="823"/>
      <c r="V448" s="638"/>
      <c r="W448" s="990"/>
      <c r="X448" s="686" t="str">
        <f t="shared" si="41"/>
        <v xml:space="preserve"> </v>
      </c>
      <c r="Y448" s="786" t="str">
        <f t="shared" si="42"/>
        <v xml:space="preserve">  </v>
      </c>
    </row>
    <row r="449" spans="1:25" ht="18.75" x14ac:dyDescent="0.3">
      <c r="A449" s="638"/>
      <c r="B449" s="638"/>
      <c r="C449" s="624"/>
      <c r="D449" s="638"/>
      <c r="E449" s="624"/>
      <c r="F449" s="901"/>
      <c r="G449" s="638"/>
      <c r="H449" s="638"/>
      <c r="I449" s="638"/>
      <c r="J449" s="901"/>
      <c r="K449" s="638"/>
      <c r="L449" s="637" t="str">
        <f t="shared" si="37"/>
        <v xml:space="preserve"> </v>
      </c>
      <c r="M449" s="637" t="str">
        <f t="shared" si="38"/>
        <v xml:space="preserve"> </v>
      </c>
      <c r="N449" s="998" t="str">
        <f t="shared" si="39"/>
        <v xml:space="preserve"> </v>
      </c>
      <c r="P449" s="38">
        <f t="shared" si="40"/>
        <v>0</v>
      </c>
      <c r="S449" s="823"/>
      <c r="T449" s="823"/>
      <c r="U449" s="823"/>
      <c r="V449" s="638"/>
      <c r="W449" s="990"/>
      <c r="X449" s="686" t="str">
        <f t="shared" si="41"/>
        <v xml:space="preserve"> </v>
      </c>
      <c r="Y449" s="786" t="str">
        <f t="shared" si="42"/>
        <v xml:space="preserve">  </v>
      </c>
    </row>
    <row r="450" spans="1:25" ht="18.75" x14ac:dyDescent="0.3">
      <c r="A450" s="638"/>
      <c r="B450" s="638"/>
      <c r="C450" s="624"/>
      <c r="D450" s="638"/>
      <c r="E450" s="624"/>
      <c r="F450" s="901"/>
      <c r="G450" s="638"/>
      <c r="H450" s="638"/>
      <c r="I450" s="638"/>
      <c r="J450" s="901"/>
      <c r="K450" s="638"/>
      <c r="L450" s="637" t="str">
        <f t="shared" si="37"/>
        <v xml:space="preserve"> </v>
      </c>
      <c r="M450" s="637" t="str">
        <f t="shared" si="38"/>
        <v xml:space="preserve"> </v>
      </c>
      <c r="N450" s="998" t="str">
        <f t="shared" si="39"/>
        <v xml:space="preserve"> </v>
      </c>
      <c r="P450" s="38">
        <f t="shared" si="40"/>
        <v>0</v>
      </c>
      <c r="S450" s="823"/>
      <c r="T450" s="823"/>
      <c r="U450" s="823"/>
      <c r="V450" s="638"/>
      <c r="W450" s="990"/>
      <c r="X450" s="686" t="str">
        <f t="shared" si="41"/>
        <v xml:space="preserve"> </v>
      </c>
      <c r="Y450" s="786" t="str">
        <f t="shared" si="42"/>
        <v xml:space="preserve">  </v>
      </c>
    </row>
    <row r="451" spans="1:25" ht="18.75" x14ac:dyDescent="0.3">
      <c r="A451" s="638"/>
      <c r="B451" s="638"/>
      <c r="C451" s="624"/>
      <c r="D451" s="638"/>
      <c r="E451" s="624"/>
      <c r="F451" s="901"/>
      <c r="G451" s="638"/>
      <c r="H451" s="638"/>
      <c r="I451" s="638"/>
      <c r="J451" s="901"/>
      <c r="K451" s="638"/>
      <c r="L451" s="637" t="str">
        <f t="shared" si="37"/>
        <v xml:space="preserve"> </v>
      </c>
      <c r="M451" s="637" t="str">
        <f t="shared" si="38"/>
        <v xml:space="preserve"> </v>
      </c>
      <c r="N451" s="998" t="str">
        <f t="shared" si="39"/>
        <v xml:space="preserve"> </v>
      </c>
      <c r="P451" s="38">
        <f t="shared" si="40"/>
        <v>0</v>
      </c>
      <c r="S451" s="823"/>
      <c r="T451" s="823"/>
      <c r="U451" s="823"/>
      <c r="V451" s="638"/>
      <c r="W451" s="990"/>
      <c r="X451" s="686" t="str">
        <f t="shared" si="41"/>
        <v xml:space="preserve"> </v>
      </c>
      <c r="Y451" s="786" t="str">
        <f t="shared" si="42"/>
        <v xml:space="preserve">  </v>
      </c>
    </row>
    <row r="452" spans="1:25" ht="18.75" x14ac:dyDescent="0.3">
      <c r="A452" s="638"/>
      <c r="B452" s="638"/>
      <c r="C452" s="624"/>
      <c r="D452" s="638"/>
      <c r="E452" s="624"/>
      <c r="F452" s="901"/>
      <c r="G452" s="638"/>
      <c r="H452" s="638"/>
      <c r="I452" s="638"/>
      <c r="J452" s="901"/>
      <c r="K452" s="638"/>
      <c r="L452" s="637" t="str">
        <f t="shared" si="37"/>
        <v xml:space="preserve"> </v>
      </c>
      <c r="M452" s="637" t="str">
        <f t="shared" si="38"/>
        <v xml:space="preserve"> </v>
      </c>
      <c r="N452" s="998" t="str">
        <f t="shared" si="39"/>
        <v xml:space="preserve"> </v>
      </c>
      <c r="P452" s="38">
        <f t="shared" si="40"/>
        <v>0</v>
      </c>
      <c r="S452" s="823"/>
      <c r="T452" s="823"/>
      <c r="U452" s="823"/>
      <c r="V452" s="638"/>
      <c r="W452" s="990"/>
      <c r="X452" s="686" t="str">
        <f t="shared" si="41"/>
        <v xml:space="preserve"> </v>
      </c>
      <c r="Y452" s="786" t="str">
        <f t="shared" si="42"/>
        <v xml:space="preserve">  </v>
      </c>
    </row>
    <row r="453" spans="1:25" ht="18.75" x14ac:dyDescent="0.3">
      <c r="A453" s="638"/>
      <c r="B453" s="638"/>
      <c r="C453" s="624"/>
      <c r="D453" s="638"/>
      <c r="E453" s="624"/>
      <c r="F453" s="901"/>
      <c r="G453" s="638"/>
      <c r="H453" s="638"/>
      <c r="I453" s="638"/>
      <c r="J453" s="901"/>
      <c r="K453" s="638"/>
      <c r="L453" s="637" t="str">
        <f t="shared" si="37"/>
        <v xml:space="preserve"> </v>
      </c>
      <c r="M453" s="637" t="str">
        <f t="shared" si="38"/>
        <v xml:space="preserve"> </v>
      </c>
      <c r="N453" s="998" t="str">
        <f t="shared" si="39"/>
        <v xml:space="preserve"> </v>
      </c>
      <c r="P453" s="38">
        <f t="shared" si="40"/>
        <v>0</v>
      </c>
      <c r="S453" s="823"/>
      <c r="T453" s="823"/>
      <c r="U453" s="823"/>
      <c r="V453" s="638"/>
      <c r="W453" s="990"/>
      <c r="X453" s="686" t="str">
        <f t="shared" si="41"/>
        <v xml:space="preserve"> </v>
      </c>
      <c r="Y453" s="786" t="str">
        <f t="shared" si="42"/>
        <v xml:space="preserve">  </v>
      </c>
    </row>
    <row r="454" spans="1:25" ht="18.75" x14ac:dyDescent="0.3">
      <c r="A454" s="638"/>
      <c r="B454" s="638"/>
      <c r="C454" s="624"/>
      <c r="D454" s="638"/>
      <c r="E454" s="624"/>
      <c r="F454" s="901"/>
      <c r="G454" s="638"/>
      <c r="H454" s="638"/>
      <c r="I454" s="638"/>
      <c r="J454" s="901"/>
      <c r="K454" s="638"/>
      <c r="L454" s="637" t="str">
        <f t="shared" si="37"/>
        <v xml:space="preserve"> </v>
      </c>
      <c r="M454" s="637" t="str">
        <f t="shared" si="38"/>
        <v xml:space="preserve"> </v>
      </c>
      <c r="N454" s="998" t="str">
        <f t="shared" si="39"/>
        <v xml:space="preserve"> </v>
      </c>
      <c r="P454" s="38">
        <f t="shared" si="40"/>
        <v>0</v>
      </c>
      <c r="S454" s="823"/>
      <c r="T454" s="823"/>
      <c r="U454" s="823"/>
      <c r="V454" s="638"/>
      <c r="W454" s="990"/>
      <c r="X454" s="686" t="str">
        <f t="shared" si="41"/>
        <v xml:space="preserve"> </v>
      </c>
      <c r="Y454" s="786" t="str">
        <f t="shared" si="42"/>
        <v xml:space="preserve">  </v>
      </c>
    </row>
    <row r="455" spans="1:25" ht="18.75" x14ac:dyDescent="0.3">
      <c r="A455" s="638"/>
      <c r="B455" s="638"/>
      <c r="C455" s="624"/>
      <c r="D455" s="638"/>
      <c r="E455" s="624"/>
      <c r="F455" s="901"/>
      <c r="G455" s="638"/>
      <c r="H455" s="638"/>
      <c r="I455" s="638"/>
      <c r="J455" s="901"/>
      <c r="K455" s="638"/>
      <c r="L455" s="637" t="str">
        <f t="shared" ref="L455:L518" si="43">IF(K455&gt;0,K455*0.187*10^-3," ")</f>
        <v xml:space="preserve"> </v>
      </c>
      <c r="M455" s="637" t="str">
        <f t="shared" ref="M455:M518" si="44">IFERROR(I455/H455," ")</f>
        <v xml:space="preserve"> </v>
      </c>
      <c r="N455" s="998" t="str">
        <f t="shared" ref="N455:N518" si="45">IFERROR(J455/F455," ")</f>
        <v xml:space="preserve"> </v>
      </c>
      <c r="P455" s="38">
        <f t="shared" ref="P455:P518" si="46">IF(E455="Si",1,0)</f>
        <v>0</v>
      </c>
      <c r="S455" s="823"/>
      <c r="T455" s="823"/>
      <c r="U455" s="823"/>
      <c r="V455" s="638"/>
      <c r="W455" s="990"/>
      <c r="X455" s="686" t="str">
        <f t="shared" ref="X455:X518" si="47">IF(W455&gt;0,W455*0.187*10^-3," ")</f>
        <v xml:space="preserve"> </v>
      </c>
      <c r="Y455" s="786" t="str">
        <f t="shared" si="42"/>
        <v xml:space="preserve">  </v>
      </c>
    </row>
    <row r="456" spans="1:25" ht="18.75" x14ac:dyDescent="0.3">
      <c r="A456" s="638"/>
      <c r="B456" s="638"/>
      <c r="C456" s="624"/>
      <c r="D456" s="638"/>
      <c r="E456" s="624"/>
      <c r="F456" s="901"/>
      <c r="G456" s="638"/>
      <c r="H456" s="638"/>
      <c r="I456" s="638"/>
      <c r="J456" s="901"/>
      <c r="K456" s="638"/>
      <c r="L456" s="637" t="str">
        <f t="shared" si="43"/>
        <v xml:space="preserve"> </v>
      </c>
      <c r="M456" s="637" t="str">
        <f t="shared" si="44"/>
        <v xml:space="preserve"> </v>
      </c>
      <c r="N456" s="998" t="str">
        <f t="shared" si="45"/>
        <v xml:space="preserve"> </v>
      </c>
      <c r="P456" s="38">
        <f t="shared" si="46"/>
        <v>0</v>
      </c>
      <c r="S456" s="823"/>
      <c r="T456" s="823"/>
      <c r="U456" s="823"/>
      <c r="V456" s="638"/>
      <c r="W456" s="990"/>
      <c r="X456" s="686" t="str">
        <f t="shared" si="47"/>
        <v xml:space="preserve"> </v>
      </c>
      <c r="Y456" s="786" t="str">
        <f t="shared" si="42"/>
        <v xml:space="preserve">  </v>
      </c>
    </row>
    <row r="457" spans="1:25" ht="18.75" x14ac:dyDescent="0.3">
      <c r="A457" s="638"/>
      <c r="B457" s="638"/>
      <c r="C457" s="624"/>
      <c r="D457" s="638"/>
      <c r="E457" s="624"/>
      <c r="F457" s="901"/>
      <c r="G457" s="638"/>
      <c r="H457" s="638"/>
      <c r="I457" s="638"/>
      <c r="J457" s="901"/>
      <c r="K457" s="638"/>
      <c r="L457" s="637" t="str">
        <f t="shared" si="43"/>
        <v xml:space="preserve"> </v>
      </c>
      <c r="M457" s="637" t="str">
        <f t="shared" si="44"/>
        <v xml:space="preserve"> </v>
      </c>
      <c r="N457" s="998" t="str">
        <f t="shared" si="45"/>
        <v xml:space="preserve"> </v>
      </c>
      <c r="P457" s="38">
        <f t="shared" si="46"/>
        <v>0</v>
      </c>
      <c r="S457" s="823"/>
      <c r="T457" s="823"/>
      <c r="U457" s="823"/>
      <c r="V457" s="638"/>
      <c r="W457" s="990"/>
      <c r="X457" s="686" t="str">
        <f t="shared" si="47"/>
        <v xml:space="preserve"> </v>
      </c>
      <c r="Y457" s="786" t="str">
        <f t="shared" si="42"/>
        <v xml:space="preserve">  </v>
      </c>
    </row>
    <row r="458" spans="1:25" ht="18.75" x14ac:dyDescent="0.3">
      <c r="A458" s="638"/>
      <c r="B458" s="638"/>
      <c r="C458" s="624"/>
      <c r="D458" s="638"/>
      <c r="E458" s="624"/>
      <c r="F458" s="901"/>
      <c r="G458" s="638"/>
      <c r="H458" s="638"/>
      <c r="I458" s="638"/>
      <c r="J458" s="901"/>
      <c r="K458" s="638"/>
      <c r="L458" s="637" t="str">
        <f t="shared" si="43"/>
        <v xml:space="preserve"> </v>
      </c>
      <c r="M458" s="637" t="str">
        <f t="shared" si="44"/>
        <v xml:space="preserve"> </v>
      </c>
      <c r="N458" s="998" t="str">
        <f t="shared" si="45"/>
        <v xml:space="preserve"> </v>
      </c>
      <c r="P458" s="38">
        <f t="shared" si="46"/>
        <v>0</v>
      </c>
      <c r="S458" s="823"/>
      <c r="T458" s="823"/>
      <c r="U458" s="823"/>
      <c r="V458" s="638"/>
      <c r="W458" s="990"/>
      <c r="X458" s="686" t="str">
        <f t="shared" si="47"/>
        <v xml:space="preserve"> </v>
      </c>
      <c r="Y458" s="786" t="str">
        <f t="shared" si="42"/>
        <v xml:space="preserve">  </v>
      </c>
    </row>
    <row r="459" spans="1:25" ht="18.75" x14ac:dyDescent="0.3">
      <c r="A459" s="638"/>
      <c r="B459" s="638"/>
      <c r="C459" s="624"/>
      <c r="D459" s="638"/>
      <c r="E459" s="624"/>
      <c r="F459" s="901"/>
      <c r="G459" s="638"/>
      <c r="H459" s="638"/>
      <c r="I459" s="638"/>
      <c r="J459" s="901"/>
      <c r="K459" s="638"/>
      <c r="L459" s="637" t="str">
        <f t="shared" si="43"/>
        <v xml:space="preserve"> </v>
      </c>
      <c r="M459" s="637" t="str">
        <f t="shared" si="44"/>
        <v xml:space="preserve"> </v>
      </c>
      <c r="N459" s="998" t="str">
        <f t="shared" si="45"/>
        <v xml:space="preserve"> </v>
      </c>
      <c r="P459" s="38">
        <f t="shared" si="46"/>
        <v>0</v>
      </c>
      <c r="S459" s="823"/>
      <c r="T459" s="823"/>
      <c r="U459" s="823"/>
      <c r="V459" s="638"/>
      <c r="W459" s="990"/>
      <c r="X459" s="686" t="str">
        <f t="shared" si="47"/>
        <v xml:space="preserve"> </v>
      </c>
      <c r="Y459" s="786" t="str">
        <f t="shared" si="42"/>
        <v xml:space="preserve">  </v>
      </c>
    </row>
    <row r="460" spans="1:25" ht="18.75" x14ac:dyDescent="0.3">
      <c r="A460" s="638"/>
      <c r="B460" s="638"/>
      <c r="C460" s="624"/>
      <c r="D460" s="638"/>
      <c r="E460" s="624"/>
      <c r="F460" s="901"/>
      <c r="G460" s="638"/>
      <c r="H460" s="638"/>
      <c r="I460" s="638"/>
      <c r="J460" s="901"/>
      <c r="K460" s="638"/>
      <c r="L460" s="637" t="str">
        <f t="shared" si="43"/>
        <v xml:space="preserve"> </v>
      </c>
      <c r="M460" s="637" t="str">
        <f t="shared" si="44"/>
        <v xml:space="preserve"> </v>
      </c>
      <c r="N460" s="998" t="str">
        <f t="shared" si="45"/>
        <v xml:space="preserve"> </v>
      </c>
      <c r="P460" s="38">
        <f t="shared" si="46"/>
        <v>0</v>
      </c>
      <c r="S460" s="823"/>
      <c r="T460" s="823"/>
      <c r="U460" s="823"/>
      <c r="V460" s="638"/>
      <c r="W460" s="990"/>
      <c r="X460" s="686" t="str">
        <f t="shared" si="47"/>
        <v xml:space="preserve"> </v>
      </c>
      <c r="Y460" s="786" t="str">
        <f t="shared" si="42"/>
        <v xml:space="preserve">  </v>
      </c>
    </row>
    <row r="461" spans="1:25" ht="18.75" x14ac:dyDescent="0.3">
      <c r="A461" s="638"/>
      <c r="B461" s="638"/>
      <c r="C461" s="624"/>
      <c r="D461" s="638"/>
      <c r="E461" s="624"/>
      <c r="F461" s="901"/>
      <c r="G461" s="638"/>
      <c r="H461" s="638"/>
      <c r="I461" s="638"/>
      <c r="J461" s="901"/>
      <c r="K461" s="638"/>
      <c r="L461" s="637" t="str">
        <f t="shared" si="43"/>
        <v xml:space="preserve"> </v>
      </c>
      <c r="M461" s="637" t="str">
        <f t="shared" si="44"/>
        <v xml:space="preserve"> </v>
      </c>
      <c r="N461" s="998" t="str">
        <f t="shared" si="45"/>
        <v xml:space="preserve"> </v>
      </c>
      <c r="P461" s="38">
        <f t="shared" si="46"/>
        <v>0</v>
      </c>
      <c r="S461" s="823"/>
      <c r="T461" s="823"/>
      <c r="U461" s="823"/>
      <c r="V461" s="638"/>
      <c r="W461" s="990"/>
      <c r="X461" s="686" t="str">
        <f t="shared" si="47"/>
        <v xml:space="preserve"> </v>
      </c>
      <c r="Y461" s="786" t="str">
        <f t="shared" si="42"/>
        <v xml:space="preserve">  </v>
      </c>
    </row>
    <row r="462" spans="1:25" ht="18.75" x14ac:dyDescent="0.3">
      <c r="A462" s="638"/>
      <c r="B462" s="638"/>
      <c r="C462" s="624"/>
      <c r="D462" s="638"/>
      <c r="E462" s="624"/>
      <c r="F462" s="901"/>
      <c r="G462" s="638"/>
      <c r="H462" s="638"/>
      <c r="I462" s="638"/>
      <c r="J462" s="901"/>
      <c r="K462" s="638"/>
      <c r="L462" s="637" t="str">
        <f t="shared" si="43"/>
        <v xml:space="preserve"> </v>
      </c>
      <c r="M462" s="637" t="str">
        <f t="shared" si="44"/>
        <v xml:space="preserve"> </v>
      </c>
      <c r="N462" s="998" t="str">
        <f t="shared" si="45"/>
        <v xml:space="preserve"> </v>
      </c>
      <c r="P462" s="38">
        <f t="shared" si="46"/>
        <v>0</v>
      </c>
      <c r="S462" s="823"/>
      <c r="T462" s="823"/>
      <c r="U462" s="823"/>
      <c r="V462" s="638"/>
      <c r="W462" s="990"/>
      <c r="X462" s="686" t="str">
        <f t="shared" si="47"/>
        <v xml:space="preserve"> </v>
      </c>
      <c r="Y462" s="786" t="str">
        <f t="shared" si="42"/>
        <v xml:space="preserve">  </v>
      </c>
    </row>
    <row r="463" spans="1:25" ht="18.75" x14ac:dyDescent="0.3">
      <c r="A463" s="638"/>
      <c r="B463" s="638"/>
      <c r="C463" s="624"/>
      <c r="D463" s="638"/>
      <c r="E463" s="624"/>
      <c r="F463" s="901"/>
      <c r="G463" s="638"/>
      <c r="H463" s="638"/>
      <c r="I463" s="638"/>
      <c r="J463" s="901"/>
      <c r="K463" s="638"/>
      <c r="L463" s="637" t="str">
        <f t="shared" si="43"/>
        <v xml:space="preserve"> </v>
      </c>
      <c r="M463" s="637" t="str">
        <f t="shared" si="44"/>
        <v xml:space="preserve"> </v>
      </c>
      <c r="N463" s="998" t="str">
        <f t="shared" si="45"/>
        <v xml:space="preserve"> </v>
      </c>
      <c r="P463" s="38">
        <f t="shared" si="46"/>
        <v>0</v>
      </c>
      <c r="S463" s="823"/>
      <c r="T463" s="823"/>
      <c r="U463" s="823"/>
      <c r="V463" s="638"/>
      <c r="W463" s="990"/>
      <c r="X463" s="686" t="str">
        <f t="shared" si="47"/>
        <v xml:space="preserve"> </v>
      </c>
      <c r="Y463" s="786" t="str">
        <f t="shared" si="42"/>
        <v xml:space="preserve">  </v>
      </c>
    </row>
    <row r="464" spans="1:25" ht="18.75" x14ac:dyDescent="0.3">
      <c r="A464" s="638"/>
      <c r="B464" s="638"/>
      <c r="C464" s="624"/>
      <c r="D464" s="638"/>
      <c r="E464" s="624"/>
      <c r="F464" s="901"/>
      <c r="G464" s="638"/>
      <c r="H464" s="638"/>
      <c r="I464" s="638"/>
      <c r="J464" s="901"/>
      <c r="K464" s="638"/>
      <c r="L464" s="637" t="str">
        <f t="shared" si="43"/>
        <v xml:space="preserve"> </v>
      </c>
      <c r="M464" s="637" t="str">
        <f t="shared" si="44"/>
        <v xml:space="preserve"> </v>
      </c>
      <c r="N464" s="998" t="str">
        <f t="shared" si="45"/>
        <v xml:space="preserve"> </v>
      </c>
      <c r="P464" s="38">
        <f t="shared" si="46"/>
        <v>0</v>
      </c>
      <c r="S464" s="823"/>
      <c r="T464" s="823"/>
      <c r="U464" s="823"/>
      <c r="V464" s="638"/>
      <c r="W464" s="990"/>
      <c r="X464" s="686" t="str">
        <f t="shared" si="47"/>
        <v xml:space="preserve"> </v>
      </c>
      <c r="Y464" s="786" t="str">
        <f t="shared" si="42"/>
        <v xml:space="preserve">  </v>
      </c>
    </row>
    <row r="465" spans="1:25" ht="18.75" x14ac:dyDescent="0.3">
      <c r="A465" s="638"/>
      <c r="B465" s="638"/>
      <c r="C465" s="624"/>
      <c r="D465" s="638"/>
      <c r="E465" s="624"/>
      <c r="F465" s="901"/>
      <c r="G465" s="638"/>
      <c r="H465" s="638"/>
      <c r="I465" s="638"/>
      <c r="J465" s="901"/>
      <c r="K465" s="638"/>
      <c r="L465" s="637" t="str">
        <f t="shared" si="43"/>
        <v xml:space="preserve"> </v>
      </c>
      <c r="M465" s="637" t="str">
        <f t="shared" si="44"/>
        <v xml:space="preserve"> </v>
      </c>
      <c r="N465" s="998" t="str">
        <f t="shared" si="45"/>
        <v xml:space="preserve"> </v>
      </c>
      <c r="P465" s="38">
        <f t="shared" si="46"/>
        <v>0</v>
      </c>
      <c r="S465" s="823"/>
      <c r="T465" s="823"/>
      <c r="U465" s="823"/>
      <c r="V465" s="638"/>
      <c r="W465" s="990"/>
      <c r="X465" s="686" t="str">
        <f t="shared" si="47"/>
        <v xml:space="preserve"> </v>
      </c>
      <c r="Y465" s="786" t="str">
        <f t="shared" si="42"/>
        <v xml:space="preserve">  </v>
      </c>
    </row>
    <row r="466" spans="1:25" ht="18.75" x14ac:dyDescent="0.3">
      <c r="A466" s="638"/>
      <c r="B466" s="638"/>
      <c r="C466" s="624"/>
      <c r="D466" s="638"/>
      <c r="E466" s="624"/>
      <c r="F466" s="901"/>
      <c r="G466" s="638"/>
      <c r="H466" s="638"/>
      <c r="I466" s="638"/>
      <c r="J466" s="901"/>
      <c r="K466" s="638"/>
      <c r="L466" s="637" t="str">
        <f t="shared" si="43"/>
        <v xml:space="preserve"> </v>
      </c>
      <c r="M466" s="637" t="str">
        <f t="shared" si="44"/>
        <v xml:space="preserve"> </v>
      </c>
      <c r="N466" s="998" t="str">
        <f t="shared" si="45"/>
        <v xml:space="preserve"> </v>
      </c>
      <c r="P466" s="38">
        <f t="shared" si="46"/>
        <v>0</v>
      </c>
      <c r="S466" s="823"/>
      <c r="T466" s="823"/>
      <c r="U466" s="823"/>
      <c r="V466" s="638"/>
      <c r="W466" s="990"/>
      <c r="X466" s="686" t="str">
        <f t="shared" si="47"/>
        <v xml:space="preserve"> </v>
      </c>
      <c r="Y466" s="786" t="str">
        <f t="shared" ref="Y466:Y529" si="48">IFERROR(W466/V466,"  ")</f>
        <v xml:space="preserve">  </v>
      </c>
    </row>
    <row r="467" spans="1:25" ht="18.75" x14ac:dyDescent="0.3">
      <c r="A467" s="638"/>
      <c r="B467" s="638"/>
      <c r="C467" s="624"/>
      <c r="D467" s="638"/>
      <c r="E467" s="624"/>
      <c r="F467" s="901"/>
      <c r="G467" s="638"/>
      <c r="H467" s="638"/>
      <c r="I467" s="638"/>
      <c r="J467" s="901"/>
      <c r="K467" s="638"/>
      <c r="L467" s="637" t="str">
        <f t="shared" si="43"/>
        <v xml:space="preserve"> </v>
      </c>
      <c r="M467" s="637" t="str">
        <f t="shared" si="44"/>
        <v xml:space="preserve"> </v>
      </c>
      <c r="N467" s="998" t="str">
        <f t="shared" si="45"/>
        <v xml:space="preserve"> </v>
      </c>
      <c r="P467" s="38">
        <f t="shared" si="46"/>
        <v>0</v>
      </c>
      <c r="S467" s="823"/>
      <c r="T467" s="823"/>
      <c r="U467" s="823"/>
      <c r="V467" s="638"/>
      <c r="W467" s="990"/>
      <c r="X467" s="686" t="str">
        <f t="shared" si="47"/>
        <v xml:space="preserve"> </v>
      </c>
      <c r="Y467" s="786" t="str">
        <f t="shared" si="48"/>
        <v xml:space="preserve">  </v>
      </c>
    </row>
    <row r="468" spans="1:25" ht="18.75" x14ac:dyDescent="0.3">
      <c r="A468" s="638"/>
      <c r="B468" s="638"/>
      <c r="C468" s="624"/>
      <c r="D468" s="638"/>
      <c r="E468" s="624"/>
      <c r="F468" s="901"/>
      <c r="G468" s="638"/>
      <c r="H468" s="638"/>
      <c r="I468" s="638"/>
      <c r="J468" s="901"/>
      <c r="K468" s="638"/>
      <c r="L468" s="637" t="str">
        <f t="shared" si="43"/>
        <v xml:space="preserve"> </v>
      </c>
      <c r="M468" s="637" t="str">
        <f t="shared" si="44"/>
        <v xml:space="preserve"> </v>
      </c>
      <c r="N468" s="998" t="str">
        <f t="shared" si="45"/>
        <v xml:space="preserve"> </v>
      </c>
      <c r="P468" s="38">
        <f t="shared" si="46"/>
        <v>0</v>
      </c>
      <c r="S468" s="823"/>
      <c r="T468" s="823"/>
      <c r="U468" s="823"/>
      <c r="V468" s="638"/>
      <c r="W468" s="990"/>
      <c r="X468" s="686" t="str">
        <f t="shared" si="47"/>
        <v xml:space="preserve"> </v>
      </c>
      <c r="Y468" s="786" t="str">
        <f t="shared" si="48"/>
        <v xml:space="preserve">  </v>
      </c>
    </row>
    <row r="469" spans="1:25" ht="18.75" x14ac:dyDescent="0.3">
      <c r="A469" s="638"/>
      <c r="B469" s="638"/>
      <c r="C469" s="624"/>
      <c r="D469" s="638"/>
      <c r="E469" s="624"/>
      <c r="F469" s="901"/>
      <c r="G469" s="638"/>
      <c r="H469" s="638"/>
      <c r="I469" s="638"/>
      <c r="J469" s="901"/>
      <c r="K469" s="638"/>
      <c r="L469" s="637" t="str">
        <f t="shared" si="43"/>
        <v xml:space="preserve"> </v>
      </c>
      <c r="M469" s="637" t="str">
        <f t="shared" si="44"/>
        <v xml:space="preserve"> </v>
      </c>
      <c r="N469" s="998" t="str">
        <f t="shared" si="45"/>
        <v xml:space="preserve"> </v>
      </c>
      <c r="P469" s="38">
        <f t="shared" si="46"/>
        <v>0</v>
      </c>
      <c r="S469" s="823"/>
      <c r="T469" s="823"/>
      <c r="U469" s="823"/>
      <c r="V469" s="638"/>
      <c r="W469" s="990"/>
      <c r="X469" s="686" t="str">
        <f t="shared" si="47"/>
        <v xml:space="preserve"> </v>
      </c>
      <c r="Y469" s="786" t="str">
        <f t="shared" si="48"/>
        <v xml:space="preserve">  </v>
      </c>
    </row>
    <row r="470" spans="1:25" ht="18.75" x14ac:dyDescent="0.3">
      <c r="A470" s="638"/>
      <c r="B470" s="638"/>
      <c r="C470" s="624"/>
      <c r="D470" s="638"/>
      <c r="E470" s="624"/>
      <c r="F470" s="901"/>
      <c r="G470" s="638"/>
      <c r="H470" s="638"/>
      <c r="I470" s="638"/>
      <c r="J470" s="901"/>
      <c r="K470" s="638"/>
      <c r="L470" s="637" t="str">
        <f t="shared" si="43"/>
        <v xml:space="preserve"> </v>
      </c>
      <c r="M470" s="637" t="str">
        <f t="shared" si="44"/>
        <v xml:space="preserve"> </v>
      </c>
      <c r="N470" s="998" t="str">
        <f t="shared" si="45"/>
        <v xml:space="preserve"> </v>
      </c>
      <c r="P470" s="38">
        <f t="shared" si="46"/>
        <v>0</v>
      </c>
      <c r="S470" s="823"/>
      <c r="T470" s="823"/>
      <c r="U470" s="823"/>
      <c r="V470" s="638"/>
      <c r="W470" s="990"/>
      <c r="X470" s="686" t="str">
        <f t="shared" si="47"/>
        <v xml:space="preserve"> </v>
      </c>
      <c r="Y470" s="786" t="str">
        <f t="shared" si="48"/>
        <v xml:space="preserve">  </v>
      </c>
    </row>
    <row r="471" spans="1:25" ht="18.75" x14ac:dyDescent="0.3">
      <c r="A471" s="638"/>
      <c r="B471" s="638"/>
      <c r="C471" s="624"/>
      <c r="D471" s="638"/>
      <c r="E471" s="624"/>
      <c r="F471" s="901"/>
      <c r="G471" s="638"/>
      <c r="H471" s="638"/>
      <c r="I471" s="638"/>
      <c r="J471" s="901"/>
      <c r="K471" s="638"/>
      <c r="L471" s="637" t="str">
        <f t="shared" si="43"/>
        <v xml:space="preserve"> </v>
      </c>
      <c r="M471" s="637" t="str">
        <f t="shared" si="44"/>
        <v xml:space="preserve"> </v>
      </c>
      <c r="N471" s="998" t="str">
        <f t="shared" si="45"/>
        <v xml:space="preserve"> </v>
      </c>
      <c r="P471" s="38">
        <f t="shared" si="46"/>
        <v>0</v>
      </c>
      <c r="S471" s="823"/>
      <c r="T471" s="823"/>
      <c r="U471" s="823"/>
      <c r="V471" s="638"/>
      <c r="W471" s="990"/>
      <c r="X471" s="686" t="str">
        <f t="shared" si="47"/>
        <v xml:space="preserve"> </v>
      </c>
      <c r="Y471" s="786" t="str">
        <f t="shared" si="48"/>
        <v xml:space="preserve">  </v>
      </c>
    </row>
    <row r="472" spans="1:25" ht="18.75" x14ac:dyDescent="0.3">
      <c r="A472" s="638"/>
      <c r="B472" s="638"/>
      <c r="C472" s="624"/>
      <c r="D472" s="638"/>
      <c r="E472" s="624"/>
      <c r="F472" s="901"/>
      <c r="G472" s="638"/>
      <c r="H472" s="638"/>
      <c r="I472" s="638"/>
      <c r="J472" s="901"/>
      <c r="K472" s="638"/>
      <c r="L472" s="637" t="str">
        <f t="shared" si="43"/>
        <v xml:space="preserve"> </v>
      </c>
      <c r="M472" s="637" t="str">
        <f t="shared" si="44"/>
        <v xml:space="preserve"> </v>
      </c>
      <c r="N472" s="998" t="str">
        <f t="shared" si="45"/>
        <v xml:space="preserve"> </v>
      </c>
      <c r="P472" s="38">
        <f t="shared" si="46"/>
        <v>0</v>
      </c>
      <c r="S472" s="823"/>
      <c r="T472" s="823"/>
      <c r="U472" s="823"/>
      <c r="V472" s="638"/>
      <c r="W472" s="990"/>
      <c r="X472" s="686" t="str">
        <f t="shared" si="47"/>
        <v xml:space="preserve"> </v>
      </c>
      <c r="Y472" s="786" t="str">
        <f t="shared" si="48"/>
        <v xml:space="preserve">  </v>
      </c>
    </row>
    <row r="473" spans="1:25" ht="18.75" x14ac:dyDescent="0.3">
      <c r="A473" s="638"/>
      <c r="B473" s="638"/>
      <c r="C473" s="624"/>
      <c r="D473" s="638"/>
      <c r="E473" s="624"/>
      <c r="F473" s="901"/>
      <c r="G473" s="638"/>
      <c r="H473" s="638"/>
      <c r="I473" s="638"/>
      <c r="J473" s="901"/>
      <c r="K473" s="638"/>
      <c r="L473" s="637" t="str">
        <f t="shared" si="43"/>
        <v xml:space="preserve"> </v>
      </c>
      <c r="M473" s="637" t="str">
        <f t="shared" si="44"/>
        <v xml:space="preserve"> </v>
      </c>
      <c r="N473" s="998" t="str">
        <f t="shared" si="45"/>
        <v xml:space="preserve"> </v>
      </c>
      <c r="P473" s="38">
        <f t="shared" si="46"/>
        <v>0</v>
      </c>
      <c r="S473" s="823"/>
      <c r="T473" s="823"/>
      <c r="U473" s="823"/>
      <c r="V473" s="638"/>
      <c r="W473" s="990"/>
      <c r="X473" s="686" t="str">
        <f t="shared" si="47"/>
        <v xml:space="preserve"> </v>
      </c>
      <c r="Y473" s="786" t="str">
        <f t="shared" si="48"/>
        <v xml:space="preserve">  </v>
      </c>
    </row>
    <row r="474" spans="1:25" ht="18.75" x14ac:dyDescent="0.3">
      <c r="A474" s="638"/>
      <c r="B474" s="638"/>
      <c r="C474" s="624"/>
      <c r="D474" s="638"/>
      <c r="E474" s="624"/>
      <c r="F474" s="901"/>
      <c r="G474" s="638"/>
      <c r="H474" s="638"/>
      <c r="I474" s="638"/>
      <c r="J474" s="901"/>
      <c r="K474" s="638"/>
      <c r="L474" s="637" t="str">
        <f t="shared" si="43"/>
        <v xml:space="preserve"> </v>
      </c>
      <c r="M474" s="637" t="str">
        <f t="shared" si="44"/>
        <v xml:space="preserve"> </v>
      </c>
      <c r="N474" s="998" t="str">
        <f t="shared" si="45"/>
        <v xml:space="preserve"> </v>
      </c>
      <c r="P474" s="38">
        <f t="shared" si="46"/>
        <v>0</v>
      </c>
      <c r="S474" s="823"/>
      <c r="T474" s="823"/>
      <c r="U474" s="823"/>
      <c r="V474" s="638"/>
      <c r="W474" s="990"/>
      <c r="X474" s="686" t="str">
        <f t="shared" si="47"/>
        <v xml:space="preserve"> </v>
      </c>
      <c r="Y474" s="786" t="str">
        <f t="shared" si="48"/>
        <v xml:space="preserve">  </v>
      </c>
    </row>
    <row r="475" spans="1:25" ht="18.75" x14ac:dyDescent="0.3">
      <c r="A475" s="638"/>
      <c r="B475" s="638"/>
      <c r="C475" s="624"/>
      <c r="D475" s="638"/>
      <c r="E475" s="624"/>
      <c r="F475" s="901"/>
      <c r="G475" s="638"/>
      <c r="H475" s="638"/>
      <c r="I475" s="638"/>
      <c r="J475" s="901"/>
      <c r="K475" s="638"/>
      <c r="L475" s="637" t="str">
        <f t="shared" si="43"/>
        <v xml:space="preserve"> </v>
      </c>
      <c r="M475" s="637" t="str">
        <f t="shared" si="44"/>
        <v xml:space="preserve"> </v>
      </c>
      <c r="N475" s="998" t="str">
        <f t="shared" si="45"/>
        <v xml:space="preserve"> </v>
      </c>
      <c r="P475" s="38">
        <f t="shared" si="46"/>
        <v>0</v>
      </c>
      <c r="S475" s="823"/>
      <c r="T475" s="823"/>
      <c r="U475" s="823"/>
      <c r="V475" s="638"/>
      <c r="W475" s="990"/>
      <c r="X475" s="686" t="str">
        <f t="shared" si="47"/>
        <v xml:space="preserve"> </v>
      </c>
      <c r="Y475" s="786" t="str">
        <f t="shared" si="48"/>
        <v xml:space="preserve">  </v>
      </c>
    </row>
    <row r="476" spans="1:25" ht="18.75" x14ac:dyDescent="0.3">
      <c r="A476" s="638"/>
      <c r="B476" s="638"/>
      <c r="C476" s="624"/>
      <c r="D476" s="638"/>
      <c r="E476" s="624"/>
      <c r="F476" s="901"/>
      <c r="G476" s="638"/>
      <c r="H476" s="638"/>
      <c r="I476" s="638"/>
      <c r="J476" s="901"/>
      <c r="K476" s="638"/>
      <c r="L476" s="637" t="str">
        <f t="shared" si="43"/>
        <v xml:space="preserve"> </v>
      </c>
      <c r="M476" s="637" t="str">
        <f t="shared" si="44"/>
        <v xml:space="preserve"> </v>
      </c>
      <c r="N476" s="998" t="str">
        <f t="shared" si="45"/>
        <v xml:space="preserve"> </v>
      </c>
      <c r="P476" s="38">
        <f t="shared" si="46"/>
        <v>0</v>
      </c>
      <c r="S476" s="823"/>
      <c r="T476" s="823"/>
      <c r="U476" s="823"/>
      <c r="V476" s="638"/>
      <c r="W476" s="990"/>
      <c r="X476" s="686" t="str">
        <f t="shared" si="47"/>
        <v xml:space="preserve"> </v>
      </c>
      <c r="Y476" s="786" t="str">
        <f t="shared" si="48"/>
        <v xml:space="preserve">  </v>
      </c>
    </row>
    <row r="477" spans="1:25" ht="18.75" x14ac:dyDescent="0.3">
      <c r="A477" s="638"/>
      <c r="B477" s="638"/>
      <c r="C477" s="624"/>
      <c r="D477" s="638"/>
      <c r="E477" s="624"/>
      <c r="F477" s="901"/>
      <c r="G477" s="638"/>
      <c r="H477" s="638"/>
      <c r="I477" s="638"/>
      <c r="J477" s="901"/>
      <c r="K477" s="638"/>
      <c r="L477" s="637" t="str">
        <f t="shared" si="43"/>
        <v xml:space="preserve"> </v>
      </c>
      <c r="M477" s="637" t="str">
        <f t="shared" si="44"/>
        <v xml:space="preserve"> </v>
      </c>
      <c r="N477" s="998" t="str">
        <f t="shared" si="45"/>
        <v xml:space="preserve"> </v>
      </c>
      <c r="P477" s="38">
        <f t="shared" si="46"/>
        <v>0</v>
      </c>
      <c r="S477" s="823"/>
      <c r="T477" s="823"/>
      <c r="U477" s="823"/>
      <c r="V477" s="638"/>
      <c r="W477" s="990"/>
      <c r="X477" s="686" t="str">
        <f t="shared" si="47"/>
        <v xml:space="preserve"> </v>
      </c>
      <c r="Y477" s="786" t="str">
        <f t="shared" si="48"/>
        <v xml:space="preserve">  </v>
      </c>
    </row>
    <row r="478" spans="1:25" ht="18.75" x14ac:dyDescent="0.3">
      <c r="A478" s="638"/>
      <c r="B478" s="638"/>
      <c r="C478" s="624"/>
      <c r="D478" s="638"/>
      <c r="E478" s="624"/>
      <c r="F478" s="901"/>
      <c r="G478" s="638"/>
      <c r="H478" s="638"/>
      <c r="I478" s="638"/>
      <c r="J478" s="901"/>
      <c r="K478" s="638"/>
      <c r="L478" s="637" t="str">
        <f t="shared" si="43"/>
        <v xml:space="preserve"> </v>
      </c>
      <c r="M478" s="637" t="str">
        <f t="shared" si="44"/>
        <v xml:space="preserve"> </v>
      </c>
      <c r="N478" s="998" t="str">
        <f t="shared" si="45"/>
        <v xml:space="preserve"> </v>
      </c>
      <c r="P478" s="38">
        <f t="shared" si="46"/>
        <v>0</v>
      </c>
      <c r="S478" s="823"/>
      <c r="T478" s="823"/>
      <c r="U478" s="823"/>
      <c r="V478" s="638"/>
      <c r="W478" s="990"/>
      <c r="X478" s="686" t="str">
        <f t="shared" si="47"/>
        <v xml:space="preserve"> </v>
      </c>
      <c r="Y478" s="786" t="str">
        <f t="shared" si="48"/>
        <v xml:space="preserve">  </v>
      </c>
    </row>
    <row r="479" spans="1:25" ht="18.75" x14ac:dyDescent="0.3">
      <c r="A479" s="638"/>
      <c r="B479" s="638"/>
      <c r="C479" s="624"/>
      <c r="D479" s="638"/>
      <c r="E479" s="624"/>
      <c r="F479" s="901"/>
      <c r="G479" s="638"/>
      <c r="H479" s="638"/>
      <c r="I479" s="638"/>
      <c r="J479" s="901"/>
      <c r="K479" s="638"/>
      <c r="L479" s="637" t="str">
        <f t="shared" si="43"/>
        <v xml:space="preserve"> </v>
      </c>
      <c r="M479" s="637" t="str">
        <f t="shared" si="44"/>
        <v xml:space="preserve"> </v>
      </c>
      <c r="N479" s="998" t="str">
        <f t="shared" si="45"/>
        <v xml:space="preserve"> </v>
      </c>
      <c r="P479" s="38">
        <f t="shared" si="46"/>
        <v>0</v>
      </c>
      <c r="S479" s="823"/>
      <c r="T479" s="823"/>
      <c r="U479" s="823"/>
      <c r="V479" s="638"/>
      <c r="W479" s="990"/>
      <c r="X479" s="686" t="str">
        <f t="shared" si="47"/>
        <v xml:space="preserve"> </v>
      </c>
      <c r="Y479" s="786" t="str">
        <f t="shared" si="48"/>
        <v xml:space="preserve">  </v>
      </c>
    </row>
    <row r="480" spans="1:25" ht="18.75" x14ac:dyDescent="0.3">
      <c r="A480" s="638"/>
      <c r="B480" s="638"/>
      <c r="C480" s="624"/>
      <c r="D480" s="638"/>
      <c r="E480" s="624"/>
      <c r="F480" s="901"/>
      <c r="G480" s="638"/>
      <c r="H480" s="638"/>
      <c r="I480" s="638"/>
      <c r="J480" s="901"/>
      <c r="K480" s="638"/>
      <c r="L480" s="637" t="str">
        <f t="shared" si="43"/>
        <v xml:space="preserve"> </v>
      </c>
      <c r="M480" s="637" t="str">
        <f t="shared" si="44"/>
        <v xml:space="preserve"> </v>
      </c>
      <c r="N480" s="998" t="str">
        <f t="shared" si="45"/>
        <v xml:space="preserve"> </v>
      </c>
      <c r="P480" s="38">
        <f t="shared" si="46"/>
        <v>0</v>
      </c>
      <c r="S480" s="823"/>
      <c r="T480" s="823"/>
      <c r="U480" s="823"/>
      <c r="V480" s="638"/>
      <c r="W480" s="990"/>
      <c r="X480" s="686" t="str">
        <f t="shared" si="47"/>
        <v xml:space="preserve"> </v>
      </c>
      <c r="Y480" s="786" t="str">
        <f t="shared" si="48"/>
        <v xml:space="preserve">  </v>
      </c>
    </row>
    <row r="481" spans="1:25" ht="18.75" x14ac:dyDescent="0.3">
      <c r="A481" s="638"/>
      <c r="B481" s="638"/>
      <c r="C481" s="624"/>
      <c r="D481" s="638"/>
      <c r="E481" s="624"/>
      <c r="F481" s="901"/>
      <c r="G481" s="638"/>
      <c r="H481" s="638"/>
      <c r="I481" s="638"/>
      <c r="J481" s="901"/>
      <c r="K481" s="638"/>
      <c r="L481" s="637" t="str">
        <f t="shared" si="43"/>
        <v xml:space="preserve"> </v>
      </c>
      <c r="M481" s="637" t="str">
        <f t="shared" si="44"/>
        <v xml:space="preserve"> </v>
      </c>
      <c r="N481" s="998" t="str">
        <f t="shared" si="45"/>
        <v xml:space="preserve"> </v>
      </c>
      <c r="P481" s="38">
        <f t="shared" si="46"/>
        <v>0</v>
      </c>
      <c r="S481" s="823"/>
      <c r="T481" s="823"/>
      <c r="U481" s="823"/>
      <c r="V481" s="638"/>
      <c r="W481" s="990"/>
      <c r="X481" s="686" t="str">
        <f t="shared" si="47"/>
        <v xml:space="preserve"> </v>
      </c>
      <c r="Y481" s="786" t="str">
        <f t="shared" si="48"/>
        <v xml:space="preserve">  </v>
      </c>
    </row>
    <row r="482" spans="1:25" ht="18.75" x14ac:dyDescent="0.3">
      <c r="A482" s="638"/>
      <c r="B482" s="638"/>
      <c r="C482" s="624"/>
      <c r="D482" s="638"/>
      <c r="E482" s="624"/>
      <c r="F482" s="901"/>
      <c r="G482" s="638"/>
      <c r="H482" s="638"/>
      <c r="I482" s="638"/>
      <c r="J482" s="901"/>
      <c r="K482" s="638"/>
      <c r="L482" s="637" t="str">
        <f t="shared" si="43"/>
        <v xml:space="preserve"> </v>
      </c>
      <c r="M482" s="637" t="str">
        <f t="shared" si="44"/>
        <v xml:space="preserve"> </v>
      </c>
      <c r="N482" s="998" t="str">
        <f t="shared" si="45"/>
        <v xml:space="preserve"> </v>
      </c>
      <c r="P482" s="38">
        <f t="shared" si="46"/>
        <v>0</v>
      </c>
      <c r="S482" s="823"/>
      <c r="T482" s="823"/>
      <c r="U482" s="823"/>
      <c r="V482" s="638"/>
      <c r="W482" s="990"/>
      <c r="X482" s="686" t="str">
        <f t="shared" si="47"/>
        <v xml:space="preserve"> </v>
      </c>
      <c r="Y482" s="786" t="str">
        <f t="shared" si="48"/>
        <v xml:space="preserve">  </v>
      </c>
    </row>
    <row r="483" spans="1:25" ht="18.75" x14ac:dyDescent="0.3">
      <c r="A483" s="638"/>
      <c r="B483" s="638"/>
      <c r="C483" s="624"/>
      <c r="D483" s="638"/>
      <c r="E483" s="624"/>
      <c r="F483" s="901"/>
      <c r="G483" s="638"/>
      <c r="H483" s="638"/>
      <c r="I483" s="638"/>
      <c r="J483" s="901"/>
      <c r="K483" s="638"/>
      <c r="L483" s="637" t="str">
        <f t="shared" si="43"/>
        <v xml:space="preserve"> </v>
      </c>
      <c r="M483" s="637" t="str">
        <f t="shared" si="44"/>
        <v xml:space="preserve"> </v>
      </c>
      <c r="N483" s="998" t="str">
        <f t="shared" si="45"/>
        <v xml:space="preserve"> </v>
      </c>
      <c r="P483" s="38">
        <f t="shared" si="46"/>
        <v>0</v>
      </c>
      <c r="S483" s="823"/>
      <c r="T483" s="823"/>
      <c r="U483" s="823"/>
      <c r="V483" s="638"/>
      <c r="W483" s="990"/>
      <c r="X483" s="686" t="str">
        <f t="shared" si="47"/>
        <v xml:space="preserve"> </v>
      </c>
      <c r="Y483" s="786" t="str">
        <f t="shared" si="48"/>
        <v xml:space="preserve">  </v>
      </c>
    </row>
    <row r="484" spans="1:25" ht="18.75" x14ac:dyDescent="0.3">
      <c r="A484" s="638"/>
      <c r="B484" s="638"/>
      <c r="C484" s="624"/>
      <c r="D484" s="638"/>
      <c r="E484" s="624"/>
      <c r="F484" s="901"/>
      <c r="G484" s="638"/>
      <c r="H484" s="638"/>
      <c r="I484" s="638"/>
      <c r="J484" s="901"/>
      <c r="K484" s="638"/>
      <c r="L484" s="637" t="str">
        <f t="shared" si="43"/>
        <v xml:space="preserve"> </v>
      </c>
      <c r="M484" s="637" t="str">
        <f t="shared" si="44"/>
        <v xml:space="preserve"> </v>
      </c>
      <c r="N484" s="998" t="str">
        <f t="shared" si="45"/>
        <v xml:space="preserve"> </v>
      </c>
      <c r="P484" s="38">
        <f t="shared" si="46"/>
        <v>0</v>
      </c>
      <c r="S484" s="823"/>
      <c r="T484" s="823"/>
      <c r="U484" s="823"/>
      <c r="V484" s="638"/>
      <c r="W484" s="990"/>
      <c r="X484" s="686" t="str">
        <f t="shared" si="47"/>
        <v xml:space="preserve"> </v>
      </c>
      <c r="Y484" s="786" t="str">
        <f t="shared" si="48"/>
        <v xml:space="preserve">  </v>
      </c>
    </row>
    <row r="485" spans="1:25" ht="18.75" x14ac:dyDescent="0.3">
      <c r="A485" s="638"/>
      <c r="B485" s="638"/>
      <c r="C485" s="624"/>
      <c r="D485" s="638"/>
      <c r="E485" s="624"/>
      <c r="F485" s="901"/>
      <c r="G485" s="638"/>
      <c r="H485" s="638"/>
      <c r="I485" s="638"/>
      <c r="J485" s="901"/>
      <c r="K485" s="638"/>
      <c r="L485" s="637" t="str">
        <f t="shared" si="43"/>
        <v xml:space="preserve"> </v>
      </c>
      <c r="M485" s="637" t="str">
        <f t="shared" si="44"/>
        <v xml:space="preserve"> </v>
      </c>
      <c r="N485" s="998" t="str">
        <f t="shared" si="45"/>
        <v xml:space="preserve"> </v>
      </c>
      <c r="P485" s="38">
        <f t="shared" si="46"/>
        <v>0</v>
      </c>
      <c r="S485" s="823"/>
      <c r="T485" s="823"/>
      <c r="U485" s="823"/>
      <c r="V485" s="638"/>
      <c r="W485" s="990"/>
      <c r="X485" s="686" t="str">
        <f t="shared" si="47"/>
        <v xml:space="preserve"> </v>
      </c>
      <c r="Y485" s="786" t="str">
        <f t="shared" si="48"/>
        <v xml:space="preserve">  </v>
      </c>
    </row>
    <row r="486" spans="1:25" ht="18.75" x14ac:dyDescent="0.3">
      <c r="A486" s="638"/>
      <c r="B486" s="638"/>
      <c r="C486" s="624"/>
      <c r="D486" s="638"/>
      <c r="E486" s="624"/>
      <c r="F486" s="901"/>
      <c r="G486" s="638"/>
      <c r="H486" s="638"/>
      <c r="I486" s="638"/>
      <c r="J486" s="901"/>
      <c r="K486" s="638"/>
      <c r="L486" s="637" t="str">
        <f t="shared" si="43"/>
        <v xml:space="preserve"> </v>
      </c>
      <c r="M486" s="637" t="str">
        <f t="shared" si="44"/>
        <v xml:space="preserve"> </v>
      </c>
      <c r="N486" s="998" t="str">
        <f t="shared" si="45"/>
        <v xml:space="preserve"> </v>
      </c>
      <c r="P486" s="38">
        <f t="shared" si="46"/>
        <v>0</v>
      </c>
      <c r="S486" s="823"/>
      <c r="T486" s="823"/>
      <c r="U486" s="823"/>
      <c r="V486" s="638"/>
      <c r="W486" s="990"/>
      <c r="X486" s="686" t="str">
        <f t="shared" si="47"/>
        <v xml:space="preserve"> </v>
      </c>
      <c r="Y486" s="786" t="str">
        <f t="shared" si="48"/>
        <v xml:space="preserve">  </v>
      </c>
    </row>
    <row r="487" spans="1:25" ht="18.75" x14ac:dyDescent="0.3">
      <c r="A487" s="638"/>
      <c r="B487" s="638"/>
      <c r="C487" s="624"/>
      <c r="D487" s="638"/>
      <c r="E487" s="624"/>
      <c r="F487" s="901"/>
      <c r="G487" s="638"/>
      <c r="H487" s="638"/>
      <c r="I487" s="638"/>
      <c r="J487" s="901"/>
      <c r="K487" s="638"/>
      <c r="L487" s="637" t="str">
        <f t="shared" si="43"/>
        <v xml:space="preserve"> </v>
      </c>
      <c r="M487" s="637" t="str">
        <f t="shared" si="44"/>
        <v xml:space="preserve"> </v>
      </c>
      <c r="N487" s="998" t="str">
        <f t="shared" si="45"/>
        <v xml:space="preserve"> </v>
      </c>
      <c r="P487" s="38">
        <f t="shared" si="46"/>
        <v>0</v>
      </c>
      <c r="S487" s="823"/>
      <c r="T487" s="823"/>
      <c r="U487" s="823"/>
      <c r="V487" s="638"/>
      <c r="W487" s="990"/>
      <c r="X487" s="686" t="str">
        <f t="shared" si="47"/>
        <v xml:space="preserve"> </v>
      </c>
      <c r="Y487" s="786" t="str">
        <f t="shared" si="48"/>
        <v xml:space="preserve">  </v>
      </c>
    </row>
    <row r="488" spans="1:25" ht="18.75" x14ac:dyDescent="0.3">
      <c r="A488" s="638"/>
      <c r="B488" s="638"/>
      <c r="C488" s="624"/>
      <c r="D488" s="638"/>
      <c r="E488" s="624"/>
      <c r="F488" s="901"/>
      <c r="G488" s="638"/>
      <c r="H488" s="638"/>
      <c r="I488" s="638"/>
      <c r="J488" s="901"/>
      <c r="K488" s="638"/>
      <c r="L488" s="637" t="str">
        <f t="shared" si="43"/>
        <v xml:space="preserve"> </v>
      </c>
      <c r="M488" s="637" t="str">
        <f t="shared" si="44"/>
        <v xml:space="preserve"> </v>
      </c>
      <c r="N488" s="998" t="str">
        <f t="shared" si="45"/>
        <v xml:space="preserve"> </v>
      </c>
      <c r="P488" s="38">
        <f t="shared" si="46"/>
        <v>0</v>
      </c>
      <c r="S488" s="823"/>
      <c r="T488" s="823"/>
      <c r="U488" s="823"/>
      <c r="V488" s="638"/>
      <c r="W488" s="990"/>
      <c r="X488" s="686" t="str">
        <f t="shared" si="47"/>
        <v xml:space="preserve"> </v>
      </c>
      <c r="Y488" s="786" t="str">
        <f t="shared" si="48"/>
        <v xml:space="preserve">  </v>
      </c>
    </row>
    <row r="489" spans="1:25" ht="18.75" x14ac:dyDescent="0.3">
      <c r="A489" s="638"/>
      <c r="B489" s="638"/>
      <c r="C489" s="624"/>
      <c r="D489" s="638"/>
      <c r="E489" s="624"/>
      <c r="F489" s="901"/>
      <c r="G489" s="638"/>
      <c r="H489" s="638"/>
      <c r="I489" s="638"/>
      <c r="J489" s="901"/>
      <c r="K489" s="638"/>
      <c r="L489" s="637" t="str">
        <f t="shared" si="43"/>
        <v xml:space="preserve"> </v>
      </c>
      <c r="M489" s="637" t="str">
        <f t="shared" si="44"/>
        <v xml:space="preserve"> </v>
      </c>
      <c r="N489" s="998" t="str">
        <f t="shared" si="45"/>
        <v xml:space="preserve"> </v>
      </c>
      <c r="P489" s="38">
        <f t="shared" si="46"/>
        <v>0</v>
      </c>
      <c r="S489" s="823"/>
      <c r="T489" s="823"/>
      <c r="U489" s="823"/>
      <c r="V489" s="638"/>
      <c r="W489" s="990"/>
      <c r="X489" s="686" t="str">
        <f t="shared" si="47"/>
        <v xml:space="preserve"> </v>
      </c>
      <c r="Y489" s="786" t="str">
        <f t="shared" si="48"/>
        <v xml:space="preserve">  </v>
      </c>
    </row>
    <row r="490" spans="1:25" ht="18.75" x14ac:dyDescent="0.3">
      <c r="A490" s="638"/>
      <c r="B490" s="638"/>
      <c r="C490" s="624"/>
      <c r="D490" s="638"/>
      <c r="E490" s="624"/>
      <c r="F490" s="901"/>
      <c r="G490" s="638"/>
      <c r="H490" s="638"/>
      <c r="I490" s="638"/>
      <c r="J490" s="901"/>
      <c r="K490" s="638"/>
      <c r="L490" s="637" t="str">
        <f t="shared" si="43"/>
        <v xml:space="preserve"> </v>
      </c>
      <c r="M490" s="637" t="str">
        <f t="shared" si="44"/>
        <v xml:space="preserve"> </v>
      </c>
      <c r="N490" s="998" t="str">
        <f t="shared" si="45"/>
        <v xml:space="preserve"> </v>
      </c>
      <c r="P490" s="38">
        <f t="shared" si="46"/>
        <v>0</v>
      </c>
      <c r="S490" s="823"/>
      <c r="T490" s="823"/>
      <c r="U490" s="823"/>
      <c r="V490" s="638"/>
      <c r="W490" s="990"/>
      <c r="X490" s="686" t="str">
        <f t="shared" si="47"/>
        <v xml:space="preserve"> </v>
      </c>
      <c r="Y490" s="786" t="str">
        <f t="shared" si="48"/>
        <v xml:space="preserve">  </v>
      </c>
    </row>
    <row r="491" spans="1:25" ht="18.75" x14ac:dyDescent="0.3">
      <c r="A491" s="638"/>
      <c r="B491" s="638"/>
      <c r="C491" s="624"/>
      <c r="D491" s="638"/>
      <c r="E491" s="624"/>
      <c r="F491" s="901"/>
      <c r="G491" s="638"/>
      <c r="H491" s="638"/>
      <c r="I491" s="638"/>
      <c r="J491" s="901"/>
      <c r="K491" s="638"/>
      <c r="L491" s="637" t="str">
        <f t="shared" si="43"/>
        <v xml:space="preserve"> </v>
      </c>
      <c r="M491" s="637" t="str">
        <f t="shared" si="44"/>
        <v xml:space="preserve"> </v>
      </c>
      <c r="N491" s="998" t="str">
        <f t="shared" si="45"/>
        <v xml:space="preserve"> </v>
      </c>
      <c r="P491" s="38">
        <f t="shared" si="46"/>
        <v>0</v>
      </c>
      <c r="S491" s="823"/>
      <c r="T491" s="823"/>
      <c r="U491" s="823"/>
      <c r="V491" s="638"/>
      <c r="W491" s="990"/>
      <c r="X491" s="686" t="str">
        <f t="shared" si="47"/>
        <v xml:space="preserve"> </v>
      </c>
      <c r="Y491" s="786" t="str">
        <f t="shared" si="48"/>
        <v xml:space="preserve">  </v>
      </c>
    </row>
    <row r="492" spans="1:25" ht="18.75" x14ac:dyDescent="0.3">
      <c r="A492" s="638"/>
      <c r="B492" s="638"/>
      <c r="C492" s="624"/>
      <c r="D492" s="638"/>
      <c r="E492" s="624"/>
      <c r="F492" s="901"/>
      <c r="G492" s="638"/>
      <c r="H492" s="638"/>
      <c r="I492" s="638"/>
      <c r="J492" s="901"/>
      <c r="K492" s="638"/>
      <c r="L492" s="637" t="str">
        <f t="shared" si="43"/>
        <v xml:space="preserve"> </v>
      </c>
      <c r="M492" s="637" t="str">
        <f t="shared" si="44"/>
        <v xml:space="preserve"> </v>
      </c>
      <c r="N492" s="998" t="str">
        <f t="shared" si="45"/>
        <v xml:space="preserve"> </v>
      </c>
      <c r="P492" s="38">
        <f t="shared" si="46"/>
        <v>0</v>
      </c>
      <c r="S492" s="823"/>
      <c r="T492" s="823"/>
      <c r="U492" s="823"/>
      <c r="V492" s="638"/>
      <c r="W492" s="990"/>
      <c r="X492" s="686" t="str">
        <f t="shared" si="47"/>
        <v xml:space="preserve"> </v>
      </c>
      <c r="Y492" s="786" t="str">
        <f t="shared" si="48"/>
        <v xml:space="preserve">  </v>
      </c>
    </row>
    <row r="493" spans="1:25" ht="18.75" x14ac:dyDescent="0.3">
      <c r="A493" s="638"/>
      <c r="B493" s="638"/>
      <c r="C493" s="624"/>
      <c r="D493" s="638"/>
      <c r="E493" s="624"/>
      <c r="F493" s="901"/>
      <c r="G493" s="638"/>
      <c r="H493" s="638"/>
      <c r="I493" s="638"/>
      <c r="J493" s="901"/>
      <c r="K493" s="638"/>
      <c r="L493" s="637" t="str">
        <f t="shared" si="43"/>
        <v xml:space="preserve"> </v>
      </c>
      <c r="M493" s="637" t="str">
        <f t="shared" si="44"/>
        <v xml:space="preserve"> </v>
      </c>
      <c r="N493" s="998" t="str">
        <f t="shared" si="45"/>
        <v xml:space="preserve"> </v>
      </c>
      <c r="P493" s="38">
        <f t="shared" si="46"/>
        <v>0</v>
      </c>
      <c r="S493" s="823"/>
      <c r="T493" s="823"/>
      <c r="U493" s="823"/>
      <c r="V493" s="638"/>
      <c r="W493" s="990"/>
      <c r="X493" s="686" t="str">
        <f t="shared" si="47"/>
        <v xml:space="preserve"> </v>
      </c>
      <c r="Y493" s="786" t="str">
        <f t="shared" si="48"/>
        <v xml:space="preserve">  </v>
      </c>
    </row>
    <row r="494" spans="1:25" ht="18.75" x14ac:dyDescent="0.3">
      <c r="A494" s="638"/>
      <c r="B494" s="638"/>
      <c r="C494" s="624"/>
      <c r="D494" s="638"/>
      <c r="E494" s="624"/>
      <c r="F494" s="901"/>
      <c r="G494" s="638"/>
      <c r="H494" s="638"/>
      <c r="I494" s="638"/>
      <c r="J494" s="901"/>
      <c r="K494" s="638"/>
      <c r="L494" s="637" t="str">
        <f t="shared" si="43"/>
        <v xml:space="preserve"> </v>
      </c>
      <c r="M494" s="637" t="str">
        <f t="shared" si="44"/>
        <v xml:space="preserve"> </v>
      </c>
      <c r="N494" s="998" t="str">
        <f t="shared" si="45"/>
        <v xml:space="preserve"> </v>
      </c>
      <c r="P494" s="38">
        <f t="shared" si="46"/>
        <v>0</v>
      </c>
      <c r="S494" s="823"/>
      <c r="T494" s="823"/>
      <c r="U494" s="823"/>
      <c r="V494" s="638"/>
      <c r="W494" s="990"/>
      <c r="X494" s="686" t="str">
        <f t="shared" si="47"/>
        <v xml:space="preserve"> </v>
      </c>
      <c r="Y494" s="786" t="str">
        <f t="shared" si="48"/>
        <v xml:space="preserve">  </v>
      </c>
    </row>
    <row r="495" spans="1:25" ht="18.75" x14ac:dyDescent="0.3">
      <c r="A495" s="638"/>
      <c r="B495" s="638"/>
      <c r="C495" s="624"/>
      <c r="D495" s="638"/>
      <c r="E495" s="624"/>
      <c r="F495" s="901"/>
      <c r="G495" s="638"/>
      <c r="H495" s="638"/>
      <c r="I495" s="638"/>
      <c r="J495" s="901"/>
      <c r="K495" s="638"/>
      <c r="L495" s="637" t="str">
        <f t="shared" si="43"/>
        <v xml:space="preserve"> </v>
      </c>
      <c r="M495" s="637" t="str">
        <f t="shared" si="44"/>
        <v xml:space="preserve"> </v>
      </c>
      <c r="N495" s="998" t="str">
        <f t="shared" si="45"/>
        <v xml:space="preserve"> </v>
      </c>
      <c r="P495" s="38">
        <f t="shared" si="46"/>
        <v>0</v>
      </c>
      <c r="S495" s="823"/>
      <c r="T495" s="823"/>
      <c r="U495" s="823"/>
      <c r="V495" s="638"/>
      <c r="W495" s="990"/>
      <c r="X495" s="686" t="str">
        <f t="shared" si="47"/>
        <v xml:space="preserve"> </v>
      </c>
      <c r="Y495" s="786" t="str">
        <f t="shared" si="48"/>
        <v xml:space="preserve">  </v>
      </c>
    </row>
    <row r="496" spans="1:25" ht="18.75" x14ac:dyDescent="0.3">
      <c r="A496" s="638"/>
      <c r="B496" s="638"/>
      <c r="C496" s="624"/>
      <c r="D496" s="638"/>
      <c r="E496" s="624"/>
      <c r="F496" s="901"/>
      <c r="G496" s="638"/>
      <c r="H496" s="638"/>
      <c r="I496" s="638"/>
      <c r="J496" s="901"/>
      <c r="K496" s="638"/>
      <c r="L496" s="637" t="str">
        <f t="shared" si="43"/>
        <v xml:space="preserve"> </v>
      </c>
      <c r="M496" s="637" t="str">
        <f t="shared" si="44"/>
        <v xml:space="preserve"> </v>
      </c>
      <c r="N496" s="998" t="str">
        <f t="shared" si="45"/>
        <v xml:space="preserve"> </v>
      </c>
      <c r="P496" s="38">
        <f t="shared" si="46"/>
        <v>0</v>
      </c>
      <c r="S496" s="823"/>
      <c r="T496" s="823"/>
      <c r="U496" s="823"/>
      <c r="V496" s="638"/>
      <c r="W496" s="990"/>
      <c r="X496" s="686" t="str">
        <f t="shared" si="47"/>
        <v xml:space="preserve"> </v>
      </c>
      <c r="Y496" s="786" t="str">
        <f t="shared" si="48"/>
        <v xml:space="preserve">  </v>
      </c>
    </row>
    <row r="497" spans="1:25" ht="18.75" x14ac:dyDescent="0.3">
      <c r="A497" s="638"/>
      <c r="B497" s="638"/>
      <c r="C497" s="624"/>
      <c r="D497" s="638"/>
      <c r="E497" s="624"/>
      <c r="F497" s="901"/>
      <c r="G497" s="638"/>
      <c r="H497" s="638"/>
      <c r="I497" s="638"/>
      <c r="J497" s="901"/>
      <c r="K497" s="638"/>
      <c r="L497" s="637" t="str">
        <f t="shared" si="43"/>
        <v xml:space="preserve"> </v>
      </c>
      <c r="M497" s="637" t="str">
        <f t="shared" si="44"/>
        <v xml:space="preserve"> </v>
      </c>
      <c r="N497" s="998" t="str">
        <f t="shared" si="45"/>
        <v xml:space="preserve"> </v>
      </c>
      <c r="P497" s="38">
        <f t="shared" si="46"/>
        <v>0</v>
      </c>
      <c r="S497" s="823"/>
      <c r="T497" s="823"/>
      <c r="U497" s="823"/>
      <c r="V497" s="638"/>
      <c r="W497" s="990"/>
      <c r="X497" s="686" t="str">
        <f t="shared" si="47"/>
        <v xml:space="preserve"> </v>
      </c>
      <c r="Y497" s="786" t="str">
        <f t="shared" si="48"/>
        <v xml:space="preserve">  </v>
      </c>
    </row>
    <row r="498" spans="1:25" ht="18.75" x14ac:dyDescent="0.3">
      <c r="A498" s="638"/>
      <c r="B498" s="638"/>
      <c r="C498" s="624"/>
      <c r="D498" s="638"/>
      <c r="E498" s="624"/>
      <c r="F498" s="901"/>
      <c r="G498" s="638"/>
      <c r="H498" s="638"/>
      <c r="I498" s="638"/>
      <c r="J498" s="901"/>
      <c r="K498" s="638"/>
      <c r="L498" s="637" t="str">
        <f t="shared" si="43"/>
        <v xml:space="preserve"> </v>
      </c>
      <c r="M498" s="637" t="str">
        <f t="shared" si="44"/>
        <v xml:space="preserve"> </v>
      </c>
      <c r="N498" s="998" t="str">
        <f t="shared" si="45"/>
        <v xml:space="preserve"> </v>
      </c>
      <c r="P498" s="38">
        <f t="shared" si="46"/>
        <v>0</v>
      </c>
      <c r="S498" s="823"/>
      <c r="T498" s="823"/>
      <c r="U498" s="823"/>
      <c r="V498" s="638"/>
      <c r="W498" s="990"/>
      <c r="X498" s="686" t="str">
        <f t="shared" si="47"/>
        <v xml:space="preserve"> </v>
      </c>
      <c r="Y498" s="786" t="str">
        <f t="shared" si="48"/>
        <v xml:space="preserve">  </v>
      </c>
    </row>
    <row r="499" spans="1:25" ht="18.75" x14ac:dyDescent="0.3">
      <c r="A499" s="638"/>
      <c r="B499" s="638"/>
      <c r="C499" s="624"/>
      <c r="D499" s="638"/>
      <c r="E499" s="624"/>
      <c r="F499" s="901"/>
      <c r="G499" s="638"/>
      <c r="H499" s="638"/>
      <c r="I499" s="638"/>
      <c r="J499" s="901"/>
      <c r="K499" s="638"/>
      <c r="L499" s="637" t="str">
        <f t="shared" si="43"/>
        <v xml:space="preserve"> </v>
      </c>
      <c r="M499" s="637" t="str">
        <f t="shared" si="44"/>
        <v xml:space="preserve"> </v>
      </c>
      <c r="N499" s="998" t="str">
        <f t="shared" si="45"/>
        <v xml:space="preserve"> </v>
      </c>
      <c r="P499" s="38">
        <f t="shared" si="46"/>
        <v>0</v>
      </c>
      <c r="S499" s="823"/>
      <c r="T499" s="823"/>
      <c r="U499" s="823"/>
      <c r="V499" s="638"/>
      <c r="W499" s="990"/>
      <c r="X499" s="686" t="str">
        <f t="shared" si="47"/>
        <v xml:space="preserve"> </v>
      </c>
      <c r="Y499" s="786" t="str">
        <f t="shared" si="48"/>
        <v xml:space="preserve">  </v>
      </c>
    </row>
    <row r="500" spans="1:25" ht="18.75" x14ac:dyDescent="0.3">
      <c r="A500" s="638"/>
      <c r="B500" s="638"/>
      <c r="C500" s="624"/>
      <c r="D500" s="638"/>
      <c r="E500" s="624"/>
      <c r="F500" s="901"/>
      <c r="G500" s="638"/>
      <c r="H500" s="638"/>
      <c r="I500" s="638"/>
      <c r="J500" s="901"/>
      <c r="K500" s="638"/>
      <c r="L500" s="637" t="str">
        <f t="shared" si="43"/>
        <v xml:space="preserve"> </v>
      </c>
      <c r="M500" s="637" t="str">
        <f t="shared" si="44"/>
        <v xml:space="preserve"> </v>
      </c>
      <c r="N500" s="998" t="str">
        <f t="shared" si="45"/>
        <v xml:space="preserve"> </v>
      </c>
      <c r="P500" s="38">
        <f t="shared" si="46"/>
        <v>0</v>
      </c>
      <c r="S500" s="823"/>
      <c r="T500" s="823"/>
      <c r="U500" s="823"/>
      <c r="V500" s="638"/>
      <c r="W500" s="990"/>
      <c r="X500" s="686" t="str">
        <f t="shared" si="47"/>
        <v xml:space="preserve"> </v>
      </c>
      <c r="Y500" s="786" t="str">
        <f t="shared" si="48"/>
        <v xml:space="preserve">  </v>
      </c>
    </row>
    <row r="501" spans="1:25" ht="18.75" x14ac:dyDescent="0.3">
      <c r="A501" s="638"/>
      <c r="B501" s="638"/>
      <c r="C501" s="624"/>
      <c r="D501" s="638"/>
      <c r="E501" s="624"/>
      <c r="F501" s="901"/>
      <c r="G501" s="638"/>
      <c r="H501" s="638"/>
      <c r="I501" s="638"/>
      <c r="J501" s="901"/>
      <c r="K501" s="638"/>
      <c r="L501" s="637" t="str">
        <f t="shared" si="43"/>
        <v xml:space="preserve"> </v>
      </c>
      <c r="M501" s="637" t="str">
        <f t="shared" si="44"/>
        <v xml:space="preserve"> </v>
      </c>
      <c r="N501" s="998" t="str">
        <f t="shared" si="45"/>
        <v xml:space="preserve"> </v>
      </c>
      <c r="P501" s="38">
        <f t="shared" si="46"/>
        <v>0</v>
      </c>
      <c r="S501" s="823"/>
      <c r="T501" s="823"/>
      <c r="U501" s="823"/>
      <c r="V501" s="638"/>
      <c r="W501" s="990"/>
      <c r="X501" s="686" t="str">
        <f t="shared" si="47"/>
        <v xml:space="preserve"> </v>
      </c>
      <c r="Y501" s="786" t="str">
        <f t="shared" si="48"/>
        <v xml:space="preserve">  </v>
      </c>
    </row>
    <row r="502" spans="1:25" ht="18.75" x14ac:dyDescent="0.3">
      <c r="A502" s="638"/>
      <c r="B502" s="638"/>
      <c r="C502" s="624"/>
      <c r="D502" s="638"/>
      <c r="E502" s="624"/>
      <c r="F502" s="901"/>
      <c r="G502" s="638"/>
      <c r="H502" s="638"/>
      <c r="I502" s="638"/>
      <c r="J502" s="901"/>
      <c r="K502" s="638"/>
      <c r="L502" s="637" t="str">
        <f t="shared" si="43"/>
        <v xml:space="preserve"> </v>
      </c>
      <c r="M502" s="637" t="str">
        <f t="shared" si="44"/>
        <v xml:space="preserve"> </v>
      </c>
      <c r="N502" s="998" t="str">
        <f t="shared" si="45"/>
        <v xml:space="preserve"> </v>
      </c>
      <c r="P502" s="38">
        <f t="shared" si="46"/>
        <v>0</v>
      </c>
      <c r="S502" s="823"/>
      <c r="T502" s="823"/>
      <c r="U502" s="823"/>
      <c r="V502" s="638"/>
      <c r="W502" s="990"/>
      <c r="X502" s="686" t="str">
        <f t="shared" si="47"/>
        <v xml:space="preserve"> </v>
      </c>
      <c r="Y502" s="786" t="str">
        <f t="shared" si="48"/>
        <v xml:space="preserve">  </v>
      </c>
    </row>
    <row r="503" spans="1:25" ht="18.75" x14ac:dyDescent="0.3">
      <c r="A503" s="638"/>
      <c r="B503" s="638"/>
      <c r="C503" s="624"/>
      <c r="D503" s="638"/>
      <c r="E503" s="624"/>
      <c r="F503" s="901"/>
      <c r="G503" s="638"/>
      <c r="H503" s="638"/>
      <c r="I503" s="638"/>
      <c r="J503" s="901"/>
      <c r="K503" s="638"/>
      <c r="L503" s="637" t="str">
        <f t="shared" si="43"/>
        <v xml:space="preserve"> </v>
      </c>
      <c r="M503" s="637" t="str">
        <f t="shared" si="44"/>
        <v xml:space="preserve"> </v>
      </c>
      <c r="N503" s="998" t="str">
        <f t="shared" si="45"/>
        <v xml:space="preserve"> </v>
      </c>
      <c r="P503" s="38">
        <f t="shared" si="46"/>
        <v>0</v>
      </c>
      <c r="S503" s="823"/>
      <c r="T503" s="823"/>
      <c r="U503" s="823"/>
      <c r="V503" s="638"/>
      <c r="W503" s="990"/>
      <c r="X503" s="686" t="str">
        <f t="shared" si="47"/>
        <v xml:space="preserve"> </v>
      </c>
      <c r="Y503" s="786" t="str">
        <f t="shared" si="48"/>
        <v xml:space="preserve">  </v>
      </c>
    </row>
    <row r="504" spans="1:25" ht="18.75" x14ac:dyDescent="0.3">
      <c r="A504" s="638"/>
      <c r="B504" s="638"/>
      <c r="C504" s="624"/>
      <c r="D504" s="638"/>
      <c r="E504" s="624"/>
      <c r="F504" s="901"/>
      <c r="G504" s="638"/>
      <c r="H504" s="638"/>
      <c r="I504" s="638"/>
      <c r="J504" s="901"/>
      <c r="K504" s="638"/>
      <c r="L504" s="637" t="str">
        <f t="shared" si="43"/>
        <v xml:space="preserve"> </v>
      </c>
      <c r="M504" s="637" t="str">
        <f t="shared" si="44"/>
        <v xml:space="preserve"> </v>
      </c>
      <c r="N504" s="998" t="str">
        <f t="shared" si="45"/>
        <v xml:space="preserve"> </v>
      </c>
      <c r="P504" s="38">
        <f t="shared" si="46"/>
        <v>0</v>
      </c>
      <c r="S504" s="823"/>
      <c r="T504" s="823"/>
      <c r="U504" s="823"/>
      <c r="V504" s="638"/>
      <c r="W504" s="990"/>
      <c r="X504" s="686" t="str">
        <f t="shared" si="47"/>
        <v xml:space="preserve"> </v>
      </c>
      <c r="Y504" s="786" t="str">
        <f t="shared" si="48"/>
        <v xml:space="preserve">  </v>
      </c>
    </row>
    <row r="505" spans="1:25" ht="18.75" x14ac:dyDescent="0.3">
      <c r="A505" s="638"/>
      <c r="B505" s="638"/>
      <c r="C505" s="624"/>
      <c r="D505" s="638"/>
      <c r="E505" s="624"/>
      <c r="F505" s="901"/>
      <c r="G505" s="638"/>
      <c r="H505" s="638"/>
      <c r="I505" s="638"/>
      <c r="J505" s="901"/>
      <c r="K505" s="638"/>
      <c r="L505" s="637" t="str">
        <f t="shared" si="43"/>
        <v xml:space="preserve"> </v>
      </c>
      <c r="M505" s="637" t="str">
        <f t="shared" si="44"/>
        <v xml:space="preserve"> </v>
      </c>
      <c r="N505" s="998" t="str">
        <f t="shared" si="45"/>
        <v xml:space="preserve"> </v>
      </c>
      <c r="P505" s="38">
        <f t="shared" si="46"/>
        <v>0</v>
      </c>
      <c r="S505" s="823"/>
      <c r="T505" s="823"/>
      <c r="U505" s="823"/>
      <c r="V505" s="638"/>
      <c r="W505" s="990"/>
      <c r="X505" s="686" t="str">
        <f t="shared" si="47"/>
        <v xml:space="preserve"> </v>
      </c>
      <c r="Y505" s="786" t="str">
        <f t="shared" si="48"/>
        <v xml:space="preserve">  </v>
      </c>
    </row>
    <row r="506" spans="1:25" ht="18.75" x14ac:dyDescent="0.3">
      <c r="A506" s="638"/>
      <c r="B506" s="638"/>
      <c r="C506" s="624"/>
      <c r="D506" s="638"/>
      <c r="E506" s="624"/>
      <c r="F506" s="901"/>
      <c r="G506" s="638"/>
      <c r="H506" s="638"/>
      <c r="I506" s="638"/>
      <c r="J506" s="901"/>
      <c r="K506" s="638"/>
      <c r="L506" s="637" t="str">
        <f t="shared" si="43"/>
        <v xml:space="preserve"> </v>
      </c>
      <c r="M506" s="637" t="str">
        <f t="shared" si="44"/>
        <v xml:space="preserve"> </v>
      </c>
      <c r="N506" s="998" t="str">
        <f t="shared" si="45"/>
        <v xml:space="preserve"> </v>
      </c>
      <c r="P506" s="38">
        <f t="shared" si="46"/>
        <v>0</v>
      </c>
      <c r="S506" s="823"/>
      <c r="T506" s="823"/>
      <c r="U506" s="823"/>
      <c r="V506" s="638"/>
      <c r="W506" s="990"/>
      <c r="X506" s="686" t="str">
        <f t="shared" si="47"/>
        <v xml:space="preserve"> </v>
      </c>
      <c r="Y506" s="786" t="str">
        <f t="shared" si="48"/>
        <v xml:space="preserve">  </v>
      </c>
    </row>
    <row r="507" spans="1:25" ht="18.75" x14ac:dyDescent="0.3">
      <c r="A507" s="638"/>
      <c r="B507" s="638"/>
      <c r="C507" s="624"/>
      <c r="D507" s="638"/>
      <c r="E507" s="624"/>
      <c r="F507" s="901"/>
      <c r="G507" s="638"/>
      <c r="H507" s="638"/>
      <c r="I507" s="638"/>
      <c r="J507" s="901"/>
      <c r="K507" s="638"/>
      <c r="L507" s="637" t="str">
        <f t="shared" si="43"/>
        <v xml:space="preserve"> </v>
      </c>
      <c r="M507" s="637" t="str">
        <f t="shared" si="44"/>
        <v xml:space="preserve"> </v>
      </c>
      <c r="N507" s="998" t="str">
        <f t="shared" si="45"/>
        <v xml:space="preserve"> </v>
      </c>
      <c r="P507" s="38">
        <f t="shared" si="46"/>
        <v>0</v>
      </c>
      <c r="S507" s="823"/>
      <c r="T507" s="823"/>
      <c r="U507" s="823"/>
      <c r="V507" s="638"/>
      <c r="W507" s="990"/>
      <c r="X507" s="686" t="str">
        <f t="shared" si="47"/>
        <v xml:space="preserve"> </v>
      </c>
      <c r="Y507" s="786" t="str">
        <f t="shared" si="48"/>
        <v xml:space="preserve">  </v>
      </c>
    </row>
    <row r="508" spans="1:25" ht="18.75" x14ac:dyDescent="0.3">
      <c r="A508" s="638"/>
      <c r="B508" s="638"/>
      <c r="C508" s="624"/>
      <c r="D508" s="638"/>
      <c r="E508" s="624"/>
      <c r="F508" s="901"/>
      <c r="G508" s="638"/>
      <c r="H508" s="638"/>
      <c r="I508" s="638"/>
      <c r="J508" s="901"/>
      <c r="K508" s="638"/>
      <c r="L508" s="637" t="str">
        <f t="shared" si="43"/>
        <v xml:space="preserve"> </v>
      </c>
      <c r="M508" s="637" t="str">
        <f t="shared" si="44"/>
        <v xml:space="preserve"> </v>
      </c>
      <c r="N508" s="998" t="str">
        <f t="shared" si="45"/>
        <v xml:space="preserve"> </v>
      </c>
      <c r="P508" s="38">
        <f t="shared" si="46"/>
        <v>0</v>
      </c>
      <c r="S508" s="823"/>
      <c r="T508" s="823"/>
      <c r="U508" s="823"/>
      <c r="V508" s="638"/>
      <c r="W508" s="990"/>
      <c r="X508" s="686" t="str">
        <f t="shared" si="47"/>
        <v xml:space="preserve"> </v>
      </c>
      <c r="Y508" s="786" t="str">
        <f t="shared" si="48"/>
        <v xml:space="preserve">  </v>
      </c>
    </row>
    <row r="509" spans="1:25" ht="18.75" x14ac:dyDescent="0.3">
      <c r="A509" s="638"/>
      <c r="B509" s="638"/>
      <c r="C509" s="624"/>
      <c r="D509" s="638"/>
      <c r="E509" s="624"/>
      <c r="F509" s="901"/>
      <c r="G509" s="638"/>
      <c r="H509" s="638"/>
      <c r="I509" s="638"/>
      <c r="J509" s="901"/>
      <c r="K509" s="638"/>
      <c r="L509" s="637" t="str">
        <f t="shared" si="43"/>
        <v xml:space="preserve"> </v>
      </c>
      <c r="M509" s="637" t="str">
        <f t="shared" si="44"/>
        <v xml:space="preserve"> </v>
      </c>
      <c r="N509" s="998" t="str">
        <f t="shared" si="45"/>
        <v xml:space="preserve"> </v>
      </c>
      <c r="P509" s="38">
        <f t="shared" si="46"/>
        <v>0</v>
      </c>
      <c r="S509" s="823"/>
      <c r="T509" s="823"/>
      <c r="U509" s="823"/>
      <c r="V509" s="638"/>
      <c r="W509" s="990"/>
      <c r="X509" s="686" t="str">
        <f t="shared" si="47"/>
        <v xml:space="preserve"> </v>
      </c>
      <c r="Y509" s="786" t="str">
        <f t="shared" si="48"/>
        <v xml:space="preserve">  </v>
      </c>
    </row>
    <row r="510" spans="1:25" ht="18.75" x14ac:dyDescent="0.3">
      <c r="A510" s="638"/>
      <c r="B510" s="638"/>
      <c r="C510" s="624"/>
      <c r="D510" s="638"/>
      <c r="E510" s="624"/>
      <c r="F510" s="901"/>
      <c r="G510" s="638"/>
      <c r="H510" s="638"/>
      <c r="I510" s="638"/>
      <c r="J510" s="901"/>
      <c r="K510" s="638"/>
      <c r="L510" s="637" t="str">
        <f t="shared" si="43"/>
        <v xml:space="preserve"> </v>
      </c>
      <c r="M510" s="637" t="str">
        <f t="shared" si="44"/>
        <v xml:space="preserve"> </v>
      </c>
      <c r="N510" s="998" t="str">
        <f t="shared" si="45"/>
        <v xml:space="preserve"> </v>
      </c>
      <c r="P510" s="38">
        <f t="shared" si="46"/>
        <v>0</v>
      </c>
      <c r="S510" s="823"/>
      <c r="T510" s="823"/>
      <c r="U510" s="823"/>
      <c r="V510" s="638"/>
      <c r="W510" s="990"/>
      <c r="X510" s="686" t="str">
        <f t="shared" si="47"/>
        <v xml:space="preserve"> </v>
      </c>
      <c r="Y510" s="786" t="str">
        <f t="shared" si="48"/>
        <v xml:space="preserve">  </v>
      </c>
    </row>
    <row r="511" spans="1:25" ht="18.75" x14ac:dyDescent="0.3">
      <c r="A511" s="638"/>
      <c r="B511" s="638"/>
      <c r="C511" s="624"/>
      <c r="D511" s="638"/>
      <c r="E511" s="624"/>
      <c r="F511" s="901"/>
      <c r="G511" s="638"/>
      <c r="H511" s="638"/>
      <c r="I511" s="638"/>
      <c r="J511" s="901"/>
      <c r="K511" s="638"/>
      <c r="L511" s="637" t="str">
        <f t="shared" si="43"/>
        <v xml:space="preserve"> </v>
      </c>
      <c r="M511" s="637" t="str">
        <f t="shared" si="44"/>
        <v xml:space="preserve"> </v>
      </c>
      <c r="N511" s="998" t="str">
        <f t="shared" si="45"/>
        <v xml:space="preserve"> </v>
      </c>
      <c r="P511" s="38">
        <f t="shared" si="46"/>
        <v>0</v>
      </c>
      <c r="S511" s="823"/>
      <c r="T511" s="823"/>
      <c r="U511" s="823"/>
      <c r="V511" s="638"/>
      <c r="W511" s="990"/>
      <c r="X511" s="686" t="str">
        <f t="shared" si="47"/>
        <v xml:space="preserve"> </v>
      </c>
      <c r="Y511" s="786" t="str">
        <f t="shared" si="48"/>
        <v xml:space="preserve">  </v>
      </c>
    </row>
    <row r="512" spans="1:25" ht="18.75" x14ac:dyDescent="0.3">
      <c r="A512" s="638"/>
      <c r="B512" s="638"/>
      <c r="C512" s="624"/>
      <c r="D512" s="638"/>
      <c r="E512" s="624"/>
      <c r="F512" s="901"/>
      <c r="G512" s="638"/>
      <c r="H512" s="638"/>
      <c r="I512" s="638"/>
      <c r="J512" s="901"/>
      <c r="K512" s="638"/>
      <c r="L512" s="637" t="str">
        <f t="shared" si="43"/>
        <v xml:space="preserve"> </v>
      </c>
      <c r="M512" s="637" t="str">
        <f t="shared" si="44"/>
        <v xml:space="preserve"> </v>
      </c>
      <c r="N512" s="998" t="str">
        <f t="shared" si="45"/>
        <v xml:space="preserve"> </v>
      </c>
      <c r="P512" s="38">
        <f t="shared" si="46"/>
        <v>0</v>
      </c>
      <c r="S512" s="823"/>
      <c r="T512" s="823"/>
      <c r="U512" s="823"/>
      <c r="V512" s="638"/>
      <c r="W512" s="990"/>
      <c r="X512" s="686" t="str">
        <f t="shared" si="47"/>
        <v xml:space="preserve"> </v>
      </c>
      <c r="Y512" s="786" t="str">
        <f t="shared" si="48"/>
        <v xml:space="preserve">  </v>
      </c>
    </row>
    <row r="513" spans="1:25" ht="18.75" x14ac:dyDescent="0.3">
      <c r="A513" s="638"/>
      <c r="B513" s="638"/>
      <c r="C513" s="624"/>
      <c r="D513" s="638"/>
      <c r="E513" s="624"/>
      <c r="F513" s="901"/>
      <c r="G513" s="638"/>
      <c r="H513" s="638"/>
      <c r="I513" s="638"/>
      <c r="J513" s="901"/>
      <c r="K513" s="638"/>
      <c r="L513" s="637" t="str">
        <f t="shared" si="43"/>
        <v xml:space="preserve"> </v>
      </c>
      <c r="M513" s="637" t="str">
        <f t="shared" si="44"/>
        <v xml:space="preserve"> </v>
      </c>
      <c r="N513" s="998" t="str">
        <f t="shared" si="45"/>
        <v xml:space="preserve"> </v>
      </c>
      <c r="P513" s="38">
        <f t="shared" si="46"/>
        <v>0</v>
      </c>
      <c r="S513" s="823"/>
      <c r="T513" s="823"/>
      <c r="U513" s="823"/>
      <c r="V513" s="638"/>
      <c r="W513" s="990"/>
      <c r="X513" s="686" t="str">
        <f t="shared" si="47"/>
        <v xml:space="preserve"> </v>
      </c>
      <c r="Y513" s="786" t="str">
        <f t="shared" si="48"/>
        <v xml:space="preserve">  </v>
      </c>
    </row>
    <row r="514" spans="1:25" ht="18.75" x14ac:dyDescent="0.3">
      <c r="A514" s="638"/>
      <c r="B514" s="638"/>
      <c r="C514" s="624"/>
      <c r="D514" s="638"/>
      <c r="E514" s="624"/>
      <c r="F514" s="901"/>
      <c r="G514" s="638"/>
      <c r="H514" s="638"/>
      <c r="I514" s="638"/>
      <c r="J514" s="901"/>
      <c r="K514" s="638"/>
      <c r="L514" s="637" t="str">
        <f t="shared" si="43"/>
        <v xml:space="preserve"> </v>
      </c>
      <c r="M514" s="637" t="str">
        <f t="shared" si="44"/>
        <v xml:space="preserve"> </v>
      </c>
      <c r="N514" s="998" t="str">
        <f t="shared" si="45"/>
        <v xml:space="preserve"> </v>
      </c>
      <c r="P514" s="38">
        <f t="shared" si="46"/>
        <v>0</v>
      </c>
      <c r="S514" s="823"/>
      <c r="T514" s="823"/>
      <c r="U514" s="823"/>
      <c r="V514" s="638"/>
      <c r="W514" s="990"/>
      <c r="X514" s="686" t="str">
        <f t="shared" si="47"/>
        <v xml:space="preserve"> </v>
      </c>
      <c r="Y514" s="786" t="str">
        <f t="shared" si="48"/>
        <v xml:space="preserve">  </v>
      </c>
    </row>
    <row r="515" spans="1:25" ht="18.75" x14ac:dyDescent="0.3">
      <c r="A515" s="638"/>
      <c r="B515" s="638"/>
      <c r="C515" s="624"/>
      <c r="D515" s="638"/>
      <c r="E515" s="624"/>
      <c r="F515" s="901"/>
      <c r="G515" s="638"/>
      <c r="H515" s="638"/>
      <c r="I515" s="638"/>
      <c r="J515" s="901"/>
      <c r="K515" s="638"/>
      <c r="L515" s="637" t="str">
        <f t="shared" si="43"/>
        <v xml:space="preserve"> </v>
      </c>
      <c r="M515" s="637" t="str">
        <f t="shared" si="44"/>
        <v xml:space="preserve"> </v>
      </c>
      <c r="N515" s="998" t="str">
        <f t="shared" si="45"/>
        <v xml:space="preserve"> </v>
      </c>
      <c r="P515" s="38">
        <f t="shared" si="46"/>
        <v>0</v>
      </c>
      <c r="S515" s="823"/>
      <c r="T515" s="823"/>
      <c r="U515" s="823"/>
      <c r="V515" s="638"/>
      <c r="W515" s="990"/>
      <c r="X515" s="686" t="str">
        <f t="shared" si="47"/>
        <v xml:space="preserve"> </v>
      </c>
      <c r="Y515" s="786" t="str">
        <f t="shared" si="48"/>
        <v xml:space="preserve">  </v>
      </c>
    </row>
    <row r="516" spans="1:25" ht="18.75" x14ac:dyDescent="0.3">
      <c r="A516" s="638"/>
      <c r="B516" s="638"/>
      <c r="C516" s="624"/>
      <c r="D516" s="638"/>
      <c r="E516" s="624"/>
      <c r="F516" s="901"/>
      <c r="G516" s="638"/>
      <c r="H516" s="638"/>
      <c r="I516" s="638"/>
      <c r="J516" s="901"/>
      <c r="K516" s="638"/>
      <c r="L516" s="637" t="str">
        <f t="shared" si="43"/>
        <v xml:space="preserve"> </v>
      </c>
      <c r="M516" s="637" t="str">
        <f t="shared" si="44"/>
        <v xml:space="preserve"> </v>
      </c>
      <c r="N516" s="998" t="str">
        <f t="shared" si="45"/>
        <v xml:space="preserve"> </v>
      </c>
      <c r="P516" s="38">
        <f t="shared" si="46"/>
        <v>0</v>
      </c>
      <c r="S516" s="823"/>
      <c r="T516" s="823"/>
      <c r="U516" s="823"/>
      <c r="V516" s="638"/>
      <c r="W516" s="990"/>
      <c r="X516" s="686" t="str">
        <f t="shared" si="47"/>
        <v xml:space="preserve"> </v>
      </c>
      <c r="Y516" s="786" t="str">
        <f t="shared" si="48"/>
        <v xml:space="preserve">  </v>
      </c>
    </row>
    <row r="517" spans="1:25" ht="18.75" x14ac:dyDescent="0.3">
      <c r="A517" s="638"/>
      <c r="B517" s="638"/>
      <c r="C517" s="624"/>
      <c r="D517" s="638"/>
      <c r="E517" s="624"/>
      <c r="F517" s="901"/>
      <c r="G517" s="638"/>
      <c r="H517" s="638"/>
      <c r="I517" s="638"/>
      <c r="J517" s="901"/>
      <c r="K517" s="638"/>
      <c r="L517" s="637" t="str">
        <f t="shared" si="43"/>
        <v xml:space="preserve"> </v>
      </c>
      <c r="M517" s="637" t="str">
        <f t="shared" si="44"/>
        <v xml:space="preserve"> </v>
      </c>
      <c r="N517" s="998" t="str">
        <f t="shared" si="45"/>
        <v xml:space="preserve"> </v>
      </c>
      <c r="P517" s="38">
        <f t="shared" si="46"/>
        <v>0</v>
      </c>
      <c r="S517" s="823"/>
      <c r="T517" s="823"/>
      <c r="U517" s="823"/>
      <c r="V517" s="638"/>
      <c r="W517" s="990"/>
      <c r="X517" s="686" t="str">
        <f t="shared" si="47"/>
        <v xml:space="preserve"> </v>
      </c>
      <c r="Y517" s="786" t="str">
        <f t="shared" si="48"/>
        <v xml:space="preserve">  </v>
      </c>
    </row>
    <row r="518" spans="1:25" ht="18.75" x14ac:dyDescent="0.3">
      <c r="A518" s="638"/>
      <c r="B518" s="638"/>
      <c r="C518" s="624"/>
      <c r="D518" s="638"/>
      <c r="E518" s="624"/>
      <c r="F518" s="901"/>
      <c r="G518" s="638"/>
      <c r="H518" s="638"/>
      <c r="I518" s="638"/>
      <c r="J518" s="901"/>
      <c r="K518" s="638"/>
      <c r="L518" s="637" t="str">
        <f t="shared" si="43"/>
        <v xml:space="preserve"> </v>
      </c>
      <c r="M518" s="637" t="str">
        <f t="shared" si="44"/>
        <v xml:space="preserve"> </v>
      </c>
      <c r="N518" s="998" t="str">
        <f t="shared" si="45"/>
        <v xml:space="preserve"> </v>
      </c>
      <c r="P518" s="38">
        <f t="shared" si="46"/>
        <v>0</v>
      </c>
      <c r="S518" s="823"/>
      <c r="T518" s="823"/>
      <c r="U518" s="823"/>
      <c r="V518" s="638"/>
      <c r="W518" s="990"/>
      <c r="X518" s="686" t="str">
        <f t="shared" si="47"/>
        <v xml:space="preserve"> </v>
      </c>
      <c r="Y518" s="786" t="str">
        <f t="shared" si="48"/>
        <v xml:space="preserve">  </v>
      </c>
    </row>
    <row r="519" spans="1:25" ht="18.75" x14ac:dyDescent="0.3">
      <c r="A519" s="638"/>
      <c r="B519" s="638"/>
      <c r="C519" s="624"/>
      <c r="D519" s="638"/>
      <c r="E519" s="624"/>
      <c r="F519" s="901"/>
      <c r="G519" s="638"/>
      <c r="H519" s="638"/>
      <c r="I519" s="638"/>
      <c r="J519" s="901"/>
      <c r="K519" s="638"/>
      <c r="L519" s="637" t="str">
        <f t="shared" ref="L519:L582" si="49">IF(K519&gt;0,K519*0.187*10^-3," ")</f>
        <v xml:space="preserve"> </v>
      </c>
      <c r="M519" s="637" t="str">
        <f t="shared" ref="M519:M582" si="50">IFERROR(I519/H519," ")</f>
        <v xml:space="preserve"> </v>
      </c>
      <c r="N519" s="998" t="str">
        <f t="shared" ref="N519:N582" si="51">IFERROR(J519/F519," ")</f>
        <v xml:space="preserve"> </v>
      </c>
      <c r="P519" s="38">
        <f t="shared" ref="P519:P582" si="52">IF(E519="Si",1,0)</f>
        <v>0</v>
      </c>
      <c r="S519" s="823"/>
      <c r="T519" s="823"/>
      <c r="U519" s="823"/>
      <c r="V519" s="638"/>
      <c r="W519" s="990"/>
      <c r="X519" s="686" t="str">
        <f t="shared" ref="X519:X582" si="53">IF(W519&gt;0,W519*0.187*10^-3," ")</f>
        <v xml:space="preserve"> </v>
      </c>
      <c r="Y519" s="786" t="str">
        <f t="shared" si="48"/>
        <v xml:space="preserve">  </v>
      </c>
    </row>
    <row r="520" spans="1:25" ht="18.75" x14ac:dyDescent="0.3">
      <c r="A520" s="638"/>
      <c r="B520" s="638"/>
      <c r="C520" s="624"/>
      <c r="D520" s="638"/>
      <c r="E520" s="624"/>
      <c r="F520" s="901"/>
      <c r="G520" s="638"/>
      <c r="H520" s="638"/>
      <c r="I520" s="638"/>
      <c r="J520" s="901"/>
      <c r="K520" s="638"/>
      <c r="L520" s="637" t="str">
        <f t="shared" si="49"/>
        <v xml:space="preserve"> </v>
      </c>
      <c r="M520" s="637" t="str">
        <f t="shared" si="50"/>
        <v xml:space="preserve"> </v>
      </c>
      <c r="N520" s="998" t="str">
        <f t="shared" si="51"/>
        <v xml:space="preserve"> </v>
      </c>
      <c r="P520" s="38">
        <f t="shared" si="52"/>
        <v>0</v>
      </c>
      <c r="S520" s="823"/>
      <c r="T520" s="823"/>
      <c r="U520" s="823"/>
      <c r="V520" s="638"/>
      <c r="W520" s="990"/>
      <c r="X520" s="686" t="str">
        <f t="shared" si="53"/>
        <v xml:space="preserve"> </v>
      </c>
      <c r="Y520" s="786" t="str">
        <f t="shared" si="48"/>
        <v xml:space="preserve">  </v>
      </c>
    </row>
    <row r="521" spans="1:25" ht="18.75" x14ac:dyDescent="0.3">
      <c r="A521" s="638"/>
      <c r="B521" s="638"/>
      <c r="C521" s="624"/>
      <c r="D521" s="638"/>
      <c r="E521" s="624"/>
      <c r="F521" s="901"/>
      <c r="G521" s="638"/>
      <c r="H521" s="638"/>
      <c r="I521" s="638"/>
      <c r="J521" s="901"/>
      <c r="K521" s="638"/>
      <c r="L521" s="637" t="str">
        <f t="shared" si="49"/>
        <v xml:space="preserve"> </v>
      </c>
      <c r="M521" s="637" t="str">
        <f t="shared" si="50"/>
        <v xml:space="preserve"> </v>
      </c>
      <c r="N521" s="998" t="str">
        <f t="shared" si="51"/>
        <v xml:space="preserve"> </v>
      </c>
      <c r="P521" s="38">
        <f t="shared" si="52"/>
        <v>0</v>
      </c>
      <c r="S521" s="823"/>
      <c r="T521" s="823"/>
      <c r="U521" s="823"/>
      <c r="V521" s="638"/>
      <c r="W521" s="990"/>
      <c r="X521" s="686" t="str">
        <f t="shared" si="53"/>
        <v xml:space="preserve"> </v>
      </c>
      <c r="Y521" s="786" t="str">
        <f t="shared" si="48"/>
        <v xml:space="preserve">  </v>
      </c>
    </row>
    <row r="522" spans="1:25" ht="18.75" x14ac:dyDescent="0.3">
      <c r="A522" s="638"/>
      <c r="B522" s="638"/>
      <c r="C522" s="624"/>
      <c r="D522" s="638"/>
      <c r="E522" s="624"/>
      <c r="F522" s="901"/>
      <c r="G522" s="638"/>
      <c r="H522" s="638"/>
      <c r="I522" s="638"/>
      <c r="J522" s="901"/>
      <c r="K522" s="638"/>
      <c r="L522" s="637" t="str">
        <f t="shared" si="49"/>
        <v xml:space="preserve"> </v>
      </c>
      <c r="M522" s="637" t="str">
        <f t="shared" si="50"/>
        <v xml:space="preserve"> </v>
      </c>
      <c r="N522" s="998" t="str">
        <f t="shared" si="51"/>
        <v xml:space="preserve"> </v>
      </c>
      <c r="P522" s="38">
        <f t="shared" si="52"/>
        <v>0</v>
      </c>
      <c r="S522" s="823"/>
      <c r="T522" s="823"/>
      <c r="U522" s="823"/>
      <c r="V522" s="638"/>
      <c r="W522" s="990"/>
      <c r="X522" s="686" t="str">
        <f t="shared" si="53"/>
        <v xml:space="preserve"> </v>
      </c>
      <c r="Y522" s="786" t="str">
        <f t="shared" si="48"/>
        <v xml:space="preserve">  </v>
      </c>
    </row>
    <row r="523" spans="1:25" ht="18.75" x14ac:dyDescent="0.3">
      <c r="A523" s="638"/>
      <c r="B523" s="638"/>
      <c r="C523" s="624"/>
      <c r="D523" s="638"/>
      <c r="E523" s="624"/>
      <c r="F523" s="901"/>
      <c r="G523" s="638"/>
      <c r="H523" s="638"/>
      <c r="I523" s="638"/>
      <c r="J523" s="901"/>
      <c r="K523" s="638"/>
      <c r="L523" s="637" t="str">
        <f t="shared" si="49"/>
        <v xml:space="preserve"> </v>
      </c>
      <c r="M523" s="637" t="str">
        <f t="shared" si="50"/>
        <v xml:space="preserve"> </v>
      </c>
      <c r="N523" s="998" t="str">
        <f t="shared" si="51"/>
        <v xml:space="preserve"> </v>
      </c>
      <c r="P523" s="38">
        <f t="shared" si="52"/>
        <v>0</v>
      </c>
      <c r="S523" s="823"/>
      <c r="T523" s="823"/>
      <c r="U523" s="823"/>
      <c r="V523" s="638"/>
      <c r="W523" s="990"/>
      <c r="X523" s="686" t="str">
        <f t="shared" si="53"/>
        <v xml:space="preserve"> </v>
      </c>
      <c r="Y523" s="786" t="str">
        <f t="shared" si="48"/>
        <v xml:space="preserve">  </v>
      </c>
    </row>
    <row r="524" spans="1:25" ht="18.75" x14ac:dyDescent="0.3">
      <c r="A524" s="638"/>
      <c r="B524" s="638"/>
      <c r="C524" s="624"/>
      <c r="D524" s="638"/>
      <c r="E524" s="624"/>
      <c r="F524" s="901"/>
      <c r="G524" s="638"/>
      <c r="H524" s="638"/>
      <c r="I524" s="638"/>
      <c r="J524" s="901"/>
      <c r="K524" s="638"/>
      <c r="L524" s="637" t="str">
        <f t="shared" si="49"/>
        <v xml:space="preserve"> </v>
      </c>
      <c r="M524" s="637" t="str">
        <f t="shared" si="50"/>
        <v xml:space="preserve"> </v>
      </c>
      <c r="N524" s="998" t="str">
        <f t="shared" si="51"/>
        <v xml:space="preserve"> </v>
      </c>
      <c r="P524" s="38">
        <f t="shared" si="52"/>
        <v>0</v>
      </c>
      <c r="S524" s="823"/>
      <c r="T524" s="823"/>
      <c r="U524" s="823"/>
      <c r="V524" s="638"/>
      <c r="W524" s="990"/>
      <c r="X524" s="686" t="str">
        <f t="shared" si="53"/>
        <v xml:space="preserve"> </v>
      </c>
      <c r="Y524" s="786" t="str">
        <f t="shared" si="48"/>
        <v xml:space="preserve">  </v>
      </c>
    </row>
    <row r="525" spans="1:25" ht="18.75" x14ac:dyDescent="0.3">
      <c r="A525" s="638"/>
      <c r="B525" s="638"/>
      <c r="C525" s="624"/>
      <c r="D525" s="638"/>
      <c r="E525" s="624"/>
      <c r="F525" s="901"/>
      <c r="G525" s="638"/>
      <c r="H525" s="638"/>
      <c r="I525" s="638"/>
      <c r="J525" s="901"/>
      <c r="K525" s="638"/>
      <c r="L525" s="637" t="str">
        <f t="shared" si="49"/>
        <v xml:space="preserve"> </v>
      </c>
      <c r="M525" s="637" t="str">
        <f t="shared" si="50"/>
        <v xml:space="preserve"> </v>
      </c>
      <c r="N525" s="998" t="str">
        <f t="shared" si="51"/>
        <v xml:space="preserve"> </v>
      </c>
      <c r="P525" s="38">
        <f t="shared" si="52"/>
        <v>0</v>
      </c>
      <c r="S525" s="823"/>
      <c r="T525" s="823"/>
      <c r="U525" s="823"/>
      <c r="V525" s="638"/>
      <c r="W525" s="990"/>
      <c r="X525" s="686" t="str">
        <f t="shared" si="53"/>
        <v xml:space="preserve"> </v>
      </c>
      <c r="Y525" s="786" t="str">
        <f t="shared" si="48"/>
        <v xml:space="preserve">  </v>
      </c>
    </row>
    <row r="526" spans="1:25" ht="18.75" x14ac:dyDescent="0.3">
      <c r="A526" s="638"/>
      <c r="B526" s="638"/>
      <c r="C526" s="624"/>
      <c r="D526" s="638"/>
      <c r="E526" s="624"/>
      <c r="F526" s="901"/>
      <c r="G526" s="638"/>
      <c r="H526" s="638"/>
      <c r="I526" s="638"/>
      <c r="J526" s="901"/>
      <c r="K526" s="638"/>
      <c r="L526" s="637" t="str">
        <f t="shared" si="49"/>
        <v xml:space="preserve"> </v>
      </c>
      <c r="M526" s="637" t="str">
        <f t="shared" si="50"/>
        <v xml:space="preserve"> </v>
      </c>
      <c r="N526" s="998" t="str">
        <f t="shared" si="51"/>
        <v xml:space="preserve"> </v>
      </c>
      <c r="P526" s="38">
        <f t="shared" si="52"/>
        <v>0</v>
      </c>
      <c r="S526" s="823"/>
      <c r="T526" s="823"/>
      <c r="U526" s="823"/>
      <c r="V526" s="638"/>
      <c r="W526" s="990"/>
      <c r="X526" s="686" t="str">
        <f t="shared" si="53"/>
        <v xml:space="preserve"> </v>
      </c>
      <c r="Y526" s="786" t="str">
        <f t="shared" si="48"/>
        <v xml:space="preserve">  </v>
      </c>
    </row>
    <row r="527" spans="1:25" ht="18.75" x14ac:dyDescent="0.3">
      <c r="A527" s="638"/>
      <c r="B527" s="638"/>
      <c r="C527" s="624"/>
      <c r="D527" s="638"/>
      <c r="E527" s="624"/>
      <c r="F527" s="901"/>
      <c r="G527" s="638"/>
      <c r="H527" s="638"/>
      <c r="I527" s="638"/>
      <c r="J527" s="901"/>
      <c r="K527" s="638"/>
      <c r="L527" s="637" t="str">
        <f t="shared" si="49"/>
        <v xml:space="preserve"> </v>
      </c>
      <c r="M527" s="637" t="str">
        <f t="shared" si="50"/>
        <v xml:space="preserve"> </v>
      </c>
      <c r="N527" s="998" t="str">
        <f t="shared" si="51"/>
        <v xml:space="preserve"> </v>
      </c>
      <c r="P527" s="38">
        <f t="shared" si="52"/>
        <v>0</v>
      </c>
      <c r="S527" s="823"/>
      <c r="T527" s="823"/>
      <c r="U527" s="823"/>
      <c r="V527" s="638"/>
      <c r="W527" s="990"/>
      <c r="X527" s="686" t="str">
        <f t="shared" si="53"/>
        <v xml:space="preserve"> </v>
      </c>
      <c r="Y527" s="786" t="str">
        <f t="shared" si="48"/>
        <v xml:space="preserve">  </v>
      </c>
    </row>
    <row r="528" spans="1:25" ht="18.75" x14ac:dyDescent="0.3">
      <c r="A528" s="638"/>
      <c r="B528" s="638"/>
      <c r="C528" s="624"/>
      <c r="D528" s="638"/>
      <c r="E528" s="624"/>
      <c r="F528" s="901"/>
      <c r="G528" s="638"/>
      <c r="H528" s="638"/>
      <c r="I528" s="638"/>
      <c r="J528" s="901"/>
      <c r="K528" s="638"/>
      <c r="L528" s="637" t="str">
        <f t="shared" si="49"/>
        <v xml:space="preserve"> </v>
      </c>
      <c r="M528" s="637" t="str">
        <f t="shared" si="50"/>
        <v xml:space="preserve"> </v>
      </c>
      <c r="N528" s="998" t="str">
        <f t="shared" si="51"/>
        <v xml:space="preserve"> </v>
      </c>
      <c r="P528" s="38">
        <f t="shared" si="52"/>
        <v>0</v>
      </c>
      <c r="S528" s="823"/>
      <c r="T528" s="823"/>
      <c r="U528" s="823"/>
      <c r="V528" s="638"/>
      <c r="W528" s="990"/>
      <c r="X528" s="686" t="str">
        <f t="shared" si="53"/>
        <v xml:space="preserve"> </v>
      </c>
      <c r="Y528" s="786" t="str">
        <f t="shared" si="48"/>
        <v xml:space="preserve">  </v>
      </c>
    </row>
    <row r="529" spans="1:25" ht="18.75" x14ac:dyDescent="0.3">
      <c r="A529" s="638"/>
      <c r="B529" s="638"/>
      <c r="C529" s="624"/>
      <c r="D529" s="638"/>
      <c r="E529" s="624"/>
      <c r="F529" s="901"/>
      <c r="G529" s="638"/>
      <c r="H529" s="638"/>
      <c r="I529" s="638"/>
      <c r="J529" s="901"/>
      <c r="K529" s="638"/>
      <c r="L529" s="637" t="str">
        <f t="shared" si="49"/>
        <v xml:space="preserve"> </v>
      </c>
      <c r="M529" s="637" t="str">
        <f t="shared" si="50"/>
        <v xml:space="preserve"> </v>
      </c>
      <c r="N529" s="998" t="str">
        <f t="shared" si="51"/>
        <v xml:space="preserve"> </v>
      </c>
      <c r="P529" s="38">
        <f t="shared" si="52"/>
        <v>0</v>
      </c>
      <c r="S529" s="823"/>
      <c r="T529" s="823"/>
      <c r="U529" s="823"/>
      <c r="V529" s="638"/>
      <c r="W529" s="990"/>
      <c r="X529" s="686" t="str">
        <f t="shared" si="53"/>
        <v xml:space="preserve"> </v>
      </c>
      <c r="Y529" s="786" t="str">
        <f t="shared" si="48"/>
        <v xml:space="preserve">  </v>
      </c>
    </row>
    <row r="530" spans="1:25" ht="18.75" x14ac:dyDescent="0.3">
      <c r="A530" s="638"/>
      <c r="B530" s="638"/>
      <c r="C530" s="624"/>
      <c r="D530" s="638"/>
      <c r="E530" s="624"/>
      <c r="F530" s="901"/>
      <c r="G530" s="638"/>
      <c r="H530" s="638"/>
      <c r="I530" s="638"/>
      <c r="J530" s="901"/>
      <c r="K530" s="638"/>
      <c r="L530" s="637" t="str">
        <f t="shared" si="49"/>
        <v xml:space="preserve"> </v>
      </c>
      <c r="M530" s="637" t="str">
        <f t="shared" si="50"/>
        <v xml:space="preserve"> </v>
      </c>
      <c r="N530" s="998" t="str">
        <f t="shared" si="51"/>
        <v xml:space="preserve"> </v>
      </c>
      <c r="P530" s="38">
        <f t="shared" si="52"/>
        <v>0</v>
      </c>
      <c r="S530" s="823"/>
      <c r="T530" s="823"/>
      <c r="U530" s="823"/>
      <c r="V530" s="638"/>
      <c r="W530" s="990"/>
      <c r="X530" s="686" t="str">
        <f t="shared" si="53"/>
        <v xml:space="preserve"> </v>
      </c>
      <c r="Y530" s="786" t="str">
        <f t="shared" ref="Y530:Y593" si="54">IFERROR(W530/V530,"  ")</f>
        <v xml:space="preserve">  </v>
      </c>
    </row>
    <row r="531" spans="1:25" ht="18.75" x14ac:dyDescent="0.3">
      <c r="A531" s="638"/>
      <c r="B531" s="638"/>
      <c r="C531" s="624"/>
      <c r="D531" s="638"/>
      <c r="E531" s="624"/>
      <c r="F531" s="901"/>
      <c r="G531" s="638"/>
      <c r="H531" s="638"/>
      <c r="I531" s="638"/>
      <c r="J531" s="901"/>
      <c r="K531" s="638"/>
      <c r="L531" s="637" t="str">
        <f t="shared" si="49"/>
        <v xml:space="preserve"> </v>
      </c>
      <c r="M531" s="637" t="str">
        <f t="shared" si="50"/>
        <v xml:space="preserve"> </v>
      </c>
      <c r="N531" s="998" t="str">
        <f t="shared" si="51"/>
        <v xml:space="preserve"> </v>
      </c>
      <c r="P531" s="38">
        <f t="shared" si="52"/>
        <v>0</v>
      </c>
      <c r="S531" s="823"/>
      <c r="T531" s="823"/>
      <c r="U531" s="823"/>
      <c r="V531" s="638"/>
      <c r="W531" s="990"/>
      <c r="X531" s="686" t="str">
        <f t="shared" si="53"/>
        <v xml:space="preserve"> </v>
      </c>
      <c r="Y531" s="786" t="str">
        <f t="shared" si="54"/>
        <v xml:space="preserve">  </v>
      </c>
    </row>
    <row r="532" spans="1:25" ht="18.75" x14ac:dyDescent="0.3">
      <c r="A532" s="638"/>
      <c r="B532" s="638"/>
      <c r="C532" s="624"/>
      <c r="D532" s="638"/>
      <c r="E532" s="624"/>
      <c r="F532" s="901"/>
      <c r="G532" s="638"/>
      <c r="H532" s="638"/>
      <c r="I532" s="638"/>
      <c r="J532" s="901"/>
      <c r="K532" s="638"/>
      <c r="L532" s="637" t="str">
        <f t="shared" si="49"/>
        <v xml:space="preserve"> </v>
      </c>
      <c r="M532" s="637" t="str">
        <f t="shared" si="50"/>
        <v xml:space="preserve"> </v>
      </c>
      <c r="N532" s="998" t="str">
        <f t="shared" si="51"/>
        <v xml:space="preserve"> </v>
      </c>
      <c r="P532" s="38">
        <f t="shared" si="52"/>
        <v>0</v>
      </c>
      <c r="S532" s="823"/>
      <c r="T532" s="823"/>
      <c r="U532" s="823"/>
      <c r="V532" s="638"/>
      <c r="W532" s="990"/>
      <c r="X532" s="686" t="str">
        <f t="shared" si="53"/>
        <v xml:space="preserve"> </v>
      </c>
      <c r="Y532" s="786" t="str">
        <f t="shared" si="54"/>
        <v xml:space="preserve">  </v>
      </c>
    </row>
    <row r="533" spans="1:25" ht="18.75" x14ac:dyDescent="0.3">
      <c r="A533" s="638"/>
      <c r="B533" s="638"/>
      <c r="C533" s="624"/>
      <c r="D533" s="638"/>
      <c r="E533" s="624"/>
      <c r="F533" s="901"/>
      <c r="G533" s="638"/>
      <c r="H533" s="638"/>
      <c r="I533" s="638"/>
      <c r="J533" s="901"/>
      <c r="K533" s="638"/>
      <c r="L533" s="637" t="str">
        <f t="shared" si="49"/>
        <v xml:space="preserve"> </v>
      </c>
      <c r="M533" s="637" t="str">
        <f t="shared" si="50"/>
        <v xml:space="preserve"> </v>
      </c>
      <c r="N533" s="998" t="str">
        <f t="shared" si="51"/>
        <v xml:space="preserve"> </v>
      </c>
      <c r="P533" s="38">
        <f t="shared" si="52"/>
        <v>0</v>
      </c>
      <c r="S533" s="823"/>
      <c r="T533" s="823"/>
      <c r="U533" s="823"/>
      <c r="V533" s="638"/>
      <c r="W533" s="990"/>
      <c r="X533" s="686" t="str">
        <f t="shared" si="53"/>
        <v xml:space="preserve"> </v>
      </c>
      <c r="Y533" s="786" t="str">
        <f t="shared" si="54"/>
        <v xml:space="preserve">  </v>
      </c>
    </row>
    <row r="534" spans="1:25" ht="18.75" x14ac:dyDescent="0.3">
      <c r="A534" s="638"/>
      <c r="B534" s="638"/>
      <c r="C534" s="624"/>
      <c r="D534" s="638"/>
      <c r="E534" s="624"/>
      <c r="F534" s="901"/>
      <c r="G534" s="638"/>
      <c r="H534" s="638"/>
      <c r="I534" s="638"/>
      <c r="J534" s="901"/>
      <c r="K534" s="638"/>
      <c r="L534" s="637" t="str">
        <f t="shared" si="49"/>
        <v xml:space="preserve"> </v>
      </c>
      <c r="M534" s="637" t="str">
        <f t="shared" si="50"/>
        <v xml:space="preserve"> </v>
      </c>
      <c r="N534" s="998" t="str">
        <f t="shared" si="51"/>
        <v xml:space="preserve"> </v>
      </c>
      <c r="P534" s="38">
        <f t="shared" si="52"/>
        <v>0</v>
      </c>
      <c r="S534" s="823"/>
      <c r="T534" s="823"/>
      <c r="U534" s="823"/>
      <c r="V534" s="638"/>
      <c r="W534" s="990"/>
      <c r="X534" s="686" t="str">
        <f t="shared" si="53"/>
        <v xml:space="preserve"> </v>
      </c>
      <c r="Y534" s="786" t="str">
        <f t="shared" si="54"/>
        <v xml:space="preserve">  </v>
      </c>
    </row>
    <row r="535" spans="1:25" ht="18.75" x14ac:dyDescent="0.3">
      <c r="A535" s="638"/>
      <c r="B535" s="638"/>
      <c r="C535" s="624"/>
      <c r="D535" s="638"/>
      <c r="E535" s="624"/>
      <c r="F535" s="901"/>
      <c r="G535" s="638"/>
      <c r="H535" s="638"/>
      <c r="I535" s="638"/>
      <c r="J535" s="901"/>
      <c r="K535" s="638"/>
      <c r="L535" s="637" t="str">
        <f t="shared" si="49"/>
        <v xml:space="preserve"> </v>
      </c>
      <c r="M535" s="637" t="str">
        <f t="shared" si="50"/>
        <v xml:space="preserve"> </v>
      </c>
      <c r="N535" s="998" t="str">
        <f t="shared" si="51"/>
        <v xml:space="preserve"> </v>
      </c>
      <c r="P535" s="38">
        <f t="shared" si="52"/>
        <v>0</v>
      </c>
      <c r="S535" s="823"/>
      <c r="T535" s="823"/>
      <c r="U535" s="823"/>
      <c r="V535" s="638"/>
      <c r="W535" s="990"/>
      <c r="X535" s="686" t="str">
        <f t="shared" si="53"/>
        <v xml:space="preserve"> </v>
      </c>
      <c r="Y535" s="786" t="str">
        <f t="shared" si="54"/>
        <v xml:space="preserve">  </v>
      </c>
    </row>
    <row r="536" spans="1:25" ht="18.75" x14ac:dyDescent="0.3">
      <c r="A536" s="638"/>
      <c r="B536" s="638"/>
      <c r="C536" s="624"/>
      <c r="D536" s="638"/>
      <c r="E536" s="624"/>
      <c r="F536" s="901"/>
      <c r="G536" s="638"/>
      <c r="H536" s="638"/>
      <c r="I536" s="638"/>
      <c r="J536" s="901"/>
      <c r="K536" s="638"/>
      <c r="L536" s="637" t="str">
        <f t="shared" si="49"/>
        <v xml:space="preserve"> </v>
      </c>
      <c r="M536" s="637" t="str">
        <f t="shared" si="50"/>
        <v xml:space="preserve"> </v>
      </c>
      <c r="N536" s="998" t="str">
        <f t="shared" si="51"/>
        <v xml:space="preserve"> </v>
      </c>
      <c r="P536" s="38">
        <f t="shared" si="52"/>
        <v>0</v>
      </c>
      <c r="S536" s="823"/>
      <c r="T536" s="823"/>
      <c r="U536" s="823"/>
      <c r="V536" s="638"/>
      <c r="W536" s="990"/>
      <c r="X536" s="686" t="str">
        <f t="shared" si="53"/>
        <v xml:space="preserve"> </v>
      </c>
      <c r="Y536" s="786" t="str">
        <f t="shared" si="54"/>
        <v xml:space="preserve">  </v>
      </c>
    </row>
    <row r="537" spans="1:25" ht="18.75" x14ac:dyDescent="0.3">
      <c r="A537" s="638"/>
      <c r="B537" s="638"/>
      <c r="C537" s="624"/>
      <c r="D537" s="638"/>
      <c r="E537" s="624"/>
      <c r="F537" s="901"/>
      <c r="G537" s="638"/>
      <c r="H537" s="638"/>
      <c r="I537" s="638"/>
      <c r="J537" s="901"/>
      <c r="K537" s="638"/>
      <c r="L537" s="637" t="str">
        <f t="shared" si="49"/>
        <v xml:space="preserve"> </v>
      </c>
      <c r="M537" s="637" t="str">
        <f t="shared" si="50"/>
        <v xml:space="preserve"> </v>
      </c>
      <c r="N537" s="998" t="str">
        <f t="shared" si="51"/>
        <v xml:space="preserve"> </v>
      </c>
      <c r="P537" s="38">
        <f t="shared" si="52"/>
        <v>0</v>
      </c>
      <c r="S537" s="823"/>
      <c r="T537" s="823"/>
      <c r="U537" s="823"/>
      <c r="V537" s="638"/>
      <c r="W537" s="990"/>
      <c r="X537" s="686" t="str">
        <f t="shared" si="53"/>
        <v xml:space="preserve"> </v>
      </c>
      <c r="Y537" s="786" t="str">
        <f t="shared" si="54"/>
        <v xml:space="preserve">  </v>
      </c>
    </row>
    <row r="538" spans="1:25" ht="18.75" x14ac:dyDescent="0.3">
      <c r="A538" s="638"/>
      <c r="B538" s="638"/>
      <c r="C538" s="624"/>
      <c r="D538" s="638"/>
      <c r="E538" s="624"/>
      <c r="F538" s="901"/>
      <c r="G538" s="638"/>
      <c r="H538" s="638"/>
      <c r="I538" s="638"/>
      <c r="J538" s="901"/>
      <c r="K538" s="638"/>
      <c r="L538" s="637" t="str">
        <f t="shared" si="49"/>
        <v xml:space="preserve"> </v>
      </c>
      <c r="M538" s="637" t="str">
        <f t="shared" si="50"/>
        <v xml:space="preserve"> </v>
      </c>
      <c r="N538" s="998" t="str">
        <f t="shared" si="51"/>
        <v xml:space="preserve"> </v>
      </c>
      <c r="P538" s="38">
        <f t="shared" si="52"/>
        <v>0</v>
      </c>
      <c r="S538" s="823"/>
      <c r="T538" s="823"/>
      <c r="U538" s="823"/>
      <c r="V538" s="638"/>
      <c r="W538" s="990"/>
      <c r="X538" s="686" t="str">
        <f t="shared" si="53"/>
        <v xml:space="preserve"> </v>
      </c>
      <c r="Y538" s="786" t="str">
        <f t="shared" si="54"/>
        <v xml:space="preserve">  </v>
      </c>
    </row>
    <row r="539" spans="1:25" ht="18.75" x14ac:dyDescent="0.3">
      <c r="A539" s="638"/>
      <c r="B539" s="638"/>
      <c r="C539" s="624"/>
      <c r="D539" s="638"/>
      <c r="E539" s="624"/>
      <c r="F539" s="901"/>
      <c r="G539" s="638"/>
      <c r="H539" s="638"/>
      <c r="I539" s="638"/>
      <c r="J539" s="901"/>
      <c r="K539" s="638"/>
      <c r="L539" s="637" t="str">
        <f t="shared" si="49"/>
        <v xml:space="preserve"> </v>
      </c>
      <c r="M539" s="637" t="str">
        <f t="shared" si="50"/>
        <v xml:space="preserve"> </v>
      </c>
      <c r="N539" s="998" t="str">
        <f t="shared" si="51"/>
        <v xml:space="preserve"> </v>
      </c>
      <c r="P539" s="38">
        <f t="shared" si="52"/>
        <v>0</v>
      </c>
      <c r="S539" s="823"/>
      <c r="T539" s="823"/>
      <c r="U539" s="823"/>
      <c r="V539" s="638"/>
      <c r="W539" s="990"/>
      <c r="X539" s="686" t="str">
        <f t="shared" si="53"/>
        <v xml:space="preserve"> </v>
      </c>
      <c r="Y539" s="786" t="str">
        <f t="shared" si="54"/>
        <v xml:space="preserve">  </v>
      </c>
    </row>
    <row r="540" spans="1:25" ht="18.75" x14ac:dyDescent="0.3">
      <c r="A540" s="638"/>
      <c r="B540" s="638"/>
      <c r="C540" s="624"/>
      <c r="D540" s="638"/>
      <c r="E540" s="624"/>
      <c r="F540" s="901"/>
      <c r="G540" s="638"/>
      <c r="H540" s="638"/>
      <c r="I540" s="638"/>
      <c r="J540" s="901"/>
      <c r="K540" s="638"/>
      <c r="L540" s="637" t="str">
        <f t="shared" si="49"/>
        <v xml:space="preserve"> </v>
      </c>
      <c r="M540" s="637" t="str">
        <f t="shared" si="50"/>
        <v xml:space="preserve"> </v>
      </c>
      <c r="N540" s="998" t="str">
        <f t="shared" si="51"/>
        <v xml:space="preserve"> </v>
      </c>
      <c r="P540" s="38">
        <f t="shared" si="52"/>
        <v>0</v>
      </c>
      <c r="S540" s="823"/>
      <c r="T540" s="823"/>
      <c r="U540" s="823"/>
      <c r="V540" s="638"/>
      <c r="W540" s="990"/>
      <c r="X540" s="686" t="str">
        <f t="shared" si="53"/>
        <v xml:space="preserve"> </v>
      </c>
      <c r="Y540" s="786" t="str">
        <f t="shared" si="54"/>
        <v xml:space="preserve">  </v>
      </c>
    </row>
    <row r="541" spans="1:25" ht="18.75" x14ac:dyDescent="0.3">
      <c r="A541" s="638"/>
      <c r="B541" s="638"/>
      <c r="C541" s="624"/>
      <c r="D541" s="638"/>
      <c r="E541" s="624"/>
      <c r="F541" s="901"/>
      <c r="G541" s="638"/>
      <c r="H541" s="638"/>
      <c r="I541" s="638"/>
      <c r="J541" s="901"/>
      <c r="K541" s="638"/>
      <c r="L541" s="637" t="str">
        <f t="shared" si="49"/>
        <v xml:space="preserve"> </v>
      </c>
      <c r="M541" s="637" t="str">
        <f t="shared" si="50"/>
        <v xml:space="preserve"> </v>
      </c>
      <c r="N541" s="998" t="str">
        <f t="shared" si="51"/>
        <v xml:space="preserve"> </v>
      </c>
      <c r="P541" s="38">
        <f t="shared" si="52"/>
        <v>0</v>
      </c>
      <c r="S541" s="823"/>
      <c r="T541" s="823"/>
      <c r="U541" s="823"/>
      <c r="V541" s="638"/>
      <c r="W541" s="990"/>
      <c r="X541" s="686" t="str">
        <f t="shared" si="53"/>
        <v xml:space="preserve"> </v>
      </c>
      <c r="Y541" s="786" t="str">
        <f t="shared" si="54"/>
        <v xml:space="preserve">  </v>
      </c>
    </row>
    <row r="542" spans="1:25" ht="18.75" x14ac:dyDescent="0.3">
      <c r="A542" s="638"/>
      <c r="B542" s="638"/>
      <c r="C542" s="624"/>
      <c r="D542" s="638"/>
      <c r="E542" s="624"/>
      <c r="F542" s="901"/>
      <c r="G542" s="638"/>
      <c r="H542" s="638"/>
      <c r="I542" s="638"/>
      <c r="J542" s="901"/>
      <c r="K542" s="638"/>
      <c r="L542" s="637" t="str">
        <f t="shared" si="49"/>
        <v xml:space="preserve"> </v>
      </c>
      <c r="M542" s="637" t="str">
        <f t="shared" si="50"/>
        <v xml:space="preserve"> </v>
      </c>
      <c r="N542" s="998" t="str">
        <f t="shared" si="51"/>
        <v xml:space="preserve"> </v>
      </c>
      <c r="P542" s="38">
        <f t="shared" si="52"/>
        <v>0</v>
      </c>
      <c r="S542" s="823"/>
      <c r="T542" s="823"/>
      <c r="U542" s="823"/>
      <c r="V542" s="638"/>
      <c r="W542" s="990"/>
      <c r="X542" s="686" t="str">
        <f t="shared" si="53"/>
        <v xml:space="preserve"> </v>
      </c>
      <c r="Y542" s="786" t="str">
        <f t="shared" si="54"/>
        <v xml:space="preserve">  </v>
      </c>
    </row>
    <row r="543" spans="1:25" ht="18.75" x14ac:dyDescent="0.3">
      <c r="A543" s="638"/>
      <c r="B543" s="638"/>
      <c r="C543" s="624"/>
      <c r="D543" s="638"/>
      <c r="E543" s="624"/>
      <c r="F543" s="901"/>
      <c r="G543" s="638"/>
      <c r="H543" s="638"/>
      <c r="I543" s="638"/>
      <c r="J543" s="901"/>
      <c r="K543" s="638"/>
      <c r="L543" s="637" t="str">
        <f t="shared" si="49"/>
        <v xml:space="preserve"> </v>
      </c>
      <c r="M543" s="637" t="str">
        <f t="shared" si="50"/>
        <v xml:space="preserve"> </v>
      </c>
      <c r="N543" s="998" t="str">
        <f t="shared" si="51"/>
        <v xml:space="preserve"> </v>
      </c>
      <c r="P543" s="38">
        <f t="shared" si="52"/>
        <v>0</v>
      </c>
      <c r="S543" s="823"/>
      <c r="T543" s="823"/>
      <c r="U543" s="823"/>
      <c r="V543" s="638"/>
      <c r="W543" s="990"/>
      <c r="X543" s="686" t="str">
        <f t="shared" si="53"/>
        <v xml:space="preserve"> </v>
      </c>
      <c r="Y543" s="786" t="str">
        <f t="shared" si="54"/>
        <v xml:space="preserve">  </v>
      </c>
    </row>
    <row r="544" spans="1:25" ht="18.75" x14ac:dyDescent="0.3">
      <c r="A544" s="638"/>
      <c r="B544" s="638"/>
      <c r="C544" s="624"/>
      <c r="D544" s="638"/>
      <c r="E544" s="624"/>
      <c r="F544" s="901"/>
      <c r="G544" s="638"/>
      <c r="H544" s="638"/>
      <c r="I544" s="638"/>
      <c r="J544" s="901"/>
      <c r="K544" s="638"/>
      <c r="L544" s="637" t="str">
        <f t="shared" si="49"/>
        <v xml:space="preserve"> </v>
      </c>
      <c r="M544" s="637" t="str">
        <f t="shared" si="50"/>
        <v xml:space="preserve"> </v>
      </c>
      <c r="N544" s="998" t="str">
        <f t="shared" si="51"/>
        <v xml:space="preserve"> </v>
      </c>
      <c r="P544" s="38">
        <f t="shared" si="52"/>
        <v>0</v>
      </c>
      <c r="S544" s="823"/>
      <c r="T544" s="823"/>
      <c r="U544" s="823"/>
      <c r="V544" s="638"/>
      <c r="W544" s="990"/>
      <c r="X544" s="686" t="str">
        <f t="shared" si="53"/>
        <v xml:space="preserve"> </v>
      </c>
      <c r="Y544" s="786" t="str">
        <f t="shared" si="54"/>
        <v xml:space="preserve">  </v>
      </c>
    </row>
    <row r="545" spans="1:25" ht="18.75" x14ac:dyDescent="0.3">
      <c r="A545" s="638"/>
      <c r="B545" s="638"/>
      <c r="C545" s="624"/>
      <c r="D545" s="638"/>
      <c r="E545" s="624"/>
      <c r="F545" s="901"/>
      <c r="G545" s="638"/>
      <c r="H545" s="638"/>
      <c r="I545" s="638"/>
      <c r="J545" s="901"/>
      <c r="K545" s="638"/>
      <c r="L545" s="637" t="str">
        <f t="shared" si="49"/>
        <v xml:space="preserve"> </v>
      </c>
      <c r="M545" s="637" t="str">
        <f t="shared" si="50"/>
        <v xml:space="preserve"> </v>
      </c>
      <c r="N545" s="998" t="str">
        <f t="shared" si="51"/>
        <v xml:space="preserve"> </v>
      </c>
      <c r="P545" s="38">
        <f t="shared" si="52"/>
        <v>0</v>
      </c>
      <c r="S545" s="823"/>
      <c r="T545" s="823"/>
      <c r="U545" s="823"/>
      <c r="V545" s="638"/>
      <c r="W545" s="990"/>
      <c r="X545" s="686" t="str">
        <f t="shared" si="53"/>
        <v xml:space="preserve"> </v>
      </c>
      <c r="Y545" s="786" t="str">
        <f t="shared" si="54"/>
        <v xml:space="preserve">  </v>
      </c>
    </row>
    <row r="546" spans="1:25" ht="18.75" x14ac:dyDescent="0.3">
      <c r="A546" s="638"/>
      <c r="B546" s="638"/>
      <c r="C546" s="624"/>
      <c r="D546" s="638"/>
      <c r="E546" s="624"/>
      <c r="F546" s="901"/>
      <c r="G546" s="638"/>
      <c r="H546" s="638"/>
      <c r="I546" s="638"/>
      <c r="J546" s="901"/>
      <c r="K546" s="638"/>
      <c r="L546" s="637" t="str">
        <f t="shared" si="49"/>
        <v xml:space="preserve"> </v>
      </c>
      <c r="M546" s="637" t="str">
        <f t="shared" si="50"/>
        <v xml:space="preserve"> </v>
      </c>
      <c r="N546" s="998" t="str">
        <f t="shared" si="51"/>
        <v xml:space="preserve"> </v>
      </c>
      <c r="P546" s="38">
        <f t="shared" si="52"/>
        <v>0</v>
      </c>
      <c r="S546" s="823"/>
      <c r="T546" s="823"/>
      <c r="U546" s="823"/>
      <c r="V546" s="638"/>
      <c r="W546" s="990"/>
      <c r="X546" s="686" t="str">
        <f t="shared" si="53"/>
        <v xml:space="preserve"> </v>
      </c>
      <c r="Y546" s="786" t="str">
        <f t="shared" si="54"/>
        <v xml:space="preserve">  </v>
      </c>
    </row>
    <row r="547" spans="1:25" ht="18.75" x14ac:dyDescent="0.3">
      <c r="A547" s="638"/>
      <c r="B547" s="638"/>
      <c r="C547" s="624"/>
      <c r="D547" s="638"/>
      <c r="E547" s="624"/>
      <c r="F547" s="901"/>
      <c r="G547" s="638"/>
      <c r="H547" s="638"/>
      <c r="I547" s="638"/>
      <c r="J547" s="901"/>
      <c r="K547" s="638"/>
      <c r="L547" s="637" t="str">
        <f t="shared" si="49"/>
        <v xml:space="preserve"> </v>
      </c>
      <c r="M547" s="637" t="str">
        <f t="shared" si="50"/>
        <v xml:space="preserve"> </v>
      </c>
      <c r="N547" s="998" t="str">
        <f t="shared" si="51"/>
        <v xml:space="preserve"> </v>
      </c>
      <c r="P547" s="38">
        <f t="shared" si="52"/>
        <v>0</v>
      </c>
      <c r="S547" s="823"/>
      <c r="T547" s="823"/>
      <c r="U547" s="823"/>
      <c r="V547" s="638"/>
      <c r="W547" s="990"/>
      <c r="X547" s="686" t="str">
        <f t="shared" si="53"/>
        <v xml:space="preserve"> </v>
      </c>
      <c r="Y547" s="786" t="str">
        <f t="shared" si="54"/>
        <v xml:space="preserve">  </v>
      </c>
    </row>
    <row r="548" spans="1:25" ht="18.75" x14ac:dyDescent="0.3">
      <c r="A548" s="638"/>
      <c r="B548" s="638"/>
      <c r="C548" s="624"/>
      <c r="D548" s="638"/>
      <c r="E548" s="624"/>
      <c r="F548" s="901"/>
      <c r="G548" s="638"/>
      <c r="H548" s="638"/>
      <c r="I548" s="638"/>
      <c r="J548" s="901"/>
      <c r="K548" s="638"/>
      <c r="L548" s="637" t="str">
        <f t="shared" si="49"/>
        <v xml:space="preserve"> </v>
      </c>
      <c r="M548" s="637" t="str">
        <f t="shared" si="50"/>
        <v xml:space="preserve"> </v>
      </c>
      <c r="N548" s="998" t="str">
        <f t="shared" si="51"/>
        <v xml:space="preserve"> </v>
      </c>
      <c r="P548" s="38">
        <f t="shared" si="52"/>
        <v>0</v>
      </c>
      <c r="S548" s="823"/>
      <c r="T548" s="823"/>
      <c r="U548" s="823"/>
      <c r="V548" s="638"/>
      <c r="W548" s="990"/>
      <c r="X548" s="686" t="str">
        <f t="shared" si="53"/>
        <v xml:space="preserve"> </v>
      </c>
      <c r="Y548" s="786" t="str">
        <f t="shared" si="54"/>
        <v xml:space="preserve">  </v>
      </c>
    </row>
    <row r="549" spans="1:25" ht="18.75" x14ac:dyDescent="0.3">
      <c r="A549" s="638"/>
      <c r="B549" s="638"/>
      <c r="C549" s="624"/>
      <c r="D549" s="638"/>
      <c r="E549" s="624"/>
      <c r="F549" s="901"/>
      <c r="G549" s="638"/>
      <c r="H549" s="638"/>
      <c r="I549" s="638"/>
      <c r="J549" s="901"/>
      <c r="K549" s="638"/>
      <c r="L549" s="637" t="str">
        <f t="shared" si="49"/>
        <v xml:space="preserve"> </v>
      </c>
      <c r="M549" s="637" t="str">
        <f t="shared" si="50"/>
        <v xml:space="preserve"> </v>
      </c>
      <c r="N549" s="998" t="str">
        <f t="shared" si="51"/>
        <v xml:space="preserve"> </v>
      </c>
      <c r="P549" s="38">
        <f t="shared" si="52"/>
        <v>0</v>
      </c>
      <c r="S549" s="823"/>
      <c r="T549" s="823"/>
      <c r="U549" s="823"/>
      <c r="V549" s="638"/>
      <c r="W549" s="990"/>
      <c r="X549" s="686" t="str">
        <f t="shared" si="53"/>
        <v xml:space="preserve"> </v>
      </c>
      <c r="Y549" s="786" t="str">
        <f t="shared" si="54"/>
        <v xml:space="preserve">  </v>
      </c>
    </row>
    <row r="550" spans="1:25" ht="18.75" x14ac:dyDescent="0.3">
      <c r="A550" s="638"/>
      <c r="B550" s="638"/>
      <c r="C550" s="624"/>
      <c r="D550" s="638"/>
      <c r="E550" s="624"/>
      <c r="F550" s="901"/>
      <c r="G550" s="638"/>
      <c r="H550" s="638"/>
      <c r="I550" s="638"/>
      <c r="J550" s="901"/>
      <c r="K550" s="638"/>
      <c r="L550" s="637" t="str">
        <f t="shared" si="49"/>
        <v xml:space="preserve"> </v>
      </c>
      <c r="M550" s="637" t="str">
        <f t="shared" si="50"/>
        <v xml:space="preserve"> </v>
      </c>
      <c r="N550" s="998" t="str">
        <f t="shared" si="51"/>
        <v xml:space="preserve"> </v>
      </c>
      <c r="P550" s="38">
        <f t="shared" si="52"/>
        <v>0</v>
      </c>
      <c r="S550" s="823"/>
      <c r="T550" s="823"/>
      <c r="U550" s="823"/>
      <c r="V550" s="638"/>
      <c r="W550" s="990"/>
      <c r="X550" s="686" t="str">
        <f t="shared" si="53"/>
        <v xml:space="preserve"> </v>
      </c>
      <c r="Y550" s="786" t="str">
        <f t="shared" si="54"/>
        <v xml:space="preserve">  </v>
      </c>
    </row>
    <row r="551" spans="1:25" ht="18.75" x14ac:dyDescent="0.3">
      <c r="A551" s="638"/>
      <c r="B551" s="638"/>
      <c r="C551" s="624"/>
      <c r="D551" s="638"/>
      <c r="E551" s="624"/>
      <c r="F551" s="901"/>
      <c r="G551" s="638"/>
      <c r="H551" s="638"/>
      <c r="I551" s="638"/>
      <c r="J551" s="901"/>
      <c r="K551" s="638"/>
      <c r="L551" s="637" t="str">
        <f t="shared" si="49"/>
        <v xml:space="preserve"> </v>
      </c>
      <c r="M551" s="637" t="str">
        <f t="shared" si="50"/>
        <v xml:space="preserve"> </v>
      </c>
      <c r="N551" s="998" t="str">
        <f t="shared" si="51"/>
        <v xml:space="preserve"> </v>
      </c>
      <c r="P551" s="38">
        <f t="shared" si="52"/>
        <v>0</v>
      </c>
      <c r="S551" s="823"/>
      <c r="T551" s="823"/>
      <c r="U551" s="823"/>
      <c r="V551" s="638"/>
      <c r="W551" s="990"/>
      <c r="X551" s="686" t="str">
        <f t="shared" si="53"/>
        <v xml:space="preserve"> </v>
      </c>
      <c r="Y551" s="786" t="str">
        <f t="shared" si="54"/>
        <v xml:space="preserve">  </v>
      </c>
    </row>
    <row r="552" spans="1:25" ht="18.75" x14ac:dyDescent="0.3">
      <c r="A552" s="638"/>
      <c r="B552" s="638"/>
      <c r="C552" s="624"/>
      <c r="D552" s="638"/>
      <c r="E552" s="624"/>
      <c r="F552" s="901"/>
      <c r="G552" s="638"/>
      <c r="H552" s="638"/>
      <c r="I552" s="638"/>
      <c r="J552" s="901"/>
      <c r="K552" s="638"/>
      <c r="L552" s="637" t="str">
        <f t="shared" si="49"/>
        <v xml:space="preserve"> </v>
      </c>
      <c r="M552" s="637" t="str">
        <f t="shared" si="50"/>
        <v xml:space="preserve"> </v>
      </c>
      <c r="N552" s="998" t="str">
        <f t="shared" si="51"/>
        <v xml:space="preserve"> </v>
      </c>
      <c r="P552" s="38">
        <f t="shared" si="52"/>
        <v>0</v>
      </c>
      <c r="S552" s="823"/>
      <c r="T552" s="823"/>
      <c r="U552" s="823"/>
      <c r="V552" s="638"/>
      <c r="W552" s="990"/>
      <c r="X552" s="686" t="str">
        <f t="shared" si="53"/>
        <v xml:space="preserve"> </v>
      </c>
      <c r="Y552" s="786" t="str">
        <f t="shared" si="54"/>
        <v xml:space="preserve">  </v>
      </c>
    </row>
    <row r="553" spans="1:25" ht="18.75" x14ac:dyDescent="0.3">
      <c r="A553" s="638"/>
      <c r="B553" s="638"/>
      <c r="C553" s="624"/>
      <c r="D553" s="638"/>
      <c r="E553" s="624"/>
      <c r="F553" s="901"/>
      <c r="G553" s="638"/>
      <c r="H553" s="638"/>
      <c r="I553" s="638"/>
      <c r="J553" s="901"/>
      <c r="K553" s="638"/>
      <c r="L553" s="637" t="str">
        <f t="shared" si="49"/>
        <v xml:space="preserve"> </v>
      </c>
      <c r="M553" s="637" t="str">
        <f t="shared" si="50"/>
        <v xml:space="preserve"> </v>
      </c>
      <c r="N553" s="998" t="str">
        <f t="shared" si="51"/>
        <v xml:space="preserve"> </v>
      </c>
      <c r="P553" s="38">
        <f t="shared" si="52"/>
        <v>0</v>
      </c>
      <c r="S553" s="823"/>
      <c r="T553" s="823"/>
      <c r="U553" s="823"/>
      <c r="V553" s="638"/>
      <c r="W553" s="990"/>
      <c r="X553" s="686" t="str">
        <f t="shared" si="53"/>
        <v xml:space="preserve"> </v>
      </c>
      <c r="Y553" s="786" t="str">
        <f t="shared" si="54"/>
        <v xml:space="preserve">  </v>
      </c>
    </row>
    <row r="554" spans="1:25" ht="18.75" x14ac:dyDescent="0.3">
      <c r="A554" s="638"/>
      <c r="B554" s="638"/>
      <c r="C554" s="624"/>
      <c r="D554" s="638"/>
      <c r="E554" s="624"/>
      <c r="F554" s="901"/>
      <c r="G554" s="638"/>
      <c r="H554" s="638"/>
      <c r="I554" s="638"/>
      <c r="J554" s="901"/>
      <c r="K554" s="638"/>
      <c r="L554" s="637" t="str">
        <f t="shared" si="49"/>
        <v xml:space="preserve"> </v>
      </c>
      <c r="M554" s="637" t="str">
        <f t="shared" si="50"/>
        <v xml:space="preserve"> </v>
      </c>
      <c r="N554" s="998" t="str">
        <f t="shared" si="51"/>
        <v xml:space="preserve"> </v>
      </c>
      <c r="P554" s="38">
        <f t="shared" si="52"/>
        <v>0</v>
      </c>
      <c r="S554" s="823"/>
      <c r="T554" s="823"/>
      <c r="U554" s="823"/>
      <c r="V554" s="638"/>
      <c r="W554" s="990"/>
      <c r="X554" s="686" t="str">
        <f t="shared" si="53"/>
        <v xml:space="preserve"> </v>
      </c>
      <c r="Y554" s="786" t="str">
        <f t="shared" si="54"/>
        <v xml:space="preserve">  </v>
      </c>
    </row>
    <row r="555" spans="1:25" ht="18.75" x14ac:dyDescent="0.3">
      <c r="A555" s="638"/>
      <c r="B555" s="638"/>
      <c r="C555" s="624"/>
      <c r="D555" s="638"/>
      <c r="E555" s="624"/>
      <c r="F555" s="901"/>
      <c r="G555" s="638"/>
      <c r="H555" s="638"/>
      <c r="I555" s="638"/>
      <c r="J555" s="901"/>
      <c r="K555" s="638"/>
      <c r="L555" s="637" t="str">
        <f t="shared" si="49"/>
        <v xml:space="preserve"> </v>
      </c>
      <c r="M555" s="637" t="str">
        <f t="shared" si="50"/>
        <v xml:space="preserve"> </v>
      </c>
      <c r="N555" s="998" t="str">
        <f t="shared" si="51"/>
        <v xml:space="preserve"> </v>
      </c>
      <c r="P555" s="38">
        <f t="shared" si="52"/>
        <v>0</v>
      </c>
      <c r="S555" s="823"/>
      <c r="T555" s="823"/>
      <c r="U555" s="823"/>
      <c r="V555" s="638"/>
      <c r="W555" s="990"/>
      <c r="X555" s="686" t="str">
        <f t="shared" si="53"/>
        <v xml:space="preserve"> </v>
      </c>
      <c r="Y555" s="786" t="str">
        <f t="shared" si="54"/>
        <v xml:space="preserve">  </v>
      </c>
    </row>
    <row r="556" spans="1:25" ht="18.75" x14ac:dyDescent="0.3">
      <c r="A556" s="638"/>
      <c r="B556" s="638"/>
      <c r="C556" s="624"/>
      <c r="D556" s="638"/>
      <c r="E556" s="624"/>
      <c r="F556" s="901"/>
      <c r="G556" s="638"/>
      <c r="H556" s="638"/>
      <c r="I556" s="638"/>
      <c r="J556" s="901"/>
      <c r="K556" s="638"/>
      <c r="L556" s="637" t="str">
        <f t="shared" si="49"/>
        <v xml:space="preserve"> </v>
      </c>
      <c r="M556" s="637" t="str">
        <f t="shared" si="50"/>
        <v xml:space="preserve"> </v>
      </c>
      <c r="N556" s="998" t="str">
        <f t="shared" si="51"/>
        <v xml:space="preserve"> </v>
      </c>
      <c r="P556" s="38">
        <f t="shared" si="52"/>
        <v>0</v>
      </c>
      <c r="S556" s="823"/>
      <c r="T556" s="823"/>
      <c r="U556" s="823"/>
      <c r="V556" s="638"/>
      <c r="W556" s="990"/>
      <c r="X556" s="686" t="str">
        <f t="shared" si="53"/>
        <v xml:space="preserve"> </v>
      </c>
      <c r="Y556" s="786" t="str">
        <f t="shared" si="54"/>
        <v xml:space="preserve">  </v>
      </c>
    </row>
    <row r="557" spans="1:25" ht="18.75" x14ac:dyDescent="0.3">
      <c r="A557" s="638"/>
      <c r="B557" s="638"/>
      <c r="C557" s="624"/>
      <c r="D557" s="638"/>
      <c r="E557" s="624"/>
      <c r="F557" s="901"/>
      <c r="G557" s="638"/>
      <c r="H557" s="638"/>
      <c r="I557" s="638"/>
      <c r="J557" s="901"/>
      <c r="K557" s="638"/>
      <c r="L557" s="637" t="str">
        <f t="shared" si="49"/>
        <v xml:space="preserve"> </v>
      </c>
      <c r="M557" s="637" t="str">
        <f t="shared" si="50"/>
        <v xml:space="preserve"> </v>
      </c>
      <c r="N557" s="998" t="str">
        <f t="shared" si="51"/>
        <v xml:space="preserve"> </v>
      </c>
      <c r="P557" s="38">
        <f t="shared" si="52"/>
        <v>0</v>
      </c>
      <c r="S557" s="823"/>
      <c r="T557" s="823"/>
      <c r="U557" s="823"/>
      <c r="V557" s="638"/>
      <c r="W557" s="990"/>
      <c r="X557" s="686" t="str">
        <f t="shared" si="53"/>
        <v xml:space="preserve"> </v>
      </c>
      <c r="Y557" s="786" t="str">
        <f t="shared" si="54"/>
        <v xml:space="preserve">  </v>
      </c>
    </row>
    <row r="558" spans="1:25" ht="18.75" x14ac:dyDescent="0.3">
      <c r="A558" s="638"/>
      <c r="B558" s="638"/>
      <c r="C558" s="624"/>
      <c r="D558" s="638"/>
      <c r="E558" s="624"/>
      <c r="F558" s="901"/>
      <c r="G558" s="638"/>
      <c r="H558" s="638"/>
      <c r="I558" s="638"/>
      <c r="J558" s="901"/>
      <c r="K558" s="638"/>
      <c r="L558" s="637" t="str">
        <f t="shared" si="49"/>
        <v xml:space="preserve"> </v>
      </c>
      <c r="M558" s="637" t="str">
        <f t="shared" si="50"/>
        <v xml:space="preserve"> </v>
      </c>
      <c r="N558" s="998" t="str">
        <f t="shared" si="51"/>
        <v xml:space="preserve"> </v>
      </c>
      <c r="P558" s="38">
        <f t="shared" si="52"/>
        <v>0</v>
      </c>
      <c r="S558" s="823"/>
      <c r="T558" s="823"/>
      <c r="U558" s="823"/>
      <c r="V558" s="638"/>
      <c r="W558" s="990"/>
      <c r="X558" s="686" t="str">
        <f t="shared" si="53"/>
        <v xml:space="preserve"> </v>
      </c>
      <c r="Y558" s="786" t="str">
        <f t="shared" si="54"/>
        <v xml:space="preserve">  </v>
      </c>
    </row>
    <row r="559" spans="1:25" ht="18.75" x14ac:dyDescent="0.3">
      <c r="A559" s="638"/>
      <c r="B559" s="638"/>
      <c r="C559" s="624"/>
      <c r="D559" s="638"/>
      <c r="E559" s="624"/>
      <c r="F559" s="901"/>
      <c r="G559" s="638"/>
      <c r="H559" s="638"/>
      <c r="I559" s="638"/>
      <c r="J559" s="901"/>
      <c r="K559" s="638"/>
      <c r="L559" s="637" t="str">
        <f t="shared" si="49"/>
        <v xml:space="preserve"> </v>
      </c>
      <c r="M559" s="637" t="str">
        <f t="shared" si="50"/>
        <v xml:space="preserve"> </v>
      </c>
      <c r="N559" s="998" t="str">
        <f t="shared" si="51"/>
        <v xml:space="preserve"> </v>
      </c>
      <c r="P559" s="38">
        <f t="shared" si="52"/>
        <v>0</v>
      </c>
      <c r="S559" s="823"/>
      <c r="T559" s="823"/>
      <c r="U559" s="823"/>
      <c r="V559" s="638"/>
      <c r="W559" s="990"/>
      <c r="X559" s="686" t="str">
        <f t="shared" si="53"/>
        <v xml:space="preserve"> </v>
      </c>
      <c r="Y559" s="786" t="str">
        <f t="shared" si="54"/>
        <v xml:space="preserve">  </v>
      </c>
    </row>
    <row r="560" spans="1:25" ht="18.75" x14ac:dyDescent="0.3">
      <c r="A560" s="638"/>
      <c r="B560" s="638"/>
      <c r="C560" s="624"/>
      <c r="D560" s="638"/>
      <c r="E560" s="624"/>
      <c r="F560" s="901"/>
      <c r="G560" s="638"/>
      <c r="H560" s="638"/>
      <c r="I560" s="638"/>
      <c r="J560" s="901"/>
      <c r="K560" s="638"/>
      <c r="L560" s="637" t="str">
        <f t="shared" si="49"/>
        <v xml:space="preserve"> </v>
      </c>
      <c r="M560" s="637" t="str">
        <f t="shared" si="50"/>
        <v xml:space="preserve"> </v>
      </c>
      <c r="N560" s="998" t="str">
        <f t="shared" si="51"/>
        <v xml:space="preserve"> </v>
      </c>
      <c r="P560" s="38">
        <f t="shared" si="52"/>
        <v>0</v>
      </c>
      <c r="S560" s="823"/>
      <c r="T560" s="823"/>
      <c r="U560" s="823"/>
      <c r="V560" s="638"/>
      <c r="W560" s="990"/>
      <c r="X560" s="686" t="str">
        <f t="shared" si="53"/>
        <v xml:space="preserve"> </v>
      </c>
      <c r="Y560" s="786" t="str">
        <f t="shared" si="54"/>
        <v xml:space="preserve">  </v>
      </c>
    </row>
    <row r="561" spans="1:25" ht="18.75" x14ac:dyDescent="0.3">
      <c r="A561" s="638"/>
      <c r="B561" s="638"/>
      <c r="C561" s="624"/>
      <c r="D561" s="638"/>
      <c r="E561" s="624"/>
      <c r="F561" s="901"/>
      <c r="G561" s="638"/>
      <c r="H561" s="638"/>
      <c r="I561" s="638"/>
      <c r="J561" s="901"/>
      <c r="K561" s="638"/>
      <c r="L561" s="637" t="str">
        <f t="shared" si="49"/>
        <v xml:space="preserve"> </v>
      </c>
      <c r="M561" s="637" t="str">
        <f t="shared" si="50"/>
        <v xml:space="preserve"> </v>
      </c>
      <c r="N561" s="998" t="str">
        <f t="shared" si="51"/>
        <v xml:space="preserve"> </v>
      </c>
      <c r="P561" s="38">
        <f t="shared" si="52"/>
        <v>0</v>
      </c>
      <c r="S561" s="823"/>
      <c r="T561" s="823"/>
      <c r="U561" s="823"/>
      <c r="V561" s="638"/>
      <c r="W561" s="990"/>
      <c r="X561" s="686" t="str">
        <f t="shared" si="53"/>
        <v xml:space="preserve"> </v>
      </c>
      <c r="Y561" s="786" t="str">
        <f t="shared" si="54"/>
        <v xml:space="preserve">  </v>
      </c>
    </row>
    <row r="562" spans="1:25" ht="18.75" x14ac:dyDescent="0.3">
      <c r="A562" s="638"/>
      <c r="B562" s="638"/>
      <c r="C562" s="624"/>
      <c r="D562" s="638"/>
      <c r="E562" s="624"/>
      <c r="F562" s="901"/>
      <c r="G562" s="638"/>
      <c r="H562" s="638"/>
      <c r="I562" s="638"/>
      <c r="J562" s="901"/>
      <c r="K562" s="638"/>
      <c r="L562" s="637" t="str">
        <f t="shared" si="49"/>
        <v xml:space="preserve"> </v>
      </c>
      <c r="M562" s="637" t="str">
        <f t="shared" si="50"/>
        <v xml:space="preserve"> </v>
      </c>
      <c r="N562" s="998" t="str">
        <f t="shared" si="51"/>
        <v xml:space="preserve"> </v>
      </c>
      <c r="P562" s="38">
        <f t="shared" si="52"/>
        <v>0</v>
      </c>
      <c r="S562" s="823"/>
      <c r="T562" s="823"/>
      <c r="U562" s="823"/>
      <c r="V562" s="638"/>
      <c r="W562" s="990"/>
      <c r="X562" s="686" t="str">
        <f t="shared" si="53"/>
        <v xml:space="preserve"> </v>
      </c>
      <c r="Y562" s="786" t="str">
        <f t="shared" si="54"/>
        <v xml:space="preserve">  </v>
      </c>
    </row>
    <row r="563" spans="1:25" ht="18.75" x14ac:dyDescent="0.3">
      <c r="A563" s="638"/>
      <c r="B563" s="638"/>
      <c r="C563" s="624"/>
      <c r="D563" s="638"/>
      <c r="E563" s="624"/>
      <c r="F563" s="901"/>
      <c r="G563" s="638"/>
      <c r="H563" s="638"/>
      <c r="I563" s="638"/>
      <c r="J563" s="901"/>
      <c r="K563" s="638"/>
      <c r="L563" s="637" t="str">
        <f t="shared" si="49"/>
        <v xml:space="preserve"> </v>
      </c>
      <c r="M563" s="637" t="str">
        <f t="shared" si="50"/>
        <v xml:space="preserve"> </v>
      </c>
      <c r="N563" s="998" t="str">
        <f t="shared" si="51"/>
        <v xml:space="preserve"> </v>
      </c>
      <c r="P563" s="38">
        <f t="shared" si="52"/>
        <v>0</v>
      </c>
      <c r="S563" s="823"/>
      <c r="T563" s="823"/>
      <c r="U563" s="823"/>
      <c r="V563" s="638"/>
      <c r="W563" s="990"/>
      <c r="X563" s="686" t="str">
        <f t="shared" si="53"/>
        <v xml:space="preserve"> </v>
      </c>
      <c r="Y563" s="786" t="str">
        <f t="shared" si="54"/>
        <v xml:space="preserve">  </v>
      </c>
    </row>
    <row r="564" spans="1:25" ht="18.75" x14ac:dyDescent="0.3">
      <c r="A564" s="638"/>
      <c r="B564" s="638"/>
      <c r="C564" s="624"/>
      <c r="D564" s="638"/>
      <c r="E564" s="624"/>
      <c r="F564" s="901"/>
      <c r="G564" s="638"/>
      <c r="H564" s="638"/>
      <c r="I564" s="638"/>
      <c r="J564" s="901"/>
      <c r="K564" s="638"/>
      <c r="L564" s="637" t="str">
        <f t="shared" si="49"/>
        <v xml:space="preserve"> </v>
      </c>
      <c r="M564" s="637" t="str">
        <f t="shared" si="50"/>
        <v xml:space="preserve"> </v>
      </c>
      <c r="N564" s="998" t="str">
        <f t="shared" si="51"/>
        <v xml:space="preserve"> </v>
      </c>
      <c r="P564" s="38">
        <f t="shared" si="52"/>
        <v>0</v>
      </c>
      <c r="S564" s="823"/>
      <c r="T564" s="823"/>
      <c r="U564" s="823"/>
      <c r="V564" s="638"/>
      <c r="W564" s="990"/>
      <c r="X564" s="686" t="str">
        <f t="shared" si="53"/>
        <v xml:space="preserve"> </v>
      </c>
      <c r="Y564" s="786" t="str">
        <f t="shared" si="54"/>
        <v xml:space="preserve">  </v>
      </c>
    </row>
    <row r="565" spans="1:25" ht="18.75" x14ac:dyDescent="0.3">
      <c r="A565" s="638"/>
      <c r="B565" s="638"/>
      <c r="C565" s="624"/>
      <c r="D565" s="638"/>
      <c r="E565" s="624"/>
      <c r="F565" s="901"/>
      <c r="G565" s="638"/>
      <c r="H565" s="638"/>
      <c r="I565" s="638"/>
      <c r="J565" s="901"/>
      <c r="K565" s="638"/>
      <c r="L565" s="637" t="str">
        <f t="shared" si="49"/>
        <v xml:space="preserve"> </v>
      </c>
      <c r="M565" s="637" t="str">
        <f t="shared" si="50"/>
        <v xml:space="preserve"> </v>
      </c>
      <c r="N565" s="998" t="str">
        <f t="shared" si="51"/>
        <v xml:space="preserve"> </v>
      </c>
      <c r="P565" s="38">
        <f t="shared" si="52"/>
        <v>0</v>
      </c>
      <c r="S565" s="823"/>
      <c r="T565" s="823"/>
      <c r="U565" s="823"/>
      <c r="V565" s="638"/>
      <c r="W565" s="990"/>
      <c r="X565" s="686" t="str">
        <f t="shared" si="53"/>
        <v xml:space="preserve"> </v>
      </c>
      <c r="Y565" s="786" t="str">
        <f t="shared" si="54"/>
        <v xml:space="preserve">  </v>
      </c>
    </row>
    <row r="566" spans="1:25" ht="18.75" x14ac:dyDescent="0.3">
      <c r="A566" s="638"/>
      <c r="B566" s="638"/>
      <c r="C566" s="624"/>
      <c r="D566" s="638"/>
      <c r="E566" s="624"/>
      <c r="F566" s="901"/>
      <c r="G566" s="638"/>
      <c r="H566" s="638"/>
      <c r="I566" s="638"/>
      <c r="J566" s="901"/>
      <c r="K566" s="638"/>
      <c r="L566" s="637" t="str">
        <f t="shared" si="49"/>
        <v xml:space="preserve"> </v>
      </c>
      <c r="M566" s="637" t="str">
        <f t="shared" si="50"/>
        <v xml:space="preserve"> </v>
      </c>
      <c r="N566" s="998" t="str">
        <f t="shared" si="51"/>
        <v xml:space="preserve"> </v>
      </c>
      <c r="P566" s="38">
        <f t="shared" si="52"/>
        <v>0</v>
      </c>
      <c r="S566" s="823"/>
      <c r="T566" s="823"/>
      <c r="U566" s="823"/>
      <c r="V566" s="638"/>
      <c r="W566" s="990"/>
      <c r="X566" s="686" t="str">
        <f t="shared" si="53"/>
        <v xml:space="preserve"> </v>
      </c>
      <c r="Y566" s="786" t="str">
        <f t="shared" si="54"/>
        <v xml:space="preserve">  </v>
      </c>
    </row>
    <row r="567" spans="1:25" ht="18.75" x14ac:dyDescent="0.3">
      <c r="A567" s="638"/>
      <c r="B567" s="638"/>
      <c r="C567" s="624"/>
      <c r="D567" s="638"/>
      <c r="E567" s="624"/>
      <c r="F567" s="901"/>
      <c r="G567" s="638"/>
      <c r="H567" s="638"/>
      <c r="I567" s="638"/>
      <c r="J567" s="901"/>
      <c r="K567" s="638"/>
      <c r="L567" s="637" t="str">
        <f t="shared" si="49"/>
        <v xml:space="preserve"> </v>
      </c>
      <c r="M567" s="637" t="str">
        <f t="shared" si="50"/>
        <v xml:space="preserve"> </v>
      </c>
      <c r="N567" s="998" t="str">
        <f t="shared" si="51"/>
        <v xml:space="preserve"> </v>
      </c>
      <c r="P567" s="38">
        <f t="shared" si="52"/>
        <v>0</v>
      </c>
      <c r="S567" s="823"/>
      <c r="T567" s="823"/>
      <c r="U567" s="823"/>
      <c r="V567" s="638"/>
      <c r="W567" s="990"/>
      <c r="X567" s="686" t="str">
        <f t="shared" si="53"/>
        <v xml:space="preserve"> </v>
      </c>
      <c r="Y567" s="786" t="str">
        <f t="shared" si="54"/>
        <v xml:space="preserve">  </v>
      </c>
    </row>
    <row r="568" spans="1:25" ht="18.75" x14ac:dyDescent="0.3">
      <c r="A568" s="638"/>
      <c r="B568" s="638"/>
      <c r="C568" s="624"/>
      <c r="D568" s="638"/>
      <c r="E568" s="624"/>
      <c r="F568" s="901"/>
      <c r="G568" s="638"/>
      <c r="H568" s="638"/>
      <c r="I568" s="638"/>
      <c r="J568" s="901"/>
      <c r="K568" s="638"/>
      <c r="L568" s="637" t="str">
        <f t="shared" si="49"/>
        <v xml:space="preserve"> </v>
      </c>
      <c r="M568" s="637" t="str">
        <f t="shared" si="50"/>
        <v xml:space="preserve"> </v>
      </c>
      <c r="N568" s="998" t="str">
        <f t="shared" si="51"/>
        <v xml:space="preserve"> </v>
      </c>
      <c r="P568" s="38">
        <f t="shared" si="52"/>
        <v>0</v>
      </c>
      <c r="S568" s="823"/>
      <c r="T568" s="823"/>
      <c r="U568" s="823"/>
      <c r="V568" s="638"/>
      <c r="W568" s="990"/>
      <c r="X568" s="686" t="str">
        <f t="shared" si="53"/>
        <v xml:space="preserve"> </v>
      </c>
      <c r="Y568" s="786" t="str">
        <f t="shared" si="54"/>
        <v xml:space="preserve">  </v>
      </c>
    </row>
    <row r="569" spans="1:25" ht="18.75" x14ac:dyDescent="0.3">
      <c r="A569" s="638"/>
      <c r="B569" s="638"/>
      <c r="C569" s="624"/>
      <c r="D569" s="638"/>
      <c r="E569" s="624"/>
      <c r="F569" s="901"/>
      <c r="G569" s="638"/>
      <c r="H569" s="638"/>
      <c r="I569" s="638"/>
      <c r="J569" s="901"/>
      <c r="K569" s="638"/>
      <c r="L569" s="637" t="str">
        <f t="shared" si="49"/>
        <v xml:space="preserve"> </v>
      </c>
      <c r="M569" s="637" t="str">
        <f t="shared" si="50"/>
        <v xml:space="preserve"> </v>
      </c>
      <c r="N569" s="998" t="str">
        <f t="shared" si="51"/>
        <v xml:space="preserve"> </v>
      </c>
      <c r="P569" s="38">
        <f t="shared" si="52"/>
        <v>0</v>
      </c>
      <c r="S569" s="823"/>
      <c r="T569" s="823"/>
      <c r="U569" s="823"/>
      <c r="V569" s="638"/>
      <c r="W569" s="990"/>
      <c r="X569" s="686" t="str">
        <f t="shared" si="53"/>
        <v xml:space="preserve"> </v>
      </c>
      <c r="Y569" s="786" t="str">
        <f t="shared" si="54"/>
        <v xml:space="preserve">  </v>
      </c>
    </row>
    <row r="570" spans="1:25" ht="18.75" x14ac:dyDescent="0.3">
      <c r="A570" s="638"/>
      <c r="B570" s="638"/>
      <c r="C570" s="624"/>
      <c r="D570" s="638"/>
      <c r="E570" s="624"/>
      <c r="F570" s="901"/>
      <c r="G570" s="638"/>
      <c r="H570" s="638"/>
      <c r="I570" s="638"/>
      <c r="J570" s="901"/>
      <c r="K570" s="638"/>
      <c r="L570" s="637" t="str">
        <f t="shared" si="49"/>
        <v xml:space="preserve"> </v>
      </c>
      <c r="M570" s="637" t="str">
        <f t="shared" si="50"/>
        <v xml:space="preserve"> </v>
      </c>
      <c r="N570" s="998" t="str">
        <f t="shared" si="51"/>
        <v xml:space="preserve"> </v>
      </c>
      <c r="P570" s="38">
        <f t="shared" si="52"/>
        <v>0</v>
      </c>
      <c r="S570" s="823"/>
      <c r="T570" s="823"/>
      <c r="U570" s="823"/>
      <c r="V570" s="638"/>
      <c r="W570" s="990"/>
      <c r="X570" s="686" t="str">
        <f t="shared" si="53"/>
        <v xml:space="preserve"> </v>
      </c>
      <c r="Y570" s="786" t="str">
        <f t="shared" si="54"/>
        <v xml:space="preserve">  </v>
      </c>
    </row>
    <row r="571" spans="1:25" ht="18.75" x14ac:dyDescent="0.3">
      <c r="A571" s="638"/>
      <c r="B571" s="638"/>
      <c r="C571" s="624"/>
      <c r="D571" s="638"/>
      <c r="E571" s="624"/>
      <c r="F571" s="901"/>
      <c r="G571" s="638"/>
      <c r="H571" s="638"/>
      <c r="I571" s="638"/>
      <c r="J571" s="901"/>
      <c r="K571" s="638"/>
      <c r="L571" s="637" t="str">
        <f t="shared" si="49"/>
        <v xml:space="preserve"> </v>
      </c>
      <c r="M571" s="637" t="str">
        <f t="shared" si="50"/>
        <v xml:space="preserve"> </v>
      </c>
      <c r="N571" s="998" t="str">
        <f t="shared" si="51"/>
        <v xml:space="preserve"> </v>
      </c>
      <c r="P571" s="38">
        <f t="shared" si="52"/>
        <v>0</v>
      </c>
      <c r="S571" s="823"/>
      <c r="T571" s="823"/>
      <c r="U571" s="823"/>
      <c r="V571" s="638"/>
      <c r="W571" s="990"/>
      <c r="X571" s="686" t="str">
        <f t="shared" si="53"/>
        <v xml:space="preserve"> </v>
      </c>
      <c r="Y571" s="786" t="str">
        <f t="shared" si="54"/>
        <v xml:space="preserve">  </v>
      </c>
    </row>
    <row r="572" spans="1:25" ht="18.75" x14ac:dyDescent="0.3">
      <c r="A572" s="638"/>
      <c r="B572" s="638"/>
      <c r="C572" s="624"/>
      <c r="D572" s="638"/>
      <c r="E572" s="624"/>
      <c r="F572" s="901"/>
      <c r="G572" s="638"/>
      <c r="H572" s="638"/>
      <c r="I572" s="638"/>
      <c r="J572" s="901"/>
      <c r="K572" s="638"/>
      <c r="L572" s="637" t="str">
        <f t="shared" si="49"/>
        <v xml:space="preserve"> </v>
      </c>
      <c r="M572" s="637" t="str">
        <f t="shared" si="50"/>
        <v xml:space="preserve"> </v>
      </c>
      <c r="N572" s="998" t="str">
        <f t="shared" si="51"/>
        <v xml:space="preserve"> </v>
      </c>
      <c r="P572" s="38">
        <f t="shared" si="52"/>
        <v>0</v>
      </c>
      <c r="S572" s="823"/>
      <c r="T572" s="823"/>
      <c r="U572" s="823"/>
      <c r="V572" s="638"/>
      <c r="W572" s="990"/>
      <c r="X572" s="686" t="str">
        <f t="shared" si="53"/>
        <v xml:space="preserve"> </v>
      </c>
      <c r="Y572" s="786" t="str">
        <f t="shared" si="54"/>
        <v xml:space="preserve">  </v>
      </c>
    </row>
    <row r="573" spans="1:25" ht="18.75" x14ac:dyDescent="0.3">
      <c r="A573" s="638"/>
      <c r="B573" s="638"/>
      <c r="C573" s="624"/>
      <c r="D573" s="638"/>
      <c r="E573" s="624"/>
      <c r="F573" s="901"/>
      <c r="G573" s="638"/>
      <c r="H573" s="638"/>
      <c r="I573" s="638"/>
      <c r="J573" s="901"/>
      <c r="K573" s="638"/>
      <c r="L573" s="637" t="str">
        <f t="shared" si="49"/>
        <v xml:space="preserve"> </v>
      </c>
      <c r="M573" s="637" t="str">
        <f t="shared" si="50"/>
        <v xml:space="preserve"> </v>
      </c>
      <c r="N573" s="998" t="str">
        <f t="shared" si="51"/>
        <v xml:space="preserve"> </v>
      </c>
      <c r="P573" s="38">
        <f t="shared" si="52"/>
        <v>0</v>
      </c>
      <c r="S573" s="823"/>
      <c r="T573" s="823"/>
      <c r="U573" s="823"/>
      <c r="V573" s="638"/>
      <c r="W573" s="990"/>
      <c r="X573" s="686" t="str">
        <f t="shared" si="53"/>
        <v xml:space="preserve"> </v>
      </c>
      <c r="Y573" s="786" t="str">
        <f t="shared" si="54"/>
        <v xml:space="preserve">  </v>
      </c>
    </row>
    <row r="574" spans="1:25" ht="18.75" x14ac:dyDescent="0.3">
      <c r="A574" s="638"/>
      <c r="B574" s="638"/>
      <c r="C574" s="624"/>
      <c r="D574" s="638"/>
      <c r="E574" s="624"/>
      <c r="F574" s="901"/>
      <c r="G574" s="638"/>
      <c r="H574" s="638"/>
      <c r="I574" s="638"/>
      <c r="J574" s="901"/>
      <c r="K574" s="638"/>
      <c r="L574" s="637" t="str">
        <f t="shared" si="49"/>
        <v xml:space="preserve"> </v>
      </c>
      <c r="M574" s="637" t="str">
        <f t="shared" si="50"/>
        <v xml:space="preserve"> </v>
      </c>
      <c r="N574" s="998" t="str">
        <f t="shared" si="51"/>
        <v xml:space="preserve"> </v>
      </c>
      <c r="P574" s="38">
        <f t="shared" si="52"/>
        <v>0</v>
      </c>
      <c r="S574" s="823"/>
      <c r="T574" s="823"/>
      <c r="U574" s="823"/>
      <c r="V574" s="638"/>
      <c r="W574" s="990"/>
      <c r="X574" s="686" t="str">
        <f t="shared" si="53"/>
        <v xml:space="preserve"> </v>
      </c>
      <c r="Y574" s="786" t="str">
        <f t="shared" si="54"/>
        <v xml:space="preserve">  </v>
      </c>
    </row>
    <row r="575" spans="1:25" ht="18.75" x14ac:dyDescent="0.3">
      <c r="A575" s="638"/>
      <c r="B575" s="638"/>
      <c r="C575" s="624"/>
      <c r="D575" s="638"/>
      <c r="E575" s="624"/>
      <c r="F575" s="901"/>
      <c r="G575" s="638"/>
      <c r="H575" s="638"/>
      <c r="I575" s="638"/>
      <c r="J575" s="901"/>
      <c r="K575" s="638"/>
      <c r="L575" s="637" t="str">
        <f t="shared" si="49"/>
        <v xml:space="preserve"> </v>
      </c>
      <c r="M575" s="637" t="str">
        <f t="shared" si="50"/>
        <v xml:space="preserve"> </v>
      </c>
      <c r="N575" s="998" t="str">
        <f t="shared" si="51"/>
        <v xml:space="preserve"> </v>
      </c>
      <c r="P575" s="38">
        <f t="shared" si="52"/>
        <v>0</v>
      </c>
      <c r="S575" s="823"/>
      <c r="T575" s="823"/>
      <c r="U575" s="823"/>
      <c r="V575" s="638"/>
      <c r="W575" s="990"/>
      <c r="X575" s="686" t="str">
        <f t="shared" si="53"/>
        <v xml:space="preserve"> </v>
      </c>
      <c r="Y575" s="786" t="str">
        <f t="shared" si="54"/>
        <v xml:space="preserve">  </v>
      </c>
    </row>
    <row r="576" spans="1:25" ht="18.75" x14ac:dyDescent="0.3">
      <c r="A576" s="638"/>
      <c r="B576" s="638"/>
      <c r="C576" s="624"/>
      <c r="D576" s="638"/>
      <c r="E576" s="624"/>
      <c r="F576" s="901"/>
      <c r="G576" s="638"/>
      <c r="H576" s="638"/>
      <c r="I576" s="638"/>
      <c r="J576" s="901"/>
      <c r="K576" s="638"/>
      <c r="L576" s="637" t="str">
        <f t="shared" si="49"/>
        <v xml:space="preserve"> </v>
      </c>
      <c r="M576" s="637" t="str">
        <f t="shared" si="50"/>
        <v xml:space="preserve"> </v>
      </c>
      <c r="N576" s="998" t="str">
        <f t="shared" si="51"/>
        <v xml:space="preserve"> </v>
      </c>
      <c r="P576" s="38">
        <f t="shared" si="52"/>
        <v>0</v>
      </c>
      <c r="S576" s="823"/>
      <c r="T576" s="823"/>
      <c r="U576" s="823"/>
      <c r="V576" s="638"/>
      <c r="W576" s="990"/>
      <c r="X576" s="686" t="str">
        <f t="shared" si="53"/>
        <v xml:space="preserve"> </v>
      </c>
      <c r="Y576" s="786" t="str">
        <f t="shared" si="54"/>
        <v xml:space="preserve">  </v>
      </c>
    </row>
    <row r="577" spans="1:25" ht="18.75" x14ac:dyDescent="0.3">
      <c r="A577" s="638"/>
      <c r="B577" s="638"/>
      <c r="C577" s="624"/>
      <c r="D577" s="638"/>
      <c r="E577" s="624"/>
      <c r="F577" s="901"/>
      <c r="G577" s="638"/>
      <c r="H577" s="638"/>
      <c r="I577" s="638"/>
      <c r="J577" s="901"/>
      <c r="K577" s="638"/>
      <c r="L577" s="637" t="str">
        <f t="shared" si="49"/>
        <v xml:space="preserve"> </v>
      </c>
      <c r="M577" s="637" t="str">
        <f t="shared" si="50"/>
        <v xml:space="preserve"> </v>
      </c>
      <c r="N577" s="998" t="str">
        <f t="shared" si="51"/>
        <v xml:space="preserve"> </v>
      </c>
      <c r="P577" s="38">
        <f t="shared" si="52"/>
        <v>0</v>
      </c>
      <c r="S577" s="823"/>
      <c r="T577" s="823"/>
      <c r="U577" s="823"/>
      <c r="V577" s="638"/>
      <c r="W577" s="990"/>
      <c r="X577" s="686" t="str">
        <f t="shared" si="53"/>
        <v xml:space="preserve"> </v>
      </c>
      <c r="Y577" s="786" t="str">
        <f t="shared" si="54"/>
        <v xml:space="preserve">  </v>
      </c>
    </row>
    <row r="578" spans="1:25" ht="18.75" x14ac:dyDescent="0.3">
      <c r="A578" s="638"/>
      <c r="B578" s="638"/>
      <c r="C578" s="624"/>
      <c r="D578" s="638"/>
      <c r="E578" s="624"/>
      <c r="F578" s="901"/>
      <c r="G578" s="638"/>
      <c r="H578" s="638"/>
      <c r="I578" s="638"/>
      <c r="J578" s="901"/>
      <c r="K578" s="638"/>
      <c r="L578" s="637" t="str">
        <f t="shared" si="49"/>
        <v xml:space="preserve"> </v>
      </c>
      <c r="M578" s="637" t="str">
        <f t="shared" si="50"/>
        <v xml:space="preserve"> </v>
      </c>
      <c r="N578" s="998" t="str">
        <f t="shared" si="51"/>
        <v xml:space="preserve"> </v>
      </c>
      <c r="P578" s="38">
        <f t="shared" si="52"/>
        <v>0</v>
      </c>
      <c r="S578" s="823"/>
      <c r="T578" s="823"/>
      <c r="U578" s="823"/>
      <c r="V578" s="638"/>
      <c r="W578" s="990"/>
      <c r="X578" s="686" t="str">
        <f t="shared" si="53"/>
        <v xml:space="preserve"> </v>
      </c>
      <c r="Y578" s="786" t="str">
        <f t="shared" si="54"/>
        <v xml:space="preserve">  </v>
      </c>
    </row>
    <row r="579" spans="1:25" ht="18.75" x14ac:dyDescent="0.3">
      <c r="A579" s="638"/>
      <c r="B579" s="638"/>
      <c r="C579" s="624"/>
      <c r="D579" s="638"/>
      <c r="E579" s="624"/>
      <c r="F579" s="901"/>
      <c r="G579" s="638"/>
      <c r="H579" s="638"/>
      <c r="I579" s="638"/>
      <c r="J579" s="901"/>
      <c r="K579" s="638"/>
      <c r="L579" s="637" t="str">
        <f t="shared" si="49"/>
        <v xml:space="preserve"> </v>
      </c>
      <c r="M579" s="637" t="str">
        <f t="shared" si="50"/>
        <v xml:space="preserve"> </v>
      </c>
      <c r="N579" s="998" t="str">
        <f t="shared" si="51"/>
        <v xml:space="preserve"> </v>
      </c>
      <c r="P579" s="38">
        <f t="shared" si="52"/>
        <v>0</v>
      </c>
      <c r="S579" s="823"/>
      <c r="T579" s="823"/>
      <c r="U579" s="823"/>
      <c r="V579" s="638"/>
      <c r="W579" s="990"/>
      <c r="X579" s="686" t="str">
        <f t="shared" si="53"/>
        <v xml:space="preserve"> </v>
      </c>
      <c r="Y579" s="786" t="str">
        <f t="shared" si="54"/>
        <v xml:space="preserve">  </v>
      </c>
    </row>
    <row r="580" spans="1:25" ht="18.75" x14ac:dyDescent="0.3">
      <c r="A580" s="638"/>
      <c r="B580" s="638"/>
      <c r="C580" s="624"/>
      <c r="D580" s="638"/>
      <c r="E580" s="624"/>
      <c r="F580" s="901"/>
      <c r="G580" s="638"/>
      <c r="H580" s="638"/>
      <c r="I580" s="638"/>
      <c r="J580" s="901"/>
      <c r="K580" s="638"/>
      <c r="L580" s="637" t="str">
        <f t="shared" si="49"/>
        <v xml:space="preserve"> </v>
      </c>
      <c r="M580" s="637" t="str">
        <f t="shared" si="50"/>
        <v xml:space="preserve"> </v>
      </c>
      <c r="N580" s="998" t="str">
        <f t="shared" si="51"/>
        <v xml:space="preserve"> </v>
      </c>
      <c r="P580" s="38">
        <f t="shared" si="52"/>
        <v>0</v>
      </c>
      <c r="S580" s="823"/>
      <c r="T580" s="823"/>
      <c r="U580" s="823"/>
      <c r="V580" s="638"/>
      <c r="W580" s="990"/>
      <c r="X580" s="686" t="str">
        <f t="shared" si="53"/>
        <v xml:space="preserve"> </v>
      </c>
      <c r="Y580" s="786" t="str">
        <f t="shared" si="54"/>
        <v xml:space="preserve">  </v>
      </c>
    </row>
    <row r="581" spans="1:25" ht="18.75" x14ac:dyDescent="0.3">
      <c r="A581" s="638"/>
      <c r="B581" s="638"/>
      <c r="C581" s="624"/>
      <c r="D581" s="638"/>
      <c r="E581" s="624"/>
      <c r="F581" s="901"/>
      <c r="G581" s="638"/>
      <c r="H581" s="638"/>
      <c r="I581" s="638"/>
      <c r="J581" s="901"/>
      <c r="K581" s="638"/>
      <c r="L581" s="637" t="str">
        <f t="shared" si="49"/>
        <v xml:space="preserve"> </v>
      </c>
      <c r="M581" s="637" t="str">
        <f t="shared" si="50"/>
        <v xml:space="preserve"> </v>
      </c>
      <c r="N581" s="998" t="str">
        <f t="shared" si="51"/>
        <v xml:space="preserve"> </v>
      </c>
      <c r="P581" s="38">
        <f t="shared" si="52"/>
        <v>0</v>
      </c>
      <c r="S581" s="823"/>
      <c r="T581" s="823"/>
      <c r="U581" s="823"/>
      <c r="V581" s="638"/>
      <c r="W581" s="990"/>
      <c r="X581" s="686" t="str">
        <f t="shared" si="53"/>
        <v xml:space="preserve"> </v>
      </c>
      <c r="Y581" s="786" t="str">
        <f t="shared" si="54"/>
        <v xml:space="preserve">  </v>
      </c>
    </row>
    <row r="582" spans="1:25" ht="18.75" x14ac:dyDescent="0.3">
      <c r="A582" s="638"/>
      <c r="B582" s="638"/>
      <c r="C582" s="624"/>
      <c r="D582" s="638"/>
      <c r="E582" s="624"/>
      <c r="F582" s="901"/>
      <c r="G582" s="638"/>
      <c r="H582" s="638"/>
      <c r="I582" s="638"/>
      <c r="J582" s="901"/>
      <c r="K582" s="638"/>
      <c r="L582" s="637" t="str">
        <f t="shared" si="49"/>
        <v xml:space="preserve"> </v>
      </c>
      <c r="M582" s="637" t="str">
        <f t="shared" si="50"/>
        <v xml:space="preserve"> </v>
      </c>
      <c r="N582" s="998" t="str">
        <f t="shared" si="51"/>
        <v xml:space="preserve"> </v>
      </c>
      <c r="P582" s="38">
        <f t="shared" si="52"/>
        <v>0</v>
      </c>
      <c r="S582" s="823"/>
      <c r="T582" s="823"/>
      <c r="U582" s="823"/>
      <c r="V582" s="638"/>
      <c r="W582" s="990"/>
      <c r="X582" s="686" t="str">
        <f t="shared" si="53"/>
        <v xml:space="preserve"> </v>
      </c>
      <c r="Y582" s="786" t="str">
        <f t="shared" si="54"/>
        <v xml:space="preserve">  </v>
      </c>
    </row>
    <row r="583" spans="1:25" ht="18.75" x14ac:dyDescent="0.3">
      <c r="A583" s="638"/>
      <c r="B583" s="638"/>
      <c r="C583" s="624"/>
      <c r="D583" s="638"/>
      <c r="E583" s="624"/>
      <c r="F583" s="901"/>
      <c r="G583" s="638"/>
      <c r="H583" s="638"/>
      <c r="I583" s="638"/>
      <c r="J583" s="901"/>
      <c r="K583" s="638"/>
      <c r="L583" s="637" t="str">
        <f t="shared" ref="L583:L646" si="55">IF(K583&gt;0,K583*0.187*10^-3," ")</f>
        <v xml:space="preserve"> </v>
      </c>
      <c r="M583" s="637" t="str">
        <f t="shared" ref="M583:M646" si="56">IFERROR(I583/H583," ")</f>
        <v xml:space="preserve"> </v>
      </c>
      <c r="N583" s="998" t="str">
        <f t="shared" ref="N583:N646" si="57">IFERROR(J583/F583," ")</f>
        <v xml:space="preserve"> </v>
      </c>
      <c r="P583" s="38">
        <f t="shared" ref="P583:P646" si="58">IF(E583="Si",1,0)</f>
        <v>0</v>
      </c>
      <c r="S583" s="823"/>
      <c r="T583" s="823"/>
      <c r="U583" s="823"/>
      <c r="V583" s="638"/>
      <c r="W583" s="990"/>
      <c r="X583" s="686" t="str">
        <f t="shared" ref="X583:X646" si="59">IF(W583&gt;0,W583*0.187*10^-3," ")</f>
        <v xml:space="preserve"> </v>
      </c>
      <c r="Y583" s="786" t="str">
        <f t="shared" si="54"/>
        <v xml:space="preserve">  </v>
      </c>
    </row>
    <row r="584" spans="1:25" ht="18.75" x14ac:dyDescent="0.3">
      <c r="A584" s="638"/>
      <c r="B584" s="638"/>
      <c r="C584" s="624"/>
      <c r="D584" s="638"/>
      <c r="E584" s="624"/>
      <c r="F584" s="901"/>
      <c r="G584" s="638"/>
      <c r="H584" s="638"/>
      <c r="I584" s="638"/>
      <c r="J584" s="901"/>
      <c r="K584" s="638"/>
      <c r="L584" s="637" t="str">
        <f t="shared" si="55"/>
        <v xml:space="preserve"> </v>
      </c>
      <c r="M584" s="637" t="str">
        <f t="shared" si="56"/>
        <v xml:space="preserve"> </v>
      </c>
      <c r="N584" s="998" t="str">
        <f t="shared" si="57"/>
        <v xml:space="preserve"> </v>
      </c>
      <c r="P584" s="38">
        <f t="shared" si="58"/>
        <v>0</v>
      </c>
      <c r="S584" s="823"/>
      <c r="T584" s="823"/>
      <c r="U584" s="823"/>
      <c r="V584" s="638"/>
      <c r="W584" s="990"/>
      <c r="X584" s="686" t="str">
        <f t="shared" si="59"/>
        <v xml:space="preserve"> </v>
      </c>
      <c r="Y584" s="786" t="str">
        <f t="shared" si="54"/>
        <v xml:space="preserve">  </v>
      </c>
    </row>
    <row r="585" spans="1:25" ht="18.75" x14ac:dyDescent="0.3">
      <c r="A585" s="638"/>
      <c r="B585" s="638"/>
      <c r="C585" s="624"/>
      <c r="D585" s="638"/>
      <c r="E585" s="624"/>
      <c r="F585" s="901"/>
      <c r="G585" s="638"/>
      <c r="H585" s="638"/>
      <c r="I585" s="638"/>
      <c r="J585" s="901"/>
      <c r="K585" s="638"/>
      <c r="L585" s="637" t="str">
        <f t="shared" si="55"/>
        <v xml:space="preserve"> </v>
      </c>
      <c r="M585" s="637" t="str">
        <f t="shared" si="56"/>
        <v xml:space="preserve"> </v>
      </c>
      <c r="N585" s="998" t="str">
        <f t="shared" si="57"/>
        <v xml:space="preserve"> </v>
      </c>
      <c r="P585" s="38">
        <f t="shared" si="58"/>
        <v>0</v>
      </c>
      <c r="S585" s="823"/>
      <c r="T585" s="823"/>
      <c r="U585" s="823"/>
      <c r="V585" s="638"/>
      <c r="W585" s="990"/>
      <c r="X585" s="686" t="str">
        <f t="shared" si="59"/>
        <v xml:space="preserve"> </v>
      </c>
      <c r="Y585" s="786" t="str">
        <f t="shared" si="54"/>
        <v xml:space="preserve">  </v>
      </c>
    </row>
    <row r="586" spans="1:25" ht="18.75" x14ac:dyDescent="0.3">
      <c r="A586" s="638"/>
      <c r="B586" s="638"/>
      <c r="C586" s="624"/>
      <c r="D586" s="638"/>
      <c r="E586" s="624"/>
      <c r="F586" s="901"/>
      <c r="G586" s="638"/>
      <c r="H586" s="638"/>
      <c r="I586" s="638"/>
      <c r="J586" s="901"/>
      <c r="K586" s="638"/>
      <c r="L586" s="637" t="str">
        <f t="shared" si="55"/>
        <v xml:space="preserve"> </v>
      </c>
      <c r="M586" s="637" t="str">
        <f t="shared" si="56"/>
        <v xml:space="preserve"> </v>
      </c>
      <c r="N586" s="998" t="str">
        <f t="shared" si="57"/>
        <v xml:space="preserve"> </v>
      </c>
      <c r="P586" s="38">
        <f t="shared" si="58"/>
        <v>0</v>
      </c>
      <c r="S586" s="823"/>
      <c r="T586" s="823"/>
      <c r="U586" s="823"/>
      <c r="V586" s="638"/>
      <c r="W586" s="990"/>
      <c r="X586" s="686" t="str">
        <f t="shared" si="59"/>
        <v xml:space="preserve"> </v>
      </c>
      <c r="Y586" s="786" t="str">
        <f t="shared" si="54"/>
        <v xml:space="preserve">  </v>
      </c>
    </row>
    <row r="587" spans="1:25" ht="18.75" x14ac:dyDescent="0.3">
      <c r="A587" s="638"/>
      <c r="B587" s="638"/>
      <c r="C587" s="624"/>
      <c r="D587" s="638"/>
      <c r="E587" s="624"/>
      <c r="F587" s="901"/>
      <c r="G587" s="638"/>
      <c r="H587" s="638"/>
      <c r="I587" s="638"/>
      <c r="J587" s="901"/>
      <c r="K587" s="638"/>
      <c r="L587" s="637" t="str">
        <f t="shared" si="55"/>
        <v xml:space="preserve"> </v>
      </c>
      <c r="M587" s="637" t="str">
        <f t="shared" si="56"/>
        <v xml:space="preserve"> </v>
      </c>
      <c r="N587" s="998" t="str">
        <f t="shared" si="57"/>
        <v xml:space="preserve"> </v>
      </c>
      <c r="P587" s="38">
        <f t="shared" si="58"/>
        <v>0</v>
      </c>
      <c r="S587" s="823"/>
      <c r="T587" s="823"/>
      <c r="U587" s="823"/>
      <c r="V587" s="638"/>
      <c r="W587" s="990"/>
      <c r="X587" s="686" t="str">
        <f t="shared" si="59"/>
        <v xml:space="preserve"> </v>
      </c>
      <c r="Y587" s="786" t="str">
        <f t="shared" si="54"/>
        <v xml:space="preserve">  </v>
      </c>
    </row>
    <row r="588" spans="1:25" ht="18.75" x14ac:dyDescent="0.3">
      <c r="A588" s="638"/>
      <c r="B588" s="638"/>
      <c r="C588" s="624"/>
      <c r="D588" s="638"/>
      <c r="E588" s="624"/>
      <c r="F588" s="901"/>
      <c r="G588" s="638"/>
      <c r="H588" s="638"/>
      <c r="I588" s="638"/>
      <c r="J588" s="901"/>
      <c r="K588" s="638"/>
      <c r="L588" s="637" t="str">
        <f t="shared" si="55"/>
        <v xml:space="preserve"> </v>
      </c>
      <c r="M588" s="637" t="str">
        <f t="shared" si="56"/>
        <v xml:space="preserve"> </v>
      </c>
      <c r="N588" s="998" t="str">
        <f t="shared" si="57"/>
        <v xml:space="preserve"> </v>
      </c>
      <c r="P588" s="38">
        <f t="shared" si="58"/>
        <v>0</v>
      </c>
      <c r="S588" s="823"/>
      <c r="T588" s="823"/>
      <c r="U588" s="823"/>
      <c r="V588" s="638"/>
      <c r="W588" s="990"/>
      <c r="X588" s="686" t="str">
        <f t="shared" si="59"/>
        <v xml:space="preserve"> </v>
      </c>
      <c r="Y588" s="786" t="str">
        <f t="shared" si="54"/>
        <v xml:space="preserve">  </v>
      </c>
    </row>
    <row r="589" spans="1:25" ht="18.75" x14ac:dyDescent="0.3">
      <c r="A589" s="638"/>
      <c r="B589" s="638"/>
      <c r="C589" s="624"/>
      <c r="D589" s="638"/>
      <c r="E589" s="624"/>
      <c r="F589" s="901"/>
      <c r="G589" s="638"/>
      <c r="H589" s="638"/>
      <c r="I589" s="638"/>
      <c r="J589" s="901"/>
      <c r="K589" s="638"/>
      <c r="L589" s="637" t="str">
        <f t="shared" si="55"/>
        <v xml:space="preserve"> </v>
      </c>
      <c r="M589" s="637" t="str">
        <f t="shared" si="56"/>
        <v xml:space="preserve"> </v>
      </c>
      <c r="N589" s="998" t="str">
        <f t="shared" si="57"/>
        <v xml:space="preserve"> </v>
      </c>
      <c r="P589" s="38">
        <f t="shared" si="58"/>
        <v>0</v>
      </c>
      <c r="S589" s="823"/>
      <c r="T589" s="823"/>
      <c r="U589" s="823"/>
      <c r="V589" s="638"/>
      <c r="W589" s="990"/>
      <c r="X589" s="686" t="str">
        <f t="shared" si="59"/>
        <v xml:space="preserve"> </v>
      </c>
      <c r="Y589" s="786" t="str">
        <f t="shared" si="54"/>
        <v xml:space="preserve">  </v>
      </c>
    </row>
    <row r="590" spans="1:25" ht="18.75" x14ac:dyDescent="0.3">
      <c r="A590" s="638"/>
      <c r="B590" s="638"/>
      <c r="C590" s="624"/>
      <c r="D590" s="638"/>
      <c r="E590" s="624"/>
      <c r="F590" s="901"/>
      <c r="G590" s="638"/>
      <c r="H590" s="638"/>
      <c r="I590" s="638"/>
      <c r="J590" s="901"/>
      <c r="K590" s="638"/>
      <c r="L590" s="637" t="str">
        <f t="shared" si="55"/>
        <v xml:space="preserve"> </v>
      </c>
      <c r="M590" s="637" t="str">
        <f t="shared" si="56"/>
        <v xml:space="preserve"> </v>
      </c>
      <c r="N590" s="998" t="str">
        <f t="shared" si="57"/>
        <v xml:space="preserve"> </v>
      </c>
      <c r="P590" s="38">
        <f t="shared" si="58"/>
        <v>0</v>
      </c>
      <c r="S590" s="823"/>
      <c r="T590" s="823"/>
      <c r="U590" s="823"/>
      <c r="V590" s="638"/>
      <c r="W590" s="990"/>
      <c r="X590" s="686" t="str">
        <f t="shared" si="59"/>
        <v xml:space="preserve"> </v>
      </c>
      <c r="Y590" s="786" t="str">
        <f t="shared" si="54"/>
        <v xml:space="preserve">  </v>
      </c>
    </row>
    <row r="591" spans="1:25" ht="18.75" x14ac:dyDescent="0.3">
      <c r="A591" s="638"/>
      <c r="B591" s="638"/>
      <c r="C591" s="624"/>
      <c r="D591" s="638"/>
      <c r="E591" s="624"/>
      <c r="F591" s="901"/>
      <c r="G591" s="638"/>
      <c r="H591" s="638"/>
      <c r="I591" s="638"/>
      <c r="J591" s="901"/>
      <c r="K591" s="638"/>
      <c r="L591" s="637" t="str">
        <f t="shared" si="55"/>
        <v xml:space="preserve"> </v>
      </c>
      <c r="M591" s="637" t="str">
        <f t="shared" si="56"/>
        <v xml:space="preserve"> </v>
      </c>
      <c r="N591" s="998" t="str">
        <f t="shared" si="57"/>
        <v xml:space="preserve"> </v>
      </c>
      <c r="P591" s="38">
        <f t="shared" si="58"/>
        <v>0</v>
      </c>
      <c r="S591" s="823"/>
      <c r="T591" s="823"/>
      <c r="U591" s="823"/>
      <c r="V591" s="638"/>
      <c r="W591" s="990"/>
      <c r="X591" s="686" t="str">
        <f t="shared" si="59"/>
        <v xml:space="preserve"> </v>
      </c>
      <c r="Y591" s="786" t="str">
        <f t="shared" si="54"/>
        <v xml:space="preserve">  </v>
      </c>
    </row>
    <row r="592" spans="1:25" ht="18.75" x14ac:dyDescent="0.3">
      <c r="A592" s="638"/>
      <c r="B592" s="638"/>
      <c r="C592" s="624"/>
      <c r="D592" s="638"/>
      <c r="E592" s="624"/>
      <c r="F592" s="901"/>
      <c r="G592" s="638"/>
      <c r="H592" s="638"/>
      <c r="I592" s="638"/>
      <c r="J592" s="901"/>
      <c r="K592" s="638"/>
      <c r="L592" s="637" t="str">
        <f t="shared" si="55"/>
        <v xml:space="preserve"> </v>
      </c>
      <c r="M592" s="637" t="str">
        <f t="shared" si="56"/>
        <v xml:space="preserve"> </v>
      </c>
      <c r="N592" s="998" t="str">
        <f t="shared" si="57"/>
        <v xml:space="preserve"> </v>
      </c>
      <c r="P592" s="38">
        <f t="shared" si="58"/>
        <v>0</v>
      </c>
      <c r="S592" s="823"/>
      <c r="T592" s="823"/>
      <c r="U592" s="823"/>
      <c r="V592" s="638"/>
      <c r="W592" s="990"/>
      <c r="X592" s="686" t="str">
        <f t="shared" si="59"/>
        <v xml:space="preserve"> </v>
      </c>
      <c r="Y592" s="786" t="str">
        <f t="shared" si="54"/>
        <v xml:space="preserve">  </v>
      </c>
    </row>
    <row r="593" spans="1:25" ht="18.75" x14ac:dyDescent="0.3">
      <c r="A593" s="638"/>
      <c r="B593" s="638"/>
      <c r="C593" s="624"/>
      <c r="D593" s="638"/>
      <c r="E593" s="624"/>
      <c r="F593" s="901"/>
      <c r="G593" s="638"/>
      <c r="H593" s="638"/>
      <c r="I593" s="638"/>
      <c r="J593" s="901"/>
      <c r="K593" s="638"/>
      <c r="L593" s="637" t="str">
        <f t="shared" si="55"/>
        <v xml:space="preserve"> </v>
      </c>
      <c r="M593" s="637" t="str">
        <f t="shared" si="56"/>
        <v xml:space="preserve"> </v>
      </c>
      <c r="N593" s="998" t="str">
        <f t="shared" si="57"/>
        <v xml:space="preserve"> </v>
      </c>
      <c r="P593" s="38">
        <f t="shared" si="58"/>
        <v>0</v>
      </c>
      <c r="S593" s="823"/>
      <c r="T593" s="823"/>
      <c r="U593" s="823"/>
      <c r="V593" s="638"/>
      <c r="W593" s="990"/>
      <c r="X593" s="686" t="str">
        <f t="shared" si="59"/>
        <v xml:space="preserve"> </v>
      </c>
      <c r="Y593" s="786" t="str">
        <f t="shared" si="54"/>
        <v xml:space="preserve">  </v>
      </c>
    </row>
    <row r="594" spans="1:25" ht="18.75" x14ac:dyDescent="0.3">
      <c r="A594" s="638"/>
      <c r="B594" s="638"/>
      <c r="C594" s="624"/>
      <c r="D594" s="638"/>
      <c r="E594" s="624"/>
      <c r="F594" s="901"/>
      <c r="G594" s="638"/>
      <c r="H594" s="638"/>
      <c r="I594" s="638"/>
      <c r="J594" s="901"/>
      <c r="K594" s="638"/>
      <c r="L594" s="637" t="str">
        <f t="shared" si="55"/>
        <v xml:space="preserve"> </v>
      </c>
      <c r="M594" s="637" t="str">
        <f t="shared" si="56"/>
        <v xml:space="preserve"> </v>
      </c>
      <c r="N594" s="998" t="str">
        <f t="shared" si="57"/>
        <v xml:space="preserve"> </v>
      </c>
      <c r="P594" s="38">
        <f t="shared" si="58"/>
        <v>0</v>
      </c>
      <c r="S594" s="823"/>
      <c r="T594" s="823"/>
      <c r="U594" s="823"/>
      <c r="V594" s="638"/>
      <c r="W594" s="990"/>
      <c r="X594" s="686" t="str">
        <f t="shared" si="59"/>
        <v xml:space="preserve"> </v>
      </c>
      <c r="Y594" s="786" t="str">
        <f t="shared" ref="Y594:Y655" si="60">IFERROR(W594/V594,"  ")</f>
        <v xml:space="preserve">  </v>
      </c>
    </row>
    <row r="595" spans="1:25" ht="18.75" x14ac:dyDescent="0.3">
      <c r="A595" s="638"/>
      <c r="B595" s="638"/>
      <c r="C595" s="624"/>
      <c r="D595" s="638"/>
      <c r="E595" s="624"/>
      <c r="F595" s="901"/>
      <c r="G595" s="638"/>
      <c r="H595" s="638"/>
      <c r="I595" s="638"/>
      <c r="J595" s="901"/>
      <c r="K595" s="638"/>
      <c r="L595" s="637" t="str">
        <f t="shared" si="55"/>
        <v xml:space="preserve"> </v>
      </c>
      <c r="M595" s="637" t="str">
        <f t="shared" si="56"/>
        <v xml:space="preserve"> </v>
      </c>
      <c r="N595" s="998" t="str">
        <f t="shared" si="57"/>
        <v xml:space="preserve"> </v>
      </c>
      <c r="P595" s="38">
        <f t="shared" si="58"/>
        <v>0</v>
      </c>
      <c r="S595" s="823"/>
      <c r="T595" s="823"/>
      <c r="U595" s="823"/>
      <c r="V595" s="638"/>
      <c r="W595" s="990"/>
      <c r="X595" s="686" t="str">
        <f t="shared" si="59"/>
        <v xml:space="preserve"> </v>
      </c>
      <c r="Y595" s="786" t="str">
        <f t="shared" si="60"/>
        <v xml:space="preserve">  </v>
      </c>
    </row>
    <row r="596" spans="1:25" ht="18.75" x14ac:dyDescent="0.3">
      <c r="A596" s="638"/>
      <c r="B596" s="638"/>
      <c r="C596" s="624"/>
      <c r="D596" s="638"/>
      <c r="E596" s="624"/>
      <c r="F596" s="901"/>
      <c r="G596" s="638"/>
      <c r="H596" s="638"/>
      <c r="I596" s="638"/>
      <c r="J596" s="901"/>
      <c r="K596" s="638"/>
      <c r="L596" s="637" t="str">
        <f t="shared" si="55"/>
        <v xml:space="preserve"> </v>
      </c>
      <c r="M596" s="637" t="str">
        <f t="shared" si="56"/>
        <v xml:space="preserve"> </v>
      </c>
      <c r="N596" s="998" t="str">
        <f t="shared" si="57"/>
        <v xml:space="preserve"> </v>
      </c>
      <c r="P596" s="38">
        <f t="shared" si="58"/>
        <v>0</v>
      </c>
      <c r="S596" s="823"/>
      <c r="T596" s="823"/>
      <c r="U596" s="823"/>
      <c r="V596" s="638"/>
      <c r="W596" s="990"/>
      <c r="X596" s="686" t="str">
        <f t="shared" si="59"/>
        <v xml:space="preserve"> </v>
      </c>
      <c r="Y596" s="786" t="str">
        <f t="shared" si="60"/>
        <v xml:space="preserve">  </v>
      </c>
    </row>
    <row r="597" spans="1:25" ht="18.75" x14ac:dyDescent="0.3">
      <c r="A597" s="638"/>
      <c r="B597" s="638"/>
      <c r="C597" s="624"/>
      <c r="D597" s="638"/>
      <c r="E597" s="624"/>
      <c r="F597" s="901"/>
      <c r="G597" s="638"/>
      <c r="H597" s="638"/>
      <c r="I597" s="638"/>
      <c r="J597" s="901"/>
      <c r="K597" s="638"/>
      <c r="L597" s="637" t="str">
        <f t="shared" si="55"/>
        <v xml:space="preserve"> </v>
      </c>
      <c r="M597" s="637" t="str">
        <f t="shared" si="56"/>
        <v xml:space="preserve"> </v>
      </c>
      <c r="N597" s="998" t="str">
        <f t="shared" si="57"/>
        <v xml:space="preserve"> </v>
      </c>
      <c r="P597" s="38">
        <f t="shared" si="58"/>
        <v>0</v>
      </c>
      <c r="S597" s="823"/>
      <c r="T597" s="823"/>
      <c r="U597" s="823"/>
      <c r="V597" s="638"/>
      <c r="W597" s="990"/>
      <c r="X597" s="686" t="str">
        <f t="shared" si="59"/>
        <v xml:space="preserve"> </v>
      </c>
      <c r="Y597" s="786" t="str">
        <f t="shared" si="60"/>
        <v xml:space="preserve">  </v>
      </c>
    </row>
    <row r="598" spans="1:25" ht="18.75" x14ac:dyDescent="0.3">
      <c r="A598" s="638"/>
      <c r="B598" s="638"/>
      <c r="C598" s="624"/>
      <c r="D598" s="638"/>
      <c r="E598" s="624"/>
      <c r="F598" s="901"/>
      <c r="G598" s="638"/>
      <c r="H598" s="638"/>
      <c r="I598" s="638"/>
      <c r="J598" s="901"/>
      <c r="K598" s="638"/>
      <c r="L598" s="637" t="str">
        <f t="shared" si="55"/>
        <v xml:space="preserve"> </v>
      </c>
      <c r="M598" s="637" t="str">
        <f t="shared" si="56"/>
        <v xml:space="preserve"> </v>
      </c>
      <c r="N598" s="998" t="str">
        <f t="shared" si="57"/>
        <v xml:space="preserve"> </v>
      </c>
      <c r="P598" s="38">
        <f t="shared" si="58"/>
        <v>0</v>
      </c>
      <c r="S598" s="823"/>
      <c r="T598" s="823"/>
      <c r="U598" s="823"/>
      <c r="V598" s="638"/>
      <c r="W598" s="990"/>
      <c r="X598" s="686" t="str">
        <f t="shared" si="59"/>
        <v xml:space="preserve"> </v>
      </c>
      <c r="Y598" s="786" t="str">
        <f t="shared" si="60"/>
        <v xml:space="preserve">  </v>
      </c>
    </row>
    <row r="599" spans="1:25" ht="18.75" x14ac:dyDescent="0.3">
      <c r="A599" s="638"/>
      <c r="B599" s="638"/>
      <c r="C599" s="624"/>
      <c r="D599" s="638"/>
      <c r="E599" s="624"/>
      <c r="F599" s="901"/>
      <c r="G599" s="638"/>
      <c r="H599" s="638"/>
      <c r="I599" s="638"/>
      <c r="J599" s="901"/>
      <c r="K599" s="638"/>
      <c r="L599" s="637" t="str">
        <f t="shared" si="55"/>
        <v xml:space="preserve"> </v>
      </c>
      <c r="M599" s="637" t="str">
        <f t="shared" si="56"/>
        <v xml:space="preserve"> </v>
      </c>
      <c r="N599" s="998" t="str">
        <f t="shared" si="57"/>
        <v xml:space="preserve"> </v>
      </c>
      <c r="P599" s="38">
        <f t="shared" si="58"/>
        <v>0</v>
      </c>
      <c r="S599" s="823"/>
      <c r="T599" s="823"/>
      <c r="U599" s="823"/>
      <c r="V599" s="638"/>
      <c r="W599" s="990"/>
      <c r="X599" s="686" t="str">
        <f t="shared" si="59"/>
        <v xml:space="preserve"> </v>
      </c>
      <c r="Y599" s="786" t="str">
        <f t="shared" si="60"/>
        <v xml:space="preserve">  </v>
      </c>
    </row>
    <row r="600" spans="1:25" ht="18.75" x14ac:dyDescent="0.3">
      <c r="A600" s="638"/>
      <c r="B600" s="638"/>
      <c r="C600" s="624"/>
      <c r="D600" s="638"/>
      <c r="E600" s="624"/>
      <c r="F600" s="901"/>
      <c r="G600" s="638"/>
      <c r="H600" s="638"/>
      <c r="I600" s="638"/>
      <c r="J600" s="901"/>
      <c r="K600" s="638"/>
      <c r="L600" s="637" t="str">
        <f t="shared" si="55"/>
        <v xml:space="preserve"> </v>
      </c>
      <c r="M600" s="637" t="str">
        <f t="shared" si="56"/>
        <v xml:space="preserve"> </v>
      </c>
      <c r="N600" s="998" t="str">
        <f t="shared" si="57"/>
        <v xml:space="preserve"> </v>
      </c>
      <c r="P600" s="38">
        <f t="shared" si="58"/>
        <v>0</v>
      </c>
      <c r="S600" s="823"/>
      <c r="T600" s="823"/>
      <c r="U600" s="823"/>
      <c r="V600" s="638"/>
      <c r="W600" s="990"/>
      <c r="X600" s="686" t="str">
        <f t="shared" si="59"/>
        <v xml:space="preserve"> </v>
      </c>
      <c r="Y600" s="786" t="str">
        <f t="shared" si="60"/>
        <v xml:space="preserve">  </v>
      </c>
    </row>
    <row r="601" spans="1:25" ht="18.75" x14ac:dyDescent="0.3">
      <c r="A601" s="638"/>
      <c r="B601" s="638"/>
      <c r="C601" s="624"/>
      <c r="D601" s="638"/>
      <c r="E601" s="624"/>
      <c r="F601" s="901"/>
      <c r="G601" s="638"/>
      <c r="H601" s="638"/>
      <c r="I601" s="638"/>
      <c r="J601" s="901"/>
      <c r="K601" s="638"/>
      <c r="L601" s="637" t="str">
        <f t="shared" si="55"/>
        <v xml:space="preserve"> </v>
      </c>
      <c r="M601" s="637" t="str">
        <f t="shared" si="56"/>
        <v xml:space="preserve"> </v>
      </c>
      <c r="N601" s="998" t="str">
        <f t="shared" si="57"/>
        <v xml:space="preserve"> </v>
      </c>
      <c r="P601" s="38">
        <f t="shared" si="58"/>
        <v>0</v>
      </c>
      <c r="S601" s="823"/>
      <c r="T601" s="823"/>
      <c r="U601" s="823"/>
      <c r="V601" s="638"/>
      <c r="W601" s="990"/>
      <c r="X601" s="686" t="str">
        <f t="shared" si="59"/>
        <v xml:space="preserve"> </v>
      </c>
      <c r="Y601" s="786" t="str">
        <f t="shared" si="60"/>
        <v xml:space="preserve">  </v>
      </c>
    </row>
    <row r="602" spans="1:25" ht="18.75" x14ac:dyDescent="0.3">
      <c r="A602" s="638"/>
      <c r="B602" s="638"/>
      <c r="C602" s="624"/>
      <c r="D602" s="638"/>
      <c r="E602" s="624"/>
      <c r="F602" s="901"/>
      <c r="G602" s="638"/>
      <c r="H602" s="638"/>
      <c r="I602" s="638"/>
      <c r="J602" s="901"/>
      <c r="K602" s="638"/>
      <c r="L602" s="637" t="str">
        <f t="shared" si="55"/>
        <v xml:space="preserve"> </v>
      </c>
      <c r="M602" s="637" t="str">
        <f t="shared" si="56"/>
        <v xml:space="preserve"> </v>
      </c>
      <c r="N602" s="998" t="str">
        <f t="shared" si="57"/>
        <v xml:space="preserve"> </v>
      </c>
      <c r="P602" s="38">
        <f t="shared" si="58"/>
        <v>0</v>
      </c>
      <c r="S602" s="823"/>
      <c r="T602" s="823"/>
      <c r="U602" s="823"/>
      <c r="V602" s="638"/>
      <c r="W602" s="990"/>
      <c r="X602" s="686" t="str">
        <f t="shared" si="59"/>
        <v xml:space="preserve"> </v>
      </c>
      <c r="Y602" s="786" t="str">
        <f t="shared" si="60"/>
        <v xml:space="preserve">  </v>
      </c>
    </row>
    <row r="603" spans="1:25" ht="18.75" x14ac:dyDescent="0.3">
      <c r="A603" s="638"/>
      <c r="B603" s="638"/>
      <c r="C603" s="624"/>
      <c r="D603" s="638"/>
      <c r="E603" s="624"/>
      <c r="F603" s="901"/>
      <c r="G603" s="638"/>
      <c r="H603" s="638"/>
      <c r="I603" s="638"/>
      <c r="J603" s="901"/>
      <c r="K603" s="638"/>
      <c r="L603" s="637" t="str">
        <f t="shared" si="55"/>
        <v xml:space="preserve"> </v>
      </c>
      <c r="M603" s="637" t="str">
        <f t="shared" si="56"/>
        <v xml:space="preserve"> </v>
      </c>
      <c r="N603" s="998" t="str">
        <f t="shared" si="57"/>
        <v xml:space="preserve"> </v>
      </c>
      <c r="P603" s="38">
        <f t="shared" si="58"/>
        <v>0</v>
      </c>
      <c r="S603" s="823"/>
      <c r="T603" s="823"/>
      <c r="U603" s="823"/>
      <c r="V603" s="638"/>
      <c r="W603" s="990"/>
      <c r="X603" s="686" t="str">
        <f t="shared" si="59"/>
        <v xml:space="preserve"> </v>
      </c>
      <c r="Y603" s="786" t="str">
        <f t="shared" si="60"/>
        <v xml:space="preserve">  </v>
      </c>
    </row>
    <row r="604" spans="1:25" ht="18.75" x14ac:dyDescent="0.3">
      <c r="A604" s="638"/>
      <c r="B604" s="638"/>
      <c r="C604" s="624"/>
      <c r="D604" s="638"/>
      <c r="E604" s="624"/>
      <c r="F604" s="901"/>
      <c r="G604" s="638"/>
      <c r="H604" s="638"/>
      <c r="I604" s="638"/>
      <c r="J604" s="901"/>
      <c r="K604" s="638"/>
      <c r="L604" s="637" t="str">
        <f t="shared" si="55"/>
        <v xml:space="preserve"> </v>
      </c>
      <c r="M604" s="637" t="str">
        <f t="shared" si="56"/>
        <v xml:space="preserve"> </v>
      </c>
      <c r="N604" s="998" t="str">
        <f t="shared" si="57"/>
        <v xml:space="preserve"> </v>
      </c>
      <c r="P604" s="38">
        <f t="shared" si="58"/>
        <v>0</v>
      </c>
      <c r="S604" s="823"/>
      <c r="T604" s="823"/>
      <c r="U604" s="823"/>
      <c r="V604" s="638"/>
      <c r="W604" s="990"/>
      <c r="X604" s="686" t="str">
        <f t="shared" si="59"/>
        <v xml:space="preserve"> </v>
      </c>
      <c r="Y604" s="786" t="str">
        <f t="shared" si="60"/>
        <v xml:space="preserve">  </v>
      </c>
    </row>
    <row r="605" spans="1:25" ht="18.75" x14ac:dyDescent="0.3">
      <c r="A605" s="638"/>
      <c r="B605" s="638"/>
      <c r="C605" s="624"/>
      <c r="D605" s="638"/>
      <c r="E605" s="624"/>
      <c r="F605" s="901"/>
      <c r="G605" s="638"/>
      <c r="H605" s="638"/>
      <c r="I605" s="638"/>
      <c r="J605" s="901"/>
      <c r="K605" s="638"/>
      <c r="L605" s="637" t="str">
        <f t="shared" si="55"/>
        <v xml:space="preserve"> </v>
      </c>
      <c r="M605" s="637" t="str">
        <f t="shared" si="56"/>
        <v xml:space="preserve"> </v>
      </c>
      <c r="N605" s="998" t="str">
        <f t="shared" si="57"/>
        <v xml:space="preserve"> </v>
      </c>
      <c r="P605" s="38">
        <f t="shared" si="58"/>
        <v>0</v>
      </c>
      <c r="S605" s="823"/>
      <c r="T605" s="823"/>
      <c r="U605" s="823"/>
      <c r="V605" s="638"/>
      <c r="W605" s="990"/>
      <c r="X605" s="686" t="str">
        <f t="shared" si="59"/>
        <v xml:space="preserve"> </v>
      </c>
      <c r="Y605" s="786" t="str">
        <f t="shared" si="60"/>
        <v xml:space="preserve">  </v>
      </c>
    </row>
    <row r="606" spans="1:25" ht="18.75" x14ac:dyDescent="0.3">
      <c r="A606" s="638"/>
      <c r="B606" s="638"/>
      <c r="C606" s="624"/>
      <c r="D606" s="638"/>
      <c r="E606" s="624"/>
      <c r="F606" s="901"/>
      <c r="G606" s="638"/>
      <c r="H606" s="638"/>
      <c r="I606" s="638"/>
      <c r="J606" s="901"/>
      <c r="K606" s="638"/>
      <c r="L606" s="637" t="str">
        <f t="shared" si="55"/>
        <v xml:space="preserve"> </v>
      </c>
      <c r="M606" s="637" t="str">
        <f t="shared" si="56"/>
        <v xml:space="preserve"> </v>
      </c>
      <c r="N606" s="998" t="str">
        <f t="shared" si="57"/>
        <v xml:space="preserve"> </v>
      </c>
      <c r="P606" s="38">
        <f t="shared" si="58"/>
        <v>0</v>
      </c>
      <c r="S606" s="823"/>
      <c r="T606" s="823"/>
      <c r="U606" s="823"/>
      <c r="V606" s="638"/>
      <c r="W606" s="990"/>
      <c r="X606" s="686" t="str">
        <f t="shared" si="59"/>
        <v xml:space="preserve"> </v>
      </c>
      <c r="Y606" s="786" t="str">
        <f t="shared" si="60"/>
        <v xml:space="preserve">  </v>
      </c>
    </row>
    <row r="607" spans="1:25" ht="18.75" x14ac:dyDescent="0.3">
      <c r="A607" s="638"/>
      <c r="B607" s="638"/>
      <c r="C607" s="624"/>
      <c r="D607" s="638"/>
      <c r="E607" s="624"/>
      <c r="F607" s="901"/>
      <c r="G607" s="638"/>
      <c r="H607" s="638"/>
      <c r="I607" s="638"/>
      <c r="J607" s="901"/>
      <c r="K607" s="638"/>
      <c r="L607" s="637" t="str">
        <f t="shared" si="55"/>
        <v xml:space="preserve"> </v>
      </c>
      <c r="M607" s="637" t="str">
        <f t="shared" si="56"/>
        <v xml:space="preserve"> </v>
      </c>
      <c r="N607" s="998" t="str">
        <f t="shared" si="57"/>
        <v xml:space="preserve"> </v>
      </c>
      <c r="P607" s="38">
        <f t="shared" si="58"/>
        <v>0</v>
      </c>
      <c r="S607" s="823"/>
      <c r="T607" s="823"/>
      <c r="U607" s="823"/>
      <c r="V607" s="638"/>
      <c r="W607" s="990"/>
      <c r="X607" s="686" t="str">
        <f t="shared" si="59"/>
        <v xml:space="preserve"> </v>
      </c>
      <c r="Y607" s="786" t="str">
        <f t="shared" si="60"/>
        <v xml:space="preserve">  </v>
      </c>
    </row>
    <row r="608" spans="1:25" ht="18.75" x14ac:dyDescent="0.3">
      <c r="A608" s="638"/>
      <c r="B608" s="638"/>
      <c r="C608" s="624"/>
      <c r="D608" s="638"/>
      <c r="E608" s="624"/>
      <c r="F608" s="901"/>
      <c r="G608" s="638"/>
      <c r="H608" s="638"/>
      <c r="I608" s="638"/>
      <c r="J608" s="901"/>
      <c r="K608" s="638"/>
      <c r="L608" s="637" t="str">
        <f t="shared" si="55"/>
        <v xml:space="preserve"> </v>
      </c>
      <c r="M608" s="637" t="str">
        <f t="shared" si="56"/>
        <v xml:space="preserve"> </v>
      </c>
      <c r="N608" s="998" t="str">
        <f t="shared" si="57"/>
        <v xml:space="preserve"> </v>
      </c>
      <c r="P608" s="38">
        <f t="shared" si="58"/>
        <v>0</v>
      </c>
      <c r="S608" s="823"/>
      <c r="T608" s="823"/>
      <c r="U608" s="823"/>
      <c r="V608" s="638"/>
      <c r="W608" s="990"/>
      <c r="X608" s="686" t="str">
        <f t="shared" si="59"/>
        <v xml:space="preserve"> </v>
      </c>
      <c r="Y608" s="786" t="str">
        <f t="shared" si="60"/>
        <v xml:space="preserve">  </v>
      </c>
    </row>
    <row r="609" spans="1:25" ht="18.75" x14ac:dyDescent="0.3">
      <c r="A609" s="638"/>
      <c r="B609" s="638"/>
      <c r="C609" s="624"/>
      <c r="D609" s="638"/>
      <c r="E609" s="624"/>
      <c r="F609" s="901"/>
      <c r="G609" s="638"/>
      <c r="H609" s="638"/>
      <c r="I609" s="638"/>
      <c r="J609" s="901"/>
      <c r="K609" s="638"/>
      <c r="L609" s="637" t="str">
        <f t="shared" si="55"/>
        <v xml:space="preserve"> </v>
      </c>
      <c r="M609" s="637" t="str">
        <f t="shared" si="56"/>
        <v xml:space="preserve"> </v>
      </c>
      <c r="N609" s="998" t="str">
        <f t="shared" si="57"/>
        <v xml:space="preserve"> </v>
      </c>
      <c r="P609" s="38">
        <f t="shared" si="58"/>
        <v>0</v>
      </c>
      <c r="S609" s="823"/>
      <c r="T609" s="823"/>
      <c r="U609" s="823"/>
      <c r="V609" s="638"/>
      <c r="W609" s="990"/>
      <c r="X609" s="686" t="str">
        <f t="shared" si="59"/>
        <v xml:space="preserve"> </v>
      </c>
      <c r="Y609" s="786" t="str">
        <f t="shared" si="60"/>
        <v xml:space="preserve">  </v>
      </c>
    </row>
    <row r="610" spans="1:25" ht="18.75" x14ac:dyDescent="0.3">
      <c r="A610" s="638"/>
      <c r="B610" s="638"/>
      <c r="C610" s="624"/>
      <c r="D610" s="638"/>
      <c r="E610" s="624"/>
      <c r="F610" s="901"/>
      <c r="G610" s="638"/>
      <c r="H610" s="638"/>
      <c r="I610" s="638"/>
      <c r="J610" s="901"/>
      <c r="K610" s="638"/>
      <c r="L610" s="637" t="str">
        <f t="shared" si="55"/>
        <v xml:space="preserve"> </v>
      </c>
      <c r="M610" s="637" t="str">
        <f t="shared" si="56"/>
        <v xml:space="preserve"> </v>
      </c>
      <c r="N610" s="998" t="str">
        <f t="shared" si="57"/>
        <v xml:space="preserve"> </v>
      </c>
      <c r="P610" s="38">
        <f t="shared" si="58"/>
        <v>0</v>
      </c>
      <c r="S610" s="823"/>
      <c r="T610" s="823"/>
      <c r="U610" s="823"/>
      <c r="V610" s="638"/>
      <c r="W610" s="990"/>
      <c r="X610" s="686" t="str">
        <f t="shared" si="59"/>
        <v xml:space="preserve"> </v>
      </c>
      <c r="Y610" s="786" t="str">
        <f t="shared" si="60"/>
        <v xml:space="preserve">  </v>
      </c>
    </row>
    <row r="611" spans="1:25" ht="18.75" x14ac:dyDescent="0.3">
      <c r="A611" s="638"/>
      <c r="B611" s="638"/>
      <c r="C611" s="624"/>
      <c r="D611" s="638"/>
      <c r="E611" s="624"/>
      <c r="F611" s="901"/>
      <c r="G611" s="638"/>
      <c r="H611" s="638"/>
      <c r="I611" s="638"/>
      <c r="J611" s="901"/>
      <c r="K611" s="638"/>
      <c r="L611" s="637" t="str">
        <f t="shared" si="55"/>
        <v xml:space="preserve"> </v>
      </c>
      <c r="M611" s="637" t="str">
        <f t="shared" si="56"/>
        <v xml:space="preserve"> </v>
      </c>
      <c r="N611" s="998" t="str">
        <f t="shared" si="57"/>
        <v xml:space="preserve"> </v>
      </c>
      <c r="P611" s="38">
        <f t="shared" si="58"/>
        <v>0</v>
      </c>
      <c r="S611" s="823"/>
      <c r="T611" s="823"/>
      <c r="U611" s="823"/>
      <c r="V611" s="638"/>
      <c r="W611" s="990"/>
      <c r="X611" s="686" t="str">
        <f t="shared" si="59"/>
        <v xml:space="preserve"> </v>
      </c>
      <c r="Y611" s="786" t="str">
        <f t="shared" si="60"/>
        <v xml:space="preserve">  </v>
      </c>
    </row>
    <row r="612" spans="1:25" ht="18.75" x14ac:dyDescent="0.3">
      <c r="A612" s="638"/>
      <c r="B612" s="638"/>
      <c r="C612" s="624"/>
      <c r="D612" s="638"/>
      <c r="E612" s="624"/>
      <c r="F612" s="901"/>
      <c r="G612" s="638"/>
      <c r="H612" s="638"/>
      <c r="I612" s="638"/>
      <c r="J612" s="901"/>
      <c r="K612" s="638"/>
      <c r="L612" s="637" t="str">
        <f t="shared" si="55"/>
        <v xml:space="preserve"> </v>
      </c>
      <c r="M612" s="637" t="str">
        <f t="shared" si="56"/>
        <v xml:space="preserve"> </v>
      </c>
      <c r="N612" s="998" t="str">
        <f t="shared" si="57"/>
        <v xml:space="preserve"> </v>
      </c>
      <c r="P612" s="38">
        <f t="shared" si="58"/>
        <v>0</v>
      </c>
      <c r="S612" s="823"/>
      <c r="T612" s="823"/>
      <c r="U612" s="823"/>
      <c r="V612" s="638"/>
      <c r="W612" s="990"/>
      <c r="X612" s="686" t="str">
        <f t="shared" si="59"/>
        <v xml:space="preserve"> </v>
      </c>
      <c r="Y612" s="786" t="str">
        <f t="shared" si="60"/>
        <v xml:space="preserve">  </v>
      </c>
    </row>
    <row r="613" spans="1:25" ht="18.75" x14ac:dyDescent="0.3">
      <c r="A613" s="638"/>
      <c r="B613" s="638"/>
      <c r="C613" s="624"/>
      <c r="D613" s="638"/>
      <c r="E613" s="624"/>
      <c r="F613" s="901"/>
      <c r="G613" s="638"/>
      <c r="H613" s="638"/>
      <c r="I613" s="638"/>
      <c r="J613" s="901"/>
      <c r="K613" s="638"/>
      <c r="L613" s="637" t="str">
        <f t="shared" si="55"/>
        <v xml:space="preserve"> </v>
      </c>
      <c r="M613" s="637" t="str">
        <f t="shared" si="56"/>
        <v xml:space="preserve"> </v>
      </c>
      <c r="N613" s="998" t="str">
        <f t="shared" si="57"/>
        <v xml:space="preserve"> </v>
      </c>
      <c r="P613" s="38">
        <f t="shared" si="58"/>
        <v>0</v>
      </c>
      <c r="S613" s="823"/>
      <c r="T613" s="823"/>
      <c r="U613" s="823"/>
      <c r="V613" s="638"/>
      <c r="W613" s="990"/>
      <c r="X613" s="686" t="str">
        <f t="shared" si="59"/>
        <v xml:space="preserve"> </v>
      </c>
      <c r="Y613" s="786" t="str">
        <f t="shared" si="60"/>
        <v xml:space="preserve">  </v>
      </c>
    </row>
    <row r="614" spans="1:25" ht="18.75" x14ac:dyDescent="0.3">
      <c r="A614" s="638"/>
      <c r="B614" s="638"/>
      <c r="C614" s="624"/>
      <c r="D614" s="638"/>
      <c r="E614" s="624"/>
      <c r="F614" s="901"/>
      <c r="G614" s="638"/>
      <c r="H614" s="638"/>
      <c r="I614" s="638"/>
      <c r="J614" s="901"/>
      <c r="K614" s="638"/>
      <c r="L614" s="637" t="str">
        <f t="shared" si="55"/>
        <v xml:space="preserve"> </v>
      </c>
      <c r="M614" s="637" t="str">
        <f t="shared" si="56"/>
        <v xml:space="preserve"> </v>
      </c>
      <c r="N614" s="998" t="str">
        <f t="shared" si="57"/>
        <v xml:space="preserve"> </v>
      </c>
      <c r="P614" s="38">
        <f t="shared" si="58"/>
        <v>0</v>
      </c>
      <c r="S614" s="823"/>
      <c r="T614" s="823"/>
      <c r="U614" s="823"/>
      <c r="V614" s="638"/>
      <c r="W614" s="990"/>
      <c r="X614" s="686" t="str">
        <f t="shared" si="59"/>
        <v xml:space="preserve"> </v>
      </c>
      <c r="Y614" s="786" t="str">
        <f t="shared" si="60"/>
        <v xml:space="preserve">  </v>
      </c>
    </row>
    <row r="615" spans="1:25" ht="18.75" x14ac:dyDescent="0.3">
      <c r="A615" s="638"/>
      <c r="B615" s="638"/>
      <c r="C615" s="624"/>
      <c r="D615" s="638"/>
      <c r="E615" s="624"/>
      <c r="F615" s="901"/>
      <c r="G615" s="638"/>
      <c r="H615" s="638"/>
      <c r="I615" s="638"/>
      <c r="J615" s="901"/>
      <c r="K615" s="638"/>
      <c r="L615" s="637" t="str">
        <f t="shared" si="55"/>
        <v xml:space="preserve"> </v>
      </c>
      <c r="M615" s="637" t="str">
        <f t="shared" si="56"/>
        <v xml:space="preserve"> </v>
      </c>
      <c r="N615" s="998" t="str">
        <f t="shared" si="57"/>
        <v xml:space="preserve"> </v>
      </c>
      <c r="P615" s="38">
        <f t="shared" si="58"/>
        <v>0</v>
      </c>
      <c r="S615" s="823"/>
      <c r="T615" s="823"/>
      <c r="U615" s="823"/>
      <c r="V615" s="638"/>
      <c r="W615" s="990"/>
      <c r="X615" s="686" t="str">
        <f t="shared" si="59"/>
        <v xml:space="preserve"> </v>
      </c>
      <c r="Y615" s="786" t="str">
        <f t="shared" si="60"/>
        <v xml:space="preserve">  </v>
      </c>
    </row>
    <row r="616" spans="1:25" ht="18.75" x14ac:dyDescent="0.3">
      <c r="A616" s="638"/>
      <c r="B616" s="638"/>
      <c r="C616" s="624"/>
      <c r="D616" s="638"/>
      <c r="E616" s="624"/>
      <c r="F616" s="901"/>
      <c r="G616" s="638"/>
      <c r="H616" s="638"/>
      <c r="I616" s="638"/>
      <c r="J616" s="901"/>
      <c r="K616" s="638"/>
      <c r="L616" s="637" t="str">
        <f t="shared" si="55"/>
        <v xml:space="preserve"> </v>
      </c>
      <c r="M616" s="637" t="str">
        <f t="shared" si="56"/>
        <v xml:space="preserve"> </v>
      </c>
      <c r="N616" s="998" t="str">
        <f t="shared" si="57"/>
        <v xml:space="preserve"> </v>
      </c>
      <c r="P616" s="38">
        <f t="shared" si="58"/>
        <v>0</v>
      </c>
      <c r="S616" s="823"/>
      <c r="T616" s="823"/>
      <c r="U616" s="823"/>
      <c r="V616" s="638"/>
      <c r="W616" s="990"/>
      <c r="X616" s="686" t="str">
        <f t="shared" si="59"/>
        <v xml:space="preserve"> </v>
      </c>
      <c r="Y616" s="786" t="str">
        <f t="shared" si="60"/>
        <v xml:space="preserve">  </v>
      </c>
    </row>
    <row r="617" spans="1:25" ht="18.75" x14ac:dyDescent="0.3">
      <c r="A617" s="638"/>
      <c r="B617" s="638"/>
      <c r="C617" s="624"/>
      <c r="D617" s="638"/>
      <c r="E617" s="624"/>
      <c r="F617" s="901"/>
      <c r="G617" s="638"/>
      <c r="H617" s="638"/>
      <c r="I617" s="638"/>
      <c r="J617" s="901"/>
      <c r="K617" s="638"/>
      <c r="L617" s="637" t="str">
        <f t="shared" si="55"/>
        <v xml:space="preserve"> </v>
      </c>
      <c r="M617" s="637" t="str">
        <f t="shared" si="56"/>
        <v xml:space="preserve"> </v>
      </c>
      <c r="N617" s="998" t="str">
        <f t="shared" si="57"/>
        <v xml:space="preserve"> </v>
      </c>
      <c r="P617" s="38">
        <f t="shared" si="58"/>
        <v>0</v>
      </c>
      <c r="S617" s="823"/>
      <c r="T617" s="823"/>
      <c r="U617" s="823"/>
      <c r="V617" s="638"/>
      <c r="W617" s="990"/>
      <c r="X617" s="686" t="str">
        <f t="shared" si="59"/>
        <v xml:space="preserve"> </v>
      </c>
      <c r="Y617" s="786" t="str">
        <f t="shared" si="60"/>
        <v xml:space="preserve">  </v>
      </c>
    </row>
    <row r="618" spans="1:25" ht="18.75" x14ac:dyDescent="0.3">
      <c r="A618" s="638"/>
      <c r="B618" s="638"/>
      <c r="C618" s="624"/>
      <c r="D618" s="638"/>
      <c r="E618" s="624"/>
      <c r="F618" s="901"/>
      <c r="G618" s="638"/>
      <c r="H618" s="638"/>
      <c r="I618" s="638"/>
      <c r="J618" s="901"/>
      <c r="K618" s="638"/>
      <c r="L618" s="637" t="str">
        <f t="shared" si="55"/>
        <v xml:space="preserve"> </v>
      </c>
      <c r="M618" s="637" t="str">
        <f t="shared" si="56"/>
        <v xml:space="preserve"> </v>
      </c>
      <c r="N618" s="998" t="str">
        <f t="shared" si="57"/>
        <v xml:space="preserve"> </v>
      </c>
      <c r="P618" s="38">
        <f t="shared" si="58"/>
        <v>0</v>
      </c>
      <c r="S618" s="823"/>
      <c r="T618" s="823"/>
      <c r="U618" s="823"/>
      <c r="V618" s="638"/>
      <c r="W618" s="990"/>
      <c r="X618" s="686" t="str">
        <f t="shared" si="59"/>
        <v xml:space="preserve"> </v>
      </c>
      <c r="Y618" s="786" t="str">
        <f t="shared" si="60"/>
        <v xml:space="preserve">  </v>
      </c>
    </row>
    <row r="619" spans="1:25" ht="18.75" x14ac:dyDescent="0.3">
      <c r="A619" s="638"/>
      <c r="B619" s="638"/>
      <c r="C619" s="624"/>
      <c r="D619" s="638"/>
      <c r="E619" s="624"/>
      <c r="F619" s="901"/>
      <c r="G619" s="638"/>
      <c r="H619" s="638"/>
      <c r="I619" s="638"/>
      <c r="J619" s="901"/>
      <c r="K619" s="638"/>
      <c r="L619" s="637" t="str">
        <f t="shared" si="55"/>
        <v xml:space="preserve"> </v>
      </c>
      <c r="M619" s="637" t="str">
        <f t="shared" si="56"/>
        <v xml:space="preserve"> </v>
      </c>
      <c r="N619" s="998" t="str">
        <f t="shared" si="57"/>
        <v xml:space="preserve"> </v>
      </c>
      <c r="P619" s="38">
        <f t="shared" si="58"/>
        <v>0</v>
      </c>
      <c r="S619" s="823"/>
      <c r="T619" s="823"/>
      <c r="U619" s="823"/>
      <c r="V619" s="638"/>
      <c r="W619" s="990"/>
      <c r="X619" s="686" t="str">
        <f t="shared" si="59"/>
        <v xml:space="preserve"> </v>
      </c>
      <c r="Y619" s="786" t="str">
        <f t="shared" si="60"/>
        <v xml:space="preserve">  </v>
      </c>
    </row>
    <row r="620" spans="1:25" ht="18.75" x14ac:dyDescent="0.3">
      <c r="A620" s="638"/>
      <c r="B620" s="638"/>
      <c r="C620" s="624"/>
      <c r="D620" s="638"/>
      <c r="E620" s="624"/>
      <c r="F620" s="901"/>
      <c r="G620" s="638"/>
      <c r="H620" s="638"/>
      <c r="I620" s="638"/>
      <c r="J620" s="901"/>
      <c r="K620" s="638"/>
      <c r="L620" s="637" t="str">
        <f t="shared" si="55"/>
        <v xml:space="preserve"> </v>
      </c>
      <c r="M620" s="637" t="str">
        <f t="shared" si="56"/>
        <v xml:space="preserve"> </v>
      </c>
      <c r="N620" s="998" t="str">
        <f t="shared" si="57"/>
        <v xml:space="preserve"> </v>
      </c>
      <c r="P620" s="38">
        <f t="shared" si="58"/>
        <v>0</v>
      </c>
      <c r="S620" s="823"/>
      <c r="T620" s="823"/>
      <c r="U620" s="823"/>
      <c r="V620" s="638"/>
      <c r="W620" s="990"/>
      <c r="X620" s="686" t="str">
        <f t="shared" si="59"/>
        <v xml:space="preserve"> </v>
      </c>
      <c r="Y620" s="786" t="str">
        <f t="shared" si="60"/>
        <v xml:space="preserve">  </v>
      </c>
    </row>
    <row r="621" spans="1:25" ht="18.75" x14ac:dyDescent="0.3">
      <c r="A621" s="638"/>
      <c r="B621" s="638"/>
      <c r="C621" s="624"/>
      <c r="D621" s="638"/>
      <c r="E621" s="624"/>
      <c r="F621" s="901"/>
      <c r="G621" s="638"/>
      <c r="H621" s="638"/>
      <c r="I621" s="638"/>
      <c r="J621" s="901"/>
      <c r="K621" s="638"/>
      <c r="L621" s="637" t="str">
        <f t="shared" si="55"/>
        <v xml:space="preserve"> </v>
      </c>
      <c r="M621" s="637" t="str">
        <f t="shared" si="56"/>
        <v xml:space="preserve"> </v>
      </c>
      <c r="N621" s="998" t="str">
        <f t="shared" si="57"/>
        <v xml:space="preserve"> </v>
      </c>
      <c r="P621" s="38">
        <f t="shared" si="58"/>
        <v>0</v>
      </c>
      <c r="S621" s="823"/>
      <c r="T621" s="823"/>
      <c r="U621" s="823"/>
      <c r="V621" s="638"/>
      <c r="W621" s="990"/>
      <c r="X621" s="686" t="str">
        <f t="shared" si="59"/>
        <v xml:space="preserve"> </v>
      </c>
      <c r="Y621" s="786" t="str">
        <f t="shared" si="60"/>
        <v xml:space="preserve">  </v>
      </c>
    </row>
    <row r="622" spans="1:25" ht="18.75" x14ac:dyDescent="0.3">
      <c r="A622" s="638"/>
      <c r="B622" s="638"/>
      <c r="C622" s="624"/>
      <c r="D622" s="638"/>
      <c r="E622" s="624"/>
      <c r="F622" s="901"/>
      <c r="G622" s="638"/>
      <c r="H622" s="638"/>
      <c r="I622" s="638"/>
      <c r="J622" s="901"/>
      <c r="K622" s="638"/>
      <c r="L622" s="637" t="str">
        <f t="shared" si="55"/>
        <v xml:space="preserve"> </v>
      </c>
      <c r="M622" s="637" t="str">
        <f t="shared" si="56"/>
        <v xml:space="preserve"> </v>
      </c>
      <c r="N622" s="998" t="str">
        <f t="shared" si="57"/>
        <v xml:space="preserve"> </v>
      </c>
      <c r="P622" s="38">
        <f t="shared" si="58"/>
        <v>0</v>
      </c>
      <c r="S622" s="823"/>
      <c r="T622" s="823"/>
      <c r="U622" s="823"/>
      <c r="V622" s="638"/>
      <c r="W622" s="990"/>
      <c r="X622" s="686" t="str">
        <f t="shared" si="59"/>
        <v xml:space="preserve"> </v>
      </c>
      <c r="Y622" s="786" t="str">
        <f t="shared" si="60"/>
        <v xml:space="preserve">  </v>
      </c>
    </row>
    <row r="623" spans="1:25" ht="18.75" x14ac:dyDescent="0.3">
      <c r="A623" s="638"/>
      <c r="B623" s="638"/>
      <c r="C623" s="624"/>
      <c r="D623" s="638"/>
      <c r="E623" s="624"/>
      <c r="F623" s="901"/>
      <c r="G623" s="638"/>
      <c r="H623" s="638"/>
      <c r="I623" s="638"/>
      <c r="J623" s="901"/>
      <c r="K623" s="638"/>
      <c r="L623" s="637" t="str">
        <f t="shared" si="55"/>
        <v xml:space="preserve"> </v>
      </c>
      <c r="M623" s="637" t="str">
        <f t="shared" si="56"/>
        <v xml:space="preserve"> </v>
      </c>
      <c r="N623" s="998" t="str">
        <f t="shared" si="57"/>
        <v xml:space="preserve"> </v>
      </c>
      <c r="P623" s="38">
        <f t="shared" si="58"/>
        <v>0</v>
      </c>
      <c r="S623" s="823"/>
      <c r="T623" s="823"/>
      <c r="U623" s="823"/>
      <c r="V623" s="638"/>
      <c r="W623" s="990"/>
      <c r="X623" s="686" t="str">
        <f t="shared" si="59"/>
        <v xml:space="preserve"> </v>
      </c>
      <c r="Y623" s="786" t="str">
        <f t="shared" si="60"/>
        <v xml:space="preserve">  </v>
      </c>
    </row>
    <row r="624" spans="1:25" ht="18.75" x14ac:dyDescent="0.3">
      <c r="A624" s="638"/>
      <c r="B624" s="638"/>
      <c r="C624" s="624"/>
      <c r="D624" s="638"/>
      <c r="E624" s="624"/>
      <c r="F624" s="901"/>
      <c r="G624" s="638"/>
      <c r="H624" s="638"/>
      <c r="I624" s="638"/>
      <c r="J624" s="901"/>
      <c r="K624" s="638"/>
      <c r="L624" s="637" t="str">
        <f t="shared" si="55"/>
        <v xml:space="preserve"> </v>
      </c>
      <c r="M624" s="637" t="str">
        <f t="shared" si="56"/>
        <v xml:space="preserve"> </v>
      </c>
      <c r="N624" s="998" t="str">
        <f t="shared" si="57"/>
        <v xml:space="preserve"> </v>
      </c>
      <c r="P624" s="38">
        <f t="shared" si="58"/>
        <v>0</v>
      </c>
      <c r="S624" s="823"/>
      <c r="T624" s="823"/>
      <c r="U624" s="823"/>
      <c r="V624" s="638"/>
      <c r="W624" s="990"/>
      <c r="X624" s="686" t="str">
        <f t="shared" si="59"/>
        <v xml:space="preserve"> </v>
      </c>
      <c r="Y624" s="786" t="str">
        <f t="shared" si="60"/>
        <v xml:space="preserve">  </v>
      </c>
    </row>
    <row r="625" spans="1:25" ht="18.75" x14ac:dyDescent="0.3">
      <c r="A625" s="638"/>
      <c r="B625" s="638"/>
      <c r="C625" s="624"/>
      <c r="D625" s="638"/>
      <c r="E625" s="624"/>
      <c r="F625" s="901"/>
      <c r="G625" s="638"/>
      <c r="H625" s="638"/>
      <c r="I625" s="638"/>
      <c r="J625" s="901"/>
      <c r="K625" s="638"/>
      <c r="L625" s="637" t="str">
        <f t="shared" si="55"/>
        <v xml:space="preserve"> </v>
      </c>
      <c r="M625" s="637" t="str">
        <f t="shared" si="56"/>
        <v xml:space="preserve"> </v>
      </c>
      <c r="N625" s="998" t="str">
        <f t="shared" si="57"/>
        <v xml:space="preserve"> </v>
      </c>
      <c r="P625" s="38">
        <f t="shared" si="58"/>
        <v>0</v>
      </c>
      <c r="S625" s="823"/>
      <c r="T625" s="823"/>
      <c r="U625" s="823"/>
      <c r="V625" s="638"/>
      <c r="W625" s="990"/>
      <c r="X625" s="686" t="str">
        <f t="shared" si="59"/>
        <v xml:space="preserve"> </v>
      </c>
      <c r="Y625" s="786" t="str">
        <f t="shared" si="60"/>
        <v xml:space="preserve">  </v>
      </c>
    </row>
    <row r="626" spans="1:25" ht="18.75" x14ac:dyDescent="0.3">
      <c r="A626" s="638"/>
      <c r="B626" s="638"/>
      <c r="C626" s="624"/>
      <c r="D626" s="638"/>
      <c r="E626" s="624"/>
      <c r="F626" s="901"/>
      <c r="G626" s="638"/>
      <c r="H626" s="638"/>
      <c r="I626" s="638"/>
      <c r="J626" s="901"/>
      <c r="K626" s="638"/>
      <c r="L626" s="637" t="str">
        <f t="shared" si="55"/>
        <v xml:space="preserve"> </v>
      </c>
      <c r="M626" s="637" t="str">
        <f t="shared" si="56"/>
        <v xml:space="preserve"> </v>
      </c>
      <c r="N626" s="998" t="str">
        <f t="shared" si="57"/>
        <v xml:space="preserve"> </v>
      </c>
      <c r="P626" s="38">
        <f t="shared" si="58"/>
        <v>0</v>
      </c>
      <c r="S626" s="823"/>
      <c r="T626" s="823"/>
      <c r="U626" s="823"/>
      <c r="V626" s="638"/>
      <c r="W626" s="990"/>
      <c r="X626" s="686" t="str">
        <f t="shared" si="59"/>
        <v xml:space="preserve"> </v>
      </c>
      <c r="Y626" s="786" t="str">
        <f t="shared" si="60"/>
        <v xml:space="preserve">  </v>
      </c>
    </row>
    <row r="627" spans="1:25" ht="18.75" x14ac:dyDescent="0.3">
      <c r="A627" s="638"/>
      <c r="B627" s="638"/>
      <c r="C627" s="624"/>
      <c r="D627" s="638"/>
      <c r="E627" s="624"/>
      <c r="F627" s="901"/>
      <c r="G627" s="638"/>
      <c r="H627" s="638"/>
      <c r="I627" s="638"/>
      <c r="J627" s="901"/>
      <c r="K627" s="638"/>
      <c r="L627" s="637" t="str">
        <f t="shared" si="55"/>
        <v xml:space="preserve"> </v>
      </c>
      <c r="M627" s="637" t="str">
        <f t="shared" si="56"/>
        <v xml:space="preserve"> </v>
      </c>
      <c r="N627" s="998" t="str">
        <f t="shared" si="57"/>
        <v xml:space="preserve"> </v>
      </c>
      <c r="P627" s="38">
        <f t="shared" si="58"/>
        <v>0</v>
      </c>
      <c r="S627" s="823"/>
      <c r="T627" s="823"/>
      <c r="U627" s="823"/>
      <c r="V627" s="638"/>
      <c r="W627" s="990"/>
      <c r="X627" s="686" t="str">
        <f t="shared" si="59"/>
        <v xml:space="preserve"> </v>
      </c>
      <c r="Y627" s="786" t="str">
        <f t="shared" si="60"/>
        <v xml:space="preserve">  </v>
      </c>
    </row>
    <row r="628" spans="1:25" ht="18.75" x14ac:dyDescent="0.3">
      <c r="A628" s="638"/>
      <c r="B628" s="638"/>
      <c r="C628" s="624"/>
      <c r="D628" s="638"/>
      <c r="E628" s="624"/>
      <c r="F628" s="901"/>
      <c r="G628" s="638"/>
      <c r="H628" s="638"/>
      <c r="I628" s="638"/>
      <c r="J628" s="901"/>
      <c r="K628" s="638"/>
      <c r="L628" s="637" t="str">
        <f t="shared" si="55"/>
        <v xml:space="preserve"> </v>
      </c>
      <c r="M628" s="637" t="str">
        <f t="shared" si="56"/>
        <v xml:space="preserve"> </v>
      </c>
      <c r="N628" s="998" t="str">
        <f t="shared" si="57"/>
        <v xml:space="preserve"> </v>
      </c>
      <c r="P628" s="38">
        <f t="shared" si="58"/>
        <v>0</v>
      </c>
      <c r="S628" s="823"/>
      <c r="T628" s="823"/>
      <c r="U628" s="823"/>
      <c r="V628" s="638"/>
      <c r="W628" s="990"/>
      <c r="X628" s="686" t="str">
        <f t="shared" si="59"/>
        <v xml:space="preserve"> </v>
      </c>
      <c r="Y628" s="786" t="str">
        <f t="shared" si="60"/>
        <v xml:space="preserve">  </v>
      </c>
    </row>
    <row r="629" spans="1:25" ht="18.75" x14ac:dyDescent="0.3">
      <c r="A629" s="638"/>
      <c r="B629" s="638"/>
      <c r="C629" s="624"/>
      <c r="D629" s="638"/>
      <c r="E629" s="624"/>
      <c r="F629" s="901"/>
      <c r="G629" s="638"/>
      <c r="H629" s="638"/>
      <c r="I629" s="638"/>
      <c r="J629" s="901"/>
      <c r="K629" s="638"/>
      <c r="L629" s="637" t="str">
        <f t="shared" si="55"/>
        <v xml:space="preserve"> </v>
      </c>
      <c r="M629" s="637" t="str">
        <f t="shared" si="56"/>
        <v xml:space="preserve"> </v>
      </c>
      <c r="N629" s="998" t="str">
        <f t="shared" si="57"/>
        <v xml:space="preserve"> </v>
      </c>
      <c r="P629" s="38">
        <f t="shared" si="58"/>
        <v>0</v>
      </c>
      <c r="S629" s="823"/>
      <c r="T629" s="823"/>
      <c r="U629" s="823"/>
      <c r="V629" s="638"/>
      <c r="W629" s="990"/>
      <c r="X629" s="686" t="str">
        <f t="shared" si="59"/>
        <v xml:space="preserve"> </v>
      </c>
      <c r="Y629" s="786" t="str">
        <f t="shared" si="60"/>
        <v xml:space="preserve">  </v>
      </c>
    </row>
    <row r="630" spans="1:25" ht="18.75" x14ac:dyDescent="0.3">
      <c r="A630" s="638"/>
      <c r="B630" s="638"/>
      <c r="C630" s="624"/>
      <c r="D630" s="638"/>
      <c r="E630" s="624"/>
      <c r="F630" s="901"/>
      <c r="G630" s="638"/>
      <c r="H630" s="638"/>
      <c r="I630" s="638"/>
      <c r="J630" s="901"/>
      <c r="K630" s="638"/>
      <c r="L630" s="637" t="str">
        <f t="shared" si="55"/>
        <v xml:space="preserve"> </v>
      </c>
      <c r="M630" s="637" t="str">
        <f t="shared" si="56"/>
        <v xml:space="preserve"> </v>
      </c>
      <c r="N630" s="998" t="str">
        <f t="shared" si="57"/>
        <v xml:space="preserve"> </v>
      </c>
      <c r="P630" s="38">
        <f t="shared" si="58"/>
        <v>0</v>
      </c>
      <c r="S630" s="823"/>
      <c r="T630" s="823"/>
      <c r="U630" s="823"/>
      <c r="V630" s="638"/>
      <c r="W630" s="990"/>
      <c r="X630" s="686" t="str">
        <f t="shared" si="59"/>
        <v xml:space="preserve"> </v>
      </c>
      <c r="Y630" s="786" t="str">
        <f t="shared" si="60"/>
        <v xml:space="preserve">  </v>
      </c>
    </row>
    <row r="631" spans="1:25" ht="18.75" x14ac:dyDescent="0.3">
      <c r="A631" s="638"/>
      <c r="B631" s="638"/>
      <c r="C631" s="624"/>
      <c r="D631" s="638"/>
      <c r="E631" s="624"/>
      <c r="F631" s="901"/>
      <c r="G631" s="638"/>
      <c r="H631" s="638"/>
      <c r="I631" s="638"/>
      <c r="J631" s="901"/>
      <c r="K631" s="638"/>
      <c r="L631" s="637" t="str">
        <f t="shared" si="55"/>
        <v xml:space="preserve"> </v>
      </c>
      <c r="M631" s="637" t="str">
        <f t="shared" si="56"/>
        <v xml:space="preserve"> </v>
      </c>
      <c r="N631" s="998" t="str">
        <f t="shared" si="57"/>
        <v xml:space="preserve"> </v>
      </c>
      <c r="P631" s="38">
        <f t="shared" si="58"/>
        <v>0</v>
      </c>
      <c r="S631" s="823"/>
      <c r="T631" s="823"/>
      <c r="U631" s="823"/>
      <c r="V631" s="638"/>
      <c r="W631" s="990"/>
      <c r="X631" s="686" t="str">
        <f t="shared" si="59"/>
        <v xml:space="preserve"> </v>
      </c>
      <c r="Y631" s="786" t="str">
        <f t="shared" si="60"/>
        <v xml:space="preserve">  </v>
      </c>
    </row>
    <row r="632" spans="1:25" ht="18.75" x14ac:dyDescent="0.3">
      <c r="A632" s="638"/>
      <c r="B632" s="638"/>
      <c r="C632" s="624"/>
      <c r="D632" s="638"/>
      <c r="E632" s="624"/>
      <c r="F632" s="901"/>
      <c r="G632" s="638"/>
      <c r="H632" s="638"/>
      <c r="I632" s="638"/>
      <c r="J632" s="901"/>
      <c r="K632" s="638"/>
      <c r="L632" s="637" t="str">
        <f t="shared" si="55"/>
        <v xml:space="preserve"> </v>
      </c>
      <c r="M632" s="637" t="str">
        <f t="shared" si="56"/>
        <v xml:space="preserve"> </v>
      </c>
      <c r="N632" s="998" t="str">
        <f t="shared" si="57"/>
        <v xml:space="preserve"> </v>
      </c>
      <c r="P632" s="38">
        <f t="shared" si="58"/>
        <v>0</v>
      </c>
      <c r="S632" s="823"/>
      <c r="T632" s="823"/>
      <c r="U632" s="823"/>
      <c r="V632" s="638"/>
      <c r="W632" s="990"/>
      <c r="X632" s="686" t="str">
        <f t="shared" si="59"/>
        <v xml:space="preserve"> </v>
      </c>
      <c r="Y632" s="786" t="str">
        <f t="shared" si="60"/>
        <v xml:space="preserve">  </v>
      </c>
    </row>
    <row r="633" spans="1:25" ht="18.75" x14ac:dyDescent="0.3">
      <c r="A633" s="638"/>
      <c r="B633" s="638"/>
      <c r="C633" s="624"/>
      <c r="D633" s="638"/>
      <c r="E633" s="624"/>
      <c r="F633" s="901"/>
      <c r="G633" s="638"/>
      <c r="H633" s="638"/>
      <c r="I633" s="638"/>
      <c r="J633" s="901"/>
      <c r="K633" s="638"/>
      <c r="L633" s="637" t="str">
        <f t="shared" si="55"/>
        <v xml:space="preserve"> </v>
      </c>
      <c r="M633" s="637" t="str">
        <f t="shared" si="56"/>
        <v xml:space="preserve"> </v>
      </c>
      <c r="N633" s="998" t="str">
        <f t="shared" si="57"/>
        <v xml:space="preserve"> </v>
      </c>
      <c r="P633" s="38">
        <f t="shared" si="58"/>
        <v>0</v>
      </c>
      <c r="S633" s="823"/>
      <c r="T633" s="823"/>
      <c r="U633" s="823"/>
      <c r="V633" s="638"/>
      <c r="W633" s="990"/>
      <c r="X633" s="686" t="str">
        <f t="shared" si="59"/>
        <v xml:space="preserve"> </v>
      </c>
      <c r="Y633" s="786" t="str">
        <f t="shared" si="60"/>
        <v xml:space="preserve">  </v>
      </c>
    </row>
    <row r="634" spans="1:25" ht="18.75" x14ac:dyDescent="0.3">
      <c r="A634" s="638"/>
      <c r="B634" s="638"/>
      <c r="C634" s="624"/>
      <c r="D634" s="638"/>
      <c r="E634" s="624"/>
      <c r="F634" s="901"/>
      <c r="G634" s="638"/>
      <c r="H634" s="638"/>
      <c r="I634" s="638"/>
      <c r="J634" s="901"/>
      <c r="K634" s="638"/>
      <c r="L634" s="637" t="str">
        <f t="shared" si="55"/>
        <v xml:space="preserve"> </v>
      </c>
      <c r="M634" s="637" t="str">
        <f t="shared" si="56"/>
        <v xml:space="preserve"> </v>
      </c>
      <c r="N634" s="998" t="str">
        <f t="shared" si="57"/>
        <v xml:space="preserve"> </v>
      </c>
      <c r="P634" s="38">
        <f t="shared" si="58"/>
        <v>0</v>
      </c>
      <c r="S634" s="823"/>
      <c r="T634" s="823"/>
      <c r="U634" s="823"/>
      <c r="V634" s="638"/>
      <c r="W634" s="990"/>
      <c r="X634" s="686" t="str">
        <f t="shared" si="59"/>
        <v xml:space="preserve"> </v>
      </c>
      <c r="Y634" s="786" t="str">
        <f t="shared" si="60"/>
        <v xml:space="preserve">  </v>
      </c>
    </row>
    <row r="635" spans="1:25" ht="18.75" x14ac:dyDescent="0.3">
      <c r="A635" s="638"/>
      <c r="B635" s="638"/>
      <c r="C635" s="624"/>
      <c r="D635" s="638"/>
      <c r="E635" s="624"/>
      <c r="F635" s="901"/>
      <c r="G635" s="638"/>
      <c r="H635" s="638"/>
      <c r="I635" s="638"/>
      <c r="J635" s="901"/>
      <c r="K635" s="638"/>
      <c r="L635" s="637" t="str">
        <f t="shared" si="55"/>
        <v xml:space="preserve"> </v>
      </c>
      <c r="M635" s="637" t="str">
        <f t="shared" si="56"/>
        <v xml:space="preserve"> </v>
      </c>
      <c r="N635" s="998" t="str">
        <f t="shared" si="57"/>
        <v xml:space="preserve"> </v>
      </c>
      <c r="P635" s="38">
        <f t="shared" si="58"/>
        <v>0</v>
      </c>
      <c r="S635" s="823"/>
      <c r="T635" s="823"/>
      <c r="U635" s="823"/>
      <c r="V635" s="638"/>
      <c r="W635" s="990"/>
      <c r="X635" s="686" t="str">
        <f t="shared" si="59"/>
        <v xml:space="preserve"> </v>
      </c>
      <c r="Y635" s="786" t="str">
        <f t="shared" si="60"/>
        <v xml:space="preserve">  </v>
      </c>
    </row>
    <row r="636" spans="1:25" ht="18.75" x14ac:dyDescent="0.3">
      <c r="A636" s="638"/>
      <c r="B636" s="638"/>
      <c r="C636" s="624"/>
      <c r="D636" s="638"/>
      <c r="E636" s="624"/>
      <c r="F636" s="901"/>
      <c r="G636" s="638"/>
      <c r="H636" s="638"/>
      <c r="I636" s="638"/>
      <c r="J636" s="901"/>
      <c r="K636" s="638"/>
      <c r="L636" s="637" t="str">
        <f t="shared" si="55"/>
        <v xml:space="preserve"> </v>
      </c>
      <c r="M636" s="637" t="str">
        <f t="shared" si="56"/>
        <v xml:space="preserve"> </v>
      </c>
      <c r="N636" s="998" t="str">
        <f t="shared" si="57"/>
        <v xml:space="preserve"> </v>
      </c>
      <c r="P636" s="38">
        <f t="shared" si="58"/>
        <v>0</v>
      </c>
      <c r="S636" s="823"/>
      <c r="T636" s="823"/>
      <c r="U636" s="823"/>
      <c r="V636" s="638"/>
      <c r="W636" s="990"/>
      <c r="X636" s="686" t="str">
        <f t="shared" si="59"/>
        <v xml:space="preserve"> </v>
      </c>
      <c r="Y636" s="786" t="str">
        <f t="shared" si="60"/>
        <v xml:space="preserve">  </v>
      </c>
    </row>
    <row r="637" spans="1:25" ht="18.75" x14ac:dyDescent="0.3">
      <c r="A637" s="638"/>
      <c r="B637" s="638"/>
      <c r="C637" s="624"/>
      <c r="D637" s="638"/>
      <c r="E637" s="624"/>
      <c r="F637" s="901"/>
      <c r="G637" s="638"/>
      <c r="H637" s="638"/>
      <c r="I637" s="638"/>
      <c r="J637" s="901"/>
      <c r="K637" s="638"/>
      <c r="L637" s="637" t="str">
        <f t="shared" si="55"/>
        <v xml:space="preserve"> </v>
      </c>
      <c r="M637" s="637" t="str">
        <f t="shared" si="56"/>
        <v xml:space="preserve"> </v>
      </c>
      <c r="N637" s="998" t="str">
        <f t="shared" si="57"/>
        <v xml:space="preserve"> </v>
      </c>
      <c r="P637" s="38">
        <f t="shared" si="58"/>
        <v>0</v>
      </c>
      <c r="S637" s="823"/>
      <c r="T637" s="823"/>
      <c r="U637" s="823"/>
      <c r="V637" s="638"/>
      <c r="W637" s="990"/>
      <c r="X637" s="686" t="str">
        <f t="shared" si="59"/>
        <v xml:space="preserve"> </v>
      </c>
      <c r="Y637" s="786" t="str">
        <f t="shared" si="60"/>
        <v xml:space="preserve">  </v>
      </c>
    </row>
    <row r="638" spans="1:25" ht="18.75" x14ac:dyDescent="0.3">
      <c r="A638" s="638"/>
      <c r="B638" s="638"/>
      <c r="C638" s="624"/>
      <c r="D638" s="638"/>
      <c r="E638" s="624"/>
      <c r="F638" s="901"/>
      <c r="G638" s="638"/>
      <c r="H638" s="638"/>
      <c r="I638" s="638"/>
      <c r="J638" s="901"/>
      <c r="K638" s="638"/>
      <c r="L638" s="637" t="str">
        <f t="shared" si="55"/>
        <v xml:space="preserve"> </v>
      </c>
      <c r="M638" s="637" t="str">
        <f t="shared" si="56"/>
        <v xml:space="preserve"> </v>
      </c>
      <c r="N638" s="998" t="str">
        <f t="shared" si="57"/>
        <v xml:space="preserve"> </v>
      </c>
      <c r="P638" s="38">
        <f t="shared" si="58"/>
        <v>0</v>
      </c>
      <c r="S638" s="823"/>
      <c r="T638" s="823"/>
      <c r="U638" s="823"/>
      <c r="V638" s="638"/>
      <c r="W638" s="990"/>
      <c r="X638" s="686" t="str">
        <f t="shared" si="59"/>
        <v xml:space="preserve"> </v>
      </c>
      <c r="Y638" s="786" t="str">
        <f t="shared" si="60"/>
        <v xml:space="preserve">  </v>
      </c>
    </row>
    <row r="639" spans="1:25" ht="18.75" x14ac:dyDescent="0.3">
      <c r="A639" s="638"/>
      <c r="B639" s="638"/>
      <c r="C639" s="624"/>
      <c r="D639" s="638"/>
      <c r="E639" s="624"/>
      <c r="F639" s="901"/>
      <c r="G639" s="638"/>
      <c r="H639" s="638"/>
      <c r="I639" s="638"/>
      <c r="J639" s="901"/>
      <c r="K639" s="638"/>
      <c r="L639" s="637" t="str">
        <f t="shared" si="55"/>
        <v xml:space="preserve"> </v>
      </c>
      <c r="M639" s="637" t="str">
        <f t="shared" si="56"/>
        <v xml:space="preserve"> </v>
      </c>
      <c r="N639" s="998" t="str">
        <f t="shared" si="57"/>
        <v xml:space="preserve"> </v>
      </c>
      <c r="P639" s="38">
        <f t="shared" si="58"/>
        <v>0</v>
      </c>
      <c r="S639" s="823"/>
      <c r="T639" s="823"/>
      <c r="U639" s="823"/>
      <c r="V639" s="638"/>
      <c r="W639" s="990"/>
      <c r="X639" s="686" t="str">
        <f t="shared" si="59"/>
        <v xml:space="preserve"> </v>
      </c>
      <c r="Y639" s="786" t="str">
        <f t="shared" si="60"/>
        <v xml:space="preserve">  </v>
      </c>
    </row>
    <row r="640" spans="1:25" ht="18.75" x14ac:dyDescent="0.3">
      <c r="A640" s="638"/>
      <c r="B640" s="638"/>
      <c r="C640" s="624"/>
      <c r="D640" s="638"/>
      <c r="E640" s="624"/>
      <c r="F640" s="901"/>
      <c r="G640" s="638"/>
      <c r="H640" s="638"/>
      <c r="I640" s="638"/>
      <c r="J640" s="901"/>
      <c r="K640" s="638"/>
      <c r="L640" s="637" t="str">
        <f t="shared" si="55"/>
        <v xml:space="preserve"> </v>
      </c>
      <c r="M640" s="637" t="str">
        <f t="shared" si="56"/>
        <v xml:space="preserve"> </v>
      </c>
      <c r="N640" s="998" t="str">
        <f t="shared" si="57"/>
        <v xml:space="preserve"> </v>
      </c>
      <c r="P640" s="38">
        <f t="shared" si="58"/>
        <v>0</v>
      </c>
      <c r="S640" s="823"/>
      <c r="T640" s="823"/>
      <c r="U640" s="823"/>
      <c r="V640" s="638"/>
      <c r="W640" s="990"/>
      <c r="X640" s="686" t="str">
        <f t="shared" si="59"/>
        <v xml:space="preserve"> </v>
      </c>
      <c r="Y640" s="786" t="str">
        <f t="shared" si="60"/>
        <v xml:space="preserve">  </v>
      </c>
    </row>
    <row r="641" spans="1:25" ht="18.75" x14ac:dyDescent="0.3">
      <c r="A641" s="638"/>
      <c r="B641" s="638"/>
      <c r="C641" s="624"/>
      <c r="D641" s="638"/>
      <c r="E641" s="624"/>
      <c r="F641" s="901"/>
      <c r="G641" s="638"/>
      <c r="H641" s="638"/>
      <c r="I641" s="638"/>
      <c r="J641" s="901"/>
      <c r="K641" s="638"/>
      <c r="L641" s="637" t="str">
        <f t="shared" si="55"/>
        <v xml:space="preserve"> </v>
      </c>
      <c r="M641" s="637" t="str">
        <f t="shared" si="56"/>
        <v xml:space="preserve"> </v>
      </c>
      <c r="N641" s="998" t="str">
        <f t="shared" si="57"/>
        <v xml:space="preserve"> </v>
      </c>
      <c r="P641" s="38">
        <f t="shared" si="58"/>
        <v>0</v>
      </c>
      <c r="S641" s="823"/>
      <c r="T641" s="823"/>
      <c r="U641" s="823"/>
      <c r="V641" s="638"/>
      <c r="W641" s="990"/>
      <c r="X641" s="686" t="str">
        <f t="shared" si="59"/>
        <v xml:space="preserve"> </v>
      </c>
      <c r="Y641" s="786" t="str">
        <f t="shared" si="60"/>
        <v xml:space="preserve">  </v>
      </c>
    </row>
    <row r="642" spans="1:25" ht="18.75" x14ac:dyDescent="0.3">
      <c r="A642" s="638"/>
      <c r="B642" s="638"/>
      <c r="C642" s="624"/>
      <c r="D642" s="638"/>
      <c r="E642" s="624"/>
      <c r="F642" s="901"/>
      <c r="G642" s="638"/>
      <c r="H642" s="638"/>
      <c r="I642" s="638"/>
      <c r="J642" s="901"/>
      <c r="K642" s="638"/>
      <c r="L642" s="637" t="str">
        <f t="shared" si="55"/>
        <v xml:space="preserve"> </v>
      </c>
      <c r="M642" s="637" t="str">
        <f t="shared" si="56"/>
        <v xml:space="preserve"> </v>
      </c>
      <c r="N642" s="998" t="str">
        <f t="shared" si="57"/>
        <v xml:space="preserve"> </v>
      </c>
      <c r="P642" s="38">
        <f t="shared" si="58"/>
        <v>0</v>
      </c>
      <c r="S642" s="823"/>
      <c r="T642" s="823"/>
      <c r="U642" s="823"/>
      <c r="V642" s="638"/>
      <c r="W642" s="990"/>
      <c r="X642" s="686" t="str">
        <f t="shared" si="59"/>
        <v xml:space="preserve"> </v>
      </c>
      <c r="Y642" s="786" t="str">
        <f t="shared" si="60"/>
        <v xml:space="preserve">  </v>
      </c>
    </row>
    <row r="643" spans="1:25" ht="18.75" x14ac:dyDescent="0.3">
      <c r="A643" s="638"/>
      <c r="B643" s="638"/>
      <c r="C643" s="624"/>
      <c r="D643" s="638"/>
      <c r="E643" s="624"/>
      <c r="F643" s="901"/>
      <c r="G643" s="638"/>
      <c r="H643" s="638"/>
      <c r="I643" s="638"/>
      <c r="J643" s="901"/>
      <c r="K643" s="638"/>
      <c r="L643" s="637" t="str">
        <f t="shared" si="55"/>
        <v xml:space="preserve"> </v>
      </c>
      <c r="M643" s="637" t="str">
        <f t="shared" si="56"/>
        <v xml:space="preserve"> </v>
      </c>
      <c r="N643" s="998" t="str">
        <f t="shared" si="57"/>
        <v xml:space="preserve"> </v>
      </c>
      <c r="P643" s="38">
        <f t="shared" si="58"/>
        <v>0</v>
      </c>
      <c r="S643" s="823"/>
      <c r="T643" s="823"/>
      <c r="U643" s="823"/>
      <c r="V643" s="638"/>
      <c r="W643" s="990"/>
      <c r="X643" s="686" t="str">
        <f t="shared" si="59"/>
        <v xml:space="preserve"> </v>
      </c>
      <c r="Y643" s="786" t="str">
        <f t="shared" si="60"/>
        <v xml:space="preserve">  </v>
      </c>
    </row>
    <row r="644" spans="1:25" ht="18.75" x14ac:dyDescent="0.3">
      <c r="A644" s="638"/>
      <c r="B644" s="638"/>
      <c r="C644" s="624"/>
      <c r="D644" s="638"/>
      <c r="E644" s="624"/>
      <c r="F644" s="901"/>
      <c r="G644" s="638"/>
      <c r="H644" s="638"/>
      <c r="I644" s="638"/>
      <c r="J644" s="901"/>
      <c r="K644" s="638"/>
      <c r="L644" s="637" t="str">
        <f t="shared" si="55"/>
        <v xml:space="preserve"> </v>
      </c>
      <c r="M644" s="637" t="str">
        <f t="shared" si="56"/>
        <v xml:space="preserve"> </v>
      </c>
      <c r="N644" s="998" t="str">
        <f t="shared" si="57"/>
        <v xml:space="preserve"> </v>
      </c>
      <c r="P644" s="38">
        <f t="shared" si="58"/>
        <v>0</v>
      </c>
      <c r="S644" s="823"/>
      <c r="T644" s="823"/>
      <c r="U644" s="823"/>
      <c r="V644" s="638"/>
      <c r="W644" s="990"/>
      <c r="X644" s="686" t="str">
        <f t="shared" si="59"/>
        <v xml:space="preserve"> </v>
      </c>
      <c r="Y644" s="786" t="str">
        <f t="shared" si="60"/>
        <v xml:space="preserve">  </v>
      </c>
    </row>
    <row r="645" spans="1:25" ht="18.75" x14ac:dyDescent="0.3">
      <c r="A645" s="638"/>
      <c r="B645" s="638"/>
      <c r="C645" s="624"/>
      <c r="D645" s="638"/>
      <c r="E645" s="624"/>
      <c r="F645" s="901"/>
      <c r="G645" s="638"/>
      <c r="H645" s="638"/>
      <c r="I645" s="638"/>
      <c r="J645" s="901"/>
      <c r="K645" s="638"/>
      <c r="L645" s="637" t="str">
        <f t="shared" si="55"/>
        <v xml:space="preserve"> </v>
      </c>
      <c r="M645" s="637" t="str">
        <f t="shared" si="56"/>
        <v xml:space="preserve"> </v>
      </c>
      <c r="N645" s="998" t="str">
        <f t="shared" si="57"/>
        <v xml:space="preserve"> </v>
      </c>
      <c r="P645" s="38">
        <f t="shared" si="58"/>
        <v>0</v>
      </c>
      <c r="S645" s="823"/>
      <c r="T645" s="823"/>
      <c r="U645" s="823"/>
      <c r="V645" s="638"/>
      <c r="W645" s="990"/>
      <c r="X645" s="686" t="str">
        <f t="shared" si="59"/>
        <v xml:space="preserve"> </v>
      </c>
      <c r="Y645" s="786" t="str">
        <f t="shared" si="60"/>
        <v xml:space="preserve">  </v>
      </c>
    </row>
    <row r="646" spans="1:25" ht="18.75" x14ac:dyDescent="0.3">
      <c r="A646" s="638"/>
      <c r="B646" s="638"/>
      <c r="C646" s="624"/>
      <c r="D646" s="638"/>
      <c r="E646" s="624"/>
      <c r="F646" s="901"/>
      <c r="G646" s="638"/>
      <c r="H646" s="638"/>
      <c r="I646" s="638"/>
      <c r="J646" s="901"/>
      <c r="K646" s="638"/>
      <c r="L646" s="637" t="str">
        <f t="shared" si="55"/>
        <v xml:space="preserve"> </v>
      </c>
      <c r="M646" s="637" t="str">
        <f t="shared" si="56"/>
        <v xml:space="preserve"> </v>
      </c>
      <c r="N646" s="998" t="str">
        <f t="shared" si="57"/>
        <v xml:space="preserve"> </v>
      </c>
      <c r="P646" s="38">
        <f t="shared" si="58"/>
        <v>0</v>
      </c>
      <c r="S646" s="823"/>
      <c r="T646" s="823"/>
      <c r="U646" s="823"/>
      <c r="V646" s="638"/>
      <c r="W646" s="990"/>
      <c r="X646" s="686" t="str">
        <f t="shared" si="59"/>
        <v xml:space="preserve"> </v>
      </c>
      <c r="Y646" s="786" t="str">
        <f t="shared" si="60"/>
        <v xml:space="preserve">  </v>
      </c>
    </row>
    <row r="647" spans="1:25" ht="18.75" x14ac:dyDescent="0.3">
      <c r="A647" s="638"/>
      <c r="B647" s="638"/>
      <c r="C647" s="624"/>
      <c r="D647" s="638"/>
      <c r="E647" s="624"/>
      <c r="F647" s="901"/>
      <c r="G647" s="638"/>
      <c r="H647" s="638"/>
      <c r="I647" s="638"/>
      <c r="J647" s="901"/>
      <c r="K647" s="638"/>
      <c r="L647" s="637" t="str">
        <f t="shared" ref="L647:L655" si="61">IF(K647&gt;0,K647*0.187*10^-3," ")</f>
        <v xml:space="preserve"> </v>
      </c>
      <c r="M647" s="637" t="str">
        <f t="shared" ref="M647:M655" si="62">IFERROR(I647/H647," ")</f>
        <v xml:space="preserve"> </v>
      </c>
      <c r="N647" s="998" t="str">
        <f t="shared" ref="N647:N655" si="63">IFERROR(J647/F647," ")</f>
        <v xml:space="preserve"> </v>
      </c>
      <c r="P647" s="38">
        <f t="shared" ref="P647:P655" si="64">IF(E647="Si",1,0)</f>
        <v>0</v>
      </c>
      <c r="S647" s="823"/>
      <c r="T647" s="823"/>
      <c r="U647" s="823"/>
      <c r="V647" s="638"/>
      <c r="W647" s="990"/>
      <c r="X647" s="686" t="str">
        <f t="shared" ref="X647:X655" si="65">IF(W647&gt;0,W647*0.187*10^-3," ")</f>
        <v xml:space="preserve"> </v>
      </c>
      <c r="Y647" s="786" t="str">
        <f t="shared" si="60"/>
        <v xml:space="preserve">  </v>
      </c>
    </row>
    <row r="648" spans="1:25" ht="18.75" x14ac:dyDescent="0.3">
      <c r="A648" s="638"/>
      <c r="B648" s="638"/>
      <c r="C648" s="624"/>
      <c r="D648" s="638"/>
      <c r="E648" s="624"/>
      <c r="F648" s="901"/>
      <c r="G648" s="638"/>
      <c r="H648" s="638"/>
      <c r="I648" s="638"/>
      <c r="J648" s="901"/>
      <c r="K648" s="638"/>
      <c r="L648" s="637" t="str">
        <f t="shared" si="61"/>
        <v xml:space="preserve"> </v>
      </c>
      <c r="M648" s="637" t="str">
        <f t="shared" si="62"/>
        <v xml:space="preserve"> </v>
      </c>
      <c r="N648" s="998" t="str">
        <f t="shared" si="63"/>
        <v xml:space="preserve"> </v>
      </c>
      <c r="P648" s="38">
        <f t="shared" si="64"/>
        <v>0</v>
      </c>
      <c r="S648" s="823"/>
      <c r="T648" s="823"/>
      <c r="U648" s="823"/>
      <c r="V648" s="638"/>
      <c r="W648" s="990"/>
      <c r="X648" s="686" t="str">
        <f t="shared" si="65"/>
        <v xml:space="preserve"> </v>
      </c>
      <c r="Y648" s="786" t="str">
        <f t="shared" si="60"/>
        <v xml:space="preserve">  </v>
      </c>
    </row>
    <row r="649" spans="1:25" ht="18.75" x14ac:dyDescent="0.3">
      <c r="A649" s="638"/>
      <c r="B649" s="638"/>
      <c r="C649" s="624"/>
      <c r="D649" s="638"/>
      <c r="E649" s="624"/>
      <c r="F649" s="901"/>
      <c r="G649" s="638"/>
      <c r="H649" s="638"/>
      <c r="I649" s="638"/>
      <c r="J649" s="901"/>
      <c r="K649" s="638"/>
      <c r="L649" s="637" t="str">
        <f t="shared" si="61"/>
        <v xml:space="preserve"> </v>
      </c>
      <c r="M649" s="637" t="str">
        <f t="shared" si="62"/>
        <v xml:space="preserve"> </v>
      </c>
      <c r="N649" s="998" t="str">
        <f t="shared" si="63"/>
        <v xml:space="preserve"> </v>
      </c>
      <c r="P649" s="38">
        <f t="shared" si="64"/>
        <v>0</v>
      </c>
      <c r="S649" s="823"/>
      <c r="T649" s="823"/>
      <c r="U649" s="823"/>
      <c r="V649" s="638"/>
      <c r="W649" s="990"/>
      <c r="X649" s="686" t="str">
        <f t="shared" si="65"/>
        <v xml:space="preserve"> </v>
      </c>
      <c r="Y649" s="786" t="str">
        <f t="shared" si="60"/>
        <v xml:space="preserve">  </v>
      </c>
    </row>
    <row r="650" spans="1:25" ht="18.75" x14ac:dyDescent="0.3">
      <c r="A650" s="638"/>
      <c r="B650" s="638"/>
      <c r="C650" s="624"/>
      <c r="D650" s="638"/>
      <c r="E650" s="624"/>
      <c r="F650" s="901"/>
      <c r="G650" s="638"/>
      <c r="H650" s="638"/>
      <c r="I650" s="638"/>
      <c r="J650" s="901"/>
      <c r="K650" s="638"/>
      <c r="L650" s="637" t="str">
        <f t="shared" si="61"/>
        <v xml:space="preserve"> </v>
      </c>
      <c r="M650" s="637" t="str">
        <f t="shared" si="62"/>
        <v xml:space="preserve"> </v>
      </c>
      <c r="N650" s="998" t="str">
        <f t="shared" si="63"/>
        <v xml:space="preserve"> </v>
      </c>
      <c r="P650" s="38">
        <f t="shared" si="64"/>
        <v>0</v>
      </c>
      <c r="S650" s="823"/>
      <c r="T650" s="823"/>
      <c r="U650" s="823"/>
      <c r="V650" s="638"/>
      <c r="W650" s="990"/>
      <c r="X650" s="686" t="str">
        <f t="shared" si="65"/>
        <v xml:space="preserve"> </v>
      </c>
      <c r="Y650" s="786" t="str">
        <f t="shared" si="60"/>
        <v xml:space="preserve">  </v>
      </c>
    </row>
    <row r="651" spans="1:25" ht="18.75" x14ac:dyDescent="0.3">
      <c r="A651" s="638"/>
      <c r="B651" s="638"/>
      <c r="C651" s="624"/>
      <c r="D651" s="638"/>
      <c r="E651" s="624"/>
      <c r="F651" s="901"/>
      <c r="G651" s="638"/>
      <c r="H651" s="638"/>
      <c r="I651" s="638"/>
      <c r="J651" s="901"/>
      <c r="K651" s="638"/>
      <c r="L651" s="637" t="str">
        <f t="shared" si="61"/>
        <v xml:space="preserve"> </v>
      </c>
      <c r="M651" s="637" t="str">
        <f t="shared" si="62"/>
        <v xml:space="preserve"> </v>
      </c>
      <c r="N651" s="998" t="str">
        <f t="shared" si="63"/>
        <v xml:space="preserve"> </v>
      </c>
      <c r="P651" s="38">
        <f t="shared" si="64"/>
        <v>0</v>
      </c>
      <c r="S651" s="823"/>
      <c r="T651" s="823"/>
      <c r="U651" s="823"/>
      <c r="V651" s="638"/>
      <c r="W651" s="990"/>
      <c r="X651" s="686" t="str">
        <f t="shared" si="65"/>
        <v xml:space="preserve"> </v>
      </c>
      <c r="Y651" s="786" t="str">
        <f t="shared" si="60"/>
        <v xml:space="preserve">  </v>
      </c>
    </row>
    <row r="652" spans="1:25" ht="18.75" x14ac:dyDescent="0.3">
      <c r="A652" s="638"/>
      <c r="B652" s="638"/>
      <c r="C652" s="624"/>
      <c r="D652" s="638"/>
      <c r="E652" s="624"/>
      <c r="F652" s="901"/>
      <c r="G652" s="638"/>
      <c r="H652" s="638"/>
      <c r="I652" s="638"/>
      <c r="J652" s="901"/>
      <c r="K652" s="638"/>
      <c r="L652" s="637" t="str">
        <f t="shared" si="61"/>
        <v xml:space="preserve"> </v>
      </c>
      <c r="M652" s="637" t="str">
        <f t="shared" si="62"/>
        <v xml:space="preserve"> </v>
      </c>
      <c r="N652" s="998" t="str">
        <f t="shared" si="63"/>
        <v xml:space="preserve"> </v>
      </c>
      <c r="P652" s="38">
        <f t="shared" si="64"/>
        <v>0</v>
      </c>
      <c r="S652" s="823"/>
      <c r="T652" s="823"/>
      <c r="U652" s="823"/>
      <c r="V652" s="638"/>
      <c r="W652" s="990"/>
      <c r="X652" s="686" t="str">
        <f t="shared" si="65"/>
        <v xml:space="preserve"> </v>
      </c>
      <c r="Y652" s="786" t="str">
        <f t="shared" si="60"/>
        <v xml:space="preserve">  </v>
      </c>
    </row>
    <row r="653" spans="1:25" ht="18.75" x14ac:dyDescent="0.3">
      <c r="A653" s="638"/>
      <c r="B653" s="638"/>
      <c r="C653" s="624"/>
      <c r="D653" s="638"/>
      <c r="E653" s="624"/>
      <c r="F653" s="901"/>
      <c r="G653" s="638"/>
      <c r="H653" s="638"/>
      <c r="I653" s="638"/>
      <c r="J653" s="901"/>
      <c r="K653" s="638"/>
      <c r="L653" s="637" t="str">
        <f t="shared" si="61"/>
        <v xml:space="preserve"> </v>
      </c>
      <c r="M653" s="637" t="str">
        <f t="shared" si="62"/>
        <v xml:space="preserve"> </v>
      </c>
      <c r="N653" s="998" t="str">
        <f t="shared" si="63"/>
        <v xml:space="preserve"> </v>
      </c>
      <c r="P653" s="38">
        <f t="shared" si="64"/>
        <v>0</v>
      </c>
      <c r="S653" s="823"/>
      <c r="T653" s="823"/>
      <c r="U653" s="823"/>
      <c r="V653" s="638"/>
      <c r="W653" s="990"/>
      <c r="X653" s="686" t="str">
        <f t="shared" si="65"/>
        <v xml:space="preserve"> </v>
      </c>
      <c r="Y653" s="786" t="str">
        <f t="shared" si="60"/>
        <v xml:space="preserve">  </v>
      </c>
    </row>
    <row r="654" spans="1:25" ht="18.75" x14ac:dyDescent="0.3">
      <c r="A654" s="638"/>
      <c r="B654" s="638"/>
      <c r="C654" s="624"/>
      <c r="D654" s="638"/>
      <c r="E654" s="624"/>
      <c r="F654" s="901"/>
      <c r="G654" s="638"/>
      <c r="H654" s="638"/>
      <c r="I654" s="638"/>
      <c r="J654" s="901"/>
      <c r="K654" s="638"/>
      <c r="L654" s="637" t="str">
        <f t="shared" si="61"/>
        <v xml:space="preserve"> </v>
      </c>
      <c r="M654" s="637" t="str">
        <f t="shared" si="62"/>
        <v xml:space="preserve"> </v>
      </c>
      <c r="N654" s="998" t="str">
        <f t="shared" si="63"/>
        <v xml:space="preserve"> </v>
      </c>
      <c r="P654" s="38">
        <f t="shared" si="64"/>
        <v>0</v>
      </c>
      <c r="S654" s="823"/>
      <c r="T654" s="823"/>
      <c r="U654" s="823"/>
      <c r="V654" s="638"/>
      <c r="W654" s="990"/>
      <c r="X654" s="686" t="str">
        <f t="shared" si="65"/>
        <v xml:space="preserve"> </v>
      </c>
      <c r="Y654" s="786" t="str">
        <f t="shared" si="60"/>
        <v xml:space="preserve">  </v>
      </c>
    </row>
    <row r="655" spans="1:25" ht="18.75" x14ac:dyDescent="0.3">
      <c r="A655" s="638"/>
      <c r="B655" s="638"/>
      <c r="C655" s="624"/>
      <c r="D655" s="638"/>
      <c r="E655" s="624"/>
      <c r="F655" s="901"/>
      <c r="G655" s="638"/>
      <c r="H655" s="638"/>
      <c r="I655" s="638"/>
      <c r="J655" s="901"/>
      <c r="K655" s="638"/>
      <c r="L655" s="637" t="str">
        <f t="shared" si="61"/>
        <v xml:space="preserve"> </v>
      </c>
      <c r="M655" s="637" t="str">
        <f t="shared" si="62"/>
        <v xml:space="preserve"> </v>
      </c>
      <c r="N655" s="998" t="str">
        <f t="shared" si="63"/>
        <v xml:space="preserve"> </v>
      </c>
      <c r="P655" s="38">
        <f t="shared" si="64"/>
        <v>0</v>
      </c>
      <c r="S655" s="823"/>
      <c r="T655" s="823"/>
      <c r="U655" s="823"/>
      <c r="V655" s="638"/>
      <c r="W655" s="990"/>
      <c r="X655" s="686" t="str">
        <f t="shared" si="65"/>
        <v xml:space="preserve"> </v>
      </c>
      <c r="Y655" s="786" t="str">
        <f t="shared" si="60"/>
        <v xml:space="preserve">  </v>
      </c>
    </row>
  </sheetData>
  <mergeCells count="5">
    <mergeCell ref="A3:H3"/>
    <mergeCell ref="I3:L3"/>
    <mergeCell ref="M3:N3"/>
    <mergeCell ref="S3:V3"/>
    <mergeCell ref="W3:X3"/>
  </mergeCells>
  <conditionalFormatting sqref="F6:F655 J6:J655 N6:N655">
    <cfRule type="expression" dxfId="3" priority="2">
      <formula>$E6="Si"</formula>
    </cfRule>
  </conditionalFormatting>
  <conditionalFormatting sqref="F4 J4 N4">
    <cfRule type="expression" dxfId="2" priority="1">
      <formula>$Q$6&gt;0</formula>
    </cfRule>
  </conditionalFormatting>
  <dataValidations count="2">
    <dataValidation type="list" allowBlank="1" showInputMessage="1" showErrorMessage="1" sqref="C5:C655">
      <formula1>"Tapis roulant, Scale mobili"</formula1>
    </dataValidation>
    <dataValidation type="list" allowBlank="1" showInputMessage="1" showErrorMessage="1" sqref="E5:E655">
      <formula1>"Si,No"</formula1>
    </dataValidation>
  </dataValidations>
  <hyperlinks>
    <hyperlink ref="B1" location="Menu!A1" display="Menu"/>
  </hyperlink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0" zoomScaleNormal="70" workbookViewId="0">
      <selection activeCell="D1" sqref="D1"/>
    </sheetView>
  </sheetViews>
  <sheetFormatPr defaultRowHeight="15" x14ac:dyDescent="0.25"/>
  <cols>
    <col min="1" max="1" width="23" style="38" customWidth="1"/>
    <col min="2" max="2" width="25.7109375" style="38" customWidth="1"/>
    <col min="3" max="3" width="22.85546875" style="38" customWidth="1"/>
    <col min="4" max="4" width="21.85546875" style="38" customWidth="1"/>
    <col min="5" max="5" width="23.85546875" style="38" customWidth="1"/>
    <col min="6" max="6" width="21.5703125" style="38" customWidth="1"/>
    <col min="7" max="7" width="27" style="38" customWidth="1"/>
    <col min="8" max="8" width="24.42578125" style="38" customWidth="1"/>
    <col min="9" max="10" width="26.28515625" style="38" customWidth="1"/>
    <col min="11" max="11" width="25.42578125" style="38" customWidth="1"/>
    <col min="12" max="12" width="28.5703125" style="38" customWidth="1"/>
    <col min="13" max="13" width="13.85546875" style="38" customWidth="1"/>
    <col min="14" max="14" width="17" style="38" customWidth="1"/>
    <col min="15" max="15" width="13.85546875" style="38" customWidth="1"/>
    <col min="16" max="17" width="14" style="38" customWidth="1"/>
    <col min="18" max="16384" width="9.140625" style="38"/>
  </cols>
  <sheetData>
    <row r="1" spans="1:21" ht="19.5" thickBot="1" x14ac:dyDescent="0.35">
      <c r="A1" s="909" t="s">
        <v>347</v>
      </c>
      <c r="B1" s="999"/>
      <c r="C1" s="999"/>
      <c r="D1" s="603" t="s">
        <v>658</v>
      </c>
      <c r="E1" s="604"/>
      <c r="F1" s="604"/>
      <c r="G1" s="604"/>
      <c r="H1" s="604"/>
      <c r="I1" s="604"/>
      <c r="J1" s="604"/>
      <c r="K1" s="604"/>
      <c r="L1" s="604"/>
    </row>
    <row r="2" spans="1:21" ht="19.5" thickBot="1" x14ac:dyDescent="0.35">
      <c r="A2" s="1364" t="s">
        <v>399</v>
      </c>
      <c r="B2" s="1365"/>
      <c r="C2" s="1366"/>
      <c r="D2" s="1000"/>
      <c r="E2" s="604"/>
      <c r="F2" s="604"/>
      <c r="G2" s="604"/>
      <c r="H2" s="604"/>
      <c r="I2" s="604"/>
      <c r="J2" s="604"/>
      <c r="K2" s="604"/>
      <c r="L2" s="604"/>
    </row>
    <row r="3" spans="1:21" ht="21.75" thickBot="1" x14ac:dyDescent="0.4">
      <c r="A3" s="1347" t="s">
        <v>398</v>
      </c>
      <c r="B3" s="1348"/>
      <c r="C3" s="1348"/>
      <c r="D3" s="1348"/>
      <c r="E3" s="1348"/>
      <c r="F3" s="1349"/>
      <c r="G3" s="1347" t="s">
        <v>1</v>
      </c>
      <c r="H3" s="1348"/>
      <c r="I3" s="1348"/>
      <c r="J3" s="1348"/>
      <c r="K3" s="1349"/>
      <c r="L3" s="1347" t="s">
        <v>2</v>
      </c>
      <c r="M3" s="1349"/>
      <c r="N3" s="1363"/>
      <c r="O3" s="1363"/>
      <c r="P3" s="1363"/>
      <c r="Q3" s="1363"/>
      <c r="R3" s="1363"/>
      <c r="S3" s="1363"/>
      <c r="T3" s="1363"/>
      <c r="U3" s="1363"/>
    </row>
    <row r="4" spans="1:21" ht="92.25" customHeight="1" thickBot="1" x14ac:dyDescent="0.3">
      <c r="A4" s="681" t="s">
        <v>348</v>
      </c>
      <c r="B4" s="647" t="s">
        <v>529</v>
      </c>
      <c r="C4" s="647" t="s">
        <v>647</v>
      </c>
      <c r="D4" s="1001" t="s">
        <v>400</v>
      </c>
      <c r="E4" s="647" t="s">
        <v>649</v>
      </c>
      <c r="F4" s="842" t="s">
        <v>405</v>
      </c>
      <c r="G4" s="681" t="s">
        <v>646</v>
      </c>
      <c r="H4" s="931" t="s">
        <v>473</v>
      </c>
      <c r="I4" s="1001" t="s">
        <v>401</v>
      </c>
      <c r="J4" s="647" t="s">
        <v>285</v>
      </c>
      <c r="K4" s="842" t="s">
        <v>406</v>
      </c>
      <c r="L4" s="992" t="s">
        <v>402</v>
      </c>
      <c r="M4" s="1002" t="s">
        <v>409</v>
      </c>
      <c r="N4" s="1003"/>
      <c r="O4" s="1003"/>
      <c r="P4" s="1003"/>
      <c r="Q4" s="1003"/>
      <c r="R4" s="1003"/>
      <c r="S4" s="1003"/>
      <c r="T4" s="1003"/>
      <c r="U4" s="1003"/>
    </row>
    <row r="5" spans="1:21" ht="18.75" x14ac:dyDescent="0.3">
      <c r="A5" s="1004"/>
      <c r="B5" s="685"/>
      <c r="C5" s="1005"/>
      <c r="D5" s="1006"/>
      <c r="E5" s="1005"/>
      <c r="F5" s="1005"/>
      <c r="G5" s="1007"/>
      <c r="H5" s="1005"/>
      <c r="I5" s="915"/>
      <c r="J5" s="684"/>
      <c r="K5" s="786" t="str">
        <f>IF(J5&gt;0,J5*0.187*10^-3," ")</f>
        <v xml:space="preserve"> </v>
      </c>
      <c r="L5" s="786" t="str">
        <f>IFERROR(G5/F5," ")</f>
        <v xml:space="preserve"> </v>
      </c>
      <c r="M5" s="1008" t="str">
        <f>IFERROR(I5/D5," ")</f>
        <v xml:space="preserve"> </v>
      </c>
      <c r="N5" s="718"/>
      <c r="O5" s="718"/>
      <c r="P5" s="718"/>
      <c r="Q5" s="718"/>
      <c r="R5" s="718"/>
      <c r="S5" s="718"/>
      <c r="T5" s="718"/>
      <c r="U5" s="718"/>
    </row>
    <row r="6" spans="1:21" ht="18.75" x14ac:dyDescent="0.3">
      <c r="A6" s="782" t="s">
        <v>432</v>
      </c>
      <c r="B6" s="977">
        <f>SUM('Mobilità alternativa LV 3'!D6:D655)</f>
        <v>0</v>
      </c>
      <c r="C6" s="1009"/>
      <c r="D6" s="977">
        <f>'Mobilità alternativa LV 3'!F6:F655</f>
        <v>0</v>
      </c>
      <c r="E6" s="977">
        <f>SUM('Mobilità alternativa LV 3'!G6:G1001)</f>
        <v>0</v>
      </c>
      <c r="F6" s="977">
        <f>SUM('Mobilità alternativa LV 3'!H6:H1001)</f>
        <v>0</v>
      </c>
      <c r="G6" s="1010">
        <f>SUM('Mobilità alternativa LV 3'!I6:I1001)</f>
        <v>0</v>
      </c>
      <c r="H6" s="1011"/>
      <c r="I6" s="1012">
        <f>SUM('Mobilità alternativa LV 3'!J6:J1001)</f>
        <v>0</v>
      </c>
      <c r="J6" s="977">
        <f>SUM('Mobilità alternativa LV 3'!K6:K1001)</f>
        <v>0</v>
      </c>
      <c r="K6" s="977">
        <f>SUM('Mobilità alternativa LV 3'!L6:L1001)</f>
        <v>0</v>
      </c>
      <c r="L6" s="1009"/>
      <c r="M6" s="1013"/>
      <c r="N6" s="718"/>
      <c r="O6" s="718"/>
      <c r="P6" s="718"/>
      <c r="Q6" s="718"/>
      <c r="R6" s="718"/>
      <c r="S6" s="718"/>
      <c r="T6" s="718"/>
      <c r="U6" s="718"/>
    </row>
    <row r="7" spans="1:21" ht="15.75" thickBot="1" x14ac:dyDescent="0.3"/>
    <row r="8" spans="1:21" ht="19.5" thickBot="1" x14ac:dyDescent="0.35">
      <c r="A8" s="1014" t="s">
        <v>404</v>
      </c>
      <c r="B8" s="787"/>
      <c r="C8" s="787"/>
      <c r="D8" s="799"/>
      <c r="E8" s="604"/>
      <c r="F8" s="604"/>
      <c r="G8" s="604"/>
      <c r="H8" s="604"/>
      <c r="I8" s="604"/>
      <c r="J8" s="604"/>
      <c r="K8" s="604"/>
      <c r="L8" s="604"/>
    </row>
    <row r="9" spans="1:21" ht="21.75" thickBot="1" x14ac:dyDescent="0.4">
      <c r="A9" s="1347" t="s">
        <v>398</v>
      </c>
      <c r="B9" s="1348"/>
      <c r="C9" s="1349"/>
      <c r="D9" s="1347" t="s">
        <v>1</v>
      </c>
      <c r="E9" s="1349"/>
      <c r="F9" s="698" t="s">
        <v>2</v>
      </c>
      <c r="G9" s="718"/>
      <c r="H9" s="787"/>
      <c r="I9" s="787"/>
      <c r="J9" s="787"/>
    </row>
    <row r="10" spans="1:21" ht="78.75" customHeight="1" thickBot="1" x14ac:dyDescent="0.3">
      <c r="A10" s="681" t="s">
        <v>348</v>
      </c>
      <c r="B10" s="647" t="s">
        <v>652</v>
      </c>
      <c r="C10" s="842" t="s">
        <v>405</v>
      </c>
      <c r="D10" s="681" t="s">
        <v>403</v>
      </c>
      <c r="E10" s="700" t="s">
        <v>408</v>
      </c>
      <c r="F10" s="983" t="s">
        <v>410</v>
      </c>
      <c r="G10" s="718"/>
      <c r="H10" s="716"/>
      <c r="I10" s="716"/>
      <c r="J10" s="716"/>
    </row>
    <row r="11" spans="1:21" ht="18.75" x14ac:dyDescent="0.3">
      <c r="A11" s="1004"/>
      <c r="B11" s="685"/>
      <c r="C11" s="685"/>
      <c r="D11" s="1007"/>
      <c r="E11" s="1015" t="str">
        <f>IF(D11&gt;0,D11*0.187*10^-3," ")</f>
        <v xml:space="preserve"> </v>
      </c>
      <c r="F11" s="786" t="str">
        <f>IFERROR(D11/C11," ")</f>
        <v xml:space="preserve"> </v>
      </c>
      <c r="G11" s="718"/>
      <c r="H11" s="788"/>
      <c r="I11" s="788"/>
      <c r="J11" s="788"/>
    </row>
    <row r="12" spans="1:21" ht="18.75" x14ac:dyDescent="0.3">
      <c r="A12" s="869" t="s">
        <v>432</v>
      </c>
      <c r="B12" s="977">
        <f>SUM('Mobilità alternativa LV4'!O6:O1001)</f>
        <v>0</v>
      </c>
      <c r="C12" s="977">
        <f>SUM('Mobilità alternativa LV4'!V6:V1001)</f>
        <v>0</v>
      </c>
      <c r="D12" s="977">
        <f>SUM('Mobilità alternativa LV4'!W6:W1001)</f>
        <v>0</v>
      </c>
      <c r="E12" s="977">
        <f>SUM('Mobilità alternativa LV4'!X6:X1001)</f>
        <v>0</v>
      </c>
      <c r="F12" s="1009"/>
      <c r="G12" s="718"/>
      <c r="H12" s="788"/>
      <c r="I12" s="788"/>
      <c r="J12" s="788"/>
    </row>
  </sheetData>
  <mergeCells count="8">
    <mergeCell ref="A9:C9"/>
    <mergeCell ref="D9:E9"/>
    <mergeCell ref="N3:Q3"/>
    <mergeCell ref="R3:U3"/>
    <mergeCell ref="A2:C2"/>
    <mergeCell ref="A3:F3"/>
    <mergeCell ref="G3:K3"/>
    <mergeCell ref="L3:M3"/>
  </mergeCells>
  <conditionalFormatting sqref="D4 I4 M4">
    <cfRule type="expression" dxfId="1" priority="2">
      <formula>$C$5="Si"</formula>
    </cfRule>
  </conditionalFormatting>
  <conditionalFormatting sqref="D5 I5 M5">
    <cfRule type="expression" dxfId="0" priority="1">
      <formula>$C$5="Si"</formula>
    </cfRule>
  </conditionalFormatting>
  <dataValidations count="1">
    <dataValidation type="list" allowBlank="1" showInputMessage="1" showErrorMessage="1" sqref="C5">
      <formula1>"Si,No"</formula1>
    </dataValidation>
  </dataValidations>
  <hyperlinks>
    <hyperlink ref="D1" location="Menu!A1" display="Menu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11"/>
  <sheetViews>
    <sheetView zoomScale="70" zoomScaleNormal="70" workbookViewId="0">
      <selection activeCell="N10" sqref="N10:O10"/>
    </sheetView>
  </sheetViews>
  <sheetFormatPr defaultRowHeight="15" x14ac:dyDescent="0.25"/>
  <cols>
    <col min="1" max="2" width="9.140625" style="38"/>
    <col min="3" max="3" width="33.140625" style="38" customWidth="1"/>
    <col min="4" max="4" width="46.42578125" style="38" customWidth="1"/>
    <col min="5" max="5" width="25" style="38" customWidth="1"/>
    <col min="6" max="6" width="14.85546875" style="38" customWidth="1"/>
    <col min="7" max="7" width="22.28515625" style="38" customWidth="1"/>
    <col min="8" max="8" width="22" style="38" customWidth="1"/>
    <col min="9" max="9" width="23.28515625" style="38" bestFit="1" customWidth="1"/>
    <col min="10" max="10" width="17.5703125" style="38" customWidth="1"/>
    <col min="11" max="11" width="16.85546875" style="38" customWidth="1"/>
    <col min="12" max="12" width="17.5703125" style="38" customWidth="1"/>
    <col min="13" max="13" width="27.85546875" style="38" customWidth="1"/>
    <col min="14" max="14" width="16.42578125" style="38" customWidth="1"/>
    <col min="15" max="15" width="17" style="38" customWidth="1"/>
    <col min="16" max="16" width="20.5703125" style="38" customWidth="1"/>
    <col min="17" max="17" width="19.42578125" style="38" customWidth="1"/>
    <col min="18" max="18" width="25.42578125" style="38" customWidth="1"/>
    <col min="19" max="20" width="9.140625" style="38" customWidth="1"/>
    <col min="21" max="32" width="9.140625" style="38"/>
    <col min="33" max="37" width="0" style="38" hidden="1" customWidth="1"/>
    <col min="38" max="38" width="98.85546875" style="38" hidden="1" customWidth="1"/>
    <col min="39" max="40" width="0" style="38" hidden="1" customWidth="1"/>
    <col min="41" max="16384" width="9.140625" style="38"/>
  </cols>
  <sheetData>
    <row r="1" spans="1:40" ht="26.25" customHeight="1" thickBot="1" x14ac:dyDescent="0.3">
      <c r="A1" s="1116" t="s">
        <v>32</v>
      </c>
      <c r="B1" s="1119" t="s">
        <v>33</v>
      </c>
      <c r="C1" s="1119"/>
      <c r="D1" s="1120"/>
      <c r="E1" s="1123" t="s">
        <v>34</v>
      </c>
      <c r="F1" s="1124"/>
      <c r="G1" s="1125"/>
      <c r="H1" s="1123" t="s">
        <v>35</v>
      </c>
      <c r="I1" s="1124"/>
      <c r="J1" s="1129"/>
      <c r="K1" s="1123" t="s">
        <v>36</v>
      </c>
      <c r="L1" s="1125"/>
      <c r="M1" s="36" t="s">
        <v>37</v>
      </c>
      <c r="N1" s="1116" t="s">
        <v>38</v>
      </c>
      <c r="O1" s="1141" t="s">
        <v>39</v>
      </c>
      <c r="P1" s="1142"/>
      <c r="Q1" s="1143"/>
      <c r="R1" s="37" t="s">
        <v>658</v>
      </c>
    </row>
    <row r="2" spans="1:40" ht="24.75" customHeight="1" x14ac:dyDescent="0.25">
      <c r="A2" s="1117"/>
      <c r="B2" s="1121"/>
      <c r="C2" s="1121"/>
      <c r="D2" s="1122"/>
      <c r="E2" s="1126"/>
      <c r="F2" s="1127"/>
      <c r="G2" s="1128"/>
      <c r="H2" s="1126"/>
      <c r="I2" s="1127"/>
      <c r="J2" s="1130"/>
      <c r="K2" s="1126"/>
      <c r="L2" s="1128"/>
      <c r="M2" s="39" t="s">
        <v>40</v>
      </c>
      <c r="N2" s="1131"/>
      <c r="O2" s="1144" t="s">
        <v>41</v>
      </c>
      <c r="P2" s="1145"/>
      <c r="Q2" s="40" t="s">
        <v>42</v>
      </c>
    </row>
    <row r="3" spans="1:40" ht="15.75" thickBot="1" x14ac:dyDescent="0.3">
      <c r="A3" s="1117"/>
      <c r="B3" s="1121"/>
      <c r="C3" s="1121"/>
      <c r="D3" s="1122"/>
      <c r="E3" s="1146"/>
      <c r="F3" s="1147"/>
      <c r="G3" s="1148"/>
      <c r="H3" s="1146"/>
      <c r="I3" s="1147"/>
      <c r="J3" s="1149"/>
      <c r="K3" s="1150"/>
      <c r="L3" s="1151"/>
      <c r="M3" s="41"/>
      <c r="N3" s="42"/>
      <c r="O3" s="1152"/>
      <c r="P3" s="1153"/>
      <c r="Q3" s="43" t="s">
        <v>43</v>
      </c>
    </row>
    <row r="4" spans="1:40" ht="18" thickBot="1" x14ac:dyDescent="0.3">
      <c r="A4" s="1117"/>
      <c r="B4" s="1132"/>
      <c r="C4" s="1133"/>
      <c r="D4" s="1133"/>
      <c r="E4" s="1133"/>
      <c r="F4" s="1133"/>
      <c r="G4" s="1133"/>
      <c r="H4" s="1133"/>
      <c r="I4" s="1133"/>
      <c r="J4" s="1133"/>
      <c r="K4" s="1133"/>
      <c r="L4" s="1133"/>
      <c r="M4" s="1133"/>
      <c r="N4" s="1133"/>
      <c r="O4" s="1133"/>
      <c r="P4" s="1133"/>
      <c r="Q4" s="1134"/>
    </row>
    <row r="5" spans="1:40" x14ac:dyDescent="0.25">
      <c r="A5" s="1117"/>
      <c r="B5" s="1121" t="s">
        <v>1</v>
      </c>
      <c r="C5" s="1121"/>
      <c r="D5" s="1121"/>
      <c r="E5" s="44" t="s">
        <v>44</v>
      </c>
      <c r="F5" s="1136" t="s">
        <v>45</v>
      </c>
      <c r="G5" s="1137"/>
      <c r="H5" s="44" t="s">
        <v>46</v>
      </c>
      <c r="I5" s="1136" t="s">
        <v>47</v>
      </c>
      <c r="J5" s="1137"/>
      <c r="K5" s="1136" t="s">
        <v>48</v>
      </c>
      <c r="L5" s="1137"/>
      <c r="M5" s="44" t="s">
        <v>748</v>
      </c>
      <c r="N5" s="1129" t="s">
        <v>31</v>
      </c>
      <c r="O5" s="1140"/>
      <c r="P5" s="1129" t="s">
        <v>49</v>
      </c>
      <c r="Q5" s="1155"/>
      <c r="AG5" s="45">
        <v>2018</v>
      </c>
      <c r="AK5" s="38" t="s">
        <v>612</v>
      </c>
      <c r="AL5" s="38" t="s">
        <v>613</v>
      </c>
      <c r="AM5" s="38" t="s">
        <v>614</v>
      </c>
      <c r="AN5" s="38" t="s">
        <v>615</v>
      </c>
    </row>
    <row r="6" spans="1:40" x14ac:dyDescent="0.25">
      <c r="A6" s="1117"/>
      <c r="B6" s="1121"/>
      <c r="C6" s="1121"/>
      <c r="D6" s="1121"/>
      <c r="E6" s="46">
        <v>1</v>
      </c>
      <c r="F6" s="1138" t="s">
        <v>50</v>
      </c>
      <c r="G6" s="1139"/>
      <c r="H6" s="46" t="s">
        <v>51</v>
      </c>
      <c r="I6" s="1154"/>
      <c r="J6" s="1154"/>
      <c r="K6" s="1138" t="s">
        <v>52</v>
      </c>
      <c r="L6" s="1139"/>
      <c r="M6" s="1372">
        <v>0.187</v>
      </c>
      <c r="N6" s="1367">
        <f>I6*M6*10^-3</f>
        <v>0</v>
      </c>
      <c r="O6" s="1368"/>
      <c r="P6" s="1156">
        <f>SUM(N6:O12)</f>
        <v>2.2410000000000001</v>
      </c>
      <c r="Q6" s="1157"/>
      <c r="AG6" s="45">
        <v>2019</v>
      </c>
      <c r="AK6" s="38" t="s">
        <v>616</v>
      </c>
      <c r="AL6" s="38" t="s">
        <v>617</v>
      </c>
      <c r="AM6" s="38" t="s">
        <v>614</v>
      </c>
      <c r="AN6" s="38" t="s">
        <v>615</v>
      </c>
    </row>
    <row r="7" spans="1:40" x14ac:dyDescent="0.25">
      <c r="A7" s="1117"/>
      <c r="B7" s="1121"/>
      <c r="C7" s="1121"/>
      <c r="D7" s="1121"/>
      <c r="E7" s="46">
        <v>2</v>
      </c>
      <c r="F7" s="1138" t="s">
        <v>53</v>
      </c>
      <c r="G7" s="1139"/>
      <c r="H7" s="46" t="s">
        <v>196</v>
      </c>
      <c r="I7" s="1154"/>
      <c r="J7" s="1154"/>
      <c r="K7" s="1138" t="s">
        <v>744</v>
      </c>
      <c r="L7" s="1139"/>
      <c r="M7" s="1372">
        <v>1.2250000000000001</v>
      </c>
      <c r="N7" s="1369">
        <f>I7*M7*10^-3</f>
        <v>0</v>
      </c>
      <c r="O7" s="1369"/>
      <c r="P7" s="1158"/>
      <c r="Q7" s="1159"/>
      <c r="AG7" s="45">
        <v>2020</v>
      </c>
      <c r="AK7" s="45" t="s">
        <v>618</v>
      </c>
      <c r="AL7" s="45" t="s">
        <v>619</v>
      </c>
      <c r="AM7" s="45" t="s">
        <v>614</v>
      </c>
      <c r="AN7" s="38" t="s">
        <v>615</v>
      </c>
    </row>
    <row r="8" spans="1:40" x14ac:dyDescent="0.25">
      <c r="A8" s="1117"/>
      <c r="B8" s="1121"/>
      <c r="C8" s="1121"/>
      <c r="D8" s="1121"/>
      <c r="E8" s="46">
        <v>3</v>
      </c>
      <c r="F8" s="1138" t="s">
        <v>56</v>
      </c>
      <c r="G8" s="1139"/>
      <c r="H8" s="46" t="s">
        <v>583</v>
      </c>
      <c r="I8" s="1154">
        <v>1000</v>
      </c>
      <c r="J8" s="1154"/>
      <c r="K8" s="1138" t="s">
        <v>745</v>
      </c>
      <c r="L8" s="1139"/>
      <c r="M8" s="1372">
        <v>6.16</v>
      </c>
      <c r="N8" s="1369">
        <f>I8*M8*10^-4</f>
        <v>0.61599999999999999</v>
      </c>
      <c r="O8" s="1369"/>
      <c r="P8" s="1158"/>
      <c r="Q8" s="1159"/>
      <c r="AG8" s="45">
        <v>2021</v>
      </c>
      <c r="AK8" s="45" t="s">
        <v>620</v>
      </c>
      <c r="AL8" s="45" t="s">
        <v>621</v>
      </c>
      <c r="AM8" s="45" t="s">
        <v>614</v>
      </c>
      <c r="AN8" s="38" t="s">
        <v>615</v>
      </c>
    </row>
    <row r="9" spans="1:40" x14ac:dyDescent="0.25">
      <c r="A9" s="1117"/>
      <c r="B9" s="1121"/>
      <c r="C9" s="1121"/>
      <c r="D9" s="1121"/>
      <c r="E9" s="46">
        <v>4</v>
      </c>
      <c r="F9" s="1138" t="s">
        <v>57</v>
      </c>
      <c r="G9" s="1139"/>
      <c r="H9" s="46" t="s">
        <v>583</v>
      </c>
      <c r="I9" s="1154">
        <v>1000</v>
      </c>
      <c r="J9" s="1154"/>
      <c r="K9" s="1138" t="s">
        <v>746</v>
      </c>
      <c r="L9" s="1139"/>
      <c r="M9" s="1372">
        <v>8.6</v>
      </c>
      <c r="N9" s="1369">
        <f>I9*M9*10^-4</f>
        <v>0.86</v>
      </c>
      <c r="O9" s="1369"/>
      <c r="P9" s="1158"/>
      <c r="Q9" s="1159"/>
      <c r="AG9" s="45">
        <v>2022</v>
      </c>
      <c r="AK9" s="45" t="s">
        <v>622</v>
      </c>
      <c r="AL9" s="45" t="s">
        <v>623</v>
      </c>
      <c r="AM9" s="45" t="s">
        <v>614</v>
      </c>
      <c r="AN9" s="38" t="s">
        <v>615</v>
      </c>
    </row>
    <row r="10" spans="1:40" x14ac:dyDescent="0.25">
      <c r="A10" s="1117"/>
      <c r="B10" s="1121"/>
      <c r="C10" s="1121"/>
      <c r="D10" s="1121"/>
      <c r="E10" s="46">
        <v>5</v>
      </c>
      <c r="F10" s="1138" t="s">
        <v>58</v>
      </c>
      <c r="G10" s="1139"/>
      <c r="H10" s="46" t="s">
        <v>583</v>
      </c>
      <c r="I10" s="1162">
        <v>1000</v>
      </c>
      <c r="J10" s="1163"/>
      <c r="K10" s="1138" t="s">
        <v>747</v>
      </c>
      <c r="L10" s="1139"/>
      <c r="M10" s="1372">
        <v>7.65</v>
      </c>
      <c r="N10" s="1369">
        <f>I10*M10*10^-4</f>
        <v>0.76500000000000001</v>
      </c>
      <c r="O10" s="1369"/>
      <c r="P10" s="1158"/>
      <c r="Q10" s="1159"/>
      <c r="X10" s="47" t="s">
        <v>439</v>
      </c>
      <c r="AG10" s="45">
        <v>2023</v>
      </c>
      <c r="AK10" s="45" t="s">
        <v>624</v>
      </c>
      <c r="AL10" s="45" t="s">
        <v>625</v>
      </c>
      <c r="AM10" s="45" t="s">
        <v>614</v>
      </c>
      <c r="AN10" s="38" t="s">
        <v>615</v>
      </c>
    </row>
    <row r="11" spans="1:40" x14ac:dyDescent="0.25">
      <c r="A11" s="1117"/>
      <c r="B11" s="1121"/>
      <c r="C11" s="1121"/>
      <c r="D11" s="1121"/>
      <c r="E11" s="46">
        <v>6</v>
      </c>
      <c r="F11" s="1164" t="s">
        <v>59</v>
      </c>
      <c r="G11" s="1165"/>
      <c r="H11" s="48"/>
      <c r="I11" s="49"/>
      <c r="J11" s="50"/>
      <c r="K11" s="51"/>
      <c r="L11" s="52"/>
      <c r="M11" s="53"/>
      <c r="N11" s="1370"/>
      <c r="O11" s="1370"/>
      <c r="P11" s="1158"/>
      <c r="Q11" s="1159"/>
      <c r="X11" s="47" t="s">
        <v>440</v>
      </c>
      <c r="AG11" s="45">
        <v>2024</v>
      </c>
      <c r="AK11" s="38" t="s">
        <v>626</v>
      </c>
      <c r="AL11" s="38" t="s">
        <v>627</v>
      </c>
      <c r="AM11" s="38" t="s">
        <v>614</v>
      </c>
      <c r="AN11" s="38" t="s">
        <v>615</v>
      </c>
    </row>
    <row r="12" spans="1:40" ht="15.75" thickBot="1" x14ac:dyDescent="0.3">
      <c r="A12" s="1118"/>
      <c r="B12" s="1135"/>
      <c r="C12" s="1135"/>
      <c r="D12" s="1135"/>
      <c r="E12" s="46">
        <v>7</v>
      </c>
      <c r="F12" s="1171"/>
      <c r="G12" s="1172"/>
      <c r="H12" s="54"/>
      <c r="I12" s="1173"/>
      <c r="J12" s="1174"/>
      <c r="K12" s="1171"/>
      <c r="L12" s="1172"/>
      <c r="M12" s="55"/>
      <c r="N12" s="1371"/>
      <c r="O12" s="1371"/>
      <c r="P12" s="1160"/>
      <c r="Q12" s="1161"/>
      <c r="X12" s="47" t="s">
        <v>441</v>
      </c>
      <c r="AK12" s="38" t="s">
        <v>628</v>
      </c>
      <c r="AL12" s="38" t="s">
        <v>629</v>
      </c>
      <c r="AM12" s="38" t="s">
        <v>614</v>
      </c>
      <c r="AN12" s="38" t="s">
        <v>615</v>
      </c>
    </row>
    <row r="13" spans="1:40" ht="18" thickBot="1" x14ac:dyDescent="0.3">
      <c r="A13" s="56"/>
      <c r="B13" s="57"/>
      <c r="C13" s="1175"/>
      <c r="D13" s="1175"/>
      <c r="E13" s="1175"/>
      <c r="F13" s="1175"/>
      <c r="G13" s="1175"/>
      <c r="H13" s="1175"/>
      <c r="I13" s="1175"/>
      <c r="J13" s="1175"/>
      <c r="K13" s="1175"/>
      <c r="L13" s="1175"/>
      <c r="M13" s="1175"/>
      <c r="N13" s="1175"/>
      <c r="O13" s="1175"/>
      <c r="P13" s="1175"/>
      <c r="Q13" s="1176"/>
      <c r="R13" s="1176"/>
      <c r="AK13" s="38" t="s">
        <v>630</v>
      </c>
      <c r="AL13" s="38" t="s">
        <v>631</v>
      </c>
      <c r="AM13" s="38" t="s">
        <v>614</v>
      </c>
      <c r="AN13" s="38" t="s">
        <v>615</v>
      </c>
    </row>
    <row r="14" spans="1:40" ht="15.75" thickBot="1" x14ac:dyDescent="0.3">
      <c r="A14" s="1177" t="s">
        <v>60</v>
      </c>
      <c r="B14" s="1180" t="s">
        <v>61</v>
      </c>
      <c r="C14" s="1181"/>
      <c r="D14" s="58" t="s">
        <v>44</v>
      </c>
      <c r="E14" s="59" t="s">
        <v>45</v>
      </c>
      <c r="F14" s="60" t="s">
        <v>46</v>
      </c>
      <c r="G14" s="60" t="s">
        <v>62</v>
      </c>
      <c r="H14" s="58" t="s">
        <v>63</v>
      </c>
      <c r="I14" s="61" t="s">
        <v>64</v>
      </c>
      <c r="J14" s="61" t="s">
        <v>65</v>
      </c>
      <c r="K14" s="61" t="s">
        <v>66</v>
      </c>
      <c r="L14" s="59" t="s">
        <v>67</v>
      </c>
      <c r="M14" s="62" t="s">
        <v>68</v>
      </c>
      <c r="N14" s="63" t="s">
        <v>31</v>
      </c>
      <c r="O14" s="1186" t="s">
        <v>49</v>
      </c>
      <c r="P14" s="1187"/>
    </row>
    <row r="15" spans="1:40" x14ac:dyDescent="0.25">
      <c r="A15" s="1178"/>
      <c r="B15" s="1182"/>
      <c r="C15" s="1183"/>
      <c r="D15" s="1188">
        <v>1</v>
      </c>
      <c r="E15" s="1191" t="s">
        <v>50</v>
      </c>
      <c r="F15" s="1166" t="s">
        <v>51</v>
      </c>
      <c r="G15" s="64" t="s">
        <v>69</v>
      </c>
      <c r="H15" s="1"/>
      <c r="I15" s="2"/>
      <c r="J15" s="2"/>
      <c r="K15" s="2"/>
      <c r="L15" s="3"/>
      <c r="M15" s="65">
        <f>SUM(H15:L15)</f>
        <v>0</v>
      </c>
      <c r="N15" s="66">
        <f>M15*0.187/1000</f>
        <v>0</v>
      </c>
      <c r="O15" s="1203" t="s">
        <v>70</v>
      </c>
      <c r="P15" s="1204">
        <f>N18+N25</f>
        <v>0</v>
      </c>
    </row>
    <row r="16" spans="1:40" x14ac:dyDescent="0.25">
      <c r="A16" s="1178"/>
      <c r="B16" s="1182"/>
      <c r="C16" s="1183"/>
      <c r="D16" s="1189"/>
      <c r="E16" s="1192"/>
      <c r="F16" s="1167"/>
      <c r="G16" s="67" t="s">
        <v>71</v>
      </c>
      <c r="H16" s="4"/>
      <c r="I16" s="5"/>
      <c r="J16" s="5"/>
      <c r="K16" s="5"/>
      <c r="L16" s="6"/>
      <c r="M16" s="68">
        <f t="shared" ref="M16:M25" si="0">SUM(H16:L16)</f>
        <v>0</v>
      </c>
      <c r="N16" s="69">
        <f>M16*0.187/1000</f>
        <v>0</v>
      </c>
      <c r="O16" s="1194"/>
      <c r="P16" s="1170"/>
    </row>
    <row r="17" spans="1:18" ht="15.75" thickBot="1" x14ac:dyDescent="0.3">
      <c r="A17" s="1178"/>
      <c r="B17" s="1182"/>
      <c r="C17" s="1183"/>
      <c r="D17" s="1190"/>
      <c r="E17" s="1193"/>
      <c r="F17" s="1168"/>
      <c r="G17" s="70" t="s">
        <v>72</v>
      </c>
      <c r="H17" s="7"/>
      <c r="I17" s="8"/>
      <c r="J17" s="8"/>
      <c r="K17" s="8"/>
      <c r="L17" s="9"/>
      <c r="M17" s="71">
        <f t="shared" si="0"/>
        <v>0</v>
      </c>
      <c r="N17" s="72">
        <f>M17*0.187/1000</f>
        <v>0</v>
      </c>
      <c r="O17" s="1169" t="s">
        <v>73</v>
      </c>
      <c r="P17" s="1170">
        <f>N15+N19+N22</f>
        <v>0</v>
      </c>
    </row>
    <row r="18" spans="1:18" ht="15.75" thickBot="1" x14ac:dyDescent="0.3">
      <c r="A18" s="1178"/>
      <c r="B18" s="1182"/>
      <c r="C18" s="1183"/>
      <c r="D18" s="73">
        <v>2</v>
      </c>
      <c r="E18" s="74" t="s">
        <v>53</v>
      </c>
      <c r="F18" s="75" t="s">
        <v>196</v>
      </c>
      <c r="G18" s="76" t="s">
        <v>74</v>
      </c>
      <c r="H18" s="10"/>
      <c r="I18" s="11"/>
      <c r="J18" s="11"/>
      <c r="K18" s="11"/>
      <c r="L18" s="12"/>
      <c r="M18" s="77">
        <f t="shared" si="0"/>
        <v>0</v>
      </c>
      <c r="N18" s="66">
        <f>M18*8250*0.0000001</f>
        <v>0</v>
      </c>
      <c r="O18" s="1169"/>
      <c r="P18" s="1170"/>
    </row>
    <row r="19" spans="1:18" x14ac:dyDescent="0.25">
      <c r="A19" s="1178"/>
      <c r="B19" s="1182"/>
      <c r="C19" s="1183"/>
      <c r="D19" s="1188">
        <v>3</v>
      </c>
      <c r="E19" s="1191" t="s">
        <v>54</v>
      </c>
      <c r="F19" s="1166" t="s">
        <v>51</v>
      </c>
      <c r="G19" s="64" t="s">
        <v>69</v>
      </c>
      <c r="H19" s="1"/>
      <c r="I19" s="2"/>
      <c r="J19" s="2"/>
      <c r="K19" s="2"/>
      <c r="L19" s="3"/>
      <c r="M19" s="65">
        <f t="shared" si="0"/>
        <v>0</v>
      </c>
      <c r="N19" s="66">
        <f>M19*860/0.9*0.0000001</f>
        <v>0</v>
      </c>
      <c r="O19" s="1169" t="s">
        <v>75</v>
      </c>
      <c r="P19" s="1170">
        <f>N17+N21+N24</f>
        <v>0</v>
      </c>
    </row>
    <row r="20" spans="1:18" x14ac:dyDescent="0.25">
      <c r="A20" s="1178"/>
      <c r="B20" s="1182"/>
      <c r="C20" s="1183"/>
      <c r="D20" s="1189"/>
      <c r="E20" s="1192"/>
      <c r="F20" s="1167"/>
      <c r="G20" s="67" t="s">
        <v>76</v>
      </c>
      <c r="H20" s="4"/>
      <c r="I20" s="5"/>
      <c r="J20" s="5"/>
      <c r="K20" s="5"/>
      <c r="L20" s="6"/>
      <c r="M20" s="68">
        <f t="shared" si="0"/>
        <v>0</v>
      </c>
      <c r="N20" s="69">
        <f>M20*860/0.9*0.0000001</f>
        <v>0</v>
      </c>
      <c r="O20" s="1169"/>
      <c r="P20" s="1170"/>
    </row>
    <row r="21" spans="1:18" ht="15.75" thickBot="1" x14ac:dyDescent="0.3">
      <c r="A21" s="1178"/>
      <c r="B21" s="1182"/>
      <c r="C21" s="1183"/>
      <c r="D21" s="1190"/>
      <c r="E21" s="1193"/>
      <c r="F21" s="1168"/>
      <c r="G21" s="70" t="s">
        <v>72</v>
      </c>
      <c r="H21" s="7"/>
      <c r="I21" s="8"/>
      <c r="J21" s="8"/>
      <c r="K21" s="8"/>
      <c r="L21" s="9"/>
      <c r="M21" s="71">
        <f t="shared" si="0"/>
        <v>0</v>
      </c>
      <c r="N21" s="72">
        <f>M21*860/0.9*0.0000001</f>
        <v>0</v>
      </c>
      <c r="O21" s="1194" t="s">
        <v>76</v>
      </c>
      <c r="P21" s="1170">
        <f>N16+N20+N23</f>
        <v>0</v>
      </c>
    </row>
    <row r="22" spans="1:18" ht="15.75" thickBot="1" x14ac:dyDescent="0.3">
      <c r="A22" s="1178"/>
      <c r="B22" s="1182"/>
      <c r="C22" s="1183"/>
      <c r="D22" s="1188">
        <v>4</v>
      </c>
      <c r="E22" s="1191" t="s">
        <v>55</v>
      </c>
      <c r="F22" s="1166" t="s">
        <v>51</v>
      </c>
      <c r="G22" s="64" t="s">
        <v>77</v>
      </c>
      <c r="H22" s="1"/>
      <c r="I22" s="2"/>
      <c r="J22" s="2"/>
      <c r="K22" s="2"/>
      <c r="L22" s="3"/>
      <c r="M22" s="65">
        <f t="shared" si="0"/>
        <v>0</v>
      </c>
      <c r="N22" s="66">
        <f>IFERROR(M22*0.187/1000/#REF!,0)</f>
        <v>0</v>
      </c>
      <c r="O22" s="1195"/>
      <c r="P22" s="1196"/>
    </row>
    <row r="23" spans="1:18" x14ac:dyDescent="0.25">
      <c r="A23" s="1178"/>
      <c r="B23" s="1182"/>
      <c r="C23" s="1183"/>
      <c r="D23" s="1189"/>
      <c r="E23" s="1192"/>
      <c r="F23" s="1167"/>
      <c r="G23" s="67" t="s">
        <v>71</v>
      </c>
      <c r="H23" s="4"/>
      <c r="I23" s="5"/>
      <c r="J23" s="5"/>
      <c r="K23" s="5"/>
      <c r="L23" s="6"/>
      <c r="M23" s="68">
        <f t="shared" si="0"/>
        <v>0</v>
      </c>
      <c r="N23" s="69">
        <f>IFERROR(M23*0.187/1000/#REF!,0)</f>
        <v>0</v>
      </c>
      <c r="O23" s="1197" t="s">
        <v>78</v>
      </c>
      <c r="P23" s="1200">
        <f>P6-P15+P21</f>
        <v>2.2410000000000001</v>
      </c>
    </row>
    <row r="24" spans="1:18" ht="15.75" thickBot="1" x14ac:dyDescent="0.3">
      <c r="A24" s="1178"/>
      <c r="B24" s="1182"/>
      <c r="C24" s="1183"/>
      <c r="D24" s="1190"/>
      <c r="E24" s="1193"/>
      <c r="F24" s="1168"/>
      <c r="G24" s="70" t="s">
        <v>72</v>
      </c>
      <c r="H24" s="7"/>
      <c r="I24" s="8"/>
      <c r="J24" s="8"/>
      <c r="K24" s="8"/>
      <c r="L24" s="9"/>
      <c r="M24" s="71">
        <f t="shared" si="0"/>
        <v>0</v>
      </c>
      <c r="N24" s="72">
        <f>IFERROR(M24*0.187/1000/#REF!,0)</f>
        <v>0</v>
      </c>
      <c r="O24" s="1198"/>
      <c r="P24" s="1201"/>
    </row>
    <row r="25" spans="1:18" ht="15.75" thickBot="1" x14ac:dyDescent="0.3">
      <c r="A25" s="1179"/>
      <c r="B25" s="1184"/>
      <c r="C25" s="1185"/>
      <c r="D25" s="78">
        <v>5</v>
      </c>
      <c r="E25" s="79" t="s">
        <v>59</v>
      </c>
      <c r="F25" s="80" t="s">
        <v>79</v>
      </c>
      <c r="G25" s="81" t="s">
        <v>80</v>
      </c>
      <c r="H25" s="13"/>
      <c r="I25" s="14"/>
      <c r="J25" s="14"/>
      <c r="K25" s="14"/>
      <c r="L25" s="15"/>
      <c r="M25" s="82">
        <f t="shared" si="0"/>
        <v>0</v>
      </c>
      <c r="N25" s="83">
        <f>M25</f>
        <v>0</v>
      </c>
      <c r="O25" s="1199"/>
      <c r="P25" s="1202"/>
    </row>
    <row r="26" spans="1:18" ht="17.25" x14ac:dyDescent="0.25">
      <c r="A26" s="56"/>
      <c r="B26" s="57"/>
      <c r="C26" s="57"/>
      <c r="D26" s="57"/>
      <c r="E26" s="84"/>
      <c r="F26" s="84"/>
      <c r="G26" s="84"/>
      <c r="H26" s="85"/>
      <c r="I26" s="86"/>
      <c r="J26" s="86"/>
      <c r="K26" s="84"/>
      <c r="L26" s="84"/>
      <c r="M26" s="87"/>
      <c r="N26" s="87"/>
      <c r="O26" s="87"/>
      <c r="P26" s="86"/>
      <c r="Q26" s="86"/>
    </row>
    <row r="27" spans="1:18" ht="18" thickBot="1" x14ac:dyDescent="0.3">
      <c r="A27" s="56"/>
      <c r="B27" s="57"/>
      <c r="C27" s="57"/>
      <c r="D27" s="88"/>
      <c r="E27" s="84"/>
      <c r="F27" s="84"/>
      <c r="G27" s="84"/>
      <c r="H27" s="85"/>
      <c r="I27" s="86"/>
      <c r="J27" s="86"/>
      <c r="K27" s="84"/>
      <c r="L27" s="84"/>
      <c r="M27" s="87"/>
      <c r="N27" s="87"/>
      <c r="O27" s="87"/>
      <c r="P27" s="86"/>
      <c r="Q27" s="86"/>
    </row>
    <row r="28" spans="1:18" ht="47.25" customHeight="1" thickBot="1" x14ac:dyDescent="0.3">
      <c r="A28" s="56"/>
      <c r="B28" s="57"/>
      <c r="C28" s="89" t="s">
        <v>235</v>
      </c>
      <c r="D28" s="90" t="s">
        <v>236</v>
      </c>
      <c r="E28" s="1084" t="s">
        <v>90</v>
      </c>
      <c r="F28" s="1085"/>
      <c r="G28" s="1080" t="s">
        <v>92</v>
      </c>
      <c r="H28" s="1081"/>
      <c r="I28" s="1082" t="s">
        <v>91</v>
      </c>
      <c r="J28" s="1083"/>
      <c r="K28" s="1086" t="s">
        <v>93</v>
      </c>
      <c r="L28" s="1087"/>
      <c r="M28" s="91" t="s">
        <v>238</v>
      </c>
      <c r="N28" s="1084" t="s">
        <v>90</v>
      </c>
      <c r="O28" s="1085"/>
      <c r="P28" s="1082" t="s">
        <v>91</v>
      </c>
      <c r="Q28" s="1088"/>
      <c r="R28" s="92" t="s">
        <v>237</v>
      </c>
    </row>
    <row r="29" spans="1:18" ht="18.75" x14ac:dyDescent="0.25">
      <c r="A29" s="56"/>
      <c r="B29" s="57"/>
      <c r="C29" s="93" t="s">
        <v>231</v>
      </c>
      <c r="D29" s="94">
        <f>SUM(F44:F45,F137,F205,F273,F341)</f>
        <v>0</v>
      </c>
      <c r="E29" s="95">
        <f>SUM(I44,I137,I205,I273,I341)</f>
        <v>0</v>
      </c>
      <c r="F29" s="96" t="str">
        <f>J44</f>
        <v>km</v>
      </c>
      <c r="G29" s="97">
        <f>SUM(N44,N137,N205,N273,N341)</f>
        <v>0</v>
      </c>
      <c r="H29" s="98" t="str">
        <f>O44</f>
        <v>posti km</v>
      </c>
      <c r="I29" s="99" t="str">
        <f>IFERROR(D29/E29,"")</f>
        <v/>
      </c>
      <c r="J29" s="100" t="str">
        <f>CONCATENATE("tep"," / ",F29)</f>
        <v>tep / km</v>
      </c>
      <c r="K29" s="101" t="str">
        <f>IFERROR(D29/G29,"")</f>
        <v/>
      </c>
      <c r="L29" s="102" t="str">
        <f>CONCATENATE("tep"," / ",H29)</f>
        <v>tep / posti km</v>
      </c>
      <c r="M29" s="103">
        <f>SUM(F72)</f>
        <v>0</v>
      </c>
      <c r="N29" s="104">
        <f>I72</f>
        <v>0</v>
      </c>
      <c r="O29" s="105" t="str">
        <f>J72</f>
        <v xml:space="preserve">km rete </v>
      </c>
      <c r="P29" s="106" t="str">
        <f>IFERROR(M29/N29,"")</f>
        <v/>
      </c>
      <c r="Q29" s="107" t="str">
        <f>CONCATENATE("tep"," / ",O29)</f>
        <v xml:space="preserve">tep / km rete </v>
      </c>
      <c r="R29" s="108">
        <f>D29+M29</f>
        <v>0</v>
      </c>
    </row>
    <row r="30" spans="1:18" ht="18.75" x14ac:dyDescent="0.25">
      <c r="A30" s="56"/>
      <c r="B30" s="57"/>
      <c r="C30" s="109" t="s">
        <v>478</v>
      </c>
      <c r="D30" s="110">
        <f>SUM(F47,F140:F142,F208,F276:F278,F344:F346)</f>
        <v>0</v>
      </c>
      <c r="E30" s="111">
        <f>I47</f>
        <v>0</v>
      </c>
      <c r="F30" s="112" t="str">
        <f>J47</f>
        <v>posti km</v>
      </c>
      <c r="G30" s="113"/>
      <c r="H30" s="114"/>
      <c r="I30" s="115" t="str">
        <f>IFERROR(D30/E30,"")</f>
        <v/>
      </c>
      <c r="J30" s="116" t="str">
        <f>CONCATENATE("tep"," / ",F30)</f>
        <v>tep / posti km</v>
      </c>
      <c r="K30" s="116" t="str">
        <f>IFERROR(D30/G30,"")</f>
        <v/>
      </c>
      <c r="L30" s="117" t="str">
        <f t="shared" ref="L30:L33" si="1">CONCATENATE("tep"," / ",H30)</f>
        <v xml:space="preserve">tep / </v>
      </c>
      <c r="M30" s="118">
        <f>SUM(F78:F79)</f>
        <v>0</v>
      </c>
      <c r="N30" s="119">
        <f>I78</f>
        <v>0</v>
      </c>
      <c r="O30" s="120" t="str">
        <f>J78</f>
        <v xml:space="preserve">km rete </v>
      </c>
      <c r="P30" s="121" t="str">
        <f t="shared" ref="P30:P35" si="2">IFERROR(M30/N30,"")</f>
        <v/>
      </c>
      <c r="Q30" s="122" t="str">
        <f>CONCATENATE("tep"," / ",O30)</f>
        <v xml:space="preserve">tep / km rete </v>
      </c>
      <c r="R30" s="123">
        <f t="shared" ref="R30:R35" si="3">D30+M30</f>
        <v>0</v>
      </c>
    </row>
    <row r="31" spans="1:18" ht="18.75" x14ac:dyDescent="0.25">
      <c r="A31" s="56"/>
      <c r="B31" s="57"/>
      <c r="C31" s="109" t="s">
        <v>588</v>
      </c>
      <c r="D31" s="110">
        <f>SUM(E50,F143:F145,F211:F213,F279:F281,F347:F349)</f>
        <v>0</v>
      </c>
      <c r="E31" s="124">
        <f>'Metropolitana-Treni LV2'!K5</f>
        <v>0</v>
      </c>
      <c r="F31" s="112" t="str">
        <f>J50</f>
        <v>posti km</v>
      </c>
      <c r="G31" s="113"/>
      <c r="H31" s="114"/>
      <c r="I31" s="115" t="str">
        <f t="shared" ref="I31:I35" si="4">IFERROR(D31/E31,"")</f>
        <v/>
      </c>
      <c r="J31" s="125" t="str">
        <f>CONCATENATE("tep"," / ",F31)</f>
        <v>tep / posti km</v>
      </c>
      <c r="K31" s="116" t="str">
        <f>IFERROR(D31/G31,"")</f>
        <v/>
      </c>
      <c r="L31" s="117" t="str">
        <f t="shared" si="1"/>
        <v xml:space="preserve">tep / </v>
      </c>
      <c r="M31" s="118">
        <f>SUM(F81)</f>
        <v>0</v>
      </c>
      <c r="N31" s="126"/>
      <c r="O31" s="127"/>
      <c r="P31" s="121" t="str">
        <f t="shared" si="2"/>
        <v/>
      </c>
      <c r="Q31" s="122" t="str">
        <f t="shared" ref="Q31:Q34" si="5">CONCATENATE("tep"," / ",O31)</f>
        <v xml:space="preserve">tep / </v>
      </c>
      <c r="R31" s="123">
        <f t="shared" si="3"/>
        <v>0</v>
      </c>
    </row>
    <row r="32" spans="1:18" ht="18.75" x14ac:dyDescent="0.25">
      <c r="A32" s="56"/>
      <c r="B32" s="57"/>
      <c r="C32" s="109" t="s">
        <v>232</v>
      </c>
      <c r="D32" s="110">
        <f>SUM(F53:F54,F146,F214,F282,F350)</f>
        <v>0</v>
      </c>
      <c r="E32" s="111">
        <f>SUM(I53,I146,I214,I282,I350)</f>
        <v>0</v>
      </c>
      <c r="F32" s="112" t="str">
        <f>J53</f>
        <v>km</v>
      </c>
      <c r="G32" s="128">
        <f>SUM(N53,N146,N214,N282,N350)</f>
        <v>0</v>
      </c>
      <c r="H32" s="129" t="str">
        <f>O53</f>
        <v>posti km</v>
      </c>
      <c r="I32" s="115" t="str">
        <f t="shared" si="4"/>
        <v/>
      </c>
      <c r="J32" s="125" t="str">
        <f>CONCATENATE("tep"," / ",F32)</f>
        <v>tep / km</v>
      </c>
      <c r="K32" s="116" t="str">
        <f>IFERROR(D32/G32,"")</f>
        <v/>
      </c>
      <c r="L32" s="130" t="str">
        <f t="shared" si="1"/>
        <v>tep / posti km</v>
      </c>
      <c r="M32" s="118">
        <f>SUM(F101)</f>
        <v>0</v>
      </c>
      <c r="N32" s="119">
        <f>I101</f>
        <v>0</v>
      </c>
      <c r="O32" s="120" t="str">
        <f>J101</f>
        <v xml:space="preserve">km rete </v>
      </c>
      <c r="P32" s="121" t="str">
        <f t="shared" si="2"/>
        <v/>
      </c>
      <c r="Q32" s="122" t="str">
        <f t="shared" si="5"/>
        <v xml:space="preserve">tep / km rete </v>
      </c>
      <c r="R32" s="123">
        <f t="shared" si="3"/>
        <v>0</v>
      </c>
    </row>
    <row r="33" spans="1:18" ht="18.75" x14ac:dyDescent="0.25">
      <c r="A33" s="56"/>
      <c r="B33" s="57"/>
      <c r="C33" s="109" t="s">
        <v>106</v>
      </c>
      <c r="D33" s="110">
        <f>SUM(F56,F149:F151,F217:F219,F285:F287,F353:F355)</f>
        <v>0</v>
      </c>
      <c r="E33" s="111">
        <f>I56</f>
        <v>0</v>
      </c>
      <c r="F33" s="112" t="str">
        <f>J56</f>
        <v>posti km</v>
      </c>
      <c r="G33" s="113"/>
      <c r="H33" s="131"/>
      <c r="I33" s="115" t="str">
        <f t="shared" si="4"/>
        <v/>
      </c>
      <c r="J33" s="125" t="str">
        <f>CONCATENATE("tep"," / ",F33)</f>
        <v>tep / posti km</v>
      </c>
      <c r="K33" s="116" t="str">
        <f t="shared" ref="K33" si="6">IFERROR(D33/G33,"")</f>
        <v/>
      </c>
      <c r="L33" s="117" t="str">
        <f t="shared" si="1"/>
        <v xml:space="preserve">tep / </v>
      </c>
      <c r="M33" s="118">
        <f>SUM(F102)</f>
        <v>0</v>
      </c>
      <c r="N33" s="126"/>
      <c r="O33" s="127"/>
      <c r="P33" s="121" t="str">
        <f t="shared" si="2"/>
        <v/>
      </c>
      <c r="Q33" s="122" t="str">
        <f t="shared" si="5"/>
        <v xml:space="preserve">tep / </v>
      </c>
      <c r="R33" s="123">
        <f t="shared" si="3"/>
        <v>0</v>
      </c>
    </row>
    <row r="34" spans="1:18" ht="18.75" x14ac:dyDescent="0.25">
      <c r="A34" s="56"/>
      <c r="B34" s="57"/>
      <c r="C34" s="109" t="s">
        <v>233</v>
      </c>
      <c r="D34" s="110">
        <f>SUM(F59,F152:F154,F220,F288:F290,F356:F358)</f>
        <v>0</v>
      </c>
      <c r="E34" s="111">
        <f>I220</f>
        <v>0</v>
      </c>
      <c r="F34" s="132" t="str">
        <f>J59</f>
        <v>km</v>
      </c>
      <c r="G34" s="128">
        <f>N220</f>
        <v>0</v>
      </c>
      <c r="H34" s="133" t="str">
        <f>O59</f>
        <v>h</v>
      </c>
      <c r="I34" s="115" t="str">
        <f t="shared" si="4"/>
        <v/>
      </c>
      <c r="J34" s="134" t="str">
        <f t="shared" ref="J34:J35" si="7">CONCATENATE("tep"," / ",F34)</f>
        <v>tep / km</v>
      </c>
      <c r="K34" s="116" t="str">
        <f>IFERROR(D34/G34,"")</f>
        <v/>
      </c>
      <c r="L34" s="135" t="str">
        <f t="shared" ref="L34:L35" si="8">CONCATENATE("tep"," / ",H34)</f>
        <v>tep / h</v>
      </c>
      <c r="M34" s="118">
        <f>SUM(F122)</f>
        <v>0</v>
      </c>
      <c r="N34" s="126"/>
      <c r="O34" s="127"/>
      <c r="P34" s="121" t="str">
        <f t="shared" si="2"/>
        <v/>
      </c>
      <c r="Q34" s="122" t="str">
        <f t="shared" si="5"/>
        <v xml:space="preserve">tep / </v>
      </c>
      <c r="R34" s="123">
        <f t="shared" si="3"/>
        <v>0</v>
      </c>
    </row>
    <row r="35" spans="1:18" ht="19.5" thickBot="1" x14ac:dyDescent="0.3">
      <c r="A35" s="56"/>
      <c r="B35" s="57"/>
      <c r="C35" s="136" t="s">
        <v>234</v>
      </c>
      <c r="D35" s="137">
        <f>SUM(F62:F63,F155:F157,F223:F225,F291:F293,F359:F361)</f>
        <v>0</v>
      </c>
      <c r="E35" s="138">
        <f>I62+I63</f>
        <v>0</v>
      </c>
      <c r="F35" s="139" t="str">
        <f>J62</f>
        <v>h</v>
      </c>
      <c r="G35" s="140"/>
      <c r="H35" s="141"/>
      <c r="I35" s="142" t="str">
        <f t="shared" si="4"/>
        <v/>
      </c>
      <c r="J35" s="143" t="str">
        <f t="shared" si="7"/>
        <v>tep / h</v>
      </c>
      <c r="K35" s="144" t="str">
        <f>IFERROR(D35/G35,"")</f>
        <v/>
      </c>
      <c r="L35" s="145" t="str">
        <f t="shared" si="8"/>
        <v xml:space="preserve">tep / </v>
      </c>
      <c r="M35" s="146">
        <f>SUM(F127:F129)</f>
        <v>0</v>
      </c>
      <c r="N35" s="147"/>
      <c r="O35" s="148"/>
      <c r="P35" s="149" t="str">
        <f t="shared" si="2"/>
        <v/>
      </c>
      <c r="Q35" s="150" t="str">
        <f>CONCATENATE("tep"," / ",O35)</f>
        <v xml:space="preserve">tep / </v>
      </c>
      <c r="R35" s="151">
        <f t="shared" si="3"/>
        <v>0</v>
      </c>
    </row>
    <row r="36" spans="1:18" ht="17.25" x14ac:dyDescent="0.25">
      <c r="A36" s="56"/>
      <c r="B36" s="57"/>
      <c r="C36" s="57"/>
      <c r="D36" s="57"/>
      <c r="E36" s="84"/>
      <c r="F36" s="84"/>
      <c r="G36" s="84"/>
      <c r="H36" s="85"/>
      <c r="I36" s="86"/>
      <c r="J36" s="86"/>
      <c r="K36" s="84"/>
      <c r="L36" s="84"/>
      <c r="M36" s="87"/>
      <c r="N36" s="87"/>
      <c r="O36" s="87"/>
      <c r="P36" s="86"/>
      <c r="Q36" s="86"/>
    </row>
    <row r="37" spans="1:18" ht="15.75" thickBot="1" x14ac:dyDescent="0.3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</row>
    <row r="38" spans="1:18" x14ac:dyDescent="0.25">
      <c r="A38" s="1207" t="s">
        <v>81</v>
      </c>
      <c r="B38" s="1208"/>
      <c r="C38" s="1208"/>
      <c r="D38" s="1209"/>
      <c r="E38" s="154" t="s">
        <v>82</v>
      </c>
      <c r="F38" s="154" t="s">
        <v>83</v>
      </c>
      <c r="G38" s="1310" t="s">
        <v>84</v>
      </c>
      <c r="H38" s="1311"/>
      <c r="I38" s="1213" t="s">
        <v>607</v>
      </c>
      <c r="J38" s="1214"/>
      <c r="K38" s="1214"/>
      <c r="L38" s="1214"/>
      <c r="M38" s="1215"/>
      <c r="N38" s="153"/>
      <c r="O38" s="153"/>
      <c r="P38" s="153"/>
      <c r="Q38" s="153"/>
    </row>
    <row r="39" spans="1:18" ht="59.25" customHeight="1" x14ac:dyDescent="0.25">
      <c r="A39" s="1210"/>
      <c r="B39" s="1211"/>
      <c r="C39" s="1211"/>
      <c r="D39" s="1212"/>
      <c r="E39" s="155" t="s">
        <v>51</v>
      </c>
      <c r="F39" s="155" t="s">
        <v>79</v>
      </c>
      <c r="G39" s="156" t="s">
        <v>85</v>
      </c>
      <c r="H39" s="157" t="str">
        <f>CONCATENATE(E39," / ",$Q$3)</f>
        <v>kWh / postikm</v>
      </c>
      <c r="I39" s="158" t="s">
        <v>86</v>
      </c>
      <c r="J39" s="159" t="s">
        <v>59</v>
      </c>
      <c r="K39" s="159" t="s">
        <v>87</v>
      </c>
      <c r="L39" s="1216" t="str">
        <f>IF(SUM(E44:E65,E68:E129)&gt;0.95*E40,"Copertura del 95% dei consumi raggiunta","E' necessario dettagliare maggiormente la suddivisione dei consumi")</f>
        <v>E' necessario dettagliare maggiormente la suddivisione dei consumi</v>
      </c>
      <c r="M39" s="1217"/>
      <c r="N39" s="160"/>
      <c r="O39" s="160"/>
      <c r="P39" s="161"/>
      <c r="Q39" s="161"/>
    </row>
    <row r="40" spans="1:18" ht="35.25" customHeight="1" thickBot="1" x14ac:dyDescent="0.3">
      <c r="A40" s="162" t="s">
        <v>88</v>
      </c>
      <c r="B40" s="163" t="s">
        <v>89</v>
      </c>
      <c r="C40" s="163"/>
      <c r="D40" s="164" t="s">
        <v>81</v>
      </c>
      <c r="E40" s="165">
        <f>I6+M16</f>
        <v>0</v>
      </c>
      <c r="F40" s="166">
        <f>E40*0.187*10^-3</f>
        <v>0</v>
      </c>
      <c r="G40" s="167"/>
      <c r="H40" s="168" t="str">
        <f>IFERROR(E40/$O$3,"")</f>
        <v/>
      </c>
      <c r="I40" s="169">
        <f>E43+E67</f>
        <v>0</v>
      </c>
      <c r="J40" s="166">
        <f>E40-I40</f>
        <v>0</v>
      </c>
      <c r="K40" s="170" t="str">
        <f>IFERROR(I40/E40,"")</f>
        <v/>
      </c>
      <c r="L40" s="1218"/>
      <c r="M40" s="1219"/>
      <c r="N40" s="86"/>
      <c r="O40" s="86"/>
      <c r="P40" s="171"/>
      <c r="Q40" s="172"/>
    </row>
    <row r="41" spans="1:18" ht="15.75" thickBot="1" x14ac:dyDescent="0.3">
      <c r="A41" s="1220"/>
      <c r="B41" s="1221"/>
      <c r="C41" s="1221"/>
      <c r="D41" s="1221"/>
      <c r="E41" s="1221"/>
      <c r="F41" s="1221"/>
      <c r="G41" s="1221"/>
      <c r="H41" s="1221"/>
      <c r="I41" s="1221"/>
      <c r="J41" s="1221"/>
      <c r="K41" s="1221"/>
      <c r="L41" s="1221"/>
      <c r="M41" s="1221"/>
      <c r="N41" s="1221"/>
      <c r="O41" s="1221"/>
      <c r="P41" s="171"/>
      <c r="Q41" s="172"/>
    </row>
    <row r="42" spans="1:18" ht="27" customHeight="1" thickBot="1" x14ac:dyDescent="0.3">
      <c r="A42" s="173"/>
      <c r="B42" s="174"/>
      <c r="C42" s="174"/>
      <c r="D42" s="175"/>
      <c r="E42" s="176" t="s">
        <v>82</v>
      </c>
      <c r="F42" s="177" t="s">
        <v>83</v>
      </c>
      <c r="G42" s="1288" t="s">
        <v>84</v>
      </c>
      <c r="H42" s="1289"/>
      <c r="I42" s="1288" t="s">
        <v>90</v>
      </c>
      <c r="J42" s="1289"/>
      <c r="K42" s="1288" t="s">
        <v>91</v>
      </c>
      <c r="L42" s="1290"/>
      <c r="M42" s="1289"/>
      <c r="N42" s="1288" t="s">
        <v>92</v>
      </c>
      <c r="O42" s="1289"/>
      <c r="P42" s="1288" t="s">
        <v>93</v>
      </c>
      <c r="Q42" s="1290"/>
      <c r="R42" s="1289"/>
    </row>
    <row r="43" spans="1:18" ht="79.5" customHeight="1" thickBot="1" x14ac:dyDescent="0.3">
      <c r="A43" s="178" t="s">
        <v>94</v>
      </c>
      <c r="B43" s="1222" t="s">
        <v>95</v>
      </c>
      <c r="C43" s="1223"/>
      <c r="D43" s="179" t="s">
        <v>96</v>
      </c>
      <c r="E43" s="180">
        <f>SUM(E44:E65)</f>
        <v>0</v>
      </c>
      <c r="F43" s="181" t="str">
        <f t="shared" ref="F43:F53" si="9">IF(E43=0,"",(E43*0.187*10^-3))</f>
        <v/>
      </c>
      <c r="G43" s="180"/>
      <c r="H43" s="182" t="str">
        <f>IF(E43=0,"",(E43/$O$3))</f>
        <v/>
      </c>
      <c r="I43" s="183" t="s">
        <v>47</v>
      </c>
      <c r="J43" s="184" t="s">
        <v>46</v>
      </c>
      <c r="K43" s="183" t="s">
        <v>85</v>
      </c>
      <c r="L43" s="185" t="s">
        <v>47</v>
      </c>
      <c r="M43" s="184" t="s">
        <v>97</v>
      </c>
      <c r="N43" s="183" t="s">
        <v>47</v>
      </c>
      <c r="O43" s="184" t="s">
        <v>46</v>
      </c>
      <c r="P43" s="183" t="s">
        <v>85</v>
      </c>
      <c r="Q43" s="185" t="s">
        <v>47</v>
      </c>
      <c r="R43" s="184" t="s">
        <v>97</v>
      </c>
    </row>
    <row r="44" spans="1:18" x14ac:dyDescent="0.25">
      <c r="A44" s="1224" t="s">
        <v>98</v>
      </c>
      <c r="B44" s="186" t="s">
        <v>99</v>
      </c>
      <c r="C44" s="1226" t="s">
        <v>231</v>
      </c>
      <c r="D44" s="187" t="s">
        <v>579</v>
      </c>
      <c r="E44" s="188">
        <f>'Autobus urbani LV2'!B16</f>
        <v>0</v>
      </c>
      <c r="F44" s="189" t="str">
        <f t="shared" si="9"/>
        <v/>
      </c>
      <c r="G44" s="190"/>
      <c r="H44" s="191" t="str">
        <f>IF(E44=0,"",(E44/$O$3))</f>
        <v/>
      </c>
      <c r="I44" s="192">
        <f>'Autobus urbani LV2'!A10</f>
        <v>0</v>
      </c>
      <c r="J44" s="193" t="s">
        <v>113</v>
      </c>
      <c r="K44" s="190"/>
      <c r="L44" s="194" t="str">
        <f>IF(I44=0,"",E44/I44)</f>
        <v/>
      </c>
      <c r="M44" s="195" t="str">
        <f>IF(J44=0," ",(CONCATENATE($E$39," / ",J44)))</f>
        <v>kWh / km</v>
      </c>
      <c r="N44" s="192">
        <f>'Autobus urbani LV2'!H4</f>
        <v>0</v>
      </c>
      <c r="O44" s="193" t="s">
        <v>9</v>
      </c>
      <c r="P44" s="190"/>
      <c r="Q44" s="194" t="str">
        <f t="shared" ref="Q44:Q65" si="10">IF(N44=0,"",E44/N44)</f>
        <v/>
      </c>
      <c r="R44" s="195" t="str">
        <f t="shared" ref="R44:R65" si="11">IF(O44=0," ",(CONCATENATE($E$39," / ",O44)))</f>
        <v>kWh / posti km</v>
      </c>
    </row>
    <row r="45" spans="1:18" x14ac:dyDescent="0.25">
      <c r="A45" s="1205"/>
      <c r="B45" s="196" t="s">
        <v>476</v>
      </c>
      <c r="C45" s="1227"/>
      <c r="D45" s="197" t="s">
        <v>487</v>
      </c>
      <c r="E45" s="198">
        <f>'Autobus urbani LV2'!H16</f>
        <v>0</v>
      </c>
      <c r="F45" s="199" t="str">
        <f t="shared" si="9"/>
        <v/>
      </c>
      <c r="G45" s="200"/>
      <c r="H45" s="191" t="str">
        <f>IF(E45=0,"",(E45/$O$3))</f>
        <v/>
      </c>
      <c r="I45" s="190"/>
      <c r="J45" s="43"/>
      <c r="K45" s="190"/>
      <c r="L45" s="194" t="str">
        <f>IF(I45=0,"",E45/I45)</f>
        <v/>
      </c>
      <c r="M45" s="195" t="str">
        <f t="shared" ref="M45:M58" si="12">IF(J45=0," ",(CONCATENATE($E$39," / ",J45)))</f>
        <v xml:space="preserve"> </v>
      </c>
      <c r="N45" s="190"/>
      <c r="O45" s="43"/>
      <c r="P45" s="190"/>
      <c r="Q45" s="194" t="str">
        <f t="shared" si="10"/>
        <v/>
      </c>
      <c r="R45" s="195" t="str">
        <f t="shared" si="11"/>
        <v xml:space="preserve"> </v>
      </c>
    </row>
    <row r="46" spans="1:18" ht="15.75" thickBot="1" x14ac:dyDescent="0.3">
      <c r="A46" s="1205"/>
      <c r="B46" s="201" t="s">
        <v>100</v>
      </c>
      <c r="C46" s="1228"/>
      <c r="D46" s="202"/>
      <c r="E46" s="203"/>
      <c r="F46" s="199" t="str">
        <f t="shared" si="9"/>
        <v/>
      </c>
      <c r="G46" s="200"/>
      <c r="H46" s="191" t="str">
        <f t="shared" ref="H46:H50" si="13">IF(E46=0,"",(E46/$O$3))</f>
        <v/>
      </c>
      <c r="I46" s="190"/>
      <c r="J46" s="43"/>
      <c r="K46" s="190"/>
      <c r="L46" s="194" t="str">
        <f t="shared" ref="L46" si="14">IF(I46=0,"",E46/I46)</f>
        <v/>
      </c>
      <c r="M46" s="195" t="str">
        <f t="shared" si="12"/>
        <v xml:space="preserve"> </v>
      </c>
      <c r="N46" s="190"/>
      <c r="O46" s="43"/>
      <c r="P46" s="190"/>
      <c r="Q46" s="194" t="str">
        <f t="shared" si="10"/>
        <v/>
      </c>
      <c r="R46" s="195" t="str">
        <f t="shared" si="11"/>
        <v xml:space="preserve"> </v>
      </c>
    </row>
    <row r="47" spans="1:18" x14ac:dyDescent="0.25">
      <c r="A47" s="1205"/>
      <c r="B47" s="201" t="s">
        <v>101</v>
      </c>
      <c r="C47" s="1229" t="s">
        <v>103</v>
      </c>
      <c r="D47" s="204" t="s">
        <v>579</v>
      </c>
      <c r="E47" s="198">
        <f>'Tram-Filobus LV2'!F11</f>
        <v>0</v>
      </c>
      <c r="F47" s="199" t="str">
        <f>IF(E47=0,"",(E47*0.187*10^-3))</f>
        <v/>
      </c>
      <c r="G47" s="200"/>
      <c r="H47" s="191" t="str">
        <f t="shared" si="13"/>
        <v/>
      </c>
      <c r="I47" s="192">
        <f>'Tram-Filobus LV2'!G5</f>
        <v>0</v>
      </c>
      <c r="J47" s="193" t="s">
        <v>9</v>
      </c>
      <c r="K47" s="190"/>
      <c r="L47" s="194" t="str">
        <f>IF(I47=0,"",E47/I47)</f>
        <v/>
      </c>
      <c r="M47" s="195" t="str">
        <f t="shared" si="12"/>
        <v>kWh / posti km</v>
      </c>
      <c r="N47" s="190"/>
      <c r="P47" s="190"/>
      <c r="Q47" s="194" t="str">
        <f t="shared" si="10"/>
        <v/>
      </c>
      <c r="R47" s="195" t="str">
        <f t="shared" si="11"/>
        <v xml:space="preserve"> </v>
      </c>
    </row>
    <row r="48" spans="1:18" x14ac:dyDescent="0.25">
      <c r="A48" s="1205"/>
      <c r="B48" s="201" t="s">
        <v>102</v>
      </c>
      <c r="C48" s="1230"/>
      <c r="D48" s="205"/>
      <c r="E48" s="203"/>
      <c r="F48" s="199" t="str">
        <f t="shared" si="9"/>
        <v/>
      </c>
      <c r="G48" s="200"/>
      <c r="H48" s="191" t="str">
        <f t="shared" si="13"/>
        <v/>
      </c>
      <c r="I48" s="190"/>
      <c r="J48" s="43"/>
      <c r="K48" s="190"/>
      <c r="L48" s="194" t="str">
        <f t="shared" ref="L48:L63" si="15">IF(I48=0,"",E48/I48)</f>
        <v/>
      </c>
      <c r="M48" s="195" t="str">
        <f t="shared" si="12"/>
        <v xml:space="preserve"> </v>
      </c>
      <c r="N48" s="190"/>
      <c r="O48" s="43"/>
      <c r="P48" s="190"/>
      <c r="Q48" s="194" t="str">
        <f t="shared" si="10"/>
        <v/>
      </c>
      <c r="R48" s="195" t="str">
        <f t="shared" si="11"/>
        <v xml:space="preserve"> </v>
      </c>
    </row>
    <row r="49" spans="1:18" ht="15.75" thickBot="1" x14ac:dyDescent="0.3">
      <c r="A49" s="1205"/>
      <c r="B49" s="201" t="s">
        <v>104</v>
      </c>
      <c r="C49" s="1231"/>
      <c r="D49" s="206"/>
      <c r="E49" s="203"/>
      <c r="F49" s="199" t="str">
        <f t="shared" si="9"/>
        <v/>
      </c>
      <c r="G49" s="200"/>
      <c r="H49" s="191" t="str">
        <f t="shared" si="13"/>
        <v/>
      </c>
      <c r="I49" s="190"/>
      <c r="J49" s="43"/>
      <c r="K49" s="190"/>
      <c r="L49" s="194" t="str">
        <f t="shared" si="15"/>
        <v/>
      </c>
      <c r="M49" s="195" t="str">
        <f t="shared" si="12"/>
        <v xml:space="preserve"> </v>
      </c>
      <c r="N49" s="190"/>
      <c r="O49" s="43"/>
      <c r="P49" s="200"/>
      <c r="Q49" s="194" t="str">
        <f t="shared" si="10"/>
        <v/>
      </c>
      <c r="R49" s="195" t="str">
        <f t="shared" si="11"/>
        <v xml:space="preserve"> </v>
      </c>
    </row>
    <row r="50" spans="1:18" x14ac:dyDescent="0.25">
      <c r="A50" s="1205"/>
      <c r="B50" s="201" t="s">
        <v>105</v>
      </c>
      <c r="C50" s="1229" t="s">
        <v>589</v>
      </c>
      <c r="D50" s="204" t="s">
        <v>579</v>
      </c>
      <c r="E50" s="198">
        <f>'Metropolitana-Treni LV2'!A16</f>
        <v>0</v>
      </c>
      <c r="F50" s="199" t="str">
        <f t="shared" si="9"/>
        <v/>
      </c>
      <c r="G50" s="200"/>
      <c r="H50" s="191" t="str">
        <f t="shared" si="13"/>
        <v/>
      </c>
      <c r="I50" s="192">
        <f>'Metropolitana-Treni LV2'!I5</f>
        <v>0</v>
      </c>
      <c r="J50" s="193" t="s">
        <v>9</v>
      </c>
      <c r="K50" s="190"/>
      <c r="L50" s="194" t="str">
        <f t="shared" si="15"/>
        <v/>
      </c>
      <c r="M50" s="195" t="str">
        <f t="shared" si="12"/>
        <v>kWh / posti km</v>
      </c>
      <c r="N50" s="190"/>
      <c r="P50" s="190"/>
      <c r="Q50" s="194" t="str">
        <f t="shared" si="10"/>
        <v/>
      </c>
      <c r="R50" s="195" t="str">
        <f t="shared" si="11"/>
        <v xml:space="preserve"> </v>
      </c>
    </row>
    <row r="51" spans="1:18" x14ac:dyDescent="0.25">
      <c r="A51" s="1205"/>
      <c r="B51" s="201" t="s">
        <v>107</v>
      </c>
      <c r="C51" s="1230"/>
      <c r="D51" s="207"/>
      <c r="E51" s="203"/>
      <c r="F51" s="199" t="str">
        <f t="shared" si="9"/>
        <v/>
      </c>
      <c r="G51" s="200"/>
      <c r="H51" s="191" t="str">
        <f t="shared" ref="H51:H65" si="16">IF(E51=0,"",(E51/$O$3))</f>
        <v/>
      </c>
      <c r="I51" s="190"/>
      <c r="J51" s="43"/>
      <c r="K51" s="190"/>
      <c r="L51" s="194" t="str">
        <f t="shared" si="15"/>
        <v/>
      </c>
      <c r="M51" s="195" t="str">
        <f t="shared" si="12"/>
        <v xml:space="preserve"> </v>
      </c>
      <c r="N51" s="190"/>
      <c r="O51" s="43"/>
      <c r="P51" s="190"/>
      <c r="Q51" s="194" t="str">
        <f t="shared" si="10"/>
        <v/>
      </c>
      <c r="R51" s="195" t="str">
        <f t="shared" si="11"/>
        <v xml:space="preserve"> </v>
      </c>
    </row>
    <row r="52" spans="1:18" ht="15.75" thickBot="1" x14ac:dyDescent="0.3">
      <c r="A52" s="1205"/>
      <c r="B52" s="201" t="s">
        <v>108</v>
      </c>
      <c r="C52" s="1231"/>
      <c r="D52" s="208"/>
      <c r="E52" s="203"/>
      <c r="F52" s="199" t="str">
        <f t="shared" si="9"/>
        <v/>
      </c>
      <c r="G52" s="200"/>
      <c r="H52" s="191" t="str">
        <f t="shared" si="16"/>
        <v/>
      </c>
      <c r="I52" s="190"/>
      <c r="J52" s="43"/>
      <c r="K52" s="190"/>
      <c r="L52" s="194" t="str">
        <f t="shared" si="15"/>
        <v/>
      </c>
      <c r="M52" s="195" t="str">
        <f>IF(J52=0," ",(CONCATENATE($E$39," / ",J52)))</f>
        <v xml:space="preserve"> </v>
      </c>
      <c r="N52" s="190"/>
      <c r="O52" s="43"/>
      <c r="P52" s="190"/>
      <c r="Q52" s="194" t="str">
        <f t="shared" si="10"/>
        <v/>
      </c>
      <c r="R52" s="195" t="str">
        <f t="shared" si="11"/>
        <v xml:space="preserve"> </v>
      </c>
    </row>
    <row r="53" spans="1:18" x14ac:dyDescent="0.25">
      <c r="A53" s="1205"/>
      <c r="B53" s="201" t="s">
        <v>109</v>
      </c>
      <c r="C53" s="1226" t="s">
        <v>232</v>
      </c>
      <c r="D53" s="209" t="s">
        <v>579</v>
      </c>
      <c r="E53" s="198">
        <f>'Autobus extraurbani LV2'!B17</f>
        <v>0</v>
      </c>
      <c r="F53" s="199" t="str">
        <f t="shared" si="9"/>
        <v/>
      </c>
      <c r="G53" s="200"/>
      <c r="H53" s="191" t="str">
        <f t="shared" si="16"/>
        <v/>
      </c>
      <c r="I53" s="192">
        <f>'Autobus extraurbani LV2'!A11</f>
        <v>0</v>
      </c>
      <c r="J53" s="193" t="s">
        <v>113</v>
      </c>
      <c r="K53" s="190"/>
      <c r="L53" s="194" t="str">
        <f>IF(I53=0,"",E53/I53)</f>
        <v/>
      </c>
      <c r="M53" s="195" t="str">
        <f t="shared" si="12"/>
        <v>kWh / km</v>
      </c>
      <c r="N53" s="192">
        <f>'Autobus extraurbani LV2'!H5</f>
        <v>0</v>
      </c>
      <c r="O53" s="210" t="s">
        <v>9</v>
      </c>
      <c r="P53" s="190"/>
      <c r="Q53" s="194" t="str">
        <f t="shared" si="10"/>
        <v/>
      </c>
      <c r="R53" s="195" t="str">
        <f t="shared" si="11"/>
        <v>kWh / posti km</v>
      </c>
    </row>
    <row r="54" spans="1:18" x14ac:dyDescent="0.25">
      <c r="A54" s="1205"/>
      <c r="B54" s="201" t="s">
        <v>110</v>
      </c>
      <c r="C54" s="1227"/>
      <c r="D54" s="197" t="s">
        <v>487</v>
      </c>
      <c r="E54" s="198">
        <f>'Autobus extraurbani LV2'!H17</f>
        <v>0</v>
      </c>
      <c r="F54" s="199" t="str">
        <f t="shared" ref="F54:F65" si="17">IF(E54=0,"",(E54*0.187*10^-3))</f>
        <v/>
      </c>
      <c r="G54" s="200"/>
      <c r="H54" s="191" t="str">
        <f t="shared" si="16"/>
        <v/>
      </c>
      <c r="I54" s="190"/>
      <c r="J54" s="43"/>
      <c r="K54" s="190"/>
      <c r="L54" s="194" t="str">
        <f t="shared" si="15"/>
        <v/>
      </c>
      <c r="M54" s="195" t="str">
        <f t="shared" si="12"/>
        <v xml:space="preserve"> </v>
      </c>
      <c r="N54" s="190"/>
      <c r="O54" s="43"/>
      <c r="P54" s="190"/>
      <c r="Q54" s="194" t="str">
        <f t="shared" si="10"/>
        <v/>
      </c>
      <c r="R54" s="195" t="str">
        <f t="shared" si="11"/>
        <v xml:space="preserve"> </v>
      </c>
    </row>
    <row r="55" spans="1:18" ht="15.75" thickBot="1" x14ac:dyDescent="0.3">
      <c r="A55" s="1205"/>
      <c r="B55" s="201" t="s">
        <v>111</v>
      </c>
      <c r="C55" s="1228"/>
      <c r="D55" s="202"/>
      <c r="E55" s="203"/>
      <c r="F55" s="199" t="str">
        <f t="shared" si="17"/>
        <v/>
      </c>
      <c r="G55" s="200"/>
      <c r="H55" s="191" t="str">
        <f t="shared" si="16"/>
        <v/>
      </c>
      <c r="I55" s="190"/>
      <c r="J55" s="43"/>
      <c r="K55" s="190"/>
      <c r="L55" s="194" t="str">
        <f t="shared" si="15"/>
        <v/>
      </c>
      <c r="M55" s="195" t="str">
        <f t="shared" si="12"/>
        <v xml:space="preserve"> </v>
      </c>
      <c r="N55" s="190"/>
      <c r="O55" s="43"/>
      <c r="P55" s="190"/>
      <c r="Q55" s="194" t="str">
        <f t="shared" si="10"/>
        <v/>
      </c>
      <c r="R55" s="195" t="str">
        <f t="shared" si="11"/>
        <v xml:space="preserve"> </v>
      </c>
    </row>
    <row r="56" spans="1:18" x14ac:dyDescent="0.25">
      <c r="A56" s="1205"/>
      <c r="B56" s="201" t="s">
        <v>477</v>
      </c>
      <c r="C56" s="1232" t="s">
        <v>106</v>
      </c>
      <c r="D56" s="209" t="s">
        <v>579</v>
      </c>
      <c r="E56" s="198">
        <f>'Trasporto a Fune LV2'!A16</f>
        <v>0</v>
      </c>
      <c r="F56" s="199" t="str">
        <f t="shared" si="17"/>
        <v/>
      </c>
      <c r="G56" s="200"/>
      <c r="H56" s="191" t="str">
        <f t="shared" si="16"/>
        <v/>
      </c>
      <c r="I56" s="192">
        <f>'Trasporto a Fune LV2'!I5</f>
        <v>0</v>
      </c>
      <c r="J56" s="193" t="s">
        <v>9</v>
      </c>
      <c r="K56" s="190"/>
      <c r="L56" s="194" t="str">
        <f t="shared" si="15"/>
        <v/>
      </c>
      <c r="M56" s="195" t="str">
        <f t="shared" si="12"/>
        <v>kWh / posti km</v>
      </c>
      <c r="N56" s="190"/>
      <c r="P56" s="190"/>
      <c r="Q56" s="194" t="str">
        <f t="shared" si="10"/>
        <v/>
      </c>
      <c r="R56" s="195" t="str">
        <f t="shared" si="11"/>
        <v xml:space="preserve"> </v>
      </c>
    </row>
    <row r="57" spans="1:18" x14ac:dyDescent="0.25">
      <c r="A57" s="1205"/>
      <c r="B57" s="201" t="s">
        <v>112</v>
      </c>
      <c r="C57" s="1233"/>
      <c r="D57" s="211"/>
      <c r="E57" s="203"/>
      <c r="F57" s="199" t="str">
        <f t="shared" si="17"/>
        <v/>
      </c>
      <c r="G57" s="200"/>
      <c r="H57" s="191" t="str">
        <f>IF(E57=0,"",(E57/$O$3))</f>
        <v/>
      </c>
      <c r="I57" s="190"/>
      <c r="J57" s="43"/>
      <c r="K57" s="190"/>
      <c r="L57" s="194" t="str">
        <f t="shared" si="15"/>
        <v/>
      </c>
      <c r="M57" s="195" t="str">
        <f t="shared" si="12"/>
        <v xml:space="preserve"> </v>
      </c>
      <c r="N57" s="190"/>
      <c r="O57" s="43"/>
      <c r="P57" s="190"/>
      <c r="Q57" s="194" t="str">
        <f t="shared" si="10"/>
        <v/>
      </c>
      <c r="R57" s="195" t="str">
        <f t="shared" si="11"/>
        <v xml:space="preserve"> </v>
      </c>
    </row>
    <row r="58" spans="1:18" ht="15.75" thickBot="1" x14ac:dyDescent="0.3">
      <c r="A58" s="1205"/>
      <c r="B58" s="201" t="s">
        <v>114</v>
      </c>
      <c r="C58" s="1234"/>
      <c r="D58" s="202"/>
      <c r="E58" s="203"/>
      <c r="F58" s="199" t="str">
        <f t="shared" si="17"/>
        <v/>
      </c>
      <c r="G58" s="200"/>
      <c r="H58" s="191" t="str">
        <f t="shared" si="16"/>
        <v/>
      </c>
      <c r="I58" s="190"/>
      <c r="J58" s="43"/>
      <c r="K58" s="190"/>
      <c r="L58" s="194" t="str">
        <f t="shared" si="15"/>
        <v/>
      </c>
      <c r="M58" s="195" t="str">
        <f t="shared" si="12"/>
        <v xml:space="preserve"> </v>
      </c>
      <c r="N58" s="190"/>
      <c r="O58" s="43"/>
      <c r="P58" s="190"/>
      <c r="Q58" s="194" t="str">
        <f t="shared" si="10"/>
        <v/>
      </c>
      <c r="R58" s="195" t="str">
        <f t="shared" si="11"/>
        <v xml:space="preserve"> </v>
      </c>
    </row>
    <row r="59" spans="1:18" x14ac:dyDescent="0.25">
      <c r="A59" s="1205"/>
      <c r="B59" s="201" t="s">
        <v>115</v>
      </c>
      <c r="C59" s="1227" t="s">
        <v>233</v>
      </c>
      <c r="D59" s="209" t="s">
        <v>579</v>
      </c>
      <c r="E59" s="212"/>
      <c r="F59" s="199" t="str">
        <f>IF(E59=0,"",(E59*0.187*10^-3))</f>
        <v/>
      </c>
      <c r="G59" s="200"/>
      <c r="H59" s="191" t="str">
        <f t="shared" si="16"/>
        <v/>
      </c>
      <c r="I59" s="190"/>
      <c r="J59" s="193" t="s">
        <v>113</v>
      </c>
      <c r="K59" s="190"/>
      <c r="L59" s="194" t="str">
        <f t="shared" si="15"/>
        <v/>
      </c>
      <c r="M59" s="195" t="str">
        <f t="shared" ref="M59:M61" si="18">IF(J59=0," ",(CONCATENATE($E$39," / ",J59)))</f>
        <v>kWh / km</v>
      </c>
      <c r="N59" s="190"/>
      <c r="O59" s="193" t="s">
        <v>120</v>
      </c>
      <c r="P59" s="190"/>
      <c r="Q59" s="194" t="str">
        <f t="shared" si="10"/>
        <v/>
      </c>
      <c r="R59" s="195" t="str">
        <f t="shared" si="11"/>
        <v>kWh / h</v>
      </c>
    </row>
    <row r="60" spans="1:18" x14ac:dyDescent="0.25">
      <c r="A60" s="1205"/>
      <c r="B60" s="201" t="s">
        <v>116</v>
      </c>
      <c r="C60" s="1227"/>
      <c r="D60" s="213"/>
      <c r="E60" s="203"/>
      <c r="F60" s="199" t="str">
        <f t="shared" si="17"/>
        <v/>
      </c>
      <c r="G60" s="200"/>
      <c r="H60" s="191" t="str">
        <f t="shared" si="16"/>
        <v/>
      </c>
      <c r="I60" s="190"/>
      <c r="J60" s="43"/>
      <c r="K60" s="190"/>
      <c r="L60" s="194" t="str">
        <f t="shared" si="15"/>
        <v/>
      </c>
      <c r="M60" s="195" t="str">
        <f t="shared" si="18"/>
        <v xml:space="preserve"> </v>
      </c>
      <c r="N60" s="190"/>
      <c r="O60" s="43"/>
      <c r="P60" s="190"/>
      <c r="Q60" s="194" t="str">
        <f t="shared" si="10"/>
        <v/>
      </c>
      <c r="R60" s="195" t="str">
        <f t="shared" si="11"/>
        <v xml:space="preserve"> </v>
      </c>
    </row>
    <row r="61" spans="1:18" ht="15.75" thickBot="1" x14ac:dyDescent="0.3">
      <c r="A61" s="1205"/>
      <c r="B61" s="201" t="s">
        <v>117</v>
      </c>
      <c r="C61" s="1228"/>
      <c r="D61" s="202"/>
      <c r="E61" s="200"/>
      <c r="F61" s="199" t="str">
        <f t="shared" si="17"/>
        <v/>
      </c>
      <c r="G61" s="200"/>
      <c r="H61" s="191" t="str">
        <f t="shared" si="16"/>
        <v/>
      </c>
      <c r="I61" s="190"/>
      <c r="J61" s="43"/>
      <c r="K61" s="190"/>
      <c r="L61" s="194" t="str">
        <f t="shared" si="15"/>
        <v/>
      </c>
      <c r="M61" s="195" t="str">
        <f t="shared" si="18"/>
        <v xml:space="preserve"> </v>
      </c>
      <c r="N61" s="190"/>
      <c r="O61" s="43"/>
      <c r="P61" s="200"/>
      <c r="Q61" s="194" t="str">
        <f t="shared" si="10"/>
        <v/>
      </c>
      <c r="R61" s="195" t="str">
        <f t="shared" si="11"/>
        <v xml:space="preserve"> </v>
      </c>
    </row>
    <row r="62" spans="1:18" x14ac:dyDescent="0.25">
      <c r="A62" s="1205"/>
      <c r="B62" s="201" t="s">
        <v>118</v>
      </c>
      <c r="C62" s="1235" t="s">
        <v>234</v>
      </c>
      <c r="D62" s="209" t="s">
        <v>528</v>
      </c>
      <c r="E62" s="188">
        <f>'Mobilità alternativa LV2'!G5</f>
        <v>0</v>
      </c>
      <c r="F62" s="199" t="str">
        <f t="shared" si="17"/>
        <v/>
      </c>
      <c r="G62" s="200"/>
      <c r="H62" s="191" t="str">
        <f t="shared" si="16"/>
        <v/>
      </c>
      <c r="I62" s="192">
        <f>'Mobilità alternativa LV2'!F5</f>
        <v>0</v>
      </c>
      <c r="J62" s="193" t="s">
        <v>120</v>
      </c>
      <c r="K62" s="190"/>
      <c r="L62" s="194" t="str">
        <f t="shared" si="15"/>
        <v/>
      </c>
      <c r="M62" s="195" t="str">
        <f>IF(J62=0," ",(CONCATENATE($E$39," / ",J62)))</f>
        <v>kWh / h</v>
      </c>
      <c r="N62" s="190"/>
      <c r="O62" s="43"/>
      <c r="P62" s="190"/>
      <c r="Q62" s="194" t="str">
        <f t="shared" si="10"/>
        <v/>
      </c>
      <c r="R62" s="195" t="str">
        <f t="shared" si="11"/>
        <v xml:space="preserve"> </v>
      </c>
    </row>
    <row r="63" spans="1:18" x14ac:dyDescent="0.25">
      <c r="A63" s="1205"/>
      <c r="B63" s="201" t="s">
        <v>119</v>
      </c>
      <c r="C63" s="1236"/>
      <c r="D63" s="214" t="s">
        <v>349</v>
      </c>
      <c r="E63" s="198">
        <f>'Mobilità alternativa LV2'!D11</f>
        <v>0</v>
      </c>
      <c r="F63" s="199" t="str">
        <f t="shared" si="17"/>
        <v/>
      </c>
      <c r="G63" s="200"/>
      <c r="H63" s="191" t="str">
        <f t="shared" si="16"/>
        <v/>
      </c>
      <c r="I63" s="192">
        <f>'Mobilità alternativa LV2'!C11</f>
        <v>0</v>
      </c>
      <c r="J63" s="193" t="s">
        <v>120</v>
      </c>
      <c r="K63" s="190"/>
      <c r="L63" s="194" t="str">
        <f t="shared" si="15"/>
        <v/>
      </c>
      <c r="M63" s="195" t="str">
        <f>IF(J63=0," ",(CONCATENATE($E$39," / ",J63)))</f>
        <v>kWh / h</v>
      </c>
      <c r="N63" s="190"/>
      <c r="O63" s="215"/>
      <c r="P63" s="190"/>
      <c r="Q63" s="194" t="str">
        <f t="shared" si="10"/>
        <v/>
      </c>
      <c r="R63" s="195" t="str">
        <f t="shared" si="11"/>
        <v xml:space="preserve"> </v>
      </c>
    </row>
    <row r="64" spans="1:18" x14ac:dyDescent="0.25">
      <c r="A64" s="1205"/>
      <c r="B64" s="201" t="s">
        <v>121</v>
      </c>
      <c r="C64" s="1237"/>
      <c r="D64" s="216"/>
      <c r="E64" s="203"/>
      <c r="F64" s="199" t="str">
        <f t="shared" si="17"/>
        <v/>
      </c>
      <c r="G64" s="200"/>
      <c r="H64" s="191" t="str">
        <f t="shared" si="16"/>
        <v/>
      </c>
      <c r="I64" s="190"/>
      <c r="J64" s="43"/>
      <c r="K64" s="190"/>
      <c r="L64" s="194" t="str">
        <f>IF(I64=0,"",E64/I64)</f>
        <v/>
      </c>
      <c r="M64" s="195" t="str">
        <f>IF(J64=0," ",(CONCATENATE($E$39," / ",J64)))</f>
        <v xml:space="preserve"> </v>
      </c>
      <c r="N64" s="190"/>
      <c r="O64" s="43"/>
      <c r="P64" s="190"/>
      <c r="Q64" s="194" t="str">
        <f t="shared" si="10"/>
        <v/>
      </c>
      <c r="R64" s="195" t="str">
        <f t="shared" si="11"/>
        <v xml:space="preserve"> </v>
      </c>
    </row>
    <row r="65" spans="1:18" ht="15.75" thickBot="1" x14ac:dyDescent="0.3">
      <c r="A65" s="1225"/>
      <c r="B65" s="201" t="s">
        <v>488</v>
      </c>
      <c r="C65" s="1238"/>
      <c r="D65" s="216"/>
      <c r="E65" s="203"/>
      <c r="F65" s="199" t="str">
        <f t="shared" si="17"/>
        <v/>
      </c>
      <c r="G65" s="200"/>
      <c r="H65" s="191" t="str">
        <f t="shared" si="16"/>
        <v/>
      </c>
      <c r="I65" s="190"/>
      <c r="J65" s="43"/>
      <c r="K65" s="190"/>
      <c r="L65" s="194" t="str">
        <f t="shared" ref="L65" si="19">IF(I65=0,"",E65/I65)</f>
        <v/>
      </c>
      <c r="M65" s="195" t="str">
        <f>IF(J65=0," ",(CONCATENATE($E$39," / ",J65)))</f>
        <v xml:space="preserve"> </v>
      </c>
      <c r="N65" s="190"/>
      <c r="O65" s="43"/>
      <c r="P65" s="190"/>
      <c r="Q65" s="194" t="str">
        <f t="shared" si="10"/>
        <v/>
      </c>
      <c r="R65" s="195" t="str">
        <f t="shared" si="11"/>
        <v xml:space="preserve"> </v>
      </c>
    </row>
    <row r="66" spans="1:18" ht="15.75" thickBot="1" x14ac:dyDescent="0.3">
      <c r="A66" s="1239"/>
      <c r="B66" s="1240"/>
      <c r="C66" s="1240"/>
      <c r="D66" s="1240"/>
      <c r="E66" s="1240"/>
      <c r="F66" s="1240"/>
      <c r="G66" s="1240"/>
      <c r="H66" s="1240"/>
      <c r="I66" s="1240"/>
      <c r="J66" s="1240"/>
      <c r="K66" s="1240"/>
      <c r="L66" s="1240"/>
      <c r="M66" s="1240"/>
      <c r="N66" s="1240"/>
      <c r="O66" s="1240"/>
      <c r="P66" s="1240"/>
      <c r="Q66" s="1240"/>
      <c r="R66" s="1240"/>
    </row>
    <row r="67" spans="1:18" ht="89.25" customHeight="1" thickBot="1" x14ac:dyDescent="0.3">
      <c r="A67" s="178" t="s">
        <v>94</v>
      </c>
      <c r="B67" s="217" t="s">
        <v>122</v>
      </c>
      <c r="C67" s="218"/>
      <c r="D67" s="219" t="s">
        <v>123</v>
      </c>
      <c r="E67" s="220">
        <f>SUM(E68:E129)</f>
        <v>0</v>
      </c>
      <c r="F67" s="221" t="str">
        <f>IF(E67=0,"",(E67*0.187*10^-3))</f>
        <v/>
      </c>
      <c r="G67" s="220"/>
      <c r="H67" s="222" t="str">
        <f>IF(E67=0,"",(E67/$O$3))</f>
        <v/>
      </c>
      <c r="I67" s="176" t="s">
        <v>47</v>
      </c>
      <c r="J67" s="177" t="s">
        <v>46</v>
      </c>
      <c r="K67" s="176" t="s">
        <v>85</v>
      </c>
      <c r="L67" s="223" t="s">
        <v>47</v>
      </c>
      <c r="M67" s="177" t="s">
        <v>97</v>
      </c>
      <c r="N67" s="224" t="s">
        <v>47</v>
      </c>
      <c r="O67" s="225" t="s">
        <v>46</v>
      </c>
      <c r="P67" s="226" t="s">
        <v>85</v>
      </c>
      <c r="Q67" s="227" t="s">
        <v>47</v>
      </c>
      <c r="R67" s="228" t="s">
        <v>124</v>
      </c>
    </row>
    <row r="68" spans="1:18" x14ac:dyDescent="0.25">
      <c r="A68" s="218" t="s">
        <v>98</v>
      </c>
      <c r="B68" s="229" t="s">
        <v>125</v>
      </c>
      <c r="C68" s="1226" t="s">
        <v>231</v>
      </c>
      <c r="D68" s="230"/>
      <c r="E68" s="231"/>
      <c r="F68" s="232" t="str">
        <f>IF(E68=0,"",(E68*0.187*10^-3))</f>
        <v/>
      </c>
      <c r="G68" s="233"/>
      <c r="H68" s="234" t="str">
        <f t="shared" ref="H68:H80" si="20">IF(E68=0,"",(E68/$O$3))</f>
        <v/>
      </c>
      <c r="I68" s="233"/>
      <c r="J68" s="235"/>
      <c r="K68" s="233"/>
      <c r="L68" s="236" t="str">
        <f t="shared" ref="L68:L80" si="21">IF(I68=0,"",E68/I68)</f>
        <v/>
      </c>
      <c r="M68" s="237" t="str">
        <f>IF(J68=0," ",(CONCATENATE($E$39," / ",J68)))</f>
        <v xml:space="preserve"> </v>
      </c>
      <c r="N68" s="238"/>
      <c r="O68" s="235"/>
      <c r="P68" s="233"/>
      <c r="Q68" s="236" t="str">
        <f t="shared" ref="Q68:Q80" si="22">IF(N68=0,"",E68/N68)</f>
        <v/>
      </c>
      <c r="R68" s="237" t="str">
        <f>IF(O68=0," ",(CONCATENATE($E$39," / ",O68)))</f>
        <v xml:space="preserve"> </v>
      </c>
    </row>
    <row r="69" spans="1:18" x14ac:dyDescent="0.25">
      <c r="A69" s="239"/>
      <c r="B69" s="240" t="s">
        <v>128</v>
      </c>
      <c r="C69" s="1227"/>
      <c r="D69" s="241"/>
      <c r="E69" s="242"/>
      <c r="F69" s="243" t="str">
        <f>IF(E69=0,"",(E69*0.187*10^-3))</f>
        <v/>
      </c>
      <c r="G69" s="242"/>
      <c r="H69" s="191" t="str">
        <f t="shared" si="20"/>
        <v/>
      </c>
      <c r="I69" s="242"/>
      <c r="J69" s="43"/>
      <c r="K69" s="190"/>
      <c r="L69" s="194" t="str">
        <f t="shared" si="21"/>
        <v/>
      </c>
      <c r="M69" s="195" t="str">
        <f>IF(J69=0," ",(CONCATENATE($E$39," / ",J69)))</f>
        <v xml:space="preserve"> </v>
      </c>
      <c r="N69" s="244"/>
      <c r="O69" s="245"/>
      <c r="P69" s="190"/>
      <c r="Q69" s="194" t="str">
        <f>IF(N69=0,"",E69/N69)</f>
        <v/>
      </c>
      <c r="R69" s="195" t="str">
        <f>IF(O69=0," ",(CONCATENATE($E$39," / ",O69)))</f>
        <v xml:space="preserve"> </v>
      </c>
    </row>
    <row r="70" spans="1:18" x14ac:dyDescent="0.25">
      <c r="A70" s="239"/>
      <c r="B70" s="246" t="s">
        <v>130</v>
      </c>
      <c r="C70" s="1227"/>
      <c r="D70" s="247"/>
      <c r="E70" s="248"/>
      <c r="F70" s="243" t="str">
        <f t="shared" ref="F70:F79" si="23">IF(E70=0,"",(E70*0.187*10^-3))</f>
        <v/>
      </c>
      <c r="G70" s="248"/>
      <c r="H70" s="191" t="str">
        <f t="shared" si="20"/>
        <v/>
      </c>
      <c r="I70" s="248"/>
      <c r="K70" s="200"/>
      <c r="L70" s="194" t="str">
        <f t="shared" si="21"/>
        <v/>
      </c>
      <c r="M70" s="195" t="str">
        <f>IF(J70=0," ",(CONCATENATE($E$39," / ",J70)))</f>
        <v xml:space="preserve"> </v>
      </c>
      <c r="N70" s="249"/>
      <c r="O70" s="250"/>
      <c r="P70" s="200"/>
      <c r="Q70" s="194" t="str">
        <f t="shared" si="22"/>
        <v/>
      </c>
      <c r="R70" s="195" t="str">
        <f t="shared" ref="R70:R80" si="24">IF(O70=0," ",(CONCATENATE($E$39," / ",O70)))</f>
        <v xml:space="preserve"> </v>
      </c>
    </row>
    <row r="71" spans="1:18" x14ac:dyDescent="0.25">
      <c r="A71" s="239"/>
      <c r="B71" s="246" t="s">
        <v>131</v>
      </c>
      <c r="C71" s="1227"/>
      <c r="D71" s="251" t="s">
        <v>467</v>
      </c>
      <c r="E71" s="252"/>
      <c r="F71" s="253" t="str">
        <f t="shared" si="23"/>
        <v/>
      </c>
      <c r="G71" s="252"/>
      <c r="H71" s="254" t="str">
        <f t="shared" si="20"/>
        <v/>
      </c>
      <c r="I71" s="252"/>
      <c r="J71" s="255"/>
      <c r="K71" s="256"/>
      <c r="L71" s="257" t="str">
        <f t="shared" si="21"/>
        <v/>
      </c>
      <c r="M71" s="258" t="str">
        <f>IF(J71=0," ",(CONCATENATE($E$39," / ",J71)))</f>
        <v xml:space="preserve"> </v>
      </c>
      <c r="N71" s="259"/>
      <c r="O71" s="260"/>
      <c r="P71" s="256"/>
      <c r="Q71" s="257" t="str">
        <f t="shared" si="22"/>
        <v/>
      </c>
      <c r="R71" s="258" t="str">
        <f t="shared" si="24"/>
        <v xml:space="preserve"> </v>
      </c>
    </row>
    <row r="72" spans="1:18" ht="15.75" thickBot="1" x14ac:dyDescent="0.3">
      <c r="A72" s="239"/>
      <c r="B72" s="246" t="s">
        <v>132</v>
      </c>
      <c r="C72" s="1228"/>
      <c r="D72" s="261" t="s">
        <v>468</v>
      </c>
      <c r="E72" s="262">
        <f>'Autobus urbani LV2'!A16</f>
        <v>0</v>
      </c>
      <c r="F72" s="243" t="str">
        <f>IF(E72=0,"",(E72*0.187*10^-3))</f>
        <v/>
      </c>
      <c r="G72" s="248"/>
      <c r="H72" s="191" t="str">
        <f t="shared" si="20"/>
        <v/>
      </c>
      <c r="I72" s="263">
        <f>'Autobus urbani LV2'!A4</f>
        <v>0</v>
      </c>
      <c r="J72" s="264" t="s">
        <v>500</v>
      </c>
      <c r="K72" s="200"/>
      <c r="L72" s="194" t="str">
        <f t="shared" si="21"/>
        <v/>
      </c>
      <c r="M72" s="195" t="str">
        <f t="shared" ref="M72:M80" si="25">IF(J72=0," ",(CONCATENATE($E$39," / ",J72)))</f>
        <v xml:space="preserve">kWh / km rete </v>
      </c>
      <c r="N72" s="249"/>
      <c r="O72" s="250"/>
      <c r="P72" s="200"/>
      <c r="Q72" s="194" t="str">
        <f t="shared" si="22"/>
        <v/>
      </c>
      <c r="R72" s="195" t="str">
        <f t="shared" si="24"/>
        <v xml:space="preserve"> </v>
      </c>
    </row>
    <row r="73" spans="1:18" x14ac:dyDescent="0.25">
      <c r="A73" s="1205" t="s">
        <v>98</v>
      </c>
      <c r="B73" s="246" t="s">
        <v>133</v>
      </c>
      <c r="C73" s="1232" t="s">
        <v>149</v>
      </c>
      <c r="D73" s="265"/>
      <c r="E73" s="200"/>
      <c r="F73" s="243" t="str">
        <f t="shared" si="23"/>
        <v/>
      </c>
      <c r="G73" s="200"/>
      <c r="H73" s="191" t="str">
        <f t="shared" si="20"/>
        <v/>
      </c>
      <c r="I73" s="190"/>
      <c r="J73" s="250"/>
      <c r="K73" s="200"/>
      <c r="L73" s="194" t="str">
        <f t="shared" si="21"/>
        <v/>
      </c>
      <c r="M73" s="195" t="str">
        <f t="shared" si="25"/>
        <v xml:space="preserve"> </v>
      </c>
      <c r="N73" s="249"/>
      <c r="O73" s="250"/>
      <c r="P73" s="200"/>
      <c r="Q73" s="194" t="str">
        <f t="shared" si="22"/>
        <v/>
      </c>
      <c r="R73" s="195" t="str">
        <f t="shared" si="24"/>
        <v xml:space="preserve"> </v>
      </c>
    </row>
    <row r="74" spans="1:18" x14ac:dyDescent="0.25">
      <c r="A74" s="1205"/>
      <c r="B74" s="246" t="s">
        <v>134</v>
      </c>
      <c r="C74" s="1233"/>
      <c r="D74" s="247"/>
      <c r="E74" s="200"/>
      <c r="F74" s="243" t="str">
        <f t="shared" si="23"/>
        <v/>
      </c>
      <c r="G74" s="200"/>
      <c r="H74" s="191" t="str">
        <f t="shared" si="20"/>
        <v/>
      </c>
      <c r="I74" s="190"/>
      <c r="J74" s="250"/>
      <c r="K74" s="200"/>
      <c r="L74" s="194" t="str">
        <f t="shared" si="21"/>
        <v/>
      </c>
      <c r="M74" s="195" t="str">
        <f t="shared" si="25"/>
        <v xml:space="preserve"> </v>
      </c>
      <c r="N74" s="249"/>
      <c r="O74" s="250"/>
      <c r="P74" s="200"/>
      <c r="Q74" s="194" t="str">
        <f t="shared" si="22"/>
        <v/>
      </c>
      <c r="R74" s="195" t="str">
        <f t="shared" si="24"/>
        <v xml:space="preserve"> </v>
      </c>
    </row>
    <row r="75" spans="1:18" x14ac:dyDescent="0.25">
      <c r="A75" s="1205"/>
      <c r="B75" s="246" t="s">
        <v>135</v>
      </c>
      <c r="C75" s="1233"/>
      <c r="D75" s="247"/>
      <c r="E75" s="200"/>
      <c r="F75" s="243" t="str">
        <f t="shared" si="23"/>
        <v/>
      </c>
      <c r="G75" s="200"/>
      <c r="H75" s="191" t="str">
        <f t="shared" si="20"/>
        <v/>
      </c>
      <c r="I75" s="190"/>
      <c r="J75" s="250"/>
      <c r="K75" s="200"/>
      <c r="L75" s="194" t="str">
        <f t="shared" si="21"/>
        <v/>
      </c>
      <c r="M75" s="195" t="str">
        <f t="shared" si="25"/>
        <v xml:space="preserve"> </v>
      </c>
      <c r="N75" s="249"/>
      <c r="O75" s="250"/>
      <c r="P75" s="200"/>
      <c r="Q75" s="194" t="str">
        <f t="shared" si="22"/>
        <v/>
      </c>
      <c r="R75" s="195" t="str">
        <f t="shared" si="24"/>
        <v xml:space="preserve"> </v>
      </c>
    </row>
    <row r="76" spans="1:18" x14ac:dyDescent="0.25">
      <c r="A76" s="1205"/>
      <c r="B76" s="246" t="s">
        <v>137</v>
      </c>
      <c r="C76" s="1233"/>
      <c r="D76" s="247"/>
      <c r="E76" s="200"/>
      <c r="F76" s="243" t="str">
        <f t="shared" si="23"/>
        <v/>
      </c>
      <c r="G76" s="200"/>
      <c r="H76" s="191" t="str">
        <f t="shared" si="20"/>
        <v/>
      </c>
      <c r="I76" s="190"/>
      <c r="J76" s="250"/>
      <c r="K76" s="200"/>
      <c r="L76" s="194" t="str">
        <f t="shared" si="21"/>
        <v/>
      </c>
      <c r="M76" s="195" t="str">
        <f t="shared" si="25"/>
        <v xml:space="preserve"> </v>
      </c>
      <c r="N76" s="249"/>
      <c r="O76" s="250"/>
      <c r="P76" s="200"/>
      <c r="Q76" s="194" t="str">
        <f t="shared" si="22"/>
        <v/>
      </c>
      <c r="R76" s="195" t="str">
        <f t="shared" si="24"/>
        <v xml:space="preserve"> </v>
      </c>
    </row>
    <row r="77" spans="1:18" x14ac:dyDescent="0.25">
      <c r="A77" s="1205"/>
      <c r="B77" s="246" t="s">
        <v>139</v>
      </c>
      <c r="C77" s="1233"/>
      <c r="D77" s="266" t="s">
        <v>467</v>
      </c>
      <c r="E77" s="256"/>
      <c r="F77" s="253" t="str">
        <f t="shared" si="23"/>
        <v/>
      </c>
      <c r="G77" s="256"/>
      <c r="H77" s="254" t="str">
        <f t="shared" si="20"/>
        <v/>
      </c>
      <c r="I77" s="256"/>
      <c r="J77" s="260"/>
      <c r="K77" s="256"/>
      <c r="L77" s="257" t="str">
        <f t="shared" si="21"/>
        <v/>
      </c>
      <c r="M77" s="258" t="str">
        <f t="shared" si="25"/>
        <v xml:space="preserve"> </v>
      </c>
      <c r="N77" s="267"/>
      <c r="O77" s="268"/>
      <c r="P77" s="256"/>
      <c r="Q77" s="257" t="str">
        <f t="shared" si="22"/>
        <v/>
      </c>
      <c r="R77" s="258" t="str">
        <f t="shared" si="24"/>
        <v xml:space="preserve"> </v>
      </c>
    </row>
    <row r="78" spans="1:18" x14ac:dyDescent="0.25">
      <c r="A78" s="1205"/>
      <c r="B78" s="246" t="s">
        <v>141</v>
      </c>
      <c r="C78" s="1233"/>
      <c r="D78" s="269" t="s">
        <v>155</v>
      </c>
      <c r="E78" s="263">
        <f>'Tram-Filobus LV2'!E11</f>
        <v>0</v>
      </c>
      <c r="F78" s="243" t="str">
        <f t="shared" si="23"/>
        <v/>
      </c>
      <c r="G78" s="248"/>
      <c r="H78" s="191" t="str">
        <f t="shared" si="20"/>
        <v/>
      </c>
      <c r="I78" s="192">
        <f>'Tram-Filobus LV2'!A5</f>
        <v>0</v>
      </c>
      <c r="J78" s="264" t="s">
        <v>500</v>
      </c>
      <c r="K78" s="200"/>
      <c r="L78" s="194" t="str">
        <f t="shared" si="21"/>
        <v/>
      </c>
      <c r="M78" s="195" t="str">
        <f t="shared" si="25"/>
        <v xml:space="preserve">kWh / km rete </v>
      </c>
      <c r="N78" s="249"/>
      <c r="O78" s="250"/>
      <c r="P78" s="200"/>
      <c r="Q78" s="194" t="str">
        <f t="shared" si="22"/>
        <v/>
      </c>
      <c r="R78" s="195" t="str">
        <f t="shared" si="24"/>
        <v xml:space="preserve"> </v>
      </c>
    </row>
    <row r="79" spans="1:18" x14ac:dyDescent="0.25">
      <c r="A79" s="1205"/>
      <c r="B79" s="246" t="s">
        <v>143</v>
      </c>
      <c r="C79" s="1233"/>
      <c r="D79" s="261" t="s">
        <v>157</v>
      </c>
      <c r="E79" s="263">
        <f>'Tram-Filobus LV2'!D11</f>
        <v>0</v>
      </c>
      <c r="F79" s="243" t="str">
        <f t="shared" si="23"/>
        <v/>
      </c>
      <c r="G79" s="248"/>
      <c r="H79" s="191" t="str">
        <f t="shared" si="20"/>
        <v/>
      </c>
      <c r="I79" s="262">
        <f>'Tram-Filobus LV2'!A5</f>
        <v>0</v>
      </c>
      <c r="J79" s="264" t="s">
        <v>500</v>
      </c>
      <c r="K79" s="200"/>
      <c r="L79" s="194" t="str">
        <f t="shared" si="21"/>
        <v/>
      </c>
      <c r="M79" s="195" t="str">
        <f t="shared" si="25"/>
        <v xml:space="preserve">kWh / km rete </v>
      </c>
      <c r="N79" s="249"/>
      <c r="O79" s="250"/>
      <c r="P79" s="200"/>
      <c r="Q79" s="194" t="str">
        <f t="shared" si="22"/>
        <v/>
      </c>
      <c r="R79" s="195" t="str">
        <f t="shared" si="24"/>
        <v xml:space="preserve"> </v>
      </c>
    </row>
    <row r="80" spans="1:18" ht="15.75" thickBot="1" x14ac:dyDescent="0.3">
      <c r="A80" s="1205"/>
      <c r="B80" s="246" t="s">
        <v>145</v>
      </c>
      <c r="C80" s="1234"/>
      <c r="D80" s="269" t="s">
        <v>147</v>
      </c>
      <c r="E80" s="200"/>
      <c r="F80" s="243" t="str">
        <f>IF(E80=0,"",(E80*0.187*10^-3))</f>
        <v/>
      </c>
      <c r="G80" s="200"/>
      <c r="H80" s="270" t="str">
        <f t="shared" si="20"/>
        <v/>
      </c>
      <c r="I80" s="200"/>
      <c r="J80" s="43"/>
      <c r="K80" s="200"/>
      <c r="L80" s="194" t="str">
        <f t="shared" si="21"/>
        <v/>
      </c>
      <c r="M80" s="195" t="str">
        <f t="shared" si="25"/>
        <v xml:space="preserve"> </v>
      </c>
      <c r="N80" s="249"/>
      <c r="O80" s="43"/>
      <c r="P80" s="200"/>
      <c r="Q80" s="194" t="str">
        <f t="shared" si="22"/>
        <v/>
      </c>
      <c r="R80" s="195" t="str">
        <f t="shared" si="24"/>
        <v xml:space="preserve"> </v>
      </c>
    </row>
    <row r="81" spans="1:18" x14ac:dyDescent="0.25">
      <c r="A81" s="1205"/>
      <c r="B81" s="246" t="s">
        <v>146</v>
      </c>
      <c r="C81" s="1235" t="s">
        <v>589</v>
      </c>
      <c r="D81" s="271" t="s">
        <v>449</v>
      </c>
      <c r="E81" s="192">
        <f>'Metropolitana-Treni LV2'!M16</f>
        <v>0</v>
      </c>
      <c r="F81" s="272" t="str">
        <f>IF(E81=0,"",(E81*0.187*10^-3))</f>
        <v/>
      </c>
      <c r="G81" s="190"/>
      <c r="H81" s="191" t="str">
        <f>IF(E81=0,"",(E81/$O$3))</f>
        <v/>
      </c>
      <c r="I81" s="190"/>
      <c r="J81" s="273"/>
      <c r="K81" s="190"/>
      <c r="L81" s="274" t="str">
        <f>IF(I81=0,"",E81/I81)</f>
        <v/>
      </c>
      <c r="M81" s="275" t="str">
        <f>IF(J81=0," ",(CONCATENATE($E$39," / ",J81)))</f>
        <v xml:space="preserve"> </v>
      </c>
      <c r="N81" s="244"/>
      <c r="O81" s="245"/>
      <c r="P81" s="190"/>
      <c r="Q81" s="274" t="str">
        <f>IF(N81=0,"",E81/N81)</f>
        <v/>
      </c>
      <c r="R81" s="275" t="str">
        <f>IF(O81=0," ",(CONCATENATE($E$39," / ",O81)))</f>
        <v xml:space="preserve"> </v>
      </c>
    </row>
    <row r="82" spans="1:18" x14ac:dyDescent="0.25">
      <c r="A82" s="1205"/>
      <c r="B82" s="246" t="s">
        <v>148</v>
      </c>
      <c r="C82" s="1236"/>
      <c r="D82" s="276"/>
      <c r="E82" s="200"/>
      <c r="F82" s="243" t="str">
        <f t="shared" ref="F82:F129" si="26">IF(E82=0,"",(E82*0.187*10^-3))</f>
        <v/>
      </c>
      <c r="G82" s="200"/>
      <c r="H82" s="191" t="str">
        <f t="shared" ref="H82:H129" si="27">IF(E82=0,"",(E82/$O$3))</f>
        <v/>
      </c>
      <c r="I82" s="200"/>
      <c r="J82" s="43"/>
      <c r="K82" s="200"/>
      <c r="L82" s="194" t="str">
        <f>IF(I82=0,"",E82/I82)</f>
        <v/>
      </c>
      <c r="M82" s="195" t="str">
        <f t="shared" ref="M82:M129" si="28">IF(J82=0," ",(CONCATENATE($E$39," / ",J82)))</f>
        <v xml:space="preserve"> </v>
      </c>
      <c r="N82" s="277"/>
      <c r="O82" s="278"/>
      <c r="P82" s="200"/>
      <c r="Q82" s="194" t="str">
        <f>IF(N82=0,"",E82/N82)</f>
        <v/>
      </c>
      <c r="R82" s="195" t="str">
        <f>IF(O82=0," ",(CONCATENATE($E$39," / ",O82)))</f>
        <v xml:space="preserve"> </v>
      </c>
    </row>
    <row r="83" spans="1:18" x14ac:dyDescent="0.25">
      <c r="A83" s="1205"/>
      <c r="B83" s="246" t="s">
        <v>150</v>
      </c>
      <c r="C83" s="1236"/>
      <c r="D83" s="279"/>
      <c r="E83" s="200"/>
      <c r="F83" s="243" t="str">
        <f t="shared" si="26"/>
        <v/>
      </c>
      <c r="G83" s="200"/>
      <c r="H83" s="191" t="str">
        <f t="shared" si="27"/>
        <v/>
      </c>
      <c r="I83" s="200"/>
      <c r="J83" s="250"/>
      <c r="K83" s="200"/>
      <c r="L83" s="194" t="str">
        <f t="shared" ref="L83:L129" si="29">IF(I83=0,"",E83/I83)</f>
        <v/>
      </c>
      <c r="M83" s="195" t="str">
        <f t="shared" si="28"/>
        <v xml:space="preserve"> </v>
      </c>
      <c r="N83" s="277"/>
      <c r="O83" s="278"/>
      <c r="P83" s="200"/>
      <c r="Q83" s="194" t="str">
        <f t="shared" ref="Q83:Q129" si="30">IF(N83=0,"",E83/N83)</f>
        <v/>
      </c>
      <c r="R83" s="195" t="str">
        <f t="shared" ref="R83:R129" si="31">IF(O83=0," ",(CONCATENATE($E$39," / ",O83)))</f>
        <v xml:space="preserve"> </v>
      </c>
    </row>
    <row r="84" spans="1:18" x14ac:dyDescent="0.25">
      <c r="A84" s="1205"/>
      <c r="B84" s="246" t="s">
        <v>151</v>
      </c>
      <c r="C84" s="1236"/>
      <c r="D84" s="279"/>
      <c r="E84" s="200"/>
      <c r="F84" s="243" t="str">
        <f t="shared" si="26"/>
        <v/>
      </c>
      <c r="G84" s="200"/>
      <c r="H84" s="191" t="str">
        <f t="shared" si="27"/>
        <v/>
      </c>
      <c r="I84" s="200"/>
      <c r="J84" s="250"/>
      <c r="K84" s="200"/>
      <c r="L84" s="194" t="str">
        <f t="shared" si="29"/>
        <v/>
      </c>
      <c r="M84" s="195" t="str">
        <f t="shared" si="28"/>
        <v xml:space="preserve"> </v>
      </c>
      <c r="N84" s="277"/>
      <c r="O84" s="278"/>
      <c r="P84" s="200"/>
      <c r="Q84" s="194" t="str">
        <f>IF(N84=0,"",E84/N84)</f>
        <v/>
      </c>
      <c r="R84" s="195" t="str">
        <f>IF(O84=0," ",(CONCATENATE($E$39," / ",O84)))</f>
        <v xml:space="preserve"> </v>
      </c>
    </row>
    <row r="85" spans="1:18" x14ac:dyDescent="0.25">
      <c r="A85" s="1205"/>
      <c r="B85" s="246" t="s">
        <v>152</v>
      </c>
      <c r="C85" s="1236"/>
      <c r="D85" s="266" t="s">
        <v>467</v>
      </c>
      <c r="E85" s="256"/>
      <c r="F85" s="253" t="str">
        <f t="shared" ref="F85:F93" si="32">IF(E85=0,"",(E85*0.187*10^-3))</f>
        <v/>
      </c>
      <c r="G85" s="256"/>
      <c r="H85" s="254" t="str">
        <f t="shared" ref="H85:H95" si="33">IF(E85=0,"",(E85/$O$3))</f>
        <v/>
      </c>
      <c r="I85" s="256"/>
      <c r="J85" s="255"/>
      <c r="K85" s="256"/>
      <c r="L85" s="257" t="str">
        <f t="shared" ref="L85:L93" si="34">IF(I85=0,"",E85/I85)</f>
        <v/>
      </c>
      <c r="M85" s="258" t="str">
        <f t="shared" ref="M85:M95" si="35">IF(J85=0," ",(CONCATENATE($E$39," / ",J85)))</f>
        <v xml:space="preserve"> </v>
      </c>
      <c r="N85" s="267"/>
      <c r="O85" s="268"/>
      <c r="P85" s="256"/>
      <c r="Q85" s="257" t="str">
        <f t="shared" ref="Q85:Q93" si="36">IF(N85=0,"",E85/N85)</f>
        <v/>
      </c>
      <c r="R85" s="258" t="str">
        <f t="shared" ref="R85:R93" si="37">IF(O85=0," ",(CONCATENATE($E$39," / ",O85)))</f>
        <v xml:space="preserve"> </v>
      </c>
    </row>
    <row r="86" spans="1:18" x14ac:dyDescent="0.25">
      <c r="A86" s="1205"/>
      <c r="B86" s="246" t="s">
        <v>153</v>
      </c>
      <c r="C86" s="1236"/>
      <c r="D86" s="280" t="s">
        <v>447</v>
      </c>
      <c r="E86" s="263">
        <f>'Metropolitana-Treni LV2'!H16</f>
        <v>0</v>
      </c>
      <c r="F86" s="243" t="str">
        <f t="shared" si="32"/>
        <v/>
      </c>
      <c r="G86" s="200"/>
      <c r="H86" s="191" t="str">
        <f t="shared" si="33"/>
        <v/>
      </c>
      <c r="I86" s="192">
        <f>'Metropolitana-Treni LV2'!E5</f>
        <v>0</v>
      </c>
      <c r="J86" s="193" t="s">
        <v>127</v>
      </c>
      <c r="K86" s="200"/>
      <c r="L86" s="194" t="str">
        <f t="shared" si="34"/>
        <v/>
      </c>
      <c r="M86" s="195" t="str">
        <f t="shared" si="35"/>
        <v>kWh / m²</v>
      </c>
      <c r="N86" s="277"/>
      <c r="O86" s="278"/>
      <c r="P86" s="200"/>
      <c r="Q86" s="194" t="str">
        <f t="shared" si="36"/>
        <v/>
      </c>
      <c r="R86" s="195" t="str">
        <f t="shared" si="37"/>
        <v xml:space="preserve"> </v>
      </c>
    </row>
    <row r="87" spans="1:18" x14ac:dyDescent="0.25">
      <c r="A87" s="1205"/>
      <c r="B87" s="246" t="s">
        <v>154</v>
      </c>
      <c r="C87" s="1236"/>
      <c r="D87" s="280" t="s">
        <v>136</v>
      </c>
      <c r="E87" s="263">
        <f>'Metropolitana-Treni LV2'!D16</f>
        <v>0</v>
      </c>
      <c r="F87" s="243" t="str">
        <f t="shared" si="32"/>
        <v/>
      </c>
      <c r="G87" s="200"/>
      <c r="H87" s="191" t="str">
        <f t="shared" si="33"/>
        <v/>
      </c>
      <c r="I87" s="192">
        <f>'Metropolitana-Treni LV2'!E5</f>
        <v>0</v>
      </c>
      <c r="J87" s="193" t="s">
        <v>127</v>
      </c>
      <c r="K87" s="200"/>
      <c r="L87" s="194" t="str">
        <f t="shared" si="34"/>
        <v/>
      </c>
      <c r="M87" s="195" t="str">
        <f t="shared" si="35"/>
        <v>kWh / m²</v>
      </c>
      <c r="N87" s="277"/>
      <c r="O87" s="278"/>
      <c r="P87" s="200"/>
      <c r="Q87" s="194" t="str">
        <f t="shared" si="36"/>
        <v/>
      </c>
      <c r="R87" s="195" t="str">
        <f t="shared" si="37"/>
        <v xml:space="preserve"> </v>
      </c>
    </row>
    <row r="88" spans="1:18" x14ac:dyDescent="0.25">
      <c r="A88" s="1205"/>
      <c r="B88" s="246" t="s">
        <v>156</v>
      </c>
      <c r="C88" s="1236"/>
      <c r="D88" s="281" t="s">
        <v>138</v>
      </c>
      <c r="E88" s="263">
        <f>'Metropolitana-Treni LV2'!E16</f>
        <v>0</v>
      </c>
      <c r="F88" s="243" t="str">
        <f t="shared" si="32"/>
        <v/>
      </c>
      <c r="G88" s="200"/>
      <c r="H88" s="191" t="str">
        <f t="shared" si="33"/>
        <v/>
      </c>
      <c r="I88" s="192">
        <f>'Metropolitana-Treni LV2'!E5</f>
        <v>0</v>
      </c>
      <c r="J88" s="193" t="s">
        <v>127</v>
      </c>
      <c r="K88" s="200"/>
      <c r="L88" s="194" t="str">
        <f t="shared" si="34"/>
        <v/>
      </c>
      <c r="M88" s="195" t="str">
        <f t="shared" si="35"/>
        <v>kWh / m²</v>
      </c>
      <c r="N88" s="277"/>
      <c r="O88" s="278"/>
      <c r="P88" s="200"/>
      <c r="Q88" s="194" t="str">
        <f t="shared" si="36"/>
        <v/>
      </c>
      <c r="R88" s="195" t="str">
        <f t="shared" si="37"/>
        <v xml:space="preserve"> </v>
      </c>
    </row>
    <row r="89" spans="1:18" x14ac:dyDescent="0.25">
      <c r="A89" s="1205"/>
      <c r="B89" s="246" t="s">
        <v>158</v>
      </c>
      <c r="C89" s="1236"/>
      <c r="D89" s="281" t="s">
        <v>140</v>
      </c>
      <c r="E89" s="263">
        <f>'Metropolitana-Treni LV2'!F16</f>
        <v>0</v>
      </c>
      <c r="F89" s="243" t="str">
        <f t="shared" si="32"/>
        <v/>
      </c>
      <c r="G89" s="200"/>
      <c r="H89" s="191" t="str">
        <f t="shared" si="33"/>
        <v/>
      </c>
      <c r="I89" s="192">
        <f>'Metropolitana-Treni LV2'!E5</f>
        <v>0</v>
      </c>
      <c r="J89" s="264" t="s">
        <v>127</v>
      </c>
      <c r="K89" s="200"/>
      <c r="L89" s="194" t="str">
        <f t="shared" si="34"/>
        <v/>
      </c>
      <c r="M89" s="195" t="str">
        <f t="shared" si="35"/>
        <v>kWh / m²</v>
      </c>
      <c r="N89" s="277"/>
      <c r="O89" s="278"/>
      <c r="P89" s="200"/>
      <c r="Q89" s="194" t="str">
        <f t="shared" si="36"/>
        <v/>
      </c>
      <c r="R89" s="195" t="str">
        <f t="shared" si="37"/>
        <v xml:space="preserve"> </v>
      </c>
    </row>
    <row r="90" spans="1:18" x14ac:dyDescent="0.25">
      <c r="A90" s="1205"/>
      <c r="B90" s="246" t="s">
        <v>159</v>
      </c>
      <c r="C90" s="1236"/>
      <c r="D90" s="281" t="s">
        <v>519</v>
      </c>
      <c r="E90" s="263">
        <f>'Metropolitana-Treni LV2'!G16</f>
        <v>0</v>
      </c>
      <c r="F90" s="243"/>
      <c r="G90" s="200"/>
      <c r="H90" s="191" t="str">
        <f t="shared" si="33"/>
        <v/>
      </c>
      <c r="I90" s="192">
        <f>'Metropolitana-Treni LV2'!E5</f>
        <v>0</v>
      </c>
      <c r="J90" s="264" t="s">
        <v>127</v>
      </c>
      <c r="K90" s="200"/>
      <c r="L90" s="194"/>
      <c r="M90" s="195" t="str">
        <f t="shared" si="35"/>
        <v>kWh / m²</v>
      </c>
      <c r="N90" s="277"/>
      <c r="O90" s="278"/>
      <c r="P90" s="200"/>
      <c r="Q90" s="194" t="str">
        <f t="shared" si="36"/>
        <v/>
      </c>
      <c r="R90" s="195" t="str">
        <f t="shared" si="37"/>
        <v xml:space="preserve"> </v>
      </c>
    </row>
    <row r="91" spans="1:18" x14ac:dyDescent="0.25">
      <c r="A91" s="1205"/>
      <c r="B91" s="246" t="s">
        <v>160</v>
      </c>
      <c r="C91" s="1236"/>
      <c r="D91" s="281" t="s">
        <v>448</v>
      </c>
      <c r="E91" s="263">
        <f>'Metropolitana-Treni LV2'!L16</f>
        <v>0</v>
      </c>
      <c r="F91" s="243" t="str">
        <f t="shared" si="32"/>
        <v/>
      </c>
      <c r="G91" s="200"/>
      <c r="H91" s="191" t="str">
        <f t="shared" si="33"/>
        <v/>
      </c>
      <c r="I91" s="263">
        <f>'Metropolitana-Treni LV2'!F5</f>
        <v>0</v>
      </c>
      <c r="J91" s="264" t="s">
        <v>113</v>
      </c>
      <c r="K91" s="200"/>
      <c r="L91" s="194" t="str">
        <f t="shared" si="34"/>
        <v/>
      </c>
      <c r="M91" s="195" t="str">
        <f t="shared" si="35"/>
        <v>kWh / km</v>
      </c>
      <c r="N91" s="277"/>
      <c r="O91" s="278"/>
      <c r="P91" s="200"/>
      <c r="Q91" s="194" t="str">
        <f t="shared" si="36"/>
        <v/>
      </c>
      <c r="R91" s="195" t="str">
        <f t="shared" si="37"/>
        <v xml:space="preserve"> </v>
      </c>
    </row>
    <row r="92" spans="1:18" x14ac:dyDescent="0.25">
      <c r="A92" s="1205"/>
      <c r="B92" s="246" t="s">
        <v>161</v>
      </c>
      <c r="C92" s="1236"/>
      <c r="D92" s="281" t="s">
        <v>142</v>
      </c>
      <c r="E92" s="263">
        <f>'Metropolitana-Treni LV2'!I16</f>
        <v>0</v>
      </c>
      <c r="F92" s="243" t="str">
        <f t="shared" si="32"/>
        <v/>
      </c>
      <c r="G92" s="200"/>
      <c r="H92" s="191" t="str">
        <f t="shared" si="33"/>
        <v/>
      </c>
      <c r="I92" s="263">
        <f>'Metropolitana-Treni LV2'!F5</f>
        <v>0</v>
      </c>
      <c r="J92" s="264" t="s">
        <v>113</v>
      </c>
      <c r="K92" s="200"/>
      <c r="L92" s="194" t="str">
        <f t="shared" si="34"/>
        <v/>
      </c>
      <c r="M92" s="195" t="str">
        <f t="shared" si="35"/>
        <v>kWh / km</v>
      </c>
      <c r="N92" s="277"/>
      <c r="O92" s="278"/>
      <c r="P92" s="200"/>
      <c r="Q92" s="194" t="str">
        <f t="shared" si="36"/>
        <v/>
      </c>
      <c r="R92" s="195" t="str">
        <f t="shared" si="37"/>
        <v xml:space="preserve"> </v>
      </c>
    </row>
    <row r="93" spans="1:18" x14ac:dyDescent="0.25">
      <c r="A93" s="1205"/>
      <c r="B93" s="246" t="s">
        <v>162</v>
      </c>
      <c r="C93" s="1237"/>
      <c r="D93" s="281" t="s">
        <v>520</v>
      </c>
      <c r="E93" s="263">
        <f>'Metropolitana-Treni LV2'!J16</f>
        <v>0</v>
      </c>
      <c r="F93" s="243" t="str">
        <f t="shared" si="32"/>
        <v/>
      </c>
      <c r="G93" s="200"/>
      <c r="H93" s="191" t="str">
        <f t="shared" si="33"/>
        <v/>
      </c>
      <c r="I93" s="263">
        <f>'Metropolitana-Treni LV2'!F5</f>
        <v>0</v>
      </c>
      <c r="J93" s="264" t="s">
        <v>113</v>
      </c>
      <c r="K93" s="200"/>
      <c r="L93" s="194" t="str">
        <f t="shared" si="34"/>
        <v/>
      </c>
      <c r="M93" s="195" t="str">
        <f t="shared" si="35"/>
        <v>kWh / km</v>
      </c>
      <c r="N93" s="249"/>
      <c r="O93" s="250"/>
      <c r="P93" s="200"/>
      <c r="Q93" s="194" t="str">
        <f t="shared" si="36"/>
        <v/>
      </c>
      <c r="R93" s="195" t="str">
        <f t="shared" si="37"/>
        <v xml:space="preserve"> </v>
      </c>
    </row>
    <row r="94" spans="1:18" x14ac:dyDescent="0.25">
      <c r="A94" s="1205"/>
      <c r="B94" s="246" t="s">
        <v>163</v>
      </c>
      <c r="C94" s="1237"/>
      <c r="D94" s="281" t="s">
        <v>521</v>
      </c>
      <c r="E94" s="263">
        <f>'Metropolitana-Treni LV2'!K16</f>
        <v>0</v>
      </c>
      <c r="F94" s="243"/>
      <c r="G94" s="200"/>
      <c r="H94" s="191" t="str">
        <f t="shared" si="33"/>
        <v/>
      </c>
      <c r="I94" s="263">
        <f>'Metropolitana-Treni LV2'!F5</f>
        <v>0</v>
      </c>
      <c r="J94" s="264" t="s">
        <v>113</v>
      </c>
      <c r="K94" s="200"/>
      <c r="L94" s="194"/>
      <c r="M94" s="195" t="str">
        <f t="shared" si="35"/>
        <v>kWh / km</v>
      </c>
      <c r="N94" s="249"/>
      <c r="O94" s="250"/>
      <c r="P94" s="200"/>
      <c r="Q94" s="194" t="str">
        <f t="shared" ref="Q94" si="38">IF(N94=0,"",E94/N94)</f>
        <v/>
      </c>
      <c r="R94" s="195" t="str">
        <f t="shared" ref="R94" si="39">IF(O94=0," ",(CONCATENATE($E$39," / ",O94)))</f>
        <v xml:space="preserve"> </v>
      </c>
    </row>
    <row r="95" spans="1:18" x14ac:dyDescent="0.25">
      <c r="A95" s="1205"/>
      <c r="B95" s="246" t="s">
        <v>164</v>
      </c>
      <c r="C95" s="1237"/>
      <c r="D95" s="281" t="s">
        <v>464</v>
      </c>
      <c r="E95" s="263">
        <f>'Metropolitana-Treni LV2'!C16</f>
        <v>0</v>
      </c>
      <c r="F95" s="243"/>
      <c r="G95" s="200"/>
      <c r="H95" s="191" t="str">
        <f t="shared" si="33"/>
        <v/>
      </c>
      <c r="I95" s="263">
        <f>'Metropolitana-Treni LV2'!A5</f>
        <v>0</v>
      </c>
      <c r="J95" s="264" t="s">
        <v>500</v>
      </c>
      <c r="K95" s="200"/>
      <c r="L95" s="194"/>
      <c r="M95" s="195" t="str">
        <f t="shared" si="35"/>
        <v xml:space="preserve">kWh / km rete </v>
      </c>
      <c r="N95" s="249"/>
      <c r="O95" s="250"/>
      <c r="P95" s="200"/>
      <c r="Q95" s="194" t="str">
        <f>IF(N95=0,"",E95/N95)</f>
        <v/>
      </c>
      <c r="R95" s="195" t="str">
        <f>IF(O95=0," ",(CONCATENATE($E$39," / ",O95)))</f>
        <v xml:space="preserve"> </v>
      </c>
    </row>
    <row r="96" spans="1:18" ht="15.75" thickBot="1" x14ac:dyDescent="0.3">
      <c r="A96" s="1205"/>
      <c r="B96" s="246" t="s">
        <v>165</v>
      </c>
      <c r="C96" s="1238"/>
      <c r="D96" s="281" t="s">
        <v>147</v>
      </c>
      <c r="E96" s="200"/>
      <c r="F96" s="243" t="str">
        <f t="shared" si="26"/>
        <v/>
      </c>
      <c r="G96" s="200"/>
      <c r="H96" s="191" t="str">
        <f t="shared" si="27"/>
        <v/>
      </c>
      <c r="I96" s="200"/>
      <c r="J96" s="250"/>
      <c r="K96" s="200"/>
      <c r="L96" s="194" t="str">
        <f t="shared" si="29"/>
        <v/>
      </c>
      <c r="M96" s="195" t="str">
        <f t="shared" si="28"/>
        <v xml:space="preserve"> </v>
      </c>
      <c r="N96" s="249"/>
      <c r="O96" s="250"/>
      <c r="P96" s="200"/>
      <c r="Q96" s="194" t="str">
        <f t="shared" si="30"/>
        <v/>
      </c>
      <c r="R96" s="195" t="str">
        <f t="shared" si="31"/>
        <v xml:space="preserve"> </v>
      </c>
    </row>
    <row r="97" spans="1:18" x14ac:dyDescent="0.25">
      <c r="A97" s="1205"/>
      <c r="B97" s="246" t="s">
        <v>166</v>
      </c>
      <c r="C97" s="1226" t="s">
        <v>232</v>
      </c>
      <c r="D97" s="282"/>
      <c r="E97" s="248"/>
      <c r="F97" s="243" t="str">
        <f t="shared" si="26"/>
        <v/>
      </c>
      <c r="G97" s="248"/>
      <c r="H97" s="191" t="str">
        <f t="shared" si="27"/>
        <v/>
      </c>
      <c r="I97" s="248"/>
      <c r="J97" s="250"/>
      <c r="K97" s="200"/>
      <c r="L97" s="194" t="str">
        <f t="shared" si="29"/>
        <v/>
      </c>
      <c r="M97" s="195" t="str">
        <f t="shared" si="28"/>
        <v xml:space="preserve"> </v>
      </c>
      <c r="N97" s="249"/>
      <c r="O97" s="250"/>
      <c r="P97" s="200"/>
      <c r="Q97" s="194" t="str">
        <f t="shared" si="30"/>
        <v/>
      </c>
      <c r="R97" s="195" t="str">
        <f t="shared" si="31"/>
        <v xml:space="preserve"> </v>
      </c>
    </row>
    <row r="98" spans="1:18" x14ac:dyDescent="0.25">
      <c r="A98" s="1205"/>
      <c r="B98" s="246" t="s">
        <v>167</v>
      </c>
      <c r="C98" s="1227"/>
      <c r="D98" s="241"/>
      <c r="E98" s="248"/>
      <c r="F98" s="243" t="str">
        <f t="shared" si="26"/>
        <v/>
      </c>
      <c r="G98" s="248"/>
      <c r="H98" s="191" t="str">
        <f t="shared" si="27"/>
        <v/>
      </c>
      <c r="I98" s="248"/>
      <c r="J98" s="250"/>
      <c r="K98" s="200"/>
      <c r="L98" s="194" t="str">
        <f t="shared" si="29"/>
        <v/>
      </c>
      <c r="M98" s="195" t="str">
        <f t="shared" si="28"/>
        <v xml:space="preserve"> </v>
      </c>
      <c r="N98" s="249"/>
      <c r="O98" s="250"/>
      <c r="P98" s="200"/>
      <c r="Q98" s="194" t="str">
        <f t="shared" si="30"/>
        <v/>
      </c>
      <c r="R98" s="195" t="str">
        <f t="shared" si="31"/>
        <v xml:space="preserve"> </v>
      </c>
    </row>
    <row r="99" spans="1:18" x14ac:dyDescent="0.25">
      <c r="A99" s="1205"/>
      <c r="B99" s="246" t="s">
        <v>168</v>
      </c>
      <c r="C99" s="1227"/>
      <c r="D99" s="241"/>
      <c r="E99" s="248"/>
      <c r="F99" s="243" t="str">
        <f t="shared" si="26"/>
        <v/>
      </c>
      <c r="G99" s="248"/>
      <c r="H99" s="191" t="str">
        <f t="shared" si="27"/>
        <v/>
      </c>
      <c r="I99" s="248"/>
      <c r="J99" s="250"/>
      <c r="K99" s="200"/>
      <c r="L99" s="194" t="str">
        <f t="shared" si="29"/>
        <v/>
      </c>
      <c r="M99" s="195" t="str">
        <f t="shared" si="28"/>
        <v xml:space="preserve"> </v>
      </c>
      <c r="N99" s="249"/>
      <c r="O99" s="250"/>
      <c r="P99" s="200"/>
      <c r="Q99" s="194" t="str">
        <f t="shared" si="30"/>
        <v/>
      </c>
      <c r="R99" s="195" t="str">
        <f t="shared" si="31"/>
        <v xml:space="preserve"> </v>
      </c>
    </row>
    <row r="100" spans="1:18" x14ac:dyDescent="0.25">
      <c r="A100" s="1205"/>
      <c r="B100" s="246" t="s">
        <v>169</v>
      </c>
      <c r="C100" s="1227"/>
      <c r="D100" s="251" t="s">
        <v>467</v>
      </c>
      <c r="E100" s="252"/>
      <c r="F100" s="253" t="str">
        <f t="shared" si="26"/>
        <v/>
      </c>
      <c r="G100" s="252"/>
      <c r="H100" s="254" t="str">
        <f t="shared" si="27"/>
        <v/>
      </c>
      <c r="I100" s="252"/>
      <c r="J100" s="260"/>
      <c r="K100" s="256"/>
      <c r="L100" s="257" t="str">
        <f t="shared" si="29"/>
        <v/>
      </c>
      <c r="M100" s="258" t="str">
        <f t="shared" si="28"/>
        <v xml:space="preserve"> </v>
      </c>
      <c r="N100" s="259"/>
      <c r="O100" s="260"/>
      <c r="P100" s="256"/>
      <c r="Q100" s="257" t="str">
        <f t="shared" si="30"/>
        <v/>
      </c>
      <c r="R100" s="258" t="str">
        <f t="shared" si="31"/>
        <v xml:space="preserve"> </v>
      </c>
    </row>
    <row r="101" spans="1:18" ht="15.75" thickBot="1" x14ac:dyDescent="0.3">
      <c r="A101" s="1205"/>
      <c r="B101" s="246" t="s">
        <v>170</v>
      </c>
      <c r="C101" s="1227"/>
      <c r="D101" s="261" t="s">
        <v>157</v>
      </c>
      <c r="E101" s="262">
        <f>'Autobus extraurbani LV2'!A17</f>
        <v>0</v>
      </c>
      <c r="F101" s="243" t="str">
        <f t="shared" si="26"/>
        <v/>
      </c>
      <c r="G101" s="248"/>
      <c r="H101" s="191" t="str">
        <f t="shared" si="27"/>
        <v/>
      </c>
      <c r="I101" s="262">
        <f>'Autobus extraurbani LV2'!A5</f>
        <v>0</v>
      </c>
      <c r="J101" s="264" t="s">
        <v>500</v>
      </c>
      <c r="K101" s="200"/>
      <c r="L101" s="194" t="str">
        <f t="shared" si="29"/>
        <v/>
      </c>
      <c r="M101" s="195" t="str">
        <f t="shared" si="28"/>
        <v xml:space="preserve">kWh / km rete </v>
      </c>
      <c r="N101" s="249"/>
      <c r="O101" s="250"/>
      <c r="P101" s="200"/>
      <c r="Q101" s="194" t="str">
        <f t="shared" si="30"/>
        <v/>
      </c>
      <c r="R101" s="195" t="str">
        <f t="shared" si="31"/>
        <v xml:space="preserve"> </v>
      </c>
    </row>
    <row r="102" spans="1:18" x14ac:dyDescent="0.25">
      <c r="A102" s="239"/>
      <c r="B102" s="246" t="s">
        <v>171</v>
      </c>
      <c r="C102" s="1229" t="s">
        <v>106</v>
      </c>
      <c r="D102" s="283" t="s">
        <v>452</v>
      </c>
      <c r="E102" s="262">
        <f>'Trasporto a Fune LV2'!K16</f>
        <v>0</v>
      </c>
      <c r="F102" s="243" t="str">
        <f>IF(E102=0,"",(E102*0.187*10^-3))</f>
        <v/>
      </c>
      <c r="G102" s="248"/>
      <c r="H102" s="191" t="str">
        <f t="shared" si="27"/>
        <v/>
      </c>
      <c r="I102" s="248"/>
      <c r="J102" s="43"/>
      <c r="K102" s="200"/>
      <c r="L102" s="194" t="str">
        <f t="shared" si="29"/>
        <v/>
      </c>
      <c r="M102" s="195" t="str">
        <f t="shared" si="28"/>
        <v xml:space="preserve"> </v>
      </c>
      <c r="N102" s="249"/>
      <c r="O102" s="250"/>
      <c r="P102" s="200"/>
      <c r="Q102" s="194" t="str">
        <f t="shared" si="30"/>
        <v/>
      </c>
      <c r="R102" s="195" t="str">
        <f t="shared" si="31"/>
        <v xml:space="preserve"> </v>
      </c>
    </row>
    <row r="103" spans="1:18" x14ac:dyDescent="0.25">
      <c r="A103" s="239"/>
      <c r="B103" s="246" t="s">
        <v>172</v>
      </c>
      <c r="C103" s="1230"/>
      <c r="D103" s="284"/>
      <c r="E103" s="248"/>
      <c r="F103" s="243" t="str">
        <f t="shared" si="26"/>
        <v/>
      </c>
      <c r="G103" s="248"/>
      <c r="H103" s="191" t="str">
        <f t="shared" si="27"/>
        <v/>
      </c>
      <c r="I103" s="248"/>
      <c r="J103" s="250"/>
      <c r="K103" s="200"/>
      <c r="L103" s="194" t="str">
        <f t="shared" si="29"/>
        <v/>
      </c>
      <c r="M103" s="195" t="str">
        <f t="shared" si="28"/>
        <v xml:space="preserve"> </v>
      </c>
      <c r="N103" s="249"/>
      <c r="O103" s="250"/>
      <c r="P103" s="200"/>
      <c r="Q103" s="194" t="str">
        <f t="shared" si="30"/>
        <v/>
      </c>
      <c r="R103" s="195" t="str">
        <f t="shared" si="31"/>
        <v xml:space="preserve"> </v>
      </c>
    </row>
    <row r="104" spans="1:18" x14ac:dyDescent="0.25">
      <c r="A104" s="239"/>
      <c r="B104" s="246" t="s">
        <v>173</v>
      </c>
      <c r="C104" s="1230"/>
      <c r="D104" s="284"/>
      <c r="E104" s="248"/>
      <c r="F104" s="243" t="str">
        <f t="shared" si="26"/>
        <v/>
      </c>
      <c r="G104" s="248"/>
      <c r="H104" s="191" t="str">
        <f t="shared" si="27"/>
        <v/>
      </c>
      <c r="I104" s="248"/>
      <c r="J104" s="250"/>
      <c r="K104" s="200"/>
      <c r="L104" s="194" t="str">
        <f t="shared" si="29"/>
        <v/>
      </c>
      <c r="M104" s="195" t="str">
        <f t="shared" si="28"/>
        <v xml:space="preserve"> </v>
      </c>
      <c r="N104" s="249"/>
      <c r="O104" s="250"/>
      <c r="P104" s="200"/>
      <c r="Q104" s="194" t="str">
        <f t="shared" si="30"/>
        <v/>
      </c>
      <c r="R104" s="195" t="str">
        <f t="shared" si="31"/>
        <v xml:space="preserve"> </v>
      </c>
    </row>
    <row r="105" spans="1:18" x14ac:dyDescent="0.25">
      <c r="A105" s="239"/>
      <c r="B105" s="246" t="s">
        <v>174</v>
      </c>
      <c r="C105" s="1230"/>
      <c r="D105" s="285"/>
      <c r="E105" s="248"/>
      <c r="F105" s="243" t="str">
        <f t="shared" si="26"/>
        <v/>
      </c>
      <c r="G105" s="248"/>
      <c r="H105" s="191" t="str">
        <f t="shared" si="27"/>
        <v/>
      </c>
      <c r="I105" s="248"/>
      <c r="J105" s="250"/>
      <c r="K105" s="200"/>
      <c r="L105" s="194" t="str">
        <f t="shared" si="29"/>
        <v/>
      </c>
      <c r="M105" s="195" t="str">
        <f t="shared" si="28"/>
        <v xml:space="preserve"> </v>
      </c>
      <c r="N105" s="249"/>
      <c r="O105" s="250"/>
      <c r="P105" s="200"/>
      <c r="Q105" s="194" t="str">
        <f t="shared" si="30"/>
        <v/>
      </c>
      <c r="R105" s="195" t="str">
        <f t="shared" si="31"/>
        <v xml:space="preserve"> </v>
      </c>
    </row>
    <row r="106" spans="1:18" x14ac:dyDescent="0.25">
      <c r="A106" s="239"/>
      <c r="B106" s="246" t="s">
        <v>175</v>
      </c>
      <c r="C106" s="1230"/>
      <c r="D106" s="286" t="s">
        <v>467</v>
      </c>
      <c r="E106" s="256"/>
      <c r="F106" s="253" t="str">
        <f t="shared" si="26"/>
        <v/>
      </c>
      <c r="G106" s="256"/>
      <c r="H106" s="254" t="str">
        <f t="shared" si="27"/>
        <v/>
      </c>
      <c r="I106" s="256"/>
      <c r="J106" s="260"/>
      <c r="K106" s="256"/>
      <c r="L106" s="257" t="str">
        <f t="shared" si="29"/>
        <v/>
      </c>
      <c r="M106" s="258" t="str">
        <f t="shared" si="28"/>
        <v xml:space="preserve"> </v>
      </c>
      <c r="N106" s="267"/>
      <c r="O106" s="268"/>
      <c r="P106" s="256"/>
      <c r="Q106" s="257" t="str">
        <f t="shared" si="30"/>
        <v/>
      </c>
      <c r="R106" s="258" t="str">
        <f t="shared" si="31"/>
        <v xml:space="preserve"> </v>
      </c>
    </row>
    <row r="107" spans="1:18" x14ac:dyDescent="0.25">
      <c r="A107" s="239"/>
      <c r="B107" s="246" t="s">
        <v>176</v>
      </c>
      <c r="C107" s="1230"/>
      <c r="D107" s="280" t="s">
        <v>450</v>
      </c>
      <c r="E107" s="262">
        <f>'Trasporto a Fune LV2'!F16</f>
        <v>0</v>
      </c>
      <c r="F107" s="243" t="str">
        <f t="shared" si="26"/>
        <v/>
      </c>
      <c r="G107" s="248"/>
      <c r="H107" s="191" t="str">
        <f t="shared" si="27"/>
        <v/>
      </c>
      <c r="I107" s="262">
        <f>'Trasporto a Fune LV2'!E5</f>
        <v>0</v>
      </c>
      <c r="J107" s="264" t="s">
        <v>127</v>
      </c>
      <c r="K107" s="200"/>
      <c r="L107" s="194" t="str">
        <f t="shared" si="29"/>
        <v/>
      </c>
      <c r="M107" s="195" t="str">
        <f>IF(J107=0," ",(CONCATENATE($E$39," / ",J107)))</f>
        <v>kWh / m²</v>
      </c>
      <c r="N107" s="249"/>
      <c r="O107" s="250"/>
      <c r="P107" s="200"/>
      <c r="Q107" s="194" t="str">
        <f t="shared" si="30"/>
        <v/>
      </c>
      <c r="R107" s="195" t="str">
        <f t="shared" si="31"/>
        <v xml:space="preserve"> </v>
      </c>
    </row>
    <row r="108" spans="1:18" x14ac:dyDescent="0.25">
      <c r="A108" s="239"/>
      <c r="B108" s="246" t="s">
        <v>177</v>
      </c>
      <c r="C108" s="1230"/>
      <c r="D108" s="280" t="s">
        <v>136</v>
      </c>
      <c r="E108" s="262">
        <f>'Trasporto a Fune LV2'!B16</f>
        <v>0</v>
      </c>
      <c r="F108" s="243" t="str">
        <f>IF(E108=0,"",(E108*0.187*10^-3))</f>
        <v/>
      </c>
      <c r="G108" s="248"/>
      <c r="H108" s="191" t="str">
        <f>IF(E108=0,"",(E108/$O$3))</f>
        <v/>
      </c>
      <c r="I108" s="262">
        <f>'Trasporto a Fune LV2'!E5</f>
        <v>0</v>
      </c>
      <c r="J108" s="264" t="s">
        <v>127</v>
      </c>
      <c r="K108" s="200"/>
      <c r="L108" s="194" t="str">
        <f>IF(I108=0,"",E108/I108)</f>
        <v/>
      </c>
      <c r="M108" s="195" t="str">
        <f>IF(J108=0," ",(CONCATENATE($E$39," / ",J108)))</f>
        <v>kWh / m²</v>
      </c>
      <c r="N108" s="249"/>
      <c r="O108" s="250"/>
      <c r="P108" s="200"/>
      <c r="Q108" s="194" t="str">
        <f>IF(N108=0,"",E108/N108)</f>
        <v/>
      </c>
      <c r="R108" s="195" t="str">
        <f>IF(O108=0," ",(CONCATENATE($E$39," / ",O108)))</f>
        <v xml:space="preserve"> </v>
      </c>
    </row>
    <row r="109" spans="1:18" x14ac:dyDescent="0.25">
      <c r="A109" s="239"/>
      <c r="B109" s="246" t="s">
        <v>178</v>
      </c>
      <c r="C109" s="1230"/>
      <c r="D109" s="287" t="s">
        <v>138</v>
      </c>
      <c r="E109" s="262">
        <f>'Trasporto a Fune LV2'!C16</f>
        <v>0</v>
      </c>
      <c r="F109" s="243" t="str">
        <f>IF(E109=0,"",(E109*0.187*10^-3))</f>
        <v/>
      </c>
      <c r="G109" s="248"/>
      <c r="H109" s="191" t="str">
        <f>IF(E109=0,"",(E109/$O$3))</f>
        <v/>
      </c>
      <c r="I109" s="262">
        <f>'Trasporto a Fune LV2'!E5</f>
        <v>0</v>
      </c>
      <c r="J109" s="264" t="s">
        <v>127</v>
      </c>
      <c r="K109" s="200"/>
      <c r="L109" s="194" t="str">
        <f>IF(I109=0,"",E109/I109)</f>
        <v/>
      </c>
      <c r="M109" s="195" t="str">
        <f>IF(J109=0," ",(CONCATENATE($E$39," / ",J109)))</f>
        <v>kWh / m²</v>
      </c>
      <c r="N109" s="249"/>
      <c r="O109" s="250"/>
      <c r="P109" s="200"/>
      <c r="Q109" s="194" t="str">
        <f>IF(N109=0,"",E109/N109)</f>
        <v/>
      </c>
      <c r="R109" s="195" t="str">
        <f>IF(O109=0," ",(CONCATENATE($E$39," / ",O109)))</f>
        <v xml:space="preserve"> </v>
      </c>
    </row>
    <row r="110" spans="1:18" x14ac:dyDescent="0.25">
      <c r="A110" s="239"/>
      <c r="B110" s="246" t="s">
        <v>179</v>
      </c>
      <c r="C110" s="1230"/>
      <c r="D110" s="287" t="s">
        <v>140</v>
      </c>
      <c r="E110" s="262">
        <f>'Trasporto a Fune LV2'!D16</f>
        <v>0</v>
      </c>
      <c r="F110" s="243" t="str">
        <f t="shared" si="26"/>
        <v/>
      </c>
      <c r="G110" s="248"/>
      <c r="H110" s="191" t="str">
        <f t="shared" si="27"/>
        <v/>
      </c>
      <c r="I110" s="262">
        <f>'Trasporto a Fune LV2'!E5</f>
        <v>0</v>
      </c>
      <c r="J110" s="288" t="s">
        <v>127</v>
      </c>
      <c r="K110" s="200"/>
      <c r="L110" s="194" t="str">
        <f t="shared" si="29"/>
        <v/>
      </c>
      <c r="M110" s="195" t="str">
        <f t="shared" si="28"/>
        <v>kWh / m²</v>
      </c>
      <c r="N110" s="249"/>
      <c r="O110" s="250"/>
      <c r="P110" s="200"/>
      <c r="Q110" s="194" t="str">
        <f t="shared" si="30"/>
        <v/>
      </c>
      <c r="R110" s="195" t="str">
        <f t="shared" si="31"/>
        <v xml:space="preserve"> </v>
      </c>
    </row>
    <row r="111" spans="1:18" x14ac:dyDescent="0.25">
      <c r="A111" s="239"/>
      <c r="B111" s="246" t="s">
        <v>181</v>
      </c>
      <c r="C111" s="1230"/>
      <c r="D111" s="287" t="s">
        <v>519</v>
      </c>
      <c r="E111" s="262">
        <f>'Trasporto a Fune LV2'!E16</f>
        <v>0</v>
      </c>
      <c r="F111" s="243" t="str">
        <f t="shared" si="26"/>
        <v/>
      </c>
      <c r="G111" s="248"/>
      <c r="H111" s="191" t="str">
        <f t="shared" si="27"/>
        <v/>
      </c>
      <c r="I111" s="262">
        <f>'Trasporto a Fune LV2'!E5</f>
        <v>0</v>
      </c>
      <c r="J111" s="288" t="s">
        <v>127</v>
      </c>
      <c r="K111" s="200"/>
      <c r="L111" s="194" t="str">
        <f t="shared" si="29"/>
        <v/>
      </c>
      <c r="M111" s="195" t="str">
        <f t="shared" si="28"/>
        <v>kWh / m²</v>
      </c>
      <c r="N111" s="249"/>
      <c r="O111" s="250"/>
      <c r="P111" s="200"/>
      <c r="Q111" s="194" t="str">
        <f t="shared" ref="Q111" si="40">IF(N111=0,"",E111/N111)</f>
        <v/>
      </c>
      <c r="R111" s="195" t="str">
        <f t="shared" ref="R111" si="41">IF(O111=0," ",(CONCATENATE($E$39," / ",O111)))</f>
        <v xml:space="preserve"> </v>
      </c>
    </row>
    <row r="112" spans="1:18" x14ac:dyDescent="0.25">
      <c r="A112" s="239"/>
      <c r="B112" s="246" t="s">
        <v>182</v>
      </c>
      <c r="C112" s="1230"/>
      <c r="D112" s="287" t="s">
        <v>451</v>
      </c>
      <c r="E112" s="262">
        <f>'Trasporto a Fune LV2'!J16</f>
        <v>0</v>
      </c>
      <c r="F112" s="243" t="str">
        <f>IF(E112=0,"",(E112*0.187*10^-3))</f>
        <v/>
      </c>
      <c r="G112" s="248"/>
      <c r="H112" s="191" t="str">
        <f>IF(E112=0,"",(E112/$O$3))</f>
        <v/>
      </c>
      <c r="I112" s="262">
        <f>'Trasporto a Fune LV2'!F5</f>
        <v>0</v>
      </c>
      <c r="J112" s="288" t="s">
        <v>113</v>
      </c>
      <c r="K112" s="200"/>
      <c r="L112" s="194" t="str">
        <f>IF(I112=0,"",E112/I112)</f>
        <v/>
      </c>
      <c r="M112" s="195" t="str">
        <f>IF(J112=0," ",(CONCATENATE($E$39," / ",J112)))</f>
        <v>kWh / km</v>
      </c>
      <c r="N112" s="249"/>
      <c r="O112" s="250"/>
      <c r="P112" s="200"/>
      <c r="Q112" s="194" t="str">
        <f>IF(N112=0,"",E112/N112)</f>
        <v/>
      </c>
      <c r="R112" s="195" t="str">
        <f>IF(O112=0," ",(CONCATENATE($E$39," / ",O112)))</f>
        <v xml:space="preserve"> </v>
      </c>
    </row>
    <row r="113" spans="1:18" x14ac:dyDescent="0.25">
      <c r="A113" s="239"/>
      <c r="B113" s="246" t="s">
        <v>183</v>
      </c>
      <c r="C113" s="1230"/>
      <c r="D113" s="287" t="s">
        <v>142</v>
      </c>
      <c r="E113" s="262">
        <f>'Trasporto a Fune LV2'!G16</f>
        <v>0</v>
      </c>
      <c r="F113" s="243" t="str">
        <f t="shared" si="26"/>
        <v/>
      </c>
      <c r="G113" s="248"/>
      <c r="H113" s="191" t="str">
        <f t="shared" si="27"/>
        <v/>
      </c>
      <c r="I113" s="262">
        <f>'Trasporto a Fune LV2'!F5</f>
        <v>0</v>
      </c>
      <c r="J113" s="288" t="s">
        <v>113</v>
      </c>
      <c r="K113" s="200"/>
      <c r="L113" s="194" t="str">
        <f t="shared" si="29"/>
        <v/>
      </c>
      <c r="M113" s="195" t="str">
        <f t="shared" si="28"/>
        <v>kWh / km</v>
      </c>
      <c r="N113" s="249"/>
      <c r="O113" s="250"/>
      <c r="P113" s="200"/>
      <c r="Q113" s="194" t="str">
        <f t="shared" si="30"/>
        <v/>
      </c>
      <c r="R113" s="195" t="str">
        <f t="shared" si="31"/>
        <v xml:space="preserve"> </v>
      </c>
    </row>
    <row r="114" spans="1:18" x14ac:dyDescent="0.25">
      <c r="A114" s="239"/>
      <c r="B114" s="246" t="s">
        <v>184</v>
      </c>
      <c r="C114" s="1230"/>
      <c r="D114" s="287" t="s">
        <v>144</v>
      </c>
      <c r="E114" s="262">
        <f>'Trasporto a Fune LV2'!H16</f>
        <v>0</v>
      </c>
      <c r="F114" s="243" t="str">
        <f t="shared" si="26"/>
        <v/>
      </c>
      <c r="G114" s="248"/>
      <c r="H114" s="191" t="str">
        <f t="shared" si="27"/>
        <v/>
      </c>
      <c r="I114" s="262">
        <f>'Trasporto a Fune LV2'!F5</f>
        <v>0</v>
      </c>
      <c r="J114" s="288" t="s">
        <v>113</v>
      </c>
      <c r="K114" s="200"/>
      <c r="L114" s="194" t="str">
        <f t="shared" si="29"/>
        <v/>
      </c>
      <c r="M114" s="195" t="str">
        <f t="shared" si="28"/>
        <v>kWh / km</v>
      </c>
      <c r="N114" s="249"/>
      <c r="O114" s="250"/>
      <c r="P114" s="200"/>
      <c r="Q114" s="194" t="str">
        <f t="shared" si="30"/>
        <v/>
      </c>
      <c r="R114" s="195" t="str">
        <f t="shared" si="31"/>
        <v xml:space="preserve"> </v>
      </c>
    </row>
    <row r="115" spans="1:18" x14ac:dyDescent="0.25">
      <c r="A115" s="239"/>
      <c r="B115" s="246" t="s">
        <v>185</v>
      </c>
      <c r="C115" s="1230"/>
      <c r="D115" s="287" t="s">
        <v>521</v>
      </c>
      <c r="E115" s="262">
        <f>'Trasporto a Fune LV2'!I16</f>
        <v>0</v>
      </c>
      <c r="F115" s="243" t="str">
        <f t="shared" si="26"/>
        <v/>
      </c>
      <c r="G115" s="248"/>
      <c r="H115" s="191" t="str">
        <f t="shared" si="27"/>
        <v/>
      </c>
      <c r="I115" s="262">
        <f>'Trasporto a Fune LV2'!F5</f>
        <v>0</v>
      </c>
      <c r="J115" s="288" t="s">
        <v>113</v>
      </c>
      <c r="K115" s="200"/>
      <c r="L115" s="194" t="str">
        <f t="shared" si="29"/>
        <v/>
      </c>
      <c r="M115" s="195" t="str">
        <f t="shared" si="28"/>
        <v>kWh / km</v>
      </c>
      <c r="N115" s="249"/>
      <c r="O115" s="250"/>
      <c r="P115" s="200"/>
      <c r="Q115" s="194" t="str">
        <f t="shared" ref="Q115" si="42">IF(N115=0,"",E115/N115)</f>
        <v/>
      </c>
      <c r="R115" s="195" t="str">
        <f t="shared" ref="R115" si="43">IF(O115=0," ",(CONCATENATE($E$39," / ",O115)))</f>
        <v xml:space="preserve"> </v>
      </c>
    </row>
    <row r="116" spans="1:18" ht="15.75" thickBot="1" x14ac:dyDescent="0.3">
      <c r="A116" s="239"/>
      <c r="B116" s="246" t="s">
        <v>186</v>
      </c>
      <c r="C116" s="1231"/>
      <c r="D116" s="289" t="s">
        <v>147</v>
      </c>
      <c r="E116" s="248"/>
      <c r="F116" s="243" t="str">
        <f t="shared" si="26"/>
        <v/>
      </c>
      <c r="G116" s="248"/>
      <c r="H116" s="191" t="str">
        <f t="shared" si="27"/>
        <v/>
      </c>
      <c r="I116" s="248"/>
      <c r="J116" s="290"/>
      <c r="K116" s="200"/>
      <c r="L116" s="194" t="str">
        <f t="shared" si="29"/>
        <v/>
      </c>
      <c r="M116" s="195" t="str">
        <f t="shared" si="28"/>
        <v xml:space="preserve"> </v>
      </c>
      <c r="N116" s="249"/>
      <c r="O116" s="250"/>
      <c r="P116" s="200"/>
      <c r="Q116" s="194" t="str">
        <f t="shared" si="30"/>
        <v/>
      </c>
      <c r="R116" s="195" t="str">
        <f t="shared" si="31"/>
        <v xml:space="preserve"> </v>
      </c>
    </row>
    <row r="117" spans="1:18" x14ac:dyDescent="0.25">
      <c r="A117" s="239"/>
      <c r="B117" s="246" t="s">
        <v>187</v>
      </c>
      <c r="C117" s="1226" t="s">
        <v>233</v>
      </c>
      <c r="D117" s="241"/>
      <c r="E117" s="248"/>
      <c r="F117" s="243" t="str">
        <f t="shared" si="26"/>
        <v/>
      </c>
      <c r="G117" s="248"/>
      <c r="H117" s="191" t="str">
        <f t="shared" si="27"/>
        <v/>
      </c>
      <c r="I117" s="248"/>
      <c r="J117" s="250"/>
      <c r="K117" s="200"/>
      <c r="L117" s="194" t="str">
        <f t="shared" si="29"/>
        <v/>
      </c>
      <c r="M117" s="195" t="str">
        <f t="shared" si="28"/>
        <v xml:space="preserve"> </v>
      </c>
      <c r="N117" s="249"/>
      <c r="O117" s="250"/>
      <c r="P117" s="200"/>
      <c r="Q117" s="194" t="str">
        <f t="shared" si="30"/>
        <v/>
      </c>
      <c r="R117" s="195" t="str">
        <f t="shared" si="31"/>
        <v xml:space="preserve"> </v>
      </c>
    </row>
    <row r="118" spans="1:18" x14ac:dyDescent="0.25">
      <c r="A118" s="239"/>
      <c r="B118" s="246" t="s">
        <v>188</v>
      </c>
      <c r="C118" s="1227"/>
      <c r="D118" s="247"/>
      <c r="E118" s="248"/>
      <c r="F118" s="243" t="str">
        <f t="shared" si="26"/>
        <v/>
      </c>
      <c r="G118" s="248"/>
      <c r="H118" s="191" t="str">
        <f t="shared" si="27"/>
        <v/>
      </c>
      <c r="I118" s="248"/>
      <c r="J118" s="290"/>
      <c r="K118" s="200"/>
      <c r="L118" s="194" t="str">
        <f t="shared" si="29"/>
        <v/>
      </c>
      <c r="M118" s="195" t="str">
        <f t="shared" si="28"/>
        <v xml:space="preserve"> </v>
      </c>
      <c r="N118" s="244"/>
      <c r="O118" s="250"/>
      <c r="P118" s="200"/>
      <c r="Q118" s="194" t="str">
        <f t="shared" si="30"/>
        <v/>
      </c>
      <c r="R118" s="195" t="str">
        <f t="shared" si="31"/>
        <v xml:space="preserve"> </v>
      </c>
    </row>
    <row r="119" spans="1:18" x14ac:dyDescent="0.25">
      <c r="A119" s="239"/>
      <c r="B119" s="246" t="s">
        <v>189</v>
      </c>
      <c r="C119" s="1227"/>
      <c r="D119" s="247"/>
      <c r="E119" s="248"/>
      <c r="F119" s="243" t="str">
        <f t="shared" si="26"/>
        <v/>
      </c>
      <c r="G119" s="248"/>
      <c r="H119" s="191" t="str">
        <f t="shared" si="27"/>
        <v/>
      </c>
      <c r="I119" s="248"/>
      <c r="J119" s="290"/>
      <c r="K119" s="200"/>
      <c r="L119" s="194" t="str">
        <f t="shared" si="29"/>
        <v/>
      </c>
      <c r="M119" s="195" t="str">
        <f t="shared" si="28"/>
        <v xml:space="preserve"> </v>
      </c>
      <c r="N119" s="244"/>
      <c r="O119" s="250"/>
      <c r="P119" s="200"/>
      <c r="Q119" s="194" t="str">
        <f t="shared" si="30"/>
        <v/>
      </c>
      <c r="R119" s="195" t="str">
        <f t="shared" si="31"/>
        <v xml:space="preserve"> </v>
      </c>
    </row>
    <row r="120" spans="1:18" x14ac:dyDescent="0.25">
      <c r="A120" s="239"/>
      <c r="B120" s="246" t="s">
        <v>190</v>
      </c>
      <c r="C120" s="1227"/>
      <c r="D120" s="291"/>
      <c r="E120" s="248"/>
      <c r="F120" s="243" t="str">
        <f t="shared" si="26"/>
        <v/>
      </c>
      <c r="G120" s="248"/>
      <c r="H120" s="191" t="str">
        <f t="shared" si="27"/>
        <v/>
      </c>
      <c r="I120" s="248"/>
      <c r="J120" s="290"/>
      <c r="K120" s="200"/>
      <c r="L120" s="194" t="str">
        <f t="shared" si="29"/>
        <v/>
      </c>
      <c r="M120" s="195" t="str">
        <f t="shared" si="28"/>
        <v xml:space="preserve"> </v>
      </c>
      <c r="N120" s="244"/>
      <c r="O120" s="250"/>
      <c r="P120" s="200"/>
      <c r="Q120" s="194" t="str">
        <f t="shared" si="30"/>
        <v/>
      </c>
      <c r="R120" s="195" t="str">
        <f t="shared" si="31"/>
        <v xml:space="preserve"> </v>
      </c>
    </row>
    <row r="121" spans="1:18" x14ac:dyDescent="0.25">
      <c r="A121" s="239"/>
      <c r="B121" s="246" t="s">
        <v>191</v>
      </c>
      <c r="C121" s="1227"/>
      <c r="D121" s="286" t="s">
        <v>467</v>
      </c>
      <c r="E121" s="252"/>
      <c r="F121" s="253" t="str">
        <f t="shared" si="26"/>
        <v/>
      </c>
      <c r="G121" s="252"/>
      <c r="H121" s="254" t="str">
        <f t="shared" si="27"/>
        <v/>
      </c>
      <c r="I121" s="252"/>
      <c r="J121" s="255"/>
      <c r="K121" s="256"/>
      <c r="L121" s="257" t="str">
        <f t="shared" si="29"/>
        <v/>
      </c>
      <c r="M121" s="258" t="str">
        <f t="shared" si="28"/>
        <v xml:space="preserve"> </v>
      </c>
      <c r="N121" s="292"/>
      <c r="O121" s="260"/>
      <c r="P121" s="256"/>
      <c r="Q121" s="257" t="str">
        <f t="shared" si="30"/>
        <v/>
      </c>
      <c r="R121" s="258" t="str">
        <f t="shared" si="31"/>
        <v xml:space="preserve"> </v>
      </c>
    </row>
    <row r="122" spans="1:18" ht="15.75" thickBot="1" x14ac:dyDescent="0.3">
      <c r="A122" s="239"/>
      <c r="B122" s="246" t="s">
        <v>192</v>
      </c>
      <c r="C122" s="1228"/>
      <c r="D122" s="261" t="s">
        <v>180</v>
      </c>
      <c r="E122" s="263">
        <f>'Trasporto su acqua LV2'!A10</f>
        <v>0</v>
      </c>
      <c r="F122" s="243" t="str">
        <f t="shared" si="26"/>
        <v/>
      </c>
      <c r="G122" s="200"/>
      <c r="H122" s="191" t="str">
        <f t="shared" si="27"/>
        <v/>
      </c>
      <c r="I122" s="200"/>
      <c r="J122" s="293"/>
      <c r="K122" s="200"/>
      <c r="L122" s="194" t="str">
        <f t="shared" si="29"/>
        <v/>
      </c>
      <c r="M122" s="195" t="str">
        <f t="shared" si="28"/>
        <v xml:space="preserve"> </v>
      </c>
      <c r="N122" s="200"/>
      <c r="O122" s="250"/>
      <c r="P122" s="200"/>
      <c r="Q122" s="194" t="str">
        <f t="shared" si="30"/>
        <v/>
      </c>
      <c r="R122" s="195" t="str">
        <f t="shared" si="31"/>
        <v xml:space="preserve"> </v>
      </c>
    </row>
    <row r="123" spans="1:18" x14ac:dyDescent="0.25">
      <c r="A123" s="239"/>
      <c r="B123" s="246" t="s">
        <v>438</v>
      </c>
      <c r="C123" s="1232" t="s">
        <v>234</v>
      </c>
      <c r="D123" s="282"/>
      <c r="E123" s="242"/>
      <c r="F123" s="272" t="str">
        <f t="shared" si="26"/>
        <v/>
      </c>
      <c r="G123" s="242"/>
      <c r="H123" s="191" t="str">
        <f t="shared" si="27"/>
        <v/>
      </c>
      <c r="I123" s="242"/>
      <c r="J123" s="294"/>
      <c r="K123" s="190"/>
      <c r="L123" s="194" t="str">
        <f t="shared" si="29"/>
        <v/>
      </c>
      <c r="M123" s="195" t="str">
        <f t="shared" si="28"/>
        <v xml:space="preserve"> </v>
      </c>
      <c r="N123" s="244"/>
      <c r="O123" s="245"/>
      <c r="P123" s="190"/>
      <c r="Q123" s="194" t="str">
        <f t="shared" si="30"/>
        <v/>
      </c>
      <c r="R123" s="195" t="str">
        <f t="shared" si="31"/>
        <v xml:space="preserve"> </v>
      </c>
    </row>
    <row r="124" spans="1:18" x14ac:dyDescent="0.25">
      <c r="A124" s="239"/>
      <c r="B124" s="246" t="s">
        <v>446</v>
      </c>
      <c r="C124" s="1233"/>
      <c r="D124" s="247"/>
      <c r="E124" s="248"/>
      <c r="F124" s="243" t="str">
        <f t="shared" si="26"/>
        <v/>
      </c>
      <c r="G124" s="248"/>
      <c r="H124" s="191" t="str">
        <f t="shared" si="27"/>
        <v/>
      </c>
      <c r="I124" s="248"/>
      <c r="J124" s="250"/>
      <c r="K124" s="200"/>
      <c r="L124" s="194" t="str">
        <f t="shared" si="29"/>
        <v/>
      </c>
      <c r="M124" s="195" t="str">
        <f t="shared" si="28"/>
        <v xml:space="preserve"> </v>
      </c>
      <c r="N124" s="249"/>
      <c r="O124" s="250"/>
      <c r="P124" s="200"/>
      <c r="Q124" s="194" t="str">
        <f t="shared" si="30"/>
        <v/>
      </c>
      <c r="R124" s="195" t="str">
        <f t="shared" si="31"/>
        <v xml:space="preserve"> </v>
      </c>
    </row>
    <row r="125" spans="1:18" x14ac:dyDescent="0.25">
      <c r="A125" s="239"/>
      <c r="B125" s="246" t="s">
        <v>465</v>
      </c>
      <c r="C125" s="1233"/>
      <c r="D125" s="247"/>
      <c r="E125" s="248"/>
      <c r="F125" s="243" t="str">
        <f t="shared" si="26"/>
        <v/>
      </c>
      <c r="G125" s="248"/>
      <c r="H125" s="191" t="str">
        <f t="shared" si="27"/>
        <v/>
      </c>
      <c r="I125" s="248"/>
      <c r="J125" s="290"/>
      <c r="K125" s="200"/>
      <c r="L125" s="194" t="str">
        <f t="shared" si="29"/>
        <v/>
      </c>
      <c r="M125" s="195" t="str">
        <f t="shared" si="28"/>
        <v xml:space="preserve"> </v>
      </c>
      <c r="N125" s="249"/>
      <c r="O125" s="250"/>
      <c r="P125" s="200"/>
      <c r="Q125" s="194" t="str">
        <f t="shared" si="30"/>
        <v/>
      </c>
      <c r="R125" s="195" t="str">
        <f t="shared" si="31"/>
        <v xml:space="preserve"> </v>
      </c>
    </row>
    <row r="126" spans="1:18" x14ac:dyDescent="0.25">
      <c r="A126" s="239"/>
      <c r="B126" s="246" t="s">
        <v>466</v>
      </c>
      <c r="C126" s="1233"/>
      <c r="D126" s="295" t="s">
        <v>467</v>
      </c>
      <c r="E126" s="252"/>
      <c r="F126" s="253" t="str">
        <f>IF(E126=0,"",(E126*0.187*10^-3))</f>
        <v/>
      </c>
      <c r="G126" s="252"/>
      <c r="H126" s="254" t="str">
        <f>IF(E126=0,"",(E126/$O$3))</f>
        <v/>
      </c>
      <c r="I126" s="252"/>
      <c r="J126" s="255"/>
      <c r="K126" s="256"/>
      <c r="L126" s="257" t="str">
        <f>IF(I126=0,"",E126/I126)</f>
        <v/>
      </c>
      <c r="M126" s="258" t="str">
        <f>IF(J126=0," ",(CONCATENATE($E$39," / ",J126)))</f>
        <v xml:space="preserve"> </v>
      </c>
      <c r="N126" s="259"/>
      <c r="O126" s="260"/>
      <c r="P126" s="256"/>
      <c r="Q126" s="257" t="str">
        <f t="shared" si="30"/>
        <v/>
      </c>
      <c r="R126" s="258" t="str">
        <f t="shared" si="31"/>
        <v xml:space="preserve"> </v>
      </c>
    </row>
    <row r="127" spans="1:18" x14ac:dyDescent="0.25">
      <c r="A127" s="239"/>
      <c r="B127" s="246" t="s">
        <v>522</v>
      </c>
      <c r="C127" s="1233"/>
      <c r="D127" s="269" t="s">
        <v>142</v>
      </c>
      <c r="E127" s="262">
        <f>'Mobilità alternativa LV2'!I5</f>
        <v>0</v>
      </c>
      <c r="F127" s="243" t="str">
        <f t="shared" si="26"/>
        <v/>
      </c>
      <c r="G127" s="248"/>
      <c r="H127" s="191" t="str">
        <f t="shared" si="27"/>
        <v/>
      </c>
      <c r="I127" s="262">
        <f>'Mobilità alternativa LV2'!D5</f>
        <v>0</v>
      </c>
      <c r="J127" s="288" t="s">
        <v>113</v>
      </c>
      <c r="K127" s="200"/>
      <c r="L127" s="194" t="str">
        <f t="shared" si="29"/>
        <v/>
      </c>
      <c r="M127" s="195" t="str">
        <f t="shared" si="28"/>
        <v>kWh / km</v>
      </c>
      <c r="N127" s="249"/>
      <c r="O127" s="250"/>
      <c r="P127" s="200"/>
      <c r="Q127" s="194" t="str">
        <f t="shared" si="30"/>
        <v/>
      </c>
      <c r="R127" s="195" t="str">
        <f t="shared" si="31"/>
        <v xml:space="preserve"> </v>
      </c>
    </row>
    <row r="128" spans="1:18" x14ac:dyDescent="0.25">
      <c r="A128" s="239"/>
      <c r="B128" s="246" t="s">
        <v>523</v>
      </c>
      <c r="C128" s="1233"/>
      <c r="D128" s="269" t="s">
        <v>475</v>
      </c>
      <c r="E128" s="262">
        <f>'Mobilità alternativa LV2'!H5</f>
        <v>0</v>
      </c>
      <c r="F128" s="243" t="str">
        <f t="shared" si="26"/>
        <v/>
      </c>
      <c r="G128" s="248"/>
      <c r="H128" s="191" t="str">
        <f t="shared" si="27"/>
        <v/>
      </c>
      <c r="I128" s="248"/>
      <c r="J128" s="296"/>
      <c r="K128" s="200"/>
      <c r="L128" s="194" t="str">
        <f t="shared" si="29"/>
        <v/>
      </c>
      <c r="M128" s="195" t="str">
        <f t="shared" si="28"/>
        <v xml:space="preserve"> </v>
      </c>
      <c r="N128" s="249"/>
      <c r="O128" s="250"/>
      <c r="P128" s="200"/>
      <c r="Q128" s="194" t="str">
        <f t="shared" si="30"/>
        <v/>
      </c>
      <c r="R128" s="195" t="str">
        <f t="shared" si="31"/>
        <v xml:space="preserve"> </v>
      </c>
    </row>
    <row r="129" spans="1:18" ht="15.75" thickBot="1" x14ac:dyDescent="0.3">
      <c r="A129" s="297"/>
      <c r="B129" s="298" t="s">
        <v>524</v>
      </c>
      <c r="C129" s="1234"/>
      <c r="D129" s="299" t="s">
        <v>147</v>
      </c>
      <c r="E129" s="300"/>
      <c r="F129" s="301" t="str">
        <f t="shared" si="26"/>
        <v/>
      </c>
      <c r="G129" s="300"/>
      <c r="H129" s="302" t="str">
        <f t="shared" si="27"/>
        <v/>
      </c>
      <c r="I129" s="300"/>
      <c r="J129" s="303"/>
      <c r="K129" s="300"/>
      <c r="L129" s="304" t="str">
        <f t="shared" si="29"/>
        <v/>
      </c>
      <c r="M129" s="305" t="str">
        <f t="shared" si="28"/>
        <v xml:space="preserve"> </v>
      </c>
      <c r="N129" s="306"/>
      <c r="O129" s="307"/>
      <c r="P129" s="300"/>
      <c r="Q129" s="304" t="str">
        <f t="shared" si="30"/>
        <v/>
      </c>
      <c r="R129" s="305" t="str">
        <f t="shared" si="31"/>
        <v xml:space="preserve"> </v>
      </c>
    </row>
    <row r="130" spans="1:18" ht="15.75" thickBot="1" x14ac:dyDescent="0.3">
      <c r="A130" s="1114"/>
      <c r="B130" s="1115"/>
      <c r="C130" s="1115"/>
      <c r="D130" s="1115"/>
      <c r="E130" s="1115"/>
      <c r="F130" s="1115"/>
      <c r="G130" s="1115"/>
      <c r="H130" s="1115"/>
      <c r="I130" s="1115"/>
      <c r="J130" s="1115"/>
      <c r="K130" s="1115"/>
      <c r="L130" s="1115"/>
      <c r="M130" s="1115"/>
      <c r="N130" s="1115"/>
      <c r="O130" s="1115"/>
      <c r="P130" s="1115"/>
      <c r="Q130" s="1115"/>
      <c r="R130" s="1115"/>
    </row>
    <row r="131" spans="1:18" x14ac:dyDescent="0.25">
      <c r="A131" s="1301" t="s">
        <v>193</v>
      </c>
      <c r="B131" s="1302"/>
      <c r="C131" s="1302"/>
      <c r="D131" s="1303"/>
      <c r="E131" s="308" t="s">
        <v>82</v>
      </c>
      <c r="F131" s="309" t="s">
        <v>83</v>
      </c>
      <c r="G131" s="1295" t="s">
        <v>84</v>
      </c>
      <c r="H131" s="1296"/>
      <c r="I131" s="1312" t="s">
        <v>607</v>
      </c>
      <c r="J131" s="1313"/>
      <c r="K131" s="1313"/>
      <c r="L131" s="1313"/>
      <c r="M131" s="1314"/>
      <c r="N131" s="153"/>
      <c r="O131" s="153"/>
      <c r="P131" s="153"/>
      <c r="Q131" s="153"/>
    </row>
    <row r="132" spans="1:18" ht="63" customHeight="1" x14ac:dyDescent="0.25">
      <c r="A132" s="1304"/>
      <c r="B132" s="1305"/>
      <c r="C132" s="1305"/>
      <c r="D132" s="1306"/>
      <c r="E132" s="310" t="s">
        <v>196</v>
      </c>
      <c r="F132" s="311" t="s">
        <v>79</v>
      </c>
      <c r="G132" s="312" t="s">
        <v>85</v>
      </c>
      <c r="H132" s="313" t="str">
        <f>CONCATENATE(E132," / ",$Q$3)</f>
        <v>kg / postikm</v>
      </c>
      <c r="I132" s="314" t="s">
        <v>86</v>
      </c>
      <c r="J132" s="315" t="s">
        <v>59</v>
      </c>
      <c r="K132" s="315" t="s">
        <v>87</v>
      </c>
      <c r="L132" s="1098" t="str">
        <f>IF(SUM(E137:E157,E160:E197)&gt;0.95*E133,"Copertura del 95% dei consumi raggiunta","E' necessario dettagliare maggiormente la suddivisione dei consumi")</f>
        <v>E' necessario dettagliare maggiormente la suddivisione dei consumi</v>
      </c>
      <c r="M132" s="1099"/>
      <c r="N132" s="160"/>
      <c r="O132" s="160"/>
      <c r="P132" s="161"/>
      <c r="Q132" s="161"/>
    </row>
    <row r="133" spans="1:18" ht="25.5" customHeight="1" thickBot="1" x14ac:dyDescent="0.3">
      <c r="A133" s="316" t="s">
        <v>88</v>
      </c>
      <c r="B133" s="317" t="s">
        <v>89</v>
      </c>
      <c r="C133" s="317"/>
      <c r="D133" s="318" t="s">
        <v>193</v>
      </c>
      <c r="E133" s="319"/>
      <c r="F133" s="320">
        <f>E133*$M$7*10^-3</f>
        <v>0</v>
      </c>
      <c r="G133" s="167"/>
      <c r="H133" s="321" t="str">
        <f>IFERROR(E133/$O$3,"")</f>
        <v/>
      </c>
      <c r="I133" s="322">
        <f>E136+E159</f>
        <v>0</v>
      </c>
      <c r="J133" s="320">
        <f>E133-I133</f>
        <v>0</v>
      </c>
      <c r="K133" s="323" t="str">
        <f>IFERROR(I133/E133,"")</f>
        <v/>
      </c>
      <c r="L133" s="1100"/>
      <c r="M133" s="1101"/>
      <c r="N133" s="86"/>
      <c r="O133" s="86"/>
      <c r="P133" s="171"/>
      <c r="Q133" s="172"/>
    </row>
    <row r="134" spans="1:18" ht="15.75" thickBot="1" x14ac:dyDescent="0.3">
      <c r="A134" s="324"/>
      <c r="B134" s="325"/>
      <c r="C134" s="325"/>
      <c r="D134" s="325"/>
      <c r="E134" s="325"/>
      <c r="F134" s="325"/>
      <c r="G134" s="325"/>
      <c r="H134" s="325"/>
      <c r="I134" s="325"/>
      <c r="J134" s="325"/>
      <c r="K134" s="325"/>
      <c r="L134" s="325"/>
      <c r="M134" s="325"/>
      <c r="N134" s="325"/>
      <c r="O134" s="325"/>
      <c r="P134" s="171"/>
      <c r="Q134" s="172"/>
    </row>
    <row r="135" spans="1:18" ht="15.75" thickBot="1" x14ac:dyDescent="0.3">
      <c r="A135" s="173"/>
      <c r="B135" s="174"/>
      <c r="C135" s="174"/>
      <c r="D135" s="175"/>
      <c r="E135" s="326" t="s">
        <v>82</v>
      </c>
      <c r="F135" s="327" t="s">
        <v>83</v>
      </c>
      <c r="G135" s="1291" t="s">
        <v>84</v>
      </c>
      <c r="H135" s="1292"/>
      <c r="I135" s="1293" t="s">
        <v>90</v>
      </c>
      <c r="J135" s="1292"/>
      <c r="K135" s="1293" t="s">
        <v>91</v>
      </c>
      <c r="L135" s="1294"/>
      <c r="M135" s="1292"/>
      <c r="N135" s="1293" t="s">
        <v>92</v>
      </c>
      <c r="O135" s="1292"/>
      <c r="P135" s="1293" t="s">
        <v>93</v>
      </c>
      <c r="Q135" s="1294"/>
      <c r="R135" s="1292"/>
    </row>
    <row r="136" spans="1:18" ht="54.75" customHeight="1" thickBot="1" x14ac:dyDescent="0.3">
      <c r="A136" s="328" t="s">
        <v>94</v>
      </c>
      <c r="B136" s="328" t="s">
        <v>95</v>
      </c>
      <c r="C136" s="329"/>
      <c r="D136" s="330" t="s">
        <v>96</v>
      </c>
      <c r="E136" s="180">
        <f>SUM(E137:E157)</f>
        <v>0</v>
      </c>
      <c r="F136" s="331" t="str">
        <f>IF(E136=0,"",(E136*$M$7*10^-3))</f>
        <v/>
      </c>
      <c r="G136" s="180"/>
      <c r="H136" s="332" t="str">
        <f t="shared" ref="H136:H142" si="44">IF(E136=0,"",(E136/$O$3))</f>
        <v/>
      </c>
      <c r="I136" s="333" t="s">
        <v>47</v>
      </c>
      <c r="J136" s="334" t="s">
        <v>46</v>
      </c>
      <c r="K136" s="333" t="s">
        <v>85</v>
      </c>
      <c r="L136" s="335" t="s">
        <v>47</v>
      </c>
      <c r="M136" s="334" t="s">
        <v>197</v>
      </c>
      <c r="N136" s="333" t="s">
        <v>47</v>
      </c>
      <c r="O136" s="334" t="s">
        <v>46</v>
      </c>
      <c r="P136" s="333" t="s">
        <v>85</v>
      </c>
      <c r="Q136" s="335" t="s">
        <v>47</v>
      </c>
      <c r="R136" s="334" t="s">
        <v>197</v>
      </c>
    </row>
    <row r="137" spans="1:18" x14ac:dyDescent="0.25">
      <c r="A137" s="1102" t="s">
        <v>98</v>
      </c>
      <c r="B137" s="336" t="s">
        <v>99</v>
      </c>
      <c r="C137" s="1105" t="s">
        <v>231</v>
      </c>
      <c r="D137" s="337" t="s">
        <v>579</v>
      </c>
      <c r="E137" s="338">
        <f>'Autobus urbani LV2'!D16</f>
        <v>0</v>
      </c>
      <c r="F137" s="339" t="str">
        <f>IF(E137=0,"",(E137*$M$7*10^-3))</f>
        <v/>
      </c>
      <c r="G137" s="190"/>
      <c r="H137" s="340" t="str">
        <f t="shared" si="44"/>
        <v/>
      </c>
      <c r="I137" s="341">
        <f>'Autobus urbani LV2'!C10</f>
        <v>0</v>
      </c>
      <c r="J137" s="342" t="s">
        <v>113</v>
      </c>
      <c r="K137" s="190"/>
      <c r="L137" s="343" t="str">
        <f t="shared" ref="L137:L142" si="45">IF(I137=0,"",E137/I137)</f>
        <v/>
      </c>
      <c r="M137" s="344" t="str">
        <f>IF(J137=0," ",(CONCATENATE($E$132," / ",J137)))</f>
        <v>kg / km</v>
      </c>
      <c r="N137" s="341">
        <f>'Autobus urbani LV2'!J4</f>
        <v>0</v>
      </c>
      <c r="O137" s="342" t="s">
        <v>9</v>
      </c>
      <c r="P137" s="190"/>
      <c r="Q137" s="343" t="str">
        <f t="shared" ref="Q137:Q144" si="46">IF(N137=0,"",E137/N137)</f>
        <v/>
      </c>
      <c r="R137" s="344" t="str">
        <f>IF(O137=0," ",(CONCATENATE($E$132," / ",O137)))</f>
        <v>kg / posti km</v>
      </c>
    </row>
    <row r="138" spans="1:18" x14ac:dyDescent="0.25">
      <c r="A138" s="1103"/>
      <c r="B138" s="345" t="s">
        <v>476</v>
      </c>
      <c r="C138" s="1106"/>
      <c r="D138" s="211"/>
      <c r="E138" s="203"/>
      <c r="F138" s="346" t="str">
        <f>IF(E138=0,"",(E138*$M$7*10^-3))</f>
        <v/>
      </c>
      <c r="G138" s="200"/>
      <c r="H138" s="340" t="str">
        <f t="shared" si="44"/>
        <v/>
      </c>
      <c r="I138" s="190"/>
      <c r="J138" s="43"/>
      <c r="K138" s="190"/>
      <c r="L138" s="343" t="str">
        <f t="shared" si="45"/>
        <v/>
      </c>
      <c r="M138" s="344" t="str">
        <f>IF(J138=0," ",(CONCATENATE($E$132," / ",J138)))</f>
        <v xml:space="preserve"> </v>
      </c>
      <c r="N138" s="190"/>
      <c r="O138" s="43"/>
      <c r="P138" s="190"/>
      <c r="Q138" s="343" t="str">
        <f t="shared" si="46"/>
        <v/>
      </c>
      <c r="R138" s="344" t="str">
        <f t="shared" ref="R138:R157" si="47">IF(O138=0," ",(CONCATENATE($E$132," / ",O138)))</f>
        <v xml:space="preserve"> </v>
      </c>
    </row>
    <row r="139" spans="1:18" ht="15.75" thickBot="1" x14ac:dyDescent="0.3">
      <c r="A139" s="1103"/>
      <c r="B139" s="345" t="s">
        <v>100</v>
      </c>
      <c r="C139" s="1107"/>
      <c r="D139" s="202"/>
      <c r="E139" s="203"/>
      <c r="F139" s="346" t="str">
        <f>IF(E139=0,"",(E139*$M$7*10^-3))</f>
        <v/>
      </c>
      <c r="G139" s="200"/>
      <c r="H139" s="340" t="str">
        <f t="shared" si="44"/>
        <v/>
      </c>
      <c r="I139" s="190"/>
      <c r="J139" s="43"/>
      <c r="K139" s="190"/>
      <c r="L139" s="343" t="str">
        <f t="shared" si="45"/>
        <v/>
      </c>
      <c r="M139" s="344" t="str">
        <f t="shared" ref="M139:M157" si="48">IF(J139=0," ",(CONCATENATE($E$132," / ",J139)))</f>
        <v xml:space="preserve"> </v>
      </c>
      <c r="N139" s="190"/>
      <c r="O139" s="43"/>
      <c r="P139" s="200"/>
      <c r="Q139" s="343" t="str">
        <f t="shared" si="46"/>
        <v/>
      </c>
      <c r="R139" s="344" t="str">
        <f t="shared" si="47"/>
        <v xml:space="preserve"> </v>
      </c>
    </row>
    <row r="140" spans="1:18" x14ac:dyDescent="0.25">
      <c r="A140" s="1103"/>
      <c r="B140" s="345" t="s">
        <v>101</v>
      </c>
      <c r="C140" s="1108" t="s">
        <v>103</v>
      </c>
      <c r="D140" s="347"/>
      <c r="E140" s="212"/>
      <c r="F140" s="346" t="str">
        <f>IF(E140=0,"",(E140*$M$7*10^-3))</f>
        <v/>
      </c>
      <c r="G140" s="200"/>
      <c r="H140" s="340" t="str">
        <f t="shared" si="44"/>
        <v/>
      </c>
      <c r="I140" s="348"/>
      <c r="J140" s="215"/>
      <c r="K140" s="190"/>
      <c r="L140" s="343" t="str">
        <f t="shared" si="45"/>
        <v/>
      </c>
      <c r="M140" s="344" t="str">
        <f t="shared" si="48"/>
        <v xml:space="preserve"> </v>
      </c>
      <c r="N140" s="348"/>
      <c r="O140" s="215"/>
      <c r="P140" s="190"/>
      <c r="Q140" s="349" t="str">
        <f t="shared" si="46"/>
        <v/>
      </c>
      <c r="R140" s="344" t="str">
        <f t="shared" si="47"/>
        <v xml:space="preserve"> </v>
      </c>
    </row>
    <row r="141" spans="1:18" x14ac:dyDescent="0.25">
      <c r="A141" s="1103"/>
      <c r="B141" s="345" t="s">
        <v>102</v>
      </c>
      <c r="C141" s="1109"/>
      <c r="D141" s="211"/>
      <c r="E141" s="203"/>
      <c r="F141" s="346" t="str">
        <f>IF(E141=0,"",(E141*$M$7*10^-3))</f>
        <v/>
      </c>
      <c r="G141" s="200"/>
      <c r="H141" s="340" t="str">
        <f t="shared" si="44"/>
        <v/>
      </c>
      <c r="I141" s="190"/>
      <c r="J141" s="43"/>
      <c r="K141" s="190"/>
      <c r="L141" s="343" t="str">
        <f t="shared" si="45"/>
        <v/>
      </c>
      <c r="M141" s="344" t="str">
        <f t="shared" si="48"/>
        <v xml:space="preserve"> </v>
      </c>
      <c r="N141" s="190"/>
      <c r="O141" s="43"/>
      <c r="P141" s="190"/>
      <c r="Q141" s="343" t="str">
        <f t="shared" si="46"/>
        <v/>
      </c>
      <c r="R141" s="344" t="str">
        <f t="shared" si="47"/>
        <v xml:space="preserve"> </v>
      </c>
    </row>
    <row r="142" spans="1:18" ht="15.75" thickBot="1" x14ac:dyDescent="0.3">
      <c r="A142" s="1103"/>
      <c r="B142" s="345" t="s">
        <v>104</v>
      </c>
      <c r="C142" s="1110"/>
      <c r="D142" s="202"/>
      <c r="E142" s="203"/>
      <c r="F142" s="346" t="str">
        <f>IF(E142=0,"",(E142*$M$7*10^-3))</f>
        <v/>
      </c>
      <c r="G142" s="200"/>
      <c r="H142" s="340" t="str">
        <f t="shared" si="44"/>
        <v/>
      </c>
      <c r="I142" s="190"/>
      <c r="J142" s="43"/>
      <c r="K142" s="190"/>
      <c r="L142" s="343" t="str">
        <f t="shared" si="45"/>
        <v/>
      </c>
      <c r="M142" s="344" t="str">
        <f t="shared" si="48"/>
        <v xml:space="preserve"> </v>
      </c>
      <c r="N142" s="190"/>
      <c r="O142" s="43"/>
      <c r="P142" s="190"/>
      <c r="Q142" s="343" t="str">
        <f t="shared" si="46"/>
        <v/>
      </c>
      <c r="R142" s="344" t="str">
        <f t="shared" si="47"/>
        <v xml:space="preserve"> </v>
      </c>
    </row>
    <row r="143" spans="1:18" x14ac:dyDescent="0.25">
      <c r="A143" s="1103"/>
      <c r="B143" s="345" t="s">
        <v>105</v>
      </c>
      <c r="C143" s="1206" t="s">
        <v>588</v>
      </c>
      <c r="D143" s="347"/>
      <c r="E143" s="203"/>
      <c r="F143" s="346" t="str">
        <f>IF(E143=0,"",(E143*$M$7*10^-3))</f>
        <v/>
      </c>
      <c r="G143" s="200"/>
      <c r="H143" s="340" t="str">
        <f t="shared" ref="H143:H157" si="49">IF(E143=0,"",(E143/$O$3))</f>
        <v/>
      </c>
      <c r="I143" s="190"/>
      <c r="J143" s="215"/>
      <c r="K143" s="190"/>
      <c r="L143" s="343" t="str">
        <f t="shared" ref="L143:L157" si="50">IF(I143=0,"",E143/I143)</f>
        <v/>
      </c>
      <c r="M143" s="344" t="str">
        <f t="shared" si="48"/>
        <v xml:space="preserve"> </v>
      </c>
      <c r="N143" s="190"/>
      <c r="O143" s="215"/>
      <c r="P143" s="190"/>
      <c r="Q143" s="343" t="str">
        <f t="shared" si="46"/>
        <v/>
      </c>
      <c r="R143" s="344" t="str">
        <f t="shared" si="47"/>
        <v xml:space="preserve"> </v>
      </c>
    </row>
    <row r="144" spans="1:18" x14ac:dyDescent="0.25">
      <c r="A144" s="1103"/>
      <c r="B144" s="345" t="s">
        <v>107</v>
      </c>
      <c r="C144" s="1206"/>
      <c r="D144" s="211"/>
      <c r="E144" s="203"/>
      <c r="F144" s="346" t="str">
        <f>IF(E144=0,"",(E144*$M$7*10^-3))</f>
        <v/>
      </c>
      <c r="G144" s="200"/>
      <c r="H144" s="340" t="str">
        <f t="shared" si="49"/>
        <v/>
      </c>
      <c r="I144" s="190"/>
      <c r="J144" s="43"/>
      <c r="K144" s="190"/>
      <c r="L144" s="343" t="str">
        <f t="shared" si="50"/>
        <v/>
      </c>
      <c r="M144" s="344" t="str">
        <f t="shared" si="48"/>
        <v xml:space="preserve"> </v>
      </c>
      <c r="N144" s="190"/>
      <c r="O144" s="43"/>
      <c r="P144" s="190"/>
      <c r="Q144" s="343" t="str">
        <f t="shared" si="46"/>
        <v/>
      </c>
      <c r="R144" s="344" t="str">
        <f t="shared" si="47"/>
        <v xml:space="preserve"> </v>
      </c>
    </row>
    <row r="145" spans="1:18" ht="15.75" thickBot="1" x14ac:dyDescent="0.3">
      <c r="A145" s="1103"/>
      <c r="B145" s="345" t="s">
        <v>108</v>
      </c>
      <c r="C145" s="1206"/>
      <c r="D145" s="202"/>
      <c r="E145" s="203"/>
      <c r="F145" s="346" t="str">
        <f>IF(E145=0,"",(E145*$M$7*10^-3))</f>
        <v/>
      </c>
      <c r="G145" s="200"/>
      <c r="H145" s="340" t="str">
        <f t="shared" si="49"/>
        <v/>
      </c>
      <c r="I145" s="190"/>
      <c r="J145" s="43"/>
      <c r="K145" s="190"/>
      <c r="L145" s="343" t="str">
        <f t="shared" si="50"/>
        <v/>
      </c>
      <c r="M145" s="344" t="str">
        <f t="shared" si="48"/>
        <v xml:space="preserve"> </v>
      </c>
      <c r="N145" s="190"/>
      <c r="O145" s="43"/>
      <c r="P145" s="190"/>
      <c r="Q145" s="343" t="str">
        <f t="shared" ref="Q145:Q157" si="51">IF(N145=0,"",E145/N145)</f>
        <v/>
      </c>
      <c r="R145" s="344" t="str">
        <f t="shared" si="47"/>
        <v xml:space="preserve"> </v>
      </c>
    </row>
    <row r="146" spans="1:18" x14ac:dyDescent="0.25">
      <c r="A146" s="1103"/>
      <c r="B146" s="345" t="s">
        <v>109</v>
      </c>
      <c r="C146" s="1111" t="s">
        <v>232</v>
      </c>
      <c r="D146" s="337" t="s">
        <v>579</v>
      </c>
      <c r="E146" s="350">
        <f>'Autobus extraurbani LV2'!D17</f>
        <v>0</v>
      </c>
      <c r="F146" s="346" t="str">
        <f>IF(E146=0,"",(E146*$M$7*10^-3))</f>
        <v/>
      </c>
      <c r="G146" s="200"/>
      <c r="H146" s="340" t="str">
        <f t="shared" si="49"/>
        <v/>
      </c>
      <c r="I146" s="341">
        <f>'Autobus extraurbani LV2'!C11</f>
        <v>0</v>
      </c>
      <c r="J146" s="342" t="s">
        <v>113</v>
      </c>
      <c r="K146" s="190"/>
      <c r="L146" s="343" t="str">
        <f t="shared" si="50"/>
        <v/>
      </c>
      <c r="M146" s="344" t="str">
        <f t="shared" si="48"/>
        <v>kg / km</v>
      </c>
      <c r="N146" s="341">
        <f>'Autobus extraurbani LV2'!J5</f>
        <v>0</v>
      </c>
      <c r="O146" s="342" t="s">
        <v>9</v>
      </c>
      <c r="P146" s="190"/>
      <c r="Q146" s="343" t="str">
        <f t="shared" si="51"/>
        <v/>
      </c>
      <c r="R146" s="344" t="str">
        <f t="shared" si="47"/>
        <v>kg / posti km</v>
      </c>
    </row>
    <row r="147" spans="1:18" x14ac:dyDescent="0.25">
      <c r="A147" s="1103"/>
      <c r="B147" s="345" t="s">
        <v>110</v>
      </c>
      <c r="C147" s="1112"/>
      <c r="D147" s="211"/>
      <c r="E147" s="203"/>
      <c r="F147" s="346" t="str">
        <f>IF(E147=0,"",(E147*$M$7*10^-3))</f>
        <v/>
      </c>
      <c r="G147" s="200"/>
      <c r="H147" s="340" t="str">
        <f t="shared" si="49"/>
        <v/>
      </c>
      <c r="I147" s="190"/>
      <c r="J147" s="43"/>
      <c r="K147" s="190"/>
      <c r="L147" s="343" t="str">
        <f t="shared" si="50"/>
        <v/>
      </c>
      <c r="M147" s="344" t="str">
        <f t="shared" si="48"/>
        <v xml:space="preserve"> </v>
      </c>
      <c r="N147" s="190"/>
      <c r="O147" s="43"/>
      <c r="P147" s="190"/>
      <c r="Q147" s="343" t="str">
        <f t="shared" si="51"/>
        <v/>
      </c>
      <c r="R147" s="344" t="str">
        <f t="shared" si="47"/>
        <v xml:space="preserve"> </v>
      </c>
    </row>
    <row r="148" spans="1:18" ht="15.75" thickBot="1" x14ac:dyDescent="0.3">
      <c r="A148" s="1103"/>
      <c r="B148" s="345" t="s">
        <v>111</v>
      </c>
      <c r="C148" s="1113"/>
      <c r="D148" s="213"/>
      <c r="E148" s="203"/>
      <c r="F148" s="346" t="str">
        <f>IF(E148=0,"",(E148*$M$7*10^-3))</f>
        <v/>
      </c>
      <c r="G148" s="200"/>
      <c r="H148" s="340" t="str">
        <f t="shared" si="49"/>
        <v/>
      </c>
      <c r="I148" s="190"/>
      <c r="J148" s="43"/>
      <c r="K148" s="190"/>
      <c r="L148" s="343" t="str">
        <f t="shared" si="50"/>
        <v/>
      </c>
      <c r="M148" s="344" t="str">
        <f t="shared" si="48"/>
        <v xml:space="preserve"> </v>
      </c>
      <c r="N148" s="190"/>
      <c r="O148" s="43"/>
      <c r="P148" s="190"/>
      <c r="Q148" s="343" t="str">
        <f t="shared" si="51"/>
        <v/>
      </c>
      <c r="R148" s="344" t="str">
        <f t="shared" si="47"/>
        <v xml:space="preserve"> </v>
      </c>
    </row>
    <row r="149" spans="1:18" x14ac:dyDescent="0.25">
      <c r="A149" s="1103"/>
      <c r="B149" s="345" t="s">
        <v>477</v>
      </c>
      <c r="C149" s="1111" t="s">
        <v>106</v>
      </c>
      <c r="D149" s="347"/>
      <c r="E149" s="203"/>
      <c r="F149" s="346" t="str">
        <f>IF(E149=0,"",(E149*$M$7*10^-3))</f>
        <v/>
      </c>
      <c r="G149" s="200"/>
      <c r="H149" s="340" t="str">
        <f>IF(E149=0,"",(E149/$O$3))</f>
        <v/>
      </c>
      <c r="I149" s="190"/>
      <c r="J149" s="43"/>
      <c r="K149" s="190"/>
      <c r="L149" s="343" t="str">
        <f t="shared" si="50"/>
        <v/>
      </c>
      <c r="M149" s="344" t="str">
        <f t="shared" si="48"/>
        <v xml:space="preserve"> </v>
      </c>
      <c r="N149" s="190"/>
      <c r="O149" s="43"/>
      <c r="P149" s="190"/>
      <c r="Q149" s="343" t="str">
        <f t="shared" si="51"/>
        <v/>
      </c>
      <c r="R149" s="344" t="str">
        <f t="shared" si="47"/>
        <v xml:space="preserve"> </v>
      </c>
    </row>
    <row r="150" spans="1:18" x14ac:dyDescent="0.25">
      <c r="A150" s="1103"/>
      <c r="B150" s="345" t="s">
        <v>112</v>
      </c>
      <c r="C150" s="1112"/>
      <c r="D150" s="211"/>
      <c r="E150" s="203"/>
      <c r="F150" s="346" t="str">
        <f>IF(E150=0,"",(E150*$M$7*10^-3))</f>
        <v/>
      </c>
      <c r="G150" s="200"/>
      <c r="H150" s="340" t="str">
        <f>IF(E150=0,"",(E150/$O$3))</f>
        <v/>
      </c>
      <c r="I150" s="190"/>
      <c r="J150" s="43"/>
      <c r="K150" s="190"/>
      <c r="L150" s="343" t="str">
        <f t="shared" si="50"/>
        <v/>
      </c>
      <c r="M150" s="344" t="str">
        <f t="shared" si="48"/>
        <v xml:space="preserve"> </v>
      </c>
      <c r="N150" s="190"/>
      <c r="O150" s="43"/>
      <c r="P150" s="190"/>
      <c r="Q150" s="343" t="str">
        <f t="shared" si="51"/>
        <v/>
      </c>
      <c r="R150" s="344" t="str">
        <f t="shared" si="47"/>
        <v xml:space="preserve"> </v>
      </c>
    </row>
    <row r="151" spans="1:18" ht="15.75" thickBot="1" x14ac:dyDescent="0.3">
      <c r="A151" s="1103"/>
      <c r="B151" s="345" t="s">
        <v>114</v>
      </c>
      <c r="C151" s="1113"/>
      <c r="D151" s="213"/>
      <c r="E151" s="203"/>
      <c r="F151" s="346" t="str">
        <f>IF(E151=0,"",(E151*$M$7*10^-3))</f>
        <v/>
      </c>
      <c r="G151" s="200"/>
      <c r="H151" s="340" t="str">
        <f>IF(E151=0,"",(E151/$O$3))</f>
        <v/>
      </c>
      <c r="I151" s="190"/>
      <c r="J151" s="43"/>
      <c r="K151" s="190"/>
      <c r="L151" s="343" t="str">
        <f t="shared" si="50"/>
        <v/>
      </c>
      <c r="M151" s="344" t="str">
        <f t="shared" si="48"/>
        <v xml:space="preserve"> </v>
      </c>
      <c r="N151" s="190"/>
      <c r="O151" s="43"/>
      <c r="P151" s="190"/>
      <c r="Q151" s="343" t="str">
        <f t="shared" si="51"/>
        <v/>
      </c>
      <c r="R151" s="344" t="str">
        <f t="shared" si="47"/>
        <v xml:space="preserve"> </v>
      </c>
    </row>
    <row r="152" spans="1:18" x14ac:dyDescent="0.25">
      <c r="A152" s="1103"/>
      <c r="B152" s="345" t="s">
        <v>115</v>
      </c>
      <c r="C152" s="1111" t="s">
        <v>233</v>
      </c>
      <c r="D152" s="351"/>
      <c r="E152" s="203"/>
      <c r="F152" s="346" t="str">
        <f>IF(E152=0,"",(E152*$M$7*10^-3))</f>
        <v/>
      </c>
      <c r="G152" s="200"/>
      <c r="H152" s="340" t="str">
        <f t="shared" si="49"/>
        <v/>
      </c>
      <c r="I152" s="190"/>
      <c r="J152" s="215"/>
      <c r="K152" s="190"/>
      <c r="L152" s="343" t="str">
        <f t="shared" si="50"/>
        <v/>
      </c>
      <c r="M152" s="344" t="str">
        <f t="shared" si="48"/>
        <v xml:space="preserve"> </v>
      </c>
      <c r="N152" s="190"/>
      <c r="O152" s="215"/>
      <c r="P152" s="190"/>
      <c r="Q152" s="343" t="str">
        <f t="shared" si="51"/>
        <v/>
      </c>
      <c r="R152" s="344" t="str">
        <f t="shared" si="47"/>
        <v xml:space="preserve"> </v>
      </c>
    </row>
    <row r="153" spans="1:18" x14ac:dyDescent="0.25">
      <c r="A153" s="1103"/>
      <c r="B153" s="345" t="s">
        <v>116</v>
      </c>
      <c r="C153" s="1112"/>
      <c r="D153" s="213"/>
      <c r="E153" s="203"/>
      <c r="F153" s="346" t="str">
        <f>IF(E153=0,"",(E153*$M$7*10^-3))</f>
        <v/>
      </c>
      <c r="G153" s="200"/>
      <c r="H153" s="340" t="str">
        <f t="shared" si="49"/>
        <v/>
      </c>
      <c r="I153" s="190"/>
      <c r="J153" s="43"/>
      <c r="K153" s="190"/>
      <c r="L153" s="343" t="str">
        <f t="shared" si="50"/>
        <v/>
      </c>
      <c r="M153" s="344" t="str">
        <f t="shared" si="48"/>
        <v xml:space="preserve"> </v>
      </c>
      <c r="N153" s="190"/>
      <c r="O153" s="43"/>
      <c r="P153" s="190"/>
      <c r="Q153" s="343" t="str">
        <f t="shared" si="51"/>
        <v/>
      </c>
      <c r="R153" s="344" t="str">
        <f t="shared" si="47"/>
        <v xml:space="preserve"> </v>
      </c>
    </row>
    <row r="154" spans="1:18" ht="15.75" thickBot="1" x14ac:dyDescent="0.3">
      <c r="A154" s="1103"/>
      <c r="B154" s="345" t="s">
        <v>117</v>
      </c>
      <c r="C154" s="1113"/>
      <c r="D154" s="202"/>
      <c r="E154" s="203"/>
      <c r="F154" s="346" t="str">
        <f>IF(E154=0,"",(E154*$M$7*10^-3))</f>
        <v/>
      </c>
      <c r="G154" s="200"/>
      <c r="H154" s="340" t="str">
        <f t="shared" si="49"/>
        <v/>
      </c>
      <c r="I154" s="190"/>
      <c r="J154" s="43"/>
      <c r="K154" s="190"/>
      <c r="L154" s="343" t="str">
        <f t="shared" si="50"/>
        <v/>
      </c>
      <c r="M154" s="344" t="str">
        <f t="shared" si="48"/>
        <v xml:space="preserve"> </v>
      </c>
      <c r="N154" s="190"/>
      <c r="O154" s="43"/>
      <c r="P154" s="190"/>
      <c r="Q154" s="343" t="str">
        <f t="shared" si="51"/>
        <v/>
      </c>
      <c r="R154" s="344" t="str">
        <f t="shared" si="47"/>
        <v xml:space="preserve"> </v>
      </c>
    </row>
    <row r="155" spans="1:18" x14ac:dyDescent="0.25">
      <c r="A155" s="1103"/>
      <c r="B155" s="345" t="s">
        <v>118</v>
      </c>
      <c r="C155" s="1111" t="s">
        <v>234</v>
      </c>
      <c r="D155" s="347"/>
      <c r="E155" s="203"/>
      <c r="F155" s="346" t="str">
        <f>IF(E155=0,"",(E155*$M$7*10^-3))</f>
        <v/>
      </c>
      <c r="G155" s="200"/>
      <c r="H155" s="340" t="str">
        <f t="shared" si="49"/>
        <v/>
      </c>
      <c r="I155" s="190"/>
      <c r="J155" s="43"/>
      <c r="K155" s="190"/>
      <c r="L155" s="343" t="str">
        <f t="shared" si="50"/>
        <v/>
      </c>
      <c r="M155" s="344" t="str">
        <f t="shared" si="48"/>
        <v xml:space="preserve"> </v>
      </c>
      <c r="N155" s="190"/>
      <c r="O155" s="43"/>
      <c r="P155" s="190"/>
      <c r="Q155" s="343" t="str">
        <f t="shared" si="51"/>
        <v/>
      </c>
      <c r="R155" s="344" t="str">
        <f t="shared" si="47"/>
        <v xml:space="preserve"> </v>
      </c>
    </row>
    <row r="156" spans="1:18" x14ac:dyDescent="0.25">
      <c r="A156" s="1103"/>
      <c r="B156" s="345" t="s">
        <v>119</v>
      </c>
      <c r="C156" s="1112"/>
      <c r="D156" s="213"/>
      <c r="E156" s="203"/>
      <c r="F156" s="346" t="str">
        <f>IF(E156=0,"",(E156*$M$7*10^-3))</f>
        <v/>
      </c>
      <c r="G156" s="200"/>
      <c r="H156" s="340" t="str">
        <f t="shared" si="49"/>
        <v/>
      </c>
      <c r="I156" s="190"/>
      <c r="J156" s="43"/>
      <c r="K156" s="190"/>
      <c r="L156" s="343" t="str">
        <f t="shared" si="50"/>
        <v/>
      </c>
      <c r="M156" s="344" t="str">
        <f t="shared" si="48"/>
        <v xml:space="preserve"> </v>
      </c>
      <c r="N156" s="190"/>
      <c r="O156" s="43"/>
      <c r="P156" s="190"/>
      <c r="Q156" s="343" t="str">
        <f t="shared" si="51"/>
        <v/>
      </c>
      <c r="R156" s="344" t="str">
        <f t="shared" si="47"/>
        <v xml:space="preserve"> </v>
      </c>
    </row>
    <row r="157" spans="1:18" ht="15.75" thickBot="1" x14ac:dyDescent="0.3">
      <c r="A157" s="1104"/>
      <c r="B157" s="352" t="s">
        <v>121</v>
      </c>
      <c r="C157" s="1113"/>
      <c r="D157" s="202"/>
      <c r="E157" s="306"/>
      <c r="F157" s="346" t="str">
        <f>IF(E157=0,"",(E157*$M$7*10^-3))</f>
        <v/>
      </c>
      <c r="G157" s="200"/>
      <c r="H157" s="340" t="str">
        <f t="shared" si="49"/>
        <v/>
      </c>
      <c r="I157" s="190"/>
      <c r="J157" s="43"/>
      <c r="K157" s="190"/>
      <c r="L157" s="343" t="str">
        <f t="shared" si="50"/>
        <v/>
      </c>
      <c r="M157" s="344" t="str">
        <f t="shared" si="48"/>
        <v xml:space="preserve"> </v>
      </c>
      <c r="N157" s="190"/>
      <c r="O157" s="43"/>
      <c r="P157" s="353"/>
      <c r="Q157" s="354" t="str">
        <f t="shared" si="51"/>
        <v/>
      </c>
      <c r="R157" s="344" t="str">
        <f t="shared" si="47"/>
        <v xml:space="preserve"> </v>
      </c>
    </row>
    <row r="158" spans="1:18" ht="15.75" thickBot="1" x14ac:dyDescent="0.3">
      <c r="A158" s="173"/>
      <c r="B158" s="174"/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</row>
    <row r="159" spans="1:18" ht="51" customHeight="1" thickBot="1" x14ac:dyDescent="0.3">
      <c r="A159" s="328" t="s">
        <v>94</v>
      </c>
      <c r="B159" s="355" t="s">
        <v>122</v>
      </c>
      <c r="C159" s="356"/>
      <c r="D159" s="357" t="s">
        <v>194</v>
      </c>
      <c r="E159" s="220">
        <f>SUM(E160:E197)</f>
        <v>0</v>
      </c>
      <c r="F159" s="358" t="str">
        <f>IF(E159=0,"",(E159*$M$7*10^-3))</f>
        <v/>
      </c>
      <c r="G159" s="220"/>
      <c r="H159" s="359" t="str">
        <f>IF(E159=0,"",(E159/$O$3))</f>
        <v/>
      </c>
      <c r="I159" s="360" t="s">
        <v>47</v>
      </c>
      <c r="J159" s="361" t="s">
        <v>46</v>
      </c>
      <c r="K159" s="360" t="s">
        <v>85</v>
      </c>
      <c r="L159" s="308" t="s">
        <v>47</v>
      </c>
      <c r="M159" s="361" t="s">
        <v>197</v>
      </c>
      <c r="N159" s="362" t="s">
        <v>47</v>
      </c>
      <c r="O159" s="363" t="s">
        <v>46</v>
      </c>
      <c r="P159" s="360" t="s">
        <v>85</v>
      </c>
      <c r="Q159" s="308" t="s">
        <v>47</v>
      </c>
      <c r="R159" s="361" t="s">
        <v>585</v>
      </c>
    </row>
    <row r="160" spans="1:18" x14ac:dyDescent="0.25">
      <c r="A160" s="1102" t="s">
        <v>98</v>
      </c>
      <c r="B160" s="364" t="s">
        <v>125</v>
      </c>
      <c r="C160" s="1105" t="s">
        <v>231</v>
      </c>
      <c r="D160" s="365"/>
      <c r="E160" s="220"/>
      <c r="F160" s="366" t="str">
        <f>IF(E160=0,"",(E160*$M$7*10^-3))</f>
        <v/>
      </c>
      <c r="G160" s="220"/>
      <c r="H160" s="367" t="str">
        <f t="shared" ref="H160:H169" si="52">IF(E160=0,"",(E160/$O$3))</f>
        <v/>
      </c>
      <c r="I160" s="220"/>
      <c r="J160" s="368"/>
      <c r="K160" s="233"/>
      <c r="L160" s="369" t="str">
        <f t="shared" ref="L160:L197" si="53">IF(I160=0,"",E160/I160)</f>
        <v/>
      </c>
      <c r="M160" s="370" t="str">
        <f t="shared" ref="M160:M197" si="54">IF(J160=0," ",(CONCATENATE($E$132," / ",J160)))</f>
        <v xml:space="preserve"> </v>
      </c>
      <c r="N160" s="238"/>
      <c r="O160" s="235"/>
      <c r="P160" s="233"/>
      <c r="Q160" s="369" t="str">
        <f t="shared" ref="Q160:Q169" si="55">IF(N160=0,"",E160/N160)</f>
        <v/>
      </c>
      <c r="R160" s="370" t="str">
        <f t="shared" ref="R160:R197" si="56">IF(O160=0," ",(CONCATENATE($E$132," / ",O160)))</f>
        <v xml:space="preserve"> </v>
      </c>
    </row>
    <row r="161" spans="1:18" x14ac:dyDescent="0.25">
      <c r="A161" s="1103"/>
      <c r="B161" s="371" t="s">
        <v>128</v>
      </c>
      <c r="C161" s="1106"/>
      <c r="D161" s="372"/>
      <c r="E161" s="248"/>
      <c r="F161" s="373" t="str">
        <f>IF(E161=0,"",(E161*$M$7*10^-3))</f>
        <v/>
      </c>
      <c r="G161" s="248"/>
      <c r="H161" s="340" t="str">
        <f t="shared" si="52"/>
        <v/>
      </c>
      <c r="I161" s="248"/>
      <c r="J161" s="290"/>
      <c r="K161" s="200"/>
      <c r="L161" s="343" t="str">
        <f t="shared" si="53"/>
        <v/>
      </c>
      <c r="M161" s="344" t="str">
        <f t="shared" si="54"/>
        <v xml:space="preserve"> </v>
      </c>
      <c r="N161" s="249"/>
      <c r="O161" s="250"/>
      <c r="P161" s="200"/>
      <c r="Q161" s="343" t="str">
        <f t="shared" si="55"/>
        <v/>
      </c>
      <c r="R161" s="344" t="str">
        <f t="shared" si="56"/>
        <v xml:space="preserve"> </v>
      </c>
    </row>
    <row r="162" spans="1:18" ht="15.75" thickBot="1" x14ac:dyDescent="0.3">
      <c r="A162" s="1103"/>
      <c r="B162" s="371" t="s">
        <v>130</v>
      </c>
      <c r="C162" s="1107"/>
      <c r="D162" s="374"/>
      <c r="E162" s="248"/>
      <c r="F162" s="373" t="str">
        <f>IF(E162=0,"",(E162*$M$7*10^-3))</f>
        <v/>
      </c>
      <c r="G162" s="248"/>
      <c r="H162" s="340" t="str">
        <f>IF(E162=0,"",(E162/$O$3))</f>
        <v/>
      </c>
      <c r="I162" s="200"/>
      <c r="J162" s="290"/>
      <c r="K162" s="200"/>
      <c r="L162" s="343" t="str">
        <f t="shared" si="53"/>
        <v/>
      </c>
      <c r="M162" s="344" t="str">
        <f t="shared" si="54"/>
        <v xml:space="preserve"> </v>
      </c>
      <c r="N162" s="249"/>
      <c r="O162" s="250"/>
      <c r="P162" s="200"/>
      <c r="Q162" s="343" t="str">
        <f>IF(N162=0,"",E162/N162)</f>
        <v/>
      </c>
      <c r="R162" s="344" t="str">
        <f t="shared" si="56"/>
        <v xml:space="preserve"> </v>
      </c>
    </row>
    <row r="163" spans="1:18" x14ac:dyDescent="0.25">
      <c r="A163" s="1103"/>
      <c r="B163" s="371" t="s">
        <v>131</v>
      </c>
      <c r="C163" s="1241" t="s">
        <v>149</v>
      </c>
      <c r="D163" s="365"/>
      <c r="E163" s="200"/>
      <c r="F163" s="373" t="str">
        <f>IF(E163=0,"",(E163*$M$7*10^-3))</f>
        <v/>
      </c>
      <c r="G163" s="200"/>
      <c r="H163" s="340" t="str">
        <f t="shared" si="52"/>
        <v/>
      </c>
      <c r="I163" s="190"/>
      <c r="J163" s="250"/>
      <c r="K163" s="200"/>
      <c r="L163" s="343" t="str">
        <f t="shared" si="53"/>
        <v/>
      </c>
      <c r="M163" s="344" t="str">
        <f t="shared" si="54"/>
        <v xml:space="preserve"> </v>
      </c>
      <c r="N163" s="249"/>
      <c r="O163" s="250"/>
      <c r="P163" s="200"/>
      <c r="Q163" s="343" t="str">
        <f t="shared" si="55"/>
        <v/>
      </c>
      <c r="R163" s="344" t="str">
        <f t="shared" si="56"/>
        <v xml:space="preserve"> </v>
      </c>
    </row>
    <row r="164" spans="1:18" x14ac:dyDescent="0.25">
      <c r="A164" s="1103"/>
      <c r="B164" s="371" t="s">
        <v>132</v>
      </c>
      <c r="C164" s="1242"/>
      <c r="D164" s="247"/>
      <c r="E164" s="200"/>
      <c r="F164" s="373" t="str">
        <f>IF(E164=0,"",(E164*$M$7*10^-3))</f>
        <v/>
      </c>
      <c r="G164" s="200"/>
      <c r="H164" s="340" t="str">
        <f t="shared" si="52"/>
        <v/>
      </c>
      <c r="I164" s="190"/>
      <c r="J164" s="250"/>
      <c r="K164" s="200"/>
      <c r="L164" s="343" t="str">
        <f t="shared" si="53"/>
        <v/>
      </c>
      <c r="M164" s="344" t="str">
        <f t="shared" si="54"/>
        <v xml:space="preserve"> </v>
      </c>
      <c r="N164" s="249"/>
      <c r="O164" s="250"/>
      <c r="P164" s="200"/>
      <c r="Q164" s="343" t="str">
        <f t="shared" si="55"/>
        <v/>
      </c>
      <c r="R164" s="344" t="str">
        <f t="shared" si="56"/>
        <v xml:space="preserve"> </v>
      </c>
    </row>
    <row r="165" spans="1:18" x14ac:dyDescent="0.25">
      <c r="A165" s="1103"/>
      <c r="B165" s="371" t="s">
        <v>133</v>
      </c>
      <c r="C165" s="1242"/>
      <c r="D165" s="247"/>
      <c r="E165" s="200"/>
      <c r="F165" s="373" t="str">
        <f>IF(E165=0,"",(E165*$M$7*10^-3))</f>
        <v/>
      </c>
      <c r="G165" s="200"/>
      <c r="H165" s="340" t="str">
        <f t="shared" si="52"/>
        <v/>
      </c>
      <c r="I165" s="190"/>
      <c r="J165" s="250"/>
      <c r="K165" s="200"/>
      <c r="L165" s="343" t="str">
        <f t="shared" si="53"/>
        <v/>
      </c>
      <c r="M165" s="344" t="str">
        <f t="shared" si="54"/>
        <v xml:space="preserve"> </v>
      </c>
      <c r="N165" s="249"/>
      <c r="O165" s="250"/>
      <c r="P165" s="200"/>
      <c r="Q165" s="343" t="str">
        <f t="shared" si="55"/>
        <v/>
      </c>
      <c r="R165" s="344" t="str">
        <f t="shared" si="56"/>
        <v xml:space="preserve"> </v>
      </c>
    </row>
    <row r="166" spans="1:18" x14ac:dyDescent="0.25">
      <c r="A166" s="1103"/>
      <c r="B166" s="371" t="s">
        <v>134</v>
      </c>
      <c r="C166" s="1242"/>
      <c r="D166" s="247"/>
      <c r="E166" s="200"/>
      <c r="F166" s="373" t="str">
        <f>IF(E166=0,"",(E166*$M$7*10^-3))</f>
        <v/>
      </c>
      <c r="G166" s="200"/>
      <c r="H166" s="340" t="str">
        <f t="shared" si="52"/>
        <v/>
      </c>
      <c r="I166" s="190"/>
      <c r="J166" s="250"/>
      <c r="K166" s="200"/>
      <c r="L166" s="343" t="str">
        <f t="shared" si="53"/>
        <v/>
      </c>
      <c r="M166" s="344" t="str">
        <f t="shared" si="54"/>
        <v xml:space="preserve"> </v>
      </c>
      <c r="N166" s="249"/>
      <c r="O166" s="250"/>
      <c r="P166" s="200"/>
      <c r="Q166" s="343" t="str">
        <f t="shared" si="55"/>
        <v/>
      </c>
      <c r="R166" s="344" t="str">
        <f t="shared" si="56"/>
        <v xml:space="preserve"> </v>
      </c>
    </row>
    <row r="167" spans="1:18" x14ac:dyDescent="0.25">
      <c r="A167" s="1103"/>
      <c r="B167" s="371" t="s">
        <v>135</v>
      </c>
      <c r="C167" s="1242"/>
      <c r="D167" s="375"/>
      <c r="E167" s="200"/>
      <c r="F167" s="373" t="str">
        <f>IF(E167=0,"",(E167*$M$7*10^-3))</f>
        <v/>
      </c>
      <c r="G167" s="248"/>
      <c r="H167" s="340" t="str">
        <f t="shared" si="52"/>
        <v/>
      </c>
      <c r="I167" s="248"/>
      <c r="J167" s="250"/>
      <c r="K167" s="200"/>
      <c r="L167" s="343" t="str">
        <f t="shared" si="53"/>
        <v/>
      </c>
      <c r="M167" s="344" t="str">
        <f t="shared" si="54"/>
        <v xml:space="preserve"> </v>
      </c>
      <c r="N167" s="249"/>
      <c r="O167" s="250"/>
      <c r="P167" s="200"/>
      <c r="Q167" s="343" t="str">
        <f t="shared" si="55"/>
        <v/>
      </c>
      <c r="R167" s="344" t="str">
        <f t="shared" si="56"/>
        <v xml:space="preserve"> </v>
      </c>
    </row>
    <row r="168" spans="1:18" x14ac:dyDescent="0.25">
      <c r="A168" s="1103"/>
      <c r="B168" s="371" t="s">
        <v>137</v>
      </c>
      <c r="C168" s="1242"/>
      <c r="D168" s="375"/>
      <c r="E168" s="200"/>
      <c r="F168" s="373" t="str">
        <f>IF(E168=0,"",(E168*$M$7*10^-3))</f>
        <v/>
      </c>
      <c r="G168" s="248"/>
      <c r="H168" s="376" t="str">
        <f t="shared" si="52"/>
        <v/>
      </c>
      <c r="I168" s="248"/>
      <c r="J168" s="250"/>
      <c r="K168" s="200"/>
      <c r="L168" s="343" t="str">
        <f t="shared" si="53"/>
        <v/>
      </c>
      <c r="M168" s="344" t="str">
        <f t="shared" si="54"/>
        <v xml:space="preserve"> </v>
      </c>
      <c r="N168" s="249"/>
      <c r="O168" s="250"/>
      <c r="P168" s="200"/>
      <c r="Q168" s="343" t="str">
        <f t="shared" si="55"/>
        <v/>
      </c>
      <c r="R168" s="344" t="str">
        <f t="shared" si="56"/>
        <v xml:space="preserve"> </v>
      </c>
    </row>
    <row r="169" spans="1:18" ht="15.75" thickBot="1" x14ac:dyDescent="0.3">
      <c r="A169" s="1103"/>
      <c r="B169" s="371" t="s">
        <v>139</v>
      </c>
      <c r="C169" s="1243"/>
      <c r="D169" s="374"/>
      <c r="E169" s="200"/>
      <c r="F169" s="373" t="str">
        <f>IF(E169=0,"",(E169*$M$7*10^-3))</f>
        <v/>
      </c>
      <c r="G169" s="200"/>
      <c r="H169" s="340" t="str">
        <f t="shared" si="52"/>
        <v/>
      </c>
      <c r="I169" s="200"/>
      <c r="J169" s="250"/>
      <c r="K169" s="200"/>
      <c r="L169" s="343" t="str">
        <f t="shared" si="53"/>
        <v/>
      </c>
      <c r="M169" s="344" t="str">
        <f t="shared" si="54"/>
        <v xml:space="preserve"> </v>
      </c>
      <c r="N169" s="249"/>
      <c r="O169" s="250"/>
      <c r="P169" s="200"/>
      <c r="Q169" s="343" t="str">
        <f t="shared" si="55"/>
        <v/>
      </c>
      <c r="R169" s="344" t="str">
        <f t="shared" si="56"/>
        <v xml:space="preserve"> </v>
      </c>
    </row>
    <row r="170" spans="1:18" x14ac:dyDescent="0.25">
      <c r="A170" s="1103"/>
      <c r="B170" s="371" t="s">
        <v>141</v>
      </c>
      <c r="C170" s="1105" t="s">
        <v>589</v>
      </c>
      <c r="D170" s="377"/>
      <c r="E170" s="190"/>
      <c r="F170" s="378" t="str">
        <f>IF(E170=0,"",(E170*$M$7*10^-3))</f>
        <v/>
      </c>
      <c r="G170" s="190"/>
      <c r="H170" s="340" t="str">
        <f>IF(E170=0,"",(E170/$O$3))</f>
        <v/>
      </c>
      <c r="I170" s="190"/>
      <c r="J170" s="245"/>
      <c r="K170" s="190"/>
      <c r="L170" s="343" t="str">
        <f t="shared" si="53"/>
        <v/>
      </c>
      <c r="M170" s="344" t="str">
        <f t="shared" si="54"/>
        <v xml:space="preserve"> </v>
      </c>
      <c r="N170" s="244"/>
      <c r="O170" s="245"/>
      <c r="P170" s="190"/>
      <c r="Q170" s="349" t="str">
        <f>IF(N170=0,"",E170/N170)</f>
        <v/>
      </c>
      <c r="R170" s="344" t="str">
        <f t="shared" si="56"/>
        <v xml:space="preserve"> </v>
      </c>
    </row>
    <row r="171" spans="1:18" x14ac:dyDescent="0.25">
      <c r="A171" s="1103"/>
      <c r="B171" s="371" t="s">
        <v>143</v>
      </c>
      <c r="C171" s="1106"/>
      <c r="D171" s="279"/>
      <c r="E171" s="200"/>
      <c r="F171" s="373" t="str">
        <f>IF(E171=0,"",(E171*$M$7*10^-3))</f>
        <v/>
      </c>
      <c r="G171" s="200"/>
      <c r="H171" s="340" t="str">
        <f t="shared" ref="H171:H197" si="57">IF(E171=0,"",(E171/$O$3))</f>
        <v/>
      </c>
      <c r="I171" s="200"/>
      <c r="J171" s="250"/>
      <c r="K171" s="200"/>
      <c r="L171" s="343" t="str">
        <f t="shared" si="53"/>
        <v/>
      </c>
      <c r="M171" s="344" t="str">
        <f t="shared" si="54"/>
        <v xml:space="preserve"> </v>
      </c>
      <c r="N171" s="277"/>
      <c r="O171" s="278"/>
      <c r="P171" s="200"/>
      <c r="Q171" s="343" t="str">
        <f t="shared" ref="Q171:Q197" si="58">IF(N171=0,"",E171/N171)</f>
        <v/>
      </c>
      <c r="R171" s="344" t="str">
        <f t="shared" si="56"/>
        <v xml:space="preserve"> </v>
      </c>
    </row>
    <row r="172" spans="1:18" x14ac:dyDescent="0.25">
      <c r="A172" s="1103"/>
      <c r="B172" s="371" t="s">
        <v>145</v>
      </c>
      <c r="C172" s="1106"/>
      <c r="D172" s="279"/>
      <c r="E172" s="200"/>
      <c r="F172" s="373" t="str">
        <f>IF(E172=0,"",(E172*$M$7*10^-3))</f>
        <v/>
      </c>
      <c r="G172" s="200"/>
      <c r="H172" s="340" t="str">
        <f t="shared" si="57"/>
        <v/>
      </c>
      <c r="I172" s="200"/>
      <c r="J172" s="250"/>
      <c r="K172" s="200"/>
      <c r="L172" s="343" t="str">
        <f t="shared" si="53"/>
        <v/>
      </c>
      <c r="M172" s="344" t="str">
        <f t="shared" si="54"/>
        <v xml:space="preserve"> </v>
      </c>
      <c r="N172" s="277"/>
      <c r="O172" s="278"/>
      <c r="P172" s="200"/>
      <c r="Q172" s="343" t="str">
        <f t="shared" si="58"/>
        <v/>
      </c>
      <c r="R172" s="344" t="str">
        <f t="shared" si="56"/>
        <v xml:space="preserve"> </v>
      </c>
    </row>
    <row r="173" spans="1:18" x14ac:dyDescent="0.25">
      <c r="A173" s="1103"/>
      <c r="B173" s="371" t="s">
        <v>146</v>
      </c>
      <c r="C173" s="1106"/>
      <c r="D173" s="279"/>
      <c r="E173" s="200"/>
      <c r="F173" s="373" t="str">
        <f>IF(E173=0,"",(E173*$M$7*10^-3))</f>
        <v/>
      </c>
      <c r="G173" s="200"/>
      <c r="H173" s="340" t="str">
        <f t="shared" si="57"/>
        <v/>
      </c>
      <c r="I173" s="200"/>
      <c r="J173" s="250"/>
      <c r="K173" s="200"/>
      <c r="L173" s="343" t="str">
        <f t="shared" si="53"/>
        <v/>
      </c>
      <c r="M173" s="344" t="str">
        <f t="shared" si="54"/>
        <v xml:space="preserve"> </v>
      </c>
      <c r="N173" s="277"/>
      <c r="O173" s="278"/>
      <c r="P173" s="200"/>
      <c r="Q173" s="343" t="str">
        <f t="shared" si="58"/>
        <v/>
      </c>
      <c r="R173" s="344" t="str">
        <f t="shared" si="56"/>
        <v xml:space="preserve"> </v>
      </c>
    </row>
    <row r="174" spans="1:18" x14ac:dyDescent="0.25">
      <c r="A174" s="1103"/>
      <c r="B174" s="371" t="s">
        <v>148</v>
      </c>
      <c r="C174" s="1106"/>
      <c r="D174" s="279"/>
      <c r="E174" s="200"/>
      <c r="F174" s="373" t="str">
        <f>IF(E174=0,"",(E174*$M$7*10^-3))</f>
        <v/>
      </c>
      <c r="G174" s="200"/>
      <c r="H174" s="340" t="str">
        <f t="shared" si="57"/>
        <v/>
      </c>
      <c r="I174" s="200"/>
      <c r="J174" s="250"/>
      <c r="K174" s="200"/>
      <c r="L174" s="343" t="str">
        <f t="shared" si="53"/>
        <v/>
      </c>
      <c r="M174" s="344" t="str">
        <f t="shared" si="54"/>
        <v xml:space="preserve"> </v>
      </c>
      <c r="N174" s="277"/>
      <c r="O174" s="278"/>
      <c r="P174" s="200"/>
      <c r="Q174" s="343" t="str">
        <f t="shared" si="58"/>
        <v/>
      </c>
      <c r="R174" s="344" t="str">
        <f t="shared" si="56"/>
        <v xml:space="preserve"> </v>
      </c>
    </row>
    <row r="175" spans="1:18" x14ac:dyDescent="0.25">
      <c r="A175" s="1103"/>
      <c r="B175" s="371" t="s">
        <v>150</v>
      </c>
      <c r="C175" s="1106"/>
      <c r="D175" s="279"/>
      <c r="E175" s="200"/>
      <c r="F175" s="373" t="str">
        <f>IF(E175=0,"",(E175*$M$7*10^-3))</f>
        <v/>
      </c>
      <c r="G175" s="200"/>
      <c r="H175" s="340" t="str">
        <f t="shared" si="57"/>
        <v/>
      </c>
      <c r="I175" s="200"/>
      <c r="J175" s="250"/>
      <c r="K175" s="200"/>
      <c r="L175" s="343" t="str">
        <f t="shared" si="53"/>
        <v/>
      </c>
      <c r="M175" s="344" t="str">
        <f t="shared" si="54"/>
        <v xml:space="preserve"> </v>
      </c>
      <c r="N175" s="249"/>
      <c r="O175" s="250"/>
      <c r="P175" s="200"/>
      <c r="Q175" s="343" t="str">
        <f t="shared" si="58"/>
        <v/>
      </c>
      <c r="R175" s="344" t="str">
        <f t="shared" si="56"/>
        <v xml:space="preserve"> </v>
      </c>
    </row>
    <row r="176" spans="1:18" ht="15.75" thickBot="1" x14ac:dyDescent="0.3">
      <c r="A176" s="1103"/>
      <c r="B176" s="371" t="s">
        <v>151</v>
      </c>
      <c r="C176" s="1107"/>
      <c r="D176" s="379"/>
      <c r="E176" s="200"/>
      <c r="F176" s="373" t="str">
        <f>IF(E176=0,"",(E176*$M$7*10^-3))</f>
        <v/>
      </c>
      <c r="G176" s="200"/>
      <c r="H176" s="340" t="str">
        <f t="shared" si="57"/>
        <v/>
      </c>
      <c r="I176" s="200"/>
      <c r="J176" s="250"/>
      <c r="K176" s="200"/>
      <c r="L176" s="343" t="str">
        <f t="shared" si="53"/>
        <v/>
      </c>
      <c r="M176" s="344" t="str">
        <f t="shared" si="54"/>
        <v xml:space="preserve"> </v>
      </c>
      <c r="N176" s="249"/>
      <c r="O176" s="250"/>
      <c r="P176" s="200"/>
      <c r="Q176" s="343" t="str">
        <f t="shared" si="58"/>
        <v/>
      </c>
      <c r="R176" s="344" t="str">
        <f t="shared" si="56"/>
        <v xml:space="preserve"> </v>
      </c>
    </row>
    <row r="177" spans="1:18" x14ac:dyDescent="0.25">
      <c r="A177" s="1103"/>
      <c r="B177" s="371" t="s">
        <v>152</v>
      </c>
      <c r="C177" s="1105" t="s">
        <v>232</v>
      </c>
      <c r="D177" s="365"/>
      <c r="E177" s="248"/>
      <c r="F177" s="373" t="str">
        <f>IF(E177=0,"",(E177*$M$7*10^-3))</f>
        <v/>
      </c>
      <c r="G177" s="248"/>
      <c r="H177" s="340" t="str">
        <f t="shared" si="57"/>
        <v/>
      </c>
      <c r="I177" s="248"/>
      <c r="J177" s="290"/>
      <c r="K177" s="200"/>
      <c r="L177" s="343" t="str">
        <f t="shared" si="53"/>
        <v/>
      </c>
      <c r="M177" s="344" t="str">
        <f t="shared" si="54"/>
        <v xml:space="preserve"> </v>
      </c>
      <c r="N177" s="249"/>
      <c r="O177" s="250"/>
      <c r="P177" s="200"/>
      <c r="Q177" s="343" t="str">
        <f t="shared" si="58"/>
        <v/>
      </c>
      <c r="R177" s="344" t="str">
        <f t="shared" si="56"/>
        <v xml:space="preserve"> </v>
      </c>
    </row>
    <row r="178" spans="1:18" x14ac:dyDescent="0.25">
      <c r="A178" s="1103"/>
      <c r="B178" s="371" t="s">
        <v>153</v>
      </c>
      <c r="C178" s="1106"/>
      <c r="D178" s="372"/>
      <c r="E178" s="248"/>
      <c r="F178" s="373" t="str">
        <f>IF(E178=0,"",(E178*$M$7*10^-3))</f>
        <v/>
      </c>
      <c r="G178" s="248"/>
      <c r="H178" s="340" t="str">
        <f t="shared" si="57"/>
        <v/>
      </c>
      <c r="I178" s="248"/>
      <c r="J178" s="290"/>
      <c r="K178" s="200"/>
      <c r="L178" s="343" t="str">
        <f t="shared" si="53"/>
        <v/>
      </c>
      <c r="M178" s="344" t="str">
        <f t="shared" si="54"/>
        <v xml:space="preserve"> </v>
      </c>
      <c r="N178" s="249"/>
      <c r="O178" s="250"/>
      <c r="P178" s="200"/>
      <c r="Q178" s="343" t="str">
        <f t="shared" si="58"/>
        <v/>
      </c>
      <c r="R178" s="344" t="str">
        <f t="shared" si="56"/>
        <v xml:space="preserve"> </v>
      </c>
    </row>
    <row r="179" spans="1:18" ht="15.75" thickBot="1" x14ac:dyDescent="0.3">
      <c r="A179" s="1103"/>
      <c r="B179" s="371" t="s">
        <v>154</v>
      </c>
      <c r="C179" s="1107"/>
      <c r="D179" s="374"/>
      <c r="E179" s="248"/>
      <c r="F179" s="373" t="str">
        <f>IF(E179=0,"",(E179*$M$7*10^-3))</f>
        <v/>
      </c>
      <c r="G179" s="248"/>
      <c r="H179" s="340" t="str">
        <f t="shared" si="57"/>
        <v/>
      </c>
      <c r="I179" s="248"/>
      <c r="J179" s="290"/>
      <c r="K179" s="200"/>
      <c r="L179" s="343" t="str">
        <f t="shared" si="53"/>
        <v/>
      </c>
      <c r="M179" s="344" t="str">
        <f t="shared" si="54"/>
        <v xml:space="preserve"> </v>
      </c>
      <c r="N179" s="249"/>
      <c r="O179" s="250"/>
      <c r="P179" s="200"/>
      <c r="Q179" s="343" t="str">
        <f t="shared" si="58"/>
        <v/>
      </c>
      <c r="R179" s="344" t="str">
        <f t="shared" si="56"/>
        <v xml:space="preserve"> </v>
      </c>
    </row>
    <row r="180" spans="1:18" x14ac:dyDescent="0.25">
      <c r="A180" s="1103"/>
      <c r="B180" s="371" t="s">
        <v>156</v>
      </c>
      <c r="C180" s="1241" t="s">
        <v>106</v>
      </c>
      <c r="D180" s="365"/>
      <c r="E180" s="248"/>
      <c r="F180" s="373" t="str">
        <f>IF(E180=0,"",(E180*$M$7*10^-3))</f>
        <v/>
      </c>
      <c r="G180" s="248"/>
      <c r="H180" s="340" t="str">
        <f t="shared" si="57"/>
        <v/>
      </c>
      <c r="I180" s="248"/>
      <c r="J180" s="43"/>
      <c r="K180" s="200"/>
      <c r="L180" s="343" t="str">
        <f t="shared" si="53"/>
        <v/>
      </c>
      <c r="M180" s="344" t="str">
        <f t="shared" si="54"/>
        <v xml:space="preserve"> </v>
      </c>
      <c r="N180" s="249"/>
      <c r="O180" s="250"/>
      <c r="P180" s="200"/>
      <c r="Q180" s="343" t="str">
        <f t="shared" si="58"/>
        <v/>
      </c>
      <c r="R180" s="344" t="str">
        <f t="shared" si="56"/>
        <v xml:space="preserve"> </v>
      </c>
    </row>
    <row r="181" spans="1:18" x14ac:dyDescent="0.25">
      <c r="A181" s="1103"/>
      <c r="B181" s="371" t="s">
        <v>158</v>
      </c>
      <c r="C181" s="1242"/>
      <c r="D181" s="291"/>
      <c r="E181" s="248"/>
      <c r="F181" s="373" t="str">
        <f>IF(E181=0,"",(E181*$M$7*10^-3))</f>
        <v/>
      </c>
      <c r="G181" s="248"/>
      <c r="H181" s="340" t="str">
        <f t="shared" si="57"/>
        <v/>
      </c>
      <c r="I181" s="248"/>
      <c r="J181" s="250"/>
      <c r="K181" s="200"/>
      <c r="L181" s="343" t="str">
        <f t="shared" si="53"/>
        <v/>
      </c>
      <c r="M181" s="344" t="str">
        <f t="shared" si="54"/>
        <v xml:space="preserve"> </v>
      </c>
      <c r="N181" s="249"/>
      <c r="O181" s="250"/>
      <c r="P181" s="200"/>
      <c r="Q181" s="343" t="str">
        <f t="shared" si="58"/>
        <v/>
      </c>
      <c r="R181" s="344" t="str">
        <f t="shared" si="56"/>
        <v xml:space="preserve"> </v>
      </c>
    </row>
    <row r="182" spans="1:18" x14ac:dyDescent="0.25">
      <c r="A182" s="1103"/>
      <c r="B182" s="371" t="s">
        <v>159</v>
      </c>
      <c r="C182" s="1242"/>
      <c r="D182" s="247"/>
      <c r="E182" s="248"/>
      <c r="F182" s="373" t="str">
        <f>IF(E182=0,"",(E182*$M$7*10^-3))</f>
        <v/>
      </c>
      <c r="G182" s="248"/>
      <c r="H182" s="340" t="str">
        <f t="shared" si="57"/>
        <v/>
      </c>
      <c r="I182" s="248"/>
      <c r="J182" s="250"/>
      <c r="K182" s="200"/>
      <c r="L182" s="343" t="str">
        <f t="shared" si="53"/>
        <v/>
      </c>
      <c r="M182" s="344" t="str">
        <f t="shared" si="54"/>
        <v xml:space="preserve"> </v>
      </c>
      <c r="N182" s="249"/>
      <c r="O182" s="250"/>
      <c r="P182" s="200"/>
      <c r="Q182" s="343" t="str">
        <f t="shared" si="58"/>
        <v/>
      </c>
      <c r="R182" s="344" t="str">
        <f t="shared" si="56"/>
        <v xml:space="preserve"> </v>
      </c>
    </row>
    <row r="183" spans="1:18" x14ac:dyDescent="0.25">
      <c r="A183" s="1103"/>
      <c r="B183" s="371" t="s">
        <v>160</v>
      </c>
      <c r="C183" s="1242"/>
      <c r="D183" s="247"/>
      <c r="E183" s="248"/>
      <c r="F183" s="373" t="str">
        <f>IF(E183=0,"",(E183*$M$7*10^-3))</f>
        <v/>
      </c>
      <c r="G183" s="248"/>
      <c r="H183" s="340" t="str">
        <f t="shared" si="57"/>
        <v/>
      </c>
      <c r="I183" s="248"/>
      <c r="J183" s="250"/>
      <c r="K183" s="200"/>
      <c r="L183" s="343" t="str">
        <f t="shared" si="53"/>
        <v/>
      </c>
      <c r="M183" s="344" t="str">
        <f t="shared" si="54"/>
        <v xml:space="preserve"> </v>
      </c>
      <c r="N183" s="249"/>
      <c r="O183" s="250"/>
      <c r="P183" s="200"/>
      <c r="Q183" s="343" t="str">
        <f t="shared" si="58"/>
        <v/>
      </c>
      <c r="R183" s="344" t="str">
        <f t="shared" si="56"/>
        <v xml:space="preserve"> </v>
      </c>
    </row>
    <row r="184" spans="1:18" x14ac:dyDescent="0.25">
      <c r="A184" s="1103"/>
      <c r="B184" s="371" t="s">
        <v>161</v>
      </c>
      <c r="C184" s="1242"/>
      <c r="D184" s="291"/>
      <c r="E184" s="248"/>
      <c r="F184" s="373" t="str">
        <f>IF(E184=0,"",(E184*$M$7*10^-3))</f>
        <v/>
      </c>
      <c r="G184" s="248"/>
      <c r="H184" s="340" t="str">
        <f t="shared" si="57"/>
        <v/>
      </c>
      <c r="I184" s="248"/>
      <c r="J184" s="250"/>
      <c r="K184" s="200"/>
      <c r="L184" s="343" t="str">
        <f t="shared" si="53"/>
        <v/>
      </c>
      <c r="M184" s="344" t="str">
        <f t="shared" si="54"/>
        <v xml:space="preserve"> </v>
      </c>
      <c r="N184" s="249"/>
      <c r="O184" s="250"/>
      <c r="P184" s="200"/>
      <c r="Q184" s="343" t="str">
        <f t="shared" si="58"/>
        <v/>
      </c>
      <c r="R184" s="344" t="str">
        <f t="shared" si="56"/>
        <v xml:space="preserve"> </v>
      </c>
    </row>
    <row r="185" spans="1:18" x14ac:dyDescent="0.25">
      <c r="A185" s="1103"/>
      <c r="B185" s="371" t="s">
        <v>162</v>
      </c>
      <c r="C185" s="1242"/>
      <c r="D185" s="375"/>
      <c r="E185" s="248"/>
      <c r="F185" s="373" t="str">
        <f>IF(E185=0,"",(E185*$M$7*10^-3))</f>
        <v/>
      </c>
      <c r="G185" s="248"/>
      <c r="H185" s="340" t="str">
        <f t="shared" si="57"/>
        <v/>
      </c>
      <c r="I185" s="248"/>
      <c r="J185" s="250"/>
      <c r="K185" s="200"/>
      <c r="L185" s="343" t="str">
        <f t="shared" si="53"/>
        <v/>
      </c>
      <c r="M185" s="344" t="str">
        <f t="shared" si="54"/>
        <v xml:space="preserve"> </v>
      </c>
      <c r="N185" s="249"/>
      <c r="O185" s="250"/>
      <c r="P185" s="200"/>
      <c r="Q185" s="343" t="str">
        <f t="shared" si="58"/>
        <v/>
      </c>
      <c r="R185" s="344" t="str">
        <f t="shared" si="56"/>
        <v xml:space="preserve"> </v>
      </c>
    </row>
    <row r="186" spans="1:18" ht="15.75" thickBot="1" x14ac:dyDescent="0.3">
      <c r="A186" s="1103"/>
      <c r="B186" s="371" t="s">
        <v>163</v>
      </c>
      <c r="C186" s="1243"/>
      <c r="D186" s="374"/>
      <c r="E186" s="248"/>
      <c r="F186" s="373" t="str">
        <f>IF(E186=0,"",(E186*$M$7*10^-3))</f>
        <v/>
      </c>
      <c r="G186" s="248"/>
      <c r="H186" s="340" t="str">
        <f t="shared" si="57"/>
        <v/>
      </c>
      <c r="I186" s="248"/>
      <c r="J186" s="290"/>
      <c r="K186" s="200"/>
      <c r="L186" s="343" t="str">
        <f t="shared" si="53"/>
        <v/>
      </c>
      <c r="M186" s="344" t="str">
        <f t="shared" si="54"/>
        <v xml:space="preserve"> </v>
      </c>
      <c r="N186" s="249"/>
      <c r="O186" s="250"/>
      <c r="P186" s="200"/>
      <c r="Q186" s="343" t="str">
        <f t="shared" si="58"/>
        <v/>
      </c>
      <c r="R186" s="344" t="str">
        <f t="shared" si="56"/>
        <v xml:space="preserve"> </v>
      </c>
    </row>
    <row r="187" spans="1:18" x14ac:dyDescent="0.25">
      <c r="A187" s="1103"/>
      <c r="B187" s="371" t="s">
        <v>164</v>
      </c>
      <c r="C187" s="1105" t="s">
        <v>233</v>
      </c>
      <c r="D187" s="247"/>
      <c r="E187" s="248"/>
      <c r="F187" s="373" t="str">
        <f>IF(E187=0,"",(E187*$M$7*10^-3))</f>
        <v/>
      </c>
      <c r="G187" s="248"/>
      <c r="H187" s="340" t="str">
        <f t="shared" si="57"/>
        <v/>
      </c>
      <c r="I187" s="248"/>
      <c r="J187" s="290"/>
      <c r="K187" s="200"/>
      <c r="L187" s="343" t="str">
        <f t="shared" si="53"/>
        <v/>
      </c>
      <c r="M187" s="344" t="str">
        <f t="shared" si="54"/>
        <v xml:space="preserve"> </v>
      </c>
      <c r="N187" s="249"/>
      <c r="O187" s="250"/>
      <c r="P187" s="200"/>
      <c r="Q187" s="343" t="str">
        <f t="shared" si="58"/>
        <v/>
      </c>
      <c r="R187" s="344" t="str">
        <f t="shared" si="56"/>
        <v xml:space="preserve"> </v>
      </c>
    </row>
    <row r="188" spans="1:18" x14ac:dyDescent="0.25">
      <c r="A188" s="1103"/>
      <c r="B188" s="371" t="s">
        <v>165</v>
      </c>
      <c r="C188" s="1106"/>
      <c r="D188" s="372"/>
      <c r="E188" s="248"/>
      <c r="F188" s="373" t="str">
        <f>IF(E188=0,"",(E188*$M$7*10^-3))</f>
        <v/>
      </c>
      <c r="G188" s="248"/>
      <c r="H188" s="340" t="str">
        <f t="shared" si="57"/>
        <v/>
      </c>
      <c r="I188" s="248"/>
      <c r="J188" s="290"/>
      <c r="K188" s="200"/>
      <c r="L188" s="343" t="str">
        <f t="shared" si="53"/>
        <v/>
      </c>
      <c r="M188" s="344" t="str">
        <f t="shared" si="54"/>
        <v xml:space="preserve"> </v>
      </c>
      <c r="N188" s="244"/>
      <c r="O188" s="250"/>
      <c r="P188" s="200"/>
      <c r="Q188" s="343" t="str">
        <f t="shared" si="58"/>
        <v/>
      </c>
      <c r="R188" s="344" t="str">
        <f t="shared" si="56"/>
        <v xml:space="preserve"> </v>
      </c>
    </row>
    <row r="189" spans="1:18" x14ac:dyDescent="0.25">
      <c r="A189" s="1103"/>
      <c r="B189" s="371" t="s">
        <v>166</v>
      </c>
      <c r="C189" s="1106"/>
      <c r="D189" s="372"/>
      <c r="E189" s="248"/>
      <c r="F189" s="373" t="str">
        <f>IF(E189=0,"",(E189*$M$7*10^-3))</f>
        <v/>
      </c>
      <c r="G189" s="248"/>
      <c r="H189" s="340" t="str">
        <f t="shared" si="57"/>
        <v/>
      </c>
      <c r="I189" s="248"/>
      <c r="J189" s="290"/>
      <c r="K189" s="200"/>
      <c r="L189" s="343" t="str">
        <f t="shared" si="53"/>
        <v/>
      </c>
      <c r="M189" s="344" t="str">
        <f t="shared" si="54"/>
        <v xml:space="preserve"> </v>
      </c>
      <c r="N189" s="244"/>
      <c r="O189" s="250"/>
      <c r="P189" s="200"/>
      <c r="Q189" s="343" t="str">
        <f t="shared" si="58"/>
        <v/>
      </c>
      <c r="R189" s="344" t="str">
        <f t="shared" si="56"/>
        <v xml:space="preserve"> </v>
      </c>
    </row>
    <row r="190" spans="1:18" ht="15.75" thickBot="1" x14ac:dyDescent="0.3">
      <c r="A190" s="1103"/>
      <c r="B190" s="371" t="s">
        <v>167</v>
      </c>
      <c r="C190" s="1107"/>
      <c r="D190" s="291"/>
      <c r="E190" s="200"/>
      <c r="F190" s="373" t="str">
        <f>IF(E190=0,"",(E190*$M$7*10^-3))</f>
        <v/>
      </c>
      <c r="G190" s="200"/>
      <c r="H190" s="376" t="str">
        <f t="shared" si="57"/>
        <v/>
      </c>
      <c r="I190" s="200"/>
      <c r="J190" s="250"/>
      <c r="K190" s="200"/>
      <c r="L190" s="343" t="str">
        <f t="shared" si="53"/>
        <v/>
      </c>
      <c r="M190" s="344" t="str">
        <f t="shared" si="54"/>
        <v xml:space="preserve"> </v>
      </c>
      <c r="N190" s="249"/>
      <c r="O190" s="250"/>
      <c r="P190" s="200"/>
      <c r="Q190" s="343" t="str">
        <f t="shared" si="58"/>
        <v/>
      </c>
      <c r="R190" s="344" t="str">
        <f t="shared" si="56"/>
        <v xml:space="preserve"> </v>
      </c>
    </row>
    <row r="191" spans="1:18" x14ac:dyDescent="0.25">
      <c r="A191" s="1103"/>
      <c r="B191" s="371" t="s">
        <v>168</v>
      </c>
      <c r="C191" s="1241" t="s">
        <v>234</v>
      </c>
      <c r="D191" s="365"/>
      <c r="E191" s="242"/>
      <c r="F191" s="378" t="str">
        <f>IF(E191=0,"",(E191*$M$7*10^-3))</f>
        <v/>
      </c>
      <c r="G191" s="242"/>
      <c r="H191" s="340" t="str">
        <f t="shared" si="57"/>
        <v/>
      </c>
      <c r="I191" s="242"/>
      <c r="J191" s="380"/>
      <c r="K191" s="190"/>
      <c r="L191" s="343" t="str">
        <f t="shared" si="53"/>
        <v/>
      </c>
      <c r="M191" s="344" t="str">
        <f t="shared" si="54"/>
        <v xml:space="preserve"> </v>
      </c>
      <c r="N191" s="244"/>
      <c r="O191" s="245"/>
      <c r="P191" s="190"/>
      <c r="Q191" s="343" t="str">
        <f t="shared" si="58"/>
        <v/>
      </c>
      <c r="R191" s="344" t="str">
        <f t="shared" si="56"/>
        <v xml:space="preserve"> </v>
      </c>
    </row>
    <row r="192" spans="1:18" x14ac:dyDescent="0.25">
      <c r="A192" s="1103"/>
      <c r="B192" s="371" t="s">
        <v>169</v>
      </c>
      <c r="C192" s="1242"/>
      <c r="D192" s="291"/>
      <c r="E192" s="248"/>
      <c r="F192" s="373" t="str">
        <f>IF(E192=0,"",(E192*$M$7*10^-3))</f>
        <v/>
      </c>
      <c r="G192" s="248"/>
      <c r="H192" s="340" t="str">
        <f t="shared" si="57"/>
        <v/>
      </c>
      <c r="I192" s="248"/>
      <c r="J192" s="250"/>
      <c r="K192" s="200"/>
      <c r="L192" s="343" t="str">
        <f t="shared" si="53"/>
        <v/>
      </c>
      <c r="M192" s="344" t="str">
        <f t="shared" si="54"/>
        <v xml:space="preserve"> </v>
      </c>
      <c r="N192" s="249"/>
      <c r="O192" s="250"/>
      <c r="P192" s="200"/>
      <c r="Q192" s="343" t="str">
        <f t="shared" si="58"/>
        <v/>
      </c>
      <c r="R192" s="344" t="str">
        <f t="shared" si="56"/>
        <v xml:space="preserve"> </v>
      </c>
    </row>
    <row r="193" spans="1:18" x14ac:dyDescent="0.25">
      <c r="A193" s="1103"/>
      <c r="B193" s="371" t="s">
        <v>170</v>
      </c>
      <c r="C193" s="1242"/>
      <c r="D193" s="291"/>
      <c r="E193" s="248"/>
      <c r="F193" s="373" t="str">
        <f>IF(E193=0,"",(E193*$M$7*10^-3))</f>
        <v/>
      </c>
      <c r="G193" s="248"/>
      <c r="H193" s="340" t="str">
        <f>IF(E193=0,"",(E193/$O$3))</f>
        <v/>
      </c>
      <c r="I193" s="248"/>
      <c r="J193" s="43"/>
      <c r="K193" s="200"/>
      <c r="L193" s="343" t="str">
        <f t="shared" si="53"/>
        <v/>
      </c>
      <c r="M193" s="344" t="str">
        <f t="shared" si="54"/>
        <v xml:space="preserve"> </v>
      </c>
      <c r="N193" s="249"/>
      <c r="O193" s="250"/>
      <c r="P193" s="200"/>
      <c r="Q193" s="343" t="str">
        <f t="shared" si="58"/>
        <v/>
      </c>
      <c r="R193" s="344" t="str">
        <f t="shared" si="56"/>
        <v xml:space="preserve"> </v>
      </c>
    </row>
    <row r="194" spans="1:18" x14ac:dyDescent="0.25">
      <c r="A194" s="1103"/>
      <c r="B194" s="371" t="s">
        <v>171</v>
      </c>
      <c r="C194" s="1242"/>
      <c r="D194" s="291"/>
      <c r="E194" s="248"/>
      <c r="F194" s="373" t="str">
        <f>IF(E194=0,"",(E194*$M$7*10^-3))</f>
        <v/>
      </c>
      <c r="G194" s="248"/>
      <c r="H194" s="340" t="str">
        <f t="shared" si="57"/>
        <v/>
      </c>
      <c r="I194" s="248"/>
      <c r="J194" s="250"/>
      <c r="K194" s="200"/>
      <c r="L194" s="343" t="str">
        <f t="shared" si="53"/>
        <v/>
      </c>
      <c r="M194" s="344" t="str">
        <f t="shared" si="54"/>
        <v xml:space="preserve"> </v>
      </c>
      <c r="N194" s="249"/>
      <c r="O194" s="250"/>
      <c r="P194" s="200"/>
      <c r="Q194" s="343" t="str">
        <f t="shared" si="58"/>
        <v/>
      </c>
      <c r="R194" s="344" t="str">
        <f t="shared" si="56"/>
        <v xml:space="preserve"> </v>
      </c>
    </row>
    <row r="195" spans="1:18" x14ac:dyDescent="0.25">
      <c r="A195" s="1103"/>
      <c r="B195" s="371" t="s">
        <v>172</v>
      </c>
      <c r="C195" s="1242"/>
      <c r="D195" s="247"/>
      <c r="E195" s="248"/>
      <c r="F195" s="373" t="str">
        <f>IF(E195=0,"",(E195*$M$7*10^-3))</f>
        <v/>
      </c>
      <c r="G195" s="248"/>
      <c r="H195" s="340" t="str">
        <f t="shared" si="57"/>
        <v/>
      </c>
      <c r="I195" s="248"/>
      <c r="J195" s="250"/>
      <c r="K195" s="200"/>
      <c r="L195" s="343" t="str">
        <f t="shared" si="53"/>
        <v/>
      </c>
      <c r="M195" s="344" t="str">
        <f t="shared" si="54"/>
        <v xml:space="preserve"> </v>
      </c>
      <c r="N195" s="249"/>
      <c r="O195" s="250"/>
      <c r="P195" s="200"/>
      <c r="Q195" s="343" t="str">
        <f>IF(N195=0,"",E195/N195)</f>
        <v/>
      </c>
      <c r="R195" s="344" t="str">
        <f t="shared" si="56"/>
        <v xml:space="preserve"> </v>
      </c>
    </row>
    <row r="196" spans="1:18" x14ac:dyDescent="0.25">
      <c r="A196" s="1103"/>
      <c r="B196" s="371" t="s">
        <v>173</v>
      </c>
      <c r="C196" s="1242"/>
      <c r="D196" s="372"/>
      <c r="E196" s="248"/>
      <c r="F196" s="373" t="str">
        <f>IF(E196=0,"",(E196*$M$7*10^-3))</f>
        <v/>
      </c>
      <c r="G196" s="248"/>
      <c r="H196" s="340" t="str">
        <f t="shared" si="57"/>
        <v/>
      </c>
      <c r="I196" s="248"/>
      <c r="J196" s="250"/>
      <c r="K196" s="200"/>
      <c r="L196" s="343" t="str">
        <f t="shared" si="53"/>
        <v/>
      </c>
      <c r="M196" s="344" t="str">
        <f t="shared" si="54"/>
        <v xml:space="preserve"> </v>
      </c>
      <c r="N196" s="249"/>
      <c r="O196" s="250"/>
      <c r="P196" s="200"/>
      <c r="Q196" s="343" t="str">
        <f t="shared" si="58"/>
        <v/>
      </c>
      <c r="R196" s="344" t="str">
        <f t="shared" si="56"/>
        <v xml:space="preserve"> </v>
      </c>
    </row>
    <row r="197" spans="1:18" ht="15.75" thickBot="1" x14ac:dyDescent="0.3">
      <c r="A197" s="1104"/>
      <c r="B197" s="381" t="s">
        <v>174</v>
      </c>
      <c r="C197" s="1243"/>
      <c r="D197" s="374"/>
      <c r="E197" s="300"/>
      <c r="F197" s="382" t="str">
        <f>IF(E197=0,"",(E197*$M$7*10^-3))</f>
        <v/>
      </c>
      <c r="G197" s="300"/>
      <c r="H197" s="383" t="str">
        <f t="shared" si="57"/>
        <v/>
      </c>
      <c r="I197" s="300"/>
      <c r="J197" s="303"/>
      <c r="K197" s="300"/>
      <c r="L197" s="354" t="str">
        <f t="shared" si="53"/>
        <v/>
      </c>
      <c r="M197" s="384" t="str">
        <f t="shared" si="54"/>
        <v xml:space="preserve"> </v>
      </c>
      <c r="N197" s="306"/>
      <c r="O197" s="307"/>
      <c r="P197" s="300"/>
      <c r="Q197" s="354" t="str">
        <f t="shared" si="58"/>
        <v/>
      </c>
      <c r="R197" s="384" t="str">
        <f t="shared" si="56"/>
        <v xml:space="preserve"> </v>
      </c>
    </row>
    <row r="198" spans="1:18" ht="15.75" thickBot="1" x14ac:dyDescent="0.3">
      <c r="A198" s="385"/>
      <c r="B198" s="386"/>
      <c r="C198" s="386"/>
      <c r="D198" s="386"/>
      <c r="E198" s="386"/>
      <c r="F198" s="386"/>
      <c r="G198" s="386"/>
      <c r="H198" s="386"/>
      <c r="I198" s="386"/>
      <c r="J198" s="386"/>
      <c r="K198" s="386"/>
      <c r="L198" s="386"/>
      <c r="M198" s="386"/>
      <c r="N198" s="386"/>
      <c r="O198" s="386"/>
      <c r="P198" s="386"/>
      <c r="Q198" s="386"/>
      <c r="R198" s="386"/>
    </row>
    <row r="199" spans="1:18" x14ac:dyDescent="0.25">
      <c r="A199" s="1257" t="s">
        <v>195</v>
      </c>
      <c r="B199" s="1258"/>
      <c r="C199" s="1258"/>
      <c r="D199" s="1259"/>
      <c r="E199" s="387" t="s">
        <v>82</v>
      </c>
      <c r="F199" s="387" t="s">
        <v>83</v>
      </c>
      <c r="G199" s="388" t="s">
        <v>84</v>
      </c>
      <c r="H199" s="389"/>
      <c r="I199" s="1315" t="s">
        <v>607</v>
      </c>
      <c r="J199" s="1316"/>
      <c r="K199" s="1316"/>
      <c r="L199" s="1316"/>
      <c r="M199" s="1317"/>
      <c r="N199" s="153"/>
      <c r="O199" s="153"/>
      <c r="P199" s="153"/>
      <c r="Q199" s="153"/>
    </row>
    <row r="200" spans="1:18" ht="92.25" customHeight="1" x14ac:dyDescent="0.25">
      <c r="A200" s="1260"/>
      <c r="B200" s="1261"/>
      <c r="C200" s="1261"/>
      <c r="D200" s="1262"/>
      <c r="E200" s="390" t="s">
        <v>583</v>
      </c>
      <c r="F200" s="390" t="s">
        <v>79</v>
      </c>
      <c r="G200" s="391" t="s">
        <v>85</v>
      </c>
      <c r="H200" s="392" t="str">
        <f>CONCATENATE(E200," / ",$Q$3)</f>
        <v>l / postikm</v>
      </c>
      <c r="I200" s="393" t="s">
        <v>86</v>
      </c>
      <c r="J200" s="394" t="s">
        <v>59</v>
      </c>
      <c r="K200" s="394" t="s">
        <v>87</v>
      </c>
      <c r="L200" s="1250" t="str">
        <f>IF(SUM(E205:E225,E228:E265)&gt;0.95*E201,"Copertura del 95% dei consumi raggiunta","E' necessario dettagliare maggiormente la suddivisione dei consumi")</f>
        <v>E' necessario dettagliare maggiormente la suddivisione dei consumi</v>
      </c>
      <c r="M200" s="1251"/>
      <c r="N200" s="160"/>
      <c r="O200" s="160"/>
      <c r="P200" s="161"/>
      <c r="Q200" s="161"/>
    </row>
    <row r="201" spans="1:18" ht="18" thickBot="1" x14ac:dyDescent="0.3">
      <c r="A201" s="395" t="s">
        <v>88</v>
      </c>
      <c r="B201" s="396" t="s">
        <v>89</v>
      </c>
      <c r="C201" s="396"/>
      <c r="D201" s="397" t="s">
        <v>195</v>
      </c>
      <c r="E201" s="319"/>
      <c r="F201" s="398">
        <f>E201*$M$9*10^-4</f>
        <v>0</v>
      </c>
      <c r="G201" s="167"/>
      <c r="H201" s="399" t="e">
        <f>E201/$O$3</f>
        <v>#DIV/0!</v>
      </c>
      <c r="I201" s="400">
        <f>E204+E227</f>
        <v>0</v>
      </c>
      <c r="J201" s="398">
        <f>E201-I201</f>
        <v>0</v>
      </c>
      <c r="K201" s="401" t="e">
        <f>I201/E201</f>
        <v>#DIV/0!</v>
      </c>
      <c r="L201" s="1252"/>
      <c r="M201" s="1253"/>
      <c r="N201" s="86"/>
      <c r="O201" s="86"/>
      <c r="P201" s="171"/>
      <c r="Q201" s="172"/>
    </row>
    <row r="202" spans="1:18" ht="15.75" thickBot="1" x14ac:dyDescent="0.3">
      <c r="A202" s="324"/>
      <c r="B202" s="325"/>
      <c r="C202" s="325"/>
      <c r="D202" s="325"/>
      <c r="E202" s="325"/>
      <c r="F202" s="325"/>
      <c r="G202" s="325"/>
      <c r="H202" s="325"/>
      <c r="I202" s="325"/>
      <c r="J202" s="325"/>
      <c r="K202" s="325"/>
      <c r="L202" s="325"/>
      <c r="M202" s="325"/>
      <c r="N202" s="325"/>
      <c r="O202" s="325"/>
      <c r="P202" s="171"/>
      <c r="Q202" s="172"/>
    </row>
    <row r="203" spans="1:18" ht="15.75" thickBot="1" x14ac:dyDescent="0.3">
      <c r="A203" s="173"/>
      <c r="B203" s="174"/>
      <c r="C203" s="174"/>
      <c r="D203" s="175"/>
      <c r="E203" s="402" t="s">
        <v>82</v>
      </c>
      <c r="F203" s="403" t="s">
        <v>83</v>
      </c>
      <c r="G203" s="1330" t="s">
        <v>84</v>
      </c>
      <c r="H203" s="1329"/>
      <c r="I203" s="1327" t="s">
        <v>90</v>
      </c>
      <c r="J203" s="1329"/>
      <c r="K203" s="1327" t="s">
        <v>91</v>
      </c>
      <c r="L203" s="1328"/>
      <c r="M203" s="1329"/>
      <c r="N203" s="1327" t="s">
        <v>92</v>
      </c>
      <c r="O203" s="1329"/>
      <c r="P203" s="1327" t="s">
        <v>93</v>
      </c>
      <c r="Q203" s="1328"/>
      <c r="R203" s="1329"/>
    </row>
    <row r="204" spans="1:18" ht="53.25" customHeight="1" thickBot="1" x14ac:dyDescent="0.3">
      <c r="A204" s="404" t="s">
        <v>94</v>
      </c>
      <c r="B204" s="404" t="s">
        <v>95</v>
      </c>
      <c r="C204" s="405"/>
      <c r="D204" s="406" t="s">
        <v>96</v>
      </c>
      <c r="E204" s="180">
        <f>SUM(E205:E225)</f>
        <v>0</v>
      </c>
      <c r="F204" s="407" t="str">
        <f>IF(E204=0,"",(E204*$M$9*10^-4))</f>
        <v/>
      </c>
      <c r="G204" s="180"/>
      <c r="H204" s="408" t="str">
        <f>IF(E204=0,"",(E204/$O$3))</f>
        <v/>
      </c>
      <c r="I204" s="409" t="s">
        <v>47</v>
      </c>
      <c r="J204" s="410" t="s">
        <v>46</v>
      </c>
      <c r="K204" s="409" t="s">
        <v>85</v>
      </c>
      <c r="L204" s="411" t="s">
        <v>47</v>
      </c>
      <c r="M204" s="410" t="s">
        <v>584</v>
      </c>
      <c r="N204" s="409" t="s">
        <v>47</v>
      </c>
      <c r="O204" s="410" t="s">
        <v>46</v>
      </c>
      <c r="P204" s="402" t="s">
        <v>85</v>
      </c>
      <c r="Q204" s="403" t="s">
        <v>47</v>
      </c>
      <c r="R204" s="412" t="s">
        <v>584</v>
      </c>
    </row>
    <row r="205" spans="1:18" x14ac:dyDescent="0.25">
      <c r="A205" s="413" t="s">
        <v>98</v>
      </c>
      <c r="B205" s="414" t="s">
        <v>99</v>
      </c>
      <c r="C205" s="1254" t="s">
        <v>231</v>
      </c>
      <c r="D205" s="415" t="s">
        <v>579</v>
      </c>
      <c r="E205" s="416">
        <f>'Autobus urbani LV2'!C16</f>
        <v>0</v>
      </c>
      <c r="F205" s="417" t="str">
        <f>IF(E205=0,"",(E205*$M$9*10^-4))</f>
        <v/>
      </c>
      <c r="G205" s="190"/>
      <c r="H205" s="418" t="str">
        <f>IF(E205=0,"",(E205/$O$3))</f>
        <v/>
      </c>
      <c r="I205" s="419">
        <f>'Autobus urbani LV2'!B10</f>
        <v>0</v>
      </c>
      <c r="J205" s="420" t="s">
        <v>113</v>
      </c>
      <c r="K205" s="190"/>
      <c r="L205" s="421" t="str">
        <f t="shared" ref="L205:L225" si="59">IF(I205=0,"",E205/I205)</f>
        <v/>
      </c>
      <c r="M205" s="422" t="str">
        <f>IF(J205=0," ",(CONCATENATE($E$200," / ",J205)))</f>
        <v>l / km</v>
      </c>
      <c r="N205" s="419">
        <f>'Autobus urbani LV2'!I4</f>
        <v>0</v>
      </c>
      <c r="O205" s="420" t="s">
        <v>9</v>
      </c>
      <c r="P205" s="190"/>
      <c r="Q205" s="421" t="str">
        <f t="shared" ref="Q205:Q215" si="60">IF(N205=0,"",E205/N205)</f>
        <v/>
      </c>
      <c r="R205" s="423" t="str">
        <f>IF(O205=0," ",(CONCATENATE($E$200," / ",O205)))</f>
        <v>l / posti km</v>
      </c>
    </row>
    <row r="206" spans="1:18" x14ac:dyDescent="0.25">
      <c r="A206" s="424"/>
      <c r="B206" s="425" t="s">
        <v>476</v>
      </c>
      <c r="C206" s="1255"/>
      <c r="D206" s="211"/>
      <c r="E206" s="203"/>
      <c r="F206" s="426" t="str">
        <f>IF(E206=0,"",(E206*$M$9*10^-4))</f>
        <v/>
      </c>
      <c r="G206" s="200"/>
      <c r="H206" s="418" t="str">
        <f>IF(E206=0,"",(E206/$O$3))</f>
        <v/>
      </c>
      <c r="I206" s="190"/>
      <c r="J206" s="43"/>
      <c r="K206" s="190"/>
      <c r="L206" s="421" t="str">
        <f t="shared" si="59"/>
        <v/>
      </c>
      <c r="M206" s="422" t="str">
        <f t="shared" ref="M206:M225" si="61">IF(J206=0," ",(CONCATENATE($E$200," / ",J206)))</f>
        <v xml:space="preserve"> </v>
      </c>
      <c r="N206" s="190"/>
      <c r="O206" s="43"/>
      <c r="P206" s="190"/>
      <c r="Q206" s="421" t="str">
        <f t="shared" si="60"/>
        <v/>
      </c>
      <c r="R206" s="423" t="str">
        <f t="shared" ref="R206:R225" si="62">IF(O206=0," ",(CONCATENATE($E$200," / ",O206)))</f>
        <v xml:space="preserve"> </v>
      </c>
    </row>
    <row r="207" spans="1:18" ht="15.75" thickBot="1" x14ac:dyDescent="0.3">
      <c r="A207" s="424"/>
      <c r="B207" s="425" t="s">
        <v>100</v>
      </c>
      <c r="C207" s="1256"/>
      <c r="D207" s="202"/>
      <c r="E207" s="203"/>
      <c r="F207" s="426" t="str">
        <f>IF(E207=0,"",(E207*$M$9*10^-4))</f>
        <v/>
      </c>
      <c r="G207" s="200"/>
      <c r="H207" s="418" t="str">
        <f>IF(E207=0,"",(E207/$O$3))</f>
        <v/>
      </c>
      <c r="I207" s="190"/>
      <c r="J207" s="43"/>
      <c r="K207" s="190"/>
      <c r="L207" s="421" t="str">
        <f t="shared" si="59"/>
        <v/>
      </c>
      <c r="M207" s="422" t="str">
        <f t="shared" si="61"/>
        <v xml:space="preserve"> </v>
      </c>
      <c r="N207" s="190"/>
      <c r="O207" s="43"/>
      <c r="P207" s="190"/>
      <c r="Q207" s="421" t="str">
        <f t="shared" si="60"/>
        <v/>
      </c>
      <c r="R207" s="423" t="str">
        <f t="shared" si="62"/>
        <v xml:space="preserve"> </v>
      </c>
    </row>
    <row r="208" spans="1:18" x14ac:dyDescent="0.25">
      <c r="A208" s="424"/>
      <c r="B208" s="425" t="s">
        <v>101</v>
      </c>
      <c r="C208" s="1278" t="s">
        <v>103</v>
      </c>
      <c r="D208" s="415" t="s">
        <v>579</v>
      </c>
      <c r="E208" s="427">
        <f>'Tram-Filobus LV2'!G11</f>
        <v>0</v>
      </c>
      <c r="F208" s="426" t="str">
        <f>IF(E208=0,"",(E208*$M$9*10^-4))</f>
        <v/>
      </c>
      <c r="G208" s="200"/>
      <c r="H208" s="418" t="str">
        <f>IF(E208=0,"",(E208/$O$3))</f>
        <v/>
      </c>
      <c r="I208" s="419">
        <f>'Tram-Filobus LV2'!J5</f>
        <v>0</v>
      </c>
      <c r="J208" s="420" t="s">
        <v>113</v>
      </c>
      <c r="K208" s="190"/>
      <c r="L208" s="421" t="str">
        <f t="shared" si="59"/>
        <v/>
      </c>
      <c r="M208" s="422" t="str">
        <f t="shared" si="61"/>
        <v>l / km</v>
      </c>
      <c r="N208" s="190"/>
      <c r="O208" s="293"/>
      <c r="P208" s="190"/>
      <c r="Q208" s="428" t="str">
        <f t="shared" si="60"/>
        <v/>
      </c>
      <c r="R208" s="423" t="str">
        <f t="shared" si="62"/>
        <v xml:space="preserve"> </v>
      </c>
    </row>
    <row r="209" spans="1:18" x14ac:dyDescent="0.25">
      <c r="A209" s="424"/>
      <c r="B209" s="425" t="s">
        <v>102</v>
      </c>
      <c r="C209" s="1279"/>
      <c r="D209" s="207"/>
      <c r="E209" s="203"/>
      <c r="F209" s="426" t="str">
        <f>IF(E209=0,"",(E209*$M$9*10^-4))</f>
        <v/>
      </c>
      <c r="G209" s="200"/>
      <c r="H209" s="418" t="str">
        <f t="shared" ref="H209:H222" si="63">IF(E209=0,"",(E209/$O$3))</f>
        <v/>
      </c>
      <c r="I209" s="190"/>
      <c r="J209" s="43"/>
      <c r="K209" s="190"/>
      <c r="L209" s="421" t="str">
        <f t="shared" si="59"/>
        <v/>
      </c>
      <c r="M209" s="422" t="str">
        <f t="shared" si="61"/>
        <v xml:space="preserve"> </v>
      </c>
      <c r="N209" s="190"/>
      <c r="O209" s="43"/>
      <c r="P209" s="190"/>
      <c r="Q209" s="421" t="str">
        <f t="shared" si="60"/>
        <v/>
      </c>
      <c r="R209" s="423" t="str">
        <f t="shared" si="62"/>
        <v xml:space="preserve"> </v>
      </c>
    </row>
    <row r="210" spans="1:18" ht="15.75" thickBot="1" x14ac:dyDescent="0.3">
      <c r="A210" s="424"/>
      <c r="B210" s="425" t="s">
        <v>104</v>
      </c>
      <c r="C210" s="1280"/>
      <c r="D210" s="208"/>
      <c r="E210" s="203"/>
      <c r="F210" s="426" t="str">
        <f>IF(E210=0,"",(E210*$M$9*10^-4))</f>
        <v/>
      </c>
      <c r="G210" s="200"/>
      <c r="H210" s="418" t="str">
        <f t="shared" si="63"/>
        <v/>
      </c>
      <c r="I210" s="190"/>
      <c r="J210" s="43"/>
      <c r="K210" s="190"/>
      <c r="L210" s="421" t="str">
        <f t="shared" si="59"/>
        <v/>
      </c>
      <c r="M210" s="422" t="str">
        <f t="shared" si="61"/>
        <v xml:space="preserve"> </v>
      </c>
      <c r="N210" s="190"/>
      <c r="O210" s="43"/>
      <c r="P210" s="190"/>
      <c r="Q210" s="421" t="str">
        <f t="shared" si="60"/>
        <v/>
      </c>
      <c r="R210" s="423" t="str">
        <f t="shared" si="62"/>
        <v xml:space="preserve"> </v>
      </c>
    </row>
    <row r="211" spans="1:18" x14ac:dyDescent="0.25">
      <c r="A211" s="424"/>
      <c r="B211" s="425" t="s">
        <v>105</v>
      </c>
      <c r="C211" s="1089" t="s">
        <v>588</v>
      </c>
      <c r="D211" s="415" t="s">
        <v>579</v>
      </c>
      <c r="E211" s="427">
        <f>'Metropolitana-Treni LV2'!B16</f>
        <v>0</v>
      </c>
      <c r="F211" s="426" t="str">
        <f>IF(E211=0,"",(E211*$M$9*10^-4))</f>
        <v/>
      </c>
      <c r="G211" s="200"/>
      <c r="H211" s="418" t="str">
        <f t="shared" si="63"/>
        <v/>
      </c>
      <c r="I211" s="419">
        <f>'Metropolitana-Treni LV2'!J5</f>
        <v>0</v>
      </c>
      <c r="J211" s="420" t="s">
        <v>9</v>
      </c>
      <c r="K211" s="190"/>
      <c r="L211" s="421" t="str">
        <f t="shared" si="59"/>
        <v/>
      </c>
      <c r="M211" s="422"/>
      <c r="N211" s="190"/>
      <c r="O211" s="43"/>
      <c r="P211" s="190"/>
      <c r="Q211" s="421"/>
      <c r="R211" s="423"/>
    </row>
    <row r="212" spans="1:18" x14ac:dyDescent="0.25">
      <c r="A212" s="424"/>
      <c r="B212" s="425" t="s">
        <v>107</v>
      </c>
      <c r="C212" s="1090"/>
      <c r="D212" s="429"/>
      <c r="E212" s="203"/>
      <c r="F212" s="426" t="str">
        <f>IF(E212=0,"",(E212*$M$9*10^-4))</f>
        <v/>
      </c>
      <c r="G212" s="200"/>
      <c r="H212" s="418" t="str">
        <f t="shared" si="63"/>
        <v/>
      </c>
      <c r="I212" s="190"/>
      <c r="J212" s="43"/>
      <c r="K212" s="190"/>
      <c r="L212" s="421" t="str">
        <f t="shared" si="59"/>
        <v/>
      </c>
      <c r="M212" s="422"/>
      <c r="N212" s="190"/>
      <c r="O212" s="43"/>
      <c r="P212" s="190"/>
      <c r="Q212" s="421"/>
      <c r="R212" s="423"/>
    </row>
    <row r="213" spans="1:18" ht="15.75" thickBot="1" x14ac:dyDescent="0.3">
      <c r="A213" s="424"/>
      <c r="B213" s="425" t="s">
        <v>108</v>
      </c>
      <c r="C213" s="1091"/>
      <c r="D213" s="430"/>
      <c r="E213" s="203"/>
      <c r="F213" s="426" t="str">
        <f>IF(E213=0,"",(E213*$M$9*10^-4))</f>
        <v/>
      </c>
      <c r="G213" s="200"/>
      <c r="H213" s="418" t="str">
        <f t="shared" si="63"/>
        <v/>
      </c>
      <c r="I213" s="190"/>
      <c r="J213" s="43"/>
      <c r="K213" s="190"/>
      <c r="L213" s="421" t="str">
        <f t="shared" si="59"/>
        <v/>
      </c>
      <c r="M213" s="422"/>
      <c r="N213" s="190"/>
      <c r="O213" s="43"/>
      <c r="P213" s="190"/>
      <c r="Q213" s="421"/>
      <c r="R213" s="423"/>
    </row>
    <row r="214" spans="1:18" x14ac:dyDescent="0.25">
      <c r="A214" s="424"/>
      <c r="B214" s="425" t="s">
        <v>109</v>
      </c>
      <c r="C214" s="1254" t="s">
        <v>232</v>
      </c>
      <c r="D214" s="415" t="s">
        <v>579</v>
      </c>
      <c r="E214" s="427">
        <f>'Autobus extraurbani LV2'!C17</f>
        <v>0</v>
      </c>
      <c r="F214" s="426" t="str">
        <f>IF(E214=0,"",(E214*$M$9*10^-4))</f>
        <v/>
      </c>
      <c r="G214" s="200"/>
      <c r="H214" s="418" t="str">
        <f t="shared" si="63"/>
        <v/>
      </c>
      <c r="I214" s="419">
        <f>'Autobus extraurbani LV2'!B11</f>
        <v>0</v>
      </c>
      <c r="J214" s="420" t="s">
        <v>113</v>
      </c>
      <c r="K214" s="190"/>
      <c r="L214" s="421" t="str">
        <f t="shared" si="59"/>
        <v/>
      </c>
      <c r="M214" s="422" t="str">
        <f t="shared" si="61"/>
        <v>l / km</v>
      </c>
      <c r="N214" s="419">
        <f>'Autobus extraurbani LV2'!I5</f>
        <v>0</v>
      </c>
      <c r="O214" s="420" t="s">
        <v>9</v>
      </c>
      <c r="P214" s="190"/>
      <c r="Q214" s="421" t="str">
        <f t="shared" si="60"/>
        <v/>
      </c>
      <c r="R214" s="423" t="str">
        <f t="shared" si="62"/>
        <v>l / posti km</v>
      </c>
    </row>
    <row r="215" spans="1:18" x14ac:dyDescent="0.25">
      <c r="A215" s="424"/>
      <c r="B215" s="425" t="s">
        <v>110</v>
      </c>
      <c r="C215" s="1255"/>
      <c r="D215" s="211"/>
      <c r="E215" s="203"/>
      <c r="F215" s="426" t="str">
        <f>IF(E215=0,"",(E215*$M$9*10^-4))</f>
        <v/>
      </c>
      <c r="G215" s="200"/>
      <c r="H215" s="418" t="str">
        <f t="shared" si="63"/>
        <v/>
      </c>
      <c r="I215" s="190"/>
      <c r="J215" s="43"/>
      <c r="K215" s="190"/>
      <c r="L215" s="421" t="str">
        <f t="shared" si="59"/>
        <v/>
      </c>
      <c r="M215" s="422" t="str">
        <f t="shared" si="61"/>
        <v xml:space="preserve"> </v>
      </c>
      <c r="N215" s="190"/>
      <c r="O215" s="43"/>
      <c r="P215" s="190"/>
      <c r="Q215" s="421" t="str">
        <f t="shared" si="60"/>
        <v/>
      </c>
      <c r="R215" s="423" t="str">
        <f t="shared" si="62"/>
        <v xml:space="preserve"> </v>
      </c>
    </row>
    <row r="216" spans="1:18" ht="15.75" thickBot="1" x14ac:dyDescent="0.3">
      <c r="A216" s="424"/>
      <c r="B216" s="425" t="s">
        <v>111</v>
      </c>
      <c r="C216" s="1256"/>
      <c r="D216" s="202"/>
      <c r="E216" s="203"/>
      <c r="F216" s="426" t="str">
        <f>IF(E216=0,"",(E216*$M$9*10^-4))</f>
        <v/>
      </c>
      <c r="G216" s="200"/>
      <c r="H216" s="418" t="str">
        <f t="shared" si="63"/>
        <v/>
      </c>
      <c r="I216" s="190"/>
      <c r="J216" s="43"/>
      <c r="K216" s="190"/>
      <c r="L216" s="421" t="str">
        <f t="shared" si="59"/>
        <v/>
      </c>
      <c r="M216" s="422" t="str">
        <f t="shared" si="61"/>
        <v xml:space="preserve"> </v>
      </c>
      <c r="N216" s="190"/>
      <c r="O216" s="43"/>
      <c r="P216" s="190"/>
      <c r="Q216" s="421" t="str">
        <f t="shared" ref="Q216:Q222" si="64">IF(N216=0,"",E216/N216)</f>
        <v/>
      </c>
      <c r="R216" s="423" t="str">
        <f t="shared" si="62"/>
        <v xml:space="preserve"> </v>
      </c>
    </row>
    <row r="217" spans="1:18" x14ac:dyDescent="0.25">
      <c r="A217" s="424"/>
      <c r="B217" s="425" t="s">
        <v>477</v>
      </c>
      <c r="C217" s="1281" t="s">
        <v>106</v>
      </c>
      <c r="D217" s="347"/>
      <c r="E217" s="212"/>
      <c r="F217" s="426" t="str">
        <f>IF(E217=0,"",(E217*$M$9*10^-4))</f>
        <v/>
      </c>
      <c r="G217" s="200"/>
      <c r="H217" s="418" t="str">
        <f t="shared" si="63"/>
        <v/>
      </c>
      <c r="I217" s="348"/>
      <c r="J217" s="215"/>
      <c r="K217" s="190"/>
      <c r="L217" s="421" t="str">
        <f t="shared" si="59"/>
        <v/>
      </c>
      <c r="M217" s="422" t="str">
        <f t="shared" si="61"/>
        <v xml:space="preserve"> </v>
      </c>
      <c r="N217" s="348"/>
      <c r="O217" s="215"/>
      <c r="P217" s="190"/>
      <c r="Q217" s="421" t="str">
        <f t="shared" si="64"/>
        <v/>
      </c>
      <c r="R217" s="423" t="str">
        <f t="shared" si="62"/>
        <v xml:space="preserve"> </v>
      </c>
    </row>
    <row r="218" spans="1:18" x14ac:dyDescent="0.25">
      <c r="A218" s="424"/>
      <c r="B218" s="425" t="s">
        <v>112</v>
      </c>
      <c r="C218" s="1281"/>
      <c r="D218" s="211"/>
      <c r="E218" s="203"/>
      <c r="F218" s="426" t="str">
        <f>IF(E218=0,"",(E218*$M$9*10^-4))</f>
        <v/>
      </c>
      <c r="G218" s="200"/>
      <c r="H218" s="418" t="str">
        <f t="shared" si="63"/>
        <v/>
      </c>
      <c r="I218" s="190"/>
      <c r="J218" s="43"/>
      <c r="K218" s="190"/>
      <c r="L218" s="421" t="str">
        <f t="shared" si="59"/>
        <v/>
      </c>
      <c r="M218" s="422" t="str">
        <f>IF(J218=0," ",(CONCATENATE($E$200," / ",J218)))</f>
        <v xml:space="preserve"> </v>
      </c>
      <c r="N218" s="190"/>
      <c r="O218" s="43"/>
      <c r="P218" s="190"/>
      <c r="Q218" s="421" t="str">
        <f t="shared" si="64"/>
        <v/>
      </c>
      <c r="R218" s="423" t="str">
        <f t="shared" si="62"/>
        <v xml:space="preserve"> </v>
      </c>
    </row>
    <row r="219" spans="1:18" ht="15.75" thickBot="1" x14ac:dyDescent="0.3">
      <c r="A219" s="424"/>
      <c r="B219" s="425" t="s">
        <v>114</v>
      </c>
      <c r="C219" s="1281"/>
      <c r="D219" s="202"/>
      <c r="E219" s="203"/>
      <c r="F219" s="426" t="str">
        <f>IF(E219=0,"",(E219*$M$9*10^-4))</f>
        <v/>
      </c>
      <c r="G219" s="200"/>
      <c r="H219" s="418" t="str">
        <f t="shared" si="63"/>
        <v/>
      </c>
      <c r="I219" s="190"/>
      <c r="J219" s="43"/>
      <c r="K219" s="190"/>
      <c r="L219" s="421" t="str">
        <f t="shared" si="59"/>
        <v/>
      </c>
      <c r="M219" s="422" t="str">
        <f t="shared" si="61"/>
        <v xml:space="preserve"> </v>
      </c>
      <c r="N219" s="190"/>
      <c r="O219" s="43"/>
      <c r="P219" s="190"/>
      <c r="Q219" s="421" t="str">
        <f t="shared" si="64"/>
        <v/>
      </c>
      <c r="R219" s="423" t="str">
        <f t="shared" si="62"/>
        <v xml:space="preserve"> </v>
      </c>
    </row>
    <row r="220" spans="1:18" x14ac:dyDescent="0.25">
      <c r="A220" s="424"/>
      <c r="B220" s="425" t="s">
        <v>115</v>
      </c>
      <c r="C220" s="1089" t="s">
        <v>233</v>
      </c>
      <c r="D220" s="415" t="s">
        <v>579</v>
      </c>
      <c r="E220" s="427">
        <f>'Trasporto su acqua LV2'!B10</f>
        <v>0</v>
      </c>
      <c r="F220" s="426" t="str">
        <f>IF(E220=0,"",(E220*$M$9*10^-4))</f>
        <v/>
      </c>
      <c r="G220" s="200"/>
      <c r="H220" s="418" t="str">
        <f t="shared" si="63"/>
        <v/>
      </c>
      <c r="I220" s="419">
        <f>'Trasporto su acqua LV2'!I4</f>
        <v>0</v>
      </c>
      <c r="J220" s="420" t="s">
        <v>113</v>
      </c>
      <c r="K220" s="190"/>
      <c r="L220" s="421" t="str">
        <f t="shared" si="59"/>
        <v/>
      </c>
      <c r="M220" s="422" t="str">
        <f t="shared" si="61"/>
        <v>l / km</v>
      </c>
      <c r="N220" s="419">
        <f>'Trasporto su acqua LV2'!J4</f>
        <v>0</v>
      </c>
      <c r="O220" s="420" t="s">
        <v>120</v>
      </c>
      <c r="P220" s="190"/>
      <c r="Q220" s="421" t="str">
        <f t="shared" si="64"/>
        <v/>
      </c>
      <c r="R220" s="423" t="str">
        <f t="shared" si="62"/>
        <v>l / h</v>
      </c>
    </row>
    <row r="221" spans="1:18" x14ac:dyDescent="0.25">
      <c r="A221" s="424"/>
      <c r="B221" s="425" t="s">
        <v>116</v>
      </c>
      <c r="C221" s="1090"/>
      <c r="D221" s="211"/>
      <c r="E221" s="203"/>
      <c r="F221" s="426" t="str">
        <f>IF(E221=0,"",(E221*$M$9*10^-4))</f>
        <v/>
      </c>
      <c r="G221" s="200"/>
      <c r="H221" s="418" t="str">
        <f t="shared" si="63"/>
        <v/>
      </c>
      <c r="I221" s="190"/>
      <c r="J221" s="43"/>
      <c r="K221" s="190"/>
      <c r="L221" s="421" t="str">
        <f t="shared" si="59"/>
        <v/>
      </c>
      <c r="M221" s="422" t="str">
        <f t="shared" si="61"/>
        <v xml:space="preserve"> </v>
      </c>
      <c r="N221" s="190"/>
      <c r="O221" s="43"/>
      <c r="P221" s="190"/>
      <c r="Q221" s="421" t="str">
        <f t="shared" si="64"/>
        <v/>
      </c>
      <c r="R221" s="423" t="str">
        <f t="shared" si="62"/>
        <v xml:space="preserve"> </v>
      </c>
    </row>
    <row r="222" spans="1:18" ht="15.75" thickBot="1" x14ac:dyDescent="0.3">
      <c r="A222" s="424"/>
      <c r="B222" s="425" t="s">
        <v>117</v>
      </c>
      <c r="C222" s="1091"/>
      <c r="D222" s="213"/>
      <c r="E222" s="203"/>
      <c r="F222" s="426" t="str">
        <f>IF(E222=0,"",(E222*$M$9*10^-4))</f>
        <v/>
      </c>
      <c r="G222" s="200"/>
      <c r="H222" s="418" t="str">
        <f t="shared" si="63"/>
        <v/>
      </c>
      <c r="I222" s="190"/>
      <c r="J222" s="43"/>
      <c r="K222" s="190"/>
      <c r="L222" s="421" t="str">
        <f t="shared" si="59"/>
        <v/>
      </c>
      <c r="M222" s="422" t="str">
        <f t="shared" si="61"/>
        <v xml:space="preserve"> </v>
      </c>
      <c r="N222" s="190"/>
      <c r="O222" s="43"/>
      <c r="P222" s="190"/>
      <c r="Q222" s="421" t="str">
        <f t="shared" si="64"/>
        <v/>
      </c>
      <c r="R222" s="423" t="str">
        <f t="shared" si="62"/>
        <v xml:space="preserve"> </v>
      </c>
    </row>
    <row r="223" spans="1:18" x14ac:dyDescent="0.25">
      <c r="A223" s="424"/>
      <c r="B223" s="425" t="s">
        <v>118</v>
      </c>
      <c r="C223" s="1247" t="s">
        <v>234</v>
      </c>
      <c r="D223" s="351"/>
      <c r="E223" s="203"/>
      <c r="F223" s="426" t="str">
        <f>IF(E223=0,"",(E223*$M$9*10^-4))</f>
        <v/>
      </c>
      <c r="G223" s="200"/>
      <c r="H223" s="418" t="str">
        <f t="shared" ref="H223:H225" si="65">IF(E223=0,"",(E223/$O$3))</f>
        <v/>
      </c>
      <c r="I223" s="190"/>
      <c r="J223" s="43"/>
      <c r="K223" s="190"/>
      <c r="L223" s="421" t="str">
        <f t="shared" si="59"/>
        <v/>
      </c>
      <c r="M223" s="422" t="str">
        <f t="shared" si="61"/>
        <v xml:space="preserve"> </v>
      </c>
      <c r="N223" s="190"/>
      <c r="O223" s="43"/>
      <c r="P223" s="190"/>
      <c r="Q223" s="421" t="str">
        <f t="shared" ref="Q223:Q225" si="66">IF(N223=0,"",E223/N223)</f>
        <v/>
      </c>
      <c r="R223" s="423" t="str">
        <f t="shared" si="62"/>
        <v xml:space="preserve"> </v>
      </c>
    </row>
    <row r="224" spans="1:18" x14ac:dyDescent="0.25">
      <c r="A224" s="424"/>
      <c r="B224" s="425" t="s">
        <v>119</v>
      </c>
      <c r="C224" s="1248"/>
      <c r="D224" s="213"/>
      <c r="E224" s="203"/>
      <c r="F224" s="426" t="str">
        <f>IF(E224=0,"",(E224*$M$9*10^-4))</f>
        <v/>
      </c>
      <c r="G224" s="200"/>
      <c r="H224" s="418" t="str">
        <f t="shared" si="65"/>
        <v/>
      </c>
      <c r="I224" s="190"/>
      <c r="J224" s="43"/>
      <c r="K224" s="190"/>
      <c r="L224" s="421" t="str">
        <f t="shared" si="59"/>
        <v/>
      </c>
      <c r="M224" s="422" t="str">
        <f t="shared" si="61"/>
        <v xml:space="preserve"> </v>
      </c>
      <c r="N224" s="190"/>
      <c r="O224" s="43"/>
      <c r="P224" s="190"/>
      <c r="Q224" s="421" t="str">
        <f t="shared" si="66"/>
        <v/>
      </c>
      <c r="R224" s="423" t="str">
        <f t="shared" si="62"/>
        <v xml:space="preserve"> </v>
      </c>
    </row>
    <row r="225" spans="1:18" ht="15.75" thickBot="1" x14ac:dyDescent="0.3">
      <c r="A225" s="424"/>
      <c r="B225" s="425" t="s">
        <v>121</v>
      </c>
      <c r="C225" s="1249"/>
      <c r="D225" s="202"/>
      <c r="E225" s="203"/>
      <c r="F225" s="426" t="str">
        <f>IF(E225=0,"",(E225*$M$9*10^-4))</f>
        <v/>
      </c>
      <c r="G225" s="200"/>
      <c r="H225" s="418" t="str">
        <f t="shared" si="65"/>
        <v/>
      </c>
      <c r="I225" s="190"/>
      <c r="J225" s="43"/>
      <c r="K225" s="190"/>
      <c r="L225" s="421" t="str">
        <f t="shared" si="59"/>
        <v/>
      </c>
      <c r="M225" s="422" t="str">
        <f t="shared" si="61"/>
        <v xml:space="preserve"> </v>
      </c>
      <c r="N225" s="190"/>
      <c r="O225" s="43"/>
      <c r="P225" s="190"/>
      <c r="Q225" s="421" t="str">
        <f t="shared" si="66"/>
        <v/>
      </c>
      <c r="R225" s="423" t="str">
        <f t="shared" si="62"/>
        <v xml:space="preserve"> </v>
      </c>
    </row>
    <row r="226" spans="1:18" ht="15.75" thickBot="1" x14ac:dyDescent="0.3">
      <c r="A226" s="173"/>
      <c r="B226" s="174"/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</row>
    <row r="227" spans="1:18" ht="68.25" customHeight="1" thickBot="1" x14ac:dyDescent="0.3">
      <c r="A227" s="404" t="s">
        <v>94</v>
      </c>
      <c r="B227" s="413" t="s">
        <v>122</v>
      </c>
      <c r="C227" s="413"/>
      <c r="D227" s="431" t="s">
        <v>194</v>
      </c>
      <c r="E227" s="220">
        <f>SUM(E228:E265)</f>
        <v>0</v>
      </c>
      <c r="F227" s="432" t="str">
        <f>IF(E227=0,"",(E227*$M$9*10^-4))</f>
        <v/>
      </c>
      <c r="G227" s="220"/>
      <c r="H227" s="433" t="str">
        <f>IF(E227=0,"",(E227/$O$3))</f>
        <v/>
      </c>
      <c r="I227" s="434" t="s">
        <v>47</v>
      </c>
      <c r="J227" s="435" t="s">
        <v>46</v>
      </c>
      <c r="K227" s="434" t="s">
        <v>85</v>
      </c>
      <c r="L227" s="436" t="s">
        <v>47</v>
      </c>
      <c r="M227" s="435" t="s">
        <v>587</v>
      </c>
      <c r="N227" s="437" t="s">
        <v>47</v>
      </c>
      <c r="O227" s="438" t="s">
        <v>46</v>
      </c>
      <c r="P227" s="434" t="s">
        <v>85</v>
      </c>
      <c r="Q227" s="436" t="s">
        <v>47</v>
      </c>
      <c r="R227" s="435" t="s">
        <v>584</v>
      </c>
    </row>
    <row r="228" spans="1:18" x14ac:dyDescent="0.25">
      <c r="A228" s="1244" t="s">
        <v>98</v>
      </c>
      <c r="B228" s="439" t="s">
        <v>125</v>
      </c>
      <c r="C228" s="1247" t="s">
        <v>231</v>
      </c>
      <c r="D228" s="365"/>
      <c r="E228" s="440"/>
      <c r="F228" s="441" t="str">
        <f>IF(E228=0,"",(E228*$M$9*10^-4))</f>
        <v/>
      </c>
      <c r="G228" s="220"/>
      <c r="H228" s="442" t="str">
        <f t="shared" ref="H228:H265" si="67">IF(E228=0,"",(E228/$O$3))</f>
        <v/>
      </c>
      <c r="I228" s="220"/>
      <c r="J228" s="368"/>
      <c r="K228" s="231"/>
      <c r="L228" s="443" t="str">
        <f>IF(I228=0,"",E228/I228)</f>
        <v/>
      </c>
      <c r="M228" s="444" t="str">
        <f>IF(J228=0," ",(CONCATENATE($E$200," / ",J228)))</f>
        <v xml:space="preserve"> </v>
      </c>
      <c r="N228" s="445"/>
      <c r="O228" s="446"/>
      <c r="P228" s="231"/>
      <c r="Q228" s="443" t="str">
        <f>IF(N228=0,"",E228/N228)</f>
        <v/>
      </c>
      <c r="R228" s="447" t="str">
        <f t="shared" ref="R228:R265" si="68">IF(O228=0," ",(CONCATENATE($E$200," / ",O228)))</f>
        <v xml:space="preserve"> </v>
      </c>
    </row>
    <row r="229" spans="1:18" x14ac:dyDescent="0.25">
      <c r="A229" s="1245"/>
      <c r="B229" s="448" t="s">
        <v>128</v>
      </c>
      <c r="C229" s="1248"/>
      <c r="D229" s="449"/>
      <c r="E229" s="450"/>
      <c r="F229" s="451" t="str">
        <f>IF(E229=0,"",(E229*$M$9*10^-4))</f>
        <v/>
      </c>
      <c r="G229" s="248"/>
      <c r="H229" s="418" t="str">
        <f t="shared" si="67"/>
        <v/>
      </c>
      <c r="I229" s="248"/>
      <c r="J229" s="290"/>
      <c r="K229" s="452"/>
      <c r="L229" s="421" t="str">
        <f t="shared" ref="L229:L265" si="69">IF(I229=0,"",E229/I229)</f>
        <v/>
      </c>
      <c r="M229" s="422" t="str">
        <f>IF(J229=0," ",(CONCATENATE($E$200," / ",J229)))</f>
        <v xml:space="preserve"> </v>
      </c>
      <c r="N229" s="453"/>
      <c r="O229" s="454"/>
      <c r="P229" s="452"/>
      <c r="Q229" s="421" t="str">
        <f t="shared" ref="Q229:Q237" si="70">IF(N229=0,"",E229/N229)</f>
        <v/>
      </c>
      <c r="R229" s="423" t="str">
        <f t="shared" si="68"/>
        <v xml:space="preserve"> </v>
      </c>
    </row>
    <row r="230" spans="1:18" ht="15.75" thickBot="1" x14ac:dyDescent="0.3">
      <c r="A230" s="1245"/>
      <c r="B230" s="448" t="s">
        <v>130</v>
      </c>
      <c r="C230" s="1249"/>
      <c r="D230" s="247"/>
      <c r="E230" s="450"/>
      <c r="F230" s="451" t="str">
        <f>IF(E230=0,"",(E230*$M$9*10^-4))</f>
        <v/>
      </c>
      <c r="G230" s="248"/>
      <c r="H230" s="418" t="str">
        <f t="shared" si="67"/>
        <v/>
      </c>
      <c r="I230" s="200"/>
      <c r="J230" s="290"/>
      <c r="K230" s="452"/>
      <c r="L230" s="421" t="str">
        <f t="shared" si="69"/>
        <v/>
      </c>
      <c r="M230" s="422" t="str">
        <f t="shared" ref="M230:M265" si="71">IF(J230=0," ",(CONCATENATE($E$200," / ",J230)))</f>
        <v xml:space="preserve"> </v>
      </c>
      <c r="N230" s="453"/>
      <c r="O230" s="454"/>
      <c r="P230" s="452"/>
      <c r="Q230" s="421" t="str">
        <f t="shared" si="70"/>
        <v/>
      </c>
      <c r="R230" s="423" t="str">
        <f t="shared" si="68"/>
        <v xml:space="preserve"> </v>
      </c>
    </row>
    <row r="231" spans="1:18" x14ac:dyDescent="0.25">
      <c r="A231" s="1245"/>
      <c r="B231" s="448" t="s">
        <v>131</v>
      </c>
      <c r="C231" s="1089" t="s">
        <v>149</v>
      </c>
      <c r="D231" s="365"/>
      <c r="E231" s="452"/>
      <c r="F231" s="451" t="str">
        <f>IF(E231=0,"",(E231*$M$9*10^-4))</f>
        <v/>
      </c>
      <c r="G231" s="452"/>
      <c r="H231" s="418" t="str">
        <f t="shared" si="67"/>
        <v/>
      </c>
      <c r="I231" s="348"/>
      <c r="J231" s="454"/>
      <c r="K231" s="452"/>
      <c r="L231" s="421" t="str">
        <f t="shared" si="69"/>
        <v/>
      </c>
      <c r="M231" s="422" t="str">
        <f t="shared" si="71"/>
        <v xml:space="preserve"> </v>
      </c>
      <c r="N231" s="453"/>
      <c r="O231" s="454"/>
      <c r="P231" s="452"/>
      <c r="Q231" s="421" t="str">
        <f t="shared" si="70"/>
        <v/>
      </c>
      <c r="R231" s="423" t="str">
        <f t="shared" si="68"/>
        <v xml:space="preserve"> </v>
      </c>
    </row>
    <row r="232" spans="1:18" x14ac:dyDescent="0.25">
      <c r="A232" s="1245"/>
      <c r="B232" s="448" t="s">
        <v>132</v>
      </c>
      <c r="C232" s="1090"/>
      <c r="D232" s="247"/>
      <c r="E232" s="452"/>
      <c r="F232" s="451" t="str">
        <f>IF(E232=0,"",(E232*$M$9*10^-4))</f>
        <v/>
      </c>
      <c r="G232" s="452"/>
      <c r="H232" s="418" t="str">
        <f t="shared" si="67"/>
        <v/>
      </c>
      <c r="I232" s="348"/>
      <c r="J232" s="454"/>
      <c r="K232" s="452"/>
      <c r="L232" s="421" t="str">
        <f t="shared" si="69"/>
        <v/>
      </c>
      <c r="M232" s="422" t="str">
        <f t="shared" si="71"/>
        <v xml:space="preserve"> </v>
      </c>
      <c r="N232" s="453"/>
      <c r="O232" s="454"/>
      <c r="P232" s="452"/>
      <c r="Q232" s="421" t="str">
        <f>IF(N232=0,"",E232/N232)</f>
        <v/>
      </c>
      <c r="R232" s="423" t="str">
        <f t="shared" si="68"/>
        <v xml:space="preserve"> </v>
      </c>
    </row>
    <row r="233" spans="1:18" x14ac:dyDescent="0.25">
      <c r="A233" s="1245"/>
      <c r="B233" s="448" t="s">
        <v>133</v>
      </c>
      <c r="C233" s="1090"/>
      <c r="D233" s="247"/>
      <c r="E233" s="452"/>
      <c r="F233" s="451" t="str">
        <f>IF(E233=0,"",(E233*$M$9*10^-4))</f>
        <v/>
      </c>
      <c r="G233" s="452"/>
      <c r="H233" s="418" t="str">
        <f t="shared" si="67"/>
        <v/>
      </c>
      <c r="I233" s="348"/>
      <c r="J233" s="454"/>
      <c r="K233" s="452"/>
      <c r="L233" s="421" t="str">
        <f t="shared" si="69"/>
        <v/>
      </c>
      <c r="M233" s="422" t="str">
        <f t="shared" si="71"/>
        <v xml:space="preserve"> </v>
      </c>
      <c r="N233" s="453"/>
      <c r="O233" s="454"/>
      <c r="P233" s="452"/>
      <c r="Q233" s="421" t="str">
        <f t="shared" si="70"/>
        <v/>
      </c>
      <c r="R233" s="423" t="str">
        <f t="shared" si="68"/>
        <v xml:space="preserve"> </v>
      </c>
    </row>
    <row r="234" spans="1:18" x14ac:dyDescent="0.25">
      <c r="A234" s="1245"/>
      <c r="B234" s="448" t="s">
        <v>134</v>
      </c>
      <c r="C234" s="1090"/>
      <c r="D234" s="247"/>
      <c r="E234" s="452"/>
      <c r="F234" s="451" t="str">
        <f>IF(E234=0,"",(E234*$M$9*10^-4))</f>
        <v/>
      </c>
      <c r="G234" s="452"/>
      <c r="H234" s="418" t="str">
        <f t="shared" si="67"/>
        <v/>
      </c>
      <c r="I234" s="348"/>
      <c r="J234" s="454"/>
      <c r="K234" s="452"/>
      <c r="L234" s="421" t="str">
        <f t="shared" si="69"/>
        <v/>
      </c>
      <c r="M234" s="422" t="str">
        <f t="shared" si="71"/>
        <v xml:space="preserve"> </v>
      </c>
      <c r="N234" s="453"/>
      <c r="O234" s="454"/>
      <c r="P234" s="452"/>
      <c r="Q234" s="421" t="str">
        <f t="shared" si="70"/>
        <v/>
      </c>
      <c r="R234" s="423" t="str">
        <f t="shared" si="68"/>
        <v xml:space="preserve"> </v>
      </c>
    </row>
    <row r="235" spans="1:18" x14ac:dyDescent="0.25">
      <c r="A235" s="1245"/>
      <c r="B235" s="448" t="s">
        <v>135</v>
      </c>
      <c r="C235" s="1090"/>
      <c r="D235" s="375"/>
      <c r="E235" s="452"/>
      <c r="F235" s="451" t="str">
        <f>IF(E235=0,"",(E235*$M$9*10^-4))</f>
        <v/>
      </c>
      <c r="G235" s="450"/>
      <c r="H235" s="418" t="str">
        <f t="shared" si="67"/>
        <v/>
      </c>
      <c r="I235" s="450"/>
      <c r="J235" s="454"/>
      <c r="K235" s="452"/>
      <c r="L235" s="421" t="str">
        <f t="shared" si="69"/>
        <v/>
      </c>
      <c r="M235" s="422" t="str">
        <f t="shared" si="71"/>
        <v xml:space="preserve"> </v>
      </c>
      <c r="N235" s="453"/>
      <c r="O235" s="454"/>
      <c r="P235" s="452"/>
      <c r="Q235" s="421" t="str">
        <f t="shared" si="70"/>
        <v/>
      </c>
      <c r="R235" s="423" t="str">
        <f t="shared" si="68"/>
        <v xml:space="preserve"> </v>
      </c>
    </row>
    <row r="236" spans="1:18" x14ac:dyDescent="0.25">
      <c r="A236" s="1245"/>
      <c r="B236" s="448" t="s">
        <v>137</v>
      </c>
      <c r="C236" s="1090"/>
      <c r="D236" s="375"/>
      <c r="E236" s="452"/>
      <c r="F236" s="451" t="str">
        <f>IF(E236=0,"",(E236*$M$9*10^-4))</f>
        <v/>
      </c>
      <c r="G236" s="450"/>
      <c r="H236" s="418" t="str">
        <f t="shared" si="67"/>
        <v/>
      </c>
      <c r="I236" s="450"/>
      <c r="J236" s="454"/>
      <c r="K236" s="452"/>
      <c r="L236" s="421" t="str">
        <f t="shared" si="69"/>
        <v/>
      </c>
      <c r="M236" s="422" t="str">
        <f t="shared" si="71"/>
        <v xml:space="preserve"> </v>
      </c>
      <c r="N236" s="453"/>
      <c r="O236" s="454"/>
      <c r="P236" s="452"/>
      <c r="Q236" s="421" t="str">
        <f t="shared" si="70"/>
        <v/>
      </c>
      <c r="R236" s="423" t="str">
        <f t="shared" si="68"/>
        <v xml:space="preserve"> </v>
      </c>
    </row>
    <row r="237" spans="1:18" ht="15.75" thickBot="1" x14ac:dyDescent="0.3">
      <c r="A237" s="1245"/>
      <c r="B237" s="448" t="s">
        <v>139</v>
      </c>
      <c r="C237" s="1091"/>
      <c r="D237" s="374"/>
      <c r="E237" s="452"/>
      <c r="F237" s="451" t="str">
        <f>IF(E237=0,"",(E237*$M$9*10^-4))</f>
        <v/>
      </c>
      <c r="G237" s="452"/>
      <c r="H237" s="418" t="str">
        <f t="shared" si="67"/>
        <v/>
      </c>
      <c r="I237" s="452"/>
      <c r="J237" s="454"/>
      <c r="K237" s="452"/>
      <c r="L237" s="421" t="str">
        <f t="shared" si="69"/>
        <v/>
      </c>
      <c r="M237" s="422" t="str">
        <f t="shared" si="71"/>
        <v xml:space="preserve"> </v>
      </c>
      <c r="N237" s="453"/>
      <c r="O237" s="454"/>
      <c r="P237" s="452"/>
      <c r="Q237" s="421" t="str">
        <f t="shared" si="70"/>
        <v/>
      </c>
      <c r="R237" s="423" t="str">
        <f t="shared" si="68"/>
        <v xml:space="preserve"> </v>
      </c>
    </row>
    <row r="238" spans="1:18" x14ac:dyDescent="0.25">
      <c r="A238" s="1245"/>
      <c r="B238" s="448" t="s">
        <v>141</v>
      </c>
      <c r="C238" s="1247" t="s">
        <v>588</v>
      </c>
      <c r="D238" s="377"/>
      <c r="E238" s="348"/>
      <c r="F238" s="451" t="str">
        <f>IF(E238=0,"",(E238*$M$9*10^-4))</f>
        <v/>
      </c>
      <c r="G238" s="348"/>
      <c r="H238" s="418" t="str">
        <f t="shared" si="67"/>
        <v/>
      </c>
      <c r="I238" s="348"/>
      <c r="J238" s="455"/>
      <c r="K238" s="348"/>
      <c r="L238" s="421" t="str">
        <f t="shared" si="69"/>
        <v/>
      </c>
      <c r="M238" s="422" t="str">
        <f t="shared" si="71"/>
        <v xml:space="preserve"> </v>
      </c>
      <c r="N238" s="456"/>
      <c r="O238" s="455"/>
      <c r="P238" s="348"/>
      <c r="Q238" s="428" t="str">
        <f>IF(N238=0,"",E238/N238)</f>
        <v/>
      </c>
      <c r="R238" s="423" t="str">
        <f t="shared" si="68"/>
        <v xml:space="preserve"> </v>
      </c>
    </row>
    <row r="239" spans="1:18" x14ac:dyDescent="0.25">
      <c r="A239" s="1245"/>
      <c r="B239" s="448" t="s">
        <v>143</v>
      </c>
      <c r="C239" s="1248"/>
      <c r="D239" s="279"/>
      <c r="E239" s="452"/>
      <c r="F239" s="451" t="str">
        <f>IF(E239=0,"",(E239*$M$9*10^-4))</f>
        <v/>
      </c>
      <c r="G239" s="452"/>
      <c r="H239" s="418" t="str">
        <f t="shared" si="67"/>
        <v/>
      </c>
      <c r="I239" s="452"/>
      <c r="J239" s="454"/>
      <c r="K239" s="452"/>
      <c r="L239" s="421" t="str">
        <f t="shared" si="69"/>
        <v/>
      </c>
      <c r="M239" s="422" t="str">
        <f t="shared" si="71"/>
        <v xml:space="preserve"> </v>
      </c>
      <c r="N239" s="457"/>
      <c r="O239" s="458"/>
      <c r="P239" s="452"/>
      <c r="Q239" s="421" t="str">
        <f t="shared" ref="Q239:Q245" si="72">IF(N239=0,"",E239/N239)</f>
        <v/>
      </c>
      <c r="R239" s="423" t="str">
        <f t="shared" si="68"/>
        <v xml:space="preserve"> </v>
      </c>
    </row>
    <row r="240" spans="1:18" x14ac:dyDescent="0.25">
      <c r="A240" s="1245"/>
      <c r="B240" s="448" t="s">
        <v>145</v>
      </c>
      <c r="C240" s="1248"/>
      <c r="D240" s="279"/>
      <c r="E240" s="452"/>
      <c r="F240" s="451" t="str">
        <f>IF(E240=0,"",(E240*$M$9*10^-4))</f>
        <v/>
      </c>
      <c r="G240" s="452"/>
      <c r="H240" s="418" t="str">
        <f t="shared" si="67"/>
        <v/>
      </c>
      <c r="I240" s="452"/>
      <c r="J240" s="454"/>
      <c r="K240" s="452"/>
      <c r="L240" s="421" t="str">
        <f t="shared" si="69"/>
        <v/>
      </c>
      <c r="M240" s="422" t="str">
        <f t="shared" si="71"/>
        <v xml:space="preserve"> </v>
      </c>
      <c r="N240" s="457"/>
      <c r="O240" s="458"/>
      <c r="P240" s="452"/>
      <c r="Q240" s="421" t="str">
        <f t="shared" si="72"/>
        <v/>
      </c>
      <c r="R240" s="423" t="str">
        <f t="shared" si="68"/>
        <v xml:space="preserve"> </v>
      </c>
    </row>
    <row r="241" spans="1:18" x14ac:dyDescent="0.25">
      <c r="A241" s="1245"/>
      <c r="B241" s="448" t="s">
        <v>146</v>
      </c>
      <c r="C241" s="1248"/>
      <c r="D241" s="279"/>
      <c r="E241" s="452"/>
      <c r="F241" s="451" t="str">
        <f>IF(E241=0,"",(E241*$M$9*10^-4))</f>
        <v/>
      </c>
      <c r="G241" s="452"/>
      <c r="H241" s="418" t="str">
        <f t="shared" si="67"/>
        <v/>
      </c>
      <c r="I241" s="452"/>
      <c r="J241" s="454"/>
      <c r="K241" s="452"/>
      <c r="L241" s="421" t="str">
        <f t="shared" si="69"/>
        <v/>
      </c>
      <c r="M241" s="422" t="str">
        <f t="shared" si="71"/>
        <v xml:space="preserve"> </v>
      </c>
      <c r="N241" s="457"/>
      <c r="O241" s="458"/>
      <c r="P241" s="452"/>
      <c r="Q241" s="421" t="str">
        <f t="shared" si="72"/>
        <v/>
      </c>
      <c r="R241" s="423" t="str">
        <f t="shared" si="68"/>
        <v xml:space="preserve"> </v>
      </c>
    </row>
    <row r="242" spans="1:18" x14ac:dyDescent="0.25">
      <c r="A242" s="1245"/>
      <c r="B242" s="448" t="s">
        <v>148</v>
      </c>
      <c r="C242" s="1248"/>
      <c r="D242" s="279"/>
      <c r="E242" s="452"/>
      <c r="F242" s="451" t="str">
        <f>IF(E242=0,"",(E242*$M$9*10^-4))</f>
        <v/>
      </c>
      <c r="G242" s="452"/>
      <c r="H242" s="418" t="str">
        <f t="shared" si="67"/>
        <v/>
      </c>
      <c r="I242" s="452"/>
      <c r="J242" s="454"/>
      <c r="K242" s="452"/>
      <c r="L242" s="421" t="str">
        <f t="shared" si="69"/>
        <v/>
      </c>
      <c r="M242" s="422" t="str">
        <f t="shared" si="71"/>
        <v xml:space="preserve"> </v>
      </c>
      <c r="N242" s="457"/>
      <c r="O242" s="458"/>
      <c r="P242" s="452"/>
      <c r="Q242" s="421" t="str">
        <f t="shared" si="72"/>
        <v/>
      </c>
      <c r="R242" s="423" t="str">
        <f t="shared" si="68"/>
        <v xml:space="preserve"> </v>
      </c>
    </row>
    <row r="243" spans="1:18" x14ac:dyDescent="0.25">
      <c r="A243" s="1245"/>
      <c r="B243" s="448" t="s">
        <v>150</v>
      </c>
      <c r="C243" s="1248"/>
      <c r="D243" s="279"/>
      <c r="E243" s="452"/>
      <c r="F243" s="451" t="str">
        <f>IF(E243=0,"",(E243*$M$9*10^-4))</f>
        <v/>
      </c>
      <c r="G243" s="452"/>
      <c r="H243" s="418" t="str">
        <f t="shared" si="67"/>
        <v/>
      </c>
      <c r="I243" s="452"/>
      <c r="J243" s="454"/>
      <c r="K243" s="452"/>
      <c r="L243" s="421" t="str">
        <f t="shared" si="69"/>
        <v/>
      </c>
      <c r="M243" s="422" t="str">
        <f t="shared" si="71"/>
        <v xml:space="preserve"> </v>
      </c>
      <c r="N243" s="453"/>
      <c r="O243" s="454"/>
      <c r="P243" s="452"/>
      <c r="Q243" s="421" t="str">
        <f t="shared" si="72"/>
        <v/>
      </c>
      <c r="R243" s="423" t="str">
        <f t="shared" si="68"/>
        <v xml:space="preserve"> </v>
      </c>
    </row>
    <row r="244" spans="1:18" ht="15.75" thickBot="1" x14ac:dyDescent="0.3">
      <c r="A244" s="1245"/>
      <c r="B244" s="448" t="s">
        <v>151</v>
      </c>
      <c r="C244" s="1249"/>
      <c r="D244" s="379"/>
      <c r="E244" s="452"/>
      <c r="F244" s="451" t="str">
        <f>IF(E244=0,"",(E244*$M$9*10^-4))</f>
        <v/>
      </c>
      <c r="G244" s="452"/>
      <c r="H244" s="418" t="str">
        <f t="shared" si="67"/>
        <v/>
      </c>
      <c r="I244" s="452"/>
      <c r="J244" s="454"/>
      <c r="K244" s="452"/>
      <c r="L244" s="421" t="str">
        <f t="shared" si="69"/>
        <v/>
      </c>
      <c r="M244" s="422" t="str">
        <f t="shared" si="71"/>
        <v xml:space="preserve"> </v>
      </c>
      <c r="N244" s="453"/>
      <c r="O244" s="454"/>
      <c r="P244" s="452"/>
      <c r="Q244" s="421" t="str">
        <f t="shared" si="72"/>
        <v/>
      </c>
      <c r="R244" s="423" t="str">
        <f t="shared" si="68"/>
        <v xml:space="preserve"> </v>
      </c>
    </row>
    <row r="245" spans="1:18" x14ac:dyDescent="0.25">
      <c r="A245" s="1245"/>
      <c r="B245" s="448" t="s">
        <v>152</v>
      </c>
      <c r="C245" s="1247" t="s">
        <v>232</v>
      </c>
      <c r="D245" s="347"/>
      <c r="E245" s="450"/>
      <c r="F245" s="451" t="str">
        <f>IF(E245=0,"",(E245*$M$9*10^-4))</f>
        <v/>
      </c>
      <c r="G245" s="452"/>
      <c r="H245" s="418" t="str">
        <f t="shared" si="67"/>
        <v/>
      </c>
      <c r="I245" s="348"/>
      <c r="J245" s="215"/>
      <c r="K245" s="348"/>
      <c r="L245" s="421" t="str">
        <f t="shared" si="69"/>
        <v/>
      </c>
      <c r="M245" s="422" t="str">
        <f t="shared" si="71"/>
        <v xml:space="preserve"> </v>
      </c>
      <c r="N245" s="348"/>
      <c r="O245" s="215"/>
      <c r="P245" s="348"/>
      <c r="Q245" s="421" t="str">
        <f t="shared" si="72"/>
        <v/>
      </c>
      <c r="R245" s="423" t="str">
        <f t="shared" si="68"/>
        <v xml:space="preserve"> </v>
      </c>
    </row>
    <row r="246" spans="1:18" x14ac:dyDescent="0.25">
      <c r="A246" s="1245"/>
      <c r="B246" s="448" t="s">
        <v>153</v>
      </c>
      <c r="C246" s="1248"/>
      <c r="D246" s="211"/>
      <c r="E246" s="450"/>
      <c r="F246" s="451" t="str">
        <f>IF(E246=0,"",(E246*$M$9*10^-4))</f>
        <v/>
      </c>
      <c r="G246" s="452"/>
      <c r="H246" s="418" t="str">
        <f t="shared" si="67"/>
        <v/>
      </c>
      <c r="I246" s="348"/>
      <c r="J246" s="215"/>
      <c r="K246" s="348"/>
      <c r="L246" s="421" t="str">
        <f t="shared" si="69"/>
        <v/>
      </c>
      <c r="M246" s="422" t="str">
        <f t="shared" si="71"/>
        <v xml:space="preserve"> </v>
      </c>
      <c r="N246" s="348"/>
      <c r="O246" s="215"/>
      <c r="P246" s="348"/>
      <c r="Q246" s="421" t="str">
        <f>IF(N246=0,"",E246/N246)</f>
        <v/>
      </c>
      <c r="R246" s="423" t="str">
        <f t="shared" si="68"/>
        <v xml:space="preserve"> </v>
      </c>
    </row>
    <row r="247" spans="1:18" ht="15.75" thickBot="1" x14ac:dyDescent="0.3">
      <c r="A247" s="1245"/>
      <c r="B247" s="448" t="s">
        <v>154</v>
      </c>
      <c r="C247" s="1249"/>
      <c r="D247" s="202"/>
      <c r="E247" s="450"/>
      <c r="F247" s="451" t="str">
        <f>IF(E247=0,"",(E247*$M$9*10^-4))</f>
        <v/>
      </c>
      <c r="G247" s="452"/>
      <c r="H247" s="418" t="str">
        <f t="shared" si="67"/>
        <v/>
      </c>
      <c r="I247" s="348"/>
      <c r="J247" s="215"/>
      <c r="K247" s="348"/>
      <c r="L247" s="421" t="str">
        <f t="shared" si="69"/>
        <v/>
      </c>
      <c r="M247" s="422" t="str">
        <f t="shared" si="71"/>
        <v xml:space="preserve"> </v>
      </c>
      <c r="N247" s="348"/>
      <c r="O247" s="215"/>
      <c r="P247" s="348"/>
      <c r="Q247" s="421" t="str">
        <f t="shared" ref="Q247:Q261" si="73">IF(N247=0,"",E247/N247)</f>
        <v/>
      </c>
      <c r="R247" s="423" t="str">
        <f t="shared" si="68"/>
        <v xml:space="preserve"> </v>
      </c>
    </row>
    <row r="248" spans="1:18" x14ac:dyDescent="0.25">
      <c r="A248" s="1245"/>
      <c r="B248" s="448" t="s">
        <v>156</v>
      </c>
      <c r="C248" s="1089" t="s">
        <v>106</v>
      </c>
      <c r="D248" s="365"/>
      <c r="E248" s="450"/>
      <c r="F248" s="451" t="str">
        <f>IF(E248=0,"",(E248*$M$9*10^-4))</f>
        <v/>
      </c>
      <c r="G248" s="450"/>
      <c r="H248" s="418" t="str">
        <f t="shared" si="67"/>
        <v/>
      </c>
      <c r="I248" s="450"/>
      <c r="J248" s="215"/>
      <c r="K248" s="452"/>
      <c r="L248" s="421" t="str">
        <f t="shared" si="69"/>
        <v/>
      </c>
      <c r="M248" s="422" t="str">
        <f t="shared" si="71"/>
        <v xml:space="preserve"> </v>
      </c>
      <c r="N248" s="453"/>
      <c r="O248" s="454"/>
      <c r="P248" s="452"/>
      <c r="Q248" s="421" t="str">
        <f t="shared" si="73"/>
        <v/>
      </c>
      <c r="R248" s="423" t="str">
        <f t="shared" si="68"/>
        <v xml:space="preserve"> </v>
      </c>
    </row>
    <row r="249" spans="1:18" x14ac:dyDescent="0.25">
      <c r="A249" s="1245"/>
      <c r="B249" s="448" t="s">
        <v>158</v>
      </c>
      <c r="C249" s="1090"/>
      <c r="D249" s="291"/>
      <c r="E249" s="450"/>
      <c r="F249" s="451" t="str">
        <f>IF(E249=0,"",(E249*$M$9*10^-4))</f>
        <v/>
      </c>
      <c r="G249" s="450"/>
      <c r="H249" s="418" t="str">
        <f t="shared" si="67"/>
        <v/>
      </c>
      <c r="I249" s="450"/>
      <c r="J249" s="454"/>
      <c r="K249" s="452"/>
      <c r="L249" s="421" t="str">
        <f t="shared" si="69"/>
        <v/>
      </c>
      <c r="M249" s="422" t="str">
        <f t="shared" si="71"/>
        <v xml:space="preserve"> </v>
      </c>
      <c r="N249" s="453"/>
      <c r="O249" s="454"/>
      <c r="P249" s="452"/>
      <c r="Q249" s="421" t="str">
        <f t="shared" si="73"/>
        <v/>
      </c>
      <c r="R249" s="423" t="str">
        <f t="shared" si="68"/>
        <v xml:space="preserve"> </v>
      </c>
    </row>
    <row r="250" spans="1:18" x14ac:dyDescent="0.25">
      <c r="A250" s="1245"/>
      <c r="B250" s="448" t="s">
        <v>159</v>
      </c>
      <c r="C250" s="1090"/>
      <c r="D250" s="291"/>
      <c r="E250" s="450"/>
      <c r="F250" s="451" t="str">
        <f>IF(E250=0,"",(E250*$M$9*10^-4))</f>
        <v/>
      </c>
      <c r="G250" s="450"/>
      <c r="H250" s="418" t="str">
        <f t="shared" si="67"/>
        <v/>
      </c>
      <c r="I250" s="450"/>
      <c r="J250" s="454"/>
      <c r="K250" s="452"/>
      <c r="L250" s="421" t="str">
        <f t="shared" si="69"/>
        <v/>
      </c>
      <c r="M250" s="422" t="str">
        <f t="shared" si="71"/>
        <v xml:space="preserve"> </v>
      </c>
      <c r="N250" s="453"/>
      <c r="O250" s="454"/>
      <c r="P250" s="452"/>
      <c r="Q250" s="421" t="str">
        <f t="shared" si="73"/>
        <v/>
      </c>
      <c r="R250" s="423" t="str">
        <f t="shared" si="68"/>
        <v xml:space="preserve"> </v>
      </c>
    </row>
    <row r="251" spans="1:18" x14ac:dyDescent="0.25">
      <c r="A251" s="1245"/>
      <c r="B251" s="448" t="s">
        <v>160</v>
      </c>
      <c r="C251" s="1090"/>
      <c r="D251" s="247"/>
      <c r="E251" s="450"/>
      <c r="F251" s="451" t="str">
        <f>IF(E251=0,"",(E251*$M$9*10^-4))</f>
        <v/>
      </c>
      <c r="G251" s="450"/>
      <c r="H251" s="418" t="str">
        <f t="shared" si="67"/>
        <v/>
      </c>
      <c r="I251" s="450"/>
      <c r="J251" s="454"/>
      <c r="K251" s="452"/>
      <c r="L251" s="421" t="str">
        <f t="shared" si="69"/>
        <v/>
      </c>
      <c r="M251" s="422" t="str">
        <f t="shared" si="71"/>
        <v xml:space="preserve"> </v>
      </c>
      <c r="N251" s="453"/>
      <c r="O251" s="454"/>
      <c r="P251" s="452"/>
      <c r="Q251" s="421" t="str">
        <f t="shared" si="73"/>
        <v/>
      </c>
      <c r="R251" s="423" t="str">
        <f t="shared" si="68"/>
        <v xml:space="preserve"> </v>
      </c>
    </row>
    <row r="252" spans="1:18" x14ac:dyDescent="0.25">
      <c r="A252" s="1245"/>
      <c r="B252" s="448" t="s">
        <v>161</v>
      </c>
      <c r="C252" s="1090"/>
      <c r="D252" s="291"/>
      <c r="E252" s="450"/>
      <c r="F252" s="451" t="str">
        <f>IF(E252=0,"",(E252*$M$9*10^-4))</f>
        <v/>
      </c>
      <c r="G252" s="450"/>
      <c r="H252" s="418" t="str">
        <f t="shared" si="67"/>
        <v/>
      </c>
      <c r="I252" s="450"/>
      <c r="J252" s="454"/>
      <c r="K252" s="452"/>
      <c r="L252" s="421" t="str">
        <f t="shared" si="69"/>
        <v/>
      </c>
      <c r="M252" s="422" t="str">
        <f t="shared" si="71"/>
        <v xml:space="preserve"> </v>
      </c>
      <c r="N252" s="453"/>
      <c r="O252" s="454"/>
      <c r="P252" s="452"/>
      <c r="Q252" s="421" t="str">
        <f t="shared" si="73"/>
        <v/>
      </c>
      <c r="R252" s="423" t="str">
        <f t="shared" si="68"/>
        <v xml:space="preserve"> </v>
      </c>
    </row>
    <row r="253" spans="1:18" x14ac:dyDescent="0.25">
      <c r="A253" s="1245"/>
      <c r="B253" s="448" t="s">
        <v>162</v>
      </c>
      <c r="C253" s="1090"/>
      <c r="D253" s="375"/>
      <c r="E253" s="450"/>
      <c r="F253" s="451" t="str">
        <f>IF(E253=0,"",(E253*$M$9*10^-4))</f>
        <v/>
      </c>
      <c r="G253" s="450"/>
      <c r="H253" s="418" t="str">
        <f t="shared" si="67"/>
        <v/>
      </c>
      <c r="I253" s="450"/>
      <c r="J253" s="454"/>
      <c r="K253" s="452"/>
      <c r="L253" s="421" t="str">
        <f t="shared" si="69"/>
        <v/>
      </c>
      <c r="M253" s="422" t="str">
        <f t="shared" si="71"/>
        <v xml:space="preserve"> </v>
      </c>
      <c r="N253" s="453"/>
      <c r="O253" s="454"/>
      <c r="P253" s="452"/>
      <c r="Q253" s="421" t="str">
        <f t="shared" si="73"/>
        <v/>
      </c>
      <c r="R253" s="423" t="str">
        <f t="shared" si="68"/>
        <v xml:space="preserve"> </v>
      </c>
    </row>
    <row r="254" spans="1:18" ht="15.75" thickBot="1" x14ac:dyDescent="0.3">
      <c r="A254" s="1245"/>
      <c r="B254" s="448" t="s">
        <v>163</v>
      </c>
      <c r="C254" s="1091"/>
      <c r="D254" s="374"/>
      <c r="E254" s="450"/>
      <c r="F254" s="451" t="str">
        <f>IF(E254=0,"",(E254*$M$9*10^-4))</f>
        <v/>
      </c>
      <c r="G254" s="450"/>
      <c r="H254" s="418" t="str">
        <f t="shared" si="67"/>
        <v/>
      </c>
      <c r="I254" s="450"/>
      <c r="J254" s="459"/>
      <c r="K254" s="452"/>
      <c r="L254" s="421" t="str">
        <f t="shared" si="69"/>
        <v/>
      </c>
      <c r="M254" s="422" t="str">
        <f t="shared" si="71"/>
        <v xml:space="preserve"> </v>
      </c>
      <c r="N254" s="453"/>
      <c r="O254" s="454"/>
      <c r="P254" s="452"/>
      <c r="Q254" s="421" t="str">
        <f t="shared" si="73"/>
        <v/>
      </c>
      <c r="R254" s="423" t="str">
        <f t="shared" si="68"/>
        <v xml:space="preserve"> </v>
      </c>
    </row>
    <row r="255" spans="1:18" x14ac:dyDescent="0.25">
      <c r="A255" s="1245"/>
      <c r="B255" s="448" t="s">
        <v>164</v>
      </c>
      <c r="C255" s="1247" t="s">
        <v>233</v>
      </c>
      <c r="D255" s="247"/>
      <c r="E255" s="450"/>
      <c r="F255" s="451" t="str">
        <f>IF(E255=0,"",(E255*$M$9*10^-4))</f>
        <v/>
      </c>
      <c r="G255" s="450"/>
      <c r="H255" s="418" t="str">
        <f t="shared" si="67"/>
        <v/>
      </c>
      <c r="I255" s="450"/>
      <c r="J255" s="459"/>
      <c r="K255" s="452"/>
      <c r="L255" s="421" t="str">
        <f t="shared" si="69"/>
        <v/>
      </c>
      <c r="M255" s="422" t="str">
        <f t="shared" si="71"/>
        <v xml:space="preserve"> </v>
      </c>
      <c r="N255" s="453"/>
      <c r="O255" s="454"/>
      <c r="P255" s="452"/>
      <c r="Q255" s="421" t="str">
        <f t="shared" si="73"/>
        <v/>
      </c>
      <c r="R255" s="423" t="str">
        <f t="shared" si="68"/>
        <v xml:space="preserve"> </v>
      </c>
    </row>
    <row r="256" spans="1:18" x14ac:dyDescent="0.25">
      <c r="A256" s="1245"/>
      <c r="B256" s="448" t="s">
        <v>165</v>
      </c>
      <c r="C256" s="1248"/>
      <c r="D256" s="372"/>
      <c r="E256" s="450"/>
      <c r="F256" s="451" t="str">
        <f>IF(E256=0,"",(E256*$M$9*10^-4))</f>
        <v/>
      </c>
      <c r="G256" s="450"/>
      <c r="H256" s="418" t="str">
        <f t="shared" si="67"/>
        <v/>
      </c>
      <c r="I256" s="450"/>
      <c r="J256" s="459"/>
      <c r="K256" s="452"/>
      <c r="L256" s="421" t="str">
        <f t="shared" si="69"/>
        <v/>
      </c>
      <c r="M256" s="422" t="str">
        <f t="shared" si="71"/>
        <v xml:space="preserve"> </v>
      </c>
      <c r="N256" s="456"/>
      <c r="O256" s="454"/>
      <c r="P256" s="452"/>
      <c r="Q256" s="421" t="str">
        <f t="shared" si="73"/>
        <v/>
      </c>
      <c r="R256" s="423" t="str">
        <f t="shared" si="68"/>
        <v xml:space="preserve"> </v>
      </c>
    </row>
    <row r="257" spans="1:18" x14ac:dyDescent="0.25">
      <c r="A257" s="1245"/>
      <c r="B257" s="448" t="s">
        <v>166</v>
      </c>
      <c r="C257" s="1248"/>
      <c r="D257" s="372"/>
      <c r="E257" s="450"/>
      <c r="F257" s="451" t="str">
        <f>IF(E257=0,"",(E257*$M$9*10^-4))</f>
        <v/>
      </c>
      <c r="G257" s="450"/>
      <c r="H257" s="418" t="str">
        <f t="shared" si="67"/>
        <v/>
      </c>
      <c r="I257" s="450"/>
      <c r="J257" s="459"/>
      <c r="K257" s="452"/>
      <c r="L257" s="421" t="str">
        <f t="shared" si="69"/>
        <v/>
      </c>
      <c r="M257" s="422" t="str">
        <f t="shared" si="71"/>
        <v xml:space="preserve"> </v>
      </c>
      <c r="N257" s="456"/>
      <c r="O257" s="454"/>
      <c r="P257" s="452"/>
      <c r="Q257" s="421" t="str">
        <f t="shared" si="73"/>
        <v/>
      </c>
      <c r="R257" s="423" t="str">
        <f t="shared" si="68"/>
        <v xml:space="preserve"> </v>
      </c>
    </row>
    <row r="258" spans="1:18" ht="15.75" thickBot="1" x14ac:dyDescent="0.3">
      <c r="A258" s="1245"/>
      <c r="B258" s="448" t="s">
        <v>167</v>
      </c>
      <c r="C258" s="1249"/>
      <c r="D258" s="291"/>
      <c r="E258" s="452"/>
      <c r="F258" s="451" t="str">
        <f>IF(E258=0,"",(E258*$M$9*10^-4))</f>
        <v/>
      </c>
      <c r="G258" s="452"/>
      <c r="H258" s="418" t="str">
        <f t="shared" si="67"/>
        <v/>
      </c>
      <c r="I258" s="452"/>
      <c r="J258" s="454"/>
      <c r="K258" s="452"/>
      <c r="L258" s="421" t="str">
        <f t="shared" si="69"/>
        <v/>
      </c>
      <c r="M258" s="422" t="str">
        <f t="shared" si="71"/>
        <v xml:space="preserve"> </v>
      </c>
      <c r="N258" s="453"/>
      <c r="O258" s="454"/>
      <c r="P258" s="452"/>
      <c r="Q258" s="421" t="str">
        <f t="shared" si="73"/>
        <v/>
      </c>
      <c r="R258" s="423" t="str">
        <f t="shared" si="68"/>
        <v xml:space="preserve"> </v>
      </c>
    </row>
    <row r="259" spans="1:18" x14ac:dyDescent="0.25">
      <c r="A259" s="1245"/>
      <c r="B259" s="448" t="s">
        <v>168</v>
      </c>
      <c r="C259" s="1089" t="s">
        <v>234</v>
      </c>
      <c r="D259" s="365"/>
      <c r="E259" s="460"/>
      <c r="F259" s="451" t="str">
        <f>IF(E259=0,"",(E259*$M$9*10^-4))</f>
        <v/>
      </c>
      <c r="G259" s="460"/>
      <c r="H259" s="418" t="str">
        <f t="shared" si="67"/>
        <v/>
      </c>
      <c r="I259" s="460"/>
      <c r="J259" s="461"/>
      <c r="K259" s="348"/>
      <c r="L259" s="421" t="str">
        <f t="shared" si="69"/>
        <v/>
      </c>
      <c r="M259" s="422" t="str">
        <f t="shared" si="71"/>
        <v xml:space="preserve"> </v>
      </c>
      <c r="N259" s="456"/>
      <c r="O259" s="455"/>
      <c r="P259" s="348"/>
      <c r="Q259" s="421" t="str">
        <f t="shared" si="73"/>
        <v/>
      </c>
      <c r="R259" s="423" t="str">
        <f t="shared" si="68"/>
        <v xml:space="preserve"> </v>
      </c>
    </row>
    <row r="260" spans="1:18" x14ac:dyDescent="0.25">
      <c r="A260" s="1245"/>
      <c r="B260" s="448" t="s">
        <v>169</v>
      </c>
      <c r="C260" s="1090"/>
      <c r="D260" s="291"/>
      <c r="E260" s="450"/>
      <c r="F260" s="451" t="str">
        <f>IF(E260=0,"",(E260*$M$9*10^-4))</f>
        <v/>
      </c>
      <c r="G260" s="450"/>
      <c r="H260" s="418" t="str">
        <f t="shared" si="67"/>
        <v/>
      </c>
      <c r="I260" s="450"/>
      <c r="J260" s="454"/>
      <c r="K260" s="452"/>
      <c r="L260" s="421" t="str">
        <f t="shared" si="69"/>
        <v/>
      </c>
      <c r="M260" s="422" t="str">
        <f t="shared" si="71"/>
        <v xml:space="preserve"> </v>
      </c>
      <c r="N260" s="453"/>
      <c r="O260" s="454"/>
      <c r="P260" s="452"/>
      <c r="Q260" s="421" t="str">
        <f t="shared" si="73"/>
        <v/>
      </c>
      <c r="R260" s="423" t="str">
        <f t="shared" si="68"/>
        <v xml:space="preserve"> </v>
      </c>
    </row>
    <row r="261" spans="1:18" x14ac:dyDescent="0.25">
      <c r="A261" s="1245"/>
      <c r="B261" s="448" t="s">
        <v>170</v>
      </c>
      <c r="C261" s="1090"/>
      <c r="D261" s="291"/>
      <c r="E261" s="450"/>
      <c r="F261" s="451" t="str">
        <f>IF(E261=0,"",(E261*$M$9*10^-4))</f>
        <v/>
      </c>
      <c r="G261" s="450"/>
      <c r="H261" s="418" t="str">
        <f t="shared" si="67"/>
        <v/>
      </c>
      <c r="I261" s="450"/>
      <c r="J261" s="454"/>
      <c r="K261" s="452"/>
      <c r="L261" s="421" t="str">
        <f t="shared" si="69"/>
        <v/>
      </c>
      <c r="M261" s="422" t="str">
        <f t="shared" si="71"/>
        <v xml:space="preserve"> </v>
      </c>
      <c r="N261" s="453"/>
      <c r="O261" s="454"/>
      <c r="P261" s="452"/>
      <c r="Q261" s="421" t="str">
        <f t="shared" si="73"/>
        <v/>
      </c>
      <c r="R261" s="423" t="str">
        <f t="shared" si="68"/>
        <v xml:space="preserve"> </v>
      </c>
    </row>
    <row r="262" spans="1:18" x14ac:dyDescent="0.25">
      <c r="A262" s="1245"/>
      <c r="B262" s="448" t="s">
        <v>171</v>
      </c>
      <c r="C262" s="1090"/>
      <c r="D262" s="291"/>
      <c r="E262" s="450"/>
      <c r="F262" s="451" t="str">
        <f>IF(E262=0,"",(E262*$M$9*10^-4))</f>
        <v/>
      </c>
      <c r="G262" s="450"/>
      <c r="H262" s="418" t="str">
        <f t="shared" si="67"/>
        <v/>
      </c>
      <c r="I262" s="450"/>
      <c r="J262" s="215"/>
      <c r="K262" s="452"/>
      <c r="L262" s="421" t="str">
        <f t="shared" si="69"/>
        <v/>
      </c>
      <c r="M262" s="422" t="str">
        <f t="shared" si="71"/>
        <v xml:space="preserve"> </v>
      </c>
      <c r="N262" s="453"/>
      <c r="O262" s="454"/>
      <c r="P262" s="452"/>
      <c r="Q262" s="421" t="str">
        <f>IF(N262=0,"",E262/N262)</f>
        <v/>
      </c>
      <c r="R262" s="423" t="str">
        <f t="shared" si="68"/>
        <v xml:space="preserve"> </v>
      </c>
    </row>
    <row r="263" spans="1:18" x14ac:dyDescent="0.25">
      <c r="A263" s="1245"/>
      <c r="B263" s="448" t="s">
        <v>172</v>
      </c>
      <c r="C263" s="1090"/>
      <c r="D263" s="247"/>
      <c r="E263" s="450"/>
      <c r="F263" s="451" t="str">
        <f>IF(E263=0,"",(E263*$M$9*10^-4))</f>
        <v/>
      </c>
      <c r="G263" s="450"/>
      <c r="H263" s="418" t="str">
        <f t="shared" si="67"/>
        <v/>
      </c>
      <c r="I263" s="450"/>
      <c r="J263" s="454"/>
      <c r="K263" s="452"/>
      <c r="L263" s="421" t="str">
        <f t="shared" si="69"/>
        <v/>
      </c>
      <c r="M263" s="422" t="str">
        <f t="shared" si="71"/>
        <v xml:space="preserve"> </v>
      </c>
      <c r="N263" s="453"/>
      <c r="O263" s="454"/>
      <c r="P263" s="452"/>
      <c r="Q263" s="421" t="str">
        <f>IF(N263=0,"",E263/N263)</f>
        <v/>
      </c>
      <c r="R263" s="423" t="str">
        <f t="shared" si="68"/>
        <v xml:space="preserve"> </v>
      </c>
    </row>
    <row r="264" spans="1:18" x14ac:dyDescent="0.25">
      <c r="A264" s="1245"/>
      <c r="B264" s="448" t="s">
        <v>173</v>
      </c>
      <c r="C264" s="1090"/>
      <c r="D264" s="372"/>
      <c r="E264" s="450"/>
      <c r="F264" s="451" t="str">
        <f>IF(E264=0,"",(E264*$M$9*10^-4))</f>
        <v/>
      </c>
      <c r="G264" s="450"/>
      <c r="H264" s="418" t="str">
        <f t="shared" si="67"/>
        <v/>
      </c>
      <c r="I264" s="450"/>
      <c r="J264" s="454"/>
      <c r="K264" s="452"/>
      <c r="L264" s="421" t="str">
        <f t="shared" si="69"/>
        <v/>
      </c>
      <c r="M264" s="422" t="str">
        <f t="shared" si="71"/>
        <v xml:space="preserve"> </v>
      </c>
      <c r="N264" s="453"/>
      <c r="O264" s="454"/>
      <c r="P264" s="452"/>
      <c r="Q264" s="421" t="str">
        <f>IF(N264=0,"",E264/N264)</f>
        <v/>
      </c>
      <c r="R264" s="423" t="str">
        <f t="shared" si="68"/>
        <v xml:space="preserve"> </v>
      </c>
    </row>
    <row r="265" spans="1:18" ht="15.75" thickBot="1" x14ac:dyDescent="0.3">
      <c r="A265" s="1246"/>
      <c r="B265" s="462" t="s">
        <v>174</v>
      </c>
      <c r="C265" s="1091"/>
      <c r="D265" s="374"/>
      <c r="E265" s="463"/>
      <c r="F265" s="464" t="str">
        <f>IF(E265=0,"",(E265*$M$9*10^-4))</f>
        <v/>
      </c>
      <c r="G265" s="463"/>
      <c r="H265" s="465" t="str">
        <f t="shared" si="67"/>
        <v/>
      </c>
      <c r="I265" s="463"/>
      <c r="J265" s="466"/>
      <c r="K265" s="463"/>
      <c r="L265" s="467" t="str">
        <f t="shared" si="69"/>
        <v/>
      </c>
      <c r="M265" s="468" t="str">
        <f t="shared" si="71"/>
        <v xml:space="preserve"> </v>
      </c>
      <c r="N265" s="469"/>
      <c r="O265" s="470"/>
      <c r="P265" s="463"/>
      <c r="Q265" s="467" t="str">
        <f>IF(N265=0,"",E265/N265)</f>
        <v/>
      </c>
      <c r="R265" s="468" t="str">
        <f t="shared" si="68"/>
        <v xml:space="preserve"> </v>
      </c>
    </row>
    <row r="266" spans="1:18" ht="15.75" thickBot="1" x14ac:dyDescent="0.3">
      <c r="A266" s="385"/>
      <c r="B266" s="386"/>
      <c r="C266" s="386"/>
      <c r="D266" s="386"/>
      <c r="E266" s="386"/>
      <c r="F266" s="386"/>
      <c r="G266" s="386"/>
      <c r="H266" s="386"/>
      <c r="I266" s="386"/>
      <c r="J266" s="386"/>
      <c r="K266" s="386"/>
      <c r="L266" s="386"/>
      <c r="M266" s="386"/>
      <c r="N266" s="386"/>
      <c r="O266" s="386"/>
      <c r="P266" s="386"/>
      <c r="Q266" s="471"/>
      <c r="R266" s="471"/>
    </row>
    <row r="267" spans="1:18" x14ac:dyDescent="0.25">
      <c r="A267" s="1282" t="s">
        <v>56</v>
      </c>
      <c r="B267" s="1283"/>
      <c r="C267" s="1283"/>
      <c r="D267" s="1284"/>
      <c r="E267" s="472" t="s">
        <v>82</v>
      </c>
      <c r="F267" s="472" t="s">
        <v>83</v>
      </c>
      <c r="G267" s="1333" t="s">
        <v>84</v>
      </c>
      <c r="H267" s="1334"/>
      <c r="I267" s="1318" t="s">
        <v>607</v>
      </c>
      <c r="J267" s="1319"/>
      <c r="K267" s="1319"/>
      <c r="L267" s="1319"/>
      <c r="M267" s="1320"/>
      <c r="N267" s="153"/>
      <c r="O267" s="153"/>
      <c r="P267" s="153"/>
      <c r="Q267" s="153"/>
    </row>
    <row r="268" spans="1:18" ht="66.75" customHeight="1" x14ac:dyDescent="0.25">
      <c r="A268" s="1285"/>
      <c r="B268" s="1286"/>
      <c r="C268" s="1286"/>
      <c r="D268" s="1287"/>
      <c r="E268" s="473" t="s">
        <v>583</v>
      </c>
      <c r="F268" s="473" t="s">
        <v>79</v>
      </c>
      <c r="G268" s="474" t="s">
        <v>85</v>
      </c>
      <c r="H268" s="475" t="str">
        <f>CONCATENATE(E268," / ",$Q$3)</f>
        <v>l / postikm</v>
      </c>
      <c r="I268" s="476" t="s">
        <v>86</v>
      </c>
      <c r="J268" s="477" t="s">
        <v>59</v>
      </c>
      <c r="K268" s="477" t="s">
        <v>87</v>
      </c>
      <c r="L268" s="1297" t="str">
        <f>IF(SUM(E273:E293,E296:E333)&gt;0.95*E269,"Copertura del 95% dei consumi raggiunta","E' necessario dettagliare maggiormente la suddivisione dei consumi")</f>
        <v>E' necessario dettagliare maggiormente la suddivisione dei consumi</v>
      </c>
      <c r="M268" s="1298"/>
      <c r="N268" s="160"/>
      <c r="O268" s="160"/>
      <c r="P268" s="161"/>
      <c r="Q268" s="161"/>
    </row>
    <row r="269" spans="1:18" ht="18" thickBot="1" x14ac:dyDescent="0.3">
      <c r="A269" s="478" t="s">
        <v>88</v>
      </c>
      <c r="B269" s="479" t="s">
        <v>89</v>
      </c>
      <c r="C269" s="479"/>
      <c r="D269" s="480" t="s">
        <v>56</v>
      </c>
      <c r="E269" s="319"/>
      <c r="F269" s="481">
        <f>E269*1.1*10^-3</f>
        <v>0</v>
      </c>
      <c r="G269" s="167"/>
      <c r="H269" s="482" t="str">
        <f>IFERROR(E269/$O$3,"")</f>
        <v/>
      </c>
      <c r="I269" s="483">
        <f>E272+E295</f>
        <v>0</v>
      </c>
      <c r="J269" s="481">
        <f>E269-I269</f>
        <v>0</v>
      </c>
      <c r="K269" s="484" t="str">
        <f>IFERROR(I269/E269,"")</f>
        <v/>
      </c>
      <c r="L269" s="1299"/>
      <c r="M269" s="1300"/>
      <c r="N269" s="86"/>
      <c r="O269" s="86"/>
      <c r="P269" s="171"/>
      <c r="Q269" s="172"/>
    </row>
    <row r="270" spans="1:18" ht="15.75" thickBot="1" x14ac:dyDescent="0.3">
      <c r="A270" s="324"/>
      <c r="B270" s="325"/>
      <c r="C270" s="325"/>
      <c r="D270" s="325"/>
      <c r="E270" s="325"/>
      <c r="F270" s="325"/>
      <c r="G270" s="325"/>
      <c r="H270" s="325"/>
      <c r="I270" s="325"/>
      <c r="J270" s="325"/>
      <c r="K270" s="325"/>
      <c r="L270" s="325"/>
      <c r="M270" s="325"/>
      <c r="N270" s="325"/>
      <c r="O270" s="325"/>
      <c r="P270" s="171"/>
      <c r="Q270" s="172"/>
    </row>
    <row r="271" spans="1:18" ht="15.75" thickBot="1" x14ac:dyDescent="0.3">
      <c r="A271" s="173"/>
      <c r="B271" s="174"/>
      <c r="C271" s="174"/>
      <c r="D271" s="175"/>
      <c r="E271" s="485" t="s">
        <v>82</v>
      </c>
      <c r="F271" s="486" t="s">
        <v>83</v>
      </c>
      <c r="G271" s="1331" t="s">
        <v>84</v>
      </c>
      <c r="H271" s="1332"/>
      <c r="I271" s="1335" t="s">
        <v>90</v>
      </c>
      <c r="J271" s="1332"/>
      <c r="K271" s="1335" t="s">
        <v>91</v>
      </c>
      <c r="L271" s="1336"/>
      <c r="M271" s="1332"/>
      <c r="N271" s="1335" t="s">
        <v>92</v>
      </c>
      <c r="O271" s="1332"/>
      <c r="P271" s="1335" t="s">
        <v>93</v>
      </c>
      <c r="Q271" s="1336"/>
      <c r="R271" s="1332"/>
    </row>
    <row r="272" spans="1:18" ht="60" customHeight="1" thickBot="1" x14ac:dyDescent="0.3">
      <c r="A272" s="487" t="s">
        <v>94</v>
      </c>
      <c r="B272" s="487" t="s">
        <v>95</v>
      </c>
      <c r="C272" s="488"/>
      <c r="D272" s="489" t="s">
        <v>96</v>
      </c>
      <c r="E272" s="180">
        <f>SUM(E273:E293)</f>
        <v>0</v>
      </c>
      <c r="F272" s="490" t="str">
        <f>IF(E272=0,"",(E272*1.1*10^-3))</f>
        <v/>
      </c>
      <c r="G272" s="180"/>
      <c r="H272" s="491" t="str">
        <f>IF(E272=0,"",(E272/$O$3))</f>
        <v/>
      </c>
      <c r="I272" s="492" t="s">
        <v>47</v>
      </c>
      <c r="J272" s="493" t="s">
        <v>46</v>
      </c>
      <c r="K272" s="492" t="s">
        <v>85</v>
      </c>
      <c r="L272" s="494" t="s">
        <v>47</v>
      </c>
      <c r="M272" s="493" t="s">
        <v>584</v>
      </c>
      <c r="N272" s="492" t="s">
        <v>47</v>
      </c>
      <c r="O272" s="493" t="s">
        <v>46</v>
      </c>
      <c r="P272" s="492" t="s">
        <v>85</v>
      </c>
      <c r="Q272" s="494" t="s">
        <v>47</v>
      </c>
      <c r="R272" s="493" t="s">
        <v>586</v>
      </c>
    </row>
    <row r="273" spans="1:18" x14ac:dyDescent="0.25">
      <c r="A273" s="1269" t="s">
        <v>98</v>
      </c>
      <c r="B273" s="495" t="s">
        <v>99</v>
      </c>
      <c r="C273" s="1095" t="s">
        <v>231</v>
      </c>
      <c r="D273" s="496" t="s">
        <v>579</v>
      </c>
      <c r="E273" s="497">
        <f>'Autobus urbani LV2'!E16</f>
        <v>0</v>
      </c>
      <c r="F273" s="498" t="str">
        <f t="shared" ref="F273:F284" si="74">IF(E273=0,"",(E273*1.1*10^-3))</f>
        <v/>
      </c>
      <c r="G273" s="190"/>
      <c r="H273" s="499" t="str">
        <f t="shared" ref="H273:H283" si="75">IF(E273=0,"",(E273/$O$3))</f>
        <v/>
      </c>
      <c r="I273" s="500">
        <f>'Autobus urbani LV2'!D10</f>
        <v>0</v>
      </c>
      <c r="J273" s="501" t="s">
        <v>113</v>
      </c>
      <c r="K273" s="190"/>
      <c r="L273" s="502" t="str">
        <f t="shared" ref="L273:L287" si="76">IF(I273=0,"",E273/I273)</f>
        <v/>
      </c>
      <c r="M273" s="503" t="str">
        <f t="shared" ref="M273:M278" si="77">IF(J273=0," ",(CONCATENATE($E$268," / ",J273)))</f>
        <v>l / km</v>
      </c>
      <c r="N273" s="500">
        <f>'Autobus urbani LV2'!K4</f>
        <v>0</v>
      </c>
      <c r="O273" s="501" t="s">
        <v>9</v>
      </c>
      <c r="P273" s="190"/>
      <c r="Q273" s="502" t="str">
        <f t="shared" ref="Q273:Q281" si="78">IF(N273=0,"",E273/N273)</f>
        <v/>
      </c>
      <c r="R273" s="503" t="str">
        <f t="shared" ref="R273:R278" si="79">IF(O273=0," ",(CONCATENATE($E$268," / ",O273)))</f>
        <v>l / posti km</v>
      </c>
    </row>
    <row r="274" spans="1:18" x14ac:dyDescent="0.25">
      <c r="A274" s="1270"/>
      <c r="B274" s="504" t="s">
        <v>476</v>
      </c>
      <c r="C274" s="1096"/>
      <c r="D274" s="211"/>
      <c r="E274" s="203"/>
      <c r="F274" s="505" t="str">
        <f t="shared" si="74"/>
        <v/>
      </c>
      <c r="G274" s="200"/>
      <c r="H274" s="499" t="str">
        <f t="shared" si="75"/>
        <v/>
      </c>
      <c r="I274" s="190"/>
      <c r="J274" s="43"/>
      <c r="K274" s="190"/>
      <c r="L274" s="502" t="str">
        <f t="shared" si="76"/>
        <v/>
      </c>
      <c r="M274" s="503" t="str">
        <f t="shared" si="77"/>
        <v xml:space="preserve"> </v>
      </c>
      <c r="N274" s="190"/>
      <c r="O274" s="43"/>
      <c r="P274" s="190"/>
      <c r="Q274" s="502" t="str">
        <f t="shared" si="78"/>
        <v/>
      </c>
      <c r="R274" s="503" t="str">
        <f t="shared" si="79"/>
        <v xml:space="preserve"> </v>
      </c>
    </row>
    <row r="275" spans="1:18" ht="15.75" thickBot="1" x14ac:dyDescent="0.3">
      <c r="A275" s="1270"/>
      <c r="B275" s="504" t="s">
        <v>100</v>
      </c>
      <c r="C275" s="1097"/>
      <c r="D275" s="202"/>
      <c r="E275" s="203"/>
      <c r="F275" s="505" t="str">
        <f t="shared" si="74"/>
        <v/>
      </c>
      <c r="G275" s="200"/>
      <c r="H275" s="499" t="str">
        <f t="shared" si="75"/>
        <v/>
      </c>
      <c r="I275" s="190"/>
      <c r="J275" s="43"/>
      <c r="K275" s="190"/>
      <c r="L275" s="502" t="str">
        <f t="shared" si="76"/>
        <v/>
      </c>
      <c r="M275" s="503" t="str">
        <f t="shared" si="77"/>
        <v xml:space="preserve"> </v>
      </c>
      <c r="N275" s="190"/>
      <c r="O275" s="43"/>
      <c r="P275" s="200"/>
      <c r="Q275" s="502" t="str">
        <f t="shared" si="78"/>
        <v/>
      </c>
      <c r="R275" s="503" t="str">
        <f t="shared" si="79"/>
        <v xml:space="preserve"> </v>
      </c>
    </row>
    <row r="276" spans="1:18" x14ac:dyDescent="0.25">
      <c r="A276" s="1270"/>
      <c r="B276" s="504" t="s">
        <v>101</v>
      </c>
      <c r="C276" s="1268" t="s">
        <v>103</v>
      </c>
      <c r="D276" s="347"/>
      <c r="E276" s="212"/>
      <c r="F276" s="505" t="str">
        <f t="shared" si="74"/>
        <v/>
      </c>
      <c r="G276" s="200"/>
      <c r="H276" s="499" t="str">
        <f t="shared" si="75"/>
        <v/>
      </c>
      <c r="I276" s="348"/>
      <c r="J276" s="215"/>
      <c r="K276" s="190"/>
      <c r="L276" s="502" t="str">
        <f t="shared" si="76"/>
        <v/>
      </c>
      <c r="M276" s="503" t="str">
        <f t="shared" si="77"/>
        <v xml:space="preserve"> </v>
      </c>
      <c r="N276" s="348"/>
      <c r="O276" s="215"/>
      <c r="P276" s="190"/>
      <c r="Q276" s="506" t="str">
        <f t="shared" si="78"/>
        <v/>
      </c>
      <c r="R276" s="507" t="str">
        <f t="shared" si="79"/>
        <v xml:space="preserve"> </v>
      </c>
    </row>
    <row r="277" spans="1:18" x14ac:dyDescent="0.25">
      <c r="A277" s="1270"/>
      <c r="B277" s="504" t="s">
        <v>102</v>
      </c>
      <c r="C277" s="1268"/>
      <c r="D277" s="211"/>
      <c r="E277" s="203"/>
      <c r="F277" s="505" t="str">
        <f t="shared" si="74"/>
        <v/>
      </c>
      <c r="G277" s="200"/>
      <c r="H277" s="499" t="str">
        <f t="shared" si="75"/>
        <v/>
      </c>
      <c r="I277" s="190"/>
      <c r="J277" s="43"/>
      <c r="K277" s="190"/>
      <c r="L277" s="502" t="str">
        <f t="shared" si="76"/>
        <v/>
      </c>
      <c r="M277" s="503" t="str">
        <f t="shared" si="77"/>
        <v xml:space="preserve"> </v>
      </c>
      <c r="N277" s="190"/>
      <c r="O277" s="43"/>
      <c r="P277" s="190"/>
      <c r="Q277" s="502" t="str">
        <f t="shared" si="78"/>
        <v/>
      </c>
      <c r="R277" s="503" t="str">
        <f t="shared" si="79"/>
        <v xml:space="preserve"> </v>
      </c>
    </row>
    <row r="278" spans="1:18" ht="15.75" thickBot="1" x14ac:dyDescent="0.3">
      <c r="A278" s="1270"/>
      <c r="B278" s="504" t="s">
        <v>104</v>
      </c>
      <c r="C278" s="1268"/>
      <c r="D278" s="202"/>
      <c r="E278" s="203"/>
      <c r="F278" s="505" t="str">
        <f t="shared" si="74"/>
        <v/>
      </c>
      <c r="G278" s="200"/>
      <c r="H278" s="499" t="str">
        <f t="shared" si="75"/>
        <v/>
      </c>
      <c r="I278" s="190"/>
      <c r="J278" s="43"/>
      <c r="K278" s="190"/>
      <c r="L278" s="502" t="str">
        <f t="shared" si="76"/>
        <v/>
      </c>
      <c r="M278" s="503" t="str">
        <f t="shared" si="77"/>
        <v xml:space="preserve"> </v>
      </c>
      <c r="N278" s="190"/>
      <c r="O278" s="43"/>
      <c r="P278" s="190"/>
      <c r="Q278" s="502" t="str">
        <f t="shared" si="78"/>
        <v/>
      </c>
      <c r="R278" s="503" t="str">
        <f t="shared" si="79"/>
        <v xml:space="preserve"> </v>
      </c>
    </row>
    <row r="279" spans="1:18" x14ac:dyDescent="0.25">
      <c r="A279" s="1270"/>
      <c r="B279" s="504" t="s">
        <v>105</v>
      </c>
      <c r="C279" s="1092" t="s">
        <v>588</v>
      </c>
      <c r="D279" s="347"/>
      <c r="E279" s="203"/>
      <c r="F279" s="505" t="str">
        <f t="shared" si="74"/>
        <v/>
      </c>
      <c r="G279" s="200"/>
      <c r="H279" s="499" t="str">
        <f t="shared" si="75"/>
        <v/>
      </c>
      <c r="I279" s="190"/>
      <c r="J279" s="43"/>
      <c r="K279" s="190"/>
      <c r="L279" s="502" t="str">
        <f t="shared" si="76"/>
        <v/>
      </c>
      <c r="M279" s="503" t="str">
        <f t="shared" ref="M279:M287" si="80">IF(J279=0," ",(CONCATENATE($E$268," / ",J279)))</f>
        <v xml:space="preserve"> </v>
      </c>
      <c r="N279" s="190"/>
      <c r="O279" s="43"/>
      <c r="P279" s="190"/>
      <c r="Q279" s="502" t="str">
        <f t="shared" si="78"/>
        <v/>
      </c>
      <c r="R279" s="503" t="str">
        <f t="shared" ref="R279:R287" si="81">IF(O279=0," ",(CONCATENATE($E$268," / ",O279)))</f>
        <v xml:space="preserve"> </v>
      </c>
    </row>
    <row r="280" spans="1:18" x14ac:dyDescent="0.25">
      <c r="A280" s="1270"/>
      <c r="B280" s="504" t="s">
        <v>107</v>
      </c>
      <c r="C280" s="1093"/>
      <c r="D280" s="213"/>
      <c r="E280" s="203"/>
      <c r="F280" s="505" t="str">
        <f t="shared" si="74"/>
        <v/>
      </c>
      <c r="G280" s="200"/>
      <c r="H280" s="499" t="str">
        <f t="shared" si="75"/>
        <v/>
      </c>
      <c r="I280" s="190"/>
      <c r="J280" s="43"/>
      <c r="K280" s="190"/>
      <c r="L280" s="502" t="str">
        <f t="shared" si="76"/>
        <v/>
      </c>
      <c r="M280" s="503" t="str">
        <f t="shared" si="80"/>
        <v xml:space="preserve"> </v>
      </c>
      <c r="N280" s="190"/>
      <c r="O280" s="43"/>
      <c r="P280" s="190"/>
      <c r="Q280" s="502" t="str">
        <f t="shared" si="78"/>
        <v/>
      </c>
      <c r="R280" s="503" t="str">
        <f t="shared" si="81"/>
        <v xml:space="preserve"> </v>
      </c>
    </row>
    <row r="281" spans="1:18" ht="15.75" thickBot="1" x14ac:dyDescent="0.3">
      <c r="A281" s="1270"/>
      <c r="B281" s="504" t="s">
        <v>108</v>
      </c>
      <c r="C281" s="1094"/>
      <c r="D281" s="202"/>
      <c r="E281" s="203"/>
      <c r="F281" s="505" t="str">
        <f t="shared" si="74"/>
        <v/>
      </c>
      <c r="G281" s="200"/>
      <c r="H281" s="499" t="str">
        <f t="shared" si="75"/>
        <v/>
      </c>
      <c r="I281" s="190"/>
      <c r="J281" s="43"/>
      <c r="K281" s="190"/>
      <c r="L281" s="502" t="str">
        <f t="shared" si="76"/>
        <v/>
      </c>
      <c r="M281" s="503" t="str">
        <f t="shared" si="80"/>
        <v xml:space="preserve"> </v>
      </c>
      <c r="N281" s="190"/>
      <c r="O281" s="43"/>
      <c r="P281" s="190"/>
      <c r="Q281" s="502" t="str">
        <f t="shared" si="78"/>
        <v/>
      </c>
      <c r="R281" s="503" t="str">
        <f t="shared" si="81"/>
        <v xml:space="preserve"> </v>
      </c>
    </row>
    <row r="282" spans="1:18" x14ac:dyDescent="0.25">
      <c r="A282" s="1270"/>
      <c r="B282" s="504" t="s">
        <v>109</v>
      </c>
      <c r="C282" s="1268" t="s">
        <v>232</v>
      </c>
      <c r="D282" s="496" t="s">
        <v>579</v>
      </c>
      <c r="E282" s="508">
        <f>'Autobus extraurbani LV2'!E17</f>
        <v>0</v>
      </c>
      <c r="F282" s="505" t="str">
        <f t="shared" si="74"/>
        <v/>
      </c>
      <c r="G282" s="200"/>
      <c r="H282" s="499" t="str">
        <f t="shared" si="75"/>
        <v/>
      </c>
      <c r="I282" s="500">
        <f>'Autobus extraurbani LV2'!D11</f>
        <v>0</v>
      </c>
      <c r="J282" s="501" t="s">
        <v>113</v>
      </c>
      <c r="K282" s="190"/>
      <c r="L282" s="502" t="str">
        <f t="shared" si="76"/>
        <v/>
      </c>
      <c r="M282" s="503" t="str">
        <f t="shared" si="80"/>
        <v>l / km</v>
      </c>
      <c r="N282" s="500">
        <f>'Autobus extraurbani LV2'!K5</f>
        <v>0</v>
      </c>
      <c r="O282" s="501" t="s">
        <v>9</v>
      </c>
      <c r="P282" s="190"/>
      <c r="Q282" s="502" t="str">
        <f t="shared" ref="Q282:Q293" si="82">IF(N282=0,"",E282/N282)</f>
        <v/>
      </c>
      <c r="R282" s="503" t="str">
        <f t="shared" si="81"/>
        <v>l / posti km</v>
      </c>
    </row>
    <row r="283" spans="1:18" x14ac:dyDescent="0.25">
      <c r="A283" s="1270"/>
      <c r="B283" s="504" t="s">
        <v>110</v>
      </c>
      <c r="C283" s="1268"/>
      <c r="D283" s="211"/>
      <c r="E283" s="203"/>
      <c r="F283" s="505" t="str">
        <f t="shared" si="74"/>
        <v/>
      </c>
      <c r="G283" s="200"/>
      <c r="H283" s="499" t="str">
        <f t="shared" si="75"/>
        <v/>
      </c>
      <c r="I283" s="190"/>
      <c r="J283" s="43"/>
      <c r="K283" s="190"/>
      <c r="L283" s="502" t="str">
        <f t="shared" si="76"/>
        <v/>
      </c>
      <c r="M283" s="503" t="str">
        <f t="shared" si="80"/>
        <v xml:space="preserve"> </v>
      </c>
      <c r="N283" s="190"/>
      <c r="O283" s="43"/>
      <c r="P283" s="190"/>
      <c r="Q283" s="502" t="str">
        <f t="shared" si="82"/>
        <v/>
      </c>
      <c r="R283" s="503" t="str">
        <f t="shared" si="81"/>
        <v xml:space="preserve"> </v>
      </c>
    </row>
    <row r="284" spans="1:18" ht="15.75" thickBot="1" x14ac:dyDescent="0.3">
      <c r="A284" s="1270"/>
      <c r="B284" s="504" t="s">
        <v>111</v>
      </c>
      <c r="C284" s="1268"/>
      <c r="D284" s="213"/>
      <c r="E284" s="203"/>
      <c r="F284" s="505" t="str">
        <f t="shared" si="74"/>
        <v/>
      </c>
      <c r="G284" s="200"/>
      <c r="H284" s="499" t="str">
        <f t="shared" ref="H284:H293" si="83">IF(E284=0,"",(E284/$O$3))</f>
        <v/>
      </c>
      <c r="I284" s="190"/>
      <c r="J284" s="43"/>
      <c r="K284" s="190"/>
      <c r="L284" s="502" t="str">
        <f t="shared" si="76"/>
        <v/>
      </c>
      <c r="M284" s="503" t="str">
        <f t="shared" si="80"/>
        <v xml:space="preserve"> </v>
      </c>
      <c r="N284" s="190"/>
      <c r="O284" s="43"/>
      <c r="P284" s="190"/>
      <c r="Q284" s="502" t="str">
        <f t="shared" si="82"/>
        <v/>
      </c>
      <c r="R284" s="503" t="str">
        <f t="shared" si="81"/>
        <v xml:space="preserve"> </v>
      </c>
    </row>
    <row r="285" spans="1:18" x14ac:dyDescent="0.25">
      <c r="A285" s="1270"/>
      <c r="B285" s="504" t="s">
        <v>477</v>
      </c>
      <c r="C285" s="1095" t="s">
        <v>106</v>
      </c>
      <c r="D285" s="347"/>
      <c r="E285" s="203"/>
      <c r="F285" s="505" t="str">
        <f t="shared" ref="F285:F293" si="84">IF(E285=0,"",(E285*1.1*10^-3))</f>
        <v/>
      </c>
      <c r="G285" s="200"/>
      <c r="H285" s="499" t="str">
        <f t="shared" si="83"/>
        <v/>
      </c>
      <c r="I285" s="190"/>
      <c r="J285" s="43"/>
      <c r="K285" s="190"/>
      <c r="L285" s="502" t="str">
        <f t="shared" si="76"/>
        <v/>
      </c>
      <c r="M285" s="503" t="str">
        <f t="shared" si="80"/>
        <v xml:space="preserve"> </v>
      </c>
      <c r="N285" s="190"/>
      <c r="O285" s="43"/>
      <c r="P285" s="190"/>
      <c r="Q285" s="502" t="str">
        <f t="shared" si="82"/>
        <v/>
      </c>
      <c r="R285" s="503" t="str">
        <f t="shared" si="81"/>
        <v xml:space="preserve"> </v>
      </c>
    </row>
    <row r="286" spans="1:18" x14ac:dyDescent="0.25">
      <c r="A286" s="1270"/>
      <c r="B286" s="504" t="s">
        <v>112</v>
      </c>
      <c r="C286" s="1096"/>
      <c r="D286" s="211"/>
      <c r="E286" s="203"/>
      <c r="F286" s="505" t="str">
        <f t="shared" si="84"/>
        <v/>
      </c>
      <c r="G286" s="200"/>
      <c r="H286" s="499" t="str">
        <f t="shared" si="83"/>
        <v/>
      </c>
      <c r="I286" s="190"/>
      <c r="J286" s="43"/>
      <c r="K286" s="190"/>
      <c r="L286" s="502" t="str">
        <f t="shared" si="76"/>
        <v/>
      </c>
      <c r="M286" s="503" t="str">
        <f t="shared" si="80"/>
        <v xml:space="preserve"> </v>
      </c>
      <c r="N286" s="190"/>
      <c r="O286" s="43"/>
      <c r="P286" s="190"/>
      <c r="Q286" s="502" t="str">
        <f t="shared" si="82"/>
        <v/>
      </c>
      <c r="R286" s="503" t="str">
        <f t="shared" si="81"/>
        <v xml:space="preserve"> </v>
      </c>
    </row>
    <row r="287" spans="1:18" ht="15.75" thickBot="1" x14ac:dyDescent="0.3">
      <c r="A287" s="1270"/>
      <c r="B287" s="504" t="s">
        <v>114</v>
      </c>
      <c r="C287" s="1097"/>
      <c r="D287" s="213"/>
      <c r="E287" s="203"/>
      <c r="F287" s="505" t="str">
        <f t="shared" si="84"/>
        <v/>
      </c>
      <c r="G287" s="200"/>
      <c r="H287" s="499" t="str">
        <f t="shared" si="83"/>
        <v/>
      </c>
      <c r="I287" s="190"/>
      <c r="J287" s="43"/>
      <c r="K287" s="190"/>
      <c r="L287" s="502" t="str">
        <f t="shared" si="76"/>
        <v/>
      </c>
      <c r="M287" s="503" t="str">
        <f t="shared" si="80"/>
        <v xml:space="preserve"> </v>
      </c>
      <c r="N287" s="190"/>
      <c r="O287" s="43"/>
      <c r="P287" s="200"/>
      <c r="Q287" s="502" t="str">
        <f t="shared" si="82"/>
        <v/>
      </c>
      <c r="R287" s="503" t="str">
        <f t="shared" si="81"/>
        <v xml:space="preserve"> </v>
      </c>
    </row>
    <row r="288" spans="1:18" x14ac:dyDescent="0.25">
      <c r="A288" s="1270"/>
      <c r="B288" s="504" t="s">
        <v>115</v>
      </c>
      <c r="C288" s="1092" t="s">
        <v>233</v>
      </c>
      <c r="D288" s="509"/>
      <c r="E288" s="203"/>
      <c r="F288" s="505" t="str">
        <f t="shared" si="84"/>
        <v/>
      </c>
      <c r="G288" s="200"/>
      <c r="H288" s="499" t="str">
        <f t="shared" si="83"/>
        <v/>
      </c>
      <c r="I288" s="190"/>
      <c r="J288" s="43"/>
      <c r="K288" s="190"/>
      <c r="L288" s="502" t="str">
        <f t="shared" ref="L288:L293" si="85">IF(I288=0,"",E288/I288)</f>
        <v/>
      </c>
      <c r="M288" s="503" t="str">
        <f t="shared" ref="M288:M293" si="86">IF(J288=0," ",(CONCATENATE($E$268," / ",J288)))</f>
        <v xml:space="preserve"> </v>
      </c>
      <c r="N288" s="190"/>
      <c r="O288" s="43"/>
      <c r="P288" s="190"/>
      <c r="Q288" s="502" t="str">
        <f t="shared" si="82"/>
        <v/>
      </c>
      <c r="R288" s="503" t="str">
        <f t="shared" ref="R288:R293" si="87">IF(O288=0," ",(CONCATENATE($E$268," / ",O288)))</f>
        <v xml:space="preserve"> </v>
      </c>
    </row>
    <row r="289" spans="1:18" x14ac:dyDescent="0.25">
      <c r="A289" s="1270"/>
      <c r="B289" s="504" t="s">
        <v>116</v>
      </c>
      <c r="C289" s="1093"/>
      <c r="D289" s="205"/>
      <c r="E289" s="203"/>
      <c r="F289" s="505" t="str">
        <f t="shared" si="84"/>
        <v/>
      </c>
      <c r="G289" s="200"/>
      <c r="H289" s="499" t="str">
        <f t="shared" si="83"/>
        <v/>
      </c>
      <c r="I289" s="190"/>
      <c r="J289" s="43"/>
      <c r="K289" s="190"/>
      <c r="L289" s="502" t="str">
        <f t="shared" si="85"/>
        <v/>
      </c>
      <c r="M289" s="503" t="str">
        <f t="shared" si="86"/>
        <v xml:space="preserve"> </v>
      </c>
      <c r="N289" s="190"/>
      <c r="O289" s="43"/>
      <c r="P289" s="190"/>
      <c r="Q289" s="502" t="str">
        <f t="shared" si="82"/>
        <v/>
      </c>
      <c r="R289" s="503" t="str">
        <f t="shared" si="87"/>
        <v xml:space="preserve"> </v>
      </c>
    </row>
    <row r="290" spans="1:18" ht="15.75" thickBot="1" x14ac:dyDescent="0.3">
      <c r="A290" s="1270"/>
      <c r="B290" s="504" t="s">
        <v>117</v>
      </c>
      <c r="C290" s="1094"/>
      <c r="D290" s="206"/>
      <c r="E290" s="203"/>
      <c r="F290" s="505" t="str">
        <f t="shared" si="84"/>
        <v/>
      </c>
      <c r="G290" s="200"/>
      <c r="H290" s="499" t="str">
        <f t="shared" si="83"/>
        <v/>
      </c>
      <c r="I290" s="190"/>
      <c r="J290" s="43"/>
      <c r="K290" s="190"/>
      <c r="L290" s="502" t="str">
        <f t="shared" si="85"/>
        <v/>
      </c>
      <c r="M290" s="503" t="str">
        <f t="shared" si="86"/>
        <v xml:space="preserve"> </v>
      </c>
      <c r="N290" s="190"/>
      <c r="O290" s="43"/>
      <c r="P290" s="190"/>
      <c r="Q290" s="502" t="str">
        <f t="shared" si="82"/>
        <v/>
      </c>
      <c r="R290" s="503" t="str">
        <f t="shared" si="87"/>
        <v xml:space="preserve"> </v>
      </c>
    </row>
    <row r="291" spans="1:18" x14ac:dyDescent="0.25">
      <c r="A291" s="1270"/>
      <c r="B291" s="504" t="s">
        <v>118</v>
      </c>
      <c r="C291" s="1095" t="s">
        <v>234</v>
      </c>
      <c r="D291" s="347"/>
      <c r="E291" s="203"/>
      <c r="F291" s="505" t="str">
        <f t="shared" si="84"/>
        <v/>
      </c>
      <c r="G291" s="200"/>
      <c r="H291" s="499" t="str">
        <f t="shared" si="83"/>
        <v/>
      </c>
      <c r="I291" s="190"/>
      <c r="J291" s="43"/>
      <c r="K291" s="190"/>
      <c r="L291" s="502" t="str">
        <f t="shared" si="85"/>
        <v/>
      </c>
      <c r="M291" s="503" t="str">
        <f t="shared" si="86"/>
        <v xml:space="preserve"> </v>
      </c>
      <c r="N291" s="190"/>
      <c r="O291" s="43"/>
      <c r="P291" s="190"/>
      <c r="Q291" s="502" t="str">
        <f t="shared" si="82"/>
        <v/>
      </c>
      <c r="R291" s="503" t="str">
        <f t="shared" si="87"/>
        <v xml:space="preserve"> </v>
      </c>
    </row>
    <row r="292" spans="1:18" x14ac:dyDescent="0.25">
      <c r="A292" s="1270"/>
      <c r="B292" s="504" t="s">
        <v>119</v>
      </c>
      <c r="C292" s="1096"/>
      <c r="D292" s="211"/>
      <c r="E292" s="203"/>
      <c r="F292" s="505" t="str">
        <f t="shared" si="84"/>
        <v/>
      </c>
      <c r="G292" s="200"/>
      <c r="H292" s="499" t="str">
        <f t="shared" si="83"/>
        <v/>
      </c>
      <c r="I292" s="190"/>
      <c r="J292" s="43"/>
      <c r="K292" s="190"/>
      <c r="L292" s="502" t="str">
        <f t="shared" si="85"/>
        <v/>
      </c>
      <c r="M292" s="503" t="str">
        <f t="shared" si="86"/>
        <v xml:space="preserve"> </v>
      </c>
      <c r="N292" s="190"/>
      <c r="O292" s="43"/>
      <c r="P292" s="190"/>
      <c r="Q292" s="502" t="str">
        <f t="shared" si="82"/>
        <v/>
      </c>
      <c r="R292" s="503" t="str">
        <f t="shared" si="87"/>
        <v xml:space="preserve"> </v>
      </c>
    </row>
    <row r="293" spans="1:18" ht="15.75" thickBot="1" x14ac:dyDescent="0.3">
      <c r="A293" s="1271"/>
      <c r="B293" s="504" t="s">
        <v>121</v>
      </c>
      <c r="C293" s="1097"/>
      <c r="D293" s="213"/>
      <c r="E293" s="203"/>
      <c r="F293" s="505" t="str">
        <f t="shared" si="84"/>
        <v/>
      </c>
      <c r="G293" s="200"/>
      <c r="H293" s="499" t="str">
        <f t="shared" si="83"/>
        <v/>
      </c>
      <c r="I293" s="190"/>
      <c r="J293" s="43"/>
      <c r="K293" s="190"/>
      <c r="L293" s="502" t="str">
        <f t="shared" si="85"/>
        <v/>
      </c>
      <c r="M293" s="503" t="str">
        <f t="shared" si="86"/>
        <v xml:space="preserve"> </v>
      </c>
      <c r="N293" s="190"/>
      <c r="O293" s="43"/>
      <c r="P293" s="190"/>
      <c r="Q293" s="502" t="str">
        <f t="shared" si="82"/>
        <v/>
      </c>
      <c r="R293" s="503" t="str">
        <f t="shared" si="87"/>
        <v xml:space="preserve"> </v>
      </c>
    </row>
    <row r="294" spans="1:18" ht="15.75" thickBot="1" x14ac:dyDescent="0.3">
      <c r="A294" s="173"/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</row>
    <row r="295" spans="1:18" ht="54.75" customHeight="1" thickBot="1" x14ac:dyDescent="0.3">
      <c r="A295" s="487" t="s">
        <v>94</v>
      </c>
      <c r="B295" s="510" t="s">
        <v>122</v>
      </c>
      <c r="C295" s="511"/>
      <c r="D295" s="512" t="s">
        <v>194</v>
      </c>
      <c r="E295" s="220">
        <f>SUM(E296:E333)</f>
        <v>0</v>
      </c>
      <c r="F295" s="513" t="str">
        <f>IF(E295=0,"",(E295*1.1*10^-3))</f>
        <v/>
      </c>
      <c r="G295" s="220"/>
      <c r="H295" s="514" t="str">
        <f>IF(E295=0,"",(E295/$O$3))</f>
        <v/>
      </c>
      <c r="I295" s="515" t="s">
        <v>47</v>
      </c>
      <c r="J295" s="516" t="s">
        <v>46</v>
      </c>
      <c r="K295" s="515" t="s">
        <v>85</v>
      </c>
      <c r="L295" s="517" t="s">
        <v>47</v>
      </c>
      <c r="M295" s="516" t="s">
        <v>586</v>
      </c>
      <c r="N295" s="518" t="s">
        <v>47</v>
      </c>
      <c r="O295" s="519" t="s">
        <v>46</v>
      </c>
      <c r="P295" s="515" t="s">
        <v>85</v>
      </c>
      <c r="Q295" s="517" t="s">
        <v>47</v>
      </c>
      <c r="R295" s="516" t="s">
        <v>586</v>
      </c>
    </row>
    <row r="296" spans="1:18" x14ac:dyDescent="0.25">
      <c r="A296" s="1269" t="s">
        <v>98</v>
      </c>
      <c r="B296" s="520" t="s">
        <v>125</v>
      </c>
      <c r="C296" s="1095" t="s">
        <v>231</v>
      </c>
      <c r="D296" s="365"/>
      <c r="E296" s="440"/>
      <c r="F296" s="521" t="str">
        <f>IF(E296=0,"",(E296*1.1*10^-3))</f>
        <v/>
      </c>
      <c r="G296" s="220"/>
      <c r="H296" s="522" t="str">
        <f t="shared" ref="H296:H333" si="88">IF(E296=0,"",(E296/$O$3))</f>
        <v/>
      </c>
      <c r="I296" s="220"/>
      <c r="J296" s="368"/>
      <c r="K296" s="231"/>
      <c r="L296" s="523" t="str">
        <f>IF(I296=0,"",E296/I296)</f>
        <v/>
      </c>
      <c r="M296" s="524" t="str">
        <f>IF(J296=0," ",(CONCATENATE($E$268," / ",J296)))</f>
        <v xml:space="preserve"> </v>
      </c>
      <c r="N296" s="445"/>
      <c r="O296" s="446"/>
      <c r="P296" s="231"/>
      <c r="Q296" s="523" t="str">
        <f>IF(N296=0,"",E296/N296)</f>
        <v/>
      </c>
      <c r="R296" s="525" t="str">
        <f t="shared" ref="R296:R333" si="89">IF(O296=0," ",(CONCATENATE($E$268," / ",O296)))</f>
        <v xml:space="preserve"> </v>
      </c>
    </row>
    <row r="297" spans="1:18" x14ac:dyDescent="0.25">
      <c r="A297" s="1270"/>
      <c r="B297" s="526" t="s">
        <v>128</v>
      </c>
      <c r="C297" s="1096"/>
      <c r="D297" s="449"/>
      <c r="E297" s="450"/>
      <c r="F297" s="527" t="str">
        <f>IF(E297=0,"",(E297*1.1*10^-3))</f>
        <v/>
      </c>
      <c r="G297" s="248"/>
      <c r="H297" s="499" t="str">
        <f t="shared" si="88"/>
        <v/>
      </c>
      <c r="I297" s="248"/>
      <c r="J297" s="290"/>
      <c r="K297" s="452"/>
      <c r="L297" s="502" t="str">
        <f t="shared" ref="L297:L333" si="90">IF(I297=0,"",E297/I297)</f>
        <v/>
      </c>
      <c r="M297" s="503" t="str">
        <f>IF(J297=0," ",(CONCATENATE($E$268," / ",J297)))</f>
        <v xml:space="preserve"> </v>
      </c>
      <c r="N297" s="453"/>
      <c r="O297" s="454"/>
      <c r="P297" s="452"/>
      <c r="Q297" s="502" t="str">
        <f t="shared" ref="Q297:Q305" si="91">IF(N297=0,"",E297/N297)</f>
        <v/>
      </c>
      <c r="R297" s="528" t="str">
        <f t="shared" si="89"/>
        <v xml:space="preserve"> </v>
      </c>
    </row>
    <row r="298" spans="1:18" ht="15.75" thickBot="1" x14ac:dyDescent="0.3">
      <c r="A298" s="1270"/>
      <c r="B298" s="526" t="s">
        <v>130</v>
      </c>
      <c r="C298" s="1097"/>
      <c r="D298" s="247"/>
      <c r="E298" s="450"/>
      <c r="F298" s="527" t="str">
        <f t="shared" ref="F298:F333" si="92">IF(E298=0,"",(E298*1.1*10^-3))</f>
        <v/>
      </c>
      <c r="G298" s="248"/>
      <c r="H298" s="499" t="str">
        <f t="shared" si="88"/>
        <v/>
      </c>
      <c r="I298" s="200"/>
      <c r="J298" s="290"/>
      <c r="K298" s="452"/>
      <c r="L298" s="502" t="str">
        <f t="shared" si="90"/>
        <v/>
      </c>
      <c r="M298" s="503" t="str">
        <f t="shared" ref="M298:M333" si="93">IF(J298=0," ",(CONCATENATE($E$268," / ",J298)))</f>
        <v xml:space="preserve"> </v>
      </c>
      <c r="N298" s="453"/>
      <c r="O298" s="454"/>
      <c r="P298" s="452"/>
      <c r="Q298" s="502" t="str">
        <f t="shared" si="91"/>
        <v/>
      </c>
      <c r="R298" s="528" t="str">
        <f t="shared" si="89"/>
        <v xml:space="preserve"> </v>
      </c>
    </row>
    <row r="299" spans="1:18" x14ac:dyDescent="0.25">
      <c r="A299" s="1270"/>
      <c r="B299" s="526" t="s">
        <v>131</v>
      </c>
      <c r="C299" s="1092" t="s">
        <v>149</v>
      </c>
      <c r="D299" s="365"/>
      <c r="E299" s="452"/>
      <c r="F299" s="527" t="str">
        <f t="shared" si="92"/>
        <v/>
      </c>
      <c r="G299" s="452"/>
      <c r="H299" s="499" t="str">
        <f t="shared" si="88"/>
        <v/>
      </c>
      <c r="I299" s="348"/>
      <c r="J299" s="454"/>
      <c r="K299" s="452"/>
      <c r="L299" s="502" t="str">
        <f t="shared" si="90"/>
        <v/>
      </c>
      <c r="M299" s="503" t="str">
        <f t="shared" si="93"/>
        <v xml:space="preserve"> </v>
      </c>
      <c r="N299" s="453"/>
      <c r="O299" s="454"/>
      <c r="P299" s="452"/>
      <c r="Q299" s="502" t="str">
        <f t="shared" si="91"/>
        <v/>
      </c>
      <c r="R299" s="528" t="str">
        <f t="shared" si="89"/>
        <v xml:space="preserve"> </v>
      </c>
    </row>
    <row r="300" spans="1:18" x14ac:dyDescent="0.25">
      <c r="A300" s="1270"/>
      <c r="B300" s="526" t="s">
        <v>132</v>
      </c>
      <c r="C300" s="1093"/>
      <c r="D300" s="247"/>
      <c r="E300" s="452"/>
      <c r="F300" s="527" t="str">
        <f t="shared" si="92"/>
        <v/>
      </c>
      <c r="G300" s="452"/>
      <c r="H300" s="499" t="str">
        <f t="shared" si="88"/>
        <v/>
      </c>
      <c r="I300" s="348"/>
      <c r="J300" s="454"/>
      <c r="K300" s="452"/>
      <c r="L300" s="502" t="str">
        <f t="shared" si="90"/>
        <v/>
      </c>
      <c r="M300" s="503" t="str">
        <f t="shared" si="93"/>
        <v xml:space="preserve"> </v>
      </c>
      <c r="N300" s="453"/>
      <c r="O300" s="454"/>
      <c r="P300" s="452"/>
      <c r="Q300" s="502" t="str">
        <f t="shared" si="91"/>
        <v/>
      </c>
      <c r="R300" s="528" t="str">
        <f t="shared" si="89"/>
        <v xml:space="preserve"> </v>
      </c>
    </row>
    <row r="301" spans="1:18" x14ac:dyDescent="0.25">
      <c r="A301" s="1270"/>
      <c r="B301" s="526" t="s">
        <v>133</v>
      </c>
      <c r="C301" s="1093"/>
      <c r="D301" s="247"/>
      <c r="E301" s="452"/>
      <c r="F301" s="527" t="str">
        <f t="shared" si="92"/>
        <v/>
      </c>
      <c r="G301" s="452"/>
      <c r="H301" s="499" t="str">
        <f t="shared" si="88"/>
        <v/>
      </c>
      <c r="I301" s="348"/>
      <c r="J301" s="454"/>
      <c r="K301" s="452"/>
      <c r="L301" s="502" t="str">
        <f t="shared" si="90"/>
        <v/>
      </c>
      <c r="M301" s="503" t="str">
        <f t="shared" si="93"/>
        <v xml:space="preserve"> </v>
      </c>
      <c r="N301" s="453"/>
      <c r="O301" s="454"/>
      <c r="P301" s="452"/>
      <c r="Q301" s="502" t="str">
        <f t="shared" si="91"/>
        <v/>
      </c>
      <c r="R301" s="528" t="str">
        <f t="shared" si="89"/>
        <v xml:space="preserve"> </v>
      </c>
    </row>
    <row r="302" spans="1:18" x14ac:dyDescent="0.25">
      <c r="A302" s="1270"/>
      <c r="B302" s="526" t="s">
        <v>134</v>
      </c>
      <c r="C302" s="1093"/>
      <c r="D302" s="247"/>
      <c r="E302" s="452"/>
      <c r="F302" s="527" t="str">
        <f t="shared" si="92"/>
        <v/>
      </c>
      <c r="G302" s="452"/>
      <c r="H302" s="499" t="str">
        <f t="shared" si="88"/>
        <v/>
      </c>
      <c r="I302" s="348"/>
      <c r="J302" s="454"/>
      <c r="K302" s="452"/>
      <c r="L302" s="502" t="str">
        <f t="shared" si="90"/>
        <v/>
      </c>
      <c r="M302" s="503" t="str">
        <f t="shared" si="93"/>
        <v xml:space="preserve"> </v>
      </c>
      <c r="N302" s="453"/>
      <c r="O302" s="454"/>
      <c r="P302" s="452"/>
      <c r="Q302" s="502" t="str">
        <f t="shared" si="91"/>
        <v/>
      </c>
      <c r="R302" s="528" t="str">
        <f t="shared" si="89"/>
        <v xml:space="preserve"> </v>
      </c>
    </row>
    <row r="303" spans="1:18" x14ac:dyDescent="0.25">
      <c r="A303" s="1270"/>
      <c r="B303" s="526" t="s">
        <v>135</v>
      </c>
      <c r="C303" s="1093"/>
      <c r="D303" s="375"/>
      <c r="E303" s="452"/>
      <c r="F303" s="527" t="str">
        <f t="shared" si="92"/>
        <v/>
      </c>
      <c r="G303" s="450"/>
      <c r="H303" s="499" t="str">
        <f t="shared" si="88"/>
        <v/>
      </c>
      <c r="I303" s="450"/>
      <c r="J303" s="454"/>
      <c r="K303" s="452"/>
      <c r="L303" s="502" t="str">
        <f t="shared" si="90"/>
        <v/>
      </c>
      <c r="M303" s="503" t="str">
        <f t="shared" si="93"/>
        <v xml:space="preserve"> </v>
      </c>
      <c r="N303" s="453"/>
      <c r="O303" s="454"/>
      <c r="P303" s="452"/>
      <c r="Q303" s="502" t="str">
        <f t="shared" si="91"/>
        <v/>
      </c>
      <c r="R303" s="528" t="str">
        <f t="shared" si="89"/>
        <v xml:space="preserve"> </v>
      </c>
    </row>
    <row r="304" spans="1:18" x14ac:dyDescent="0.25">
      <c r="A304" s="1270"/>
      <c r="B304" s="526" t="s">
        <v>137</v>
      </c>
      <c r="C304" s="1093"/>
      <c r="D304" s="375"/>
      <c r="E304" s="452"/>
      <c r="F304" s="527" t="str">
        <f t="shared" si="92"/>
        <v/>
      </c>
      <c r="G304" s="450"/>
      <c r="H304" s="499" t="str">
        <f t="shared" si="88"/>
        <v/>
      </c>
      <c r="I304" s="450"/>
      <c r="J304" s="454"/>
      <c r="K304" s="452"/>
      <c r="L304" s="502" t="str">
        <f t="shared" si="90"/>
        <v/>
      </c>
      <c r="M304" s="503" t="str">
        <f t="shared" si="93"/>
        <v xml:space="preserve"> </v>
      </c>
      <c r="N304" s="453"/>
      <c r="O304" s="454"/>
      <c r="P304" s="452"/>
      <c r="Q304" s="502" t="str">
        <f t="shared" si="91"/>
        <v/>
      </c>
      <c r="R304" s="528" t="str">
        <f t="shared" si="89"/>
        <v xml:space="preserve"> </v>
      </c>
    </row>
    <row r="305" spans="1:18" ht="15.75" thickBot="1" x14ac:dyDescent="0.3">
      <c r="A305" s="1270"/>
      <c r="B305" s="526" t="s">
        <v>139</v>
      </c>
      <c r="C305" s="1094"/>
      <c r="D305" s="374"/>
      <c r="E305" s="452"/>
      <c r="F305" s="527" t="str">
        <f t="shared" si="92"/>
        <v/>
      </c>
      <c r="G305" s="452"/>
      <c r="H305" s="499" t="str">
        <f t="shared" si="88"/>
        <v/>
      </c>
      <c r="I305" s="452"/>
      <c r="J305" s="454"/>
      <c r="K305" s="452"/>
      <c r="L305" s="502" t="str">
        <f t="shared" si="90"/>
        <v/>
      </c>
      <c r="M305" s="503" t="str">
        <f t="shared" si="93"/>
        <v xml:space="preserve"> </v>
      </c>
      <c r="N305" s="453"/>
      <c r="O305" s="454"/>
      <c r="P305" s="452"/>
      <c r="Q305" s="502" t="str">
        <f t="shared" si="91"/>
        <v/>
      </c>
      <c r="R305" s="528" t="str">
        <f t="shared" si="89"/>
        <v xml:space="preserve"> </v>
      </c>
    </row>
    <row r="306" spans="1:18" x14ac:dyDescent="0.25">
      <c r="A306" s="1270"/>
      <c r="B306" s="526" t="s">
        <v>141</v>
      </c>
      <c r="C306" s="1095" t="s">
        <v>588</v>
      </c>
      <c r="D306" s="377"/>
      <c r="E306" s="348"/>
      <c r="F306" s="527" t="str">
        <f t="shared" si="92"/>
        <v/>
      </c>
      <c r="G306" s="348"/>
      <c r="H306" s="499" t="str">
        <f t="shared" si="88"/>
        <v/>
      </c>
      <c r="I306" s="348"/>
      <c r="J306" s="455"/>
      <c r="K306" s="348"/>
      <c r="L306" s="502" t="str">
        <f t="shared" si="90"/>
        <v/>
      </c>
      <c r="M306" s="503" t="str">
        <f t="shared" si="93"/>
        <v xml:space="preserve"> </v>
      </c>
      <c r="N306" s="456"/>
      <c r="O306" s="455"/>
      <c r="P306" s="348"/>
      <c r="Q306" s="506" t="str">
        <f>IF(N306=0,"",E306/N306)</f>
        <v/>
      </c>
      <c r="R306" s="528" t="str">
        <f t="shared" si="89"/>
        <v xml:space="preserve"> </v>
      </c>
    </row>
    <row r="307" spans="1:18" x14ac:dyDescent="0.25">
      <c r="A307" s="1270"/>
      <c r="B307" s="526" t="s">
        <v>143</v>
      </c>
      <c r="C307" s="1096"/>
      <c r="D307" s="279"/>
      <c r="E307" s="452"/>
      <c r="F307" s="527" t="str">
        <f t="shared" si="92"/>
        <v/>
      </c>
      <c r="G307" s="452"/>
      <c r="H307" s="499" t="str">
        <f t="shared" si="88"/>
        <v/>
      </c>
      <c r="I307" s="452"/>
      <c r="J307" s="454"/>
      <c r="K307" s="452"/>
      <c r="L307" s="502" t="str">
        <f t="shared" si="90"/>
        <v/>
      </c>
      <c r="M307" s="503" t="str">
        <f t="shared" si="93"/>
        <v xml:space="preserve"> </v>
      </c>
      <c r="N307" s="457"/>
      <c r="O307" s="458"/>
      <c r="P307" s="452"/>
      <c r="Q307" s="502" t="str">
        <f t="shared" ref="Q307:Q313" si="94">IF(N307=0,"",E307/N307)</f>
        <v/>
      </c>
      <c r="R307" s="528" t="str">
        <f t="shared" si="89"/>
        <v xml:space="preserve"> </v>
      </c>
    </row>
    <row r="308" spans="1:18" x14ac:dyDescent="0.25">
      <c r="A308" s="1270"/>
      <c r="B308" s="526" t="s">
        <v>145</v>
      </c>
      <c r="C308" s="1096"/>
      <c r="D308" s="279"/>
      <c r="E308" s="452"/>
      <c r="F308" s="527" t="str">
        <f t="shared" si="92"/>
        <v/>
      </c>
      <c r="G308" s="452"/>
      <c r="H308" s="499" t="str">
        <f t="shared" si="88"/>
        <v/>
      </c>
      <c r="I308" s="452"/>
      <c r="J308" s="454"/>
      <c r="K308" s="452"/>
      <c r="L308" s="502" t="str">
        <f t="shared" si="90"/>
        <v/>
      </c>
      <c r="M308" s="503" t="str">
        <f t="shared" si="93"/>
        <v xml:space="preserve"> </v>
      </c>
      <c r="N308" s="457"/>
      <c r="O308" s="458"/>
      <c r="P308" s="452"/>
      <c r="Q308" s="502" t="str">
        <f t="shared" si="94"/>
        <v/>
      </c>
      <c r="R308" s="528" t="str">
        <f t="shared" si="89"/>
        <v xml:space="preserve"> </v>
      </c>
    </row>
    <row r="309" spans="1:18" x14ac:dyDescent="0.25">
      <c r="A309" s="1270"/>
      <c r="B309" s="526" t="s">
        <v>146</v>
      </c>
      <c r="C309" s="1096"/>
      <c r="D309" s="279"/>
      <c r="E309" s="452"/>
      <c r="F309" s="527" t="str">
        <f t="shared" si="92"/>
        <v/>
      </c>
      <c r="G309" s="452"/>
      <c r="H309" s="499" t="str">
        <f t="shared" si="88"/>
        <v/>
      </c>
      <c r="I309" s="452"/>
      <c r="J309" s="454"/>
      <c r="K309" s="452"/>
      <c r="L309" s="502" t="str">
        <f t="shared" si="90"/>
        <v/>
      </c>
      <c r="M309" s="503" t="str">
        <f t="shared" si="93"/>
        <v xml:space="preserve"> </v>
      </c>
      <c r="N309" s="457"/>
      <c r="O309" s="458"/>
      <c r="P309" s="452"/>
      <c r="Q309" s="502" t="str">
        <f t="shared" si="94"/>
        <v/>
      </c>
      <c r="R309" s="528" t="str">
        <f t="shared" si="89"/>
        <v xml:space="preserve"> </v>
      </c>
    </row>
    <row r="310" spans="1:18" x14ac:dyDescent="0.25">
      <c r="A310" s="1270"/>
      <c r="B310" s="526" t="s">
        <v>148</v>
      </c>
      <c r="C310" s="1096"/>
      <c r="D310" s="279"/>
      <c r="E310" s="452"/>
      <c r="F310" s="527" t="str">
        <f t="shared" si="92"/>
        <v/>
      </c>
      <c r="G310" s="452"/>
      <c r="H310" s="499" t="str">
        <f t="shared" si="88"/>
        <v/>
      </c>
      <c r="I310" s="452"/>
      <c r="J310" s="454"/>
      <c r="K310" s="452"/>
      <c r="L310" s="502" t="str">
        <f t="shared" si="90"/>
        <v/>
      </c>
      <c r="M310" s="503" t="str">
        <f t="shared" si="93"/>
        <v xml:space="preserve"> </v>
      </c>
      <c r="N310" s="457"/>
      <c r="O310" s="458"/>
      <c r="P310" s="452"/>
      <c r="Q310" s="502" t="str">
        <f t="shared" si="94"/>
        <v/>
      </c>
      <c r="R310" s="528" t="str">
        <f t="shared" si="89"/>
        <v xml:space="preserve"> </v>
      </c>
    </row>
    <row r="311" spans="1:18" x14ac:dyDescent="0.25">
      <c r="A311" s="1270"/>
      <c r="B311" s="526" t="s">
        <v>150</v>
      </c>
      <c r="C311" s="1096"/>
      <c r="D311" s="279"/>
      <c r="E311" s="452"/>
      <c r="F311" s="527" t="str">
        <f t="shared" si="92"/>
        <v/>
      </c>
      <c r="G311" s="452"/>
      <c r="H311" s="499" t="str">
        <f t="shared" si="88"/>
        <v/>
      </c>
      <c r="I311" s="452"/>
      <c r="J311" s="454"/>
      <c r="K311" s="452"/>
      <c r="L311" s="502" t="str">
        <f t="shared" si="90"/>
        <v/>
      </c>
      <c r="M311" s="503" t="str">
        <f t="shared" si="93"/>
        <v xml:space="preserve"> </v>
      </c>
      <c r="N311" s="453"/>
      <c r="O311" s="454"/>
      <c r="P311" s="452"/>
      <c r="Q311" s="502" t="str">
        <f t="shared" si="94"/>
        <v/>
      </c>
      <c r="R311" s="528" t="str">
        <f t="shared" si="89"/>
        <v xml:space="preserve"> </v>
      </c>
    </row>
    <row r="312" spans="1:18" ht="15.75" thickBot="1" x14ac:dyDescent="0.3">
      <c r="A312" s="1270"/>
      <c r="B312" s="526" t="s">
        <v>151</v>
      </c>
      <c r="C312" s="1097"/>
      <c r="D312" s="379"/>
      <c r="E312" s="452"/>
      <c r="F312" s="527" t="str">
        <f t="shared" si="92"/>
        <v/>
      </c>
      <c r="G312" s="452"/>
      <c r="H312" s="499" t="str">
        <f t="shared" si="88"/>
        <v/>
      </c>
      <c r="I312" s="452"/>
      <c r="J312" s="454"/>
      <c r="K312" s="452"/>
      <c r="L312" s="502" t="str">
        <f t="shared" si="90"/>
        <v/>
      </c>
      <c r="M312" s="503" t="str">
        <f t="shared" si="93"/>
        <v xml:space="preserve"> </v>
      </c>
      <c r="N312" s="453"/>
      <c r="O312" s="454"/>
      <c r="P312" s="452"/>
      <c r="Q312" s="502" t="str">
        <f t="shared" si="94"/>
        <v/>
      </c>
      <c r="R312" s="528" t="str">
        <f t="shared" si="89"/>
        <v xml:space="preserve"> </v>
      </c>
    </row>
    <row r="313" spans="1:18" x14ac:dyDescent="0.25">
      <c r="A313" s="1270"/>
      <c r="B313" s="526" t="s">
        <v>152</v>
      </c>
      <c r="C313" s="1095" t="s">
        <v>232</v>
      </c>
      <c r="D313" s="347"/>
      <c r="E313" s="450"/>
      <c r="F313" s="527" t="str">
        <f t="shared" si="92"/>
        <v/>
      </c>
      <c r="G313" s="452"/>
      <c r="H313" s="499" t="str">
        <f t="shared" si="88"/>
        <v/>
      </c>
      <c r="I313" s="348"/>
      <c r="J313" s="215"/>
      <c r="K313" s="348"/>
      <c r="L313" s="502" t="str">
        <f t="shared" si="90"/>
        <v/>
      </c>
      <c r="M313" s="503" t="str">
        <f t="shared" si="93"/>
        <v xml:space="preserve"> </v>
      </c>
      <c r="N313" s="348"/>
      <c r="O313" s="215"/>
      <c r="P313" s="348"/>
      <c r="Q313" s="502" t="str">
        <f t="shared" si="94"/>
        <v/>
      </c>
      <c r="R313" s="528" t="str">
        <f t="shared" si="89"/>
        <v xml:space="preserve"> </v>
      </c>
    </row>
    <row r="314" spans="1:18" x14ac:dyDescent="0.25">
      <c r="A314" s="1270"/>
      <c r="B314" s="526" t="s">
        <v>153</v>
      </c>
      <c r="C314" s="1096"/>
      <c r="D314" s="211"/>
      <c r="E314" s="450"/>
      <c r="F314" s="527" t="str">
        <f t="shared" si="92"/>
        <v/>
      </c>
      <c r="G314" s="452"/>
      <c r="H314" s="499" t="str">
        <f t="shared" si="88"/>
        <v/>
      </c>
      <c r="I314" s="348"/>
      <c r="J314" s="215"/>
      <c r="K314" s="348"/>
      <c r="L314" s="502" t="str">
        <f t="shared" si="90"/>
        <v/>
      </c>
      <c r="M314" s="503" t="str">
        <f t="shared" si="93"/>
        <v xml:space="preserve"> </v>
      </c>
      <c r="N314" s="348"/>
      <c r="O314" s="215"/>
      <c r="P314" s="348"/>
      <c r="Q314" s="502" t="str">
        <f>IF(N314=0,"",E314/N314)</f>
        <v/>
      </c>
      <c r="R314" s="528" t="str">
        <f t="shared" si="89"/>
        <v xml:space="preserve"> </v>
      </c>
    </row>
    <row r="315" spans="1:18" ht="15.75" thickBot="1" x14ac:dyDescent="0.3">
      <c r="A315" s="1270"/>
      <c r="B315" s="526" t="s">
        <v>154</v>
      </c>
      <c r="C315" s="1097"/>
      <c r="D315" s="202"/>
      <c r="E315" s="450"/>
      <c r="F315" s="527" t="str">
        <f t="shared" si="92"/>
        <v/>
      </c>
      <c r="G315" s="452"/>
      <c r="H315" s="499" t="str">
        <f t="shared" si="88"/>
        <v/>
      </c>
      <c r="I315" s="348"/>
      <c r="J315" s="215"/>
      <c r="K315" s="348"/>
      <c r="L315" s="502" t="str">
        <f t="shared" si="90"/>
        <v/>
      </c>
      <c r="M315" s="503" t="str">
        <f t="shared" si="93"/>
        <v xml:space="preserve"> </v>
      </c>
      <c r="N315" s="348"/>
      <c r="O315" s="215"/>
      <c r="P315" s="348"/>
      <c r="Q315" s="502" t="str">
        <f t="shared" ref="Q315:Q330" si="95">IF(N315=0,"",E315/N315)</f>
        <v/>
      </c>
      <c r="R315" s="528" t="str">
        <f t="shared" si="89"/>
        <v xml:space="preserve"> </v>
      </c>
    </row>
    <row r="316" spans="1:18" x14ac:dyDescent="0.25">
      <c r="A316" s="1270"/>
      <c r="B316" s="526" t="s">
        <v>156</v>
      </c>
      <c r="C316" s="1092" t="s">
        <v>106</v>
      </c>
      <c r="D316" s="365"/>
      <c r="E316" s="450"/>
      <c r="F316" s="527" t="str">
        <f t="shared" si="92"/>
        <v/>
      </c>
      <c r="G316" s="450"/>
      <c r="H316" s="499" t="str">
        <f t="shared" si="88"/>
        <v/>
      </c>
      <c r="I316" s="450"/>
      <c r="J316" s="215"/>
      <c r="K316" s="452"/>
      <c r="L316" s="502" t="str">
        <f t="shared" si="90"/>
        <v/>
      </c>
      <c r="M316" s="503" t="str">
        <f t="shared" si="93"/>
        <v xml:space="preserve"> </v>
      </c>
      <c r="N316" s="453"/>
      <c r="O316" s="454"/>
      <c r="P316" s="452"/>
      <c r="Q316" s="502" t="str">
        <f t="shared" si="95"/>
        <v/>
      </c>
      <c r="R316" s="528" t="str">
        <f t="shared" si="89"/>
        <v xml:space="preserve"> </v>
      </c>
    </row>
    <row r="317" spans="1:18" x14ac:dyDescent="0.25">
      <c r="A317" s="1270"/>
      <c r="B317" s="526" t="s">
        <v>158</v>
      </c>
      <c r="C317" s="1093"/>
      <c r="D317" s="291"/>
      <c r="E317" s="450"/>
      <c r="F317" s="527" t="str">
        <f t="shared" si="92"/>
        <v/>
      </c>
      <c r="G317" s="450"/>
      <c r="H317" s="499" t="str">
        <f t="shared" si="88"/>
        <v/>
      </c>
      <c r="I317" s="450"/>
      <c r="J317" s="454"/>
      <c r="K317" s="452"/>
      <c r="L317" s="502" t="str">
        <f t="shared" si="90"/>
        <v/>
      </c>
      <c r="M317" s="503" t="str">
        <f t="shared" si="93"/>
        <v xml:space="preserve"> </v>
      </c>
      <c r="N317" s="453"/>
      <c r="O317" s="454"/>
      <c r="P317" s="452"/>
      <c r="Q317" s="502" t="str">
        <f t="shared" si="95"/>
        <v/>
      </c>
      <c r="R317" s="528" t="str">
        <f t="shared" si="89"/>
        <v xml:space="preserve"> </v>
      </c>
    </row>
    <row r="318" spans="1:18" x14ac:dyDescent="0.25">
      <c r="A318" s="1270"/>
      <c r="B318" s="526" t="s">
        <v>159</v>
      </c>
      <c r="C318" s="1093"/>
      <c r="D318" s="291"/>
      <c r="E318" s="450"/>
      <c r="F318" s="527" t="str">
        <f t="shared" si="92"/>
        <v/>
      </c>
      <c r="G318" s="450"/>
      <c r="H318" s="499" t="str">
        <f t="shared" si="88"/>
        <v/>
      </c>
      <c r="I318" s="450"/>
      <c r="J318" s="454"/>
      <c r="K318" s="452"/>
      <c r="L318" s="502" t="str">
        <f t="shared" si="90"/>
        <v/>
      </c>
      <c r="M318" s="503" t="str">
        <f t="shared" si="93"/>
        <v xml:space="preserve"> </v>
      </c>
      <c r="N318" s="453"/>
      <c r="O318" s="454"/>
      <c r="P318" s="452"/>
      <c r="Q318" s="502" t="str">
        <f t="shared" si="95"/>
        <v/>
      </c>
      <c r="R318" s="528" t="str">
        <f t="shared" si="89"/>
        <v xml:space="preserve"> </v>
      </c>
    </row>
    <row r="319" spans="1:18" x14ac:dyDescent="0.25">
      <c r="A319" s="1270"/>
      <c r="B319" s="526" t="s">
        <v>160</v>
      </c>
      <c r="C319" s="1093"/>
      <c r="D319" s="247"/>
      <c r="E319" s="450"/>
      <c r="F319" s="527" t="str">
        <f t="shared" si="92"/>
        <v/>
      </c>
      <c r="G319" s="450"/>
      <c r="H319" s="499" t="str">
        <f t="shared" si="88"/>
        <v/>
      </c>
      <c r="I319" s="450"/>
      <c r="J319" s="454"/>
      <c r="K319" s="452"/>
      <c r="L319" s="502" t="str">
        <f t="shared" si="90"/>
        <v/>
      </c>
      <c r="M319" s="503" t="str">
        <f t="shared" si="93"/>
        <v xml:space="preserve"> </v>
      </c>
      <c r="N319" s="453"/>
      <c r="O319" s="454"/>
      <c r="P319" s="452"/>
      <c r="Q319" s="502" t="str">
        <f t="shared" si="95"/>
        <v/>
      </c>
      <c r="R319" s="528" t="str">
        <f t="shared" si="89"/>
        <v xml:space="preserve"> </v>
      </c>
    </row>
    <row r="320" spans="1:18" x14ac:dyDescent="0.25">
      <c r="A320" s="1270"/>
      <c r="B320" s="526" t="s">
        <v>161</v>
      </c>
      <c r="C320" s="1093"/>
      <c r="D320" s="291"/>
      <c r="E320" s="450"/>
      <c r="F320" s="527" t="str">
        <f t="shared" si="92"/>
        <v/>
      </c>
      <c r="G320" s="450"/>
      <c r="H320" s="499" t="str">
        <f t="shared" si="88"/>
        <v/>
      </c>
      <c r="I320" s="450"/>
      <c r="J320" s="454"/>
      <c r="K320" s="452"/>
      <c r="L320" s="502" t="str">
        <f t="shared" si="90"/>
        <v/>
      </c>
      <c r="M320" s="503" t="str">
        <f t="shared" si="93"/>
        <v xml:space="preserve"> </v>
      </c>
      <c r="N320" s="453"/>
      <c r="O320" s="454"/>
      <c r="P320" s="452"/>
      <c r="Q320" s="502" t="str">
        <f t="shared" si="95"/>
        <v/>
      </c>
      <c r="R320" s="528" t="str">
        <f t="shared" si="89"/>
        <v xml:space="preserve"> </v>
      </c>
    </row>
    <row r="321" spans="1:18" x14ac:dyDescent="0.25">
      <c r="A321" s="1270"/>
      <c r="B321" s="526" t="s">
        <v>162</v>
      </c>
      <c r="C321" s="1093"/>
      <c r="D321" s="375"/>
      <c r="E321" s="450"/>
      <c r="F321" s="527" t="str">
        <f t="shared" si="92"/>
        <v/>
      </c>
      <c r="G321" s="450"/>
      <c r="H321" s="499" t="str">
        <f t="shared" si="88"/>
        <v/>
      </c>
      <c r="I321" s="450"/>
      <c r="J321" s="454"/>
      <c r="K321" s="452"/>
      <c r="L321" s="502" t="str">
        <f t="shared" si="90"/>
        <v/>
      </c>
      <c r="M321" s="503" t="str">
        <f t="shared" si="93"/>
        <v xml:space="preserve"> </v>
      </c>
      <c r="N321" s="453"/>
      <c r="O321" s="454"/>
      <c r="P321" s="452"/>
      <c r="Q321" s="502" t="str">
        <f t="shared" si="95"/>
        <v/>
      </c>
      <c r="R321" s="528" t="str">
        <f t="shared" si="89"/>
        <v xml:space="preserve"> </v>
      </c>
    </row>
    <row r="322" spans="1:18" ht="15.75" thickBot="1" x14ac:dyDescent="0.3">
      <c r="A322" s="1270"/>
      <c r="B322" s="526" t="s">
        <v>163</v>
      </c>
      <c r="C322" s="1094"/>
      <c r="D322" s="374"/>
      <c r="E322" s="450"/>
      <c r="F322" s="527" t="str">
        <f t="shared" si="92"/>
        <v/>
      </c>
      <c r="G322" s="450"/>
      <c r="H322" s="499" t="str">
        <f t="shared" si="88"/>
        <v/>
      </c>
      <c r="I322" s="450"/>
      <c r="J322" s="459"/>
      <c r="K322" s="452"/>
      <c r="L322" s="502" t="str">
        <f t="shared" si="90"/>
        <v/>
      </c>
      <c r="M322" s="503" t="str">
        <f t="shared" si="93"/>
        <v xml:space="preserve"> </v>
      </c>
      <c r="N322" s="453"/>
      <c r="O322" s="454"/>
      <c r="P322" s="452"/>
      <c r="Q322" s="502" t="str">
        <f t="shared" si="95"/>
        <v/>
      </c>
      <c r="R322" s="528" t="str">
        <f t="shared" si="89"/>
        <v xml:space="preserve"> </v>
      </c>
    </row>
    <row r="323" spans="1:18" x14ac:dyDescent="0.25">
      <c r="A323" s="1270"/>
      <c r="B323" s="526" t="s">
        <v>164</v>
      </c>
      <c r="C323" s="1095" t="s">
        <v>233</v>
      </c>
      <c r="D323" s="247"/>
      <c r="E323" s="450"/>
      <c r="F323" s="527" t="str">
        <f t="shared" si="92"/>
        <v/>
      </c>
      <c r="G323" s="450"/>
      <c r="H323" s="499" t="str">
        <f t="shared" si="88"/>
        <v/>
      </c>
      <c r="I323" s="450"/>
      <c r="J323" s="459"/>
      <c r="K323" s="452"/>
      <c r="L323" s="502" t="str">
        <f t="shared" si="90"/>
        <v/>
      </c>
      <c r="M323" s="503" t="str">
        <f t="shared" si="93"/>
        <v xml:space="preserve"> </v>
      </c>
      <c r="N323" s="453"/>
      <c r="O323" s="454"/>
      <c r="P323" s="452"/>
      <c r="Q323" s="502" t="str">
        <f t="shared" si="95"/>
        <v/>
      </c>
      <c r="R323" s="528" t="str">
        <f t="shared" si="89"/>
        <v xml:space="preserve"> </v>
      </c>
    </row>
    <row r="324" spans="1:18" x14ac:dyDescent="0.25">
      <c r="A324" s="1270"/>
      <c r="B324" s="526" t="s">
        <v>165</v>
      </c>
      <c r="C324" s="1096"/>
      <c r="D324" s="372"/>
      <c r="E324" s="450"/>
      <c r="F324" s="527" t="str">
        <f t="shared" si="92"/>
        <v/>
      </c>
      <c r="G324" s="450"/>
      <c r="H324" s="499" t="str">
        <f t="shared" si="88"/>
        <v/>
      </c>
      <c r="I324" s="450"/>
      <c r="J324" s="459"/>
      <c r="K324" s="452"/>
      <c r="L324" s="502" t="str">
        <f t="shared" si="90"/>
        <v/>
      </c>
      <c r="M324" s="503" t="str">
        <f t="shared" si="93"/>
        <v xml:space="preserve"> </v>
      </c>
      <c r="N324" s="456"/>
      <c r="O324" s="454"/>
      <c r="P324" s="452"/>
      <c r="Q324" s="502" t="str">
        <f t="shared" si="95"/>
        <v/>
      </c>
      <c r="R324" s="528" t="str">
        <f t="shared" si="89"/>
        <v xml:space="preserve"> </v>
      </c>
    </row>
    <row r="325" spans="1:18" x14ac:dyDescent="0.25">
      <c r="A325" s="1270"/>
      <c r="B325" s="526" t="s">
        <v>166</v>
      </c>
      <c r="C325" s="1096"/>
      <c r="D325" s="372"/>
      <c r="E325" s="450"/>
      <c r="F325" s="527" t="str">
        <f t="shared" si="92"/>
        <v/>
      </c>
      <c r="G325" s="450"/>
      <c r="H325" s="499" t="str">
        <f t="shared" si="88"/>
        <v/>
      </c>
      <c r="I325" s="450"/>
      <c r="J325" s="459"/>
      <c r="K325" s="452"/>
      <c r="L325" s="502" t="str">
        <f t="shared" si="90"/>
        <v/>
      </c>
      <c r="M325" s="503" t="str">
        <f t="shared" si="93"/>
        <v xml:space="preserve"> </v>
      </c>
      <c r="N325" s="456"/>
      <c r="O325" s="454"/>
      <c r="P325" s="452"/>
      <c r="Q325" s="502" t="str">
        <f t="shared" si="95"/>
        <v/>
      </c>
      <c r="R325" s="528" t="str">
        <f t="shared" si="89"/>
        <v xml:space="preserve"> </v>
      </c>
    </row>
    <row r="326" spans="1:18" ht="15.75" thickBot="1" x14ac:dyDescent="0.3">
      <c r="A326" s="1270"/>
      <c r="B326" s="526" t="s">
        <v>167</v>
      </c>
      <c r="C326" s="1097"/>
      <c r="D326" s="291"/>
      <c r="E326" s="452"/>
      <c r="F326" s="527" t="str">
        <f t="shared" si="92"/>
        <v/>
      </c>
      <c r="G326" s="452"/>
      <c r="H326" s="499" t="str">
        <f t="shared" si="88"/>
        <v/>
      </c>
      <c r="I326" s="452"/>
      <c r="J326" s="454"/>
      <c r="K326" s="452"/>
      <c r="L326" s="502" t="str">
        <f t="shared" si="90"/>
        <v/>
      </c>
      <c r="M326" s="503" t="str">
        <f t="shared" si="93"/>
        <v xml:space="preserve"> </v>
      </c>
      <c r="N326" s="453"/>
      <c r="O326" s="454"/>
      <c r="P326" s="452"/>
      <c r="Q326" s="502" t="str">
        <f t="shared" si="95"/>
        <v/>
      </c>
      <c r="R326" s="528" t="str">
        <f t="shared" si="89"/>
        <v xml:space="preserve"> </v>
      </c>
    </row>
    <row r="327" spans="1:18" x14ac:dyDescent="0.25">
      <c r="A327" s="1270"/>
      <c r="B327" s="526" t="s">
        <v>168</v>
      </c>
      <c r="C327" s="1092" t="s">
        <v>234</v>
      </c>
      <c r="D327" s="365"/>
      <c r="E327" s="460"/>
      <c r="F327" s="527" t="str">
        <f t="shared" si="92"/>
        <v/>
      </c>
      <c r="G327" s="460"/>
      <c r="H327" s="499" t="str">
        <f t="shared" si="88"/>
        <v/>
      </c>
      <c r="I327" s="460"/>
      <c r="J327" s="461"/>
      <c r="K327" s="348"/>
      <c r="L327" s="502" t="str">
        <f t="shared" si="90"/>
        <v/>
      </c>
      <c r="M327" s="503" t="str">
        <f t="shared" si="93"/>
        <v xml:space="preserve"> </v>
      </c>
      <c r="N327" s="456"/>
      <c r="O327" s="455"/>
      <c r="P327" s="348"/>
      <c r="Q327" s="502" t="str">
        <f t="shared" si="95"/>
        <v/>
      </c>
      <c r="R327" s="528" t="str">
        <f t="shared" si="89"/>
        <v xml:space="preserve"> </v>
      </c>
    </row>
    <row r="328" spans="1:18" x14ac:dyDescent="0.25">
      <c r="A328" s="1270"/>
      <c r="B328" s="526" t="s">
        <v>169</v>
      </c>
      <c r="C328" s="1093"/>
      <c r="D328" s="291"/>
      <c r="E328" s="450"/>
      <c r="F328" s="527" t="str">
        <f t="shared" si="92"/>
        <v/>
      </c>
      <c r="G328" s="450"/>
      <c r="H328" s="499" t="str">
        <f t="shared" si="88"/>
        <v/>
      </c>
      <c r="I328" s="450"/>
      <c r="J328" s="454"/>
      <c r="K328" s="452"/>
      <c r="L328" s="502" t="str">
        <f t="shared" si="90"/>
        <v/>
      </c>
      <c r="M328" s="503" t="str">
        <f t="shared" si="93"/>
        <v xml:space="preserve"> </v>
      </c>
      <c r="N328" s="453"/>
      <c r="O328" s="454"/>
      <c r="P328" s="452"/>
      <c r="Q328" s="502" t="str">
        <f t="shared" si="95"/>
        <v/>
      </c>
      <c r="R328" s="528" t="str">
        <f t="shared" si="89"/>
        <v xml:space="preserve"> </v>
      </c>
    </row>
    <row r="329" spans="1:18" x14ac:dyDescent="0.25">
      <c r="A329" s="1270"/>
      <c r="B329" s="526" t="s">
        <v>170</v>
      </c>
      <c r="C329" s="1093"/>
      <c r="D329" s="291"/>
      <c r="E329" s="450"/>
      <c r="F329" s="527" t="str">
        <f t="shared" si="92"/>
        <v/>
      </c>
      <c r="G329" s="450"/>
      <c r="H329" s="499" t="str">
        <f t="shared" si="88"/>
        <v/>
      </c>
      <c r="I329" s="450"/>
      <c r="J329" s="454"/>
      <c r="K329" s="452"/>
      <c r="L329" s="502" t="str">
        <f t="shared" si="90"/>
        <v/>
      </c>
      <c r="M329" s="503" t="str">
        <f t="shared" si="93"/>
        <v xml:space="preserve"> </v>
      </c>
      <c r="N329" s="453"/>
      <c r="O329" s="454"/>
      <c r="P329" s="452"/>
      <c r="Q329" s="502" t="str">
        <f t="shared" si="95"/>
        <v/>
      </c>
      <c r="R329" s="528" t="str">
        <f t="shared" si="89"/>
        <v xml:space="preserve"> </v>
      </c>
    </row>
    <row r="330" spans="1:18" x14ac:dyDescent="0.25">
      <c r="A330" s="1270"/>
      <c r="B330" s="526" t="s">
        <v>171</v>
      </c>
      <c r="C330" s="1093"/>
      <c r="D330" s="291"/>
      <c r="E330" s="450"/>
      <c r="F330" s="527" t="str">
        <f t="shared" si="92"/>
        <v/>
      </c>
      <c r="G330" s="450"/>
      <c r="H330" s="499" t="str">
        <f t="shared" si="88"/>
        <v/>
      </c>
      <c r="I330" s="450"/>
      <c r="J330" s="454"/>
      <c r="K330" s="452"/>
      <c r="L330" s="502" t="str">
        <f t="shared" si="90"/>
        <v/>
      </c>
      <c r="M330" s="503" t="str">
        <f t="shared" si="93"/>
        <v xml:space="preserve"> </v>
      </c>
      <c r="N330" s="453"/>
      <c r="O330" s="454"/>
      <c r="P330" s="452"/>
      <c r="Q330" s="502" t="str">
        <f t="shared" si="95"/>
        <v/>
      </c>
      <c r="R330" s="528" t="str">
        <f t="shared" si="89"/>
        <v xml:space="preserve"> </v>
      </c>
    </row>
    <row r="331" spans="1:18" x14ac:dyDescent="0.25">
      <c r="A331" s="1270"/>
      <c r="B331" s="526" t="s">
        <v>172</v>
      </c>
      <c r="C331" s="1093"/>
      <c r="D331" s="247"/>
      <c r="E331" s="450"/>
      <c r="F331" s="527" t="str">
        <f t="shared" si="92"/>
        <v/>
      </c>
      <c r="G331" s="450"/>
      <c r="H331" s="499" t="str">
        <f t="shared" si="88"/>
        <v/>
      </c>
      <c r="I331" s="450"/>
      <c r="J331" s="454"/>
      <c r="K331" s="452"/>
      <c r="L331" s="502" t="str">
        <f t="shared" si="90"/>
        <v/>
      </c>
      <c r="M331" s="503" t="str">
        <f t="shared" si="93"/>
        <v xml:space="preserve"> </v>
      </c>
      <c r="N331" s="453"/>
      <c r="O331" s="454"/>
      <c r="P331" s="452"/>
      <c r="Q331" s="502" t="str">
        <f>IF(N331=0,"",E331/N331)</f>
        <v/>
      </c>
      <c r="R331" s="528" t="str">
        <f t="shared" si="89"/>
        <v xml:space="preserve"> </v>
      </c>
    </row>
    <row r="332" spans="1:18" x14ac:dyDescent="0.25">
      <c r="A332" s="1270"/>
      <c r="B332" s="526" t="s">
        <v>173</v>
      </c>
      <c r="C332" s="1093"/>
      <c r="D332" s="372"/>
      <c r="E332" s="450"/>
      <c r="F332" s="527" t="str">
        <f t="shared" si="92"/>
        <v/>
      </c>
      <c r="G332" s="450"/>
      <c r="H332" s="499" t="str">
        <f t="shared" si="88"/>
        <v/>
      </c>
      <c r="I332" s="450"/>
      <c r="J332" s="454"/>
      <c r="K332" s="452"/>
      <c r="L332" s="502" t="str">
        <f t="shared" si="90"/>
        <v/>
      </c>
      <c r="M332" s="503" t="str">
        <f t="shared" si="93"/>
        <v xml:space="preserve"> </v>
      </c>
      <c r="N332" s="453"/>
      <c r="O332" s="454"/>
      <c r="P332" s="452"/>
      <c r="Q332" s="502" t="str">
        <f>IF(N332=0,"",E332/N332)</f>
        <v/>
      </c>
      <c r="R332" s="528" t="str">
        <f t="shared" si="89"/>
        <v xml:space="preserve"> </v>
      </c>
    </row>
    <row r="333" spans="1:18" ht="15.75" thickBot="1" x14ac:dyDescent="0.3">
      <c r="A333" s="1271"/>
      <c r="B333" s="529" t="s">
        <v>174</v>
      </c>
      <c r="C333" s="1094"/>
      <c r="D333" s="374"/>
      <c r="E333" s="463"/>
      <c r="F333" s="530" t="str">
        <f t="shared" si="92"/>
        <v/>
      </c>
      <c r="G333" s="463"/>
      <c r="H333" s="531" t="str">
        <f t="shared" si="88"/>
        <v/>
      </c>
      <c r="I333" s="463"/>
      <c r="J333" s="466"/>
      <c r="K333" s="463"/>
      <c r="L333" s="532" t="str">
        <f t="shared" si="90"/>
        <v/>
      </c>
      <c r="M333" s="533" t="str">
        <f t="shared" si="93"/>
        <v xml:space="preserve"> </v>
      </c>
      <c r="N333" s="469"/>
      <c r="O333" s="470"/>
      <c r="P333" s="463"/>
      <c r="Q333" s="532" t="str">
        <f>IF(N333=0,"",E333/N333)</f>
        <v/>
      </c>
      <c r="R333" s="533" t="str">
        <f t="shared" si="89"/>
        <v xml:space="preserve"> </v>
      </c>
    </row>
    <row r="334" spans="1:18" ht="15.75" thickBot="1" x14ac:dyDescent="0.3">
      <c r="A334" s="385"/>
      <c r="B334" s="386"/>
      <c r="C334" s="386"/>
      <c r="D334" s="386"/>
      <c r="E334" s="386"/>
      <c r="F334" s="386"/>
      <c r="G334" s="386"/>
      <c r="H334" s="386"/>
      <c r="I334" s="386"/>
      <c r="J334" s="386"/>
      <c r="K334" s="386"/>
      <c r="L334" s="386"/>
      <c r="M334" s="386"/>
      <c r="N334" s="386"/>
      <c r="O334" s="386"/>
      <c r="P334" s="386"/>
      <c r="Q334" s="386"/>
      <c r="R334" s="386"/>
    </row>
    <row r="335" spans="1:18" ht="18.75" customHeight="1" x14ac:dyDescent="0.25">
      <c r="A335" s="1272" t="s">
        <v>199</v>
      </c>
      <c r="B335" s="1273"/>
      <c r="C335" s="1273"/>
      <c r="D335" s="1274"/>
      <c r="E335" s="534" t="s">
        <v>82</v>
      </c>
      <c r="F335" s="534" t="s">
        <v>83</v>
      </c>
      <c r="G335" s="1324" t="s">
        <v>84</v>
      </c>
      <c r="H335" s="1325"/>
      <c r="I335" s="1321" t="s">
        <v>607</v>
      </c>
      <c r="J335" s="1322"/>
      <c r="K335" s="1322"/>
      <c r="L335" s="1322"/>
      <c r="M335" s="1323"/>
      <c r="N335" s="153"/>
      <c r="O335" s="153"/>
      <c r="P335" s="153"/>
      <c r="Q335" s="153"/>
    </row>
    <row r="336" spans="1:18" ht="59.25" customHeight="1" x14ac:dyDescent="0.25">
      <c r="A336" s="1275"/>
      <c r="B336" s="1276"/>
      <c r="C336" s="1276"/>
      <c r="D336" s="1277"/>
      <c r="E336" s="535" t="s">
        <v>583</v>
      </c>
      <c r="F336" s="535" t="s">
        <v>79</v>
      </c>
      <c r="G336" s="536" t="s">
        <v>85</v>
      </c>
      <c r="H336" s="537" t="str">
        <f>CONCATENATE(E336," / ",$Q$3)</f>
        <v>l / postikm</v>
      </c>
      <c r="I336" s="538" t="s">
        <v>86</v>
      </c>
      <c r="J336" s="539" t="s">
        <v>59</v>
      </c>
      <c r="K336" s="539" t="s">
        <v>87</v>
      </c>
      <c r="L336" s="1263" t="str">
        <f>IF(SUM(E341:E361,E364:E387,E390:E411)&gt;0.95*E337,"Copertura del 95% dei consumi raggiunta","E' necessario dettagliare maggiormente la suddivisione dei consumi")</f>
        <v>E' necessario dettagliare maggiormente la suddivisione dei consumi</v>
      </c>
      <c r="M336" s="1264"/>
      <c r="N336" s="160"/>
      <c r="O336" s="160"/>
      <c r="P336" s="161"/>
      <c r="Q336" s="161"/>
    </row>
    <row r="337" spans="1:18" ht="18" thickBot="1" x14ac:dyDescent="0.3">
      <c r="A337" s="540" t="s">
        <v>88</v>
      </c>
      <c r="B337" s="541" t="s">
        <v>89</v>
      </c>
      <c r="C337" s="541"/>
      <c r="D337" s="542" t="s">
        <v>199</v>
      </c>
      <c r="E337" s="319"/>
      <c r="F337" s="543">
        <f>E337*$M$10*10^-4</f>
        <v>0</v>
      </c>
      <c r="G337" s="167"/>
      <c r="H337" s="544" t="str">
        <f>IFERROR(E337/$O$3,"")</f>
        <v/>
      </c>
      <c r="I337" s="545">
        <f>E340+E363+E389</f>
        <v>0</v>
      </c>
      <c r="J337" s="543">
        <f>E337-I337</f>
        <v>0</v>
      </c>
      <c r="K337" s="546" t="str">
        <f>IFERROR(I337/E337,"")</f>
        <v/>
      </c>
      <c r="L337" s="1265"/>
      <c r="M337" s="1266"/>
      <c r="N337" s="86"/>
      <c r="O337" s="86"/>
      <c r="P337" s="171"/>
      <c r="Q337" s="172"/>
    </row>
    <row r="338" spans="1:18" ht="15.75" thickBot="1" x14ac:dyDescent="0.3">
      <c r="A338" s="324"/>
      <c r="B338" s="325"/>
      <c r="C338" s="325"/>
      <c r="D338" s="325"/>
      <c r="E338" s="325"/>
      <c r="F338" s="325"/>
      <c r="G338" s="325"/>
      <c r="H338" s="325"/>
      <c r="I338" s="325"/>
      <c r="J338" s="325"/>
      <c r="K338" s="325"/>
      <c r="L338" s="325"/>
      <c r="M338" s="325"/>
      <c r="N338" s="325"/>
      <c r="O338" s="325"/>
      <c r="P338" s="171"/>
      <c r="Q338" s="172"/>
    </row>
    <row r="339" spans="1:18" ht="15.75" thickBot="1" x14ac:dyDescent="0.3">
      <c r="A339" s="173"/>
      <c r="B339" s="174"/>
      <c r="C339" s="174"/>
      <c r="D339" s="175"/>
      <c r="E339" s="547" t="s">
        <v>82</v>
      </c>
      <c r="F339" s="548" t="s">
        <v>83</v>
      </c>
      <c r="G339" s="1326" t="s">
        <v>84</v>
      </c>
      <c r="H339" s="1308"/>
      <c r="I339" s="1307" t="s">
        <v>90</v>
      </c>
      <c r="J339" s="1308"/>
      <c r="K339" s="1307" t="s">
        <v>91</v>
      </c>
      <c r="L339" s="1309"/>
      <c r="M339" s="1308"/>
      <c r="N339" s="1307" t="s">
        <v>92</v>
      </c>
      <c r="O339" s="1308"/>
      <c r="P339" s="1307" t="s">
        <v>93</v>
      </c>
      <c r="Q339" s="1309"/>
      <c r="R339" s="1308"/>
    </row>
    <row r="340" spans="1:18" ht="39.75" thickBot="1" x14ac:dyDescent="0.3">
      <c r="A340" s="549" t="s">
        <v>94</v>
      </c>
      <c r="B340" s="549" t="s">
        <v>95</v>
      </c>
      <c r="C340" s="550"/>
      <c r="D340" s="551" t="s">
        <v>96</v>
      </c>
      <c r="E340" s="180">
        <f>SUM(E341:E361)</f>
        <v>0</v>
      </c>
      <c r="F340" s="552" t="str">
        <f>IF(E340=0,"",(E340*$M$10*10^-4))</f>
        <v/>
      </c>
      <c r="G340" s="180"/>
      <c r="H340" s="553" t="str">
        <f>IF(E340=0,"",(E340/$O$3))</f>
        <v/>
      </c>
      <c r="I340" s="554" t="s">
        <v>47</v>
      </c>
      <c r="J340" s="555" t="s">
        <v>46</v>
      </c>
      <c r="K340" s="554" t="s">
        <v>85</v>
      </c>
      <c r="L340" s="556" t="s">
        <v>47</v>
      </c>
      <c r="M340" s="555" t="s">
        <v>197</v>
      </c>
      <c r="N340" s="554" t="s">
        <v>47</v>
      </c>
      <c r="O340" s="555" t="s">
        <v>46</v>
      </c>
      <c r="P340" s="554" t="s">
        <v>85</v>
      </c>
      <c r="Q340" s="556" t="s">
        <v>47</v>
      </c>
      <c r="R340" s="555" t="s">
        <v>197</v>
      </c>
    </row>
    <row r="341" spans="1:18" x14ac:dyDescent="0.25">
      <c r="A341" s="1077" t="s">
        <v>98</v>
      </c>
      <c r="B341" s="557" t="s">
        <v>99</v>
      </c>
      <c r="C341" s="1071" t="s">
        <v>231</v>
      </c>
      <c r="D341" s="558" t="s">
        <v>579</v>
      </c>
      <c r="E341" s="559">
        <f>'Autobus urbani LV2'!F16</f>
        <v>0</v>
      </c>
      <c r="F341" s="560" t="str">
        <f>IF(E341=0,"",(E341*$M$10*10^-4))</f>
        <v/>
      </c>
      <c r="G341" s="190"/>
      <c r="H341" s="561" t="str">
        <f>IF(E341=0,"",(E341/$O$3))</f>
        <v/>
      </c>
      <c r="I341" s="562">
        <f>'Autobus urbani LV2'!E10</f>
        <v>0</v>
      </c>
      <c r="J341" s="563" t="s">
        <v>113</v>
      </c>
      <c r="K341" s="190"/>
      <c r="L341" s="564" t="str">
        <f t="shared" ref="L341:L355" si="96">IF(I341=0,"",E341/I341)</f>
        <v/>
      </c>
      <c r="M341" s="565" t="str">
        <f>IF(J341=0," ",(CONCATENATE($E$336," / ",J341)))</f>
        <v>l / km</v>
      </c>
      <c r="N341" s="562">
        <f>'Autobus urbani LV2'!L4</f>
        <v>0</v>
      </c>
      <c r="O341" s="563" t="s">
        <v>9</v>
      </c>
      <c r="P341" s="190"/>
      <c r="Q341" s="564" t="str">
        <f t="shared" ref="Q341:Q348" si="97">IF(N341=0,"",E341/N341)</f>
        <v/>
      </c>
      <c r="R341" s="565" t="str">
        <f>IF(O341=0," ",(CONCATENATE($E$336," / ",O341)))</f>
        <v>l / posti km</v>
      </c>
    </row>
    <row r="342" spans="1:18" x14ac:dyDescent="0.25">
      <c r="A342" s="1078"/>
      <c r="B342" s="566" t="s">
        <v>476</v>
      </c>
      <c r="C342" s="1072"/>
      <c r="D342" s="211"/>
      <c r="E342" s="203"/>
      <c r="F342" s="567" t="str">
        <f>IF(E342=0,"",(E342*$M$10*10^-4))</f>
        <v/>
      </c>
      <c r="G342" s="200"/>
      <c r="H342" s="561" t="str">
        <f>IF(E342=0,"",(E342/$O$3))</f>
        <v/>
      </c>
      <c r="I342" s="190"/>
      <c r="J342" s="43"/>
      <c r="K342" s="190"/>
      <c r="L342" s="564" t="str">
        <f t="shared" si="96"/>
        <v/>
      </c>
      <c r="M342" s="565" t="str">
        <f>IF(J342=0," ",(CONCATENATE($E$336," / ",J342)))</f>
        <v xml:space="preserve"> </v>
      </c>
      <c r="N342" s="190"/>
      <c r="O342" s="43"/>
      <c r="P342" s="190"/>
      <c r="Q342" s="564" t="str">
        <f t="shared" si="97"/>
        <v/>
      </c>
      <c r="R342" s="565" t="str">
        <f>IF(O342=0," ",(CONCATENATE($E$336," / ",O342)))</f>
        <v xml:space="preserve"> </v>
      </c>
    </row>
    <row r="343" spans="1:18" ht="15.75" thickBot="1" x14ac:dyDescent="0.3">
      <c r="A343" s="1078"/>
      <c r="B343" s="566" t="s">
        <v>100</v>
      </c>
      <c r="C343" s="1073"/>
      <c r="D343" s="202"/>
      <c r="E343" s="203"/>
      <c r="F343" s="567" t="str">
        <f>IF(E343=0,"",(E343*$M$10*10^-4))</f>
        <v/>
      </c>
      <c r="G343" s="200"/>
      <c r="H343" s="561" t="str">
        <f>IF(E343=0,"",(E343/$O$3))</f>
        <v/>
      </c>
      <c r="I343" s="190"/>
      <c r="J343" s="43"/>
      <c r="K343" s="190"/>
      <c r="L343" s="564" t="str">
        <f t="shared" si="96"/>
        <v/>
      </c>
      <c r="M343" s="565" t="str">
        <f t="shared" ref="M343:M361" si="98">IF(J343=0," ",(CONCATENATE($E$336," / ",J343)))</f>
        <v xml:space="preserve"> </v>
      </c>
      <c r="N343" s="190"/>
      <c r="O343" s="43"/>
      <c r="P343" s="200"/>
      <c r="Q343" s="564" t="str">
        <f t="shared" si="97"/>
        <v/>
      </c>
      <c r="R343" s="565" t="str">
        <f t="shared" ref="R343:R360" si="99">IF(O343=0," ",(CONCATENATE($E$336," / ",O343)))</f>
        <v xml:space="preserve"> </v>
      </c>
    </row>
    <row r="344" spans="1:18" x14ac:dyDescent="0.25">
      <c r="A344" s="1078"/>
      <c r="B344" s="566" t="s">
        <v>101</v>
      </c>
      <c r="C344" s="1267" t="s">
        <v>103</v>
      </c>
      <c r="D344" s="347"/>
      <c r="E344" s="203"/>
      <c r="F344" s="567" t="str">
        <f>IF(E344=0,"",(E344*$M$10*10^-4))</f>
        <v/>
      </c>
      <c r="G344" s="200"/>
      <c r="H344" s="561" t="str">
        <f t="shared" ref="H344:H352" si="100">IF(E344=0,"",(E344/$O$3))</f>
        <v/>
      </c>
      <c r="I344" s="190"/>
      <c r="J344" s="43"/>
      <c r="K344" s="190"/>
      <c r="L344" s="564" t="str">
        <f t="shared" si="96"/>
        <v/>
      </c>
      <c r="M344" s="565" t="str">
        <f t="shared" si="98"/>
        <v xml:space="preserve"> </v>
      </c>
      <c r="N344" s="190"/>
      <c r="O344" s="43"/>
      <c r="P344" s="190"/>
      <c r="Q344" s="568" t="str">
        <f t="shared" si="97"/>
        <v/>
      </c>
      <c r="R344" s="565" t="str">
        <f t="shared" si="99"/>
        <v xml:space="preserve"> </v>
      </c>
    </row>
    <row r="345" spans="1:18" x14ac:dyDescent="0.25">
      <c r="A345" s="1078"/>
      <c r="B345" s="566" t="s">
        <v>102</v>
      </c>
      <c r="C345" s="1267"/>
      <c r="D345" s="211"/>
      <c r="E345" s="203"/>
      <c r="F345" s="567" t="str">
        <f>IF(E345=0,"",(E345*$M$10*10^-4))</f>
        <v/>
      </c>
      <c r="G345" s="200"/>
      <c r="H345" s="561" t="str">
        <f t="shared" si="100"/>
        <v/>
      </c>
      <c r="I345" s="190"/>
      <c r="J345" s="43"/>
      <c r="K345" s="190"/>
      <c r="L345" s="564" t="str">
        <f t="shared" si="96"/>
        <v/>
      </c>
      <c r="M345" s="565" t="str">
        <f t="shared" si="98"/>
        <v xml:space="preserve"> </v>
      </c>
      <c r="N345" s="190"/>
      <c r="O345" s="43"/>
      <c r="P345" s="190"/>
      <c r="Q345" s="564" t="str">
        <f t="shared" si="97"/>
        <v/>
      </c>
      <c r="R345" s="565" t="str">
        <f t="shared" si="99"/>
        <v xml:space="preserve"> </v>
      </c>
    </row>
    <row r="346" spans="1:18" ht="15.75" thickBot="1" x14ac:dyDescent="0.3">
      <c r="A346" s="1078"/>
      <c r="B346" s="566" t="s">
        <v>104</v>
      </c>
      <c r="C346" s="1267"/>
      <c r="D346" s="202"/>
      <c r="E346" s="203"/>
      <c r="F346" s="567" t="str">
        <f>IF(E346=0,"",(E346*$M$10*10^-4))</f>
        <v/>
      </c>
      <c r="G346" s="200"/>
      <c r="H346" s="561" t="str">
        <f t="shared" si="100"/>
        <v/>
      </c>
      <c r="I346" s="190"/>
      <c r="J346" s="43"/>
      <c r="K346" s="190"/>
      <c r="L346" s="564" t="str">
        <f t="shared" si="96"/>
        <v/>
      </c>
      <c r="M346" s="565" t="str">
        <f t="shared" si="98"/>
        <v xml:space="preserve"> </v>
      </c>
      <c r="N346" s="190"/>
      <c r="O346" s="43"/>
      <c r="P346" s="190"/>
      <c r="Q346" s="564" t="str">
        <f t="shared" si="97"/>
        <v/>
      </c>
      <c r="R346" s="565" t="str">
        <f t="shared" si="99"/>
        <v xml:space="preserve"> </v>
      </c>
    </row>
    <row r="347" spans="1:18" x14ac:dyDescent="0.25">
      <c r="A347" s="1078"/>
      <c r="B347" s="566" t="s">
        <v>105</v>
      </c>
      <c r="C347" s="1071" t="s">
        <v>588</v>
      </c>
      <c r="D347" s="347"/>
      <c r="E347" s="203"/>
      <c r="F347" s="567" t="str">
        <f>IF(E347=0,"",(E347*$M$10*10^-4))</f>
        <v/>
      </c>
      <c r="G347" s="200"/>
      <c r="H347" s="561" t="str">
        <f t="shared" si="100"/>
        <v/>
      </c>
      <c r="I347" s="190"/>
      <c r="J347" s="43"/>
      <c r="K347" s="190"/>
      <c r="L347" s="564" t="str">
        <f t="shared" si="96"/>
        <v/>
      </c>
      <c r="M347" s="565" t="str">
        <f t="shared" si="98"/>
        <v xml:space="preserve"> </v>
      </c>
      <c r="N347" s="190"/>
      <c r="O347" s="43"/>
      <c r="P347" s="190"/>
      <c r="Q347" s="564" t="str">
        <f t="shared" si="97"/>
        <v/>
      </c>
      <c r="R347" s="565" t="str">
        <f t="shared" si="99"/>
        <v xml:space="preserve"> </v>
      </c>
    </row>
    <row r="348" spans="1:18" x14ac:dyDescent="0.25">
      <c r="A348" s="1078"/>
      <c r="B348" s="566" t="s">
        <v>107</v>
      </c>
      <c r="C348" s="1072"/>
      <c r="D348" s="213"/>
      <c r="E348" s="203"/>
      <c r="F348" s="567" t="str">
        <f>IF(E348=0,"",(E348*$M$10*10^-4))</f>
        <v/>
      </c>
      <c r="G348" s="200"/>
      <c r="H348" s="561" t="str">
        <f t="shared" si="100"/>
        <v/>
      </c>
      <c r="I348" s="190"/>
      <c r="J348" s="43"/>
      <c r="K348" s="190"/>
      <c r="L348" s="564" t="str">
        <f t="shared" si="96"/>
        <v/>
      </c>
      <c r="M348" s="565" t="str">
        <f t="shared" si="98"/>
        <v xml:space="preserve"> </v>
      </c>
      <c r="N348" s="190"/>
      <c r="O348" s="43"/>
      <c r="P348" s="190"/>
      <c r="Q348" s="564" t="str">
        <f t="shared" si="97"/>
        <v/>
      </c>
      <c r="R348" s="565" t="str">
        <f t="shared" si="99"/>
        <v xml:space="preserve"> </v>
      </c>
    </row>
    <row r="349" spans="1:18" ht="15.75" thickBot="1" x14ac:dyDescent="0.3">
      <c r="A349" s="1078"/>
      <c r="B349" s="566" t="s">
        <v>108</v>
      </c>
      <c r="C349" s="1073"/>
      <c r="D349" s="202"/>
      <c r="E349" s="203"/>
      <c r="F349" s="567" t="str">
        <f>IF(E349=0,"",(E349*$M$10*10^-4))</f>
        <v/>
      </c>
      <c r="G349" s="200"/>
      <c r="H349" s="561" t="str">
        <f t="shared" si="100"/>
        <v/>
      </c>
      <c r="I349" s="190"/>
      <c r="J349" s="43"/>
      <c r="K349" s="190"/>
      <c r="L349" s="564" t="str">
        <f t="shared" si="96"/>
        <v/>
      </c>
      <c r="M349" s="565" t="str">
        <f t="shared" si="98"/>
        <v xml:space="preserve"> </v>
      </c>
      <c r="N349" s="190"/>
      <c r="O349" s="43"/>
      <c r="P349" s="190"/>
      <c r="Q349" s="564" t="str">
        <f t="shared" ref="Q349:Q355" si="101">IF(N349=0,"",E349/N349)</f>
        <v/>
      </c>
      <c r="R349" s="565" t="str">
        <f t="shared" si="99"/>
        <v xml:space="preserve"> </v>
      </c>
    </row>
    <row r="350" spans="1:18" x14ac:dyDescent="0.25">
      <c r="A350" s="1078"/>
      <c r="B350" s="566" t="s">
        <v>109</v>
      </c>
      <c r="C350" s="1267" t="s">
        <v>232</v>
      </c>
      <c r="D350" s="558" t="s">
        <v>579</v>
      </c>
      <c r="E350" s="569">
        <f>'Autobus extraurbani LV2'!F17</f>
        <v>0</v>
      </c>
      <c r="F350" s="567" t="str">
        <f>IF(E350=0,"",(E350*$M$10*10^-4))</f>
        <v/>
      </c>
      <c r="G350" s="200"/>
      <c r="H350" s="561" t="str">
        <f t="shared" si="100"/>
        <v/>
      </c>
      <c r="I350" s="562">
        <f>'Autobus extraurbani LV2'!E11</f>
        <v>0</v>
      </c>
      <c r="J350" s="563" t="s">
        <v>113</v>
      </c>
      <c r="K350" s="190"/>
      <c r="L350" s="564" t="str">
        <f t="shared" si="96"/>
        <v/>
      </c>
      <c r="M350" s="565" t="str">
        <f t="shared" si="98"/>
        <v>l / km</v>
      </c>
      <c r="N350" s="562">
        <f>'Autobus extraurbani LV2'!L5</f>
        <v>0</v>
      </c>
      <c r="O350" s="563" t="s">
        <v>9</v>
      </c>
      <c r="P350" s="190"/>
      <c r="Q350" s="564" t="str">
        <f t="shared" si="101"/>
        <v/>
      </c>
      <c r="R350" s="565" t="str">
        <f t="shared" si="99"/>
        <v>l / posti km</v>
      </c>
    </row>
    <row r="351" spans="1:18" x14ac:dyDescent="0.25">
      <c r="A351" s="1078"/>
      <c r="B351" s="566" t="s">
        <v>110</v>
      </c>
      <c r="C351" s="1267"/>
      <c r="D351" s="211"/>
      <c r="E351" s="203"/>
      <c r="F351" s="567" t="str">
        <f>IF(E351=0,"",(E351*$M$10*10^-4))</f>
        <v/>
      </c>
      <c r="G351" s="200"/>
      <c r="H351" s="561" t="str">
        <f t="shared" si="100"/>
        <v/>
      </c>
      <c r="I351" s="190"/>
      <c r="J351" s="43"/>
      <c r="K351" s="190"/>
      <c r="L351" s="564" t="str">
        <f t="shared" si="96"/>
        <v/>
      </c>
      <c r="M351" s="565" t="str">
        <f t="shared" si="98"/>
        <v xml:space="preserve"> </v>
      </c>
      <c r="N351" s="190"/>
      <c r="O351" s="43"/>
      <c r="P351" s="190"/>
      <c r="Q351" s="564" t="str">
        <f t="shared" si="101"/>
        <v/>
      </c>
      <c r="R351" s="565" t="str">
        <f t="shared" si="99"/>
        <v xml:space="preserve"> </v>
      </c>
    </row>
    <row r="352" spans="1:18" ht="15.75" thickBot="1" x14ac:dyDescent="0.3">
      <c r="A352" s="1078"/>
      <c r="B352" s="566" t="s">
        <v>111</v>
      </c>
      <c r="C352" s="1267"/>
      <c r="D352" s="213"/>
      <c r="E352" s="203"/>
      <c r="F352" s="567" t="str">
        <f>IF(E352=0,"",(E352*$M$10*10^-4))</f>
        <v/>
      </c>
      <c r="G352" s="200"/>
      <c r="H352" s="561" t="str">
        <f t="shared" si="100"/>
        <v/>
      </c>
      <c r="I352" s="190"/>
      <c r="J352" s="43"/>
      <c r="K352" s="190"/>
      <c r="L352" s="564" t="str">
        <f t="shared" si="96"/>
        <v/>
      </c>
      <c r="M352" s="565" t="str">
        <f t="shared" si="98"/>
        <v xml:space="preserve"> </v>
      </c>
      <c r="N352" s="190"/>
      <c r="O352" s="43"/>
      <c r="P352" s="190"/>
      <c r="Q352" s="564" t="str">
        <f t="shared" si="101"/>
        <v/>
      </c>
      <c r="R352" s="565" t="str">
        <f t="shared" si="99"/>
        <v xml:space="preserve"> </v>
      </c>
    </row>
    <row r="353" spans="1:18" x14ac:dyDescent="0.25">
      <c r="A353" s="1078"/>
      <c r="B353" s="566" t="s">
        <v>477</v>
      </c>
      <c r="C353" s="1071" t="s">
        <v>106</v>
      </c>
      <c r="D353" s="347"/>
      <c r="E353" s="203"/>
      <c r="F353" s="567" t="str">
        <f>IF(E353=0,"",(E353*$M$10*10^-4))</f>
        <v/>
      </c>
      <c r="G353" s="200"/>
      <c r="H353" s="561" t="str">
        <f>IF(E353=0,"",(E353/$O$3))</f>
        <v/>
      </c>
      <c r="I353" s="190"/>
      <c r="J353" s="43"/>
      <c r="K353" s="190"/>
      <c r="L353" s="564" t="str">
        <f t="shared" si="96"/>
        <v/>
      </c>
      <c r="M353" s="565" t="str">
        <f t="shared" si="98"/>
        <v xml:space="preserve"> </v>
      </c>
      <c r="N353" s="190"/>
      <c r="O353" s="43"/>
      <c r="P353" s="190"/>
      <c r="Q353" s="564" t="str">
        <f t="shared" si="101"/>
        <v/>
      </c>
      <c r="R353" s="565" t="str">
        <f t="shared" si="99"/>
        <v xml:space="preserve"> </v>
      </c>
    </row>
    <row r="354" spans="1:18" x14ac:dyDescent="0.25">
      <c r="A354" s="1078"/>
      <c r="B354" s="566" t="s">
        <v>112</v>
      </c>
      <c r="C354" s="1072"/>
      <c r="D354" s="211"/>
      <c r="E354" s="203"/>
      <c r="F354" s="567" t="str">
        <f>IF(E354=0,"",(E354*$M$10*10^-4))</f>
        <v/>
      </c>
      <c r="G354" s="200"/>
      <c r="H354" s="561" t="str">
        <f>IF(E354=0,"",(E354/$O$3))</f>
        <v/>
      </c>
      <c r="I354" s="190"/>
      <c r="J354" s="43"/>
      <c r="K354" s="190"/>
      <c r="L354" s="564" t="str">
        <f t="shared" si="96"/>
        <v/>
      </c>
      <c r="M354" s="565" t="str">
        <f t="shared" si="98"/>
        <v xml:space="preserve"> </v>
      </c>
      <c r="N354" s="190"/>
      <c r="O354" s="43"/>
      <c r="P354" s="190"/>
      <c r="Q354" s="564" t="str">
        <f t="shared" si="101"/>
        <v/>
      </c>
      <c r="R354" s="565" t="str">
        <f t="shared" si="99"/>
        <v xml:space="preserve"> </v>
      </c>
    </row>
    <row r="355" spans="1:18" ht="15.75" thickBot="1" x14ac:dyDescent="0.3">
      <c r="A355" s="1078"/>
      <c r="B355" s="566" t="s">
        <v>114</v>
      </c>
      <c r="C355" s="1073"/>
      <c r="D355" s="213"/>
      <c r="E355" s="203"/>
      <c r="F355" s="567" t="str">
        <f>IF(E355=0,"",(E355*$M$10*10^-4))</f>
        <v/>
      </c>
      <c r="G355" s="200"/>
      <c r="H355" s="561" t="str">
        <f>IF(E355=0,"",(E355/$O$3))</f>
        <v/>
      </c>
      <c r="I355" s="190"/>
      <c r="J355" s="43"/>
      <c r="K355" s="190"/>
      <c r="L355" s="564" t="str">
        <f t="shared" si="96"/>
        <v/>
      </c>
      <c r="M355" s="565" t="str">
        <f t="shared" si="98"/>
        <v xml:space="preserve"> </v>
      </c>
      <c r="N355" s="190"/>
      <c r="O355" s="43"/>
      <c r="P355" s="200"/>
      <c r="Q355" s="564" t="str">
        <f t="shared" si="101"/>
        <v/>
      </c>
      <c r="R355" s="565" t="str">
        <f t="shared" si="99"/>
        <v xml:space="preserve"> </v>
      </c>
    </row>
    <row r="356" spans="1:18" x14ac:dyDescent="0.25">
      <c r="A356" s="1078"/>
      <c r="B356" s="566" t="s">
        <v>115</v>
      </c>
      <c r="C356" s="1071" t="s">
        <v>233</v>
      </c>
      <c r="D356" s="351"/>
      <c r="E356" s="203"/>
      <c r="F356" s="567" t="str">
        <f>IF(E356=0,"",(E356*$M$10*10^-4))</f>
        <v/>
      </c>
      <c r="G356" s="200"/>
      <c r="H356" s="561" t="str">
        <f t="shared" ref="H356:H361" si="102">IF(E356=0,"",(E356/$O$3))</f>
        <v/>
      </c>
      <c r="I356" s="190"/>
      <c r="J356" s="43"/>
      <c r="K356" s="190"/>
      <c r="L356" s="564" t="str">
        <f t="shared" ref="L356:L361" si="103">IF(I356=0,"",E356/I356)</f>
        <v/>
      </c>
      <c r="M356" s="565" t="str">
        <f t="shared" si="98"/>
        <v xml:space="preserve"> </v>
      </c>
      <c r="N356" s="190"/>
      <c r="O356" s="43"/>
      <c r="P356" s="190"/>
      <c r="Q356" s="564" t="str">
        <f t="shared" ref="Q356:Q361" si="104">IF(N356=0,"",E356/N356)</f>
        <v/>
      </c>
      <c r="R356" s="565" t="str">
        <f t="shared" si="99"/>
        <v xml:space="preserve"> </v>
      </c>
    </row>
    <row r="357" spans="1:18" x14ac:dyDescent="0.25">
      <c r="A357" s="1078"/>
      <c r="B357" s="566" t="s">
        <v>116</v>
      </c>
      <c r="C357" s="1072"/>
      <c r="D357" s="213"/>
      <c r="E357" s="203"/>
      <c r="F357" s="567" t="str">
        <f>IF(E357=0,"",(E357*$M$10*10^-4))</f>
        <v/>
      </c>
      <c r="G357" s="200"/>
      <c r="H357" s="561" t="str">
        <f t="shared" si="102"/>
        <v/>
      </c>
      <c r="I357" s="190"/>
      <c r="J357" s="43"/>
      <c r="K357" s="190"/>
      <c r="L357" s="564" t="str">
        <f t="shared" si="103"/>
        <v/>
      </c>
      <c r="M357" s="565" t="str">
        <f t="shared" si="98"/>
        <v xml:space="preserve"> </v>
      </c>
      <c r="N357" s="190"/>
      <c r="O357" s="43"/>
      <c r="P357" s="190"/>
      <c r="Q357" s="564" t="str">
        <f t="shared" si="104"/>
        <v/>
      </c>
      <c r="R357" s="565" t="str">
        <f t="shared" si="99"/>
        <v xml:space="preserve"> </v>
      </c>
    </row>
    <row r="358" spans="1:18" ht="15.75" thickBot="1" x14ac:dyDescent="0.3">
      <c r="A358" s="1078"/>
      <c r="B358" s="566" t="s">
        <v>117</v>
      </c>
      <c r="C358" s="1073"/>
      <c r="D358" s="202"/>
      <c r="E358" s="203"/>
      <c r="F358" s="567" t="str">
        <f>IF(E358=0,"",(E358*$M$10*10^-4))</f>
        <v/>
      </c>
      <c r="G358" s="200"/>
      <c r="H358" s="561" t="str">
        <f t="shared" si="102"/>
        <v/>
      </c>
      <c r="I358" s="190"/>
      <c r="J358" s="43"/>
      <c r="K358" s="190"/>
      <c r="L358" s="564" t="str">
        <f t="shared" si="103"/>
        <v/>
      </c>
      <c r="M358" s="565" t="str">
        <f t="shared" si="98"/>
        <v xml:space="preserve"> </v>
      </c>
      <c r="N358" s="190"/>
      <c r="O358" s="43"/>
      <c r="P358" s="190"/>
      <c r="Q358" s="564" t="str">
        <f t="shared" si="104"/>
        <v/>
      </c>
      <c r="R358" s="565" t="str">
        <f t="shared" si="99"/>
        <v xml:space="preserve"> </v>
      </c>
    </row>
    <row r="359" spans="1:18" x14ac:dyDescent="0.25">
      <c r="A359" s="1078"/>
      <c r="B359" s="566" t="s">
        <v>118</v>
      </c>
      <c r="C359" s="1071" t="s">
        <v>234</v>
      </c>
      <c r="D359" s="347"/>
      <c r="E359" s="203"/>
      <c r="F359" s="567" t="str">
        <f>IF(E359=0,"",(E359*$M$10*10^-4))</f>
        <v/>
      </c>
      <c r="G359" s="200"/>
      <c r="H359" s="561" t="str">
        <f t="shared" si="102"/>
        <v/>
      </c>
      <c r="I359" s="190"/>
      <c r="J359" s="43"/>
      <c r="K359" s="190"/>
      <c r="L359" s="564" t="str">
        <f t="shared" si="103"/>
        <v/>
      </c>
      <c r="M359" s="565" t="str">
        <f t="shared" si="98"/>
        <v xml:space="preserve"> </v>
      </c>
      <c r="N359" s="190"/>
      <c r="O359" s="43"/>
      <c r="P359" s="190"/>
      <c r="Q359" s="564" t="str">
        <f t="shared" si="104"/>
        <v/>
      </c>
      <c r="R359" s="565" t="str">
        <f t="shared" si="99"/>
        <v xml:space="preserve"> </v>
      </c>
    </row>
    <row r="360" spans="1:18" x14ac:dyDescent="0.25">
      <c r="A360" s="1078"/>
      <c r="B360" s="566" t="s">
        <v>119</v>
      </c>
      <c r="C360" s="1072"/>
      <c r="D360" s="213"/>
      <c r="E360" s="203"/>
      <c r="F360" s="567" t="str">
        <f>IF(E360=0,"",(E360*$M$10*10^-4))</f>
        <v/>
      </c>
      <c r="G360" s="200"/>
      <c r="H360" s="561" t="str">
        <f t="shared" si="102"/>
        <v/>
      </c>
      <c r="I360" s="190"/>
      <c r="J360" s="43"/>
      <c r="K360" s="190"/>
      <c r="L360" s="564" t="str">
        <f t="shared" si="103"/>
        <v/>
      </c>
      <c r="M360" s="565" t="str">
        <f t="shared" si="98"/>
        <v xml:space="preserve"> </v>
      </c>
      <c r="N360" s="190"/>
      <c r="O360" s="43"/>
      <c r="P360" s="190"/>
      <c r="Q360" s="564" t="str">
        <f t="shared" si="104"/>
        <v/>
      </c>
      <c r="R360" s="565" t="str">
        <f t="shared" si="99"/>
        <v xml:space="preserve"> </v>
      </c>
    </row>
    <row r="361" spans="1:18" ht="15.75" thickBot="1" x14ac:dyDescent="0.3">
      <c r="A361" s="1079"/>
      <c r="B361" s="570" t="s">
        <v>121</v>
      </c>
      <c r="C361" s="1073"/>
      <c r="D361" s="202"/>
      <c r="E361" s="306"/>
      <c r="F361" s="567" t="str">
        <f>IF(E361=0,"",(E361*$M$10*10^-4))</f>
        <v/>
      </c>
      <c r="G361" s="200"/>
      <c r="H361" s="561" t="str">
        <f t="shared" si="102"/>
        <v/>
      </c>
      <c r="I361" s="190"/>
      <c r="J361" s="43"/>
      <c r="K361" s="190"/>
      <c r="L361" s="564" t="str">
        <f t="shared" si="103"/>
        <v/>
      </c>
      <c r="M361" s="565" t="str">
        <f t="shared" si="98"/>
        <v xml:space="preserve"> </v>
      </c>
      <c r="N361" s="190"/>
      <c r="O361" s="43"/>
      <c r="P361" s="353"/>
      <c r="Q361" s="571" t="str">
        <f t="shared" si="104"/>
        <v/>
      </c>
      <c r="R361" s="565" t="str">
        <f>IF(O361=0," ",(CONCATENATE($E$336," / ",O361)))</f>
        <v xml:space="preserve"> </v>
      </c>
    </row>
    <row r="362" spans="1:18" ht="15.75" thickBot="1" x14ac:dyDescent="0.3">
      <c r="A362" s="173"/>
      <c r="B362" s="174"/>
      <c r="C362" s="174"/>
      <c r="D362" s="174"/>
      <c r="E362" s="174"/>
      <c r="F362" s="174"/>
      <c r="G362" s="174"/>
      <c r="H362" s="174"/>
      <c r="I362" s="174"/>
      <c r="J362" s="174"/>
      <c r="K362" s="174"/>
      <c r="L362" s="174"/>
      <c r="M362" s="174"/>
      <c r="N362" s="174"/>
      <c r="O362" s="174"/>
      <c r="P362" s="174"/>
      <c r="Q362" s="174"/>
      <c r="R362" s="174"/>
    </row>
    <row r="363" spans="1:18" ht="60" customHeight="1" thickBot="1" x14ac:dyDescent="0.3">
      <c r="A363" s="549" t="s">
        <v>94</v>
      </c>
      <c r="B363" s="572" t="s">
        <v>122</v>
      </c>
      <c r="C363" s="573"/>
      <c r="D363" s="574" t="s">
        <v>194</v>
      </c>
      <c r="E363" s="220">
        <f>SUM(E364:E401)</f>
        <v>0</v>
      </c>
      <c r="F363" s="575" t="str">
        <f>IF(E363=0,"",(E363*$M$10*10^-4))</f>
        <v/>
      </c>
      <c r="G363" s="220"/>
      <c r="H363" s="576" t="str">
        <f>IF(E363=0,"",(E363/$O$3))</f>
        <v/>
      </c>
      <c r="I363" s="577" t="s">
        <v>47</v>
      </c>
      <c r="J363" s="578" t="s">
        <v>46</v>
      </c>
      <c r="K363" s="577" t="s">
        <v>85</v>
      </c>
      <c r="L363" s="579" t="s">
        <v>47</v>
      </c>
      <c r="M363" s="578" t="s">
        <v>200</v>
      </c>
      <c r="N363" s="580" t="s">
        <v>47</v>
      </c>
      <c r="O363" s="581" t="s">
        <v>46</v>
      </c>
      <c r="P363" s="577" t="s">
        <v>85</v>
      </c>
      <c r="Q363" s="579" t="s">
        <v>47</v>
      </c>
      <c r="R363" s="578" t="s">
        <v>198</v>
      </c>
    </row>
    <row r="364" spans="1:18" x14ac:dyDescent="0.25">
      <c r="A364" s="1077" t="s">
        <v>98</v>
      </c>
      <c r="B364" s="582" t="s">
        <v>125</v>
      </c>
      <c r="C364" s="1071" t="s">
        <v>231</v>
      </c>
      <c r="D364" s="365"/>
      <c r="E364" s="440"/>
      <c r="F364" s="583" t="str">
        <f>IF(E364=0,"",(E364*$M$10*10^-4))</f>
        <v/>
      </c>
      <c r="G364" s="220"/>
      <c r="H364" s="584" t="str">
        <f t="shared" ref="H364:H401" si="105">IF(E364=0,"",(E364/$O$3))</f>
        <v/>
      </c>
      <c r="I364" s="220"/>
      <c r="J364" s="368"/>
      <c r="K364" s="231"/>
      <c r="L364" s="585" t="str">
        <f>IF(I364=0,"",E364/I364)</f>
        <v/>
      </c>
      <c r="M364" s="586" t="str">
        <f>IF(J364=0," ",(CONCATENATE($E$336," / ",J364)))</f>
        <v xml:space="preserve"> </v>
      </c>
      <c r="N364" s="445"/>
      <c r="O364" s="446"/>
      <c r="P364" s="231"/>
      <c r="Q364" s="585" t="str">
        <f t="shared" ref="Q364:Q373" si="106">IF(N364=0,"",E364/N364)</f>
        <v/>
      </c>
      <c r="R364" s="587" t="str">
        <f t="shared" ref="R364:R401" si="107">IF(O364=0," ",(CONCATENATE($E$336," / ",O364)))</f>
        <v xml:space="preserve"> </v>
      </c>
    </row>
    <row r="365" spans="1:18" x14ac:dyDescent="0.25">
      <c r="A365" s="1078"/>
      <c r="B365" s="588" t="s">
        <v>128</v>
      </c>
      <c r="C365" s="1072"/>
      <c r="D365" s="449"/>
      <c r="E365" s="450"/>
      <c r="F365" s="589" t="str">
        <f>IF(E365=0,"",(E365*$M$10*10^-4))</f>
        <v/>
      </c>
      <c r="G365" s="248"/>
      <c r="H365" s="561" t="str">
        <f t="shared" si="105"/>
        <v/>
      </c>
      <c r="I365" s="248"/>
      <c r="J365" s="290"/>
      <c r="K365" s="452"/>
      <c r="L365" s="564" t="str">
        <f>IF(I365=0,"",E365/I365)</f>
        <v/>
      </c>
      <c r="M365" s="565" t="str">
        <f>IF(J365=0," ",(CONCATENATE($E$336," / ",J365)))</f>
        <v xml:space="preserve"> </v>
      </c>
      <c r="N365" s="453"/>
      <c r="O365" s="454"/>
      <c r="P365" s="452"/>
      <c r="Q365" s="564" t="str">
        <f t="shared" si="106"/>
        <v/>
      </c>
      <c r="R365" s="590" t="str">
        <f t="shared" si="107"/>
        <v xml:space="preserve"> </v>
      </c>
    </row>
    <row r="366" spans="1:18" ht="15.75" thickBot="1" x14ac:dyDescent="0.3">
      <c r="A366" s="1078"/>
      <c r="B366" s="588" t="s">
        <v>130</v>
      </c>
      <c r="C366" s="1073"/>
      <c r="D366" s="247"/>
      <c r="E366" s="450"/>
      <c r="F366" s="589" t="str">
        <f>IF(E366=0,"",(E366*$M$10*10^-4))</f>
        <v/>
      </c>
      <c r="G366" s="248"/>
      <c r="H366" s="561" t="str">
        <f t="shared" si="105"/>
        <v/>
      </c>
      <c r="I366" s="200"/>
      <c r="J366" s="290"/>
      <c r="K366" s="452"/>
      <c r="L366" s="564" t="str">
        <f t="shared" ref="L366:L401" si="108">IF(I366=0,"",E366/I366)</f>
        <v/>
      </c>
      <c r="M366" s="565" t="str">
        <f t="shared" ref="M366:M401" si="109">IF(J366=0," ",(CONCATENATE($E$336," / ",J366)))</f>
        <v xml:space="preserve"> </v>
      </c>
      <c r="N366" s="453"/>
      <c r="O366" s="454"/>
      <c r="P366" s="452"/>
      <c r="Q366" s="564" t="str">
        <f t="shared" si="106"/>
        <v/>
      </c>
      <c r="R366" s="590" t="str">
        <f t="shared" si="107"/>
        <v xml:space="preserve"> </v>
      </c>
    </row>
    <row r="367" spans="1:18" x14ac:dyDescent="0.25">
      <c r="A367" s="1078"/>
      <c r="B367" s="588" t="s">
        <v>131</v>
      </c>
      <c r="C367" s="1074" t="s">
        <v>149</v>
      </c>
      <c r="D367" s="365"/>
      <c r="E367" s="452"/>
      <c r="F367" s="589" t="str">
        <f>IF(E367=0,"",(E367*$M$10*10^-4))</f>
        <v/>
      </c>
      <c r="G367" s="452"/>
      <c r="H367" s="561" t="str">
        <f t="shared" si="105"/>
        <v/>
      </c>
      <c r="I367" s="348"/>
      <c r="J367" s="454"/>
      <c r="K367" s="452"/>
      <c r="L367" s="564" t="str">
        <f t="shared" si="108"/>
        <v/>
      </c>
      <c r="M367" s="565" t="str">
        <f t="shared" si="109"/>
        <v xml:space="preserve"> </v>
      </c>
      <c r="N367" s="453"/>
      <c r="O367" s="454"/>
      <c r="P367" s="452"/>
      <c r="Q367" s="564" t="str">
        <f>IF(N367=0,"",E367/N367)</f>
        <v/>
      </c>
      <c r="R367" s="590" t="str">
        <f t="shared" si="107"/>
        <v xml:space="preserve"> </v>
      </c>
    </row>
    <row r="368" spans="1:18" x14ac:dyDescent="0.25">
      <c r="A368" s="1078"/>
      <c r="B368" s="588" t="s">
        <v>132</v>
      </c>
      <c r="C368" s="1075"/>
      <c r="D368" s="247"/>
      <c r="E368" s="452"/>
      <c r="F368" s="589" t="str">
        <f>IF(E368=0,"",(E368*$M$10*10^-4))</f>
        <v/>
      </c>
      <c r="G368" s="452"/>
      <c r="H368" s="561" t="str">
        <f t="shared" si="105"/>
        <v/>
      </c>
      <c r="I368" s="348"/>
      <c r="J368" s="454"/>
      <c r="K368" s="452"/>
      <c r="L368" s="564" t="str">
        <f t="shared" si="108"/>
        <v/>
      </c>
      <c r="M368" s="565" t="str">
        <f t="shared" si="109"/>
        <v xml:space="preserve"> </v>
      </c>
      <c r="N368" s="453"/>
      <c r="O368" s="454"/>
      <c r="P368" s="452"/>
      <c r="Q368" s="564" t="str">
        <f t="shared" si="106"/>
        <v/>
      </c>
      <c r="R368" s="590" t="str">
        <f t="shared" si="107"/>
        <v xml:space="preserve"> </v>
      </c>
    </row>
    <row r="369" spans="1:18" x14ac:dyDescent="0.25">
      <c r="A369" s="1078"/>
      <c r="B369" s="588" t="s">
        <v>133</v>
      </c>
      <c r="C369" s="1075"/>
      <c r="D369" s="247"/>
      <c r="E369" s="452"/>
      <c r="F369" s="589" t="str">
        <f>IF(E369=0,"",(E369*$M$10*10^-4))</f>
        <v/>
      </c>
      <c r="G369" s="452"/>
      <c r="H369" s="561" t="str">
        <f t="shared" si="105"/>
        <v/>
      </c>
      <c r="I369" s="348"/>
      <c r="J369" s="454"/>
      <c r="K369" s="452"/>
      <c r="L369" s="564" t="str">
        <f t="shared" si="108"/>
        <v/>
      </c>
      <c r="M369" s="565" t="str">
        <f t="shared" si="109"/>
        <v xml:space="preserve"> </v>
      </c>
      <c r="N369" s="453"/>
      <c r="O369" s="454"/>
      <c r="P369" s="452"/>
      <c r="Q369" s="564" t="str">
        <f t="shared" si="106"/>
        <v/>
      </c>
      <c r="R369" s="590" t="str">
        <f t="shared" si="107"/>
        <v xml:space="preserve"> </v>
      </c>
    </row>
    <row r="370" spans="1:18" x14ac:dyDescent="0.25">
      <c r="A370" s="1078"/>
      <c r="B370" s="588" t="s">
        <v>134</v>
      </c>
      <c r="C370" s="1075"/>
      <c r="D370" s="247"/>
      <c r="E370" s="452"/>
      <c r="F370" s="589" t="str">
        <f>IF(E370=0,"",(E370*$M$10*10^-4))</f>
        <v/>
      </c>
      <c r="G370" s="452"/>
      <c r="H370" s="561" t="str">
        <f t="shared" si="105"/>
        <v/>
      </c>
      <c r="I370" s="348"/>
      <c r="J370" s="454"/>
      <c r="K370" s="452"/>
      <c r="L370" s="564" t="str">
        <f t="shared" si="108"/>
        <v/>
      </c>
      <c r="M370" s="565" t="str">
        <f t="shared" si="109"/>
        <v xml:space="preserve"> </v>
      </c>
      <c r="N370" s="453"/>
      <c r="O370" s="454"/>
      <c r="P370" s="452"/>
      <c r="Q370" s="564" t="str">
        <f t="shared" si="106"/>
        <v/>
      </c>
      <c r="R370" s="590" t="str">
        <f t="shared" si="107"/>
        <v xml:space="preserve"> </v>
      </c>
    </row>
    <row r="371" spans="1:18" x14ac:dyDescent="0.25">
      <c r="A371" s="1078"/>
      <c r="B371" s="588" t="s">
        <v>135</v>
      </c>
      <c r="C371" s="1075"/>
      <c r="D371" s="375"/>
      <c r="E371" s="452"/>
      <c r="F371" s="589" t="str">
        <f>IF(E371=0,"",(E371*$M$10*10^-4))</f>
        <v/>
      </c>
      <c r="G371" s="450"/>
      <c r="H371" s="561" t="str">
        <f t="shared" si="105"/>
        <v/>
      </c>
      <c r="I371" s="450"/>
      <c r="J371" s="454"/>
      <c r="K371" s="452"/>
      <c r="L371" s="564" t="str">
        <f t="shared" si="108"/>
        <v/>
      </c>
      <c r="M371" s="565" t="str">
        <f t="shared" si="109"/>
        <v xml:space="preserve"> </v>
      </c>
      <c r="N371" s="453"/>
      <c r="O371" s="454"/>
      <c r="P371" s="452"/>
      <c r="Q371" s="564" t="str">
        <f t="shared" si="106"/>
        <v/>
      </c>
      <c r="R371" s="590" t="str">
        <f t="shared" si="107"/>
        <v xml:space="preserve"> </v>
      </c>
    </row>
    <row r="372" spans="1:18" x14ac:dyDescent="0.25">
      <c r="A372" s="1078"/>
      <c r="B372" s="588" t="s">
        <v>137</v>
      </c>
      <c r="C372" s="1075"/>
      <c r="D372" s="375"/>
      <c r="E372" s="452"/>
      <c r="F372" s="589" t="str">
        <f>IF(E372=0,"",(E372*$M$10*10^-4))</f>
        <v/>
      </c>
      <c r="G372" s="450"/>
      <c r="H372" s="561" t="str">
        <f t="shared" si="105"/>
        <v/>
      </c>
      <c r="I372" s="450"/>
      <c r="J372" s="454"/>
      <c r="K372" s="452"/>
      <c r="L372" s="564" t="str">
        <f t="shared" si="108"/>
        <v/>
      </c>
      <c r="M372" s="565" t="str">
        <f t="shared" si="109"/>
        <v xml:space="preserve"> </v>
      </c>
      <c r="N372" s="453"/>
      <c r="O372" s="454"/>
      <c r="P372" s="452"/>
      <c r="Q372" s="564" t="str">
        <f t="shared" si="106"/>
        <v/>
      </c>
      <c r="R372" s="590" t="str">
        <f t="shared" si="107"/>
        <v xml:space="preserve"> </v>
      </c>
    </row>
    <row r="373" spans="1:18" ht="15.75" thickBot="1" x14ac:dyDescent="0.3">
      <c r="A373" s="1078"/>
      <c r="B373" s="588" t="s">
        <v>139</v>
      </c>
      <c r="C373" s="1076"/>
      <c r="D373" s="374"/>
      <c r="E373" s="452"/>
      <c r="F373" s="589" t="str">
        <f>IF(E373=0,"",(E373*$M$10*10^-4))</f>
        <v/>
      </c>
      <c r="G373" s="452"/>
      <c r="H373" s="561" t="str">
        <f t="shared" si="105"/>
        <v/>
      </c>
      <c r="I373" s="452"/>
      <c r="J373" s="454"/>
      <c r="K373" s="452"/>
      <c r="L373" s="564" t="str">
        <f t="shared" si="108"/>
        <v/>
      </c>
      <c r="M373" s="565" t="str">
        <f t="shared" si="109"/>
        <v xml:space="preserve"> </v>
      </c>
      <c r="N373" s="453"/>
      <c r="O373" s="454"/>
      <c r="P373" s="452"/>
      <c r="Q373" s="564" t="str">
        <f t="shared" si="106"/>
        <v/>
      </c>
      <c r="R373" s="590" t="str">
        <f t="shared" si="107"/>
        <v xml:space="preserve"> </v>
      </c>
    </row>
    <row r="374" spans="1:18" x14ac:dyDescent="0.25">
      <c r="A374" s="1078"/>
      <c r="B374" s="588" t="s">
        <v>141</v>
      </c>
      <c r="C374" s="1071" t="s">
        <v>588</v>
      </c>
      <c r="D374" s="377"/>
      <c r="E374" s="348"/>
      <c r="F374" s="589" t="str">
        <f>IF(E374=0,"",(E374*$M$10*10^-4))</f>
        <v/>
      </c>
      <c r="G374" s="348"/>
      <c r="H374" s="561" t="str">
        <f t="shared" si="105"/>
        <v/>
      </c>
      <c r="I374" s="348"/>
      <c r="J374" s="455"/>
      <c r="K374" s="348"/>
      <c r="L374" s="564" t="str">
        <f t="shared" si="108"/>
        <v/>
      </c>
      <c r="M374" s="565" t="str">
        <f t="shared" si="109"/>
        <v xml:space="preserve"> </v>
      </c>
      <c r="N374" s="456"/>
      <c r="O374" s="455"/>
      <c r="P374" s="348"/>
      <c r="Q374" s="568" t="str">
        <f>IF(N374=0,"",E374/N374)</f>
        <v/>
      </c>
      <c r="R374" s="590" t="str">
        <f t="shared" si="107"/>
        <v xml:space="preserve"> </v>
      </c>
    </row>
    <row r="375" spans="1:18" x14ac:dyDescent="0.25">
      <c r="A375" s="1078"/>
      <c r="B375" s="588" t="s">
        <v>143</v>
      </c>
      <c r="C375" s="1072"/>
      <c r="D375" s="279"/>
      <c r="E375" s="452"/>
      <c r="F375" s="589" t="str">
        <f>IF(E375=0,"",(E375*$M$10*10^-4))</f>
        <v/>
      </c>
      <c r="G375" s="452"/>
      <c r="H375" s="561" t="str">
        <f t="shared" si="105"/>
        <v/>
      </c>
      <c r="I375" s="452"/>
      <c r="J375" s="454"/>
      <c r="K375" s="452"/>
      <c r="L375" s="564" t="str">
        <f t="shared" si="108"/>
        <v/>
      </c>
      <c r="M375" s="565" t="str">
        <f t="shared" si="109"/>
        <v xml:space="preserve"> </v>
      </c>
      <c r="N375" s="457"/>
      <c r="O375" s="458"/>
      <c r="P375" s="452"/>
      <c r="Q375" s="564" t="str">
        <f t="shared" ref="Q375:Q381" si="110">IF(N375=0,"",E375/N375)</f>
        <v/>
      </c>
      <c r="R375" s="590" t="str">
        <f t="shared" si="107"/>
        <v xml:space="preserve"> </v>
      </c>
    </row>
    <row r="376" spans="1:18" x14ac:dyDescent="0.25">
      <c r="A376" s="1078"/>
      <c r="B376" s="588" t="s">
        <v>145</v>
      </c>
      <c r="C376" s="1072"/>
      <c r="D376" s="279"/>
      <c r="E376" s="452"/>
      <c r="F376" s="589" t="str">
        <f>IF(E376=0,"",(E376*$M$10*10^-4))</f>
        <v/>
      </c>
      <c r="G376" s="452"/>
      <c r="H376" s="561" t="str">
        <f t="shared" si="105"/>
        <v/>
      </c>
      <c r="I376" s="452"/>
      <c r="J376" s="454"/>
      <c r="K376" s="452"/>
      <c r="L376" s="564" t="str">
        <f t="shared" si="108"/>
        <v/>
      </c>
      <c r="M376" s="565" t="str">
        <f t="shared" si="109"/>
        <v xml:space="preserve"> </v>
      </c>
      <c r="N376" s="457"/>
      <c r="O376" s="458"/>
      <c r="P376" s="452"/>
      <c r="Q376" s="564" t="str">
        <f t="shared" si="110"/>
        <v/>
      </c>
      <c r="R376" s="590" t="str">
        <f t="shared" si="107"/>
        <v xml:space="preserve"> </v>
      </c>
    </row>
    <row r="377" spans="1:18" x14ac:dyDescent="0.25">
      <c r="A377" s="1078"/>
      <c r="B377" s="588" t="s">
        <v>146</v>
      </c>
      <c r="C377" s="1072"/>
      <c r="D377" s="279"/>
      <c r="E377" s="452"/>
      <c r="F377" s="589" t="str">
        <f>IF(E377=0,"",(E377*$M$10*10^-4))</f>
        <v/>
      </c>
      <c r="G377" s="452"/>
      <c r="H377" s="561" t="str">
        <f t="shared" si="105"/>
        <v/>
      </c>
      <c r="I377" s="452"/>
      <c r="J377" s="454"/>
      <c r="K377" s="452"/>
      <c r="L377" s="564" t="str">
        <f t="shared" si="108"/>
        <v/>
      </c>
      <c r="M377" s="565" t="str">
        <f t="shared" si="109"/>
        <v xml:space="preserve"> </v>
      </c>
      <c r="N377" s="457"/>
      <c r="O377" s="458"/>
      <c r="P377" s="452"/>
      <c r="Q377" s="564" t="str">
        <f t="shared" si="110"/>
        <v/>
      </c>
      <c r="R377" s="590" t="str">
        <f t="shared" si="107"/>
        <v xml:space="preserve"> </v>
      </c>
    </row>
    <row r="378" spans="1:18" x14ac:dyDescent="0.25">
      <c r="A378" s="1078"/>
      <c r="B378" s="588" t="s">
        <v>148</v>
      </c>
      <c r="C378" s="1072"/>
      <c r="D378" s="279"/>
      <c r="E378" s="452"/>
      <c r="F378" s="589" t="str">
        <f>IF(E378=0,"",(E378*$M$10*10^-4))</f>
        <v/>
      </c>
      <c r="G378" s="452"/>
      <c r="H378" s="561" t="str">
        <f t="shared" si="105"/>
        <v/>
      </c>
      <c r="I378" s="452"/>
      <c r="J378" s="454"/>
      <c r="K378" s="452"/>
      <c r="L378" s="564" t="str">
        <f t="shared" si="108"/>
        <v/>
      </c>
      <c r="M378" s="565" t="str">
        <f t="shared" si="109"/>
        <v xml:space="preserve"> </v>
      </c>
      <c r="N378" s="457"/>
      <c r="O378" s="458"/>
      <c r="P378" s="452"/>
      <c r="Q378" s="564" t="str">
        <f t="shared" si="110"/>
        <v/>
      </c>
      <c r="R378" s="590" t="str">
        <f t="shared" si="107"/>
        <v xml:space="preserve"> </v>
      </c>
    </row>
    <row r="379" spans="1:18" x14ac:dyDescent="0.25">
      <c r="A379" s="1078"/>
      <c r="B379" s="588" t="s">
        <v>150</v>
      </c>
      <c r="C379" s="1072"/>
      <c r="D379" s="279"/>
      <c r="E379" s="452"/>
      <c r="F379" s="589" t="str">
        <f>IF(E379=0,"",(E379*$M$10*10^-4))</f>
        <v/>
      </c>
      <c r="G379" s="452"/>
      <c r="H379" s="561" t="str">
        <f t="shared" si="105"/>
        <v/>
      </c>
      <c r="I379" s="452"/>
      <c r="J379" s="454"/>
      <c r="K379" s="452"/>
      <c r="L379" s="564" t="str">
        <f t="shared" si="108"/>
        <v/>
      </c>
      <c r="M379" s="565" t="str">
        <f t="shared" si="109"/>
        <v xml:space="preserve"> </v>
      </c>
      <c r="N379" s="453"/>
      <c r="O379" s="454"/>
      <c r="P379" s="452"/>
      <c r="Q379" s="564" t="str">
        <f t="shared" si="110"/>
        <v/>
      </c>
      <c r="R379" s="590" t="str">
        <f t="shared" si="107"/>
        <v xml:space="preserve"> </v>
      </c>
    </row>
    <row r="380" spans="1:18" ht="15.75" thickBot="1" x14ac:dyDescent="0.3">
      <c r="A380" s="1078"/>
      <c r="B380" s="588" t="s">
        <v>151</v>
      </c>
      <c r="C380" s="1073"/>
      <c r="D380" s="379"/>
      <c r="E380" s="452"/>
      <c r="F380" s="589" t="str">
        <f>IF(E380=0,"",(E380*$M$10*10^-4))</f>
        <v/>
      </c>
      <c r="G380" s="452"/>
      <c r="H380" s="561" t="str">
        <f t="shared" si="105"/>
        <v/>
      </c>
      <c r="I380" s="452"/>
      <c r="J380" s="454"/>
      <c r="K380" s="452"/>
      <c r="L380" s="564" t="str">
        <f t="shared" si="108"/>
        <v/>
      </c>
      <c r="M380" s="565" t="str">
        <f t="shared" si="109"/>
        <v xml:space="preserve"> </v>
      </c>
      <c r="N380" s="453"/>
      <c r="O380" s="454"/>
      <c r="P380" s="452"/>
      <c r="Q380" s="564" t="str">
        <f t="shared" si="110"/>
        <v/>
      </c>
      <c r="R380" s="590" t="str">
        <f t="shared" si="107"/>
        <v xml:space="preserve"> </v>
      </c>
    </row>
    <row r="381" spans="1:18" x14ac:dyDescent="0.25">
      <c r="A381" s="1078"/>
      <c r="B381" s="588" t="s">
        <v>152</v>
      </c>
      <c r="C381" s="1071" t="s">
        <v>232</v>
      </c>
      <c r="D381" s="347"/>
      <c r="E381" s="450"/>
      <c r="F381" s="589" t="str">
        <f>IF(E381=0,"",(E381*$M$10*10^-4))</f>
        <v/>
      </c>
      <c r="G381" s="452"/>
      <c r="H381" s="561" t="str">
        <f t="shared" si="105"/>
        <v/>
      </c>
      <c r="I381" s="348"/>
      <c r="J381" s="215"/>
      <c r="K381" s="348"/>
      <c r="L381" s="564" t="str">
        <f t="shared" si="108"/>
        <v/>
      </c>
      <c r="M381" s="565" t="str">
        <f t="shared" si="109"/>
        <v xml:space="preserve"> </v>
      </c>
      <c r="N381" s="348"/>
      <c r="O381" s="215"/>
      <c r="P381" s="348"/>
      <c r="Q381" s="564" t="str">
        <f t="shared" si="110"/>
        <v/>
      </c>
      <c r="R381" s="590" t="str">
        <f t="shared" si="107"/>
        <v xml:space="preserve"> </v>
      </c>
    </row>
    <row r="382" spans="1:18" x14ac:dyDescent="0.25">
      <c r="A382" s="1078"/>
      <c r="B382" s="588" t="s">
        <v>153</v>
      </c>
      <c r="C382" s="1072"/>
      <c r="D382" s="211"/>
      <c r="E382" s="450"/>
      <c r="F382" s="589" t="str">
        <f>IF(E382=0,"",(E382*$M$10*10^-4))</f>
        <v/>
      </c>
      <c r="G382" s="452"/>
      <c r="H382" s="561" t="str">
        <f t="shared" si="105"/>
        <v/>
      </c>
      <c r="I382" s="348"/>
      <c r="J382" s="215"/>
      <c r="K382" s="348"/>
      <c r="L382" s="564" t="str">
        <f t="shared" si="108"/>
        <v/>
      </c>
      <c r="M382" s="565" t="str">
        <f t="shared" si="109"/>
        <v xml:space="preserve"> </v>
      </c>
      <c r="N382" s="348"/>
      <c r="O382" s="215"/>
      <c r="P382" s="348"/>
      <c r="Q382" s="564" t="str">
        <f>IF(N382=0,"",E382/N382)</f>
        <v/>
      </c>
      <c r="R382" s="590" t="str">
        <f t="shared" si="107"/>
        <v xml:space="preserve"> </v>
      </c>
    </row>
    <row r="383" spans="1:18" ht="15.75" thickBot="1" x14ac:dyDescent="0.3">
      <c r="A383" s="1078"/>
      <c r="B383" s="588" t="s">
        <v>154</v>
      </c>
      <c r="C383" s="1073"/>
      <c r="D383" s="202"/>
      <c r="E383" s="450"/>
      <c r="F383" s="589" t="str">
        <f>IF(E383=0,"",(E383*$M$10*10^-4))</f>
        <v/>
      </c>
      <c r="G383" s="452"/>
      <c r="H383" s="561" t="str">
        <f t="shared" si="105"/>
        <v/>
      </c>
      <c r="I383" s="348"/>
      <c r="J383" s="215"/>
      <c r="K383" s="348"/>
      <c r="L383" s="564" t="str">
        <f t="shared" si="108"/>
        <v/>
      </c>
      <c r="M383" s="565" t="str">
        <f t="shared" si="109"/>
        <v xml:space="preserve"> </v>
      </c>
      <c r="N383" s="348"/>
      <c r="O383" s="215"/>
      <c r="P383" s="348"/>
      <c r="Q383" s="564" t="str">
        <f t="shared" ref="Q383:Q397" si="111">IF(N383=0,"",E383/N383)</f>
        <v/>
      </c>
      <c r="R383" s="590" t="str">
        <f t="shared" si="107"/>
        <v xml:space="preserve"> </v>
      </c>
    </row>
    <row r="384" spans="1:18" x14ac:dyDescent="0.25">
      <c r="A384" s="1078"/>
      <c r="B384" s="588" t="s">
        <v>156</v>
      </c>
      <c r="C384" s="1074" t="s">
        <v>106</v>
      </c>
      <c r="D384" s="365"/>
      <c r="E384" s="450"/>
      <c r="F384" s="589" t="str">
        <f>IF(E384=0,"",(E384*$M$10*10^-4))</f>
        <v/>
      </c>
      <c r="G384" s="450"/>
      <c r="H384" s="561" t="str">
        <f t="shared" si="105"/>
        <v/>
      </c>
      <c r="I384" s="450"/>
      <c r="J384" s="215"/>
      <c r="K384" s="452"/>
      <c r="L384" s="564" t="str">
        <f t="shared" si="108"/>
        <v/>
      </c>
      <c r="M384" s="565" t="str">
        <f t="shared" si="109"/>
        <v xml:space="preserve"> </v>
      </c>
      <c r="N384" s="453"/>
      <c r="O384" s="454"/>
      <c r="P384" s="452"/>
      <c r="Q384" s="564" t="str">
        <f t="shared" si="111"/>
        <v/>
      </c>
      <c r="R384" s="590" t="str">
        <f t="shared" si="107"/>
        <v xml:space="preserve"> </v>
      </c>
    </row>
    <row r="385" spans="1:18" x14ac:dyDescent="0.25">
      <c r="A385" s="1078"/>
      <c r="B385" s="588" t="s">
        <v>158</v>
      </c>
      <c r="C385" s="1075"/>
      <c r="D385" s="291"/>
      <c r="E385" s="450"/>
      <c r="F385" s="589" t="str">
        <f>IF(E385=0,"",(E385*$M$10*10^-4))</f>
        <v/>
      </c>
      <c r="G385" s="450"/>
      <c r="H385" s="561" t="str">
        <f t="shared" si="105"/>
        <v/>
      </c>
      <c r="I385" s="450"/>
      <c r="J385" s="454"/>
      <c r="K385" s="452"/>
      <c r="L385" s="564" t="str">
        <f t="shared" si="108"/>
        <v/>
      </c>
      <c r="M385" s="565" t="str">
        <f t="shared" si="109"/>
        <v xml:space="preserve"> </v>
      </c>
      <c r="N385" s="453"/>
      <c r="O385" s="454"/>
      <c r="P385" s="452"/>
      <c r="Q385" s="564" t="str">
        <f t="shared" si="111"/>
        <v/>
      </c>
      <c r="R385" s="590" t="str">
        <f t="shared" si="107"/>
        <v xml:space="preserve"> </v>
      </c>
    </row>
    <row r="386" spans="1:18" x14ac:dyDescent="0.25">
      <c r="A386" s="1078"/>
      <c r="B386" s="588" t="s">
        <v>159</v>
      </c>
      <c r="C386" s="1075"/>
      <c r="D386" s="291"/>
      <c r="E386" s="450"/>
      <c r="F386" s="589" t="str">
        <f>IF(E386=0,"",(E386*$M$10*10^-4))</f>
        <v/>
      </c>
      <c r="G386" s="450"/>
      <c r="H386" s="561" t="str">
        <f t="shared" si="105"/>
        <v/>
      </c>
      <c r="I386" s="450"/>
      <c r="J386" s="454"/>
      <c r="K386" s="452"/>
      <c r="L386" s="564" t="str">
        <f t="shared" si="108"/>
        <v/>
      </c>
      <c r="M386" s="565" t="str">
        <f t="shared" si="109"/>
        <v xml:space="preserve"> </v>
      </c>
      <c r="N386" s="453"/>
      <c r="O386" s="454"/>
      <c r="P386" s="452"/>
      <c r="Q386" s="564" t="str">
        <f t="shared" si="111"/>
        <v/>
      </c>
      <c r="R386" s="590" t="str">
        <f t="shared" si="107"/>
        <v xml:space="preserve"> </v>
      </c>
    </row>
    <row r="387" spans="1:18" x14ac:dyDescent="0.25">
      <c r="A387" s="1078"/>
      <c r="B387" s="588" t="s">
        <v>160</v>
      </c>
      <c r="C387" s="1075"/>
      <c r="D387" s="247"/>
      <c r="E387" s="450"/>
      <c r="F387" s="589" t="str">
        <f>IF(E387=0,"",(E387*$M$10*10^-4))</f>
        <v/>
      </c>
      <c r="G387" s="450"/>
      <c r="H387" s="561" t="str">
        <f t="shared" si="105"/>
        <v/>
      </c>
      <c r="I387" s="450"/>
      <c r="J387" s="454"/>
      <c r="K387" s="452"/>
      <c r="L387" s="564" t="str">
        <f t="shared" si="108"/>
        <v/>
      </c>
      <c r="M387" s="565" t="str">
        <f t="shared" si="109"/>
        <v xml:space="preserve"> </v>
      </c>
      <c r="N387" s="453"/>
      <c r="O387" s="454"/>
      <c r="P387" s="452"/>
      <c r="Q387" s="564" t="str">
        <f t="shared" si="111"/>
        <v/>
      </c>
      <c r="R387" s="590" t="str">
        <f t="shared" si="107"/>
        <v xml:space="preserve"> </v>
      </c>
    </row>
    <row r="388" spans="1:18" x14ac:dyDescent="0.25">
      <c r="A388" s="1078"/>
      <c r="B388" s="588" t="s">
        <v>161</v>
      </c>
      <c r="C388" s="1075"/>
      <c r="D388" s="291"/>
      <c r="E388" s="450"/>
      <c r="F388" s="589" t="str">
        <f>IF(E388=0,"",(E388*$M$10*10^-4))</f>
        <v/>
      </c>
      <c r="G388" s="450"/>
      <c r="H388" s="561" t="str">
        <f t="shared" si="105"/>
        <v/>
      </c>
      <c r="I388" s="450"/>
      <c r="J388" s="454"/>
      <c r="K388" s="452"/>
      <c r="L388" s="564" t="str">
        <f t="shared" si="108"/>
        <v/>
      </c>
      <c r="M388" s="565" t="str">
        <f t="shared" si="109"/>
        <v xml:space="preserve"> </v>
      </c>
      <c r="N388" s="453"/>
      <c r="O388" s="454"/>
      <c r="P388" s="452"/>
      <c r="Q388" s="564" t="str">
        <f t="shared" si="111"/>
        <v/>
      </c>
      <c r="R388" s="590" t="str">
        <f t="shared" si="107"/>
        <v xml:space="preserve"> </v>
      </c>
    </row>
    <row r="389" spans="1:18" x14ac:dyDescent="0.25">
      <c r="A389" s="1078"/>
      <c r="B389" s="588" t="s">
        <v>162</v>
      </c>
      <c r="C389" s="1075"/>
      <c r="D389" s="375"/>
      <c r="E389" s="450"/>
      <c r="F389" s="589" t="str">
        <f>IF(E389=0,"",(E389*$M$10*10^-4))</f>
        <v/>
      </c>
      <c r="G389" s="450"/>
      <c r="H389" s="561" t="str">
        <f t="shared" si="105"/>
        <v/>
      </c>
      <c r="I389" s="450"/>
      <c r="J389" s="454"/>
      <c r="K389" s="452"/>
      <c r="L389" s="564" t="str">
        <f t="shared" si="108"/>
        <v/>
      </c>
      <c r="M389" s="565" t="str">
        <f t="shared" si="109"/>
        <v xml:space="preserve"> </v>
      </c>
      <c r="N389" s="453"/>
      <c r="O389" s="454"/>
      <c r="P389" s="452"/>
      <c r="Q389" s="564" t="str">
        <f t="shared" si="111"/>
        <v/>
      </c>
      <c r="R389" s="590" t="str">
        <f t="shared" si="107"/>
        <v xml:space="preserve"> </v>
      </c>
    </row>
    <row r="390" spans="1:18" ht="15.75" thickBot="1" x14ac:dyDescent="0.3">
      <c r="A390" s="1078"/>
      <c r="B390" s="588" t="s">
        <v>163</v>
      </c>
      <c r="C390" s="1076"/>
      <c r="D390" s="374"/>
      <c r="E390" s="450"/>
      <c r="F390" s="589" t="str">
        <f>IF(E390=0,"",(E390*$M$10*10^-4))</f>
        <v/>
      </c>
      <c r="G390" s="450"/>
      <c r="H390" s="561" t="str">
        <f t="shared" si="105"/>
        <v/>
      </c>
      <c r="I390" s="450"/>
      <c r="J390" s="459"/>
      <c r="K390" s="452"/>
      <c r="L390" s="564" t="str">
        <f t="shared" si="108"/>
        <v/>
      </c>
      <c r="M390" s="565" t="str">
        <f t="shared" si="109"/>
        <v xml:space="preserve"> </v>
      </c>
      <c r="N390" s="453"/>
      <c r="O390" s="454"/>
      <c r="P390" s="452"/>
      <c r="Q390" s="564" t="str">
        <f t="shared" si="111"/>
        <v/>
      </c>
      <c r="R390" s="590" t="str">
        <f t="shared" si="107"/>
        <v xml:space="preserve"> </v>
      </c>
    </row>
    <row r="391" spans="1:18" x14ac:dyDescent="0.25">
      <c r="A391" s="1078"/>
      <c r="B391" s="588" t="s">
        <v>164</v>
      </c>
      <c r="C391" s="1071" t="s">
        <v>233</v>
      </c>
      <c r="D391" s="247"/>
      <c r="E391" s="450"/>
      <c r="F391" s="589" t="str">
        <f>IF(E391=0,"",(E391*$M$10*10^-4))</f>
        <v/>
      </c>
      <c r="G391" s="450"/>
      <c r="H391" s="561" t="str">
        <f t="shared" si="105"/>
        <v/>
      </c>
      <c r="I391" s="450"/>
      <c r="J391" s="459"/>
      <c r="K391" s="452"/>
      <c r="L391" s="564" t="str">
        <f t="shared" si="108"/>
        <v/>
      </c>
      <c r="M391" s="565" t="str">
        <f t="shared" si="109"/>
        <v xml:space="preserve"> </v>
      </c>
      <c r="N391" s="453"/>
      <c r="O391" s="454"/>
      <c r="P391" s="452"/>
      <c r="Q391" s="564" t="str">
        <f t="shared" si="111"/>
        <v/>
      </c>
      <c r="R391" s="590" t="str">
        <f t="shared" si="107"/>
        <v xml:space="preserve"> </v>
      </c>
    </row>
    <row r="392" spans="1:18" x14ac:dyDescent="0.25">
      <c r="A392" s="1078"/>
      <c r="B392" s="588" t="s">
        <v>165</v>
      </c>
      <c r="C392" s="1072"/>
      <c r="D392" s="372"/>
      <c r="E392" s="450"/>
      <c r="F392" s="589" t="str">
        <f>IF(E392=0,"",(E392*$M$10*10^-4))</f>
        <v/>
      </c>
      <c r="G392" s="450"/>
      <c r="H392" s="561" t="str">
        <f t="shared" si="105"/>
        <v/>
      </c>
      <c r="I392" s="450"/>
      <c r="J392" s="459"/>
      <c r="K392" s="452"/>
      <c r="L392" s="564" t="str">
        <f t="shared" si="108"/>
        <v/>
      </c>
      <c r="M392" s="565" t="str">
        <f t="shared" si="109"/>
        <v xml:space="preserve"> </v>
      </c>
      <c r="N392" s="456"/>
      <c r="O392" s="454"/>
      <c r="P392" s="452"/>
      <c r="Q392" s="564" t="str">
        <f t="shared" si="111"/>
        <v/>
      </c>
      <c r="R392" s="590" t="str">
        <f t="shared" si="107"/>
        <v xml:space="preserve"> </v>
      </c>
    </row>
    <row r="393" spans="1:18" x14ac:dyDescent="0.25">
      <c r="A393" s="1078"/>
      <c r="B393" s="588" t="s">
        <v>166</v>
      </c>
      <c r="C393" s="1072"/>
      <c r="D393" s="372"/>
      <c r="E393" s="450"/>
      <c r="F393" s="589" t="str">
        <f>IF(E393=0,"",(E393*$M$10*10^-4))</f>
        <v/>
      </c>
      <c r="G393" s="450"/>
      <c r="H393" s="561" t="str">
        <f t="shared" si="105"/>
        <v/>
      </c>
      <c r="I393" s="450"/>
      <c r="J393" s="459"/>
      <c r="K393" s="452"/>
      <c r="L393" s="564" t="str">
        <f t="shared" si="108"/>
        <v/>
      </c>
      <c r="M393" s="565" t="str">
        <f t="shared" si="109"/>
        <v xml:space="preserve"> </v>
      </c>
      <c r="N393" s="456"/>
      <c r="O393" s="454"/>
      <c r="P393" s="452"/>
      <c r="Q393" s="564" t="str">
        <f t="shared" si="111"/>
        <v/>
      </c>
      <c r="R393" s="590" t="str">
        <f t="shared" si="107"/>
        <v xml:space="preserve"> </v>
      </c>
    </row>
    <row r="394" spans="1:18" ht="15.75" thickBot="1" x14ac:dyDescent="0.3">
      <c r="A394" s="1078"/>
      <c r="B394" s="588" t="s">
        <v>167</v>
      </c>
      <c r="C394" s="1073"/>
      <c r="D394" s="291"/>
      <c r="E394" s="452"/>
      <c r="F394" s="589" t="str">
        <f>IF(E394=0,"",(E394*$M$10*10^-4))</f>
        <v/>
      </c>
      <c r="G394" s="452"/>
      <c r="H394" s="561" t="str">
        <f t="shared" si="105"/>
        <v/>
      </c>
      <c r="I394" s="452"/>
      <c r="J394" s="454"/>
      <c r="K394" s="452"/>
      <c r="L394" s="564" t="str">
        <f t="shared" si="108"/>
        <v/>
      </c>
      <c r="M394" s="565" t="str">
        <f t="shared" si="109"/>
        <v xml:space="preserve"> </v>
      </c>
      <c r="N394" s="453"/>
      <c r="O394" s="454"/>
      <c r="P394" s="452"/>
      <c r="Q394" s="564" t="str">
        <f t="shared" si="111"/>
        <v/>
      </c>
      <c r="R394" s="590" t="str">
        <f t="shared" si="107"/>
        <v xml:space="preserve"> </v>
      </c>
    </row>
    <row r="395" spans="1:18" x14ac:dyDescent="0.25">
      <c r="A395" s="1078"/>
      <c r="B395" s="588" t="s">
        <v>168</v>
      </c>
      <c r="C395" s="1074" t="s">
        <v>234</v>
      </c>
      <c r="D395" s="365"/>
      <c r="E395" s="460"/>
      <c r="F395" s="589" t="str">
        <f>IF(E395=0,"",(E395*$M$10*10^-4))</f>
        <v/>
      </c>
      <c r="G395" s="460"/>
      <c r="H395" s="561" t="str">
        <f t="shared" si="105"/>
        <v/>
      </c>
      <c r="I395" s="460"/>
      <c r="J395" s="461"/>
      <c r="K395" s="348"/>
      <c r="L395" s="564" t="str">
        <f t="shared" si="108"/>
        <v/>
      </c>
      <c r="M395" s="565" t="str">
        <f t="shared" si="109"/>
        <v xml:space="preserve"> </v>
      </c>
      <c r="N395" s="456"/>
      <c r="O395" s="455"/>
      <c r="P395" s="348"/>
      <c r="Q395" s="564" t="str">
        <f t="shared" si="111"/>
        <v/>
      </c>
      <c r="R395" s="590" t="str">
        <f t="shared" si="107"/>
        <v xml:space="preserve"> </v>
      </c>
    </row>
    <row r="396" spans="1:18" x14ac:dyDescent="0.25">
      <c r="A396" s="1078"/>
      <c r="B396" s="588" t="s">
        <v>169</v>
      </c>
      <c r="C396" s="1075"/>
      <c r="D396" s="291"/>
      <c r="E396" s="450"/>
      <c r="F396" s="589" t="str">
        <f>IF(E396=0,"",(E396*$M$10*10^-4))</f>
        <v/>
      </c>
      <c r="G396" s="450"/>
      <c r="H396" s="561" t="str">
        <f t="shared" si="105"/>
        <v/>
      </c>
      <c r="I396" s="450"/>
      <c r="J396" s="454"/>
      <c r="K396" s="452"/>
      <c r="L396" s="564" t="str">
        <f t="shared" si="108"/>
        <v/>
      </c>
      <c r="M396" s="565" t="str">
        <f t="shared" si="109"/>
        <v xml:space="preserve"> </v>
      </c>
      <c r="N396" s="453"/>
      <c r="O396" s="454"/>
      <c r="P396" s="452"/>
      <c r="Q396" s="564" t="str">
        <f t="shared" si="111"/>
        <v/>
      </c>
      <c r="R396" s="590" t="str">
        <f t="shared" si="107"/>
        <v xml:space="preserve"> </v>
      </c>
    </row>
    <row r="397" spans="1:18" x14ac:dyDescent="0.25">
      <c r="A397" s="1078"/>
      <c r="B397" s="588" t="s">
        <v>170</v>
      </c>
      <c r="C397" s="1075"/>
      <c r="D397" s="291"/>
      <c r="E397" s="450"/>
      <c r="F397" s="589" t="str">
        <f>IF(E397=0,"",(E397*$M$10*10^-4))</f>
        <v/>
      </c>
      <c r="G397" s="450"/>
      <c r="H397" s="561" t="str">
        <f t="shared" si="105"/>
        <v/>
      </c>
      <c r="I397" s="450"/>
      <c r="J397" s="454"/>
      <c r="K397" s="452"/>
      <c r="L397" s="564" t="str">
        <f t="shared" si="108"/>
        <v/>
      </c>
      <c r="M397" s="565" t="str">
        <f t="shared" si="109"/>
        <v xml:space="preserve"> </v>
      </c>
      <c r="N397" s="453"/>
      <c r="O397" s="454"/>
      <c r="P397" s="452"/>
      <c r="Q397" s="564" t="str">
        <f t="shared" si="111"/>
        <v/>
      </c>
      <c r="R397" s="590" t="str">
        <f t="shared" si="107"/>
        <v xml:space="preserve"> </v>
      </c>
    </row>
    <row r="398" spans="1:18" x14ac:dyDescent="0.25">
      <c r="A398" s="1078"/>
      <c r="B398" s="588" t="s">
        <v>171</v>
      </c>
      <c r="C398" s="1075"/>
      <c r="D398" s="291"/>
      <c r="E398" s="450"/>
      <c r="F398" s="589" t="str">
        <f>IF(E398=0,"",(E398*$M$10*10^-4))</f>
        <v/>
      </c>
      <c r="G398" s="450"/>
      <c r="H398" s="561" t="str">
        <f t="shared" si="105"/>
        <v/>
      </c>
      <c r="I398" s="450"/>
      <c r="J398" s="215"/>
      <c r="K398" s="452"/>
      <c r="L398" s="564" t="str">
        <f t="shared" si="108"/>
        <v/>
      </c>
      <c r="M398" s="565" t="str">
        <f t="shared" si="109"/>
        <v xml:space="preserve"> </v>
      </c>
      <c r="N398" s="453"/>
      <c r="O398" s="454"/>
      <c r="P398" s="452"/>
      <c r="Q398" s="564" t="str">
        <f>IF(N398=0,"",E398/N398)</f>
        <v/>
      </c>
      <c r="R398" s="590" t="str">
        <f t="shared" si="107"/>
        <v xml:space="preserve"> </v>
      </c>
    </row>
    <row r="399" spans="1:18" x14ac:dyDescent="0.25">
      <c r="A399" s="1078"/>
      <c r="B399" s="588" t="s">
        <v>172</v>
      </c>
      <c r="C399" s="1075"/>
      <c r="D399" s="291"/>
      <c r="E399" s="450"/>
      <c r="F399" s="589" t="str">
        <f>IF(E399=0,"",(E399*$M$10*10^-4))</f>
        <v/>
      </c>
      <c r="G399" s="450"/>
      <c r="H399" s="561" t="str">
        <f t="shared" si="105"/>
        <v/>
      </c>
      <c r="I399" s="450"/>
      <c r="J399" s="454"/>
      <c r="K399" s="452"/>
      <c r="L399" s="564" t="str">
        <f t="shared" si="108"/>
        <v/>
      </c>
      <c r="M399" s="565" t="str">
        <f t="shared" si="109"/>
        <v xml:space="preserve"> </v>
      </c>
      <c r="N399" s="453"/>
      <c r="O399" s="454"/>
      <c r="P399" s="452"/>
      <c r="Q399" s="564" t="str">
        <f>IF(N399=0,"",E399/N399)</f>
        <v/>
      </c>
      <c r="R399" s="590" t="str">
        <f t="shared" si="107"/>
        <v xml:space="preserve"> </v>
      </c>
    </row>
    <row r="400" spans="1:18" x14ac:dyDescent="0.25">
      <c r="A400" s="1078"/>
      <c r="B400" s="588" t="s">
        <v>173</v>
      </c>
      <c r="C400" s="1075"/>
      <c r="D400" s="372"/>
      <c r="E400" s="450"/>
      <c r="F400" s="589" t="str">
        <f>IF(E400=0,"",(E400*$M$10*10^-4))</f>
        <v/>
      </c>
      <c r="G400" s="450"/>
      <c r="H400" s="561" t="str">
        <f t="shared" si="105"/>
        <v/>
      </c>
      <c r="I400" s="450"/>
      <c r="J400" s="454"/>
      <c r="K400" s="452"/>
      <c r="L400" s="564" t="str">
        <f t="shared" si="108"/>
        <v/>
      </c>
      <c r="M400" s="565" t="str">
        <f t="shared" si="109"/>
        <v xml:space="preserve"> </v>
      </c>
      <c r="N400" s="453"/>
      <c r="O400" s="454"/>
      <c r="P400" s="452"/>
      <c r="Q400" s="564" t="str">
        <f>IF(N400=0,"",E400/N400)</f>
        <v/>
      </c>
      <c r="R400" s="590" t="str">
        <f t="shared" si="107"/>
        <v xml:space="preserve"> </v>
      </c>
    </row>
    <row r="401" spans="1:18" ht="15.75" thickBot="1" x14ac:dyDescent="0.3">
      <c r="A401" s="1079"/>
      <c r="B401" s="591" t="s">
        <v>174</v>
      </c>
      <c r="C401" s="1076"/>
      <c r="D401" s="374"/>
      <c r="E401" s="463"/>
      <c r="F401" s="592" t="str">
        <f>IF(E401=0,"",(E401*$M$10*10^-4))</f>
        <v/>
      </c>
      <c r="G401" s="463"/>
      <c r="H401" s="593" t="str">
        <f t="shared" si="105"/>
        <v/>
      </c>
      <c r="I401" s="463"/>
      <c r="J401" s="466"/>
      <c r="K401" s="463"/>
      <c r="L401" s="571" t="str">
        <f t="shared" si="108"/>
        <v/>
      </c>
      <c r="M401" s="594" t="str">
        <f t="shared" si="109"/>
        <v xml:space="preserve"> </v>
      </c>
      <c r="N401" s="469"/>
      <c r="O401" s="470"/>
      <c r="P401" s="463"/>
      <c r="Q401" s="571" t="str">
        <f>IF(N401=0,"",E401/N401)</f>
        <v/>
      </c>
      <c r="R401" s="594" t="str">
        <f t="shared" si="107"/>
        <v xml:space="preserve"> </v>
      </c>
    </row>
    <row r="402" spans="1:18" x14ac:dyDescent="0.25">
      <c r="A402" s="56"/>
      <c r="B402" s="595"/>
      <c r="C402" s="56"/>
      <c r="D402" s="596"/>
      <c r="E402" s="597"/>
      <c r="F402" s="597"/>
      <c r="G402" s="597"/>
      <c r="H402" s="598"/>
      <c r="I402" s="597"/>
      <c r="J402" s="598"/>
      <c r="K402" s="597"/>
      <c r="L402" s="599"/>
      <c r="M402" s="152"/>
      <c r="N402" s="597"/>
      <c r="O402" s="598"/>
      <c r="P402" s="597"/>
      <c r="Q402" s="599"/>
      <c r="R402" s="152"/>
    </row>
    <row r="403" spans="1:18" x14ac:dyDescent="0.25">
      <c r="A403" s="56"/>
      <c r="B403" s="595"/>
      <c r="C403" s="600"/>
      <c r="D403" s="601"/>
      <c r="E403" s="597"/>
      <c r="F403" s="597"/>
      <c r="G403" s="597"/>
      <c r="H403" s="598"/>
      <c r="I403" s="597"/>
      <c r="J403" s="598"/>
      <c r="K403" s="597"/>
      <c r="L403" s="599"/>
      <c r="M403" s="152"/>
      <c r="N403" s="597"/>
      <c r="O403" s="598"/>
      <c r="P403" s="597"/>
      <c r="Q403" s="599"/>
      <c r="R403" s="152"/>
    </row>
    <row r="404" spans="1:18" x14ac:dyDescent="0.25">
      <c r="A404" s="56"/>
      <c r="B404" s="595"/>
      <c r="C404" s="600"/>
      <c r="D404" s="601"/>
      <c r="E404" s="597"/>
      <c r="F404" s="597"/>
      <c r="G404" s="597"/>
      <c r="H404" s="598"/>
      <c r="I404" s="597"/>
      <c r="J404" s="598"/>
      <c r="K404" s="597"/>
      <c r="L404" s="599"/>
      <c r="M404" s="152"/>
      <c r="N404" s="597"/>
      <c r="O404" s="598"/>
      <c r="P404" s="597"/>
      <c r="Q404" s="599"/>
      <c r="R404" s="152"/>
    </row>
    <row r="405" spans="1:18" x14ac:dyDescent="0.25">
      <c r="A405" s="56"/>
      <c r="B405" s="595"/>
      <c r="C405" s="600"/>
      <c r="D405" s="601"/>
      <c r="E405" s="597"/>
      <c r="F405" s="597"/>
      <c r="G405" s="597"/>
      <c r="H405" s="598"/>
      <c r="I405" s="597"/>
      <c r="J405" s="598"/>
      <c r="K405" s="597"/>
      <c r="L405" s="599"/>
      <c r="M405" s="152"/>
      <c r="N405" s="597"/>
      <c r="O405" s="598"/>
      <c r="P405" s="597"/>
      <c r="Q405" s="599"/>
      <c r="R405" s="152"/>
    </row>
    <row r="406" spans="1:18" x14ac:dyDescent="0.25">
      <c r="A406" s="56"/>
      <c r="B406" s="595"/>
      <c r="C406" s="600"/>
      <c r="D406" s="601"/>
      <c r="E406" s="597"/>
      <c r="F406" s="597"/>
      <c r="G406" s="597"/>
      <c r="H406" s="598"/>
      <c r="I406" s="597"/>
      <c r="J406" s="598"/>
      <c r="K406" s="597"/>
      <c r="L406" s="599"/>
      <c r="M406" s="152"/>
      <c r="N406" s="597"/>
      <c r="O406" s="598"/>
      <c r="P406" s="597"/>
      <c r="Q406" s="599"/>
      <c r="R406" s="152"/>
    </row>
    <row r="407" spans="1:18" x14ac:dyDescent="0.25">
      <c r="A407" s="56"/>
      <c r="B407" s="595"/>
      <c r="C407" s="600"/>
      <c r="D407" s="601"/>
      <c r="E407" s="597"/>
      <c r="F407" s="597"/>
      <c r="G407" s="597"/>
      <c r="H407" s="598"/>
      <c r="I407" s="597"/>
      <c r="J407" s="598"/>
      <c r="K407" s="597"/>
      <c r="L407" s="599"/>
      <c r="M407" s="152"/>
      <c r="N407" s="597"/>
      <c r="O407" s="598"/>
      <c r="P407" s="597"/>
      <c r="Q407" s="599"/>
      <c r="R407" s="152"/>
    </row>
    <row r="408" spans="1:18" x14ac:dyDescent="0.25">
      <c r="A408" s="56"/>
      <c r="B408" s="595"/>
      <c r="C408" s="600"/>
      <c r="D408" s="601"/>
      <c r="E408" s="597"/>
      <c r="F408" s="597"/>
      <c r="G408" s="597"/>
      <c r="H408" s="598"/>
      <c r="I408" s="597"/>
      <c r="J408" s="598"/>
      <c r="K408" s="597"/>
      <c r="L408" s="599"/>
      <c r="M408" s="152"/>
      <c r="N408" s="597"/>
      <c r="O408" s="598"/>
      <c r="P408" s="597"/>
      <c r="Q408" s="599"/>
      <c r="R408" s="152"/>
    </row>
    <row r="409" spans="1:18" x14ac:dyDescent="0.25">
      <c r="A409" s="56"/>
      <c r="B409" s="595"/>
      <c r="C409" s="600"/>
      <c r="D409" s="601"/>
      <c r="E409" s="597"/>
      <c r="F409" s="597"/>
      <c r="G409" s="597"/>
      <c r="H409" s="598"/>
      <c r="I409" s="597"/>
      <c r="J409" s="598"/>
      <c r="K409" s="597"/>
      <c r="L409" s="599"/>
      <c r="M409" s="152"/>
      <c r="N409" s="597"/>
      <c r="O409" s="598"/>
      <c r="P409" s="597"/>
      <c r="Q409" s="599"/>
      <c r="R409" s="152"/>
    </row>
    <row r="410" spans="1:18" x14ac:dyDescent="0.25">
      <c r="A410" s="56"/>
      <c r="B410" s="595"/>
      <c r="C410" s="600"/>
      <c r="D410" s="596"/>
      <c r="E410" s="597"/>
      <c r="F410" s="597"/>
      <c r="G410" s="597"/>
      <c r="H410" s="598"/>
      <c r="I410" s="597"/>
      <c r="J410" s="598"/>
      <c r="K410" s="597"/>
      <c r="L410" s="599"/>
      <c r="M410" s="152"/>
      <c r="N410" s="597"/>
      <c r="O410" s="598"/>
      <c r="P410" s="597"/>
      <c r="Q410" s="599"/>
      <c r="R410" s="152"/>
    </row>
    <row r="411" spans="1:18" x14ac:dyDescent="0.25">
      <c r="A411" s="56"/>
      <c r="B411" s="595"/>
      <c r="C411" s="600"/>
      <c r="D411" s="596"/>
      <c r="E411" s="597"/>
      <c r="F411" s="597"/>
      <c r="G411" s="597"/>
      <c r="H411" s="598"/>
      <c r="I411" s="597"/>
      <c r="J411" s="598"/>
      <c r="K411" s="597"/>
      <c r="L411" s="599"/>
      <c r="M411" s="152"/>
      <c r="N411" s="597"/>
      <c r="O411" s="598"/>
      <c r="P411" s="597"/>
      <c r="Q411" s="599"/>
      <c r="R411" s="152"/>
    </row>
  </sheetData>
  <mergeCells count="202">
    <mergeCell ref="N339:O339"/>
    <mergeCell ref="P339:R339"/>
    <mergeCell ref="G38:H38"/>
    <mergeCell ref="I131:M131"/>
    <mergeCell ref="I199:M199"/>
    <mergeCell ref="I267:M267"/>
    <mergeCell ref="I335:M335"/>
    <mergeCell ref="G335:H335"/>
    <mergeCell ref="G339:H339"/>
    <mergeCell ref="I339:J339"/>
    <mergeCell ref="K339:M339"/>
    <mergeCell ref="P203:R203"/>
    <mergeCell ref="N203:O203"/>
    <mergeCell ref="K203:M203"/>
    <mergeCell ref="I203:J203"/>
    <mergeCell ref="G203:H203"/>
    <mergeCell ref="G271:H271"/>
    <mergeCell ref="G267:H267"/>
    <mergeCell ref="I271:J271"/>
    <mergeCell ref="K271:M271"/>
    <mergeCell ref="N271:O271"/>
    <mergeCell ref="P271:R271"/>
    <mergeCell ref="I42:J42"/>
    <mergeCell ref="K42:M42"/>
    <mergeCell ref="C73:C80"/>
    <mergeCell ref="C81:C96"/>
    <mergeCell ref="C208:C210"/>
    <mergeCell ref="C214:C216"/>
    <mergeCell ref="C217:C219"/>
    <mergeCell ref="A267:D268"/>
    <mergeCell ref="N42:O42"/>
    <mergeCell ref="P42:R42"/>
    <mergeCell ref="G42:H42"/>
    <mergeCell ref="G135:H135"/>
    <mergeCell ref="I135:J135"/>
    <mergeCell ref="K135:M135"/>
    <mergeCell ref="N135:O135"/>
    <mergeCell ref="P135:R135"/>
    <mergeCell ref="G131:H131"/>
    <mergeCell ref="L268:M269"/>
    <mergeCell ref="C97:C101"/>
    <mergeCell ref="C102:C116"/>
    <mergeCell ref="C117:C122"/>
    <mergeCell ref="C123:C129"/>
    <mergeCell ref="A160:A197"/>
    <mergeCell ref="A131:D132"/>
    <mergeCell ref="C160:C162"/>
    <mergeCell ref="C163:C169"/>
    <mergeCell ref="C384:C390"/>
    <mergeCell ref="L336:M337"/>
    <mergeCell ref="A341:A361"/>
    <mergeCell ref="C341:C343"/>
    <mergeCell ref="C344:C346"/>
    <mergeCell ref="C347:C349"/>
    <mergeCell ref="C350:C352"/>
    <mergeCell ref="C353:C355"/>
    <mergeCell ref="C273:C275"/>
    <mergeCell ref="C276:C278"/>
    <mergeCell ref="C279:C281"/>
    <mergeCell ref="C282:C284"/>
    <mergeCell ref="C285:C287"/>
    <mergeCell ref="A296:A333"/>
    <mergeCell ref="C323:C326"/>
    <mergeCell ref="C327:C333"/>
    <mergeCell ref="A273:A293"/>
    <mergeCell ref="C381:C383"/>
    <mergeCell ref="A335:D336"/>
    <mergeCell ref="C364:C366"/>
    <mergeCell ref="C367:C373"/>
    <mergeCell ref="C374:C380"/>
    <mergeCell ref="C356:C358"/>
    <mergeCell ref="C359:C361"/>
    <mergeCell ref="C170:C176"/>
    <mergeCell ref="C177:C179"/>
    <mergeCell ref="C180:C186"/>
    <mergeCell ref="C187:C190"/>
    <mergeCell ref="C191:C197"/>
    <mergeCell ref="A228:A265"/>
    <mergeCell ref="C245:C247"/>
    <mergeCell ref="L200:M201"/>
    <mergeCell ref="C205:C207"/>
    <mergeCell ref="C228:C230"/>
    <mergeCell ref="C231:C237"/>
    <mergeCell ref="C238:C244"/>
    <mergeCell ref="C248:C254"/>
    <mergeCell ref="C255:C258"/>
    <mergeCell ref="C223:C225"/>
    <mergeCell ref="A199:D200"/>
    <mergeCell ref="A73:A101"/>
    <mergeCell ref="P17:P18"/>
    <mergeCell ref="D19:D21"/>
    <mergeCell ref="E19:E21"/>
    <mergeCell ref="C220:C222"/>
    <mergeCell ref="C143:C145"/>
    <mergeCell ref="C211:C213"/>
    <mergeCell ref="C152:C154"/>
    <mergeCell ref="C155:C157"/>
    <mergeCell ref="A38:D39"/>
    <mergeCell ref="I38:M38"/>
    <mergeCell ref="L39:M40"/>
    <mergeCell ref="A41:O41"/>
    <mergeCell ref="B43:C43"/>
    <mergeCell ref="A44:A65"/>
    <mergeCell ref="C44:C46"/>
    <mergeCell ref="C47:C49"/>
    <mergeCell ref="C50:C52"/>
    <mergeCell ref="C53:C55"/>
    <mergeCell ref="C56:C58"/>
    <mergeCell ref="C59:C61"/>
    <mergeCell ref="C62:C65"/>
    <mergeCell ref="A66:R66"/>
    <mergeCell ref="C68:C72"/>
    <mergeCell ref="F19:F21"/>
    <mergeCell ref="O19:O20"/>
    <mergeCell ref="P19:P20"/>
    <mergeCell ref="F12:G12"/>
    <mergeCell ref="I12:J12"/>
    <mergeCell ref="K12:L12"/>
    <mergeCell ref="N12:O12"/>
    <mergeCell ref="C13:R13"/>
    <mergeCell ref="A14:A25"/>
    <mergeCell ref="B14:C25"/>
    <mergeCell ref="O14:P14"/>
    <mergeCell ref="D15:D17"/>
    <mergeCell ref="E15:E17"/>
    <mergeCell ref="O21:O22"/>
    <mergeCell ref="P21:P22"/>
    <mergeCell ref="D22:D24"/>
    <mergeCell ref="E22:E24"/>
    <mergeCell ref="F22:F24"/>
    <mergeCell ref="O23:O25"/>
    <mergeCell ref="P23:P25"/>
    <mergeCell ref="F15:F17"/>
    <mergeCell ref="O15:O16"/>
    <mergeCell ref="P15:P16"/>
    <mergeCell ref="O17:O18"/>
    <mergeCell ref="P5:Q5"/>
    <mergeCell ref="F6:G6"/>
    <mergeCell ref="I6:J6"/>
    <mergeCell ref="K6:L6"/>
    <mergeCell ref="N6:O6"/>
    <mergeCell ref="P6:Q12"/>
    <mergeCell ref="F7:G7"/>
    <mergeCell ref="I7:J7"/>
    <mergeCell ref="F8:G8"/>
    <mergeCell ref="I8:J8"/>
    <mergeCell ref="K8:L8"/>
    <mergeCell ref="N8:O8"/>
    <mergeCell ref="F10:G10"/>
    <mergeCell ref="I10:J10"/>
    <mergeCell ref="K10:L10"/>
    <mergeCell ref="N10:O10"/>
    <mergeCell ref="F11:G11"/>
    <mergeCell ref="N11:O11"/>
    <mergeCell ref="A1:A12"/>
    <mergeCell ref="B1:D3"/>
    <mergeCell ref="E1:G2"/>
    <mergeCell ref="H1:J2"/>
    <mergeCell ref="K1:L2"/>
    <mergeCell ref="N1:N2"/>
    <mergeCell ref="B4:Q4"/>
    <mergeCell ref="B5:D12"/>
    <mergeCell ref="F5:G5"/>
    <mergeCell ref="I5:J5"/>
    <mergeCell ref="K7:L7"/>
    <mergeCell ref="N7:O7"/>
    <mergeCell ref="K5:L5"/>
    <mergeCell ref="N5:O5"/>
    <mergeCell ref="O1:Q1"/>
    <mergeCell ref="O2:P2"/>
    <mergeCell ref="E3:G3"/>
    <mergeCell ref="H3:J3"/>
    <mergeCell ref="K3:L3"/>
    <mergeCell ref="O3:P3"/>
    <mergeCell ref="F9:G9"/>
    <mergeCell ref="I9:J9"/>
    <mergeCell ref="K9:L9"/>
    <mergeCell ref="N9:O9"/>
    <mergeCell ref="C391:C394"/>
    <mergeCell ref="C395:C401"/>
    <mergeCell ref="A364:A401"/>
    <mergeCell ref="G28:H28"/>
    <mergeCell ref="I28:J28"/>
    <mergeCell ref="E28:F28"/>
    <mergeCell ref="K28:L28"/>
    <mergeCell ref="N28:O28"/>
    <mergeCell ref="P28:Q28"/>
    <mergeCell ref="C259:C265"/>
    <mergeCell ref="C288:C290"/>
    <mergeCell ref="C291:C293"/>
    <mergeCell ref="C296:C298"/>
    <mergeCell ref="C299:C305"/>
    <mergeCell ref="C306:C312"/>
    <mergeCell ref="C313:C315"/>
    <mergeCell ref="C316:C322"/>
    <mergeCell ref="L132:M133"/>
    <mergeCell ref="A137:A157"/>
    <mergeCell ref="C137:C139"/>
    <mergeCell ref="C140:C142"/>
    <mergeCell ref="C146:C148"/>
    <mergeCell ref="C149:C151"/>
    <mergeCell ref="A130:R130"/>
  </mergeCells>
  <phoneticPr fontId="40" type="noConversion"/>
  <dataValidations disablePrompts="1" count="3">
    <dataValidation type="list" allowBlank="1" showInputMessage="1" showErrorMessage="1" sqref="N3">
      <formula1>$AG$5:$AG$11</formula1>
    </dataValidation>
    <dataValidation type="list" allowBlank="1" showInputMessage="1" showErrorMessage="1" sqref="G40 G204:G225 K205:K225 P205:P225 K364:K411 G363:G411 G340:G361 K296:K333 P296:P333 G227:G265 P228:P265 K228:K265 P160:P197 G159:G197 K160:K197 P364:P411 P273:P293 K273:K293 P137:P157 G136:G157 G43:G65 P44:P65 K137:K157 K44:K65 G272:G293 P341:P361 K341:K361 G337 G295:G333 G269 G201 G133 G67:G129 K68:K129 P68:P129">
      <formula1>$X$10:$X$12</formula1>
    </dataValidation>
    <dataValidation type="list" allowBlank="1" showInputMessage="1" showErrorMessage="1" sqref="M3">
      <formula1>$AK$5:$AK$13</formula1>
    </dataValidation>
  </dataValidations>
  <hyperlinks>
    <hyperlink ref="R1" location="Menu!A1" display="Menu"/>
    <hyperlink ref="C44:C46" location="'Autobus urbani LV2'!A1" display="Autobus urbani"/>
    <hyperlink ref="C47:C49" location="'Tram-Filobus LV2'!A1" display="Tram-Filobus"/>
    <hyperlink ref="C50:C52" location="'Metropolitana-Treni LV2'!A1" display="Metropolitana/Treni "/>
    <hyperlink ref="C53:C55" location="'Autobus extraurbani LV2'!A1" display="Autobus extraurbani"/>
    <hyperlink ref="C56:C58" location="'Trasporto a Fune LV2'!A1" display="Trasporto a fune"/>
    <hyperlink ref="C59:C61" location="'Trasporto su acqua LV2'!A1" display="Trasporto su acqua"/>
    <hyperlink ref="C62:C65" location="'Mobilità alternativa LV2'!A1" display="Mobilità alternativa"/>
    <hyperlink ref="C68:C72" location="'Autobus urbani LV2'!A1" display="Autobus urbani"/>
    <hyperlink ref="C73:C80" location="'Tram-Filobus LV2'!A1" display="Tram-filobus"/>
    <hyperlink ref="C81:C96" location="'Metropolitana-Treni LV2'!A1" display="Metropolitana/Treni "/>
    <hyperlink ref="C97:C101" location="'Autobus extraurbani LV2'!A1" display="Autobus extraurbani"/>
    <hyperlink ref="C102:C116" location="'Trasporto a Fune LV2'!A1" display="Trasporto a fune"/>
    <hyperlink ref="C117:C122" location="'Trasporto su acqua LV2'!A1" display="Trasporto su acqua"/>
    <hyperlink ref="C123:C129" location="'Mobilità alternativa LV2'!A1" display="Impianti di traslazione"/>
    <hyperlink ref="C137:C139" location="'Autobus urbani LV2'!A1" display="Autobus urbani"/>
    <hyperlink ref="C160:C162" location="'Autobus urbani LV2'!A1" display="Autobus urbani"/>
    <hyperlink ref="C163:C169" location="'Tram-Filobus LV2'!A1" display="Tram-filobus"/>
    <hyperlink ref="C170:C176" location="'Metropolitana-Treni urbani LV2'!A1" display="Metropolitana"/>
    <hyperlink ref="C177:C179" location="'Autobus extraurbani LV2'!A1" display="Autobus extraurbani"/>
    <hyperlink ref="C180:C186" location="'Trasporto a Fune LV2'!A1" display="Trasporto a fune"/>
    <hyperlink ref="C187:C190" location="'Trasporto su acqua LV2'!A1" display="Trasporto navale"/>
    <hyperlink ref="C191:C197" location="'Mobilità alternativa LV2'!A1" display="Mobilità alternativa"/>
    <hyperlink ref="C205:C207" location="'Autobus urbani LV2'!A1" display="Autobus urbani"/>
    <hyperlink ref="C208:C210" location="'Tram-Filobus LV2'!A1" display="Tram-Filobus"/>
    <hyperlink ref="C214:C216" location="'Autobus extraurbani LV2'!A1" display="Autobus extraurbani"/>
    <hyperlink ref="C228:C230" location="'Autobus urbani LV2'!A1" display="Autobus urbani"/>
    <hyperlink ref="C231:C237" location="'Tram-Filobus LV2'!A1" display="Tram-filobus"/>
    <hyperlink ref="C238:C244" location="'Metropolitana-Treni urbani LV2'!A1" display="Metropolitana"/>
    <hyperlink ref="C245:C247" location="'Autobus extraurbani LV2'!A1" display="Autobus extraurbani"/>
    <hyperlink ref="C248:C254" location="'Trasporto a Fune LV2'!A1" display="Trasporto a fune"/>
    <hyperlink ref="C255:C258" location="'Trasporto su acqua LV2'!A1" display="Trasporto navale"/>
    <hyperlink ref="C259:C265" location="'Mobilità alternativa LV2'!A1" display="Mobilità alternativa"/>
    <hyperlink ref="C273:C275" location="'Autobus urbani LV2'!A1" display="Autobus urbani"/>
    <hyperlink ref="C296:C298" location="'Autobus urbani LV2'!A1" display="Autobus urbani"/>
    <hyperlink ref="C299:C305" location="'Tram-Filobus LV2'!A1" display="Tram-filobus"/>
    <hyperlink ref="C306:C312" location="'Metropolitana-Treni urbani LV2'!A1" display="Metropolitana"/>
    <hyperlink ref="C313:C315" location="'Autobus extraurbani LV4'!A1" display="Autobus extraurbani"/>
    <hyperlink ref="C316:C322" location="'Trasporto a Fune LV2'!A1" display="Trasporto a fune"/>
    <hyperlink ref="C323:C326" location="'Trasporto su acqua LV2'!A1" display="Trasporto navale"/>
    <hyperlink ref="C327:C333" location="'Mobilità alternativa LV2'!A1" display="Mobilità alternativa"/>
    <hyperlink ref="C341:C343" location="'Autobus urbani LV2'!A1" display="Autobus urbani"/>
    <hyperlink ref="C364:C366" location="'Autobus urbani LV2'!A1" display="Autobus urbani"/>
    <hyperlink ref="C367:C373" location="'Tram-Filobus LV2'!A1" display="Tram-filobus"/>
    <hyperlink ref="C374:C380" location="'Metropolitana-Treni urbani LV2'!A1" display="Metropolitana"/>
    <hyperlink ref="C381:C383" location="'Autobus extraurbani LV2'!A1" display="Autobus extraurbani"/>
    <hyperlink ref="C384:C390" location="'Trasporto a Fune LV2'!A1" display="Trasporto a fune"/>
    <hyperlink ref="C391:C394" location="'Trasporto su acqua LV2'!A1" display="Trasporto navale"/>
    <hyperlink ref="C395:C401" location="'Mobilità alternativa LV2'!A1" display="Mobilità alternativa"/>
    <hyperlink ref="C211:C213" location="'Metropolitana-Treni LV2'!A1" display="Treni"/>
    <hyperlink ref="C140:C142" location="'Tram-Filobus LV2'!A1" display="Tram-Filobus"/>
    <hyperlink ref="C143:C145" location="'Metropolitana-Treni LV2'!A1" display="Metropolitana"/>
    <hyperlink ref="C146:C148" location="'Autobus extraurbani LV2'!A1" display="Autobus extraurbani"/>
    <hyperlink ref="C149:C151" location="'Trasporto a Fune LV2'!A1" display="Trasporto a fune"/>
    <hyperlink ref="C152:C154" location="'Trasporto su acqua LV2'!A1" display="Trasporto su acqua"/>
    <hyperlink ref="C155:C157" location="'Mobilità alternativa LV2'!A1" display="Mobilità alternativa"/>
    <hyperlink ref="C217:C219" location="'Trasporto a Fune LV2'!A1" display="Trasporto a fune"/>
    <hyperlink ref="C220:C222" location="'Trasporto su acqua LV2'!A1" display="Trasporto su acqua"/>
    <hyperlink ref="C223:C225" location="'Mobilità alternativa LV2'!A1" display="Mobilità alternativa"/>
    <hyperlink ref="C276:C278" location="'Tram-Filobus LV2'!A1" display="Tram-Filobus"/>
    <hyperlink ref="C279:C281" location="'Metropolitana-Treni LV2'!A1" display="Metropolitana-Treni"/>
    <hyperlink ref="C282:C284" location="'Autobus extraurbani LV2'!A1" display="Autobus extraurbani"/>
    <hyperlink ref="C285:C287" location="'Trasporto a Fune LV2'!A1" display="Trasporto a fune"/>
    <hyperlink ref="C288:C290" location="'Trasporto su acqua LV2'!A1" display="Trasporto su acqua"/>
    <hyperlink ref="C291:C293" location="'Mobilità alternativa LV2'!A1" display="Mobilità alternativa"/>
    <hyperlink ref="C344:C346" location="'Tram-Filobus LV2'!A1" display="Tram-Filobus"/>
    <hyperlink ref="C347:C349" location="'Metropolitana-Treni LV2'!A1" display="Metropolitana-Treni"/>
    <hyperlink ref="C350:C352" location="'Autobus extraurbani LV2'!A1" display="Autobus extraurbani"/>
    <hyperlink ref="C353:C355" location="'Trasporto a Fune LV2'!A1" display="Trasporto a fune"/>
    <hyperlink ref="C356:C358" location="'Trasporto su acqua LV2'!A1" display="Trasporto su acqua"/>
    <hyperlink ref="C359:C361" location="'Mobilità alternativa LV2'!A1" display="Mobilità alternativa"/>
  </hyperlink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1"/>
  <sheetViews>
    <sheetView topLeftCell="L1" zoomScale="80" zoomScaleNormal="80" workbookViewId="0">
      <selection activeCell="AE5" sqref="AE5:AG10"/>
    </sheetView>
  </sheetViews>
  <sheetFormatPr defaultRowHeight="15" x14ac:dyDescent="0.25"/>
  <cols>
    <col min="1" max="1" width="29.85546875" style="38" customWidth="1"/>
    <col min="2" max="2" width="20" style="38" customWidth="1"/>
    <col min="3" max="3" width="23.7109375" style="38" customWidth="1"/>
    <col min="4" max="4" width="23.42578125" style="38" customWidth="1"/>
    <col min="5" max="5" width="24.7109375" style="38" customWidth="1"/>
    <col min="6" max="6" width="29.7109375" style="38" customWidth="1"/>
    <col min="7" max="7" width="26.28515625" style="38" customWidth="1"/>
    <col min="8" max="8" width="19.85546875" style="38" customWidth="1"/>
    <col min="9" max="9" width="19.140625" style="38" customWidth="1"/>
    <col min="10" max="11" width="23.7109375" style="38" customWidth="1"/>
    <col min="12" max="12" width="24.42578125" style="38" customWidth="1"/>
    <col min="13" max="13" width="18.42578125" style="38" customWidth="1"/>
    <col min="14" max="14" width="19.140625" style="38" customWidth="1"/>
    <col min="15" max="15" width="18" style="38" customWidth="1"/>
    <col min="16" max="17" width="19.140625" style="38" customWidth="1"/>
    <col min="18" max="18" width="16.28515625" style="38" customWidth="1"/>
    <col min="19" max="19" width="10.5703125" style="38" customWidth="1"/>
    <col min="20" max="20" width="17" style="38" customWidth="1"/>
    <col min="21" max="21" width="23.140625" style="38" customWidth="1"/>
    <col min="22" max="22" width="26.5703125" style="38" customWidth="1"/>
    <col min="23" max="23" width="24.85546875" style="38" customWidth="1"/>
    <col min="24" max="24" width="12.7109375" style="38" customWidth="1"/>
    <col min="25" max="25" width="24.5703125" style="38" customWidth="1"/>
    <col min="26" max="26" width="28" style="38" customWidth="1"/>
    <col min="27" max="27" width="29.140625" style="38" customWidth="1"/>
    <col min="28" max="28" width="23" style="38" customWidth="1"/>
    <col min="29" max="29" width="9.140625" style="38"/>
    <col min="30" max="30" width="9.140625" style="38" customWidth="1"/>
    <col min="31" max="31" width="14.7109375" style="38" customWidth="1"/>
    <col min="32" max="32" width="12.28515625" style="38" bestFit="1" customWidth="1"/>
    <col min="33" max="33" width="10.85546875" style="38" customWidth="1"/>
    <col min="34" max="35" width="9.140625" style="38" customWidth="1"/>
    <col min="36" max="36" width="9.140625" style="38"/>
    <col min="37" max="38" width="9.140625" style="38" customWidth="1"/>
    <col min="39" max="16384" width="9.140625" style="38"/>
  </cols>
  <sheetData>
    <row r="1" spans="1:38" ht="19.5" thickBot="1" x14ac:dyDescent="0.35">
      <c r="A1" s="602" t="s">
        <v>20</v>
      </c>
      <c r="B1" s="603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</row>
    <row r="2" spans="1:38" ht="19.5" thickBot="1" x14ac:dyDescent="0.35">
      <c r="A2" s="1342" t="s">
        <v>0</v>
      </c>
      <c r="B2" s="1342"/>
      <c r="C2" s="1342"/>
      <c r="D2" s="1342"/>
      <c r="E2" s="1342"/>
      <c r="F2" s="1342"/>
      <c r="G2" s="1342"/>
      <c r="H2" s="1342"/>
      <c r="I2" s="1342"/>
      <c r="J2" s="1342"/>
      <c r="K2" s="1342"/>
      <c r="L2" s="1342"/>
      <c r="M2" s="1342"/>
      <c r="N2" s="1342"/>
      <c r="O2" s="1342"/>
      <c r="P2" s="1342"/>
      <c r="Q2" s="1343"/>
      <c r="R2" s="1339" t="s">
        <v>1</v>
      </c>
      <c r="S2" s="1340"/>
      <c r="T2" s="1340"/>
      <c r="U2" s="1340"/>
      <c r="V2" s="1341"/>
      <c r="W2" s="1339" t="s">
        <v>2</v>
      </c>
      <c r="X2" s="1340"/>
      <c r="Y2" s="1340"/>
      <c r="Z2" s="1340"/>
      <c r="AA2" s="1340"/>
      <c r="AB2" s="1341"/>
    </row>
    <row r="3" spans="1:38" ht="93" customHeight="1" thickBot="1" x14ac:dyDescent="0.3">
      <c r="A3" s="605" t="s">
        <v>21</v>
      </c>
      <c r="B3" s="605" t="s">
        <v>22</v>
      </c>
      <c r="C3" s="606" t="s">
        <v>23</v>
      </c>
      <c r="D3" s="606" t="s">
        <v>359</v>
      </c>
      <c r="E3" s="606" t="s">
        <v>568</v>
      </c>
      <c r="F3" s="606" t="s">
        <v>24</v>
      </c>
      <c r="G3" s="607" t="s">
        <v>25</v>
      </c>
      <c r="H3" s="606" t="s">
        <v>26</v>
      </c>
      <c r="I3" s="606" t="s">
        <v>27</v>
      </c>
      <c r="J3" s="608" t="s">
        <v>491</v>
      </c>
      <c r="K3" s="608" t="s">
        <v>490</v>
      </c>
      <c r="L3" s="608" t="s">
        <v>28</v>
      </c>
      <c r="M3" s="608" t="s">
        <v>556</v>
      </c>
      <c r="N3" s="606" t="s">
        <v>608</v>
      </c>
      <c r="O3" s="606" t="s">
        <v>320</v>
      </c>
      <c r="P3" s="609" t="s">
        <v>352</v>
      </c>
      <c r="Q3" s="610" t="s">
        <v>360</v>
      </c>
      <c r="R3" s="1337" t="s">
        <v>361</v>
      </c>
      <c r="S3" s="1338"/>
      <c r="T3" s="611" t="s">
        <v>362</v>
      </c>
      <c r="U3" s="612" t="s">
        <v>240</v>
      </c>
      <c r="V3" s="613" t="s">
        <v>363</v>
      </c>
      <c r="W3" s="1337" t="s">
        <v>442</v>
      </c>
      <c r="X3" s="1338"/>
      <c r="Y3" s="605" t="s">
        <v>364</v>
      </c>
      <c r="Z3" s="614" t="s">
        <v>366</v>
      </c>
      <c r="AA3" s="612" t="s">
        <v>365</v>
      </c>
      <c r="AB3" s="613" t="s">
        <v>494</v>
      </c>
    </row>
    <row r="4" spans="1:38" s="623" customFormat="1" ht="18" customHeight="1" x14ac:dyDescent="0.25">
      <c r="A4" s="615" t="s">
        <v>432</v>
      </c>
      <c r="B4" s="616"/>
      <c r="C4" s="616"/>
      <c r="D4" s="616"/>
      <c r="E4" s="616"/>
      <c r="F4" s="616"/>
      <c r="G4" s="617"/>
      <c r="H4" s="616"/>
      <c r="I4" s="616"/>
      <c r="J4" s="616"/>
      <c r="K4" s="616"/>
      <c r="L4" s="616"/>
      <c r="M4" s="616"/>
      <c r="N4" s="616"/>
      <c r="O4" s="618">
        <f>'Autobus urbani LV2'!M4</f>
        <v>0</v>
      </c>
      <c r="P4" s="618">
        <f>'Autobus urbani LV2'!F10</f>
        <v>0</v>
      </c>
      <c r="Q4" s="618">
        <f>'Autobus urbani LV2'!G10</f>
        <v>0</v>
      </c>
      <c r="R4" s="619"/>
      <c r="S4" s="619"/>
      <c r="T4" s="620">
        <f>'Autobus urbani LV2'!G16</f>
        <v>0</v>
      </c>
      <c r="U4" s="620">
        <f>'Autobus urbani LV2'!H16</f>
        <v>0</v>
      </c>
      <c r="V4" s="620">
        <f>IFERROR('Autobus urbani LV2'!G16+'Autobus urbani LV2'!H16," ")</f>
        <v>0</v>
      </c>
      <c r="W4" s="621"/>
      <c r="X4" s="621"/>
      <c r="Y4" s="621"/>
      <c r="Z4" s="621"/>
      <c r="AA4" s="621"/>
      <c r="AB4" s="622"/>
    </row>
    <row r="5" spans="1:38" x14ac:dyDescent="0.25">
      <c r="A5" s="624"/>
      <c r="B5" s="625"/>
      <c r="C5" s="626" t="s">
        <v>552</v>
      </c>
      <c r="D5" s="624"/>
      <c r="E5" s="627"/>
      <c r="F5" s="628"/>
      <c r="G5" s="624"/>
      <c r="H5" s="624"/>
      <c r="I5" s="624"/>
      <c r="J5" s="629"/>
      <c r="K5" s="629"/>
      <c r="L5" s="630"/>
      <c r="M5" s="631"/>
      <c r="N5" s="627"/>
      <c r="O5" s="632" t="str">
        <f>IF(N5*Q5&gt;0,N5*Q5,"")</f>
        <v/>
      </c>
      <c r="P5" s="627"/>
      <c r="Q5" s="633"/>
      <c r="R5" s="633">
        <v>1000</v>
      </c>
      <c r="S5" s="634" t="str">
        <f>IF($C5="","",VLOOKUP($C5,$AE$5:$AG$10,2,FALSE))</f>
        <v>kg</v>
      </c>
      <c r="T5" s="634">
        <f>IF($C5="","",VLOOKUP($C5,$AE$5:$AG$10,3,FALSE)*R5)</f>
        <v>1.2250000000000001</v>
      </c>
      <c r="U5" s="635"/>
      <c r="V5" s="636" t="str">
        <f>IF(U5*0.000187&gt;0,(U5*0.000187)+T5," ")</f>
        <v xml:space="preserve"> </v>
      </c>
      <c r="W5" s="636" t="str">
        <f>IFERROR(R5/Q5," ")</f>
        <v xml:space="preserve"> </v>
      </c>
      <c r="X5" s="636" t="str">
        <f>IF(S5="","",S5&amp;"/km")</f>
        <v>kg/km</v>
      </c>
      <c r="Y5" s="636" t="str">
        <f>IFERROR(T5/Q5," ")</f>
        <v xml:space="preserve"> </v>
      </c>
      <c r="Z5" s="636" t="str">
        <f>IFERROR(T5/O5," ")</f>
        <v xml:space="preserve"> </v>
      </c>
      <c r="AA5" s="636" t="str">
        <f>IFERROR(V5/Q5," ")</f>
        <v xml:space="preserve"> </v>
      </c>
      <c r="AB5" s="637" t="str">
        <f>IFERROR(V5/O5," ")</f>
        <v xml:space="preserve"> </v>
      </c>
      <c r="AE5" s="38" t="s">
        <v>57</v>
      </c>
      <c r="AF5" s="38" t="s">
        <v>547</v>
      </c>
      <c r="AG5" s="38">
        <v>8.5999999999999998E-4</v>
      </c>
      <c r="AH5" s="38">
        <f>IF(C5="Metano",1,0)</f>
        <v>1</v>
      </c>
      <c r="AI5" s="38">
        <f>SUM(AH5:AH570)</f>
        <v>1</v>
      </c>
      <c r="AK5" s="38">
        <f>IF(C5="Elettrico",1,0)+IF(C5="Ibrido",1,0)</f>
        <v>0</v>
      </c>
      <c r="AL5" s="38">
        <f>SUM(AK5:AK570)</f>
        <v>0</v>
      </c>
    </row>
    <row r="6" spans="1:38" x14ac:dyDescent="0.25">
      <c r="A6" s="638"/>
      <c r="B6" s="639"/>
      <c r="C6" s="626"/>
      <c r="D6" s="638"/>
      <c r="E6" s="640"/>
      <c r="F6" s="640"/>
      <c r="G6" s="640"/>
      <c r="H6" s="624"/>
      <c r="I6" s="624"/>
      <c r="J6" s="629"/>
      <c r="K6" s="629"/>
      <c r="L6" s="641"/>
      <c r="M6" s="642"/>
      <c r="N6" s="640"/>
      <c r="O6" s="632" t="str">
        <f t="shared" ref="O6:O69" si="0">IF(N6*Q6&gt;0,N6*Q6,"")</f>
        <v/>
      </c>
      <c r="P6" s="640"/>
      <c r="Q6" s="643"/>
      <c r="R6" s="643"/>
      <c r="S6" s="634" t="str">
        <f t="shared" ref="S6:S69" si="1">IF($C6="","",VLOOKUP($C6,$AE$5:$AG$10,2,FALSE))</f>
        <v/>
      </c>
      <c r="T6" s="634" t="str">
        <f t="shared" ref="T6:T69" si="2">IF($C6="","",VLOOKUP($C6,$AE$5:$AG$10,3,FALSE)*R6)</f>
        <v/>
      </c>
      <c r="U6" s="644"/>
      <c r="V6" s="636" t="str">
        <f t="shared" ref="V6:V69" si="3">IF(U6*0.000187&gt;0,(U6*0.000187)+T6," ")</f>
        <v xml:space="preserve"> </v>
      </c>
      <c r="W6" s="636" t="str">
        <f t="shared" ref="W6:W69" si="4">IFERROR(R6/Q6," ")</f>
        <v xml:space="preserve"> </v>
      </c>
      <c r="X6" s="636" t="str">
        <f t="shared" ref="X6:X69" si="5">IF(S6="","",S6&amp;"/km")</f>
        <v/>
      </c>
      <c r="Y6" s="636" t="str">
        <f t="shared" ref="Y6:Y69" si="6">IFERROR(T6/Q6," ")</f>
        <v xml:space="preserve"> </v>
      </c>
      <c r="Z6" s="636" t="str">
        <f t="shared" ref="Z6:Z69" si="7">IFERROR(T6/O6," ")</f>
        <v xml:space="preserve"> </v>
      </c>
      <c r="AA6" s="636" t="str">
        <f t="shared" ref="AA6:AA69" si="8">IFERROR(V6/Q6," ")</f>
        <v xml:space="preserve"> </v>
      </c>
      <c r="AB6" s="637" t="str">
        <f t="shared" ref="AB6:AB69" si="9">IFERROR(V6/O6," ")</f>
        <v xml:space="preserve"> </v>
      </c>
      <c r="AE6" s="38" t="s">
        <v>552</v>
      </c>
      <c r="AF6" s="38" t="s">
        <v>196</v>
      </c>
      <c r="AG6" s="38">
        <f>1.225*10^-3</f>
        <v>1.2250000000000002E-3</v>
      </c>
      <c r="AH6" s="38">
        <f t="shared" ref="AH6:AH69" si="10">IF(C6="Metano",1,0)</f>
        <v>0</v>
      </c>
      <c r="AK6" s="38">
        <f t="shared" ref="AK6:AK69" si="11">IF(C6="Elettrico",1,0)+IF(C6="Ibrido",1,0)</f>
        <v>0</v>
      </c>
    </row>
    <row r="7" spans="1:38" x14ac:dyDescent="0.25">
      <c r="A7" s="638"/>
      <c r="B7" s="639"/>
      <c r="C7" s="626"/>
      <c r="D7" s="638"/>
      <c r="E7" s="640"/>
      <c r="F7" s="640"/>
      <c r="G7" s="640"/>
      <c r="H7" s="624"/>
      <c r="I7" s="624"/>
      <c r="J7" s="629"/>
      <c r="K7" s="629"/>
      <c r="L7" s="642"/>
      <c r="M7" s="642"/>
      <c r="N7" s="640"/>
      <c r="O7" s="632" t="str">
        <f t="shared" si="0"/>
        <v/>
      </c>
      <c r="P7" s="640"/>
      <c r="Q7" s="643"/>
      <c r="R7" s="643"/>
      <c r="S7" s="634" t="str">
        <f t="shared" si="1"/>
        <v/>
      </c>
      <c r="T7" s="634" t="str">
        <f t="shared" si="2"/>
        <v/>
      </c>
      <c r="U7" s="644"/>
      <c r="V7" s="636" t="str">
        <f t="shared" si="3"/>
        <v xml:space="preserve"> </v>
      </c>
      <c r="W7" s="636" t="str">
        <f t="shared" si="4"/>
        <v xml:space="preserve"> </v>
      </c>
      <c r="X7" s="636" t="str">
        <f t="shared" si="5"/>
        <v/>
      </c>
      <c r="Y7" s="636" t="str">
        <f t="shared" si="6"/>
        <v xml:space="preserve"> </v>
      </c>
      <c r="Z7" s="636" t="str">
        <f>IFERROR(T7/O7," ")</f>
        <v xml:space="preserve"> </v>
      </c>
      <c r="AA7" s="636" t="str">
        <f t="shared" si="8"/>
        <v xml:space="preserve"> </v>
      </c>
      <c r="AB7" s="637" t="str">
        <f t="shared" si="9"/>
        <v xml:space="preserve"> </v>
      </c>
      <c r="AE7" s="38" t="s">
        <v>58</v>
      </c>
      <c r="AF7" s="38" t="s">
        <v>549</v>
      </c>
      <c r="AG7" s="38">
        <f>0.765*10^-3</f>
        <v>7.6500000000000005E-4</v>
      </c>
      <c r="AH7" s="38">
        <f t="shared" si="10"/>
        <v>0</v>
      </c>
      <c r="AK7" s="38">
        <f t="shared" si="11"/>
        <v>0</v>
      </c>
    </row>
    <row r="8" spans="1:38" x14ac:dyDescent="0.25">
      <c r="A8" s="638"/>
      <c r="B8" s="639"/>
      <c r="C8" s="626"/>
      <c r="D8" s="638"/>
      <c r="E8" s="640"/>
      <c r="F8" s="640"/>
      <c r="G8" s="640"/>
      <c r="H8" s="624"/>
      <c r="I8" s="624"/>
      <c r="J8" s="629"/>
      <c r="K8" s="629"/>
      <c r="L8" s="642"/>
      <c r="M8" s="642"/>
      <c r="N8" s="640"/>
      <c r="O8" s="632" t="str">
        <f t="shared" si="0"/>
        <v/>
      </c>
      <c r="P8" s="640"/>
      <c r="Q8" s="643"/>
      <c r="R8" s="643"/>
      <c r="S8" s="634" t="str">
        <f t="shared" si="1"/>
        <v/>
      </c>
      <c r="T8" s="634" t="str">
        <f t="shared" si="2"/>
        <v/>
      </c>
      <c r="U8" s="644"/>
      <c r="V8" s="636" t="str">
        <f t="shared" si="3"/>
        <v xml:space="preserve"> </v>
      </c>
      <c r="W8" s="636" t="str">
        <f t="shared" si="4"/>
        <v xml:space="preserve"> </v>
      </c>
      <c r="X8" s="636" t="str">
        <f t="shared" si="5"/>
        <v/>
      </c>
      <c r="Y8" s="636" t="str">
        <f t="shared" si="6"/>
        <v xml:space="preserve"> </v>
      </c>
      <c r="Z8" s="636" t="str">
        <f t="shared" si="7"/>
        <v xml:space="preserve"> </v>
      </c>
      <c r="AA8" s="636" t="str">
        <f t="shared" si="8"/>
        <v xml:space="preserve"> </v>
      </c>
      <c r="AB8" s="637" t="str">
        <f>IFERROR(V8/O8," ")</f>
        <v xml:space="preserve"> </v>
      </c>
      <c r="AE8" s="38" t="s">
        <v>56</v>
      </c>
      <c r="AF8" s="38" t="s">
        <v>550</v>
      </c>
      <c r="AG8" s="38">
        <f>0.616*10^-3</f>
        <v>6.1600000000000001E-4</v>
      </c>
      <c r="AH8" s="38">
        <f t="shared" si="10"/>
        <v>0</v>
      </c>
      <c r="AK8" s="38">
        <f t="shared" si="11"/>
        <v>0</v>
      </c>
    </row>
    <row r="9" spans="1:38" x14ac:dyDescent="0.25">
      <c r="A9" s="638"/>
      <c r="B9" s="639"/>
      <c r="C9" s="626"/>
      <c r="D9" s="638"/>
      <c r="E9" s="640"/>
      <c r="F9" s="628"/>
      <c r="G9" s="640"/>
      <c r="H9" s="624"/>
      <c r="I9" s="624"/>
      <c r="J9" s="629"/>
      <c r="K9" s="629"/>
      <c r="L9" s="642"/>
      <c r="M9" s="642"/>
      <c r="N9" s="640"/>
      <c r="O9" s="632" t="str">
        <f t="shared" si="0"/>
        <v/>
      </c>
      <c r="P9" s="640"/>
      <c r="Q9" s="643"/>
      <c r="R9" s="643"/>
      <c r="S9" s="634" t="str">
        <f t="shared" si="1"/>
        <v/>
      </c>
      <c r="T9" s="634" t="str">
        <f t="shared" si="2"/>
        <v/>
      </c>
      <c r="U9" s="644"/>
      <c r="V9" s="636" t="str">
        <f t="shared" si="3"/>
        <v xml:space="preserve"> </v>
      </c>
      <c r="W9" s="636" t="str">
        <f t="shared" si="4"/>
        <v xml:space="preserve"> </v>
      </c>
      <c r="X9" s="636" t="str">
        <f t="shared" si="5"/>
        <v/>
      </c>
      <c r="Y9" s="636" t="str">
        <f t="shared" si="6"/>
        <v xml:space="preserve"> </v>
      </c>
      <c r="Z9" s="636" t="str">
        <f t="shared" si="7"/>
        <v xml:space="preserve"> </v>
      </c>
      <c r="AA9" s="636" t="str">
        <f t="shared" si="8"/>
        <v xml:space="preserve"> </v>
      </c>
      <c r="AB9" s="637" t="str">
        <f t="shared" si="9"/>
        <v xml:space="preserve"> </v>
      </c>
      <c r="AE9" s="38" t="s">
        <v>554</v>
      </c>
      <c r="AF9" s="38" t="s">
        <v>51</v>
      </c>
      <c r="AG9" s="38">
        <f>0.187*10^-3</f>
        <v>1.8699999999999999E-4</v>
      </c>
      <c r="AH9" s="38">
        <f t="shared" si="10"/>
        <v>0</v>
      </c>
      <c r="AK9" s="38">
        <f t="shared" si="11"/>
        <v>0</v>
      </c>
    </row>
    <row r="10" spans="1:38" x14ac:dyDescent="0.25">
      <c r="A10" s="638"/>
      <c r="B10" s="639"/>
      <c r="C10" s="626"/>
      <c r="D10" s="638"/>
      <c r="E10" s="640"/>
      <c r="F10" s="640"/>
      <c r="G10" s="640"/>
      <c r="H10" s="624"/>
      <c r="I10" s="624"/>
      <c r="J10" s="629"/>
      <c r="K10" s="629"/>
      <c r="L10" s="642"/>
      <c r="M10" s="642"/>
      <c r="N10" s="640"/>
      <c r="O10" s="632" t="str">
        <f t="shared" si="0"/>
        <v/>
      </c>
      <c r="P10" s="640"/>
      <c r="Q10" s="643"/>
      <c r="R10" s="643"/>
      <c r="S10" s="634" t="str">
        <f t="shared" si="1"/>
        <v/>
      </c>
      <c r="T10" s="634" t="str">
        <f t="shared" si="2"/>
        <v/>
      </c>
      <c r="U10" s="644"/>
      <c r="V10" s="636" t="str">
        <f t="shared" si="3"/>
        <v xml:space="preserve"> </v>
      </c>
      <c r="W10" s="636" t="str">
        <f t="shared" si="4"/>
        <v xml:space="preserve"> </v>
      </c>
      <c r="X10" s="636" t="str">
        <f t="shared" si="5"/>
        <v/>
      </c>
      <c r="Y10" s="636" t="str">
        <f t="shared" si="6"/>
        <v xml:space="preserve"> </v>
      </c>
      <c r="Z10" s="636" t="str">
        <f t="shared" si="7"/>
        <v xml:space="preserve"> </v>
      </c>
      <c r="AA10" s="636" t="str">
        <f t="shared" si="8"/>
        <v xml:space="preserve"> </v>
      </c>
      <c r="AB10" s="637" t="str">
        <f t="shared" si="9"/>
        <v xml:space="preserve"> </v>
      </c>
      <c r="AE10" s="38" t="s">
        <v>553</v>
      </c>
      <c r="AF10" s="38" t="s">
        <v>551</v>
      </c>
      <c r="AG10" s="38">
        <f>0.86*10^-3</f>
        <v>8.5999999999999998E-4</v>
      </c>
      <c r="AH10" s="38">
        <f t="shared" si="10"/>
        <v>0</v>
      </c>
      <c r="AK10" s="38">
        <f t="shared" si="11"/>
        <v>0</v>
      </c>
    </row>
    <row r="11" spans="1:38" x14ac:dyDescent="0.25">
      <c r="A11" s="638"/>
      <c r="B11" s="639"/>
      <c r="C11" s="626"/>
      <c r="D11" s="638"/>
      <c r="E11" s="640"/>
      <c r="F11" s="640"/>
      <c r="G11" s="640"/>
      <c r="H11" s="624"/>
      <c r="I11" s="624"/>
      <c r="J11" s="629"/>
      <c r="K11" s="629"/>
      <c r="L11" s="642"/>
      <c r="M11" s="642"/>
      <c r="N11" s="640"/>
      <c r="O11" s="632" t="str">
        <f t="shared" si="0"/>
        <v/>
      </c>
      <c r="P11" s="640"/>
      <c r="Q11" s="643"/>
      <c r="R11" s="643"/>
      <c r="S11" s="634" t="str">
        <f t="shared" si="1"/>
        <v/>
      </c>
      <c r="T11" s="634" t="str">
        <f t="shared" si="2"/>
        <v/>
      </c>
      <c r="U11" s="644"/>
      <c r="V11" s="636" t="str">
        <f t="shared" si="3"/>
        <v xml:space="preserve"> </v>
      </c>
      <c r="W11" s="636" t="str">
        <f t="shared" si="4"/>
        <v xml:space="preserve"> </v>
      </c>
      <c r="X11" s="636" t="str">
        <f t="shared" si="5"/>
        <v/>
      </c>
      <c r="Y11" s="636" t="str">
        <f t="shared" si="6"/>
        <v xml:space="preserve"> </v>
      </c>
      <c r="Z11" s="636" t="str">
        <f t="shared" si="7"/>
        <v xml:space="preserve"> </v>
      </c>
      <c r="AA11" s="636" t="str">
        <f t="shared" si="8"/>
        <v xml:space="preserve"> </v>
      </c>
      <c r="AB11" s="637" t="str">
        <f t="shared" si="9"/>
        <v xml:space="preserve"> </v>
      </c>
      <c r="AH11" s="38">
        <f t="shared" si="10"/>
        <v>0</v>
      </c>
      <c r="AK11" s="38">
        <f t="shared" si="11"/>
        <v>0</v>
      </c>
    </row>
    <row r="12" spans="1:38" x14ac:dyDescent="0.25">
      <c r="A12" s="638"/>
      <c r="B12" s="639"/>
      <c r="C12" s="626"/>
      <c r="D12" s="638"/>
      <c r="E12" s="640"/>
      <c r="F12" s="640"/>
      <c r="G12" s="640"/>
      <c r="H12" s="624"/>
      <c r="I12" s="624"/>
      <c r="J12" s="629"/>
      <c r="K12" s="629"/>
      <c r="L12" s="642"/>
      <c r="M12" s="642"/>
      <c r="N12" s="640"/>
      <c r="O12" s="632" t="str">
        <f t="shared" si="0"/>
        <v/>
      </c>
      <c r="P12" s="640"/>
      <c r="Q12" s="643"/>
      <c r="R12" s="643"/>
      <c r="S12" s="634" t="str">
        <f t="shared" si="1"/>
        <v/>
      </c>
      <c r="T12" s="634" t="str">
        <f t="shared" si="2"/>
        <v/>
      </c>
      <c r="U12" s="644"/>
      <c r="V12" s="636" t="str">
        <f t="shared" si="3"/>
        <v xml:space="preserve"> </v>
      </c>
      <c r="W12" s="636" t="str">
        <f t="shared" si="4"/>
        <v xml:space="preserve"> </v>
      </c>
      <c r="X12" s="636" t="str">
        <f t="shared" si="5"/>
        <v/>
      </c>
      <c r="Y12" s="636" t="str">
        <f t="shared" si="6"/>
        <v xml:space="preserve"> </v>
      </c>
      <c r="Z12" s="636" t="str">
        <f t="shared" si="7"/>
        <v xml:space="preserve"> </v>
      </c>
      <c r="AA12" s="636" t="str">
        <f t="shared" si="8"/>
        <v xml:space="preserve"> </v>
      </c>
      <c r="AB12" s="637" t="str">
        <f t="shared" si="9"/>
        <v xml:space="preserve"> </v>
      </c>
      <c r="AH12" s="38">
        <f t="shared" si="10"/>
        <v>0</v>
      </c>
      <c r="AK12" s="38">
        <f t="shared" si="11"/>
        <v>0</v>
      </c>
    </row>
    <row r="13" spans="1:38" x14ac:dyDescent="0.25">
      <c r="A13" s="638"/>
      <c r="B13" s="639"/>
      <c r="C13" s="626"/>
      <c r="D13" s="638"/>
      <c r="E13" s="640"/>
      <c r="F13" s="628"/>
      <c r="G13" s="640"/>
      <c r="H13" s="624"/>
      <c r="I13" s="624"/>
      <c r="J13" s="629"/>
      <c r="K13" s="629"/>
      <c r="L13" s="642"/>
      <c r="M13" s="642"/>
      <c r="N13" s="640"/>
      <c r="O13" s="632" t="str">
        <f t="shared" si="0"/>
        <v/>
      </c>
      <c r="P13" s="640"/>
      <c r="Q13" s="643"/>
      <c r="R13" s="643"/>
      <c r="S13" s="634" t="str">
        <f t="shared" si="1"/>
        <v/>
      </c>
      <c r="T13" s="634" t="str">
        <f t="shared" si="2"/>
        <v/>
      </c>
      <c r="U13" s="644"/>
      <c r="V13" s="636" t="str">
        <f t="shared" si="3"/>
        <v xml:space="preserve"> </v>
      </c>
      <c r="W13" s="636" t="str">
        <f t="shared" si="4"/>
        <v xml:space="preserve"> </v>
      </c>
      <c r="X13" s="636" t="str">
        <f t="shared" si="5"/>
        <v/>
      </c>
      <c r="Y13" s="636" t="str">
        <f t="shared" si="6"/>
        <v xml:space="preserve"> </v>
      </c>
      <c r="Z13" s="636" t="str">
        <f t="shared" si="7"/>
        <v xml:space="preserve"> </v>
      </c>
      <c r="AA13" s="636" t="str">
        <f t="shared" si="8"/>
        <v xml:space="preserve"> </v>
      </c>
      <c r="AB13" s="637" t="str">
        <f t="shared" si="9"/>
        <v xml:space="preserve"> </v>
      </c>
      <c r="AH13" s="38">
        <f t="shared" si="10"/>
        <v>0</v>
      </c>
      <c r="AK13" s="38">
        <f t="shared" si="11"/>
        <v>0</v>
      </c>
    </row>
    <row r="14" spans="1:38" x14ac:dyDescent="0.25">
      <c r="A14" s="638"/>
      <c r="B14" s="639"/>
      <c r="C14" s="626"/>
      <c r="D14" s="638"/>
      <c r="E14" s="640"/>
      <c r="F14" s="640"/>
      <c r="G14" s="640"/>
      <c r="H14" s="624"/>
      <c r="I14" s="624"/>
      <c r="J14" s="629"/>
      <c r="K14" s="629"/>
      <c r="L14" s="642"/>
      <c r="M14" s="642"/>
      <c r="N14" s="640"/>
      <c r="O14" s="632" t="str">
        <f t="shared" si="0"/>
        <v/>
      </c>
      <c r="P14" s="640"/>
      <c r="Q14" s="643"/>
      <c r="R14" s="643"/>
      <c r="S14" s="634" t="str">
        <f t="shared" si="1"/>
        <v/>
      </c>
      <c r="T14" s="634" t="str">
        <f t="shared" si="2"/>
        <v/>
      </c>
      <c r="U14" s="644"/>
      <c r="V14" s="636" t="str">
        <f t="shared" si="3"/>
        <v xml:space="preserve"> </v>
      </c>
      <c r="W14" s="636" t="str">
        <f t="shared" si="4"/>
        <v xml:space="preserve"> </v>
      </c>
      <c r="X14" s="636" t="str">
        <f t="shared" si="5"/>
        <v/>
      </c>
      <c r="Y14" s="636" t="str">
        <f t="shared" si="6"/>
        <v xml:space="preserve"> </v>
      </c>
      <c r="Z14" s="636" t="str">
        <f t="shared" si="7"/>
        <v xml:space="preserve"> </v>
      </c>
      <c r="AA14" s="636" t="str">
        <f t="shared" si="8"/>
        <v xml:space="preserve"> </v>
      </c>
      <c r="AB14" s="637" t="str">
        <f t="shared" si="9"/>
        <v xml:space="preserve"> </v>
      </c>
      <c r="AH14" s="38">
        <f t="shared" si="10"/>
        <v>0</v>
      </c>
      <c r="AK14" s="38">
        <f t="shared" si="11"/>
        <v>0</v>
      </c>
    </row>
    <row r="15" spans="1:38" x14ac:dyDescent="0.25">
      <c r="A15" s="638"/>
      <c r="B15" s="639"/>
      <c r="C15" s="626"/>
      <c r="D15" s="638"/>
      <c r="E15" s="640"/>
      <c r="F15" s="640"/>
      <c r="G15" s="640"/>
      <c r="H15" s="624"/>
      <c r="I15" s="624"/>
      <c r="J15" s="629"/>
      <c r="K15" s="629"/>
      <c r="L15" s="642"/>
      <c r="M15" s="642"/>
      <c r="N15" s="640"/>
      <c r="O15" s="632" t="str">
        <f t="shared" si="0"/>
        <v/>
      </c>
      <c r="P15" s="640"/>
      <c r="Q15" s="643"/>
      <c r="R15" s="643"/>
      <c r="S15" s="634" t="str">
        <f t="shared" si="1"/>
        <v/>
      </c>
      <c r="T15" s="634" t="str">
        <f t="shared" si="2"/>
        <v/>
      </c>
      <c r="U15" s="644"/>
      <c r="V15" s="636" t="str">
        <f t="shared" si="3"/>
        <v xml:space="preserve"> </v>
      </c>
      <c r="W15" s="636" t="str">
        <f t="shared" si="4"/>
        <v xml:space="preserve"> </v>
      </c>
      <c r="X15" s="636" t="str">
        <f t="shared" si="5"/>
        <v/>
      </c>
      <c r="Y15" s="636" t="str">
        <f t="shared" si="6"/>
        <v xml:space="preserve"> </v>
      </c>
      <c r="Z15" s="636" t="str">
        <f t="shared" si="7"/>
        <v xml:space="preserve"> </v>
      </c>
      <c r="AA15" s="636" t="str">
        <f t="shared" si="8"/>
        <v xml:space="preserve"> </v>
      </c>
      <c r="AB15" s="637" t="str">
        <f t="shared" si="9"/>
        <v xml:space="preserve"> </v>
      </c>
      <c r="AH15" s="38">
        <f t="shared" si="10"/>
        <v>0</v>
      </c>
      <c r="AK15" s="38">
        <f t="shared" si="11"/>
        <v>0</v>
      </c>
    </row>
    <row r="16" spans="1:38" x14ac:dyDescent="0.25">
      <c r="A16" s="638"/>
      <c r="B16" s="639"/>
      <c r="C16" s="626"/>
      <c r="D16" s="638"/>
      <c r="E16" s="640"/>
      <c r="F16" s="640"/>
      <c r="G16" s="640"/>
      <c r="H16" s="624"/>
      <c r="I16" s="624"/>
      <c r="J16" s="629"/>
      <c r="K16" s="629"/>
      <c r="L16" s="642"/>
      <c r="M16" s="642"/>
      <c r="N16" s="640"/>
      <c r="O16" s="632" t="str">
        <f t="shared" si="0"/>
        <v/>
      </c>
      <c r="P16" s="640"/>
      <c r="Q16" s="643"/>
      <c r="R16" s="643"/>
      <c r="S16" s="634" t="str">
        <f t="shared" si="1"/>
        <v/>
      </c>
      <c r="T16" s="634" t="str">
        <f t="shared" si="2"/>
        <v/>
      </c>
      <c r="U16" s="644"/>
      <c r="V16" s="636" t="str">
        <f t="shared" si="3"/>
        <v xml:space="preserve"> </v>
      </c>
      <c r="W16" s="636" t="str">
        <f t="shared" si="4"/>
        <v xml:space="preserve"> </v>
      </c>
      <c r="X16" s="636" t="str">
        <f t="shared" si="5"/>
        <v/>
      </c>
      <c r="Y16" s="636" t="str">
        <f t="shared" si="6"/>
        <v xml:space="preserve"> </v>
      </c>
      <c r="Z16" s="636" t="str">
        <f t="shared" si="7"/>
        <v xml:space="preserve"> </v>
      </c>
      <c r="AA16" s="636" t="str">
        <f t="shared" si="8"/>
        <v xml:space="preserve"> </v>
      </c>
      <c r="AB16" s="637" t="str">
        <f t="shared" si="9"/>
        <v xml:space="preserve"> </v>
      </c>
      <c r="AH16" s="38">
        <f t="shared" si="10"/>
        <v>0</v>
      </c>
      <c r="AK16" s="38">
        <f t="shared" si="11"/>
        <v>0</v>
      </c>
    </row>
    <row r="17" spans="1:37" x14ac:dyDescent="0.25">
      <c r="A17" s="638"/>
      <c r="B17" s="639"/>
      <c r="C17" s="626"/>
      <c r="D17" s="638"/>
      <c r="E17" s="640"/>
      <c r="F17" s="640"/>
      <c r="G17" s="640"/>
      <c r="H17" s="624"/>
      <c r="I17" s="624"/>
      <c r="J17" s="629"/>
      <c r="K17" s="629"/>
      <c r="L17" s="642"/>
      <c r="M17" s="642"/>
      <c r="N17" s="640"/>
      <c r="O17" s="632" t="str">
        <f t="shared" si="0"/>
        <v/>
      </c>
      <c r="P17" s="640"/>
      <c r="Q17" s="643"/>
      <c r="R17" s="643"/>
      <c r="S17" s="634" t="str">
        <f t="shared" si="1"/>
        <v/>
      </c>
      <c r="T17" s="634" t="str">
        <f t="shared" si="2"/>
        <v/>
      </c>
      <c r="U17" s="644"/>
      <c r="V17" s="636" t="str">
        <f t="shared" si="3"/>
        <v xml:space="preserve"> </v>
      </c>
      <c r="W17" s="636" t="str">
        <f t="shared" si="4"/>
        <v xml:space="preserve"> </v>
      </c>
      <c r="X17" s="636" t="str">
        <f t="shared" si="5"/>
        <v/>
      </c>
      <c r="Y17" s="636" t="str">
        <f t="shared" si="6"/>
        <v xml:space="preserve"> </v>
      </c>
      <c r="Z17" s="636" t="str">
        <f t="shared" si="7"/>
        <v xml:space="preserve"> </v>
      </c>
      <c r="AA17" s="636" t="str">
        <f t="shared" si="8"/>
        <v xml:space="preserve"> </v>
      </c>
      <c r="AB17" s="637" t="str">
        <f t="shared" si="9"/>
        <v xml:space="preserve"> </v>
      </c>
      <c r="AH17" s="38">
        <f t="shared" si="10"/>
        <v>0</v>
      </c>
      <c r="AK17" s="38">
        <f t="shared" si="11"/>
        <v>0</v>
      </c>
    </row>
    <row r="18" spans="1:37" x14ac:dyDescent="0.25">
      <c r="A18" s="638"/>
      <c r="B18" s="639"/>
      <c r="C18" s="626"/>
      <c r="D18" s="638"/>
      <c r="E18" s="640"/>
      <c r="F18" s="640"/>
      <c r="G18" s="640"/>
      <c r="H18" s="624"/>
      <c r="I18" s="624"/>
      <c r="J18" s="629"/>
      <c r="K18" s="629"/>
      <c r="L18" s="642"/>
      <c r="M18" s="642"/>
      <c r="N18" s="640"/>
      <c r="O18" s="632" t="str">
        <f t="shared" si="0"/>
        <v/>
      </c>
      <c r="P18" s="640"/>
      <c r="Q18" s="643"/>
      <c r="R18" s="643"/>
      <c r="S18" s="634" t="str">
        <f t="shared" si="1"/>
        <v/>
      </c>
      <c r="T18" s="634" t="str">
        <f t="shared" si="2"/>
        <v/>
      </c>
      <c r="U18" s="644"/>
      <c r="V18" s="636" t="str">
        <f t="shared" si="3"/>
        <v xml:space="preserve"> </v>
      </c>
      <c r="W18" s="636" t="str">
        <f t="shared" si="4"/>
        <v xml:space="preserve"> </v>
      </c>
      <c r="X18" s="636" t="str">
        <f t="shared" si="5"/>
        <v/>
      </c>
      <c r="Y18" s="636" t="str">
        <f t="shared" si="6"/>
        <v xml:space="preserve"> </v>
      </c>
      <c r="Z18" s="636" t="str">
        <f t="shared" si="7"/>
        <v xml:space="preserve"> </v>
      </c>
      <c r="AA18" s="636" t="str">
        <f t="shared" si="8"/>
        <v xml:space="preserve"> </v>
      </c>
      <c r="AB18" s="637" t="str">
        <f t="shared" si="9"/>
        <v xml:space="preserve"> </v>
      </c>
      <c r="AH18" s="38">
        <f t="shared" si="10"/>
        <v>0</v>
      </c>
      <c r="AK18" s="38">
        <f t="shared" si="11"/>
        <v>0</v>
      </c>
    </row>
    <row r="19" spans="1:37" x14ac:dyDescent="0.25">
      <c r="A19" s="638"/>
      <c r="B19" s="639"/>
      <c r="C19" s="626"/>
      <c r="D19" s="638"/>
      <c r="E19" s="640"/>
      <c r="F19" s="640"/>
      <c r="G19" s="640"/>
      <c r="H19" s="624"/>
      <c r="I19" s="624"/>
      <c r="J19" s="629"/>
      <c r="K19" s="629"/>
      <c r="L19" s="642"/>
      <c r="M19" s="642"/>
      <c r="N19" s="640"/>
      <c r="O19" s="632" t="str">
        <f t="shared" si="0"/>
        <v/>
      </c>
      <c r="P19" s="640"/>
      <c r="Q19" s="643"/>
      <c r="R19" s="643"/>
      <c r="S19" s="634" t="str">
        <f t="shared" si="1"/>
        <v/>
      </c>
      <c r="T19" s="634" t="str">
        <f t="shared" si="2"/>
        <v/>
      </c>
      <c r="U19" s="644"/>
      <c r="V19" s="636" t="str">
        <f t="shared" si="3"/>
        <v xml:space="preserve"> </v>
      </c>
      <c r="W19" s="636" t="str">
        <f t="shared" si="4"/>
        <v xml:space="preserve"> </v>
      </c>
      <c r="X19" s="636" t="str">
        <f t="shared" si="5"/>
        <v/>
      </c>
      <c r="Y19" s="636" t="str">
        <f t="shared" si="6"/>
        <v xml:space="preserve"> </v>
      </c>
      <c r="Z19" s="636" t="str">
        <f t="shared" si="7"/>
        <v xml:space="preserve"> </v>
      </c>
      <c r="AA19" s="636" t="str">
        <f t="shared" si="8"/>
        <v xml:space="preserve"> </v>
      </c>
      <c r="AB19" s="637" t="str">
        <f t="shared" si="9"/>
        <v xml:space="preserve"> </v>
      </c>
      <c r="AH19" s="38">
        <f t="shared" si="10"/>
        <v>0</v>
      </c>
      <c r="AK19" s="38">
        <f t="shared" si="11"/>
        <v>0</v>
      </c>
    </row>
    <row r="20" spans="1:37" x14ac:dyDescent="0.25">
      <c r="A20" s="638"/>
      <c r="B20" s="639"/>
      <c r="C20" s="626"/>
      <c r="D20" s="638"/>
      <c r="E20" s="640"/>
      <c r="F20" s="640"/>
      <c r="G20" s="640"/>
      <c r="H20" s="624"/>
      <c r="I20" s="624"/>
      <c r="J20" s="629"/>
      <c r="K20" s="629"/>
      <c r="L20" s="642"/>
      <c r="M20" s="642"/>
      <c r="N20" s="640"/>
      <c r="O20" s="632" t="str">
        <f t="shared" si="0"/>
        <v/>
      </c>
      <c r="P20" s="640"/>
      <c r="Q20" s="643"/>
      <c r="R20" s="643"/>
      <c r="S20" s="634" t="str">
        <f t="shared" si="1"/>
        <v/>
      </c>
      <c r="T20" s="634" t="str">
        <f t="shared" si="2"/>
        <v/>
      </c>
      <c r="U20" s="644"/>
      <c r="V20" s="636" t="str">
        <f t="shared" si="3"/>
        <v xml:space="preserve"> </v>
      </c>
      <c r="W20" s="636" t="str">
        <f t="shared" si="4"/>
        <v xml:space="preserve"> </v>
      </c>
      <c r="X20" s="636" t="str">
        <f t="shared" si="5"/>
        <v/>
      </c>
      <c r="Y20" s="636" t="str">
        <f t="shared" si="6"/>
        <v xml:space="preserve"> </v>
      </c>
      <c r="Z20" s="636" t="str">
        <f t="shared" si="7"/>
        <v xml:space="preserve"> </v>
      </c>
      <c r="AA20" s="636" t="str">
        <f t="shared" si="8"/>
        <v xml:space="preserve"> </v>
      </c>
      <c r="AB20" s="637" t="str">
        <f t="shared" si="9"/>
        <v xml:space="preserve"> </v>
      </c>
      <c r="AH20" s="38">
        <f t="shared" si="10"/>
        <v>0</v>
      </c>
      <c r="AK20" s="38">
        <f t="shared" si="11"/>
        <v>0</v>
      </c>
    </row>
    <row r="21" spans="1:37" x14ac:dyDescent="0.25">
      <c r="A21" s="638"/>
      <c r="B21" s="639"/>
      <c r="C21" s="626"/>
      <c r="D21" s="638"/>
      <c r="E21" s="640"/>
      <c r="F21" s="640"/>
      <c r="G21" s="640"/>
      <c r="H21" s="624"/>
      <c r="I21" s="624"/>
      <c r="J21" s="629"/>
      <c r="K21" s="629"/>
      <c r="L21" s="642"/>
      <c r="M21" s="642"/>
      <c r="N21" s="640"/>
      <c r="O21" s="632" t="str">
        <f t="shared" si="0"/>
        <v/>
      </c>
      <c r="P21" s="640"/>
      <c r="Q21" s="643"/>
      <c r="R21" s="643"/>
      <c r="S21" s="634" t="str">
        <f t="shared" si="1"/>
        <v/>
      </c>
      <c r="T21" s="634" t="str">
        <f t="shared" si="2"/>
        <v/>
      </c>
      <c r="U21" s="644"/>
      <c r="V21" s="636" t="str">
        <f t="shared" si="3"/>
        <v xml:space="preserve"> </v>
      </c>
      <c r="W21" s="636" t="str">
        <f t="shared" si="4"/>
        <v xml:space="preserve"> </v>
      </c>
      <c r="X21" s="636" t="str">
        <f t="shared" si="5"/>
        <v/>
      </c>
      <c r="Y21" s="636" t="str">
        <f t="shared" si="6"/>
        <v xml:space="preserve"> </v>
      </c>
      <c r="Z21" s="636" t="str">
        <f t="shared" si="7"/>
        <v xml:space="preserve"> </v>
      </c>
      <c r="AA21" s="636" t="str">
        <f t="shared" si="8"/>
        <v xml:space="preserve"> </v>
      </c>
      <c r="AB21" s="637" t="str">
        <f t="shared" si="9"/>
        <v xml:space="preserve"> </v>
      </c>
      <c r="AH21" s="38">
        <f t="shared" si="10"/>
        <v>0</v>
      </c>
      <c r="AK21" s="38">
        <f t="shared" si="11"/>
        <v>0</v>
      </c>
    </row>
    <row r="22" spans="1:37" x14ac:dyDescent="0.25">
      <c r="A22" s="638"/>
      <c r="B22" s="639"/>
      <c r="C22" s="626"/>
      <c r="D22" s="638"/>
      <c r="E22" s="640"/>
      <c r="F22" s="640"/>
      <c r="G22" s="640"/>
      <c r="H22" s="624"/>
      <c r="I22" s="624"/>
      <c r="J22" s="629"/>
      <c r="K22" s="629"/>
      <c r="L22" s="642"/>
      <c r="M22" s="642"/>
      <c r="N22" s="640"/>
      <c r="O22" s="632" t="str">
        <f t="shared" si="0"/>
        <v/>
      </c>
      <c r="P22" s="640"/>
      <c r="Q22" s="643"/>
      <c r="R22" s="643"/>
      <c r="S22" s="634" t="str">
        <f t="shared" si="1"/>
        <v/>
      </c>
      <c r="T22" s="634" t="str">
        <f t="shared" si="2"/>
        <v/>
      </c>
      <c r="U22" s="644"/>
      <c r="V22" s="636" t="str">
        <f t="shared" si="3"/>
        <v xml:space="preserve"> </v>
      </c>
      <c r="W22" s="636" t="str">
        <f t="shared" si="4"/>
        <v xml:space="preserve"> </v>
      </c>
      <c r="X22" s="636" t="str">
        <f t="shared" si="5"/>
        <v/>
      </c>
      <c r="Y22" s="636" t="str">
        <f t="shared" si="6"/>
        <v xml:space="preserve"> </v>
      </c>
      <c r="Z22" s="636" t="str">
        <f t="shared" si="7"/>
        <v xml:space="preserve"> </v>
      </c>
      <c r="AA22" s="636" t="str">
        <f t="shared" si="8"/>
        <v xml:space="preserve"> </v>
      </c>
      <c r="AB22" s="637" t="str">
        <f t="shared" si="9"/>
        <v xml:space="preserve"> </v>
      </c>
      <c r="AH22" s="38">
        <f t="shared" si="10"/>
        <v>0</v>
      </c>
      <c r="AK22" s="38">
        <f t="shared" si="11"/>
        <v>0</v>
      </c>
    </row>
    <row r="23" spans="1:37" x14ac:dyDescent="0.25">
      <c r="A23" s="638"/>
      <c r="B23" s="639"/>
      <c r="C23" s="626"/>
      <c r="D23" s="638"/>
      <c r="E23" s="640"/>
      <c r="F23" s="640"/>
      <c r="G23" s="640"/>
      <c r="H23" s="624"/>
      <c r="I23" s="624"/>
      <c r="J23" s="629"/>
      <c r="K23" s="629"/>
      <c r="L23" s="642"/>
      <c r="M23" s="642"/>
      <c r="N23" s="640"/>
      <c r="O23" s="632" t="str">
        <f t="shared" si="0"/>
        <v/>
      </c>
      <c r="P23" s="640"/>
      <c r="Q23" s="643"/>
      <c r="R23" s="643"/>
      <c r="S23" s="634" t="str">
        <f t="shared" si="1"/>
        <v/>
      </c>
      <c r="T23" s="634" t="str">
        <f t="shared" si="2"/>
        <v/>
      </c>
      <c r="U23" s="644"/>
      <c r="V23" s="636" t="str">
        <f t="shared" si="3"/>
        <v xml:space="preserve"> </v>
      </c>
      <c r="W23" s="636" t="str">
        <f t="shared" si="4"/>
        <v xml:space="preserve"> </v>
      </c>
      <c r="X23" s="636" t="str">
        <f t="shared" si="5"/>
        <v/>
      </c>
      <c r="Y23" s="636" t="str">
        <f t="shared" si="6"/>
        <v xml:space="preserve"> </v>
      </c>
      <c r="Z23" s="636" t="str">
        <f t="shared" si="7"/>
        <v xml:space="preserve"> </v>
      </c>
      <c r="AA23" s="636" t="str">
        <f t="shared" si="8"/>
        <v xml:space="preserve"> </v>
      </c>
      <c r="AB23" s="637" t="str">
        <f t="shared" si="9"/>
        <v xml:space="preserve"> </v>
      </c>
      <c r="AH23" s="38">
        <f t="shared" si="10"/>
        <v>0</v>
      </c>
      <c r="AK23" s="38">
        <f t="shared" si="11"/>
        <v>0</v>
      </c>
    </row>
    <row r="24" spans="1:37" x14ac:dyDescent="0.25">
      <c r="A24" s="638"/>
      <c r="B24" s="639"/>
      <c r="C24" s="626"/>
      <c r="D24" s="638"/>
      <c r="E24" s="640"/>
      <c r="F24" s="640"/>
      <c r="G24" s="640"/>
      <c r="H24" s="624"/>
      <c r="I24" s="624"/>
      <c r="J24" s="629"/>
      <c r="K24" s="629"/>
      <c r="L24" s="642"/>
      <c r="M24" s="642"/>
      <c r="N24" s="640"/>
      <c r="O24" s="632" t="str">
        <f t="shared" si="0"/>
        <v/>
      </c>
      <c r="P24" s="640"/>
      <c r="Q24" s="643"/>
      <c r="R24" s="643"/>
      <c r="S24" s="634" t="str">
        <f t="shared" si="1"/>
        <v/>
      </c>
      <c r="T24" s="634" t="str">
        <f t="shared" si="2"/>
        <v/>
      </c>
      <c r="U24" s="644"/>
      <c r="V24" s="636" t="str">
        <f t="shared" si="3"/>
        <v xml:space="preserve"> </v>
      </c>
      <c r="W24" s="636" t="str">
        <f t="shared" si="4"/>
        <v xml:space="preserve"> </v>
      </c>
      <c r="X24" s="636" t="str">
        <f t="shared" si="5"/>
        <v/>
      </c>
      <c r="Y24" s="636" t="str">
        <f t="shared" si="6"/>
        <v xml:space="preserve"> </v>
      </c>
      <c r="Z24" s="636" t="str">
        <f t="shared" si="7"/>
        <v xml:space="preserve"> </v>
      </c>
      <c r="AA24" s="636" t="str">
        <f t="shared" si="8"/>
        <v xml:space="preserve"> </v>
      </c>
      <c r="AB24" s="637" t="str">
        <f t="shared" si="9"/>
        <v xml:space="preserve"> </v>
      </c>
      <c r="AH24" s="38">
        <f t="shared" si="10"/>
        <v>0</v>
      </c>
      <c r="AK24" s="38">
        <f t="shared" si="11"/>
        <v>0</v>
      </c>
    </row>
    <row r="25" spans="1:37" x14ac:dyDescent="0.25">
      <c r="A25" s="638"/>
      <c r="B25" s="639"/>
      <c r="C25" s="626"/>
      <c r="D25" s="638"/>
      <c r="E25" s="640"/>
      <c r="F25" s="640"/>
      <c r="G25" s="640"/>
      <c r="H25" s="624"/>
      <c r="I25" s="624"/>
      <c r="J25" s="629"/>
      <c r="K25" s="629"/>
      <c r="L25" s="642"/>
      <c r="M25" s="642"/>
      <c r="N25" s="640"/>
      <c r="O25" s="632" t="str">
        <f t="shared" si="0"/>
        <v/>
      </c>
      <c r="P25" s="640"/>
      <c r="Q25" s="643"/>
      <c r="R25" s="643"/>
      <c r="S25" s="634" t="str">
        <f t="shared" si="1"/>
        <v/>
      </c>
      <c r="T25" s="634" t="str">
        <f t="shared" si="2"/>
        <v/>
      </c>
      <c r="U25" s="644"/>
      <c r="V25" s="636" t="str">
        <f t="shared" si="3"/>
        <v xml:space="preserve"> </v>
      </c>
      <c r="W25" s="636" t="str">
        <f t="shared" si="4"/>
        <v xml:space="preserve"> </v>
      </c>
      <c r="X25" s="636" t="str">
        <f t="shared" si="5"/>
        <v/>
      </c>
      <c r="Y25" s="636" t="str">
        <f t="shared" si="6"/>
        <v xml:space="preserve"> </v>
      </c>
      <c r="Z25" s="636" t="str">
        <f t="shared" si="7"/>
        <v xml:space="preserve"> </v>
      </c>
      <c r="AA25" s="636" t="str">
        <f t="shared" si="8"/>
        <v xml:space="preserve"> </v>
      </c>
      <c r="AB25" s="637" t="str">
        <f t="shared" si="9"/>
        <v xml:space="preserve"> </v>
      </c>
      <c r="AH25" s="38">
        <f t="shared" si="10"/>
        <v>0</v>
      </c>
      <c r="AK25" s="38">
        <f t="shared" si="11"/>
        <v>0</v>
      </c>
    </row>
    <row r="26" spans="1:37" x14ac:dyDescent="0.25">
      <c r="A26" s="638"/>
      <c r="B26" s="639"/>
      <c r="C26" s="626"/>
      <c r="D26" s="638"/>
      <c r="E26" s="640"/>
      <c r="F26" s="640"/>
      <c r="G26" s="640"/>
      <c r="H26" s="624"/>
      <c r="I26" s="624"/>
      <c r="J26" s="629"/>
      <c r="K26" s="629"/>
      <c r="L26" s="642"/>
      <c r="M26" s="642"/>
      <c r="N26" s="640"/>
      <c r="O26" s="632" t="str">
        <f t="shared" si="0"/>
        <v/>
      </c>
      <c r="P26" s="640"/>
      <c r="Q26" s="643"/>
      <c r="R26" s="643"/>
      <c r="S26" s="634" t="str">
        <f t="shared" si="1"/>
        <v/>
      </c>
      <c r="T26" s="634" t="str">
        <f t="shared" si="2"/>
        <v/>
      </c>
      <c r="U26" s="644"/>
      <c r="V26" s="636" t="str">
        <f t="shared" si="3"/>
        <v xml:space="preserve"> </v>
      </c>
      <c r="W26" s="636" t="str">
        <f t="shared" si="4"/>
        <v xml:space="preserve"> </v>
      </c>
      <c r="X26" s="636" t="str">
        <f t="shared" si="5"/>
        <v/>
      </c>
      <c r="Y26" s="636" t="str">
        <f t="shared" si="6"/>
        <v xml:space="preserve"> </v>
      </c>
      <c r="Z26" s="636" t="str">
        <f t="shared" si="7"/>
        <v xml:space="preserve"> </v>
      </c>
      <c r="AA26" s="636" t="str">
        <f t="shared" si="8"/>
        <v xml:space="preserve"> </v>
      </c>
      <c r="AB26" s="637" t="str">
        <f t="shared" si="9"/>
        <v xml:space="preserve"> </v>
      </c>
      <c r="AH26" s="38">
        <f t="shared" si="10"/>
        <v>0</v>
      </c>
      <c r="AK26" s="38">
        <f t="shared" si="11"/>
        <v>0</v>
      </c>
    </row>
    <row r="27" spans="1:37" x14ac:dyDescent="0.25">
      <c r="A27" s="638"/>
      <c r="B27" s="639"/>
      <c r="C27" s="626"/>
      <c r="D27" s="638"/>
      <c r="E27" s="640"/>
      <c r="F27" s="640"/>
      <c r="G27" s="640"/>
      <c r="H27" s="624"/>
      <c r="I27" s="624"/>
      <c r="J27" s="629"/>
      <c r="K27" s="629"/>
      <c r="L27" s="642"/>
      <c r="M27" s="642"/>
      <c r="N27" s="640"/>
      <c r="O27" s="632" t="str">
        <f t="shared" si="0"/>
        <v/>
      </c>
      <c r="P27" s="640"/>
      <c r="Q27" s="643"/>
      <c r="R27" s="643"/>
      <c r="S27" s="634" t="str">
        <f t="shared" si="1"/>
        <v/>
      </c>
      <c r="T27" s="634" t="str">
        <f t="shared" si="2"/>
        <v/>
      </c>
      <c r="U27" s="644"/>
      <c r="V27" s="636" t="str">
        <f t="shared" si="3"/>
        <v xml:space="preserve"> </v>
      </c>
      <c r="W27" s="636" t="str">
        <f t="shared" si="4"/>
        <v xml:space="preserve"> </v>
      </c>
      <c r="X27" s="636" t="str">
        <f t="shared" si="5"/>
        <v/>
      </c>
      <c r="Y27" s="636" t="str">
        <f t="shared" si="6"/>
        <v xml:space="preserve"> </v>
      </c>
      <c r="Z27" s="636" t="str">
        <f t="shared" si="7"/>
        <v xml:space="preserve"> </v>
      </c>
      <c r="AA27" s="636" t="str">
        <f t="shared" si="8"/>
        <v xml:space="preserve"> </v>
      </c>
      <c r="AB27" s="637" t="str">
        <f t="shared" si="9"/>
        <v xml:space="preserve"> </v>
      </c>
      <c r="AH27" s="38">
        <f t="shared" si="10"/>
        <v>0</v>
      </c>
      <c r="AK27" s="38">
        <f t="shared" si="11"/>
        <v>0</v>
      </c>
    </row>
    <row r="28" spans="1:37" x14ac:dyDescent="0.25">
      <c r="A28" s="638"/>
      <c r="B28" s="639"/>
      <c r="C28" s="626"/>
      <c r="D28" s="638"/>
      <c r="E28" s="640"/>
      <c r="F28" s="640"/>
      <c r="G28" s="640"/>
      <c r="H28" s="624"/>
      <c r="I28" s="624"/>
      <c r="J28" s="629"/>
      <c r="K28" s="629"/>
      <c r="L28" s="642"/>
      <c r="M28" s="642"/>
      <c r="N28" s="640"/>
      <c r="O28" s="632" t="str">
        <f t="shared" si="0"/>
        <v/>
      </c>
      <c r="P28" s="640"/>
      <c r="Q28" s="643"/>
      <c r="R28" s="643"/>
      <c r="S28" s="634" t="str">
        <f t="shared" si="1"/>
        <v/>
      </c>
      <c r="T28" s="634" t="str">
        <f t="shared" si="2"/>
        <v/>
      </c>
      <c r="U28" s="644"/>
      <c r="V28" s="636" t="str">
        <f t="shared" si="3"/>
        <v xml:space="preserve"> </v>
      </c>
      <c r="W28" s="636" t="str">
        <f t="shared" si="4"/>
        <v xml:space="preserve"> </v>
      </c>
      <c r="X28" s="636" t="str">
        <f t="shared" si="5"/>
        <v/>
      </c>
      <c r="Y28" s="636" t="str">
        <f t="shared" si="6"/>
        <v xml:space="preserve"> </v>
      </c>
      <c r="Z28" s="636" t="str">
        <f t="shared" si="7"/>
        <v xml:space="preserve"> </v>
      </c>
      <c r="AA28" s="636" t="str">
        <f t="shared" si="8"/>
        <v xml:space="preserve"> </v>
      </c>
      <c r="AB28" s="637" t="str">
        <f t="shared" si="9"/>
        <v xml:space="preserve"> </v>
      </c>
      <c r="AH28" s="38">
        <f t="shared" si="10"/>
        <v>0</v>
      </c>
      <c r="AK28" s="38">
        <f t="shared" si="11"/>
        <v>0</v>
      </c>
    </row>
    <row r="29" spans="1:37" x14ac:dyDescent="0.25">
      <c r="A29" s="638"/>
      <c r="B29" s="639"/>
      <c r="C29" s="626"/>
      <c r="D29" s="638"/>
      <c r="E29" s="640"/>
      <c r="F29" s="640"/>
      <c r="G29" s="640"/>
      <c r="H29" s="624"/>
      <c r="I29" s="624"/>
      <c r="J29" s="629"/>
      <c r="K29" s="629"/>
      <c r="L29" s="642"/>
      <c r="M29" s="642"/>
      <c r="N29" s="640"/>
      <c r="O29" s="632" t="str">
        <f t="shared" si="0"/>
        <v/>
      </c>
      <c r="P29" s="640"/>
      <c r="Q29" s="643"/>
      <c r="R29" s="643"/>
      <c r="S29" s="634" t="str">
        <f t="shared" si="1"/>
        <v/>
      </c>
      <c r="T29" s="634" t="str">
        <f t="shared" si="2"/>
        <v/>
      </c>
      <c r="U29" s="644"/>
      <c r="V29" s="636" t="str">
        <f t="shared" si="3"/>
        <v xml:space="preserve"> </v>
      </c>
      <c r="W29" s="636" t="str">
        <f t="shared" si="4"/>
        <v xml:space="preserve"> </v>
      </c>
      <c r="X29" s="636" t="str">
        <f t="shared" si="5"/>
        <v/>
      </c>
      <c r="Y29" s="636" t="str">
        <f t="shared" si="6"/>
        <v xml:space="preserve"> </v>
      </c>
      <c r="Z29" s="636" t="str">
        <f t="shared" si="7"/>
        <v xml:space="preserve"> </v>
      </c>
      <c r="AA29" s="636" t="str">
        <f t="shared" si="8"/>
        <v xml:space="preserve"> </v>
      </c>
      <c r="AB29" s="637" t="str">
        <f t="shared" si="9"/>
        <v xml:space="preserve"> </v>
      </c>
      <c r="AH29" s="38">
        <f t="shared" si="10"/>
        <v>0</v>
      </c>
      <c r="AK29" s="38">
        <f t="shared" si="11"/>
        <v>0</v>
      </c>
    </row>
    <row r="30" spans="1:37" x14ac:dyDescent="0.25">
      <c r="A30" s="638"/>
      <c r="B30" s="639"/>
      <c r="C30" s="626"/>
      <c r="D30" s="638"/>
      <c r="E30" s="640"/>
      <c r="F30" s="640"/>
      <c r="G30" s="640"/>
      <c r="H30" s="624"/>
      <c r="I30" s="624"/>
      <c r="J30" s="629"/>
      <c r="K30" s="629"/>
      <c r="L30" s="642"/>
      <c r="M30" s="642"/>
      <c r="N30" s="640"/>
      <c r="O30" s="632" t="str">
        <f t="shared" si="0"/>
        <v/>
      </c>
      <c r="P30" s="640"/>
      <c r="Q30" s="643"/>
      <c r="R30" s="643"/>
      <c r="S30" s="634" t="str">
        <f t="shared" si="1"/>
        <v/>
      </c>
      <c r="T30" s="634" t="str">
        <f t="shared" si="2"/>
        <v/>
      </c>
      <c r="U30" s="644"/>
      <c r="V30" s="636" t="str">
        <f t="shared" si="3"/>
        <v xml:space="preserve"> </v>
      </c>
      <c r="W30" s="636" t="str">
        <f t="shared" si="4"/>
        <v xml:space="preserve"> </v>
      </c>
      <c r="X30" s="636" t="str">
        <f t="shared" si="5"/>
        <v/>
      </c>
      <c r="Y30" s="636" t="str">
        <f t="shared" si="6"/>
        <v xml:space="preserve"> </v>
      </c>
      <c r="Z30" s="636" t="str">
        <f t="shared" si="7"/>
        <v xml:space="preserve"> </v>
      </c>
      <c r="AA30" s="636" t="str">
        <f t="shared" si="8"/>
        <v xml:space="preserve"> </v>
      </c>
      <c r="AB30" s="637" t="str">
        <f t="shared" si="9"/>
        <v xml:space="preserve"> </v>
      </c>
      <c r="AH30" s="38">
        <f t="shared" si="10"/>
        <v>0</v>
      </c>
      <c r="AK30" s="38">
        <f t="shared" si="11"/>
        <v>0</v>
      </c>
    </row>
    <row r="31" spans="1:37" x14ac:dyDescent="0.25">
      <c r="A31" s="638"/>
      <c r="B31" s="639"/>
      <c r="C31" s="626"/>
      <c r="D31" s="638"/>
      <c r="E31" s="640"/>
      <c r="F31" s="640"/>
      <c r="G31" s="640"/>
      <c r="H31" s="624"/>
      <c r="I31" s="624"/>
      <c r="J31" s="629"/>
      <c r="K31" s="629"/>
      <c r="L31" s="642"/>
      <c r="M31" s="642"/>
      <c r="N31" s="640"/>
      <c r="O31" s="632" t="str">
        <f t="shared" si="0"/>
        <v/>
      </c>
      <c r="P31" s="640"/>
      <c r="Q31" s="643"/>
      <c r="R31" s="643"/>
      <c r="S31" s="634" t="str">
        <f t="shared" si="1"/>
        <v/>
      </c>
      <c r="T31" s="634" t="str">
        <f t="shared" si="2"/>
        <v/>
      </c>
      <c r="U31" s="644"/>
      <c r="V31" s="636" t="str">
        <f t="shared" si="3"/>
        <v xml:space="preserve"> </v>
      </c>
      <c r="W31" s="636" t="str">
        <f t="shared" si="4"/>
        <v xml:space="preserve"> </v>
      </c>
      <c r="X31" s="636" t="str">
        <f t="shared" si="5"/>
        <v/>
      </c>
      <c r="Y31" s="636" t="str">
        <f t="shared" si="6"/>
        <v xml:space="preserve"> </v>
      </c>
      <c r="Z31" s="636" t="str">
        <f t="shared" si="7"/>
        <v xml:space="preserve"> </v>
      </c>
      <c r="AA31" s="636" t="str">
        <f t="shared" si="8"/>
        <v xml:space="preserve"> </v>
      </c>
      <c r="AB31" s="637" t="str">
        <f t="shared" si="9"/>
        <v xml:space="preserve"> </v>
      </c>
      <c r="AH31" s="38">
        <f t="shared" si="10"/>
        <v>0</v>
      </c>
      <c r="AK31" s="38">
        <f t="shared" si="11"/>
        <v>0</v>
      </c>
    </row>
    <row r="32" spans="1:37" x14ac:dyDescent="0.25">
      <c r="A32" s="638"/>
      <c r="B32" s="639"/>
      <c r="C32" s="626"/>
      <c r="D32" s="638"/>
      <c r="E32" s="640"/>
      <c r="F32" s="640"/>
      <c r="G32" s="640"/>
      <c r="H32" s="624"/>
      <c r="I32" s="624"/>
      <c r="J32" s="629"/>
      <c r="K32" s="629"/>
      <c r="L32" s="642"/>
      <c r="M32" s="642"/>
      <c r="N32" s="640"/>
      <c r="O32" s="632" t="str">
        <f t="shared" si="0"/>
        <v/>
      </c>
      <c r="P32" s="640"/>
      <c r="Q32" s="643"/>
      <c r="R32" s="643"/>
      <c r="S32" s="634" t="str">
        <f t="shared" si="1"/>
        <v/>
      </c>
      <c r="T32" s="634" t="str">
        <f t="shared" si="2"/>
        <v/>
      </c>
      <c r="U32" s="644"/>
      <c r="V32" s="636" t="str">
        <f t="shared" si="3"/>
        <v xml:space="preserve"> </v>
      </c>
      <c r="W32" s="636" t="str">
        <f t="shared" si="4"/>
        <v xml:space="preserve"> </v>
      </c>
      <c r="X32" s="636" t="str">
        <f t="shared" si="5"/>
        <v/>
      </c>
      <c r="Y32" s="636" t="str">
        <f t="shared" si="6"/>
        <v xml:space="preserve"> </v>
      </c>
      <c r="Z32" s="636" t="str">
        <f t="shared" si="7"/>
        <v xml:space="preserve"> </v>
      </c>
      <c r="AA32" s="636" t="str">
        <f t="shared" si="8"/>
        <v xml:space="preserve"> </v>
      </c>
      <c r="AB32" s="637" t="str">
        <f t="shared" si="9"/>
        <v xml:space="preserve"> </v>
      </c>
      <c r="AH32" s="38">
        <f t="shared" si="10"/>
        <v>0</v>
      </c>
      <c r="AK32" s="38">
        <f t="shared" si="11"/>
        <v>0</v>
      </c>
    </row>
    <row r="33" spans="1:37" x14ac:dyDescent="0.25">
      <c r="A33" s="638"/>
      <c r="B33" s="639"/>
      <c r="C33" s="626"/>
      <c r="D33" s="638"/>
      <c r="E33" s="640"/>
      <c r="F33" s="640"/>
      <c r="G33" s="640"/>
      <c r="H33" s="624"/>
      <c r="I33" s="624"/>
      <c r="J33" s="629"/>
      <c r="K33" s="629"/>
      <c r="L33" s="642"/>
      <c r="M33" s="642"/>
      <c r="N33" s="640"/>
      <c r="O33" s="632" t="str">
        <f t="shared" si="0"/>
        <v/>
      </c>
      <c r="P33" s="640"/>
      <c r="Q33" s="643"/>
      <c r="R33" s="643"/>
      <c r="S33" s="634" t="str">
        <f t="shared" si="1"/>
        <v/>
      </c>
      <c r="T33" s="634" t="str">
        <f t="shared" si="2"/>
        <v/>
      </c>
      <c r="U33" s="644"/>
      <c r="V33" s="636" t="str">
        <f t="shared" si="3"/>
        <v xml:space="preserve"> </v>
      </c>
      <c r="W33" s="636" t="str">
        <f t="shared" si="4"/>
        <v xml:space="preserve"> </v>
      </c>
      <c r="X33" s="636" t="str">
        <f t="shared" si="5"/>
        <v/>
      </c>
      <c r="Y33" s="636" t="str">
        <f t="shared" si="6"/>
        <v xml:space="preserve"> </v>
      </c>
      <c r="Z33" s="636" t="str">
        <f t="shared" si="7"/>
        <v xml:space="preserve"> </v>
      </c>
      <c r="AA33" s="636" t="str">
        <f t="shared" si="8"/>
        <v xml:space="preserve"> </v>
      </c>
      <c r="AB33" s="637" t="str">
        <f t="shared" si="9"/>
        <v xml:space="preserve"> </v>
      </c>
      <c r="AH33" s="38">
        <f t="shared" si="10"/>
        <v>0</v>
      </c>
      <c r="AK33" s="38">
        <f t="shared" si="11"/>
        <v>0</v>
      </c>
    </row>
    <row r="34" spans="1:37" x14ac:dyDescent="0.25">
      <c r="A34" s="638"/>
      <c r="B34" s="639"/>
      <c r="C34" s="626"/>
      <c r="D34" s="638"/>
      <c r="E34" s="640"/>
      <c r="F34" s="640"/>
      <c r="G34" s="640"/>
      <c r="H34" s="624"/>
      <c r="I34" s="624"/>
      <c r="J34" s="629"/>
      <c r="K34" s="629"/>
      <c r="L34" s="642"/>
      <c r="M34" s="642"/>
      <c r="N34" s="640"/>
      <c r="O34" s="632" t="str">
        <f t="shared" si="0"/>
        <v/>
      </c>
      <c r="P34" s="640"/>
      <c r="Q34" s="643"/>
      <c r="R34" s="643"/>
      <c r="S34" s="634" t="str">
        <f t="shared" si="1"/>
        <v/>
      </c>
      <c r="T34" s="634" t="str">
        <f t="shared" si="2"/>
        <v/>
      </c>
      <c r="U34" s="644"/>
      <c r="V34" s="636" t="str">
        <f t="shared" si="3"/>
        <v xml:space="preserve"> </v>
      </c>
      <c r="W34" s="636" t="str">
        <f t="shared" si="4"/>
        <v xml:space="preserve"> </v>
      </c>
      <c r="X34" s="636" t="str">
        <f t="shared" si="5"/>
        <v/>
      </c>
      <c r="Y34" s="636" t="str">
        <f t="shared" si="6"/>
        <v xml:space="preserve"> </v>
      </c>
      <c r="Z34" s="636" t="str">
        <f t="shared" si="7"/>
        <v xml:space="preserve"> </v>
      </c>
      <c r="AA34" s="636" t="str">
        <f t="shared" si="8"/>
        <v xml:space="preserve"> </v>
      </c>
      <c r="AB34" s="637" t="str">
        <f t="shared" si="9"/>
        <v xml:space="preserve"> </v>
      </c>
      <c r="AH34" s="38">
        <f t="shared" si="10"/>
        <v>0</v>
      </c>
      <c r="AK34" s="38">
        <f t="shared" si="11"/>
        <v>0</v>
      </c>
    </row>
    <row r="35" spans="1:37" x14ac:dyDescent="0.25">
      <c r="A35" s="638"/>
      <c r="B35" s="639"/>
      <c r="C35" s="626"/>
      <c r="D35" s="638"/>
      <c r="E35" s="640"/>
      <c r="F35" s="640"/>
      <c r="G35" s="640"/>
      <c r="H35" s="624"/>
      <c r="I35" s="624"/>
      <c r="J35" s="629"/>
      <c r="K35" s="629"/>
      <c r="L35" s="642"/>
      <c r="M35" s="642"/>
      <c r="N35" s="640"/>
      <c r="O35" s="632" t="str">
        <f t="shared" si="0"/>
        <v/>
      </c>
      <c r="P35" s="640"/>
      <c r="Q35" s="643"/>
      <c r="R35" s="643"/>
      <c r="S35" s="634" t="str">
        <f t="shared" si="1"/>
        <v/>
      </c>
      <c r="T35" s="634" t="str">
        <f t="shared" si="2"/>
        <v/>
      </c>
      <c r="U35" s="644"/>
      <c r="V35" s="636" t="str">
        <f t="shared" si="3"/>
        <v xml:space="preserve"> </v>
      </c>
      <c r="W35" s="636" t="str">
        <f t="shared" si="4"/>
        <v xml:space="preserve"> </v>
      </c>
      <c r="X35" s="636" t="str">
        <f t="shared" si="5"/>
        <v/>
      </c>
      <c r="Y35" s="636" t="str">
        <f t="shared" si="6"/>
        <v xml:space="preserve"> </v>
      </c>
      <c r="Z35" s="636" t="str">
        <f t="shared" si="7"/>
        <v xml:space="preserve"> </v>
      </c>
      <c r="AA35" s="636" t="str">
        <f t="shared" si="8"/>
        <v xml:space="preserve"> </v>
      </c>
      <c r="AB35" s="637" t="str">
        <f t="shared" si="9"/>
        <v xml:space="preserve"> </v>
      </c>
      <c r="AH35" s="38">
        <f t="shared" si="10"/>
        <v>0</v>
      </c>
      <c r="AK35" s="38">
        <f t="shared" si="11"/>
        <v>0</v>
      </c>
    </row>
    <row r="36" spans="1:37" x14ac:dyDescent="0.25">
      <c r="A36" s="638"/>
      <c r="B36" s="639"/>
      <c r="C36" s="626"/>
      <c r="D36" s="638"/>
      <c r="E36" s="640"/>
      <c r="F36" s="640"/>
      <c r="G36" s="640"/>
      <c r="H36" s="624"/>
      <c r="I36" s="624"/>
      <c r="J36" s="629"/>
      <c r="K36" s="629"/>
      <c r="L36" s="642"/>
      <c r="M36" s="642"/>
      <c r="N36" s="640"/>
      <c r="O36" s="632" t="str">
        <f t="shared" si="0"/>
        <v/>
      </c>
      <c r="P36" s="640"/>
      <c r="Q36" s="643"/>
      <c r="R36" s="643"/>
      <c r="S36" s="634" t="str">
        <f t="shared" si="1"/>
        <v/>
      </c>
      <c r="T36" s="634" t="str">
        <f t="shared" si="2"/>
        <v/>
      </c>
      <c r="U36" s="644"/>
      <c r="V36" s="636" t="str">
        <f t="shared" si="3"/>
        <v xml:space="preserve"> </v>
      </c>
      <c r="W36" s="636" t="str">
        <f t="shared" si="4"/>
        <v xml:space="preserve"> </v>
      </c>
      <c r="X36" s="636" t="str">
        <f t="shared" si="5"/>
        <v/>
      </c>
      <c r="Y36" s="636" t="str">
        <f t="shared" si="6"/>
        <v xml:space="preserve"> </v>
      </c>
      <c r="Z36" s="636" t="str">
        <f t="shared" si="7"/>
        <v xml:space="preserve"> </v>
      </c>
      <c r="AA36" s="636" t="str">
        <f t="shared" si="8"/>
        <v xml:space="preserve"> </v>
      </c>
      <c r="AB36" s="637" t="str">
        <f t="shared" si="9"/>
        <v xml:space="preserve"> </v>
      </c>
      <c r="AH36" s="38">
        <f t="shared" si="10"/>
        <v>0</v>
      </c>
      <c r="AK36" s="38">
        <f t="shared" si="11"/>
        <v>0</v>
      </c>
    </row>
    <row r="37" spans="1:37" x14ac:dyDescent="0.25">
      <c r="A37" s="638"/>
      <c r="B37" s="639"/>
      <c r="C37" s="626"/>
      <c r="D37" s="638"/>
      <c r="E37" s="640"/>
      <c r="F37" s="640"/>
      <c r="G37" s="640"/>
      <c r="H37" s="624"/>
      <c r="I37" s="624"/>
      <c r="J37" s="629"/>
      <c r="K37" s="629"/>
      <c r="L37" s="642"/>
      <c r="M37" s="642"/>
      <c r="N37" s="640"/>
      <c r="O37" s="632" t="str">
        <f t="shared" si="0"/>
        <v/>
      </c>
      <c r="P37" s="640"/>
      <c r="Q37" s="643"/>
      <c r="R37" s="643"/>
      <c r="S37" s="634" t="str">
        <f t="shared" si="1"/>
        <v/>
      </c>
      <c r="T37" s="634" t="str">
        <f t="shared" si="2"/>
        <v/>
      </c>
      <c r="U37" s="644"/>
      <c r="V37" s="636" t="str">
        <f t="shared" si="3"/>
        <v xml:space="preserve"> </v>
      </c>
      <c r="W37" s="636" t="str">
        <f t="shared" si="4"/>
        <v xml:space="preserve"> </v>
      </c>
      <c r="X37" s="636" t="str">
        <f t="shared" si="5"/>
        <v/>
      </c>
      <c r="Y37" s="636" t="str">
        <f t="shared" si="6"/>
        <v xml:space="preserve"> </v>
      </c>
      <c r="Z37" s="636" t="str">
        <f t="shared" si="7"/>
        <v xml:space="preserve"> </v>
      </c>
      <c r="AA37" s="636" t="str">
        <f t="shared" si="8"/>
        <v xml:space="preserve"> </v>
      </c>
      <c r="AB37" s="637" t="str">
        <f t="shared" si="9"/>
        <v xml:space="preserve"> </v>
      </c>
      <c r="AH37" s="38">
        <f t="shared" si="10"/>
        <v>0</v>
      </c>
      <c r="AK37" s="38">
        <f t="shared" si="11"/>
        <v>0</v>
      </c>
    </row>
    <row r="38" spans="1:37" x14ac:dyDescent="0.25">
      <c r="A38" s="638"/>
      <c r="B38" s="639"/>
      <c r="C38" s="626"/>
      <c r="D38" s="638"/>
      <c r="E38" s="640"/>
      <c r="F38" s="640"/>
      <c r="G38" s="640"/>
      <c r="H38" s="624"/>
      <c r="I38" s="624"/>
      <c r="J38" s="629"/>
      <c r="K38" s="629"/>
      <c r="L38" s="642"/>
      <c r="M38" s="642"/>
      <c r="N38" s="640"/>
      <c r="O38" s="632" t="str">
        <f t="shared" si="0"/>
        <v/>
      </c>
      <c r="P38" s="640"/>
      <c r="Q38" s="643"/>
      <c r="R38" s="643"/>
      <c r="S38" s="634" t="str">
        <f t="shared" si="1"/>
        <v/>
      </c>
      <c r="T38" s="634" t="str">
        <f t="shared" si="2"/>
        <v/>
      </c>
      <c r="U38" s="644"/>
      <c r="V38" s="636" t="str">
        <f t="shared" si="3"/>
        <v xml:space="preserve"> </v>
      </c>
      <c r="W38" s="636" t="str">
        <f t="shared" si="4"/>
        <v xml:space="preserve"> </v>
      </c>
      <c r="X38" s="636" t="str">
        <f t="shared" si="5"/>
        <v/>
      </c>
      <c r="Y38" s="636" t="str">
        <f t="shared" si="6"/>
        <v xml:space="preserve"> </v>
      </c>
      <c r="Z38" s="636" t="str">
        <f t="shared" si="7"/>
        <v xml:space="preserve"> </v>
      </c>
      <c r="AA38" s="636" t="str">
        <f t="shared" si="8"/>
        <v xml:space="preserve"> </v>
      </c>
      <c r="AB38" s="637" t="str">
        <f t="shared" si="9"/>
        <v xml:space="preserve"> </v>
      </c>
      <c r="AH38" s="38">
        <f t="shared" si="10"/>
        <v>0</v>
      </c>
      <c r="AK38" s="38">
        <f t="shared" si="11"/>
        <v>0</v>
      </c>
    </row>
    <row r="39" spans="1:37" x14ac:dyDescent="0.25">
      <c r="A39" s="638"/>
      <c r="B39" s="639"/>
      <c r="C39" s="626"/>
      <c r="D39" s="638"/>
      <c r="E39" s="640"/>
      <c r="F39" s="640"/>
      <c r="G39" s="640"/>
      <c r="H39" s="624"/>
      <c r="I39" s="624"/>
      <c r="J39" s="629"/>
      <c r="K39" s="629"/>
      <c r="L39" s="642"/>
      <c r="M39" s="642"/>
      <c r="N39" s="640"/>
      <c r="O39" s="632" t="str">
        <f t="shared" si="0"/>
        <v/>
      </c>
      <c r="P39" s="640"/>
      <c r="Q39" s="643"/>
      <c r="R39" s="643"/>
      <c r="S39" s="634" t="str">
        <f t="shared" si="1"/>
        <v/>
      </c>
      <c r="T39" s="634" t="str">
        <f t="shared" si="2"/>
        <v/>
      </c>
      <c r="U39" s="644"/>
      <c r="V39" s="636" t="str">
        <f t="shared" si="3"/>
        <v xml:space="preserve"> </v>
      </c>
      <c r="W39" s="636" t="str">
        <f t="shared" si="4"/>
        <v xml:space="preserve"> </v>
      </c>
      <c r="X39" s="636" t="str">
        <f t="shared" si="5"/>
        <v/>
      </c>
      <c r="Y39" s="636" t="str">
        <f t="shared" si="6"/>
        <v xml:space="preserve"> </v>
      </c>
      <c r="Z39" s="636" t="str">
        <f t="shared" si="7"/>
        <v xml:space="preserve"> </v>
      </c>
      <c r="AA39" s="636" t="str">
        <f t="shared" si="8"/>
        <v xml:space="preserve"> </v>
      </c>
      <c r="AB39" s="637" t="str">
        <f t="shared" si="9"/>
        <v xml:space="preserve"> </v>
      </c>
      <c r="AH39" s="38">
        <f t="shared" si="10"/>
        <v>0</v>
      </c>
      <c r="AK39" s="38">
        <f t="shared" si="11"/>
        <v>0</v>
      </c>
    </row>
    <row r="40" spans="1:37" x14ac:dyDescent="0.25">
      <c r="A40" s="638"/>
      <c r="B40" s="639"/>
      <c r="C40" s="626"/>
      <c r="D40" s="638"/>
      <c r="E40" s="640"/>
      <c r="F40" s="640"/>
      <c r="G40" s="640"/>
      <c r="H40" s="624"/>
      <c r="I40" s="624"/>
      <c r="J40" s="629"/>
      <c r="K40" s="629"/>
      <c r="L40" s="642"/>
      <c r="M40" s="642"/>
      <c r="N40" s="640"/>
      <c r="O40" s="632" t="str">
        <f t="shared" si="0"/>
        <v/>
      </c>
      <c r="P40" s="640"/>
      <c r="Q40" s="643"/>
      <c r="R40" s="643"/>
      <c r="S40" s="634" t="str">
        <f t="shared" si="1"/>
        <v/>
      </c>
      <c r="T40" s="634" t="str">
        <f t="shared" si="2"/>
        <v/>
      </c>
      <c r="U40" s="644"/>
      <c r="V40" s="636" t="str">
        <f t="shared" si="3"/>
        <v xml:space="preserve"> </v>
      </c>
      <c r="W40" s="636" t="str">
        <f t="shared" si="4"/>
        <v xml:space="preserve"> </v>
      </c>
      <c r="X40" s="636" t="str">
        <f t="shared" si="5"/>
        <v/>
      </c>
      <c r="Y40" s="636" t="str">
        <f t="shared" si="6"/>
        <v xml:space="preserve"> </v>
      </c>
      <c r="Z40" s="636" t="str">
        <f t="shared" si="7"/>
        <v xml:space="preserve"> </v>
      </c>
      <c r="AA40" s="636" t="str">
        <f t="shared" si="8"/>
        <v xml:space="preserve"> </v>
      </c>
      <c r="AB40" s="637" t="str">
        <f t="shared" si="9"/>
        <v xml:space="preserve"> </v>
      </c>
      <c r="AH40" s="38">
        <f t="shared" si="10"/>
        <v>0</v>
      </c>
      <c r="AK40" s="38">
        <f t="shared" si="11"/>
        <v>0</v>
      </c>
    </row>
    <row r="41" spans="1:37" x14ac:dyDescent="0.25">
      <c r="A41" s="638"/>
      <c r="B41" s="639"/>
      <c r="C41" s="626"/>
      <c r="D41" s="638"/>
      <c r="E41" s="640"/>
      <c r="F41" s="640"/>
      <c r="G41" s="640"/>
      <c r="H41" s="624"/>
      <c r="I41" s="624"/>
      <c r="J41" s="629"/>
      <c r="K41" s="629"/>
      <c r="L41" s="642"/>
      <c r="M41" s="642"/>
      <c r="N41" s="640"/>
      <c r="O41" s="632" t="str">
        <f t="shared" si="0"/>
        <v/>
      </c>
      <c r="P41" s="640"/>
      <c r="Q41" s="643"/>
      <c r="R41" s="643"/>
      <c r="S41" s="634" t="str">
        <f t="shared" si="1"/>
        <v/>
      </c>
      <c r="T41" s="634" t="str">
        <f t="shared" si="2"/>
        <v/>
      </c>
      <c r="U41" s="644"/>
      <c r="V41" s="636" t="str">
        <f t="shared" si="3"/>
        <v xml:space="preserve"> </v>
      </c>
      <c r="W41" s="636" t="str">
        <f t="shared" si="4"/>
        <v xml:space="preserve"> </v>
      </c>
      <c r="X41" s="636" t="str">
        <f t="shared" si="5"/>
        <v/>
      </c>
      <c r="Y41" s="636" t="str">
        <f t="shared" si="6"/>
        <v xml:space="preserve"> </v>
      </c>
      <c r="Z41" s="636" t="str">
        <f t="shared" si="7"/>
        <v xml:space="preserve"> </v>
      </c>
      <c r="AA41" s="636" t="str">
        <f t="shared" si="8"/>
        <v xml:space="preserve"> </v>
      </c>
      <c r="AB41" s="637" t="str">
        <f t="shared" si="9"/>
        <v xml:space="preserve"> </v>
      </c>
      <c r="AH41" s="38">
        <f t="shared" si="10"/>
        <v>0</v>
      </c>
      <c r="AK41" s="38">
        <f t="shared" si="11"/>
        <v>0</v>
      </c>
    </row>
    <row r="42" spans="1:37" x14ac:dyDescent="0.25">
      <c r="A42" s="638"/>
      <c r="B42" s="639"/>
      <c r="C42" s="626"/>
      <c r="D42" s="638"/>
      <c r="E42" s="640"/>
      <c r="F42" s="640"/>
      <c r="G42" s="640"/>
      <c r="H42" s="624"/>
      <c r="I42" s="624"/>
      <c r="J42" s="629"/>
      <c r="K42" s="629"/>
      <c r="L42" s="642"/>
      <c r="M42" s="642"/>
      <c r="N42" s="640"/>
      <c r="O42" s="632" t="str">
        <f t="shared" si="0"/>
        <v/>
      </c>
      <c r="P42" s="640"/>
      <c r="Q42" s="643"/>
      <c r="R42" s="643"/>
      <c r="S42" s="634" t="str">
        <f t="shared" si="1"/>
        <v/>
      </c>
      <c r="T42" s="634" t="str">
        <f t="shared" si="2"/>
        <v/>
      </c>
      <c r="U42" s="644"/>
      <c r="V42" s="636" t="str">
        <f t="shared" si="3"/>
        <v xml:space="preserve"> </v>
      </c>
      <c r="W42" s="636" t="str">
        <f t="shared" si="4"/>
        <v xml:space="preserve"> </v>
      </c>
      <c r="X42" s="636" t="str">
        <f t="shared" si="5"/>
        <v/>
      </c>
      <c r="Y42" s="636" t="str">
        <f t="shared" si="6"/>
        <v xml:space="preserve"> </v>
      </c>
      <c r="Z42" s="636" t="str">
        <f t="shared" si="7"/>
        <v xml:space="preserve"> </v>
      </c>
      <c r="AA42" s="636" t="str">
        <f t="shared" si="8"/>
        <v xml:space="preserve"> </v>
      </c>
      <c r="AB42" s="637" t="str">
        <f t="shared" si="9"/>
        <v xml:space="preserve"> </v>
      </c>
      <c r="AH42" s="38">
        <f t="shared" si="10"/>
        <v>0</v>
      </c>
      <c r="AK42" s="38">
        <f t="shared" si="11"/>
        <v>0</v>
      </c>
    </row>
    <row r="43" spans="1:37" x14ac:dyDescent="0.25">
      <c r="A43" s="638"/>
      <c r="B43" s="639"/>
      <c r="C43" s="626"/>
      <c r="D43" s="638"/>
      <c r="E43" s="640"/>
      <c r="F43" s="640"/>
      <c r="G43" s="640"/>
      <c r="H43" s="624"/>
      <c r="I43" s="624"/>
      <c r="J43" s="629"/>
      <c r="K43" s="629"/>
      <c r="L43" s="642"/>
      <c r="M43" s="642"/>
      <c r="N43" s="640"/>
      <c r="O43" s="632" t="str">
        <f t="shared" si="0"/>
        <v/>
      </c>
      <c r="P43" s="640"/>
      <c r="Q43" s="643"/>
      <c r="R43" s="643"/>
      <c r="S43" s="634" t="str">
        <f t="shared" si="1"/>
        <v/>
      </c>
      <c r="T43" s="634" t="str">
        <f t="shared" si="2"/>
        <v/>
      </c>
      <c r="U43" s="644"/>
      <c r="V43" s="636" t="str">
        <f t="shared" si="3"/>
        <v xml:space="preserve"> </v>
      </c>
      <c r="W43" s="636" t="str">
        <f t="shared" si="4"/>
        <v xml:space="preserve"> </v>
      </c>
      <c r="X43" s="636" t="str">
        <f t="shared" si="5"/>
        <v/>
      </c>
      <c r="Y43" s="636" t="str">
        <f t="shared" si="6"/>
        <v xml:space="preserve"> </v>
      </c>
      <c r="Z43" s="636" t="str">
        <f t="shared" si="7"/>
        <v xml:space="preserve"> </v>
      </c>
      <c r="AA43" s="636" t="str">
        <f t="shared" si="8"/>
        <v xml:space="preserve"> </v>
      </c>
      <c r="AB43" s="637" t="str">
        <f t="shared" si="9"/>
        <v xml:space="preserve"> </v>
      </c>
      <c r="AH43" s="38">
        <f t="shared" si="10"/>
        <v>0</v>
      </c>
      <c r="AK43" s="38">
        <f t="shared" si="11"/>
        <v>0</v>
      </c>
    </row>
    <row r="44" spans="1:37" x14ac:dyDescent="0.25">
      <c r="A44" s="638"/>
      <c r="B44" s="639"/>
      <c r="C44" s="626"/>
      <c r="D44" s="638"/>
      <c r="E44" s="640"/>
      <c r="F44" s="640"/>
      <c r="G44" s="640"/>
      <c r="H44" s="624"/>
      <c r="I44" s="624"/>
      <c r="J44" s="629"/>
      <c r="K44" s="629"/>
      <c r="L44" s="642"/>
      <c r="M44" s="642"/>
      <c r="N44" s="640"/>
      <c r="O44" s="632" t="str">
        <f t="shared" si="0"/>
        <v/>
      </c>
      <c r="P44" s="640"/>
      <c r="Q44" s="643"/>
      <c r="R44" s="643"/>
      <c r="S44" s="634" t="str">
        <f t="shared" si="1"/>
        <v/>
      </c>
      <c r="T44" s="634" t="str">
        <f t="shared" si="2"/>
        <v/>
      </c>
      <c r="U44" s="644"/>
      <c r="V44" s="636" t="str">
        <f t="shared" si="3"/>
        <v xml:space="preserve"> </v>
      </c>
      <c r="W44" s="636" t="str">
        <f t="shared" si="4"/>
        <v xml:space="preserve"> </v>
      </c>
      <c r="X44" s="636" t="str">
        <f t="shared" si="5"/>
        <v/>
      </c>
      <c r="Y44" s="636" t="str">
        <f t="shared" si="6"/>
        <v xml:space="preserve"> </v>
      </c>
      <c r="Z44" s="636" t="str">
        <f t="shared" si="7"/>
        <v xml:space="preserve"> </v>
      </c>
      <c r="AA44" s="636" t="str">
        <f t="shared" si="8"/>
        <v xml:space="preserve"> </v>
      </c>
      <c r="AB44" s="637" t="str">
        <f t="shared" si="9"/>
        <v xml:space="preserve"> </v>
      </c>
      <c r="AH44" s="38">
        <f t="shared" si="10"/>
        <v>0</v>
      </c>
      <c r="AK44" s="38">
        <f t="shared" si="11"/>
        <v>0</v>
      </c>
    </row>
    <row r="45" spans="1:37" x14ac:dyDescent="0.25">
      <c r="A45" s="638"/>
      <c r="B45" s="639"/>
      <c r="C45" s="626"/>
      <c r="D45" s="638"/>
      <c r="E45" s="640"/>
      <c r="F45" s="640"/>
      <c r="G45" s="640"/>
      <c r="H45" s="624"/>
      <c r="I45" s="624"/>
      <c r="J45" s="629"/>
      <c r="K45" s="629"/>
      <c r="L45" s="642"/>
      <c r="M45" s="642"/>
      <c r="N45" s="640"/>
      <c r="O45" s="632" t="str">
        <f t="shared" si="0"/>
        <v/>
      </c>
      <c r="P45" s="640"/>
      <c r="Q45" s="643"/>
      <c r="R45" s="643"/>
      <c r="S45" s="634" t="str">
        <f t="shared" si="1"/>
        <v/>
      </c>
      <c r="T45" s="634" t="str">
        <f t="shared" si="2"/>
        <v/>
      </c>
      <c r="U45" s="644"/>
      <c r="V45" s="636" t="str">
        <f t="shared" si="3"/>
        <v xml:space="preserve"> </v>
      </c>
      <c r="W45" s="636" t="str">
        <f t="shared" si="4"/>
        <v xml:space="preserve"> </v>
      </c>
      <c r="X45" s="636" t="str">
        <f t="shared" si="5"/>
        <v/>
      </c>
      <c r="Y45" s="636" t="str">
        <f t="shared" si="6"/>
        <v xml:space="preserve"> </v>
      </c>
      <c r="Z45" s="636" t="str">
        <f t="shared" si="7"/>
        <v xml:space="preserve"> </v>
      </c>
      <c r="AA45" s="636" t="str">
        <f t="shared" si="8"/>
        <v xml:space="preserve"> </v>
      </c>
      <c r="AB45" s="637" t="str">
        <f t="shared" si="9"/>
        <v xml:space="preserve"> </v>
      </c>
      <c r="AH45" s="38">
        <f t="shared" si="10"/>
        <v>0</v>
      </c>
      <c r="AK45" s="38">
        <f t="shared" si="11"/>
        <v>0</v>
      </c>
    </row>
    <row r="46" spans="1:37" x14ac:dyDescent="0.25">
      <c r="A46" s="638"/>
      <c r="B46" s="639"/>
      <c r="C46" s="626"/>
      <c r="D46" s="638"/>
      <c r="E46" s="640"/>
      <c r="F46" s="640"/>
      <c r="G46" s="640"/>
      <c r="H46" s="624"/>
      <c r="I46" s="624"/>
      <c r="J46" s="629"/>
      <c r="K46" s="629"/>
      <c r="L46" s="642"/>
      <c r="M46" s="642"/>
      <c r="N46" s="640"/>
      <c r="O46" s="632" t="str">
        <f t="shared" si="0"/>
        <v/>
      </c>
      <c r="P46" s="640"/>
      <c r="Q46" s="643"/>
      <c r="R46" s="643"/>
      <c r="S46" s="634" t="str">
        <f t="shared" si="1"/>
        <v/>
      </c>
      <c r="T46" s="634" t="str">
        <f t="shared" si="2"/>
        <v/>
      </c>
      <c r="U46" s="644"/>
      <c r="V46" s="636" t="str">
        <f t="shared" si="3"/>
        <v xml:space="preserve"> </v>
      </c>
      <c r="W46" s="636" t="str">
        <f t="shared" si="4"/>
        <v xml:space="preserve"> </v>
      </c>
      <c r="X46" s="636" t="str">
        <f t="shared" si="5"/>
        <v/>
      </c>
      <c r="Y46" s="636" t="str">
        <f t="shared" si="6"/>
        <v xml:space="preserve"> </v>
      </c>
      <c r="Z46" s="636" t="str">
        <f t="shared" si="7"/>
        <v xml:space="preserve"> </v>
      </c>
      <c r="AA46" s="636" t="str">
        <f t="shared" si="8"/>
        <v xml:space="preserve"> </v>
      </c>
      <c r="AB46" s="637" t="str">
        <f t="shared" si="9"/>
        <v xml:space="preserve"> </v>
      </c>
      <c r="AH46" s="38">
        <f t="shared" si="10"/>
        <v>0</v>
      </c>
      <c r="AK46" s="38">
        <f t="shared" si="11"/>
        <v>0</v>
      </c>
    </row>
    <row r="47" spans="1:37" x14ac:dyDescent="0.25">
      <c r="A47" s="638"/>
      <c r="B47" s="639"/>
      <c r="C47" s="626"/>
      <c r="D47" s="638"/>
      <c r="E47" s="640"/>
      <c r="F47" s="640"/>
      <c r="G47" s="640"/>
      <c r="H47" s="624"/>
      <c r="I47" s="624"/>
      <c r="J47" s="629"/>
      <c r="K47" s="629"/>
      <c r="L47" s="642"/>
      <c r="M47" s="642"/>
      <c r="N47" s="640"/>
      <c r="O47" s="632" t="str">
        <f t="shared" si="0"/>
        <v/>
      </c>
      <c r="P47" s="640"/>
      <c r="Q47" s="643"/>
      <c r="R47" s="643"/>
      <c r="S47" s="634" t="str">
        <f t="shared" si="1"/>
        <v/>
      </c>
      <c r="T47" s="634" t="str">
        <f t="shared" si="2"/>
        <v/>
      </c>
      <c r="U47" s="644"/>
      <c r="V47" s="636" t="str">
        <f t="shared" si="3"/>
        <v xml:space="preserve"> </v>
      </c>
      <c r="W47" s="636" t="str">
        <f t="shared" si="4"/>
        <v xml:space="preserve"> </v>
      </c>
      <c r="X47" s="636" t="str">
        <f t="shared" si="5"/>
        <v/>
      </c>
      <c r="Y47" s="636" t="str">
        <f t="shared" si="6"/>
        <v xml:space="preserve"> </v>
      </c>
      <c r="Z47" s="636" t="str">
        <f t="shared" si="7"/>
        <v xml:space="preserve"> </v>
      </c>
      <c r="AA47" s="636" t="str">
        <f t="shared" si="8"/>
        <v xml:space="preserve"> </v>
      </c>
      <c r="AB47" s="637" t="str">
        <f t="shared" si="9"/>
        <v xml:space="preserve"> </v>
      </c>
      <c r="AH47" s="38">
        <f t="shared" si="10"/>
        <v>0</v>
      </c>
      <c r="AK47" s="38">
        <f t="shared" si="11"/>
        <v>0</v>
      </c>
    </row>
    <row r="48" spans="1:37" x14ac:dyDescent="0.25">
      <c r="A48" s="638"/>
      <c r="B48" s="639"/>
      <c r="C48" s="626"/>
      <c r="D48" s="638"/>
      <c r="E48" s="640"/>
      <c r="F48" s="640"/>
      <c r="G48" s="640"/>
      <c r="H48" s="624"/>
      <c r="I48" s="624"/>
      <c r="J48" s="629"/>
      <c r="K48" s="629"/>
      <c r="L48" s="642"/>
      <c r="M48" s="642"/>
      <c r="N48" s="640"/>
      <c r="O48" s="632" t="str">
        <f t="shared" si="0"/>
        <v/>
      </c>
      <c r="P48" s="640"/>
      <c r="Q48" s="643"/>
      <c r="R48" s="643"/>
      <c r="S48" s="634" t="str">
        <f t="shared" si="1"/>
        <v/>
      </c>
      <c r="T48" s="634" t="str">
        <f t="shared" si="2"/>
        <v/>
      </c>
      <c r="U48" s="644"/>
      <c r="V48" s="636" t="str">
        <f t="shared" si="3"/>
        <v xml:space="preserve"> </v>
      </c>
      <c r="W48" s="636" t="str">
        <f t="shared" si="4"/>
        <v xml:space="preserve"> </v>
      </c>
      <c r="X48" s="636" t="str">
        <f t="shared" si="5"/>
        <v/>
      </c>
      <c r="Y48" s="636" t="str">
        <f t="shared" si="6"/>
        <v xml:space="preserve"> </v>
      </c>
      <c r="Z48" s="636" t="str">
        <f t="shared" si="7"/>
        <v xml:space="preserve"> </v>
      </c>
      <c r="AA48" s="636" t="str">
        <f t="shared" si="8"/>
        <v xml:space="preserve"> </v>
      </c>
      <c r="AB48" s="637" t="str">
        <f t="shared" si="9"/>
        <v xml:space="preserve"> </v>
      </c>
      <c r="AH48" s="38">
        <f t="shared" si="10"/>
        <v>0</v>
      </c>
      <c r="AK48" s="38">
        <f t="shared" si="11"/>
        <v>0</v>
      </c>
    </row>
    <row r="49" spans="1:37" x14ac:dyDescent="0.25">
      <c r="A49" s="638"/>
      <c r="B49" s="639"/>
      <c r="C49" s="626"/>
      <c r="D49" s="638"/>
      <c r="E49" s="640"/>
      <c r="F49" s="640"/>
      <c r="G49" s="640"/>
      <c r="H49" s="624"/>
      <c r="I49" s="624"/>
      <c r="J49" s="629"/>
      <c r="K49" s="629"/>
      <c r="L49" s="642"/>
      <c r="M49" s="642"/>
      <c r="N49" s="640"/>
      <c r="O49" s="632" t="str">
        <f t="shared" si="0"/>
        <v/>
      </c>
      <c r="P49" s="640"/>
      <c r="Q49" s="643"/>
      <c r="R49" s="643"/>
      <c r="S49" s="634" t="str">
        <f t="shared" si="1"/>
        <v/>
      </c>
      <c r="T49" s="634" t="str">
        <f t="shared" si="2"/>
        <v/>
      </c>
      <c r="U49" s="644"/>
      <c r="V49" s="636" t="str">
        <f t="shared" si="3"/>
        <v xml:space="preserve"> </v>
      </c>
      <c r="W49" s="636" t="str">
        <f t="shared" si="4"/>
        <v xml:space="preserve"> </v>
      </c>
      <c r="X49" s="636" t="str">
        <f t="shared" si="5"/>
        <v/>
      </c>
      <c r="Y49" s="636" t="str">
        <f t="shared" si="6"/>
        <v xml:space="preserve"> </v>
      </c>
      <c r="Z49" s="636" t="str">
        <f t="shared" si="7"/>
        <v xml:space="preserve"> </v>
      </c>
      <c r="AA49" s="636" t="str">
        <f t="shared" si="8"/>
        <v xml:space="preserve"> </v>
      </c>
      <c r="AB49" s="637" t="str">
        <f t="shared" si="9"/>
        <v xml:space="preserve"> </v>
      </c>
      <c r="AH49" s="38">
        <f t="shared" si="10"/>
        <v>0</v>
      </c>
      <c r="AK49" s="38">
        <f t="shared" si="11"/>
        <v>0</v>
      </c>
    </row>
    <row r="50" spans="1:37" x14ac:dyDescent="0.25">
      <c r="A50" s="638"/>
      <c r="B50" s="639"/>
      <c r="C50" s="626"/>
      <c r="D50" s="638"/>
      <c r="E50" s="640"/>
      <c r="F50" s="640"/>
      <c r="G50" s="640"/>
      <c r="H50" s="624"/>
      <c r="I50" s="624"/>
      <c r="J50" s="629"/>
      <c r="K50" s="629"/>
      <c r="L50" s="642"/>
      <c r="M50" s="642"/>
      <c r="N50" s="640"/>
      <c r="O50" s="632" t="str">
        <f t="shared" si="0"/>
        <v/>
      </c>
      <c r="P50" s="640"/>
      <c r="Q50" s="643"/>
      <c r="R50" s="643"/>
      <c r="S50" s="634" t="str">
        <f t="shared" si="1"/>
        <v/>
      </c>
      <c r="T50" s="634" t="str">
        <f t="shared" si="2"/>
        <v/>
      </c>
      <c r="U50" s="644"/>
      <c r="V50" s="636" t="str">
        <f t="shared" si="3"/>
        <v xml:space="preserve"> </v>
      </c>
      <c r="W50" s="636" t="str">
        <f t="shared" si="4"/>
        <v xml:space="preserve"> </v>
      </c>
      <c r="X50" s="636" t="str">
        <f t="shared" si="5"/>
        <v/>
      </c>
      <c r="Y50" s="636" t="str">
        <f t="shared" si="6"/>
        <v xml:space="preserve"> </v>
      </c>
      <c r="Z50" s="636" t="str">
        <f t="shared" si="7"/>
        <v xml:space="preserve"> </v>
      </c>
      <c r="AA50" s="636" t="str">
        <f t="shared" si="8"/>
        <v xml:space="preserve"> </v>
      </c>
      <c r="AB50" s="637" t="str">
        <f t="shared" si="9"/>
        <v xml:space="preserve"> </v>
      </c>
      <c r="AH50" s="38">
        <f t="shared" si="10"/>
        <v>0</v>
      </c>
      <c r="AK50" s="38">
        <f t="shared" si="11"/>
        <v>0</v>
      </c>
    </row>
    <row r="51" spans="1:37" x14ac:dyDescent="0.25">
      <c r="A51" s="638"/>
      <c r="B51" s="639"/>
      <c r="C51" s="626"/>
      <c r="D51" s="638"/>
      <c r="E51" s="640"/>
      <c r="F51" s="640"/>
      <c r="G51" s="640"/>
      <c r="H51" s="624"/>
      <c r="I51" s="624"/>
      <c r="J51" s="629"/>
      <c r="K51" s="629"/>
      <c r="L51" s="642"/>
      <c r="M51" s="642"/>
      <c r="N51" s="640"/>
      <c r="O51" s="632" t="str">
        <f t="shared" si="0"/>
        <v/>
      </c>
      <c r="P51" s="640"/>
      <c r="Q51" s="643"/>
      <c r="R51" s="643"/>
      <c r="S51" s="634" t="str">
        <f t="shared" si="1"/>
        <v/>
      </c>
      <c r="T51" s="634" t="str">
        <f t="shared" si="2"/>
        <v/>
      </c>
      <c r="U51" s="644"/>
      <c r="V51" s="636" t="str">
        <f t="shared" si="3"/>
        <v xml:space="preserve"> </v>
      </c>
      <c r="W51" s="636" t="str">
        <f t="shared" si="4"/>
        <v xml:space="preserve"> </v>
      </c>
      <c r="X51" s="636" t="str">
        <f t="shared" si="5"/>
        <v/>
      </c>
      <c r="Y51" s="636" t="str">
        <f t="shared" si="6"/>
        <v xml:space="preserve"> </v>
      </c>
      <c r="Z51" s="636" t="str">
        <f t="shared" si="7"/>
        <v xml:space="preserve"> </v>
      </c>
      <c r="AA51" s="636" t="str">
        <f t="shared" si="8"/>
        <v xml:space="preserve"> </v>
      </c>
      <c r="AB51" s="637" t="str">
        <f t="shared" si="9"/>
        <v xml:space="preserve"> </v>
      </c>
      <c r="AH51" s="38">
        <f t="shared" si="10"/>
        <v>0</v>
      </c>
      <c r="AK51" s="38">
        <f t="shared" si="11"/>
        <v>0</v>
      </c>
    </row>
    <row r="52" spans="1:37" x14ac:dyDescent="0.25">
      <c r="A52" s="638"/>
      <c r="B52" s="639"/>
      <c r="C52" s="626"/>
      <c r="D52" s="638"/>
      <c r="E52" s="640"/>
      <c r="F52" s="640"/>
      <c r="G52" s="640"/>
      <c r="H52" s="624"/>
      <c r="I52" s="624"/>
      <c r="J52" s="629"/>
      <c r="K52" s="629"/>
      <c r="L52" s="642"/>
      <c r="M52" s="642"/>
      <c r="N52" s="640"/>
      <c r="O52" s="632" t="str">
        <f t="shared" si="0"/>
        <v/>
      </c>
      <c r="P52" s="640"/>
      <c r="Q52" s="643"/>
      <c r="R52" s="643"/>
      <c r="S52" s="634" t="str">
        <f t="shared" si="1"/>
        <v/>
      </c>
      <c r="T52" s="634" t="str">
        <f t="shared" si="2"/>
        <v/>
      </c>
      <c r="U52" s="644"/>
      <c r="V52" s="636" t="str">
        <f t="shared" si="3"/>
        <v xml:space="preserve"> </v>
      </c>
      <c r="W52" s="636" t="str">
        <f t="shared" si="4"/>
        <v xml:space="preserve"> </v>
      </c>
      <c r="X52" s="636" t="str">
        <f t="shared" si="5"/>
        <v/>
      </c>
      <c r="Y52" s="636" t="str">
        <f t="shared" si="6"/>
        <v xml:space="preserve"> </v>
      </c>
      <c r="Z52" s="636" t="str">
        <f t="shared" si="7"/>
        <v xml:space="preserve"> </v>
      </c>
      <c r="AA52" s="636" t="str">
        <f t="shared" si="8"/>
        <v xml:space="preserve"> </v>
      </c>
      <c r="AB52" s="637" t="str">
        <f t="shared" si="9"/>
        <v xml:space="preserve"> </v>
      </c>
      <c r="AH52" s="38">
        <f t="shared" si="10"/>
        <v>0</v>
      </c>
      <c r="AK52" s="38">
        <f t="shared" si="11"/>
        <v>0</v>
      </c>
    </row>
    <row r="53" spans="1:37" x14ac:dyDescent="0.25">
      <c r="A53" s="638"/>
      <c r="B53" s="639"/>
      <c r="C53" s="626"/>
      <c r="D53" s="638"/>
      <c r="E53" s="640"/>
      <c r="F53" s="640"/>
      <c r="G53" s="640"/>
      <c r="H53" s="624"/>
      <c r="I53" s="624"/>
      <c r="J53" s="629"/>
      <c r="K53" s="629"/>
      <c r="L53" s="642"/>
      <c r="M53" s="642"/>
      <c r="N53" s="640"/>
      <c r="O53" s="632" t="str">
        <f t="shared" si="0"/>
        <v/>
      </c>
      <c r="P53" s="640"/>
      <c r="Q53" s="643"/>
      <c r="R53" s="643"/>
      <c r="S53" s="634" t="str">
        <f t="shared" si="1"/>
        <v/>
      </c>
      <c r="T53" s="634" t="str">
        <f t="shared" si="2"/>
        <v/>
      </c>
      <c r="U53" s="644"/>
      <c r="V53" s="636" t="str">
        <f t="shared" si="3"/>
        <v xml:space="preserve"> </v>
      </c>
      <c r="W53" s="636" t="str">
        <f t="shared" si="4"/>
        <v xml:space="preserve"> </v>
      </c>
      <c r="X53" s="636" t="str">
        <f t="shared" si="5"/>
        <v/>
      </c>
      <c r="Y53" s="636" t="str">
        <f t="shared" si="6"/>
        <v xml:space="preserve"> </v>
      </c>
      <c r="Z53" s="636" t="str">
        <f t="shared" si="7"/>
        <v xml:space="preserve"> </v>
      </c>
      <c r="AA53" s="636" t="str">
        <f t="shared" si="8"/>
        <v xml:space="preserve"> </v>
      </c>
      <c r="AB53" s="637" t="str">
        <f t="shared" si="9"/>
        <v xml:space="preserve"> </v>
      </c>
      <c r="AH53" s="38">
        <f t="shared" si="10"/>
        <v>0</v>
      </c>
      <c r="AK53" s="38">
        <f t="shared" si="11"/>
        <v>0</v>
      </c>
    </row>
    <row r="54" spans="1:37" x14ac:dyDescent="0.25">
      <c r="A54" s="638"/>
      <c r="B54" s="639"/>
      <c r="C54" s="626"/>
      <c r="D54" s="638"/>
      <c r="E54" s="640"/>
      <c r="F54" s="640"/>
      <c r="G54" s="640"/>
      <c r="H54" s="624"/>
      <c r="I54" s="624"/>
      <c r="J54" s="629"/>
      <c r="K54" s="629"/>
      <c r="L54" s="642"/>
      <c r="M54" s="642"/>
      <c r="N54" s="640"/>
      <c r="O54" s="632" t="str">
        <f t="shared" si="0"/>
        <v/>
      </c>
      <c r="P54" s="640"/>
      <c r="Q54" s="643"/>
      <c r="R54" s="643"/>
      <c r="S54" s="634" t="str">
        <f t="shared" si="1"/>
        <v/>
      </c>
      <c r="T54" s="634" t="str">
        <f t="shared" si="2"/>
        <v/>
      </c>
      <c r="U54" s="644"/>
      <c r="V54" s="636" t="str">
        <f t="shared" si="3"/>
        <v xml:space="preserve"> </v>
      </c>
      <c r="W54" s="636" t="str">
        <f t="shared" si="4"/>
        <v xml:space="preserve"> </v>
      </c>
      <c r="X54" s="636" t="str">
        <f t="shared" si="5"/>
        <v/>
      </c>
      <c r="Y54" s="636" t="str">
        <f t="shared" si="6"/>
        <v xml:space="preserve"> </v>
      </c>
      <c r="Z54" s="636" t="str">
        <f t="shared" si="7"/>
        <v xml:space="preserve"> </v>
      </c>
      <c r="AA54" s="636" t="str">
        <f t="shared" si="8"/>
        <v xml:space="preserve"> </v>
      </c>
      <c r="AB54" s="637" t="str">
        <f t="shared" si="9"/>
        <v xml:space="preserve"> </v>
      </c>
      <c r="AH54" s="38">
        <f t="shared" si="10"/>
        <v>0</v>
      </c>
      <c r="AK54" s="38">
        <f t="shared" si="11"/>
        <v>0</v>
      </c>
    </row>
    <row r="55" spans="1:37" x14ac:dyDescent="0.25">
      <c r="A55" s="638"/>
      <c r="B55" s="639"/>
      <c r="C55" s="626"/>
      <c r="D55" s="638"/>
      <c r="E55" s="640"/>
      <c r="F55" s="640"/>
      <c r="G55" s="640"/>
      <c r="H55" s="624"/>
      <c r="I55" s="624"/>
      <c r="J55" s="629"/>
      <c r="K55" s="629"/>
      <c r="L55" s="642"/>
      <c r="M55" s="642"/>
      <c r="N55" s="640"/>
      <c r="O55" s="632" t="str">
        <f t="shared" si="0"/>
        <v/>
      </c>
      <c r="P55" s="640"/>
      <c r="Q55" s="643"/>
      <c r="R55" s="643"/>
      <c r="S55" s="634" t="str">
        <f t="shared" si="1"/>
        <v/>
      </c>
      <c r="T55" s="634" t="str">
        <f t="shared" si="2"/>
        <v/>
      </c>
      <c r="U55" s="644"/>
      <c r="V55" s="636" t="str">
        <f t="shared" si="3"/>
        <v xml:space="preserve"> </v>
      </c>
      <c r="W55" s="636" t="str">
        <f t="shared" si="4"/>
        <v xml:space="preserve"> </v>
      </c>
      <c r="X55" s="636" t="str">
        <f t="shared" si="5"/>
        <v/>
      </c>
      <c r="Y55" s="636" t="str">
        <f t="shared" si="6"/>
        <v xml:space="preserve"> </v>
      </c>
      <c r="Z55" s="636" t="str">
        <f t="shared" si="7"/>
        <v xml:space="preserve"> </v>
      </c>
      <c r="AA55" s="636" t="str">
        <f t="shared" si="8"/>
        <v xml:space="preserve"> </v>
      </c>
      <c r="AB55" s="637" t="str">
        <f t="shared" si="9"/>
        <v xml:space="preserve"> </v>
      </c>
      <c r="AH55" s="38">
        <f t="shared" si="10"/>
        <v>0</v>
      </c>
      <c r="AK55" s="38">
        <f t="shared" si="11"/>
        <v>0</v>
      </c>
    </row>
    <row r="56" spans="1:37" x14ac:dyDescent="0.25">
      <c r="A56" s="638"/>
      <c r="B56" s="639"/>
      <c r="C56" s="626"/>
      <c r="D56" s="638"/>
      <c r="E56" s="640"/>
      <c r="F56" s="640"/>
      <c r="G56" s="640"/>
      <c r="H56" s="624"/>
      <c r="I56" s="624"/>
      <c r="J56" s="629"/>
      <c r="K56" s="629"/>
      <c r="L56" s="642"/>
      <c r="M56" s="642"/>
      <c r="N56" s="640"/>
      <c r="O56" s="632" t="str">
        <f t="shared" si="0"/>
        <v/>
      </c>
      <c r="P56" s="640"/>
      <c r="Q56" s="643"/>
      <c r="R56" s="643"/>
      <c r="S56" s="634" t="str">
        <f t="shared" si="1"/>
        <v/>
      </c>
      <c r="T56" s="634" t="str">
        <f t="shared" si="2"/>
        <v/>
      </c>
      <c r="U56" s="644"/>
      <c r="V56" s="636" t="str">
        <f t="shared" si="3"/>
        <v xml:space="preserve"> </v>
      </c>
      <c r="W56" s="636" t="str">
        <f t="shared" si="4"/>
        <v xml:space="preserve"> </v>
      </c>
      <c r="X56" s="636" t="str">
        <f t="shared" si="5"/>
        <v/>
      </c>
      <c r="Y56" s="636" t="str">
        <f t="shared" si="6"/>
        <v xml:space="preserve"> </v>
      </c>
      <c r="Z56" s="636" t="str">
        <f t="shared" si="7"/>
        <v xml:space="preserve"> </v>
      </c>
      <c r="AA56" s="636" t="str">
        <f t="shared" si="8"/>
        <v xml:space="preserve"> </v>
      </c>
      <c r="AB56" s="637" t="str">
        <f t="shared" si="9"/>
        <v xml:space="preserve"> </v>
      </c>
      <c r="AH56" s="38">
        <f t="shared" si="10"/>
        <v>0</v>
      </c>
      <c r="AK56" s="38">
        <f t="shared" si="11"/>
        <v>0</v>
      </c>
    </row>
    <row r="57" spans="1:37" x14ac:dyDescent="0.25">
      <c r="A57" s="638"/>
      <c r="B57" s="639"/>
      <c r="C57" s="626"/>
      <c r="D57" s="638"/>
      <c r="E57" s="640"/>
      <c r="F57" s="640"/>
      <c r="G57" s="640"/>
      <c r="H57" s="624"/>
      <c r="I57" s="624"/>
      <c r="J57" s="629"/>
      <c r="K57" s="629"/>
      <c r="L57" s="642"/>
      <c r="M57" s="642"/>
      <c r="N57" s="640"/>
      <c r="O57" s="632" t="str">
        <f t="shared" si="0"/>
        <v/>
      </c>
      <c r="P57" s="640"/>
      <c r="Q57" s="643"/>
      <c r="R57" s="643"/>
      <c r="S57" s="634" t="str">
        <f t="shared" si="1"/>
        <v/>
      </c>
      <c r="T57" s="634" t="str">
        <f t="shared" si="2"/>
        <v/>
      </c>
      <c r="U57" s="644"/>
      <c r="V57" s="636" t="str">
        <f t="shared" si="3"/>
        <v xml:space="preserve"> </v>
      </c>
      <c r="W57" s="636" t="str">
        <f t="shared" si="4"/>
        <v xml:space="preserve"> </v>
      </c>
      <c r="X57" s="636" t="str">
        <f t="shared" si="5"/>
        <v/>
      </c>
      <c r="Y57" s="636" t="str">
        <f t="shared" si="6"/>
        <v xml:space="preserve"> </v>
      </c>
      <c r="Z57" s="636" t="str">
        <f t="shared" si="7"/>
        <v xml:space="preserve"> </v>
      </c>
      <c r="AA57" s="636" t="str">
        <f t="shared" si="8"/>
        <v xml:space="preserve"> </v>
      </c>
      <c r="AB57" s="637" t="str">
        <f t="shared" si="9"/>
        <v xml:space="preserve"> </v>
      </c>
      <c r="AH57" s="38">
        <f t="shared" si="10"/>
        <v>0</v>
      </c>
      <c r="AK57" s="38">
        <f t="shared" si="11"/>
        <v>0</v>
      </c>
    </row>
    <row r="58" spans="1:37" x14ac:dyDescent="0.25">
      <c r="A58" s="638"/>
      <c r="B58" s="639"/>
      <c r="C58" s="626"/>
      <c r="D58" s="638"/>
      <c r="E58" s="640"/>
      <c r="F58" s="640"/>
      <c r="G58" s="640"/>
      <c r="H58" s="624"/>
      <c r="I58" s="624"/>
      <c r="J58" s="629"/>
      <c r="K58" s="629"/>
      <c r="L58" s="642"/>
      <c r="M58" s="642"/>
      <c r="N58" s="640"/>
      <c r="O58" s="632" t="str">
        <f t="shared" si="0"/>
        <v/>
      </c>
      <c r="P58" s="640"/>
      <c r="Q58" s="643"/>
      <c r="R58" s="643"/>
      <c r="S58" s="634" t="str">
        <f t="shared" si="1"/>
        <v/>
      </c>
      <c r="T58" s="634" t="str">
        <f t="shared" si="2"/>
        <v/>
      </c>
      <c r="U58" s="644"/>
      <c r="V58" s="636" t="str">
        <f t="shared" si="3"/>
        <v xml:space="preserve"> </v>
      </c>
      <c r="W58" s="636" t="str">
        <f t="shared" si="4"/>
        <v xml:space="preserve"> </v>
      </c>
      <c r="X58" s="636" t="str">
        <f t="shared" si="5"/>
        <v/>
      </c>
      <c r="Y58" s="636" t="str">
        <f t="shared" si="6"/>
        <v xml:space="preserve"> </v>
      </c>
      <c r="Z58" s="636" t="str">
        <f t="shared" si="7"/>
        <v xml:space="preserve"> </v>
      </c>
      <c r="AA58" s="636" t="str">
        <f t="shared" si="8"/>
        <v xml:space="preserve"> </v>
      </c>
      <c r="AB58" s="637" t="str">
        <f t="shared" si="9"/>
        <v xml:space="preserve"> </v>
      </c>
      <c r="AH58" s="38">
        <f t="shared" si="10"/>
        <v>0</v>
      </c>
      <c r="AK58" s="38">
        <f t="shared" si="11"/>
        <v>0</v>
      </c>
    </row>
    <row r="59" spans="1:37" x14ac:dyDescent="0.25">
      <c r="A59" s="638"/>
      <c r="B59" s="639"/>
      <c r="C59" s="626"/>
      <c r="D59" s="638"/>
      <c r="E59" s="640"/>
      <c r="F59" s="640"/>
      <c r="G59" s="640"/>
      <c r="H59" s="624"/>
      <c r="I59" s="624"/>
      <c r="J59" s="629"/>
      <c r="K59" s="629"/>
      <c r="L59" s="642"/>
      <c r="M59" s="642"/>
      <c r="N59" s="640"/>
      <c r="O59" s="632" t="str">
        <f t="shared" si="0"/>
        <v/>
      </c>
      <c r="P59" s="640"/>
      <c r="Q59" s="643"/>
      <c r="R59" s="643"/>
      <c r="S59" s="634" t="str">
        <f t="shared" si="1"/>
        <v/>
      </c>
      <c r="T59" s="634" t="str">
        <f t="shared" si="2"/>
        <v/>
      </c>
      <c r="U59" s="644"/>
      <c r="V59" s="636" t="str">
        <f t="shared" si="3"/>
        <v xml:space="preserve"> </v>
      </c>
      <c r="W59" s="636" t="str">
        <f t="shared" si="4"/>
        <v xml:space="preserve"> </v>
      </c>
      <c r="X59" s="636" t="str">
        <f t="shared" si="5"/>
        <v/>
      </c>
      <c r="Y59" s="636" t="str">
        <f t="shared" si="6"/>
        <v xml:space="preserve"> </v>
      </c>
      <c r="Z59" s="636" t="str">
        <f t="shared" si="7"/>
        <v xml:space="preserve"> </v>
      </c>
      <c r="AA59" s="636" t="str">
        <f t="shared" si="8"/>
        <v xml:space="preserve"> </v>
      </c>
      <c r="AB59" s="637" t="str">
        <f t="shared" si="9"/>
        <v xml:space="preserve"> </v>
      </c>
      <c r="AH59" s="38">
        <f t="shared" si="10"/>
        <v>0</v>
      </c>
      <c r="AK59" s="38">
        <f t="shared" si="11"/>
        <v>0</v>
      </c>
    </row>
    <row r="60" spans="1:37" x14ac:dyDescent="0.25">
      <c r="A60" s="638"/>
      <c r="B60" s="639"/>
      <c r="C60" s="626"/>
      <c r="D60" s="638"/>
      <c r="E60" s="640"/>
      <c r="F60" s="640"/>
      <c r="G60" s="640"/>
      <c r="H60" s="624"/>
      <c r="I60" s="624"/>
      <c r="J60" s="629"/>
      <c r="K60" s="629"/>
      <c r="L60" s="642"/>
      <c r="M60" s="642"/>
      <c r="N60" s="640"/>
      <c r="O60" s="632" t="str">
        <f t="shared" si="0"/>
        <v/>
      </c>
      <c r="P60" s="640"/>
      <c r="Q60" s="643"/>
      <c r="R60" s="643"/>
      <c r="S60" s="634" t="str">
        <f t="shared" si="1"/>
        <v/>
      </c>
      <c r="T60" s="634" t="str">
        <f t="shared" si="2"/>
        <v/>
      </c>
      <c r="U60" s="644"/>
      <c r="V60" s="636" t="str">
        <f t="shared" si="3"/>
        <v xml:space="preserve"> </v>
      </c>
      <c r="W60" s="636" t="str">
        <f t="shared" si="4"/>
        <v xml:space="preserve"> </v>
      </c>
      <c r="X60" s="636" t="str">
        <f t="shared" si="5"/>
        <v/>
      </c>
      <c r="Y60" s="636" t="str">
        <f t="shared" si="6"/>
        <v xml:space="preserve"> </v>
      </c>
      <c r="Z60" s="636" t="str">
        <f t="shared" si="7"/>
        <v xml:space="preserve"> </v>
      </c>
      <c r="AA60" s="636" t="str">
        <f t="shared" si="8"/>
        <v xml:space="preserve"> </v>
      </c>
      <c r="AB60" s="637" t="str">
        <f t="shared" si="9"/>
        <v xml:space="preserve"> </v>
      </c>
      <c r="AH60" s="38">
        <f t="shared" si="10"/>
        <v>0</v>
      </c>
      <c r="AK60" s="38">
        <f t="shared" si="11"/>
        <v>0</v>
      </c>
    </row>
    <row r="61" spans="1:37" x14ac:dyDescent="0.25">
      <c r="A61" s="638"/>
      <c r="B61" s="639"/>
      <c r="C61" s="626"/>
      <c r="D61" s="638"/>
      <c r="E61" s="640"/>
      <c r="F61" s="640"/>
      <c r="G61" s="640"/>
      <c r="H61" s="624"/>
      <c r="I61" s="624"/>
      <c r="J61" s="629"/>
      <c r="K61" s="629"/>
      <c r="L61" s="642"/>
      <c r="M61" s="642"/>
      <c r="N61" s="640"/>
      <c r="O61" s="632" t="str">
        <f t="shared" si="0"/>
        <v/>
      </c>
      <c r="P61" s="640"/>
      <c r="Q61" s="643"/>
      <c r="R61" s="643"/>
      <c r="S61" s="634" t="str">
        <f t="shared" si="1"/>
        <v/>
      </c>
      <c r="T61" s="634" t="str">
        <f t="shared" si="2"/>
        <v/>
      </c>
      <c r="U61" s="644"/>
      <c r="V61" s="636" t="str">
        <f t="shared" si="3"/>
        <v xml:space="preserve"> </v>
      </c>
      <c r="W61" s="636" t="str">
        <f t="shared" si="4"/>
        <v xml:space="preserve"> </v>
      </c>
      <c r="X61" s="636" t="str">
        <f t="shared" si="5"/>
        <v/>
      </c>
      <c r="Y61" s="636" t="str">
        <f t="shared" si="6"/>
        <v xml:space="preserve"> </v>
      </c>
      <c r="Z61" s="636" t="str">
        <f t="shared" si="7"/>
        <v xml:space="preserve"> </v>
      </c>
      <c r="AA61" s="636" t="str">
        <f t="shared" si="8"/>
        <v xml:space="preserve"> </v>
      </c>
      <c r="AB61" s="637" t="str">
        <f t="shared" si="9"/>
        <v xml:space="preserve"> </v>
      </c>
      <c r="AH61" s="38">
        <f t="shared" si="10"/>
        <v>0</v>
      </c>
      <c r="AK61" s="38">
        <f t="shared" si="11"/>
        <v>0</v>
      </c>
    </row>
    <row r="62" spans="1:37" x14ac:dyDescent="0.25">
      <c r="A62" s="638"/>
      <c r="B62" s="639"/>
      <c r="C62" s="626"/>
      <c r="D62" s="638"/>
      <c r="E62" s="640"/>
      <c r="F62" s="640"/>
      <c r="G62" s="640"/>
      <c r="H62" s="624"/>
      <c r="I62" s="624"/>
      <c r="J62" s="629"/>
      <c r="K62" s="629"/>
      <c r="L62" s="642"/>
      <c r="M62" s="642"/>
      <c r="N62" s="640"/>
      <c r="O62" s="632" t="str">
        <f t="shared" si="0"/>
        <v/>
      </c>
      <c r="P62" s="640"/>
      <c r="Q62" s="643"/>
      <c r="R62" s="643"/>
      <c r="S62" s="634" t="str">
        <f t="shared" si="1"/>
        <v/>
      </c>
      <c r="T62" s="634" t="str">
        <f t="shared" si="2"/>
        <v/>
      </c>
      <c r="U62" s="644"/>
      <c r="V62" s="636" t="str">
        <f t="shared" si="3"/>
        <v xml:space="preserve"> </v>
      </c>
      <c r="W62" s="636" t="str">
        <f t="shared" si="4"/>
        <v xml:space="preserve"> </v>
      </c>
      <c r="X62" s="636" t="str">
        <f t="shared" si="5"/>
        <v/>
      </c>
      <c r="Y62" s="636" t="str">
        <f t="shared" si="6"/>
        <v xml:space="preserve"> </v>
      </c>
      <c r="Z62" s="636" t="str">
        <f t="shared" si="7"/>
        <v xml:space="preserve"> </v>
      </c>
      <c r="AA62" s="636" t="str">
        <f t="shared" si="8"/>
        <v xml:space="preserve"> </v>
      </c>
      <c r="AB62" s="637" t="str">
        <f t="shared" si="9"/>
        <v xml:space="preserve"> </v>
      </c>
      <c r="AH62" s="38">
        <f t="shared" si="10"/>
        <v>0</v>
      </c>
      <c r="AK62" s="38">
        <f t="shared" si="11"/>
        <v>0</v>
      </c>
    </row>
    <row r="63" spans="1:37" x14ac:dyDescent="0.25">
      <c r="A63" s="638"/>
      <c r="B63" s="639"/>
      <c r="C63" s="626"/>
      <c r="D63" s="638"/>
      <c r="E63" s="640"/>
      <c r="F63" s="640"/>
      <c r="G63" s="640"/>
      <c r="H63" s="624"/>
      <c r="I63" s="624"/>
      <c r="J63" s="629"/>
      <c r="K63" s="629"/>
      <c r="L63" s="642"/>
      <c r="M63" s="642"/>
      <c r="N63" s="640"/>
      <c r="O63" s="632" t="str">
        <f t="shared" si="0"/>
        <v/>
      </c>
      <c r="P63" s="640"/>
      <c r="Q63" s="643"/>
      <c r="R63" s="643"/>
      <c r="S63" s="634" t="str">
        <f t="shared" si="1"/>
        <v/>
      </c>
      <c r="T63" s="634" t="str">
        <f t="shared" si="2"/>
        <v/>
      </c>
      <c r="U63" s="644"/>
      <c r="V63" s="636" t="str">
        <f t="shared" si="3"/>
        <v xml:space="preserve"> </v>
      </c>
      <c r="W63" s="636" t="str">
        <f t="shared" si="4"/>
        <v xml:space="preserve"> </v>
      </c>
      <c r="X63" s="636" t="str">
        <f t="shared" si="5"/>
        <v/>
      </c>
      <c r="Y63" s="636" t="str">
        <f t="shared" si="6"/>
        <v xml:space="preserve"> </v>
      </c>
      <c r="Z63" s="636" t="str">
        <f t="shared" si="7"/>
        <v xml:space="preserve"> </v>
      </c>
      <c r="AA63" s="636" t="str">
        <f t="shared" si="8"/>
        <v xml:space="preserve"> </v>
      </c>
      <c r="AB63" s="637" t="str">
        <f t="shared" si="9"/>
        <v xml:space="preserve"> </v>
      </c>
      <c r="AH63" s="38">
        <f t="shared" si="10"/>
        <v>0</v>
      </c>
      <c r="AK63" s="38">
        <f t="shared" si="11"/>
        <v>0</v>
      </c>
    </row>
    <row r="64" spans="1:37" x14ac:dyDescent="0.25">
      <c r="A64" s="638"/>
      <c r="B64" s="639"/>
      <c r="C64" s="626"/>
      <c r="D64" s="638"/>
      <c r="E64" s="640"/>
      <c r="F64" s="640"/>
      <c r="G64" s="640"/>
      <c r="H64" s="624"/>
      <c r="I64" s="624"/>
      <c r="J64" s="629"/>
      <c r="K64" s="629"/>
      <c r="L64" s="642"/>
      <c r="M64" s="642"/>
      <c r="N64" s="640"/>
      <c r="O64" s="632" t="str">
        <f t="shared" si="0"/>
        <v/>
      </c>
      <c r="P64" s="640"/>
      <c r="Q64" s="643"/>
      <c r="R64" s="643"/>
      <c r="S64" s="634" t="str">
        <f t="shared" si="1"/>
        <v/>
      </c>
      <c r="T64" s="634" t="str">
        <f t="shared" si="2"/>
        <v/>
      </c>
      <c r="U64" s="644"/>
      <c r="V64" s="636" t="str">
        <f t="shared" si="3"/>
        <v xml:space="preserve"> </v>
      </c>
      <c r="W64" s="636" t="str">
        <f t="shared" si="4"/>
        <v xml:space="preserve"> </v>
      </c>
      <c r="X64" s="636" t="str">
        <f t="shared" si="5"/>
        <v/>
      </c>
      <c r="Y64" s="636" t="str">
        <f t="shared" si="6"/>
        <v xml:space="preserve"> </v>
      </c>
      <c r="Z64" s="636" t="str">
        <f t="shared" si="7"/>
        <v xml:space="preserve"> </v>
      </c>
      <c r="AA64" s="636" t="str">
        <f t="shared" si="8"/>
        <v xml:space="preserve"> </v>
      </c>
      <c r="AB64" s="637" t="str">
        <f t="shared" si="9"/>
        <v xml:space="preserve"> </v>
      </c>
      <c r="AH64" s="38">
        <f t="shared" si="10"/>
        <v>0</v>
      </c>
      <c r="AK64" s="38">
        <f t="shared" si="11"/>
        <v>0</v>
      </c>
    </row>
    <row r="65" spans="1:37" x14ac:dyDescent="0.25">
      <c r="A65" s="638"/>
      <c r="B65" s="639"/>
      <c r="C65" s="626"/>
      <c r="D65" s="638"/>
      <c r="E65" s="640"/>
      <c r="F65" s="640"/>
      <c r="G65" s="640"/>
      <c r="H65" s="624"/>
      <c r="I65" s="624"/>
      <c r="J65" s="629"/>
      <c r="K65" s="629"/>
      <c r="L65" s="642"/>
      <c r="M65" s="642"/>
      <c r="N65" s="640"/>
      <c r="O65" s="632" t="str">
        <f t="shared" si="0"/>
        <v/>
      </c>
      <c r="P65" s="640"/>
      <c r="Q65" s="643"/>
      <c r="R65" s="643"/>
      <c r="S65" s="634" t="str">
        <f t="shared" si="1"/>
        <v/>
      </c>
      <c r="T65" s="634" t="str">
        <f t="shared" si="2"/>
        <v/>
      </c>
      <c r="U65" s="644"/>
      <c r="V65" s="636" t="str">
        <f t="shared" si="3"/>
        <v xml:space="preserve"> </v>
      </c>
      <c r="W65" s="636" t="str">
        <f t="shared" si="4"/>
        <v xml:space="preserve"> </v>
      </c>
      <c r="X65" s="636" t="str">
        <f t="shared" si="5"/>
        <v/>
      </c>
      <c r="Y65" s="636" t="str">
        <f t="shared" si="6"/>
        <v xml:space="preserve"> </v>
      </c>
      <c r="Z65" s="636" t="str">
        <f t="shared" si="7"/>
        <v xml:space="preserve"> </v>
      </c>
      <c r="AA65" s="636" t="str">
        <f t="shared" si="8"/>
        <v xml:space="preserve"> </v>
      </c>
      <c r="AB65" s="637" t="str">
        <f t="shared" si="9"/>
        <v xml:space="preserve"> </v>
      </c>
      <c r="AH65" s="38">
        <f t="shared" si="10"/>
        <v>0</v>
      </c>
      <c r="AK65" s="38">
        <f t="shared" si="11"/>
        <v>0</v>
      </c>
    </row>
    <row r="66" spans="1:37" x14ac:dyDescent="0.25">
      <c r="A66" s="638"/>
      <c r="B66" s="639"/>
      <c r="C66" s="626"/>
      <c r="D66" s="638"/>
      <c r="E66" s="640"/>
      <c r="F66" s="640"/>
      <c r="G66" s="640"/>
      <c r="H66" s="624"/>
      <c r="I66" s="624"/>
      <c r="J66" s="629"/>
      <c r="K66" s="629"/>
      <c r="L66" s="642"/>
      <c r="M66" s="642"/>
      <c r="N66" s="640"/>
      <c r="O66" s="632" t="str">
        <f t="shared" si="0"/>
        <v/>
      </c>
      <c r="P66" s="640"/>
      <c r="Q66" s="643"/>
      <c r="R66" s="643"/>
      <c r="S66" s="634" t="str">
        <f t="shared" si="1"/>
        <v/>
      </c>
      <c r="T66" s="634" t="str">
        <f t="shared" si="2"/>
        <v/>
      </c>
      <c r="U66" s="644"/>
      <c r="V66" s="636" t="str">
        <f t="shared" si="3"/>
        <v xml:space="preserve"> </v>
      </c>
      <c r="W66" s="636" t="str">
        <f t="shared" si="4"/>
        <v xml:space="preserve"> </v>
      </c>
      <c r="X66" s="636" t="str">
        <f t="shared" si="5"/>
        <v/>
      </c>
      <c r="Y66" s="636" t="str">
        <f t="shared" si="6"/>
        <v xml:space="preserve"> </v>
      </c>
      <c r="Z66" s="636" t="str">
        <f t="shared" si="7"/>
        <v xml:space="preserve"> </v>
      </c>
      <c r="AA66" s="636" t="str">
        <f t="shared" si="8"/>
        <v xml:space="preserve"> </v>
      </c>
      <c r="AB66" s="637" t="str">
        <f t="shared" si="9"/>
        <v xml:space="preserve"> </v>
      </c>
      <c r="AH66" s="38">
        <f t="shared" si="10"/>
        <v>0</v>
      </c>
      <c r="AK66" s="38">
        <f t="shared" si="11"/>
        <v>0</v>
      </c>
    </row>
    <row r="67" spans="1:37" x14ac:dyDescent="0.25">
      <c r="A67" s="638"/>
      <c r="B67" s="639"/>
      <c r="C67" s="626"/>
      <c r="D67" s="638"/>
      <c r="E67" s="640"/>
      <c r="F67" s="640"/>
      <c r="G67" s="640"/>
      <c r="H67" s="624"/>
      <c r="I67" s="624"/>
      <c r="J67" s="629"/>
      <c r="K67" s="629"/>
      <c r="L67" s="642"/>
      <c r="M67" s="642"/>
      <c r="N67" s="640"/>
      <c r="O67" s="632" t="str">
        <f t="shared" si="0"/>
        <v/>
      </c>
      <c r="P67" s="640"/>
      <c r="Q67" s="643"/>
      <c r="R67" s="643"/>
      <c r="S67" s="634" t="str">
        <f t="shared" si="1"/>
        <v/>
      </c>
      <c r="T67" s="634" t="str">
        <f t="shared" si="2"/>
        <v/>
      </c>
      <c r="U67" s="644"/>
      <c r="V67" s="636" t="str">
        <f t="shared" si="3"/>
        <v xml:space="preserve"> </v>
      </c>
      <c r="W67" s="636" t="str">
        <f t="shared" si="4"/>
        <v xml:space="preserve"> </v>
      </c>
      <c r="X67" s="636" t="str">
        <f t="shared" si="5"/>
        <v/>
      </c>
      <c r="Y67" s="636" t="str">
        <f t="shared" si="6"/>
        <v xml:space="preserve"> </v>
      </c>
      <c r="Z67" s="636" t="str">
        <f t="shared" si="7"/>
        <v xml:space="preserve"> </v>
      </c>
      <c r="AA67" s="636" t="str">
        <f t="shared" si="8"/>
        <v xml:space="preserve"> </v>
      </c>
      <c r="AB67" s="637" t="str">
        <f t="shared" si="9"/>
        <v xml:space="preserve"> </v>
      </c>
      <c r="AH67" s="38">
        <f t="shared" si="10"/>
        <v>0</v>
      </c>
      <c r="AK67" s="38">
        <f t="shared" si="11"/>
        <v>0</v>
      </c>
    </row>
    <row r="68" spans="1:37" x14ac:dyDescent="0.25">
      <c r="A68" s="638"/>
      <c r="B68" s="639"/>
      <c r="C68" s="626"/>
      <c r="D68" s="638"/>
      <c r="E68" s="640"/>
      <c r="F68" s="640"/>
      <c r="G68" s="640"/>
      <c r="H68" s="624"/>
      <c r="I68" s="624"/>
      <c r="J68" s="629"/>
      <c r="K68" s="629"/>
      <c r="L68" s="642"/>
      <c r="M68" s="642"/>
      <c r="N68" s="640"/>
      <c r="O68" s="632" t="str">
        <f t="shared" si="0"/>
        <v/>
      </c>
      <c r="P68" s="640"/>
      <c r="Q68" s="643"/>
      <c r="R68" s="643"/>
      <c r="S68" s="634" t="str">
        <f t="shared" si="1"/>
        <v/>
      </c>
      <c r="T68" s="634" t="str">
        <f t="shared" si="2"/>
        <v/>
      </c>
      <c r="U68" s="644"/>
      <c r="V68" s="636" t="str">
        <f t="shared" si="3"/>
        <v xml:space="preserve"> </v>
      </c>
      <c r="W68" s="636" t="str">
        <f t="shared" si="4"/>
        <v xml:space="preserve"> </v>
      </c>
      <c r="X68" s="636" t="str">
        <f t="shared" si="5"/>
        <v/>
      </c>
      <c r="Y68" s="636" t="str">
        <f t="shared" si="6"/>
        <v xml:space="preserve"> </v>
      </c>
      <c r="Z68" s="636" t="str">
        <f t="shared" si="7"/>
        <v xml:space="preserve"> </v>
      </c>
      <c r="AA68" s="636" t="str">
        <f t="shared" si="8"/>
        <v xml:space="preserve"> </v>
      </c>
      <c r="AB68" s="637" t="str">
        <f t="shared" si="9"/>
        <v xml:space="preserve"> </v>
      </c>
      <c r="AH68" s="38">
        <f t="shared" si="10"/>
        <v>0</v>
      </c>
      <c r="AK68" s="38">
        <f t="shared" si="11"/>
        <v>0</v>
      </c>
    </row>
    <row r="69" spans="1:37" x14ac:dyDescent="0.25">
      <c r="A69" s="638"/>
      <c r="B69" s="639"/>
      <c r="C69" s="626"/>
      <c r="D69" s="638"/>
      <c r="E69" s="640"/>
      <c r="F69" s="640"/>
      <c r="G69" s="640"/>
      <c r="H69" s="624"/>
      <c r="I69" s="624"/>
      <c r="J69" s="629"/>
      <c r="K69" s="629"/>
      <c r="L69" s="642"/>
      <c r="M69" s="642"/>
      <c r="N69" s="640"/>
      <c r="O69" s="632" t="str">
        <f t="shared" si="0"/>
        <v/>
      </c>
      <c r="P69" s="640"/>
      <c r="Q69" s="643"/>
      <c r="R69" s="643"/>
      <c r="S69" s="634" t="str">
        <f t="shared" si="1"/>
        <v/>
      </c>
      <c r="T69" s="634" t="str">
        <f t="shared" si="2"/>
        <v/>
      </c>
      <c r="U69" s="644"/>
      <c r="V69" s="636" t="str">
        <f t="shared" si="3"/>
        <v xml:space="preserve"> </v>
      </c>
      <c r="W69" s="636" t="str">
        <f t="shared" si="4"/>
        <v xml:space="preserve"> </v>
      </c>
      <c r="X69" s="636" t="str">
        <f t="shared" si="5"/>
        <v/>
      </c>
      <c r="Y69" s="636" t="str">
        <f t="shared" si="6"/>
        <v xml:space="preserve"> </v>
      </c>
      <c r="Z69" s="636" t="str">
        <f t="shared" si="7"/>
        <v xml:space="preserve"> </v>
      </c>
      <c r="AA69" s="636" t="str">
        <f t="shared" si="8"/>
        <v xml:space="preserve"> </v>
      </c>
      <c r="AB69" s="637" t="str">
        <f t="shared" si="9"/>
        <v xml:space="preserve"> </v>
      </c>
      <c r="AH69" s="38">
        <f t="shared" si="10"/>
        <v>0</v>
      </c>
      <c r="AK69" s="38">
        <f t="shared" si="11"/>
        <v>0</v>
      </c>
    </row>
    <row r="70" spans="1:37" x14ac:dyDescent="0.25">
      <c r="A70" s="638"/>
      <c r="B70" s="639"/>
      <c r="C70" s="626"/>
      <c r="D70" s="638"/>
      <c r="E70" s="640"/>
      <c r="F70" s="640"/>
      <c r="G70" s="640"/>
      <c r="H70" s="624"/>
      <c r="I70" s="624"/>
      <c r="J70" s="629"/>
      <c r="K70" s="629"/>
      <c r="L70" s="642"/>
      <c r="M70" s="642"/>
      <c r="N70" s="640"/>
      <c r="O70" s="632" t="str">
        <f t="shared" ref="O70:O133" si="12">IF(N70*Q70&gt;0,N70*Q70,"")</f>
        <v/>
      </c>
      <c r="P70" s="640"/>
      <c r="Q70" s="643"/>
      <c r="R70" s="643"/>
      <c r="S70" s="634" t="str">
        <f t="shared" ref="S70:S133" si="13">IF($C70="","",VLOOKUP($C70,$AE$5:$AG$10,2,FALSE))</f>
        <v/>
      </c>
      <c r="T70" s="634" t="str">
        <f t="shared" ref="T70:T133" si="14">IF($C70="","",VLOOKUP($C70,$AE$5:$AG$10,3,FALSE)*R70)</f>
        <v/>
      </c>
      <c r="U70" s="644"/>
      <c r="V70" s="636" t="str">
        <f t="shared" ref="V70:V133" si="15">IF(U70*0.000187&gt;0,(U70*0.000187)+T70," ")</f>
        <v xml:space="preserve"> </v>
      </c>
      <c r="W70" s="636" t="str">
        <f t="shared" ref="W70:W133" si="16">IFERROR(R70/Q70," ")</f>
        <v xml:space="preserve"> </v>
      </c>
      <c r="X70" s="636" t="str">
        <f t="shared" ref="X70:X133" si="17">IF(S70="","",S70&amp;"/km")</f>
        <v/>
      </c>
      <c r="Y70" s="636" t="str">
        <f t="shared" ref="Y70:Y133" si="18">IFERROR(T70/Q70," ")</f>
        <v xml:space="preserve"> </v>
      </c>
      <c r="Z70" s="636" t="str">
        <f t="shared" ref="Z70:Z133" si="19">IFERROR(T70/O70," ")</f>
        <v xml:space="preserve"> </v>
      </c>
      <c r="AA70" s="636" t="str">
        <f t="shared" ref="AA70:AA133" si="20">IFERROR(V70/Q70," ")</f>
        <v xml:space="preserve"> </v>
      </c>
      <c r="AB70" s="637" t="str">
        <f t="shared" ref="AB70:AB133" si="21">IFERROR(V70/O70," ")</f>
        <v xml:space="preserve"> </v>
      </c>
      <c r="AH70" s="38">
        <f t="shared" ref="AH70:AH133" si="22">IF(C70="Metano",1,0)</f>
        <v>0</v>
      </c>
      <c r="AK70" s="38">
        <f t="shared" ref="AK70:AK133" si="23">IF(C70="Elettrico",1,0)+IF(C70="Ibrido",1,0)</f>
        <v>0</v>
      </c>
    </row>
    <row r="71" spans="1:37" x14ac:dyDescent="0.25">
      <c r="A71" s="638"/>
      <c r="B71" s="639"/>
      <c r="C71" s="626"/>
      <c r="D71" s="638"/>
      <c r="E71" s="640"/>
      <c r="F71" s="640"/>
      <c r="G71" s="640"/>
      <c r="H71" s="624"/>
      <c r="I71" s="624"/>
      <c r="J71" s="629"/>
      <c r="K71" s="629"/>
      <c r="L71" s="642"/>
      <c r="M71" s="642"/>
      <c r="N71" s="640"/>
      <c r="O71" s="632" t="str">
        <f t="shared" si="12"/>
        <v/>
      </c>
      <c r="P71" s="640"/>
      <c r="Q71" s="643"/>
      <c r="R71" s="643"/>
      <c r="S71" s="634" t="str">
        <f t="shared" si="13"/>
        <v/>
      </c>
      <c r="T71" s="634" t="str">
        <f t="shared" si="14"/>
        <v/>
      </c>
      <c r="U71" s="644"/>
      <c r="V71" s="636" t="str">
        <f t="shared" si="15"/>
        <v xml:space="preserve"> </v>
      </c>
      <c r="W71" s="636" t="str">
        <f t="shared" si="16"/>
        <v xml:space="preserve"> </v>
      </c>
      <c r="X71" s="636" t="str">
        <f t="shared" si="17"/>
        <v/>
      </c>
      <c r="Y71" s="636" t="str">
        <f t="shared" si="18"/>
        <v xml:space="preserve"> </v>
      </c>
      <c r="Z71" s="636" t="str">
        <f t="shared" si="19"/>
        <v xml:space="preserve"> </v>
      </c>
      <c r="AA71" s="636" t="str">
        <f t="shared" si="20"/>
        <v xml:space="preserve"> </v>
      </c>
      <c r="AB71" s="637" t="str">
        <f t="shared" si="21"/>
        <v xml:space="preserve"> </v>
      </c>
      <c r="AH71" s="38">
        <f t="shared" si="22"/>
        <v>0</v>
      </c>
      <c r="AK71" s="38">
        <f t="shared" si="23"/>
        <v>0</v>
      </c>
    </row>
    <row r="72" spans="1:37" x14ac:dyDescent="0.25">
      <c r="A72" s="638"/>
      <c r="B72" s="639"/>
      <c r="C72" s="626"/>
      <c r="D72" s="638"/>
      <c r="E72" s="640"/>
      <c r="F72" s="640"/>
      <c r="G72" s="640"/>
      <c r="H72" s="624"/>
      <c r="I72" s="624"/>
      <c r="J72" s="629"/>
      <c r="K72" s="629"/>
      <c r="L72" s="642"/>
      <c r="M72" s="642"/>
      <c r="N72" s="640"/>
      <c r="O72" s="632" t="str">
        <f t="shared" si="12"/>
        <v/>
      </c>
      <c r="P72" s="640"/>
      <c r="Q72" s="643"/>
      <c r="R72" s="643"/>
      <c r="S72" s="634" t="str">
        <f t="shared" si="13"/>
        <v/>
      </c>
      <c r="T72" s="634" t="str">
        <f t="shared" si="14"/>
        <v/>
      </c>
      <c r="U72" s="644"/>
      <c r="V72" s="636" t="str">
        <f t="shared" si="15"/>
        <v xml:space="preserve"> </v>
      </c>
      <c r="W72" s="636" t="str">
        <f t="shared" si="16"/>
        <v xml:space="preserve"> </v>
      </c>
      <c r="X72" s="636" t="str">
        <f t="shared" si="17"/>
        <v/>
      </c>
      <c r="Y72" s="636" t="str">
        <f t="shared" si="18"/>
        <v xml:space="preserve"> </v>
      </c>
      <c r="Z72" s="636" t="str">
        <f t="shared" si="19"/>
        <v xml:space="preserve"> </v>
      </c>
      <c r="AA72" s="636" t="str">
        <f t="shared" si="20"/>
        <v xml:space="preserve"> </v>
      </c>
      <c r="AB72" s="637" t="str">
        <f t="shared" si="21"/>
        <v xml:space="preserve"> </v>
      </c>
      <c r="AH72" s="38">
        <f t="shared" si="22"/>
        <v>0</v>
      </c>
      <c r="AK72" s="38">
        <f t="shared" si="23"/>
        <v>0</v>
      </c>
    </row>
    <row r="73" spans="1:37" x14ac:dyDescent="0.25">
      <c r="A73" s="638"/>
      <c r="B73" s="639"/>
      <c r="C73" s="626"/>
      <c r="D73" s="638"/>
      <c r="E73" s="640"/>
      <c r="F73" s="640"/>
      <c r="G73" s="640"/>
      <c r="H73" s="624"/>
      <c r="I73" s="624"/>
      <c r="J73" s="629"/>
      <c r="K73" s="629"/>
      <c r="L73" s="642"/>
      <c r="M73" s="642"/>
      <c r="N73" s="640"/>
      <c r="O73" s="632" t="str">
        <f t="shared" si="12"/>
        <v/>
      </c>
      <c r="P73" s="640"/>
      <c r="Q73" s="643"/>
      <c r="R73" s="643"/>
      <c r="S73" s="634" t="str">
        <f t="shared" si="13"/>
        <v/>
      </c>
      <c r="T73" s="634" t="str">
        <f t="shared" si="14"/>
        <v/>
      </c>
      <c r="U73" s="644"/>
      <c r="V73" s="636" t="str">
        <f t="shared" si="15"/>
        <v xml:space="preserve"> </v>
      </c>
      <c r="W73" s="636" t="str">
        <f t="shared" si="16"/>
        <v xml:space="preserve"> </v>
      </c>
      <c r="X73" s="636" t="str">
        <f t="shared" si="17"/>
        <v/>
      </c>
      <c r="Y73" s="636" t="str">
        <f t="shared" si="18"/>
        <v xml:space="preserve"> </v>
      </c>
      <c r="Z73" s="636" t="str">
        <f t="shared" si="19"/>
        <v xml:space="preserve"> </v>
      </c>
      <c r="AA73" s="636" t="str">
        <f t="shared" si="20"/>
        <v xml:space="preserve"> </v>
      </c>
      <c r="AB73" s="637" t="str">
        <f t="shared" si="21"/>
        <v xml:space="preserve"> </v>
      </c>
      <c r="AH73" s="38">
        <f t="shared" si="22"/>
        <v>0</v>
      </c>
      <c r="AK73" s="38">
        <f t="shared" si="23"/>
        <v>0</v>
      </c>
    </row>
    <row r="74" spans="1:37" x14ac:dyDescent="0.25">
      <c r="A74" s="638"/>
      <c r="B74" s="639"/>
      <c r="C74" s="626"/>
      <c r="D74" s="638"/>
      <c r="E74" s="640"/>
      <c r="F74" s="640"/>
      <c r="G74" s="640"/>
      <c r="H74" s="624"/>
      <c r="I74" s="624"/>
      <c r="J74" s="629"/>
      <c r="K74" s="629"/>
      <c r="L74" s="642"/>
      <c r="M74" s="642"/>
      <c r="N74" s="640"/>
      <c r="O74" s="632" t="str">
        <f t="shared" si="12"/>
        <v/>
      </c>
      <c r="P74" s="640"/>
      <c r="Q74" s="643"/>
      <c r="R74" s="643"/>
      <c r="S74" s="634" t="str">
        <f t="shared" si="13"/>
        <v/>
      </c>
      <c r="T74" s="634" t="str">
        <f t="shared" si="14"/>
        <v/>
      </c>
      <c r="U74" s="644"/>
      <c r="V74" s="636" t="str">
        <f t="shared" si="15"/>
        <v xml:space="preserve"> </v>
      </c>
      <c r="W74" s="636" t="str">
        <f t="shared" si="16"/>
        <v xml:space="preserve"> </v>
      </c>
      <c r="X74" s="636" t="str">
        <f t="shared" si="17"/>
        <v/>
      </c>
      <c r="Y74" s="636" t="str">
        <f t="shared" si="18"/>
        <v xml:space="preserve"> </v>
      </c>
      <c r="Z74" s="636" t="str">
        <f t="shared" si="19"/>
        <v xml:space="preserve"> </v>
      </c>
      <c r="AA74" s="636" t="str">
        <f t="shared" si="20"/>
        <v xml:space="preserve"> </v>
      </c>
      <c r="AB74" s="637" t="str">
        <f t="shared" si="21"/>
        <v xml:space="preserve"> </v>
      </c>
      <c r="AH74" s="38">
        <f t="shared" si="22"/>
        <v>0</v>
      </c>
      <c r="AK74" s="38">
        <f t="shared" si="23"/>
        <v>0</v>
      </c>
    </row>
    <row r="75" spans="1:37" x14ac:dyDescent="0.25">
      <c r="A75" s="638"/>
      <c r="B75" s="639"/>
      <c r="C75" s="626"/>
      <c r="D75" s="638"/>
      <c r="E75" s="640"/>
      <c r="F75" s="640"/>
      <c r="G75" s="640"/>
      <c r="H75" s="624"/>
      <c r="I75" s="624"/>
      <c r="J75" s="629"/>
      <c r="K75" s="629"/>
      <c r="L75" s="642"/>
      <c r="M75" s="642"/>
      <c r="N75" s="640"/>
      <c r="O75" s="632" t="str">
        <f t="shared" si="12"/>
        <v/>
      </c>
      <c r="P75" s="640"/>
      <c r="Q75" s="643"/>
      <c r="R75" s="643"/>
      <c r="S75" s="634" t="str">
        <f t="shared" si="13"/>
        <v/>
      </c>
      <c r="T75" s="634" t="str">
        <f t="shared" si="14"/>
        <v/>
      </c>
      <c r="U75" s="644"/>
      <c r="V75" s="636" t="str">
        <f t="shared" si="15"/>
        <v xml:space="preserve"> </v>
      </c>
      <c r="W75" s="636" t="str">
        <f t="shared" si="16"/>
        <v xml:space="preserve"> </v>
      </c>
      <c r="X75" s="636" t="str">
        <f t="shared" si="17"/>
        <v/>
      </c>
      <c r="Y75" s="636" t="str">
        <f t="shared" si="18"/>
        <v xml:space="preserve"> </v>
      </c>
      <c r="Z75" s="636" t="str">
        <f t="shared" si="19"/>
        <v xml:space="preserve"> </v>
      </c>
      <c r="AA75" s="636" t="str">
        <f t="shared" si="20"/>
        <v xml:space="preserve"> </v>
      </c>
      <c r="AB75" s="637" t="str">
        <f t="shared" si="21"/>
        <v xml:space="preserve"> </v>
      </c>
      <c r="AH75" s="38">
        <f t="shared" si="22"/>
        <v>0</v>
      </c>
      <c r="AK75" s="38">
        <f t="shared" si="23"/>
        <v>0</v>
      </c>
    </row>
    <row r="76" spans="1:37" x14ac:dyDescent="0.25">
      <c r="A76" s="638"/>
      <c r="B76" s="639"/>
      <c r="C76" s="626"/>
      <c r="D76" s="638"/>
      <c r="E76" s="640"/>
      <c r="F76" s="640"/>
      <c r="G76" s="640"/>
      <c r="H76" s="624"/>
      <c r="I76" s="624"/>
      <c r="J76" s="629"/>
      <c r="K76" s="629"/>
      <c r="L76" s="642"/>
      <c r="M76" s="642"/>
      <c r="N76" s="640"/>
      <c r="O76" s="632" t="str">
        <f t="shared" si="12"/>
        <v/>
      </c>
      <c r="P76" s="640"/>
      <c r="Q76" s="643"/>
      <c r="R76" s="643"/>
      <c r="S76" s="634" t="str">
        <f t="shared" si="13"/>
        <v/>
      </c>
      <c r="T76" s="634" t="str">
        <f t="shared" si="14"/>
        <v/>
      </c>
      <c r="U76" s="644"/>
      <c r="V76" s="636" t="str">
        <f t="shared" si="15"/>
        <v xml:space="preserve"> </v>
      </c>
      <c r="W76" s="636" t="str">
        <f t="shared" si="16"/>
        <v xml:space="preserve"> </v>
      </c>
      <c r="X76" s="636" t="str">
        <f t="shared" si="17"/>
        <v/>
      </c>
      <c r="Y76" s="636" t="str">
        <f t="shared" si="18"/>
        <v xml:space="preserve"> </v>
      </c>
      <c r="Z76" s="636" t="str">
        <f t="shared" si="19"/>
        <v xml:space="preserve"> </v>
      </c>
      <c r="AA76" s="636" t="str">
        <f t="shared" si="20"/>
        <v xml:space="preserve"> </v>
      </c>
      <c r="AB76" s="637" t="str">
        <f t="shared" si="21"/>
        <v xml:space="preserve"> </v>
      </c>
      <c r="AH76" s="38">
        <f t="shared" si="22"/>
        <v>0</v>
      </c>
      <c r="AK76" s="38">
        <f t="shared" si="23"/>
        <v>0</v>
      </c>
    </row>
    <row r="77" spans="1:37" x14ac:dyDescent="0.25">
      <c r="A77" s="638"/>
      <c r="B77" s="639"/>
      <c r="C77" s="626"/>
      <c r="D77" s="638"/>
      <c r="E77" s="640"/>
      <c r="F77" s="640"/>
      <c r="G77" s="640"/>
      <c r="H77" s="624"/>
      <c r="I77" s="624"/>
      <c r="J77" s="629"/>
      <c r="K77" s="629"/>
      <c r="L77" s="642"/>
      <c r="M77" s="642"/>
      <c r="N77" s="640"/>
      <c r="O77" s="632" t="str">
        <f t="shared" si="12"/>
        <v/>
      </c>
      <c r="P77" s="640"/>
      <c r="Q77" s="643"/>
      <c r="R77" s="643"/>
      <c r="S77" s="634" t="str">
        <f t="shared" si="13"/>
        <v/>
      </c>
      <c r="T77" s="634" t="str">
        <f t="shared" si="14"/>
        <v/>
      </c>
      <c r="U77" s="644"/>
      <c r="V77" s="636" t="str">
        <f t="shared" si="15"/>
        <v xml:space="preserve"> </v>
      </c>
      <c r="W77" s="636" t="str">
        <f t="shared" si="16"/>
        <v xml:space="preserve"> </v>
      </c>
      <c r="X77" s="636" t="str">
        <f t="shared" si="17"/>
        <v/>
      </c>
      <c r="Y77" s="636" t="str">
        <f t="shared" si="18"/>
        <v xml:space="preserve"> </v>
      </c>
      <c r="Z77" s="636" t="str">
        <f t="shared" si="19"/>
        <v xml:space="preserve"> </v>
      </c>
      <c r="AA77" s="636" t="str">
        <f t="shared" si="20"/>
        <v xml:space="preserve"> </v>
      </c>
      <c r="AB77" s="637" t="str">
        <f t="shared" si="21"/>
        <v xml:space="preserve"> </v>
      </c>
      <c r="AH77" s="38">
        <f t="shared" si="22"/>
        <v>0</v>
      </c>
      <c r="AK77" s="38">
        <f t="shared" si="23"/>
        <v>0</v>
      </c>
    </row>
    <row r="78" spans="1:37" x14ac:dyDescent="0.25">
      <c r="A78" s="638"/>
      <c r="B78" s="639"/>
      <c r="C78" s="626"/>
      <c r="D78" s="638"/>
      <c r="E78" s="640"/>
      <c r="F78" s="640"/>
      <c r="G78" s="640"/>
      <c r="H78" s="624"/>
      <c r="I78" s="624"/>
      <c r="J78" s="629"/>
      <c r="K78" s="629"/>
      <c r="L78" s="642"/>
      <c r="M78" s="642"/>
      <c r="N78" s="640"/>
      <c r="O78" s="632" t="str">
        <f t="shared" si="12"/>
        <v/>
      </c>
      <c r="P78" s="640"/>
      <c r="Q78" s="643"/>
      <c r="R78" s="643"/>
      <c r="S78" s="634" t="str">
        <f t="shared" si="13"/>
        <v/>
      </c>
      <c r="T78" s="634" t="str">
        <f t="shared" si="14"/>
        <v/>
      </c>
      <c r="U78" s="644"/>
      <c r="V78" s="636" t="str">
        <f t="shared" si="15"/>
        <v xml:space="preserve"> </v>
      </c>
      <c r="W78" s="636" t="str">
        <f t="shared" si="16"/>
        <v xml:space="preserve"> </v>
      </c>
      <c r="X78" s="636" t="str">
        <f t="shared" si="17"/>
        <v/>
      </c>
      <c r="Y78" s="636" t="str">
        <f t="shared" si="18"/>
        <v xml:space="preserve"> </v>
      </c>
      <c r="Z78" s="636" t="str">
        <f t="shared" si="19"/>
        <v xml:space="preserve"> </v>
      </c>
      <c r="AA78" s="636" t="str">
        <f t="shared" si="20"/>
        <v xml:space="preserve"> </v>
      </c>
      <c r="AB78" s="637" t="str">
        <f t="shared" si="21"/>
        <v xml:space="preserve"> </v>
      </c>
      <c r="AH78" s="38">
        <f t="shared" si="22"/>
        <v>0</v>
      </c>
      <c r="AK78" s="38">
        <f t="shared" si="23"/>
        <v>0</v>
      </c>
    </row>
    <row r="79" spans="1:37" x14ac:dyDescent="0.25">
      <c r="A79" s="638"/>
      <c r="B79" s="639"/>
      <c r="C79" s="626"/>
      <c r="D79" s="638"/>
      <c r="E79" s="640"/>
      <c r="F79" s="640"/>
      <c r="G79" s="640"/>
      <c r="H79" s="624"/>
      <c r="I79" s="624"/>
      <c r="J79" s="629"/>
      <c r="K79" s="629"/>
      <c r="L79" s="642"/>
      <c r="M79" s="642"/>
      <c r="N79" s="640"/>
      <c r="O79" s="632" t="str">
        <f t="shared" si="12"/>
        <v/>
      </c>
      <c r="P79" s="640"/>
      <c r="Q79" s="643"/>
      <c r="R79" s="643"/>
      <c r="S79" s="634" t="str">
        <f t="shared" si="13"/>
        <v/>
      </c>
      <c r="T79" s="634" t="str">
        <f t="shared" si="14"/>
        <v/>
      </c>
      <c r="U79" s="644"/>
      <c r="V79" s="636" t="str">
        <f t="shared" si="15"/>
        <v xml:space="preserve"> </v>
      </c>
      <c r="W79" s="636" t="str">
        <f t="shared" si="16"/>
        <v xml:space="preserve"> </v>
      </c>
      <c r="X79" s="636" t="str">
        <f t="shared" si="17"/>
        <v/>
      </c>
      <c r="Y79" s="636" t="str">
        <f t="shared" si="18"/>
        <v xml:space="preserve"> </v>
      </c>
      <c r="Z79" s="636" t="str">
        <f t="shared" si="19"/>
        <v xml:space="preserve"> </v>
      </c>
      <c r="AA79" s="636" t="str">
        <f t="shared" si="20"/>
        <v xml:space="preserve"> </v>
      </c>
      <c r="AB79" s="637" t="str">
        <f t="shared" si="21"/>
        <v xml:space="preserve"> </v>
      </c>
      <c r="AH79" s="38">
        <f t="shared" si="22"/>
        <v>0</v>
      </c>
      <c r="AK79" s="38">
        <f t="shared" si="23"/>
        <v>0</v>
      </c>
    </row>
    <row r="80" spans="1:37" x14ac:dyDescent="0.25">
      <c r="A80" s="638"/>
      <c r="B80" s="639"/>
      <c r="C80" s="626"/>
      <c r="D80" s="638"/>
      <c r="E80" s="640"/>
      <c r="F80" s="640"/>
      <c r="G80" s="640"/>
      <c r="H80" s="624"/>
      <c r="I80" s="624"/>
      <c r="J80" s="629"/>
      <c r="K80" s="629"/>
      <c r="L80" s="642"/>
      <c r="M80" s="642"/>
      <c r="N80" s="640"/>
      <c r="O80" s="632" t="str">
        <f t="shared" si="12"/>
        <v/>
      </c>
      <c r="P80" s="640"/>
      <c r="Q80" s="643"/>
      <c r="R80" s="643"/>
      <c r="S80" s="634" t="str">
        <f t="shared" si="13"/>
        <v/>
      </c>
      <c r="T80" s="634" t="str">
        <f t="shared" si="14"/>
        <v/>
      </c>
      <c r="U80" s="644"/>
      <c r="V80" s="636" t="str">
        <f t="shared" si="15"/>
        <v xml:space="preserve"> </v>
      </c>
      <c r="W80" s="636" t="str">
        <f t="shared" si="16"/>
        <v xml:space="preserve"> </v>
      </c>
      <c r="X80" s="636" t="str">
        <f t="shared" si="17"/>
        <v/>
      </c>
      <c r="Y80" s="636" t="str">
        <f t="shared" si="18"/>
        <v xml:space="preserve"> </v>
      </c>
      <c r="Z80" s="636" t="str">
        <f t="shared" si="19"/>
        <v xml:space="preserve"> </v>
      </c>
      <c r="AA80" s="636" t="str">
        <f t="shared" si="20"/>
        <v xml:space="preserve"> </v>
      </c>
      <c r="AB80" s="637" t="str">
        <f t="shared" si="21"/>
        <v xml:space="preserve"> </v>
      </c>
      <c r="AH80" s="38">
        <f t="shared" si="22"/>
        <v>0</v>
      </c>
      <c r="AK80" s="38">
        <f t="shared" si="23"/>
        <v>0</v>
      </c>
    </row>
    <row r="81" spans="1:37" x14ac:dyDescent="0.25">
      <c r="A81" s="638"/>
      <c r="B81" s="639"/>
      <c r="C81" s="626"/>
      <c r="D81" s="638"/>
      <c r="E81" s="640"/>
      <c r="F81" s="640"/>
      <c r="G81" s="640"/>
      <c r="H81" s="624"/>
      <c r="I81" s="624"/>
      <c r="J81" s="629"/>
      <c r="K81" s="629"/>
      <c r="L81" s="642"/>
      <c r="M81" s="642"/>
      <c r="N81" s="640"/>
      <c r="O81" s="632" t="str">
        <f t="shared" si="12"/>
        <v/>
      </c>
      <c r="P81" s="640"/>
      <c r="Q81" s="643"/>
      <c r="R81" s="643"/>
      <c r="S81" s="634" t="str">
        <f t="shared" si="13"/>
        <v/>
      </c>
      <c r="T81" s="634" t="str">
        <f t="shared" si="14"/>
        <v/>
      </c>
      <c r="U81" s="644"/>
      <c r="V81" s="636" t="str">
        <f t="shared" si="15"/>
        <v xml:space="preserve"> </v>
      </c>
      <c r="W81" s="636" t="str">
        <f t="shared" si="16"/>
        <v xml:space="preserve"> </v>
      </c>
      <c r="X81" s="636" t="str">
        <f t="shared" si="17"/>
        <v/>
      </c>
      <c r="Y81" s="636" t="str">
        <f t="shared" si="18"/>
        <v xml:space="preserve"> </v>
      </c>
      <c r="Z81" s="636" t="str">
        <f t="shared" si="19"/>
        <v xml:space="preserve"> </v>
      </c>
      <c r="AA81" s="636" t="str">
        <f t="shared" si="20"/>
        <v xml:space="preserve"> </v>
      </c>
      <c r="AB81" s="637" t="str">
        <f t="shared" si="21"/>
        <v xml:space="preserve"> </v>
      </c>
      <c r="AH81" s="38">
        <f t="shared" si="22"/>
        <v>0</v>
      </c>
      <c r="AK81" s="38">
        <f t="shared" si="23"/>
        <v>0</v>
      </c>
    </row>
    <row r="82" spans="1:37" x14ac:dyDescent="0.25">
      <c r="A82" s="638"/>
      <c r="B82" s="639"/>
      <c r="C82" s="626"/>
      <c r="D82" s="638"/>
      <c r="E82" s="640"/>
      <c r="F82" s="640"/>
      <c r="G82" s="640"/>
      <c r="H82" s="624"/>
      <c r="I82" s="624"/>
      <c r="J82" s="629"/>
      <c r="K82" s="629"/>
      <c r="L82" s="642"/>
      <c r="M82" s="642"/>
      <c r="N82" s="640"/>
      <c r="O82" s="632" t="str">
        <f t="shared" si="12"/>
        <v/>
      </c>
      <c r="P82" s="640"/>
      <c r="Q82" s="643"/>
      <c r="R82" s="643"/>
      <c r="S82" s="634" t="str">
        <f t="shared" si="13"/>
        <v/>
      </c>
      <c r="T82" s="634" t="str">
        <f t="shared" si="14"/>
        <v/>
      </c>
      <c r="U82" s="644"/>
      <c r="V82" s="636" t="str">
        <f t="shared" si="15"/>
        <v xml:space="preserve"> </v>
      </c>
      <c r="W82" s="636" t="str">
        <f t="shared" si="16"/>
        <v xml:space="preserve"> </v>
      </c>
      <c r="X82" s="636" t="str">
        <f t="shared" si="17"/>
        <v/>
      </c>
      <c r="Y82" s="636" t="str">
        <f t="shared" si="18"/>
        <v xml:space="preserve"> </v>
      </c>
      <c r="Z82" s="636" t="str">
        <f t="shared" si="19"/>
        <v xml:space="preserve"> </v>
      </c>
      <c r="AA82" s="636" t="str">
        <f t="shared" si="20"/>
        <v xml:space="preserve"> </v>
      </c>
      <c r="AB82" s="637" t="str">
        <f t="shared" si="21"/>
        <v xml:space="preserve"> </v>
      </c>
      <c r="AH82" s="38">
        <f t="shared" si="22"/>
        <v>0</v>
      </c>
      <c r="AK82" s="38">
        <f t="shared" si="23"/>
        <v>0</v>
      </c>
    </row>
    <row r="83" spans="1:37" x14ac:dyDescent="0.25">
      <c r="A83" s="638"/>
      <c r="B83" s="639"/>
      <c r="C83" s="626"/>
      <c r="D83" s="638"/>
      <c r="E83" s="640"/>
      <c r="F83" s="640"/>
      <c r="G83" s="640"/>
      <c r="H83" s="624"/>
      <c r="I83" s="624"/>
      <c r="J83" s="629"/>
      <c r="K83" s="629"/>
      <c r="L83" s="642"/>
      <c r="M83" s="642"/>
      <c r="N83" s="640"/>
      <c r="O83" s="632" t="str">
        <f t="shared" si="12"/>
        <v/>
      </c>
      <c r="P83" s="640"/>
      <c r="Q83" s="643"/>
      <c r="R83" s="643"/>
      <c r="S83" s="634" t="str">
        <f t="shared" si="13"/>
        <v/>
      </c>
      <c r="T83" s="634" t="str">
        <f t="shared" si="14"/>
        <v/>
      </c>
      <c r="U83" s="644"/>
      <c r="V83" s="636" t="str">
        <f t="shared" si="15"/>
        <v xml:space="preserve"> </v>
      </c>
      <c r="W83" s="636" t="str">
        <f t="shared" si="16"/>
        <v xml:space="preserve"> </v>
      </c>
      <c r="X83" s="636" t="str">
        <f t="shared" si="17"/>
        <v/>
      </c>
      <c r="Y83" s="636" t="str">
        <f t="shared" si="18"/>
        <v xml:space="preserve"> </v>
      </c>
      <c r="Z83" s="636" t="str">
        <f t="shared" si="19"/>
        <v xml:space="preserve"> </v>
      </c>
      <c r="AA83" s="636" t="str">
        <f t="shared" si="20"/>
        <v xml:space="preserve"> </v>
      </c>
      <c r="AB83" s="637" t="str">
        <f t="shared" si="21"/>
        <v xml:space="preserve"> </v>
      </c>
      <c r="AH83" s="38">
        <f t="shared" si="22"/>
        <v>0</v>
      </c>
      <c r="AK83" s="38">
        <f t="shared" si="23"/>
        <v>0</v>
      </c>
    </row>
    <row r="84" spans="1:37" x14ac:dyDescent="0.25">
      <c r="A84" s="638"/>
      <c r="B84" s="639"/>
      <c r="C84" s="626"/>
      <c r="D84" s="638"/>
      <c r="E84" s="640"/>
      <c r="F84" s="640"/>
      <c r="G84" s="640"/>
      <c r="H84" s="624"/>
      <c r="I84" s="624"/>
      <c r="J84" s="629"/>
      <c r="K84" s="629"/>
      <c r="L84" s="642"/>
      <c r="M84" s="642"/>
      <c r="N84" s="640"/>
      <c r="O84" s="632" t="str">
        <f t="shared" si="12"/>
        <v/>
      </c>
      <c r="P84" s="640"/>
      <c r="Q84" s="643"/>
      <c r="R84" s="643"/>
      <c r="S84" s="634" t="str">
        <f t="shared" si="13"/>
        <v/>
      </c>
      <c r="T84" s="634" t="str">
        <f t="shared" si="14"/>
        <v/>
      </c>
      <c r="U84" s="644"/>
      <c r="V84" s="636" t="str">
        <f t="shared" si="15"/>
        <v xml:space="preserve"> </v>
      </c>
      <c r="W84" s="636" t="str">
        <f t="shared" si="16"/>
        <v xml:space="preserve"> </v>
      </c>
      <c r="X84" s="636" t="str">
        <f t="shared" si="17"/>
        <v/>
      </c>
      <c r="Y84" s="636" t="str">
        <f t="shared" si="18"/>
        <v xml:space="preserve"> </v>
      </c>
      <c r="Z84" s="636" t="str">
        <f t="shared" si="19"/>
        <v xml:space="preserve"> </v>
      </c>
      <c r="AA84" s="636" t="str">
        <f t="shared" si="20"/>
        <v xml:space="preserve"> </v>
      </c>
      <c r="AB84" s="637" t="str">
        <f t="shared" si="21"/>
        <v xml:space="preserve"> </v>
      </c>
      <c r="AH84" s="38">
        <f t="shared" si="22"/>
        <v>0</v>
      </c>
      <c r="AK84" s="38">
        <f t="shared" si="23"/>
        <v>0</v>
      </c>
    </row>
    <row r="85" spans="1:37" x14ac:dyDescent="0.25">
      <c r="A85" s="638"/>
      <c r="B85" s="639"/>
      <c r="C85" s="626"/>
      <c r="D85" s="638"/>
      <c r="E85" s="640"/>
      <c r="F85" s="640"/>
      <c r="G85" s="640"/>
      <c r="H85" s="624"/>
      <c r="I85" s="624"/>
      <c r="J85" s="629"/>
      <c r="K85" s="629"/>
      <c r="L85" s="642"/>
      <c r="M85" s="642"/>
      <c r="N85" s="640"/>
      <c r="O85" s="632" t="str">
        <f t="shared" si="12"/>
        <v/>
      </c>
      <c r="P85" s="640"/>
      <c r="Q85" s="643"/>
      <c r="R85" s="643"/>
      <c r="S85" s="634" t="str">
        <f t="shared" si="13"/>
        <v/>
      </c>
      <c r="T85" s="634" t="str">
        <f t="shared" si="14"/>
        <v/>
      </c>
      <c r="U85" s="644"/>
      <c r="V85" s="636" t="str">
        <f t="shared" si="15"/>
        <v xml:space="preserve"> </v>
      </c>
      <c r="W85" s="636" t="str">
        <f t="shared" si="16"/>
        <v xml:space="preserve"> </v>
      </c>
      <c r="X85" s="636" t="str">
        <f t="shared" si="17"/>
        <v/>
      </c>
      <c r="Y85" s="636" t="str">
        <f t="shared" si="18"/>
        <v xml:space="preserve"> </v>
      </c>
      <c r="Z85" s="636" t="str">
        <f t="shared" si="19"/>
        <v xml:space="preserve"> </v>
      </c>
      <c r="AA85" s="636" t="str">
        <f t="shared" si="20"/>
        <v xml:space="preserve"> </v>
      </c>
      <c r="AB85" s="637" t="str">
        <f t="shared" si="21"/>
        <v xml:space="preserve"> </v>
      </c>
      <c r="AH85" s="38">
        <f t="shared" si="22"/>
        <v>0</v>
      </c>
      <c r="AK85" s="38">
        <f t="shared" si="23"/>
        <v>0</v>
      </c>
    </row>
    <row r="86" spans="1:37" x14ac:dyDescent="0.25">
      <c r="A86" s="638"/>
      <c r="B86" s="639"/>
      <c r="C86" s="626"/>
      <c r="D86" s="638"/>
      <c r="E86" s="640"/>
      <c r="F86" s="640"/>
      <c r="G86" s="640"/>
      <c r="H86" s="624"/>
      <c r="I86" s="624"/>
      <c r="J86" s="629"/>
      <c r="K86" s="629"/>
      <c r="L86" s="642"/>
      <c r="M86" s="642"/>
      <c r="N86" s="640"/>
      <c r="O86" s="632" t="str">
        <f t="shared" si="12"/>
        <v/>
      </c>
      <c r="P86" s="640"/>
      <c r="Q86" s="643"/>
      <c r="R86" s="643"/>
      <c r="S86" s="634" t="str">
        <f t="shared" si="13"/>
        <v/>
      </c>
      <c r="T86" s="634" t="str">
        <f t="shared" si="14"/>
        <v/>
      </c>
      <c r="U86" s="644"/>
      <c r="V86" s="636" t="str">
        <f t="shared" si="15"/>
        <v xml:space="preserve"> </v>
      </c>
      <c r="W86" s="636" t="str">
        <f t="shared" si="16"/>
        <v xml:space="preserve"> </v>
      </c>
      <c r="X86" s="636" t="str">
        <f t="shared" si="17"/>
        <v/>
      </c>
      <c r="Y86" s="636" t="str">
        <f t="shared" si="18"/>
        <v xml:space="preserve"> </v>
      </c>
      <c r="Z86" s="636" t="str">
        <f t="shared" si="19"/>
        <v xml:space="preserve"> </v>
      </c>
      <c r="AA86" s="636" t="str">
        <f t="shared" si="20"/>
        <v xml:space="preserve"> </v>
      </c>
      <c r="AB86" s="637" t="str">
        <f t="shared" si="21"/>
        <v xml:space="preserve"> </v>
      </c>
      <c r="AH86" s="38">
        <f t="shared" si="22"/>
        <v>0</v>
      </c>
      <c r="AK86" s="38">
        <f t="shared" si="23"/>
        <v>0</v>
      </c>
    </row>
    <row r="87" spans="1:37" x14ac:dyDescent="0.25">
      <c r="A87" s="638"/>
      <c r="B87" s="639"/>
      <c r="C87" s="626"/>
      <c r="D87" s="638"/>
      <c r="E87" s="640"/>
      <c r="F87" s="640"/>
      <c r="G87" s="640"/>
      <c r="H87" s="624"/>
      <c r="I87" s="624"/>
      <c r="J87" s="629"/>
      <c r="K87" s="629"/>
      <c r="L87" s="642"/>
      <c r="M87" s="642"/>
      <c r="N87" s="640"/>
      <c r="O87" s="632" t="str">
        <f t="shared" si="12"/>
        <v/>
      </c>
      <c r="P87" s="640"/>
      <c r="Q87" s="643"/>
      <c r="R87" s="643"/>
      <c r="S87" s="634" t="str">
        <f t="shared" si="13"/>
        <v/>
      </c>
      <c r="T87" s="634" t="str">
        <f t="shared" si="14"/>
        <v/>
      </c>
      <c r="U87" s="644"/>
      <c r="V87" s="636" t="str">
        <f t="shared" si="15"/>
        <v xml:space="preserve"> </v>
      </c>
      <c r="W87" s="636" t="str">
        <f t="shared" si="16"/>
        <v xml:space="preserve"> </v>
      </c>
      <c r="X87" s="636" t="str">
        <f t="shared" si="17"/>
        <v/>
      </c>
      <c r="Y87" s="636" t="str">
        <f t="shared" si="18"/>
        <v xml:space="preserve"> </v>
      </c>
      <c r="Z87" s="636" t="str">
        <f t="shared" si="19"/>
        <v xml:space="preserve"> </v>
      </c>
      <c r="AA87" s="636" t="str">
        <f t="shared" si="20"/>
        <v xml:space="preserve"> </v>
      </c>
      <c r="AB87" s="637" t="str">
        <f t="shared" si="21"/>
        <v xml:space="preserve"> </v>
      </c>
      <c r="AH87" s="38">
        <f t="shared" si="22"/>
        <v>0</v>
      </c>
      <c r="AK87" s="38">
        <f t="shared" si="23"/>
        <v>0</v>
      </c>
    </row>
    <row r="88" spans="1:37" x14ac:dyDescent="0.25">
      <c r="A88" s="638"/>
      <c r="B88" s="639"/>
      <c r="C88" s="626"/>
      <c r="D88" s="638"/>
      <c r="E88" s="640"/>
      <c r="F88" s="640"/>
      <c r="G88" s="640"/>
      <c r="H88" s="624"/>
      <c r="I88" s="624"/>
      <c r="J88" s="629"/>
      <c r="K88" s="629"/>
      <c r="L88" s="642"/>
      <c r="M88" s="642"/>
      <c r="N88" s="640"/>
      <c r="O88" s="632" t="str">
        <f t="shared" si="12"/>
        <v/>
      </c>
      <c r="P88" s="640"/>
      <c r="Q88" s="643"/>
      <c r="R88" s="643"/>
      <c r="S88" s="634" t="str">
        <f t="shared" si="13"/>
        <v/>
      </c>
      <c r="T88" s="634" t="str">
        <f t="shared" si="14"/>
        <v/>
      </c>
      <c r="U88" s="644"/>
      <c r="V88" s="636" t="str">
        <f t="shared" si="15"/>
        <v xml:space="preserve"> </v>
      </c>
      <c r="W88" s="636" t="str">
        <f t="shared" si="16"/>
        <v xml:space="preserve"> </v>
      </c>
      <c r="X88" s="636" t="str">
        <f t="shared" si="17"/>
        <v/>
      </c>
      <c r="Y88" s="636" t="str">
        <f t="shared" si="18"/>
        <v xml:space="preserve"> </v>
      </c>
      <c r="Z88" s="636" t="str">
        <f t="shared" si="19"/>
        <v xml:space="preserve"> </v>
      </c>
      <c r="AA88" s="636" t="str">
        <f t="shared" si="20"/>
        <v xml:space="preserve"> </v>
      </c>
      <c r="AB88" s="637" t="str">
        <f t="shared" si="21"/>
        <v xml:space="preserve"> </v>
      </c>
      <c r="AH88" s="38">
        <f t="shared" si="22"/>
        <v>0</v>
      </c>
      <c r="AK88" s="38">
        <f t="shared" si="23"/>
        <v>0</v>
      </c>
    </row>
    <row r="89" spans="1:37" x14ac:dyDescent="0.25">
      <c r="A89" s="638"/>
      <c r="B89" s="639"/>
      <c r="C89" s="626"/>
      <c r="D89" s="638"/>
      <c r="E89" s="640"/>
      <c r="F89" s="640"/>
      <c r="G89" s="640"/>
      <c r="H89" s="624"/>
      <c r="I89" s="624"/>
      <c r="J89" s="629"/>
      <c r="K89" s="629"/>
      <c r="L89" s="642"/>
      <c r="M89" s="642"/>
      <c r="N89" s="640"/>
      <c r="O89" s="632" t="str">
        <f t="shared" si="12"/>
        <v/>
      </c>
      <c r="P89" s="640"/>
      <c r="Q89" s="643"/>
      <c r="R89" s="643"/>
      <c r="S89" s="634" t="str">
        <f t="shared" si="13"/>
        <v/>
      </c>
      <c r="T89" s="634" t="str">
        <f t="shared" si="14"/>
        <v/>
      </c>
      <c r="U89" s="644"/>
      <c r="V89" s="636" t="str">
        <f t="shared" si="15"/>
        <v xml:space="preserve"> </v>
      </c>
      <c r="W89" s="636" t="str">
        <f t="shared" si="16"/>
        <v xml:space="preserve"> </v>
      </c>
      <c r="X89" s="636" t="str">
        <f t="shared" si="17"/>
        <v/>
      </c>
      <c r="Y89" s="636" t="str">
        <f t="shared" si="18"/>
        <v xml:space="preserve"> </v>
      </c>
      <c r="Z89" s="636" t="str">
        <f t="shared" si="19"/>
        <v xml:space="preserve"> </v>
      </c>
      <c r="AA89" s="636" t="str">
        <f t="shared" si="20"/>
        <v xml:space="preserve"> </v>
      </c>
      <c r="AB89" s="637" t="str">
        <f t="shared" si="21"/>
        <v xml:space="preserve"> </v>
      </c>
      <c r="AH89" s="38">
        <f t="shared" si="22"/>
        <v>0</v>
      </c>
      <c r="AK89" s="38">
        <f t="shared" si="23"/>
        <v>0</v>
      </c>
    </row>
    <row r="90" spans="1:37" x14ac:dyDescent="0.25">
      <c r="A90" s="638"/>
      <c r="B90" s="639"/>
      <c r="C90" s="626"/>
      <c r="D90" s="638"/>
      <c r="E90" s="640"/>
      <c r="F90" s="640"/>
      <c r="G90" s="640"/>
      <c r="H90" s="624"/>
      <c r="I90" s="624"/>
      <c r="J90" s="629"/>
      <c r="K90" s="629"/>
      <c r="L90" s="642"/>
      <c r="M90" s="642"/>
      <c r="N90" s="640"/>
      <c r="O90" s="632" t="str">
        <f t="shared" si="12"/>
        <v/>
      </c>
      <c r="P90" s="640"/>
      <c r="Q90" s="643"/>
      <c r="R90" s="643"/>
      <c r="S90" s="634" t="str">
        <f t="shared" si="13"/>
        <v/>
      </c>
      <c r="T90" s="634" t="str">
        <f t="shared" si="14"/>
        <v/>
      </c>
      <c r="U90" s="644"/>
      <c r="V90" s="636" t="str">
        <f t="shared" si="15"/>
        <v xml:space="preserve"> </v>
      </c>
      <c r="W90" s="636" t="str">
        <f t="shared" si="16"/>
        <v xml:space="preserve"> </v>
      </c>
      <c r="X90" s="636" t="str">
        <f t="shared" si="17"/>
        <v/>
      </c>
      <c r="Y90" s="636" t="str">
        <f t="shared" si="18"/>
        <v xml:space="preserve"> </v>
      </c>
      <c r="Z90" s="636" t="str">
        <f t="shared" si="19"/>
        <v xml:space="preserve"> </v>
      </c>
      <c r="AA90" s="636" t="str">
        <f t="shared" si="20"/>
        <v xml:space="preserve"> </v>
      </c>
      <c r="AB90" s="637" t="str">
        <f t="shared" si="21"/>
        <v xml:space="preserve"> </v>
      </c>
      <c r="AH90" s="38">
        <f t="shared" si="22"/>
        <v>0</v>
      </c>
      <c r="AK90" s="38">
        <f t="shared" si="23"/>
        <v>0</v>
      </c>
    </row>
    <row r="91" spans="1:37" x14ac:dyDescent="0.25">
      <c r="A91" s="638"/>
      <c r="B91" s="639"/>
      <c r="C91" s="626"/>
      <c r="D91" s="638"/>
      <c r="E91" s="640"/>
      <c r="F91" s="640"/>
      <c r="G91" s="640"/>
      <c r="H91" s="624"/>
      <c r="I91" s="624"/>
      <c r="J91" s="629"/>
      <c r="K91" s="629"/>
      <c r="L91" s="642"/>
      <c r="M91" s="642"/>
      <c r="N91" s="640"/>
      <c r="O91" s="632" t="str">
        <f t="shared" si="12"/>
        <v/>
      </c>
      <c r="P91" s="640"/>
      <c r="Q91" s="643"/>
      <c r="R91" s="643"/>
      <c r="S91" s="634" t="str">
        <f t="shared" si="13"/>
        <v/>
      </c>
      <c r="T91" s="634" t="str">
        <f t="shared" si="14"/>
        <v/>
      </c>
      <c r="U91" s="644"/>
      <c r="V91" s="636" t="str">
        <f t="shared" si="15"/>
        <v xml:space="preserve"> </v>
      </c>
      <c r="W91" s="636" t="str">
        <f t="shared" si="16"/>
        <v xml:space="preserve"> </v>
      </c>
      <c r="X91" s="636" t="str">
        <f t="shared" si="17"/>
        <v/>
      </c>
      <c r="Y91" s="636" t="str">
        <f t="shared" si="18"/>
        <v xml:space="preserve"> </v>
      </c>
      <c r="Z91" s="636" t="str">
        <f t="shared" si="19"/>
        <v xml:space="preserve"> </v>
      </c>
      <c r="AA91" s="636" t="str">
        <f t="shared" si="20"/>
        <v xml:space="preserve"> </v>
      </c>
      <c r="AB91" s="637" t="str">
        <f t="shared" si="21"/>
        <v xml:space="preserve"> </v>
      </c>
      <c r="AH91" s="38">
        <f t="shared" si="22"/>
        <v>0</v>
      </c>
      <c r="AK91" s="38">
        <f t="shared" si="23"/>
        <v>0</v>
      </c>
    </row>
    <row r="92" spans="1:37" x14ac:dyDescent="0.25">
      <c r="A92" s="638"/>
      <c r="B92" s="639"/>
      <c r="C92" s="626"/>
      <c r="D92" s="638"/>
      <c r="E92" s="640"/>
      <c r="F92" s="640"/>
      <c r="G92" s="640"/>
      <c r="H92" s="624"/>
      <c r="I92" s="624"/>
      <c r="J92" s="629"/>
      <c r="K92" s="629"/>
      <c r="L92" s="642"/>
      <c r="M92" s="642"/>
      <c r="N92" s="640"/>
      <c r="O92" s="632" t="str">
        <f t="shared" si="12"/>
        <v/>
      </c>
      <c r="P92" s="640"/>
      <c r="Q92" s="643"/>
      <c r="R92" s="643"/>
      <c r="S92" s="634" t="str">
        <f t="shared" si="13"/>
        <v/>
      </c>
      <c r="T92" s="634" t="str">
        <f t="shared" si="14"/>
        <v/>
      </c>
      <c r="U92" s="644"/>
      <c r="V92" s="636" t="str">
        <f t="shared" si="15"/>
        <v xml:space="preserve"> </v>
      </c>
      <c r="W92" s="636" t="str">
        <f t="shared" si="16"/>
        <v xml:space="preserve"> </v>
      </c>
      <c r="X92" s="636" t="str">
        <f t="shared" si="17"/>
        <v/>
      </c>
      <c r="Y92" s="636" t="str">
        <f t="shared" si="18"/>
        <v xml:space="preserve"> </v>
      </c>
      <c r="Z92" s="636" t="str">
        <f t="shared" si="19"/>
        <v xml:space="preserve"> </v>
      </c>
      <c r="AA92" s="636" t="str">
        <f t="shared" si="20"/>
        <v xml:space="preserve"> </v>
      </c>
      <c r="AB92" s="637" t="str">
        <f t="shared" si="21"/>
        <v xml:space="preserve"> </v>
      </c>
      <c r="AH92" s="38">
        <f t="shared" si="22"/>
        <v>0</v>
      </c>
      <c r="AK92" s="38">
        <f t="shared" si="23"/>
        <v>0</v>
      </c>
    </row>
    <row r="93" spans="1:37" x14ac:dyDescent="0.25">
      <c r="A93" s="638"/>
      <c r="B93" s="639"/>
      <c r="C93" s="626"/>
      <c r="D93" s="638"/>
      <c r="E93" s="640"/>
      <c r="F93" s="640"/>
      <c r="G93" s="640"/>
      <c r="H93" s="624"/>
      <c r="I93" s="624"/>
      <c r="J93" s="629"/>
      <c r="K93" s="629"/>
      <c r="L93" s="642"/>
      <c r="M93" s="642"/>
      <c r="N93" s="640"/>
      <c r="O93" s="632" t="str">
        <f t="shared" si="12"/>
        <v/>
      </c>
      <c r="P93" s="640"/>
      <c r="Q93" s="643"/>
      <c r="R93" s="643"/>
      <c r="S93" s="634" t="str">
        <f t="shared" si="13"/>
        <v/>
      </c>
      <c r="T93" s="634" t="str">
        <f t="shared" si="14"/>
        <v/>
      </c>
      <c r="U93" s="644"/>
      <c r="V93" s="636" t="str">
        <f t="shared" si="15"/>
        <v xml:space="preserve"> </v>
      </c>
      <c r="W93" s="636" t="str">
        <f t="shared" si="16"/>
        <v xml:space="preserve"> </v>
      </c>
      <c r="X93" s="636" t="str">
        <f t="shared" si="17"/>
        <v/>
      </c>
      <c r="Y93" s="636" t="str">
        <f t="shared" si="18"/>
        <v xml:space="preserve"> </v>
      </c>
      <c r="Z93" s="636" t="str">
        <f t="shared" si="19"/>
        <v xml:space="preserve"> </v>
      </c>
      <c r="AA93" s="636" t="str">
        <f t="shared" si="20"/>
        <v xml:space="preserve"> </v>
      </c>
      <c r="AB93" s="637" t="str">
        <f t="shared" si="21"/>
        <v xml:space="preserve"> </v>
      </c>
      <c r="AH93" s="38">
        <f t="shared" si="22"/>
        <v>0</v>
      </c>
      <c r="AK93" s="38">
        <f t="shared" si="23"/>
        <v>0</v>
      </c>
    </row>
    <row r="94" spans="1:37" x14ac:dyDescent="0.25">
      <c r="A94" s="638"/>
      <c r="B94" s="639"/>
      <c r="C94" s="626"/>
      <c r="D94" s="638"/>
      <c r="E94" s="640"/>
      <c r="F94" s="640"/>
      <c r="G94" s="640"/>
      <c r="H94" s="624"/>
      <c r="I94" s="624"/>
      <c r="J94" s="629"/>
      <c r="K94" s="629"/>
      <c r="L94" s="642"/>
      <c r="M94" s="642"/>
      <c r="N94" s="640"/>
      <c r="O94" s="632" t="str">
        <f t="shared" si="12"/>
        <v/>
      </c>
      <c r="P94" s="640"/>
      <c r="Q94" s="643"/>
      <c r="R94" s="643"/>
      <c r="S94" s="634" t="str">
        <f t="shared" si="13"/>
        <v/>
      </c>
      <c r="T94" s="634" t="str">
        <f t="shared" si="14"/>
        <v/>
      </c>
      <c r="U94" s="644"/>
      <c r="V94" s="636" t="str">
        <f t="shared" si="15"/>
        <v xml:space="preserve"> </v>
      </c>
      <c r="W94" s="636" t="str">
        <f t="shared" si="16"/>
        <v xml:space="preserve"> </v>
      </c>
      <c r="X94" s="636" t="str">
        <f t="shared" si="17"/>
        <v/>
      </c>
      <c r="Y94" s="636" t="str">
        <f t="shared" si="18"/>
        <v xml:space="preserve"> </v>
      </c>
      <c r="Z94" s="636" t="str">
        <f t="shared" si="19"/>
        <v xml:space="preserve"> </v>
      </c>
      <c r="AA94" s="636" t="str">
        <f t="shared" si="20"/>
        <v xml:space="preserve"> </v>
      </c>
      <c r="AB94" s="637" t="str">
        <f t="shared" si="21"/>
        <v xml:space="preserve"> </v>
      </c>
      <c r="AH94" s="38">
        <f t="shared" si="22"/>
        <v>0</v>
      </c>
      <c r="AK94" s="38">
        <f t="shared" si="23"/>
        <v>0</v>
      </c>
    </row>
    <row r="95" spans="1:37" x14ac:dyDescent="0.25">
      <c r="A95" s="638"/>
      <c r="B95" s="639"/>
      <c r="C95" s="626"/>
      <c r="D95" s="638"/>
      <c r="E95" s="640"/>
      <c r="F95" s="640"/>
      <c r="G95" s="640"/>
      <c r="H95" s="624"/>
      <c r="I95" s="624"/>
      <c r="J95" s="629"/>
      <c r="K95" s="629"/>
      <c r="L95" s="642"/>
      <c r="M95" s="642"/>
      <c r="N95" s="640"/>
      <c r="O95" s="632" t="str">
        <f t="shared" si="12"/>
        <v/>
      </c>
      <c r="P95" s="640"/>
      <c r="Q95" s="643"/>
      <c r="R95" s="643"/>
      <c r="S95" s="634" t="str">
        <f t="shared" si="13"/>
        <v/>
      </c>
      <c r="T95" s="634" t="str">
        <f t="shared" si="14"/>
        <v/>
      </c>
      <c r="U95" s="644"/>
      <c r="V95" s="636" t="str">
        <f t="shared" si="15"/>
        <v xml:space="preserve"> </v>
      </c>
      <c r="W95" s="636" t="str">
        <f t="shared" si="16"/>
        <v xml:space="preserve"> </v>
      </c>
      <c r="X95" s="636" t="str">
        <f t="shared" si="17"/>
        <v/>
      </c>
      <c r="Y95" s="636" t="str">
        <f t="shared" si="18"/>
        <v xml:space="preserve"> </v>
      </c>
      <c r="Z95" s="636" t="str">
        <f t="shared" si="19"/>
        <v xml:space="preserve"> </v>
      </c>
      <c r="AA95" s="636" t="str">
        <f t="shared" si="20"/>
        <v xml:space="preserve"> </v>
      </c>
      <c r="AB95" s="637" t="str">
        <f t="shared" si="21"/>
        <v xml:space="preserve"> </v>
      </c>
      <c r="AH95" s="38">
        <f t="shared" si="22"/>
        <v>0</v>
      </c>
      <c r="AK95" s="38">
        <f t="shared" si="23"/>
        <v>0</v>
      </c>
    </row>
    <row r="96" spans="1:37" x14ac:dyDescent="0.25">
      <c r="A96" s="638"/>
      <c r="B96" s="639"/>
      <c r="C96" s="626"/>
      <c r="D96" s="638"/>
      <c r="E96" s="640"/>
      <c r="F96" s="640"/>
      <c r="G96" s="640"/>
      <c r="H96" s="624"/>
      <c r="I96" s="624"/>
      <c r="J96" s="629"/>
      <c r="K96" s="629"/>
      <c r="L96" s="642"/>
      <c r="M96" s="642"/>
      <c r="N96" s="640"/>
      <c r="O96" s="632" t="str">
        <f t="shared" si="12"/>
        <v/>
      </c>
      <c r="P96" s="640"/>
      <c r="Q96" s="643"/>
      <c r="R96" s="643"/>
      <c r="S96" s="634" t="str">
        <f t="shared" si="13"/>
        <v/>
      </c>
      <c r="T96" s="634" t="str">
        <f t="shared" si="14"/>
        <v/>
      </c>
      <c r="U96" s="644"/>
      <c r="V96" s="636" t="str">
        <f t="shared" si="15"/>
        <v xml:space="preserve"> </v>
      </c>
      <c r="W96" s="636" t="str">
        <f t="shared" si="16"/>
        <v xml:space="preserve"> </v>
      </c>
      <c r="X96" s="636" t="str">
        <f t="shared" si="17"/>
        <v/>
      </c>
      <c r="Y96" s="636" t="str">
        <f t="shared" si="18"/>
        <v xml:space="preserve"> </v>
      </c>
      <c r="Z96" s="636" t="str">
        <f t="shared" si="19"/>
        <v xml:space="preserve"> </v>
      </c>
      <c r="AA96" s="636" t="str">
        <f t="shared" si="20"/>
        <v xml:space="preserve"> </v>
      </c>
      <c r="AB96" s="637" t="str">
        <f t="shared" si="21"/>
        <v xml:space="preserve"> </v>
      </c>
      <c r="AH96" s="38">
        <f t="shared" si="22"/>
        <v>0</v>
      </c>
      <c r="AK96" s="38">
        <f t="shared" si="23"/>
        <v>0</v>
      </c>
    </row>
    <row r="97" spans="1:37" x14ac:dyDescent="0.25">
      <c r="A97" s="638"/>
      <c r="B97" s="639"/>
      <c r="C97" s="626"/>
      <c r="D97" s="638"/>
      <c r="E97" s="640"/>
      <c r="F97" s="640"/>
      <c r="G97" s="640"/>
      <c r="H97" s="624"/>
      <c r="I97" s="624"/>
      <c r="J97" s="629"/>
      <c r="K97" s="629"/>
      <c r="L97" s="642"/>
      <c r="M97" s="642"/>
      <c r="N97" s="640"/>
      <c r="O97" s="632" t="str">
        <f t="shared" si="12"/>
        <v/>
      </c>
      <c r="P97" s="640"/>
      <c r="Q97" s="643"/>
      <c r="R97" s="643"/>
      <c r="S97" s="634" t="str">
        <f t="shared" si="13"/>
        <v/>
      </c>
      <c r="T97" s="634" t="str">
        <f t="shared" si="14"/>
        <v/>
      </c>
      <c r="U97" s="644"/>
      <c r="V97" s="636" t="str">
        <f t="shared" si="15"/>
        <v xml:space="preserve"> </v>
      </c>
      <c r="W97" s="636" t="str">
        <f t="shared" si="16"/>
        <v xml:space="preserve"> </v>
      </c>
      <c r="X97" s="636" t="str">
        <f t="shared" si="17"/>
        <v/>
      </c>
      <c r="Y97" s="636" t="str">
        <f t="shared" si="18"/>
        <v xml:space="preserve"> </v>
      </c>
      <c r="Z97" s="636" t="str">
        <f t="shared" si="19"/>
        <v xml:space="preserve"> </v>
      </c>
      <c r="AA97" s="636" t="str">
        <f t="shared" si="20"/>
        <v xml:space="preserve"> </v>
      </c>
      <c r="AB97" s="637" t="str">
        <f t="shared" si="21"/>
        <v xml:space="preserve"> </v>
      </c>
      <c r="AH97" s="38">
        <f t="shared" si="22"/>
        <v>0</v>
      </c>
      <c r="AK97" s="38">
        <f t="shared" si="23"/>
        <v>0</v>
      </c>
    </row>
    <row r="98" spans="1:37" x14ac:dyDescent="0.25">
      <c r="A98" s="638"/>
      <c r="B98" s="639"/>
      <c r="C98" s="626"/>
      <c r="D98" s="638"/>
      <c r="E98" s="640"/>
      <c r="F98" s="640"/>
      <c r="G98" s="640"/>
      <c r="H98" s="624"/>
      <c r="I98" s="624"/>
      <c r="J98" s="629"/>
      <c r="K98" s="629"/>
      <c r="L98" s="642"/>
      <c r="M98" s="642"/>
      <c r="N98" s="640"/>
      <c r="O98" s="632" t="str">
        <f t="shared" si="12"/>
        <v/>
      </c>
      <c r="P98" s="640"/>
      <c r="Q98" s="643"/>
      <c r="R98" s="643"/>
      <c r="S98" s="634" t="str">
        <f t="shared" si="13"/>
        <v/>
      </c>
      <c r="T98" s="634" t="str">
        <f t="shared" si="14"/>
        <v/>
      </c>
      <c r="U98" s="644"/>
      <c r="V98" s="636" t="str">
        <f t="shared" si="15"/>
        <v xml:space="preserve"> </v>
      </c>
      <c r="W98" s="636" t="str">
        <f t="shared" si="16"/>
        <v xml:space="preserve"> </v>
      </c>
      <c r="X98" s="636" t="str">
        <f t="shared" si="17"/>
        <v/>
      </c>
      <c r="Y98" s="636" t="str">
        <f t="shared" si="18"/>
        <v xml:space="preserve"> </v>
      </c>
      <c r="Z98" s="636" t="str">
        <f t="shared" si="19"/>
        <v xml:space="preserve"> </v>
      </c>
      <c r="AA98" s="636" t="str">
        <f t="shared" si="20"/>
        <v xml:space="preserve"> </v>
      </c>
      <c r="AB98" s="637" t="str">
        <f t="shared" si="21"/>
        <v xml:space="preserve"> </v>
      </c>
      <c r="AH98" s="38">
        <f t="shared" si="22"/>
        <v>0</v>
      </c>
      <c r="AK98" s="38">
        <f t="shared" si="23"/>
        <v>0</v>
      </c>
    </row>
    <row r="99" spans="1:37" x14ac:dyDescent="0.25">
      <c r="A99" s="638"/>
      <c r="B99" s="639"/>
      <c r="C99" s="626"/>
      <c r="D99" s="638"/>
      <c r="E99" s="640"/>
      <c r="F99" s="640"/>
      <c r="G99" s="640"/>
      <c r="H99" s="624"/>
      <c r="I99" s="624"/>
      <c r="J99" s="629"/>
      <c r="K99" s="629"/>
      <c r="L99" s="642"/>
      <c r="M99" s="642"/>
      <c r="N99" s="640"/>
      <c r="O99" s="632" t="str">
        <f t="shared" si="12"/>
        <v/>
      </c>
      <c r="P99" s="640"/>
      <c r="Q99" s="643"/>
      <c r="R99" s="643"/>
      <c r="S99" s="634" t="str">
        <f t="shared" si="13"/>
        <v/>
      </c>
      <c r="T99" s="634" t="str">
        <f t="shared" si="14"/>
        <v/>
      </c>
      <c r="U99" s="644"/>
      <c r="V99" s="636" t="str">
        <f t="shared" si="15"/>
        <v xml:space="preserve"> </v>
      </c>
      <c r="W99" s="636" t="str">
        <f t="shared" si="16"/>
        <v xml:space="preserve"> </v>
      </c>
      <c r="X99" s="636" t="str">
        <f t="shared" si="17"/>
        <v/>
      </c>
      <c r="Y99" s="636" t="str">
        <f t="shared" si="18"/>
        <v xml:space="preserve"> </v>
      </c>
      <c r="Z99" s="636" t="str">
        <f t="shared" si="19"/>
        <v xml:space="preserve"> </v>
      </c>
      <c r="AA99" s="636" t="str">
        <f t="shared" si="20"/>
        <v xml:space="preserve"> </v>
      </c>
      <c r="AB99" s="637" t="str">
        <f t="shared" si="21"/>
        <v xml:space="preserve"> </v>
      </c>
      <c r="AH99" s="38">
        <f t="shared" si="22"/>
        <v>0</v>
      </c>
      <c r="AK99" s="38">
        <f t="shared" si="23"/>
        <v>0</v>
      </c>
    </row>
    <row r="100" spans="1:37" x14ac:dyDescent="0.25">
      <c r="A100" s="638"/>
      <c r="B100" s="639"/>
      <c r="C100" s="626"/>
      <c r="D100" s="638"/>
      <c r="E100" s="640"/>
      <c r="F100" s="640"/>
      <c r="G100" s="640"/>
      <c r="H100" s="624"/>
      <c r="I100" s="624"/>
      <c r="J100" s="629"/>
      <c r="K100" s="629"/>
      <c r="L100" s="642"/>
      <c r="M100" s="642"/>
      <c r="N100" s="640"/>
      <c r="O100" s="632" t="str">
        <f t="shared" si="12"/>
        <v/>
      </c>
      <c r="P100" s="640"/>
      <c r="Q100" s="643"/>
      <c r="R100" s="643"/>
      <c r="S100" s="634" t="str">
        <f t="shared" si="13"/>
        <v/>
      </c>
      <c r="T100" s="634" t="str">
        <f t="shared" si="14"/>
        <v/>
      </c>
      <c r="U100" s="644"/>
      <c r="V100" s="636" t="str">
        <f t="shared" si="15"/>
        <v xml:space="preserve"> </v>
      </c>
      <c r="W100" s="636" t="str">
        <f t="shared" si="16"/>
        <v xml:space="preserve"> </v>
      </c>
      <c r="X100" s="636" t="str">
        <f t="shared" si="17"/>
        <v/>
      </c>
      <c r="Y100" s="636" t="str">
        <f t="shared" si="18"/>
        <v xml:space="preserve"> </v>
      </c>
      <c r="Z100" s="636" t="str">
        <f t="shared" si="19"/>
        <v xml:space="preserve"> </v>
      </c>
      <c r="AA100" s="636" t="str">
        <f t="shared" si="20"/>
        <v xml:space="preserve"> </v>
      </c>
      <c r="AB100" s="637" t="str">
        <f t="shared" si="21"/>
        <v xml:space="preserve"> </v>
      </c>
      <c r="AH100" s="38">
        <f t="shared" si="22"/>
        <v>0</v>
      </c>
      <c r="AK100" s="38">
        <f t="shared" si="23"/>
        <v>0</v>
      </c>
    </row>
    <row r="101" spans="1:37" x14ac:dyDescent="0.25">
      <c r="A101" s="638"/>
      <c r="B101" s="639"/>
      <c r="C101" s="626"/>
      <c r="D101" s="638"/>
      <c r="E101" s="640"/>
      <c r="F101" s="640"/>
      <c r="G101" s="640"/>
      <c r="H101" s="624"/>
      <c r="I101" s="624"/>
      <c r="J101" s="629"/>
      <c r="K101" s="629"/>
      <c r="L101" s="642"/>
      <c r="M101" s="642"/>
      <c r="N101" s="640"/>
      <c r="O101" s="632" t="str">
        <f t="shared" si="12"/>
        <v/>
      </c>
      <c r="P101" s="640"/>
      <c r="Q101" s="643"/>
      <c r="R101" s="643"/>
      <c r="S101" s="634" t="str">
        <f t="shared" si="13"/>
        <v/>
      </c>
      <c r="T101" s="634" t="str">
        <f t="shared" si="14"/>
        <v/>
      </c>
      <c r="U101" s="644"/>
      <c r="V101" s="636" t="str">
        <f t="shared" si="15"/>
        <v xml:space="preserve"> </v>
      </c>
      <c r="W101" s="636" t="str">
        <f t="shared" si="16"/>
        <v xml:space="preserve"> </v>
      </c>
      <c r="X101" s="636" t="str">
        <f t="shared" si="17"/>
        <v/>
      </c>
      <c r="Y101" s="636" t="str">
        <f t="shared" si="18"/>
        <v xml:space="preserve"> </v>
      </c>
      <c r="Z101" s="636" t="str">
        <f t="shared" si="19"/>
        <v xml:space="preserve"> </v>
      </c>
      <c r="AA101" s="636" t="str">
        <f t="shared" si="20"/>
        <v xml:space="preserve"> </v>
      </c>
      <c r="AB101" s="637" t="str">
        <f t="shared" si="21"/>
        <v xml:space="preserve"> </v>
      </c>
      <c r="AH101" s="38">
        <f t="shared" si="22"/>
        <v>0</v>
      </c>
      <c r="AK101" s="38">
        <f t="shared" si="23"/>
        <v>0</v>
      </c>
    </row>
    <row r="102" spans="1:37" x14ac:dyDescent="0.25">
      <c r="A102" s="638"/>
      <c r="B102" s="639"/>
      <c r="C102" s="626"/>
      <c r="D102" s="638"/>
      <c r="E102" s="640"/>
      <c r="F102" s="640"/>
      <c r="G102" s="640"/>
      <c r="H102" s="624"/>
      <c r="I102" s="624"/>
      <c r="J102" s="629"/>
      <c r="K102" s="629"/>
      <c r="L102" s="642"/>
      <c r="M102" s="642"/>
      <c r="N102" s="640"/>
      <c r="O102" s="632" t="str">
        <f t="shared" si="12"/>
        <v/>
      </c>
      <c r="P102" s="640"/>
      <c r="Q102" s="643"/>
      <c r="R102" s="643"/>
      <c r="S102" s="634" t="str">
        <f t="shared" si="13"/>
        <v/>
      </c>
      <c r="T102" s="634" t="str">
        <f t="shared" si="14"/>
        <v/>
      </c>
      <c r="U102" s="644"/>
      <c r="V102" s="636" t="str">
        <f t="shared" si="15"/>
        <v xml:space="preserve"> </v>
      </c>
      <c r="W102" s="636" t="str">
        <f t="shared" si="16"/>
        <v xml:space="preserve"> </v>
      </c>
      <c r="X102" s="636" t="str">
        <f t="shared" si="17"/>
        <v/>
      </c>
      <c r="Y102" s="636" t="str">
        <f t="shared" si="18"/>
        <v xml:space="preserve"> </v>
      </c>
      <c r="Z102" s="636" t="str">
        <f t="shared" si="19"/>
        <v xml:space="preserve"> </v>
      </c>
      <c r="AA102" s="636" t="str">
        <f t="shared" si="20"/>
        <v xml:space="preserve"> </v>
      </c>
      <c r="AB102" s="637" t="str">
        <f t="shared" si="21"/>
        <v xml:space="preserve"> </v>
      </c>
      <c r="AH102" s="38">
        <f t="shared" si="22"/>
        <v>0</v>
      </c>
      <c r="AK102" s="38">
        <f t="shared" si="23"/>
        <v>0</v>
      </c>
    </row>
    <row r="103" spans="1:37" x14ac:dyDescent="0.25">
      <c r="A103" s="638"/>
      <c r="B103" s="639"/>
      <c r="C103" s="626"/>
      <c r="D103" s="638"/>
      <c r="E103" s="640"/>
      <c r="F103" s="640"/>
      <c r="G103" s="640"/>
      <c r="H103" s="624"/>
      <c r="I103" s="624"/>
      <c r="J103" s="629"/>
      <c r="K103" s="629"/>
      <c r="L103" s="642"/>
      <c r="M103" s="642"/>
      <c r="N103" s="640"/>
      <c r="O103" s="632" t="str">
        <f t="shared" si="12"/>
        <v/>
      </c>
      <c r="P103" s="640"/>
      <c r="Q103" s="643"/>
      <c r="R103" s="643"/>
      <c r="S103" s="634" t="str">
        <f t="shared" si="13"/>
        <v/>
      </c>
      <c r="T103" s="634" t="str">
        <f t="shared" si="14"/>
        <v/>
      </c>
      <c r="U103" s="644"/>
      <c r="V103" s="636" t="str">
        <f t="shared" si="15"/>
        <v xml:space="preserve"> </v>
      </c>
      <c r="W103" s="636" t="str">
        <f t="shared" si="16"/>
        <v xml:space="preserve"> </v>
      </c>
      <c r="X103" s="636" t="str">
        <f t="shared" si="17"/>
        <v/>
      </c>
      <c r="Y103" s="636" t="str">
        <f t="shared" si="18"/>
        <v xml:space="preserve"> </v>
      </c>
      <c r="Z103" s="636" t="str">
        <f t="shared" si="19"/>
        <v xml:space="preserve"> </v>
      </c>
      <c r="AA103" s="636" t="str">
        <f t="shared" si="20"/>
        <v xml:space="preserve"> </v>
      </c>
      <c r="AB103" s="637" t="str">
        <f t="shared" si="21"/>
        <v xml:space="preserve"> </v>
      </c>
      <c r="AH103" s="38">
        <f t="shared" si="22"/>
        <v>0</v>
      </c>
      <c r="AK103" s="38">
        <f t="shared" si="23"/>
        <v>0</v>
      </c>
    </row>
    <row r="104" spans="1:37" x14ac:dyDescent="0.25">
      <c r="A104" s="638"/>
      <c r="B104" s="639"/>
      <c r="C104" s="626"/>
      <c r="D104" s="638"/>
      <c r="E104" s="640"/>
      <c r="F104" s="640"/>
      <c r="G104" s="640"/>
      <c r="H104" s="624"/>
      <c r="I104" s="624"/>
      <c r="J104" s="629"/>
      <c r="K104" s="629"/>
      <c r="L104" s="642"/>
      <c r="M104" s="642"/>
      <c r="N104" s="640"/>
      <c r="O104" s="632" t="str">
        <f t="shared" si="12"/>
        <v/>
      </c>
      <c r="P104" s="640"/>
      <c r="Q104" s="643"/>
      <c r="R104" s="643"/>
      <c r="S104" s="634" t="str">
        <f t="shared" si="13"/>
        <v/>
      </c>
      <c r="T104" s="634" t="str">
        <f t="shared" si="14"/>
        <v/>
      </c>
      <c r="U104" s="644"/>
      <c r="V104" s="636" t="str">
        <f t="shared" si="15"/>
        <v xml:space="preserve"> </v>
      </c>
      <c r="W104" s="636" t="str">
        <f t="shared" si="16"/>
        <v xml:space="preserve"> </v>
      </c>
      <c r="X104" s="636" t="str">
        <f t="shared" si="17"/>
        <v/>
      </c>
      <c r="Y104" s="636" t="str">
        <f t="shared" si="18"/>
        <v xml:space="preserve"> </v>
      </c>
      <c r="Z104" s="636" t="str">
        <f t="shared" si="19"/>
        <v xml:space="preserve"> </v>
      </c>
      <c r="AA104" s="636" t="str">
        <f t="shared" si="20"/>
        <v xml:space="preserve"> </v>
      </c>
      <c r="AB104" s="637" t="str">
        <f t="shared" si="21"/>
        <v xml:space="preserve"> </v>
      </c>
      <c r="AH104" s="38">
        <f t="shared" si="22"/>
        <v>0</v>
      </c>
      <c r="AK104" s="38">
        <f t="shared" si="23"/>
        <v>0</v>
      </c>
    </row>
    <row r="105" spans="1:37" x14ac:dyDescent="0.25">
      <c r="A105" s="638"/>
      <c r="B105" s="639"/>
      <c r="C105" s="626"/>
      <c r="D105" s="638"/>
      <c r="E105" s="640"/>
      <c r="F105" s="640"/>
      <c r="G105" s="640"/>
      <c r="H105" s="624"/>
      <c r="I105" s="624"/>
      <c r="J105" s="629"/>
      <c r="K105" s="629"/>
      <c r="L105" s="642"/>
      <c r="M105" s="642"/>
      <c r="N105" s="640"/>
      <c r="O105" s="632" t="str">
        <f t="shared" si="12"/>
        <v/>
      </c>
      <c r="P105" s="640"/>
      <c r="Q105" s="643"/>
      <c r="R105" s="643"/>
      <c r="S105" s="634" t="str">
        <f t="shared" si="13"/>
        <v/>
      </c>
      <c r="T105" s="634" t="str">
        <f t="shared" si="14"/>
        <v/>
      </c>
      <c r="U105" s="644"/>
      <c r="V105" s="636" t="str">
        <f t="shared" si="15"/>
        <v xml:space="preserve"> </v>
      </c>
      <c r="W105" s="636" t="str">
        <f t="shared" si="16"/>
        <v xml:space="preserve"> </v>
      </c>
      <c r="X105" s="636" t="str">
        <f t="shared" si="17"/>
        <v/>
      </c>
      <c r="Y105" s="636" t="str">
        <f t="shared" si="18"/>
        <v xml:space="preserve"> </v>
      </c>
      <c r="Z105" s="636" t="str">
        <f t="shared" si="19"/>
        <v xml:space="preserve"> </v>
      </c>
      <c r="AA105" s="636" t="str">
        <f t="shared" si="20"/>
        <v xml:space="preserve"> </v>
      </c>
      <c r="AB105" s="637" t="str">
        <f t="shared" si="21"/>
        <v xml:space="preserve"> </v>
      </c>
      <c r="AH105" s="38">
        <f t="shared" si="22"/>
        <v>0</v>
      </c>
      <c r="AK105" s="38">
        <f t="shared" si="23"/>
        <v>0</v>
      </c>
    </row>
    <row r="106" spans="1:37" x14ac:dyDescent="0.25">
      <c r="A106" s="638"/>
      <c r="B106" s="639"/>
      <c r="C106" s="626"/>
      <c r="D106" s="638"/>
      <c r="E106" s="640"/>
      <c r="F106" s="640"/>
      <c r="G106" s="640"/>
      <c r="H106" s="624"/>
      <c r="I106" s="624"/>
      <c r="J106" s="629"/>
      <c r="K106" s="629"/>
      <c r="L106" s="642"/>
      <c r="M106" s="642"/>
      <c r="N106" s="640"/>
      <c r="O106" s="632" t="str">
        <f t="shared" si="12"/>
        <v/>
      </c>
      <c r="P106" s="640"/>
      <c r="Q106" s="643"/>
      <c r="R106" s="643"/>
      <c r="S106" s="634" t="str">
        <f t="shared" si="13"/>
        <v/>
      </c>
      <c r="T106" s="634" t="str">
        <f t="shared" si="14"/>
        <v/>
      </c>
      <c r="U106" s="644"/>
      <c r="V106" s="636" t="str">
        <f t="shared" si="15"/>
        <v xml:space="preserve"> </v>
      </c>
      <c r="W106" s="636" t="str">
        <f t="shared" si="16"/>
        <v xml:space="preserve"> </v>
      </c>
      <c r="X106" s="636" t="str">
        <f t="shared" si="17"/>
        <v/>
      </c>
      <c r="Y106" s="636" t="str">
        <f t="shared" si="18"/>
        <v xml:space="preserve"> </v>
      </c>
      <c r="Z106" s="636" t="str">
        <f t="shared" si="19"/>
        <v xml:space="preserve"> </v>
      </c>
      <c r="AA106" s="636" t="str">
        <f t="shared" si="20"/>
        <v xml:space="preserve"> </v>
      </c>
      <c r="AB106" s="637" t="str">
        <f t="shared" si="21"/>
        <v xml:space="preserve"> </v>
      </c>
      <c r="AH106" s="38">
        <f t="shared" si="22"/>
        <v>0</v>
      </c>
      <c r="AK106" s="38">
        <f t="shared" si="23"/>
        <v>0</v>
      </c>
    </row>
    <row r="107" spans="1:37" x14ac:dyDescent="0.25">
      <c r="A107" s="638"/>
      <c r="B107" s="639"/>
      <c r="C107" s="626"/>
      <c r="D107" s="638"/>
      <c r="E107" s="640"/>
      <c r="F107" s="640"/>
      <c r="G107" s="640"/>
      <c r="H107" s="624"/>
      <c r="I107" s="624"/>
      <c r="J107" s="629"/>
      <c r="K107" s="629"/>
      <c r="L107" s="642"/>
      <c r="M107" s="642"/>
      <c r="N107" s="640"/>
      <c r="O107" s="632" t="str">
        <f t="shared" si="12"/>
        <v/>
      </c>
      <c r="P107" s="640"/>
      <c r="Q107" s="643"/>
      <c r="R107" s="643"/>
      <c r="S107" s="634" t="str">
        <f t="shared" si="13"/>
        <v/>
      </c>
      <c r="T107" s="634" t="str">
        <f t="shared" si="14"/>
        <v/>
      </c>
      <c r="U107" s="644"/>
      <c r="V107" s="636" t="str">
        <f t="shared" si="15"/>
        <v xml:space="preserve"> </v>
      </c>
      <c r="W107" s="636" t="str">
        <f t="shared" si="16"/>
        <v xml:space="preserve"> </v>
      </c>
      <c r="X107" s="636" t="str">
        <f t="shared" si="17"/>
        <v/>
      </c>
      <c r="Y107" s="636" t="str">
        <f t="shared" si="18"/>
        <v xml:space="preserve"> </v>
      </c>
      <c r="Z107" s="636" t="str">
        <f t="shared" si="19"/>
        <v xml:space="preserve"> </v>
      </c>
      <c r="AA107" s="636" t="str">
        <f t="shared" si="20"/>
        <v xml:space="preserve"> </v>
      </c>
      <c r="AB107" s="637" t="str">
        <f t="shared" si="21"/>
        <v xml:space="preserve"> </v>
      </c>
      <c r="AH107" s="38">
        <f t="shared" si="22"/>
        <v>0</v>
      </c>
      <c r="AK107" s="38">
        <f t="shared" si="23"/>
        <v>0</v>
      </c>
    </row>
    <row r="108" spans="1:37" x14ac:dyDescent="0.25">
      <c r="A108" s="638"/>
      <c r="B108" s="639"/>
      <c r="C108" s="626"/>
      <c r="D108" s="638"/>
      <c r="E108" s="640"/>
      <c r="F108" s="640"/>
      <c r="G108" s="640"/>
      <c r="H108" s="624"/>
      <c r="I108" s="624"/>
      <c r="J108" s="629"/>
      <c r="K108" s="629"/>
      <c r="L108" s="642"/>
      <c r="M108" s="642"/>
      <c r="N108" s="640"/>
      <c r="O108" s="632" t="str">
        <f t="shared" si="12"/>
        <v/>
      </c>
      <c r="P108" s="640"/>
      <c r="Q108" s="643"/>
      <c r="R108" s="643"/>
      <c r="S108" s="634" t="str">
        <f t="shared" si="13"/>
        <v/>
      </c>
      <c r="T108" s="634" t="str">
        <f t="shared" si="14"/>
        <v/>
      </c>
      <c r="U108" s="644"/>
      <c r="V108" s="636" t="str">
        <f t="shared" si="15"/>
        <v xml:space="preserve"> </v>
      </c>
      <c r="W108" s="636" t="str">
        <f t="shared" si="16"/>
        <v xml:space="preserve"> </v>
      </c>
      <c r="X108" s="636" t="str">
        <f t="shared" si="17"/>
        <v/>
      </c>
      <c r="Y108" s="636" t="str">
        <f t="shared" si="18"/>
        <v xml:space="preserve"> </v>
      </c>
      <c r="Z108" s="636" t="str">
        <f t="shared" si="19"/>
        <v xml:space="preserve"> </v>
      </c>
      <c r="AA108" s="636" t="str">
        <f t="shared" si="20"/>
        <v xml:space="preserve"> </v>
      </c>
      <c r="AB108" s="637" t="str">
        <f t="shared" si="21"/>
        <v xml:space="preserve"> </v>
      </c>
      <c r="AH108" s="38">
        <f t="shared" si="22"/>
        <v>0</v>
      </c>
      <c r="AK108" s="38">
        <f t="shared" si="23"/>
        <v>0</v>
      </c>
    </row>
    <row r="109" spans="1:37" x14ac:dyDescent="0.25">
      <c r="A109" s="638"/>
      <c r="B109" s="639"/>
      <c r="C109" s="626"/>
      <c r="D109" s="638"/>
      <c r="E109" s="640"/>
      <c r="F109" s="640"/>
      <c r="G109" s="640"/>
      <c r="H109" s="624"/>
      <c r="I109" s="624"/>
      <c r="J109" s="629"/>
      <c r="K109" s="629"/>
      <c r="L109" s="642"/>
      <c r="M109" s="642"/>
      <c r="N109" s="640"/>
      <c r="O109" s="632" t="str">
        <f t="shared" si="12"/>
        <v/>
      </c>
      <c r="P109" s="640"/>
      <c r="Q109" s="643"/>
      <c r="R109" s="643"/>
      <c r="S109" s="634" t="str">
        <f t="shared" si="13"/>
        <v/>
      </c>
      <c r="T109" s="634" t="str">
        <f t="shared" si="14"/>
        <v/>
      </c>
      <c r="U109" s="644"/>
      <c r="V109" s="636" t="str">
        <f t="shared" si="15"/>
        <v xml:space="preserve"> </v>
      </c>
      <c r="W109" s="636" t="str">
        <f t="shared" si="16"/>
        <v xml:space="preserve"> </v>
      </c>
      <c r="X109" s="636" t="str">
        <f t="shared" si="17"/>
        <v/>
      </c>
      <c r="Y109" s="636" t="str">
        <f t="shared" si="18"/>
        <v xml:space="preserve"> </v>
      </c>
      <c r="Z109" s="636" t="str">
        <f t="shared" si="19"/>
        <v xml:space="preserve"> </v>
      </c>
      <c r="AA109" s="636" t="str">
        <f t="shared" si="20"/>
        <v xml:space="preserve"> </v>
      </c>
      <c r="AB109" s="637" t="str">
        <f t="shared" si="21"/>
        <v xml:space="preserve"> </v>
      </c>
      <c r="AH109" s="38">
        <f t="shared" si="22"/>
        <v>0</v>
      </c>
      <c r="AK109" s="38">
        <f t="shared" si="23"/>
        <v>0</v>
      </c>
    </row>
    <row r="110" spans="1:37" x14ac:dyDescent="0.25">
      <c r="A110" s="638"/>
      <c r="B110" s="639"/>
      <c r="C110" s="626"/>
      <c r="D110" s="638"/>
      <c r="E110" s="640"/>
      <c r="F110" s="640"/>
      <c r="G110" s="640"/>
      <c r="H110" s="624"/>
      <c r="I110" s="624"/>
      <c r="J110" s="629"/>
      <c r="K110" s="629"/>
      <c r="L110" s="642"/>
      <c r="M110" s="642"/>
      <c r="N110" s="640"/>
      <c r="O110" s="632" t="str">
        <f t="shared" si="12"/>
        <v/>
      </c>
      <c r="P110" s="640"/>
      <c r="Q110" s="643"/>
      <c r="R110" s="643"/>
      <c r="S110" s="634" t="str">
        <f t="shared" si="13"/>
        <v/>
      </c>
      <c r="T110" s="634" t="str">
        <f t="shared" si="14"/>
        <v/>
      </c>
      <c r="U110" s="644"/>
      <c r="V110" s="636" t="str">
        <f t="shared" si="15"/>
        <v xml:space="preserve"> </v>
      </c>
      <c r="W110" s="636" t="str">
        <f t="shared" si="16"/>
        <v xml:space="preserve"> </v>
      </c>
      <c r="X110" s="636" t="str">
        <f t="shared" si="17"/>
        <v/>
      </c>
      <c r="Y110" s="636" t="str">
        <f t="shared" si="18"/>
        <v xml:space="preserve"> </v>
      </c>
      <c r="Z110" s="636" t="str">
        <f t="shared" si="19"/>
        <v xml:space="preserve"> </v>
      </c>
      <c r="AA110" s="636" t="str">
        <f t="shared" si="20"/>
        <v xml:space="preserve"> </v>
      </c>
      <c r="AB110" s="637" t="str">
        <f t="shared" si="21"/>
        <v xml:space="preserve"> </v>
      </c>
      <c r="AH110" s="38">
        <f t="shared" si="22"/>
        <v>0</v>
      </c>
      <c r="AK110" s="38">
        <f t="shared" si="23"/>
        <v>0</v>
      </c>
    </row>
    <row r="111" spans="1:37" x14ac:dyDescent="0.25">
      <c r="A111" s="638"/>
      <c r="B111" s="639"/>
      <c r="C111" s="626"/>
      <c r="D111" s="638"/>
      <c r="E111" s="640"/>
      <c r="F111" s="640"/>
      <c r="G111" s="640"/>
      <c r="H111" s="624"/>
      <c r="I111" s="624"/>
      <c r="J111" s="629"/>
      <c r="K111" s="629"/>
      <c r="L111" s="642"/>
      <c r="M111" s="642"/>
      <c r="N111" s="640"/>
      <c r="O111" s="632" t="str">
        <f t="shared" si="12"/>
        <v/>
      </c>
      <c r="P111" s="640"/>
      <c r="Q111" s="643"/>
      <c r="R111" s="643"/>
      <c r="S111" s="634" t="str">
        <f t="shared" si="13"/>
        <v/>
      </c>
      <c r="T111" s="634" t="str">
        <f t="shared" si="14"/>
        <v/>
      </c>
      <c r="U111" s="644"/>
      <c r="V111" s="636" t="str">
        <f t="shared" si="15"/>
        <v xml:space="preserve"> </v>
      </c>
      <c r="W111" s="636" t="str">
        <f t="shared" si="16"/>
        <v xml:space="preserve"> </v>
      </c>
      <c r="X111" s="636" t="str">
        <f t="shared" si="17"/>
        <v/>
      </c>
      <c r="Y111" s="636" t="str">
        <f t="shared" si="18"/>
        <v xml:space="preserve"> </v>
      </c>
      <c r="Z111" s="636" t="str">
        <f t="shared" si="19"/>
        <v xml:space="preserve"> </v>
      </c>
      <c r="AA111" s="636" t="str">
        <f t="shared" si="20"/>
        <v xml:space="preserve"> </v>
      </c>
      <c r="AB111" s="637" t="str">
        <f t="shared" si="21"/>
        <v xml:space="preserve"> </v>
      </c>
      <c r="AH111" s="38">
        <f t="shared" si="22"/>
        <v>0</v>
      </c>
      <c r="AK111" s="38">
        <f t="shared" si="23"/>
        <v>0</v>
      </c>
    </row>
    <row r="112" spans="1:37" x14ac:dyDescent="0.25">
      <c r="A112" s="638"/>
      <c r="B112" s="639"/>
      <c r="C112" s="626"/>
      <c r="D112" s="638"/>
      <c r="E112" s="640"/>
      <c r="F112" s="640"/>
      <c r="G112" s="640"/>
      <c r="H112" s="624"/>
      <c r="I112" s="624"/>
      <c r="J112" s="629"/>
      <c r="K112" s="629"/>
      <c r="L112" s="642"/>
      <c r="M112" s="642"/>
      <c r="N112" s="640"/>
      <c r="O112" s="632" t="str">
        <f t="shared" si="12"/>
        <v/>
      </c>
      <c r="P112" s="640"/>
      <c r="Q112" s="643"/>
      <c r="R112" s="643"/>
      <c r="S112" s="634" t="str">
        <f t="shared" si="13"/>
        <v/>
      </c>
      <c r="T112" s="634" t="str">
        <f t="shared" si="14"/>
        <v/>
      </c>
      <c r="U112" s="644"/>
      <c r="V112" s="636" t="str">
        <f t="shared" si="15"/>
        <v xml:space="preserve"> </v>
      </c>
      <c r="W112" s="636" t="str">
        <f t="shared" si="16"/>
        <v xml:space="preserve"> </v>
      </c>
      <c r="X112" s="636" t="str">
        <f t="shared" si="17"/>
        <v/>
      </c>
      <c r="Y112" s="636" t="str">
        <f t="shared" si="18"/>
        <v xml:space="preserve"> </v>
      </c>
      <c r="Z112" s="636" t="str">
        <f t="shared" si="19"/>
        <v xml:space="preserve"> </v>
      </c>
      <c r="AA112" s="636" t="str">
        <f t="shared" si="20"/>
        <v xml:space="preserve"> </v>
      </c>
      <c r="AB112" s="637" t="str">
        <f t="shared" si="21"/>
        <v xml:space="preserve"> </v>
      </c>
      <c r="AH112" s="38">
        <f t="shared" si="22"/>
        <v>0</v>
      </c>
      <c r="AK112" s="38">
        <f t="shared" si="23"/>
        <v>0</v>
      </c>
    </row>
    <row r="113" spans="1:37" x14ac:dyDescent="0.25">
      <c r="A113" s="638"/>
      <c r="B113" s="639"/>
      <c r="C113" s="626"/>
      <c r="D113" s="638"/>
      <c r="E113" s="640"/>
      <c r="F113" s="640"/>
      <c r="G113" s="640"/>
      <c r="H113" s="624"/>
      <c r="I113" s="624"/>
      <c r="J113" s="629"/>
      <c r="K113" s="629"/>
      <c r="L113" s="642"/>
      <c r="M113" s="642"/>
      <c r="N113" s="640"/>
      <c r="O113" s="632" t="str">
        <f t="shared" si="12"/>
        <v/>
      </c>
      <c r="P113" s="640"/>
      <c r="Q113" s="643"/>
      <c r="R113" s="643"/>
      <c r="S113" s="634" t="str">
        <f t="shared" si="13"/>
        <v/>
      </c>
      <c r="T113" s="634" t="str">
        <f t="shared" si="14"/>
        <v/>
      </c>
      <c r="U113" s="644"/>
      <c r="V113" s="636" t="str">
        <f t="shared" si="15"/>
        <v xml:space="preserve"> </v>
      </c>
      <c r="W113" s="636" t="str">
        <f t="shared" si="16"/>
        <v xml:space="preserve"> </v>
      </c>
      <c r="X113" s="636" t="str">
        <f t="shared" si="17"/>
        <v/>
      </c>
      <c r="Y113" s="636" t="str">
        <f t="shared" si="18"/>
        <v xml:space="preserve"> </v>
      </c>
      <c r="Z113" s="636" t="str">
        <f t="shared" si="19"/>
        <v xml:space="preserve"> </v>
      </c>
      <c r="AA113" s="636" t="str">
        <f t="shared" si="20"/>
        <v xml:space="preserve"> </v>
      </c>
      <c r="AB113" s="637" t="str">
        <f t="shared" si="21"/>
        <v xml:space="preserve"> </v>
      </c>
      <c r="AH113" s="38">
        <f t="shared" si="22"/>
        <v>0</v>
      </c>
      <c r="AK113" s="38">
        <f t="shared" si="23"/>
        <v>0</v>
      </c>
    </row>
    <row r="114" spans="1:37" x14ac:dyDescent="0.25">
      <c r="A114" s="638"/>
      <c r="B114" s="639"/>
      <c r="C114" s="626"/>
      <c r="D114" s="638"/>
      <c r="E114" s="640"/>
      <c r="F114" s="640"/>
      <c r="G114" s="640"/>
      <c r="H114" s="624"/>
      <c r="I114" s="624"/>
      <c r="J114" s="629"/>
      <c r="K114" s="629"/>
      <c r="L114" s="642"/>
      <c r="M114" s="642"/>
      <c r="N114" s="640"/>
      <c r="O114" s="632" t="str">
        <f t="shared" si="12"/>
        <v/>
      </c>
      <c r="P114" s="640"/>
      <c r="Q114" s="643"/>
      <c r="R114" s="643"/>
      <c r="S114" s="634" t="str">
        <f t="shared" si="13"/>
        <v/>
      </c>
      <c r="T114" s="634" t="str">
        <f t="shared" si="14"/>
        <v/>
      </c>
      <c r="U114" s="644"/>
      <c r="V114" s="636" t="str">
        <f t="shared" si="15"/>
        <v xml:space="preserve"> </v>
      </c>
      <c r="W114" s="636" t="str">
        <f t="shared" si="16"/>
        <v xml:space="preserve"> </v>
      </c>
      <c r="X114" s="636" t="str">
        <f t="shared" si="17"/>
        <v/>
      </c>
      <c r="Y114" s="636" t="str">
        <f t="shared" si="18"/>
        <v xml:space="preserve"> </v>
      </c>
      <c r="Z114" s="636" t="str">
        <f t="shared" si="19"/>
        <v xml:space="preserve"> </v>
      </c>
      <c r="AA114" s="636" t="str">
        <f t="shared" si="20"/>
        <v xml:space="preserve"> </v>
      </c>
      <c r="AB114" s="637" t="str">
        <f t="shared" si="21"/>
        <v xml:space="preserve"> </v>
      </c>
      <c r="AH114" s="38">
        <f t="shared" si="22"/>
        <v>0</v>
      </c>
      <c r="AK114" s="38">
        <f t="shared" si="23"/>
        <v>0</v>
      </c>
    </row>
    <row r="115" spans="1:37" x14ac:dyDescent="0.25">
      <c r="A115" s="638"/>
      <c r="B115" s="639"/>
      <c r="C115" s="626"/>
      <c r="D115" s="638"/>
      <c r="E115" s="640"/>
      <c r="F115" s="640"/>
      <c r="G115" s="640"/>
      <c r="H115" s="624"/>
      <c r="I115" s="624"/>
      <c r="J115" s="629"/>
      <c r="K115" s="629"/>
      <c r="L115" s="642"/>
      <c r="M115" s="642"/>
      <c r="N115" s="640"/>
      <c r="O115" s="632" t="str">
        <f t="shared" si="12"/>
        <v/>
      </c>
      <c r="P115" s="640"/>
      <c r="Q115" s="643"/>
      <c r="R115" s="643"/>
      <c r="S115" s="634" t="str">
        <f t="shared" si="13"/>
        <v/>
      </c>
      <c r="T115" s="634" t="str">
        <f t="shared" si="14"/>
        <v/>
      </c>
      <c r="U115" s="644"/>
      <c r="V115" s="636" t="str">
        <f t="shared" si="15"/>
        <v xml:space="preserve"> </v>
      </c>
      <c r="W115" s="636" t="str">
        <f t="shared" si="16"/>
        <v xml:space="preserve"> </v>
      </c>
      <c r="X115" s="636" t="str">
        <f t="shared" si="17"/>
        <v/>
      </c>
      <c r="Y115" s="636" t="str">
        <f t="shared" si="18"/>
        <v xml:space="preserve"> </v>
      </c>
      <c r="Z115" s="636" t="str">
        <f t="shared" si="19"/>
        <v xml:space="preserve"> </v>
      </c>
      <c r="AA115" s="636" t="str">
        <f t="shared" si="20"/>
        <v xml:space="preserve"> </v>
      </c>
      <c r="AB115" s="637" t="str">
        <f t="shared" si="21"/>
        <v xml:space="preserve"> </v>
      </c>
      <c r="AH115" s="38">
        <f t="shared" si="22"/>
        <v>0</v>
      </c>
      <c r="AK115" s="38">
        <f t="shared" si="23"/>
        <v>0</v>
      </c>
    </row>
    <row r="116" spans="1:37" x14ac:dyDescent="0.25">
      <c r="A116" s="638"/>
      <c r="B116" s="639"/>
      <c r="C116" s="626"/>
      <c r="D116" s="638"/>
      <c r="E116" s="640"/>
      <c r="F116" s="640"/>
      <c r="G116" s="640"/>
      <c r="H116" s="624"/>
      <c r="I116" s="624"/>
      <c r="J116" s="629"/>
      <c r="K116" s="629"/>
      <c r="L116" s="642"/>
      <c r="M116" s="642"/>
      <c r="N116" s="640"/>
      <c r="O116" s="632" t="str">
        <f t="shared" si="12"/>
        <v/>
      </c>
      <c r="P116" s="640"/>
      <c r="Q116" s="643"/>
      <c r="R116" s="643"/>
      <c r="S116" s="634" t="str">
        <f t="shared" si="13"/>
        <v/>
      </c>
      <c r="T116" s="634" t="str">
        <f t="shared" si="14"/>
        <v/>
      </c>
      <c r="U116" s="644"/>
      <c r="V116" s="636" t="str">
        <f t="shared" si="15"/>
        <v xml:space="preserve"> </v>
      </c>
      <c r="W116" s="636" t="str">
        <f t="shared" si="16"/>
        <v xml:space="preserve"> </v>
      </c>
      <c r="X116" s="636" t="str">
        <f t="shared" si="17"/>
        <v/>
      </c>
      <c r="Y116" s="636" t="str">
        <f t="shared" si="18"/>
        <v xml:space="preserve"> </v>
      </c>
      <c r="Z116" s="636" t="str">
        <f t="shared" si="19"/>
        <v xml:space="preserve"> </v>
      </c>
      <c r="AA116" s="636" t="str">
        <f t="shared" si="20"/>
        <v xml:space="preserve"> </v>
      </c>
      <c r="AB116" s="637" t="str">
        <f t="shared" si="21"/>
        <v xml:space="preserve"> </v>
      </c>
      <c r="AH116" s="38">
        <f t="shared" si="22"/>
        <v>0</v>
      </c>
      <c r="AK116" s="38">
        <f t="shared" si="23"/>
        <v>0</v>
      </c>
    </row>
    <row r="117" spans="1:37" x14ac:dyDescent="0.25">
      <c r="A117" s="638"/>
      <c r="B117" s="639"/>
      <c r="C117" s="626"/>
      <c r="D117" s="638"/>
      <c r="E117" s="640"/>
      <c r="F117" s="640"/>
      <c r="G117" s="640"/>
      <c r="H117" s="624"/>
      <c r="I117" s="624"/>
      <c r="J117" s="629"/>
      <c r="K117" s="629"/>
      <c r="L117" s="642"/>
      <c r="M117" s="642"/>
      <c r="N117" s="640"/>
      <c r="O117" s="632" t="str">
        <f t="shared" si="12"/>
        <v/>
      </c>
      <c r="P117" s="640"/>
      <c r="Q117" s="643"/>
      <c r="R117" s="643"/>
      <c r="S117" s="634" t="str">
        <f t="shared" si="13"/>
        <v/>
      </c>
      <c r="T117" s="634" t="str">
        <f t="shared" si="14"/>
        <v/>
      </c>
      <c r="U117" s="644"/>
      <c r="V117" s="636" t="str">
        <f t="shared" si="15"/>
        <v xml:space="preserve"> </v>
      </c>
      <c r="W117" s="636" t="str">
        <f t="shared" si="16"/>
        <v xml:space="preserve"> </v>
      </c>
      <c r="X117" s="636" t="str">
        <f t="shared" si="17"/>
        <v/>
      </c>
      <c r="Y117" s="636" t="str">
        <f t="shared" si="18"/>
        <v xml:space="preserve"> </v>
      </c>
      <c r="Z117" s="636" t="str">
        <f t="shared" si="19"/>
        <v xml:space="preserve"> </v>
      </c>
      <c r="AA117" s="636" t="str">
        <f t="shared" si="20"/>
        <v xml:space="preserve"> </v>
      </c>
      <c r="AB117" s="637" t="str">
        <f t="shared" si="21"/>
        <v xml:space="preserve"> </v>
      </c>
      <c r="AH117" s="38">
        <f t="shared" si="22"/>
        <v>0</v>
      </c>
      <c r="AK117" s="38">
        <f t="shared" si="23"/>
        <v>0</v>
      </c>
    </row>
    <row r="118" spans="1:37" x14ac:dyDescent="0.25">
      <c r="A118" s="638"/>
      <c r="B118" s="639"/>
      <c r="C118" s="626"/>
      <c r="D118" s="638"/>
      <c r="E118" s="640"/>
      <c r="F118" s="640"/>
      <c r="G118" s="640"/>
      <c r="H118" s="624"/>
      <c r="I118" s="624"/>
      <c r="J118" s="629"/>
      <c r="K118" s="629"/>
      <c r="L118" s="642"/>
      <c r="M118" s="642"/>
      <c r="N118" s="640"/>
      <c r="O118" s="632" t="str">
        <f t="shared" si="12"/>
        <v/>
      </c>
      <c r="P118" s="640"/>
      <c r="Q118" s="643"/>
      <c r="R118" s="643"/>
      <c r="S118" s="634" t="str">
        <f t="shared" si="13"/>
        <v/>
      </c>
      <c r="T118" s="634" t="str">
        <f t="shared" si="14"/>
        <v/>
      </c>
      <c r="U118" s="644"/>
      <c r="V118" s="636" t="str">
        <f t="shared" si="15"/>
        <v xml:space="preserve"> </v>
      </c>
      <c r="W118" s="636" t="str">
        <f t="shared" si="16"/>
        <v xml:space="preserve"> </v>
      </c>
      <c r="X118" s="636" t="str">
        <f t="shared" si="17"/>
        <v/>
      </c>
      <c r="Y118" s="636" t="str">
        <f t="shared" si="18"/>
        <v xml:space="preserve"> </v>
      </c>
      <c r="Z118" s="636" t="str">
        <f t="shared" si="19"/>
        <v xml:space="preserve"> </v>
      </c>
      <c r="AA118" s="636" t="str">
        <f t="shared" si="20"/>
        <v xml:space="preserve"> </v>
      </c>
      <c r="AB118" s="637" t="str">
        <f t="shared" si="21"/>
        <v xml:space="preserve"> </v>
      </c>
      <c r="AH118" s="38">
        <f t="shared" si="22"/>
        <v>0</v>
      </c>
      <c r="AK118" s="38">
        <f t="shared" si="23"/>
        <v>0</v>
      </c>
    </row>
    <row r="119" spans="1:37" x14ac:dyDescent="0.25">
      <c r="A119" s="638"/>
      <c r="B119" s="639"/>
      <c r="C119" s="626"/>
      <c r="D119" s="638"/>
      <c r="E119" s="640"/>
      <c r="F119" s="640"/>
      <c r="G119" s="640"/>
      <c r="H119" s="624"/>
      <c r="I119" s="624"/>
      <c r="J119" s="629"/>
      <c r="K119" s="629"/>
      <c r="L119" s="642"/>
      <c r="M119" s="642"/>
      <c r="N119" s="640"/>
      <c r="O119" s="632" t="str">
        <f t="shared" si="12"/>
        <v/>
      </c>
      <c r="P119" s="640"/>
      <c r="Q119" s="643"/>
      <c r="R119" s="643"/>
      <c r="S119" s="634" t="str">
        <f t="shared" si="13"/>
        <v/>
      </c>
      <c r="T119" s="634" t="str">
        <f t="shared" si="14"/>
        <v/>
      </c>
      <c r="U119" s="644"/>
      <c r="V119" s="636" t="str">
        <f t="shared" si="15"/>
        <v xml:space="preserve"> </v>
      </c>
      <c r="W119" s="636" t="str">
        <f t="shared" si="16"/>
        <v xml:space="preserve"> </v>
      </c>
      <c r="X119" s="636" t="str">
        <f t="shared" si="17"/>
        <v/>
      </c>
      <c r="Y119" s="636" t="str">
        <f t="shared" si="18"/>
        <v xml:space="preserve"> </v>
      </c>
      <c r="Z119" s="636" t="str">
        <f t="shared" si="19"/>
        <v xml:space="preserve"> </v>
      </c>
      <c r="AA119" s="636" t="str">
        <f t="shared" si="20"/>
        <v xml:space="preserve"> </v>
      </c>
      <c r="AB119" s="637" t="str">
        <f t="shared" si="21"/>
        <v xml:space="preserve"> </v>
      </c>
      <c r="AH119" s="38">
        <f t="shared" si="22"/>
        <v>0</v>
      </c>
      <c r="AK119" s="38">
        <f t="shared" si="23"/>
        <v>0</v>
      </c>
    </row>
    <row r="120" spans="1:37" x14ac:dyDescent="0.25">
      <c r="A120" s="638"/>
      <c r="B120" s="639"/>
      <c r="C120" s="626"/>
      <c r="D120" s="638"/>
      <c r="E120" s="640"/>
      <c r="F120" s="640"/>
      <c r="G120" s="640"/>
      <c r="H120" s="624"/>
      <c r="I120" s="624"/>
      <c r="J120" s="629"/>
      <c r="K120" s="629"/>
      <c r="L120" s="642"/>
      <c r="M120" s="642"/>
      <c r="N120" s="640"/>
      <c r="O120" s="632" t="str">
        <f t="shared" si="12"/>
        <v/>
      </c>
      <c r="P120" s="640"/>
      <c r="Q120" s="643"/>
      <c r="R120" s="643"/>
      <c r="S120" s="634" t="str">
        <f t="shared" si="13"/>
        <v/>
      </c>
      <c r="T120" s="634" t="str">
        <f t="shared" si="14"/>
        <v/>
      </c>
      <c r="U120" s="644"/>
      <c r="V120" s="636" t="str">
        <f t="shared" si="15"/>
        <v xml:space="preserve"> </v>
      </c>
      <c r="W120" s="636" t="str">
        <f t="shared" si="16"/>
        <v xml:space="preserve"> </v>
      </c>
      <c r="X120" s="636" t="str">
        <f t="shared" si="17"/>
        <v/>
      </c>
      <c r="Y120" s="636" t="str">
        <f t="shared" si="18"/>
        <v xml:space="preserve"> </v>
      </c>
      <c r="Z120" s="636" t="str">
        <f t="shared" si="19"/>
        <v xml:space="preserve"> </v>
      </c>
      <c r="AA120" s="636" t="str">
        <f t="shared" si="20"/>
        <v xml:space="preserve"> </v>
      </c>
      <c r="AB120" s="637" t="str">
        <f t="shared" si="21"/>
        <v xml:space="preserve"> </v>
      </c>
      <c r="AH120" s="38">
        <f t="shared" si="22"/>
        <v>0</v>
      </c>
      <c r="AK120" s="38">
        <f t="shared" si="23"/>
        <v>0</v>
      </c>
    </row>
    <row r="121" spans="1:37" x14ac:dyDescent="0.25">
      <c r="A121" s="638"/>
      <c r="B121" s="639"/>
      <c r="C121" s="626"/>
      <c r="D121" s="638"/>
      <c r="E121" s="640"/>
      <c r="F121" s="640"/>
      <c r="G121" s="640"/>
      <c r="H121" s="624"/>
      <c r="I121" s="624"/>
      <c r="J121" s="629"/>
      <c r="K121" s="629"/>
      <c r="L121" s="642"/>
      <c r="M121" s="642"/>
      <c r="N121" s="640"/>
      <c r="O121" s="632" t="str">
        <f t="shared" si="12"/>
        <v/>
      </c>
      <c r="P121" s="640"/>
      <c r="Q121" s="643"/>
      <c r="R121" s="643"/>
      <c r="S121" s="634" t="str">
        <f t="shared" si="13"/>
        <v/>
      </c>
      <c r="T121" s="634" t="str">
        <f t="shared" si="14"/>
        <v/>
      </c>
      <c r="U121" s="644"/>
      <c r="V121" s="636" t="str">
        <f t="shared" si="15"/>
        <v xml:space="preserve"> </v>
      </c>
      <c r="W121" s="636" t="str">
        <f t="shared" si="16"/>
        <v xml:space="preserve"> </v>
      </c>
      <c r="X121" s="636" t="str">
        <f t="shared" si="17"/>
        <v/>
      </c>
      <c r="Y121" s="636" t="str">
        <f t="shared" si="18"/>
        <v xml:space="preserve"> </v>
      </c>
      <c r="Z121" s="636" t="str">
        <f t="shared" si="19"/>
        <v xml:space="preserve"> </v>
      </c>
      <c r="AA121" s="636" t="str">
        <f t="shared" si="20"/>
        <v xml:space="preserve"> </v>
      </c>
      <c r="AB121" s="637" t="str">
        <f t="shared" si="21"/>
        <v xml:space="preserve"> </v>
      </c>
      <c r="AH121" s="38">
        <f t="shared" si="22"/>
        <v>0</v>
      </c>
      <c r="AK121" s="38">
        <f t="shared" si="23"/>
        <v>0</v>
      </c>
    </row>
    <row r="122" spans="1:37" x14ac:dyDescent="0.25">
      <c r="A122" s="638"/>
      <c r="B122" s="639"/>
      <c r="C122" s="626"/>
      <c r="D122" s="638"/>
      <c r="E122" s="640"/>
      <c r="F122" s="640"/>
      <c r="G122" s="640"/>
      <c r="H122" s="624"/>
      <c r="I122" s="624"/>
      <c r="J122" s="629"/>
      <c r="K122" s="629"/>
      <c r="L122" s="642"/>
      <c r="M122" s="642"/>
      <c r="N122" s="640"/>
      <c r="O122" s="632" t="str">
        <f t="shared" si="12"/>
        <v/>
      </c>
      <c r="P122" s="640"/>
      <c r="Q122" s="643"/>
      <c r="R122" s="643"/>
      <c r="S122" s="634" t="str">
        <f t="shared" si="13"/>
        <v/>
      </c>
      <c r="T122" s="634" t="str">
        <f t="shared" si="14"/>
        <v/>
      </c>
      <c r="U122" s="644"/>
      <c r="V122" s="636" t="str">
        <f t="shared" si="15"/>
        <v xml:space="preserve"> </v>
      </c>
      <c r="W122" s="636" t="str">
        <f t="shared" si="16"/>
        <v xml:space="preserve"> </v>
      </c>
      <c r="X122" s="636" t="str">
        <f t="shared" si="17"/>
        <v/>
      </c>
      <c r="Y122" s="636" t="str">
        <f t="shared" si="18"/>
        <v xml:space="preserve"> </v>
      </c>
      <c r="Z122" s="636" t="str">
        <f t="shared" si="19"/>
        <v xml:space="preserve"> </v>
      </c>
      <c r="AA122" s="636" t="str">
        <f t="shared" si="20"/>
        <v xml:space="preserve"> </v>
      </c>
      <c r="AB122" s="637" t="str">
        <f t="shared" si="21"/>
        <v xml:space="preserve"> </v>
      </c>
      <c r="AH122" s="38">
        <f t="shared" si="22"/>
        <v>0</v>
      </c>
      <c r="AK122" s="38">
        <f t="shared" si="23"/>
        <v>0</v>
      </c>
    </row>
    <row r="123" spans="1:37" x14ac:dyDescent="0.25">
      <c r="A123" s="638"/>
      <c r="B123" s="639"/>
      <c r="C123" s="626"/>
      <c r="D123" s="638"/>
      <c r="E123" s="640"/>
      <c r="F123" s="640"/>
      <c r="G123" s="640"/>
      <c r="H123" s="624"/>
      <c r="I123" s="624"/>
      <c r="J123" s="629"/>
      <c r="K123" s="629"/>
      <c r="L123" s="642"/>
      <c r="M123" s="642"/>
      <c r="N123" s="640"/>
      <c r="O123" s="632" t="str">
        <f t="shared" si="12"/>
        <v/>
      </c>
      <c r="P123" s="640"/>
      <c r="Q123" s="643"/>
      <c r="R123" s="643"/>
      <c r="S123" s="634" t="str">
        <f t="shared" si="13"/>
        <v/>
      </c>
      <c r="T123" s="634" t="str">
        <f t="shared" si="14"/>
        <v/>
      </c>
      <c r="U123" s="644"/>
      <c r="V123" s="636" t="str">
        <f t="shared" si="15"/>
        <v xml:space="preserve"> </v>
      </c>
      <c r="W123" s="636" t="str">
        <f t="shared" si="16"/>
        <v xml:space="preserve"> </v>
      </c>
      <c r="X123" s="636" t="str">
        <f t="shared" si="17"/>
        <v/>
      </c>
      <c r="Y123" s="636" t="str">
        <f t="shared" si="18"/>
        <v xml:space="preserve"> </v>
      </c>
      <c r="Z123" s="636" t="str">
        <f t="shared" si="19"/>
        <v xml:space="preserve"> </v>
      </c>
      <c r="AA123" s="636" t="str">
        <f t="shared" si="20"/>
        <v xml:space="preserve"> </v>
      </c>
      <c r="AB123" s="637" t="str">
        <f t="shared" si="21"/>
        <v xml:space="preserve"> </v>
      </c>
      <c r="AH123" s="38">
        <f t="shared" si="22"/>
        <v>0</v>
      </c>
      <c r="AK123" s="38">
        <f t="shared" si="23"/>
        <v>0</v>
      </c>
    </row>
    <row r="124" spans="1:37" x14ac:dyDescent="0.25">
      <c r="A124" s="638"/>
      <c r="B124" s="639"/>
      <c r="C124" s="626"/>
      <c r="D124" s="638"/>
      <c r="E124" s="640"/>
      <c r="F124" s="640"/>
      <c r="G124" s="640"/>
      <c r="H124" s="624"/>
      <c r="I124" s="624"/>
      <c r="J124" s="629"/>
      <c r="K124" s="629"/>
      <c r="L124" s="642"/>
      <c r="M124" s="642"/>
      <c r="N124" s="640"/>
      <c r="O124" s="632" t="str">
        <f t="shared" si="12"/>
        <v/>
      </c>
      <c r="P124" s="640"/>
      <c r="Q124" s="643"/>
      <c r="R124" s="643"/>
      <c r="S124" s="634" t="str">
        <f t="shared" si="13"/>
        <v/>
      </c>
      <c r="T124" s="634" t="str">
        <f t="shared" si="14"/>
        <v/>
      </c>
      <c r="U124" s="644"/>
      <c r="V124" s="636" t="str">
        <f t="shared" si="15"/>
        <v xml:space="preserve"> </v>
      </c>
      <c r="W124" s="636" t="str">
        <f t="shared" si="16"/>
        <v xml:space="preserve"> </v>
      </c>
      <c r="X124" s="636" t="str">
        <f t="shared" si="17"/>
        <v/>
      </c>
      <c r="Y124" s="636" t="str">
        <f t="shared" si="18"/>
        <v xml:space="preserve"> </v>
      </c>
      <c r="Z124" s="636" t="str">
        <f t="shared" si="19"/>
        <v xml:space="preserve"> </v>
      </c>
      <c r="AA124" s="636" t="str">
        <f t="shared" si="20"/>
        <v xml:space="preserve"> </v>
      </c>
      <c r="AB124" s="637" t="str">
        <f t="shared" si="21"/>
        <v xml:space="preserve"> </v>
      </c>
      <c r="AH124" s="38">
        <f t="shared" si="22"/>
        <v>0</v>
      </c>
      <c r="AK124" s="38">
        <f t="shared" si="23"/>
        <v>0</v>
      </c>
    </row>
    <row r="125" spans="1:37" x14ac:dyDescent="0.25">
      <c r="A125" s="638"/>
      <c r="B125" s="639"/>
      <c r="C125" s="626"/>
      <c r="D125" s="638"/>
      <c r="E125" s="640"/>
      <c r="F125" s="640"/>
      <c r="G125" s="640"/>
      <c r="H125" s="624"/>
      <c r="I125" s="624"/>
      <c r="J125" s="629"/>
      <c r="K125" s="629"/>
      <c r="L125" s="642"/>
      <c r="M125" s="642"/>
      <c r="N125" s="640"/>
      <c r="O125" s="632" t="str">
        <f t="shared" si="12"/>
        <v/>
      </c>
      <c r="P125" s="640"/>
      <c r="Q125" s="643"/>
      <c r="R125" s="643"/>
      <c r="S125" s="634" t="str">
        <f t="shared" si="13"/>
        <v/>
      </c>
      <c r="T125" s="634" t="str">
        <f t="shared" si="14"/>
        <v/>
      </c>
      <c r="U125" s="644"/>
      <c r="V125" s="636" t="str">
        <f t="shared" si="15"/>
        <v xml:space="preserve"> </v>
      </c>
      <c r="W125" s="636" t="str">
        <f t="shared" si="16"/>
        <v xml:space="preserve"> </v>
      </c>
      <c r="X125" s="636" t="str">
        <f t="shared" si="17"/>
        <v/>
      </c>
      <c r="Y125" s="636" t="str">
        <f t="shared" si="18"/>
        <v xml:space="preserve"> </v>
      </c>
      <c r="Z125" s="636" t="str">
        <f t="shared" si="19"/>
        <v xml:space="preserve"> </v>
      </c>
      <c r="AA125" s="636" t="str">
        <f t="shared" si="20"/>
        <v xml:space="preserve"> </v>
      </c>
      <c r="AB125" s="637" t="str">
        <f t="shared" si="21"/>
        <v xml:space="preserve"> </v>
      </c>
      <c r="AH125" s="38">
        <f t="shared" si="22"/>
        <v>0</v>
      </c>
      <c r="AK125" s="38">
        <f t="shared" si="23"/>
        <v>0</v>
      </c>
    </row>
    <row r="126" spans="1:37" x14ac:dyDescent="0.25">
      <c r="A126" s="638"/>
      <c r="B126" s="639"/>
      <c r="C126" s="626"/>
      <c r="D126" s="638"/>
      <c r="E126" s="640"/>
      <c r="F126" s="640"/>
      <c r="G126" s="640"/>
      <c r="H126" s="624"/>
      <c r="I126" s="624"/>
      <c r="J126" s="629"/>
      <c r="K126" s="629"/>
      <c r="L126" s="642"/>
      <c r="M126" s="642"/>
      <c r="N126" s="640"/>
      <c r="O126" s="632" t="str">
        <f t="shared" si="12"/>
        <v/>
      </c>
      <c r="P126" s="640"/>
      <c r="Q126" s="643"/>
      <c r="R126" s="643"/>
      <c r="S126" s="634" t="str">
        <f t="shared" si="13"/>
        <v/>
      </c>
      <c r="T126" s="634" t="str">
        <f t="shared" si="14"/>
        <v/>
      </c>
      <c r="U126" s="644"/>
      <c r="V126" s="636" t="str">
        <f t="shared" si="15"/>
        <v xml:space="preserve"> </v>
      </c>
      <c r="W126" s="636" t="str">
        <f t="shared" si="16"/>
        <v xml:space="preserve"> </v>
      </c>
      <c r="X126" s="636" t="str">
        <f t="shared" si="17"/>
        <v/>
      </c>
      <c r="Y126" s="636" t="str">
        <f t="shared" si="18"/>
        <v xml:space="preserve"> </v>
      </c>
      <c r="Z126" s="636" t="str">
        <f t="shared" si="19"/>
        <v xml:space="preserve"> </v>
      </c>
      <c r="AA126" s="636" t="str">
        <f t="shared" si="20"/>
        <v xml:space="preserve"> </v>
      </c>
      <c r="AB126" s="637" t="str">
        <f t="shared" si="21"/>
        <v xml:space="preserve"> </v>
      </c>
      <c r="AH126" s="38">
        <f t="shared" si="22"/>
        <v>0</v>
      </c>
      <c r="AK126" s="38">
        <f t="shared" si="23"/>
        <v>0</v>
      </c>
    </row>
    <row r="127" spans="1:37" x14ac:dyDescent="0.25">
      <c r="A127" s="638"/>
      <c r="B127" s="639"/>
      <c r="C127" s="626"/>
      <c r="D127" s="638"/>
      <c r="E127" s="640"/>
      <c r="F127" s="640"/>
      <c r="G127" s="640"/>
      <c r="H127" s="624"/>
      <c r="I127" s="624"/>
      <c r="J127" s="629"/>
      <c r="K127" s="629"/>
      <c r="L127" s="642"/>
      <c r="M127" s="642"/>
      <c r="N127" s="640"/>
      <c r="O127" s="632" t="str">
        <f t="shared" si="12"/>
        <v/>
      </c>
      <c r="P127" s="640"/>
      <c r="Q127" s="643"/>
      <c r="R127" s="643"/>
      <c r="S127" s="634" t="str">
        <f t="shared" si="13"/>
        <v/>
      </c>
      <c r="T127" s="634" t="str">
        <f t="shared" si="14"/>
        <v/>
      </c>
      <c r="U127" s="644"/>
      <c r="V127" s="636" t="str">
        <f t="shared" si="15"/>
        <v xml:space="preserve"> </v>
      </c>
      <c r="W127" s="636" t="str">
        <f t="shared" si="16"/>
        <v xml:space="preserve"> </v>
      </c>
      <c r="X127" s="636" t="str">
        <f t="shared" si="17"/>
        <v/>
      </c>
      <c r="Y127" s="636" t="str">
        <f t="shared" si="18"/>
        <v xml:space="preserve"> </v>
      </c>
      <c r="Z127" s="636" t="str">
        <f t="shared" si="19"/>
        <v xml:space="preserve"> </v>
      </c>
      <c r="AA127" s="636" t="str">
        <f t="shared" si="20"/>
        <v xml:space="preserve"> </v>
      </c>
      <c r="AB127" s="637" t="str">
        <f t="shared" si="21"/>
        <v xml:space="preserve"> </v>
      </c>
      <c r="AH127" s="38">
        <f t="shared" si="22"/>
        <v>0</v>
      </c>
      <c r="AK127" s="38">
        <f t="shared" si="23"/>
        <v>0</v>
      </c>
    </row>
    <row r="128" spans="1:37" x14ac:dyDescent="0.25">
      <c r="A128" s="638"/>
      <c r="B128" s="639"/>
      <c r="C128" s="626"/>
      <c r="D128" s="638"/>
      <c r="E128" s="640"/>
      <c r="F128" s="640"/>
      <c r="G128" s="640"/>
      <c r="H128" s="624"/>
      <c r="I128" s="624"/>
      <c r="J128" s="629"/>
      <c r="K128" s="629"/>
      <c r="L128" s="642"/>
      <c r="M128" s="642"/>
      <c r="N128" s="640"/>
      <c r="O128" s="632" t="str">
        <f t="shared" si="12"/>
        <v/>
      </c>
      <c r="P128" s="640"/>
      <c r="Q128" s="643"/>
      <c r="R128" s="643"/>
      <c r="S128" s="634" t="str">
        <f t="shared" si="13"/>
        <v/>
      </c>
      <c r="T128" s="634" t="str">
        <f t="shared" si="14"/>
        <v/>
      </c>
      <c r="U128" s="644"/>
      <c r="V128" s="636" t="str">
        <f t="shared" si="15"/>
        <v xml:space="preserve"> </v>
      </c>
      <c r="W128" s="636" t="str">
        <f t="shared" si="16"/>
        <v xml:space="preserve"> </v>
      </c>
      <c r="X128" s="636" t="str">
        <f t="shared" si="17"/>
        <v/>
      </c>
      <c r="Y128" s="636" t="str">
        <f t="shared" si="18"/>
        <v xml:space="preserve"> </v>
      </c>
      <c r="Z128" s="636" t="str">
        <f t="shared" si="19"/>
        <v xml:space="preserve"> </v>
      </c>
      <c r="AA128" s="636" t="str">
        <f t="shared" si="20"/>
        <v xml:space="preserve"> </v>
      </c>
      <c r="AB128" s="637" t="str">
        <f t="shared" si="21"/>
        <v xml:space="preserve"> </v>
      </c>
      <c r="AH128" s="38">
        <f t="shared" si="22"/>
        <v>0</v>
      </c>
      <c r="AK128" s="38">
        <f t="shared" si="23"/>
        <v>0</v>
      </c>
    </row>
    <row r="129" spans="1:37" x14ac:dyDescent="0.25">
      <c r="A129" s="638"/>
      <c r="B129" s="639"/>
      <c r="C129" s="626"/>
      <c r="D129" s="638"/>
      <c r="E129" s="640"/>
      <c r="F129" s="640"/>
      <c r="G129" s="640"/>
      <c r="H129" s="624"/>
      <c r="I129" s="624"/>
      <c r="J129" s="629"/>
      <c r="K129" s="629"/>
      <c r="L129" s="642"/>
      <c r="M129" s="642"/>
      <c r="N129" s="640"/>
      <c r="O129" s="632" t="str">
        <f t="shared" si="12"/>
        <v/>
      </c>
      <c r="P129" s="640"/>
      <c r="Q129" s="643"/>
      <c r="R129" s="643"/>
      <c r="S129" s="634" t="str">
        <f t="shared" si="13"/>
        <v/>
      </c>
      <c r="T129" s="634" t="str">
        <f t="shared" si="14"/>
        <v/>
      </c>
      <c r="U129" s="644"/>
      <c r="V129" s="636" t="str">
        <f t="shared" si="15"/>
        <v xml:space="preserve"> </v>
      </c>
      <c r="W129" s="636" t="str">
        <f t="shared" si="16"/>
        <v xml:space="preserve"> </v>
      </c>
      <c r="X129" s="636" t="str">
        <f t="shared" si="17"/>
        <v/>
      </c>
      <c r="Y129" s="636" t="str">
        <f t="shared" si="18"/>
        <v xml:space="preserve"> </v>
      </c>
      <c r="Z129" s="636" t="str">
        <f t="shared" si="19"/>
        <v xml:space="preserve"> </v>
      </c>
      <c r="AA129" s="636" t="str">
        <f t="shared" si="20"/>
        <v xml:space="preserve"> </v>
      </c>
      <c r="AB129" s="637" t="str">
        <f t="shared" si="21"/>
        <v xml:space="preserve"> </v>
      </c>
      <c r="AH129" s="38">
        <f t="shared" si="22"/>
        <v>0</v>
      </c>
      <c r="AK129" s="38">
        <f t="shared" si="23"/>
        <v>0</v>
      </c>
    </row>
    <row r="130" spans="1:37" x14ac:dyDescent="0.25">
      <c r="A130" s="638"/>
      <c r="B130" s="639"/>
      <c r="C130" s="626"/>
      <c r="D130" s="638"/>
      <c r="E130" s="640"/>
      <c r="F130" s="640"/>
      <c r="G130" s="640"/>
      <c r="H130" s="624"/>
      <c r="I130" s="624"/>
      <c r="J130" s="629"/>
      <c r="K130" s="629"/>
      <c r="L130" s="642"/>
      <c r="M130" s="642"/>
      <c r="N130" s="640"/>
      <c r="O130" s="632" t="str">
        <f t="shared" si="12"/>
        <v/>
      </c>
      <c r="P130" s="640"/>
      <c r="Q130" s="643"/>
      <c r="R130" s="643"/>
      <c r="S130" s="634" t="str">
        <f t="shared" si="13"/>
        <v/>
      </c>
      <c r="T130" s="634" t="str">
        <f t="shared" si="14"/>
        <v/>
      </c>
      <c r="U130" s="644"/>
      <c r="V130" s="636" t="str">
        <f t="shared" si="15"/>
        <v xml:space="preserve"> </v>
      </c>
      <c r="W130" s="636" t="str">
        <f t="shared" si="16"/>
        <v xml:space="preserve"> </v>
      </c>
      <c r="X130" s="636" t="str">
        <f t="shared" si="17"/>
        <v/>
      </c>
      <c r="Y130" s="636" t="str">
        <f t="shared" si="18"/>
        <v xml:space="preserve"> </v>
      </c>
      <c r="Z130" s="636" t="str">
        <f t="shared" si="19"/>
        <v xml:space="preserve"> </v>
      </c>
      <c r="AA130" s="636" t="str">
        <f t="shared" si="20"/>
        <v xml:space="preserve"> </v>
      </c>
      <c r="AB130" s="637" t="str">
        <f t="shared" si="21"/>
        <v xml:space="preserve"> </v>
      </c>
      <c r="AH130" s="38">
        <f t="shared" si="22"/>
        <v>0</v>
      </c>
      <c r="AK130" s="38">
        <f t="shared" si="23"/>
        <v>0</v>
      </c>
    </row>
    <row r="131" spans="1:37" x14ac:dyDescent="0.25">
      <c r="A131" s="638"/>
      <c r="B131" s="639"/>
      <c r="C131" s="626"/>
      <c r="D131" s="638"/>
      <c r="E131" s="640"/>
      <c r="F131" s="640"/>
      <c r="G131" s="640"/>
      <c r="H131" s="624"/>
      <c r="I131" s="624"/>
      <c r="J131" s="629"/>
      <c r="K131" s="629"/>
      <c r="L131" s="642"/>
      <c r="M131" s="642"/>
      <c r="N131" s="640"/>
      <c r="O131" s="632" t="str">
        <f t="shared" si="12"/>
        <v/>
      </c>
      <c r="P131" s="640"/>
      <c r="Q131" s="643"/>
      <c r="R131" s="643"/>
      <c r="S131" s="634" t="str">
        <f t="shared" si="13"/>
        <v/>
      </c>
      <c r="T131" s="634" t="str">
        <f t="shared" si="14"/>
        <v/>
      </c>
      <c r="U131" s="644"/>
      <c r="V131" s="636" t="str">
        <f t="shared" si="15"/>
        <v xml:space="preserve"> </v>
      </c>
      <c r="W131" s="636" t="str">
        <f t="shared" si="16"/>
        <v xml:space="preserve"> </v>
      </c>
      <c r="X131" s="636" t="str">
        <f t="shared" si="17"/>
        <v/>
      </c>
      <c r="Y131" s="636" t="str">
        <f t="shared" si="18"/>
        <v xml:space="preserve"> </v>
      </c>
      <c r="Z131" s="636" t="str">
        <f t="shared" si="19"/>
        <v xml:space="preserve"> </v>
      </c>
      <c r="AA131" s="636" t="str">
        <f t="shared" si="20"/>
        <v xml:space="preserve"> </v>
      </c>
      <c r="AB131" s="637" t="str">
        <f t="shared" si="21"/>
        <v xml:space="preserve"> </v>
      </c>
      <c r="AH131" s="38">
        <f t="shared" si="22"/>
        <v>0</v>
      </c>
      <c r="AK131" s="38">
        <f t="shared" si="23"/>
        <v>0</v>
      </c>
    </row>
    <row r="132" spans="1:37" x14ac:dyDescent="0.25">
      <c r="A132" s="638"/>
      <c r="B132" s="639"/>
      <c r="C132" s="626"/>
      <c r="D132" s="638"/>
      <c r="E132" s="640"/>
      <c r="F132" s="640"/>
      <c r="G132" s="640"/>
      <c r="H132" s="624"/>
      <c r="I132" s="624"/>
      <c r="J132" s="629"/>
      <c r="K132" s="629"/>
      <c r="L132" s="642"/>
      <c r="M132" s="642"/>
      <c r="N132" s="640"/>
      <c r="O132" s="632" t="str">
        <f t="shared" si="12"/>
        <v/>
      </c>
      <c r="P132" s="640"/>
      <c r="Q132" s="643"/>
      <c r="R132" s="643"/>
      <c r="S132" s="634" t="str">
        <f t="shared" si="13"/>
        <v/>
      </c>
      <c r="T132" s="634" t="str">
        <f t="shared" si="14"/>
        <v/>
      </c>
      <c r="U132" s="644"/>
      <c r="V132" s="636" t="str">
        <f t="shared" si="15"/>
        <v xml:space="preserve"> </v>
      </c>
      <c r="W132" s="636" t="str">
        <f t="shared" si="16"/>
        <v xml:space="preserve"> </v>
      </c>
      <c r="X132" s="636" t="str">
        <f t="shared" si="17"/>
        <v/>
      </c>
      <c r="Y132" s="636" t="str">
        <f t="shared" si="18"/>
        <v xml:space="preserve"> </v>
      </c>
      <c r="Z132" s="636" t="str">
        <f t="shared" si="19"/>
        <v xml:space="preserve"> </v>
      </c>
      <c r="AA132" s="636" t="str">
        <f t="shared" si="20"/>
        <v xml:space="preserve"> </v>
      </c>
      <c r="AB132" s="637" t="str">
        <f t="shared" si="21"/>
        <v xml:space="preserve"> </v>
      </c>
      <c r="AH132" s="38">
        <f t="shared" si="22"/>
        <v>0</v>
      </c>
      <c r="AK132" s="38">
        <f t="shared" si="23"/>
        <v>0</v>
      </c>
    </row>
    <row r="133" spans="1:37" x14ac:dyDescent="0.25">
      <c r="A133" s="638"/>
      <c r="B133" s="639"/>
      <c r="C133" s="626"/>
      <c r="D133" s="638"/>
      <c r="E133" s="640"/>
      <c r="F133" s="640"/>
      <c r="G133" s="640"/>
      <c r="H133" s="624"/>
      <c r="I133" s="624"/>
      <c r="J133" s="629"/>
      <c r="K133" s="629"/>
      <c r="L133" s="642"/>
      <c r="M133" s="642"/>
      <c r="N133" s="640"/>
      <c r="O133" s="632" t="str">
        <f t="shared" si="12"/>
        <v/>
      </c>
      <c r="P133" s="640"/>
      <c r="Q133" s="643"/>
      <c r="R133" s="643"/>
      <c r="S133" s="634" t="str">
        <f t="shared" si="13"/>
        <v/>
      </c>
      <c r="T133" s="634" t="str">
        <f t="shared" si="14"/>
        <v/>
      </c>
      <c r="U133" s="644"/>
      <c r="V133" s="636" t="str">
        <f t="shared" si="15"/>
        <v xml:space="preserve"> </v>
      </c>
      <c r="W133" s="636" t="str">
        <f t="shared" si="16"/>
        <v xml:space="preserve"> </v>
      </c>
      <c r="X133" s="636" t="str">
        <f t="shared" si="17"/>
        <v/>
      </c>
      <c r="Y133" s="636" t="str">
        <f t="shared" si="18"/>
        <v xml:space="preserve"> </v>
      </c>
      <c r="Z133" s="636" t="str">
        <f t="shared" si="19"/>
        <v xml:space="preserve"> </v>
      </c>
      <c r="AA133" s="636" t="str">
        <f t="shared" si="20"/>
        <v xml:space="preserve"> </v>
      </c>
      <c r="AB133" s="637" t="str">
        <f t="shared" si="21"/>
        <v xml:space="preserve"> </v>
      </c>
      <c r="AH133" s="38">
        <f t="shared" si="22"/>
        <v>0</v>
      </c>
      <c r="AK133" s="38">
        <f t="shared" si="23"/>
        <v>0</v>
      </c>
    </row>
    <row r="134" spans="1:37" x14ac:dyDescent="0.25">
      <c r="A134" s="638"/>
      <c r="B134" s="639"/>
      <c r="C134" s="626"/>
      <c r="D134" s="638"/>
      <c r="E134" s="640"/>
      <c r="F134" s="640"/>
      <c r="G134" s="640"/>
      <c r="H134" s="624"/>
      <c r="I134" s="624"/>
      <c r="J134" s="629"/>
      <c r="K134" s="629"/>
      <c r="L134" s="642"/>
      <c r="M134" s="642"/>
      <c r="N134" s="640"/>
      <c r="O134" s="632" t="str">
        <f t="shared" ref="O134:O197" si="24">IF(N134*Q134&gt;0,N134*Q134,"")</f>
        <v/>
      </c>
      <c r="P134" s="640"/>
      <c r="Q134" s="643"/>
      <c r="R134" s="643"/>
      <c r="S134" s="634" t="str">
        <f t="shared" ref="S134:S197" si="25">IF($C134="","",VLOOKUP($C134,$AE$5:$AG$10,2,FALSE))</f>
        <v/>
      </c>
      <c r="T134" s="634" t="str">
        <f t="shared" ref="T134:T197" si="26">IF($C134="","",VLOOKUP($C134,$AE$5:$AG$10,3,FALSE)*R134)</f>
        <v/>
      </c>
      <c r="U134" s="644"/>
      <c r="V134" s="636" t="str">
        <f t="shared" ref="V134:V197" si="27">IF(U134*0.000187&gt;0,(U134*0.000187)+T134," ")</f>
        <v xml:space="preserve"> </v>
      </c>
      <c r="W134" s="636" t="str">
        <f t="shared" ref="W134:W197" si="28">IFERROR(R134/Q134," ")</f>
        <v xml:space="preserve"> </v>
      </c>
      <c r="X134" s="636" t="str">
        <f t="shared" ref="X134:X197" si="29">IF(S134="","",S134&amp;"/km")</f>
        <v/>
      </c>
      <c r="Y134" s="636" t="str">
        <f t="shared" ref="Y134:Y197" si="30">IFERROR(T134/Q134," ")</f>
        <v xml:space="preserve"> </v>
      </c>
      <c r="Z134" s="636" t="str">
        <f t="shared" ref="Z134:Z197" si="31">IFERROR(T134/O134," ")</f>
        <v xml:space="preserve"> </v>
      </c>
      <c r="AA134" s="636" t="str">
        <f t="shared" ref="AA134:AA197" si="32">IFERROR(V134/Q134," ")</f>
        <v xml:space="preserve"> </v>
      </c>
      <c r="AB134" s="637" t="str">
        <f t="shared" ref="AB134:AB197" si="33">IFERROR(V134/O134," ")</f>
        <v xml:space="preserve"> </v>
      </c>
      <c r="AH134" s="38">
        <f t="shared" ref="AH134:AH197" si="34">IF(C134="Metano",1,0)</f>
        <v>0</v>
      </c>
      <c r="AK134" s="38">
        <f t="shared" ref="AK134:AK197" si="35">IF(C134="Elettrico",1,0)+IF(C134="Ibrido",1,0)</f>
        <v>0</v>
      </c>
    </row>
    <row r="135" spans="1:37" x14ac:dyDescent="0.25">
      <c r="A135" s="638"/>
      <c r="B135" s="639"/>
      <c r="C135" s="626"/>
      <c r="D135" s="638"/>
      <c r="E135" s="640"/>
      <c r="F135" s="640"/>
      <c r="G135" s="640"/>
      <c r="H135" s="624"/>
      <c r="I135" s="624"/>
      <c r="J135" s="629"/>
      <c r="K135" s="629"/>
      <c r="L135" s="642"/>
      <c r="M135" s="642"/>
      <c r="N135" s="640"/>
      <c r="O135" s="632" t="str">
        <f t="shared" si="24"/>
        <v/>
      </c>
      <c r="P135" s="640"/>
      <c r="Q135" s="643"/>
      <c r="R135" s="643"/>
      <c r="S135" s="634" t="str">
        <f t="shared" si="25"/>
        <v/>
      </c>
      <c r="T135" s="634" t="str">
        <f t="shared" si="26"/>
        <v/>
      </c>
      <c r="U135" s="644"/>
      <c r="V135" s="636" t="str">
        <f t="shared" si="27"/>
        <v xml:space="preserve"> </v>
      </c>
      <c r="W135" s="636" t="str">
        <f t="shared" si="28"/>
        <v xml:space="preserve"> </v>
      </c>
      <c r="X135" s="636" t="str">
        <f t="shared" si="29"/>
        <v/>
      </c>
      <c r="Y135" s="636" t="str">
        <f t="shared" si="30"/>
        <v xml:space="preserve"> </v>
      </c>
      <c r="Z135" s="636" t="str">
        <f t="shared" si="31"/>
        <v xml:space="preserve"> </v>
      </c>
      <c r="AA135" s="636" t="str">
        <f t="shared" si="32"/>
        <v xml:space="preserve"> </v>
      </c>
      <c r="AB135" s="637" t="str">
        <f t="shared" si="33"/>
        <v xml:space="preserve"> </v>
      </c>
      <c r="AH135" s="38">
        <f t="shared" si="34"/>
        <v>0</v>
      </c>
      <c r="AK135" s="38">
        <f t="shared" si="35"/>
        <v>0</v>
      </c>
    </row>
    <row r="136" spans="1:37" x14ac:dyDescent="0.25">
      <c r="A136" s="638"/>
      <c r="B136" s="639"/>
      <c r="C136" s="626"/>
      <c r="D136" s="638"/>
      <c r="E136" s="640"/>
      <c r="F136" s="640"/>
      <c r="G136" s="640"/>
      <c r="H136" s="624"/>
      <c r="I136" s="624"/>
      <c r="J136" s="629"/>
      <c r="K136" s="629"/>
      <c r="L136" s="642"/>
      <c r="M136" s="642"/>
      <c r="N136" s="640"/>
      <c r="O136" s="632" t="str">
        <f t="shared" si="24"/>
        <v/>
      </c>
      <c r="P136" s="640"/>
      <c r="Q136" s="643"/>
      <c r="R136" s="643"/>
      <c r="S136" s="634" t="str">
        <f t="shared" si="25"/>
        <v/>
      </c>
      <c r="T136" s="634" t="str">
        <f t="shared" si="26"/>
        <v/>
      </c>
      <c r="U136" s="644"/>
      <c r="V136" s="636" t="str">
        <f t="shared" si="27"/>
        <v xml:space="preserve"> </v>
      </c>
      <c r="W136" s="636" t="str">
        <f t="shared" si="28"/>
        <v xml:space="preserve"> </v>
      </c>
      <c r="X136" s="636" t="str">
        <f t="shared" si="29"/>
        <v/>
      </c>
      <c r="Y136" s="636" t="str">
        <f t="shared" si="30"/>
        <v xml:space="preserve"> </v>
      </c>
      <c r="Z136" s="636" t="str">
        <f t="shared" si="31"/>
        <v xml:space="preserve"> </v>
      </c>
      <c r="AA136" s="636" t="str">
        <f t="shared" si="32"/>
        <v xml:space="preserve"> </v>
      </c>
      <c r="AB136" s="637" t="str">
        <f t="shared" si="33"/>
        <v xml:space="preserve"> </v>
      </c>
      <c r="AH136" s="38">
        <f t="shared" si="34"/>
        <v>0</v>
      </c>
      <c r="AK136" s="38">
        <f t="shared" si="35"/>
        <v>0</v>
      </c>
    </row>
    <row r="137" spans="1:37" x14ac:dyDescent="0.25">
      <c r="A137" s="638"/>
      <c r="B137" s="639"/>
      <c r="C137" s="626"/>
      <c r="D137" s="638"/>
      <c r="E137" s="640"/>
      <c r="F137" s="640"/>
      <c r="G137" s="640"/>
      <c r="H137" s="624"/>
      <c r="I137" s="624"/>
      <c r="J137" s="629"/>
      <c r="K137" s="629"/>
      <c r="L137" s="642"/>
      <c r="M137" s="642"/>
      <c r="N137" s="640"/>
      <c r="O137" s="632" t="str">
        <f t="shared" si="24"/>
        <v/>
      </c>
      <c r="P137" s="640"/>
      <c r="Q137" s="643"/>
      <c r="R137" s="643"/>
      <c r="S137" s="634" t="str">
        <f t="shared" si="25"/>
        <v/>
      </c>
      <c r="T137" s="634" t="str">
        <f t="shared" si="26"/>
        <v/>
      </c>
      <c r="U137" s="644"/>
      <c r="V137" s="636" t="str">
        <f t="shared" si="27"/>
        <v xml:space="preserve"> </v>
      </c>
      <c r="W137" s="636" t="str">
        <f t="shared" si="28"/>
        <v xml:space="preserve"> </v>
      </c>
      <c r="X137" s="636" t="str">
        <f t="shared" si="29"/>
        <v/>
      </c>
      <c r="Y137" s="636" t="str">
        <f t="shared" si="30"/>
        <v xml:space="preserve"> </v>
      </c>
      <c r="Z137" s="636" t="str">
        <f t="shared" si="31"/>
        <v xml:space="preserve"> </v>
      </c>
      <c r="AA137" s="636" t="str">
        <f t="shared" si="32"/>
        <v xml:space="preserve"> </v>
      </c>
      <c r="AB137" s="637" t="str">
        <f t="shared" si="33"/>
        <v xml:space="preserve"> </v>
      </c>
      <c r="AH137" s="38">
        <f t="shared" si="34"/>
        <v>0</v>
      </c>
      <c r="AK137" s="38">
        <f t="shared" si="35"/>
        <v>0</v>
      </c>
    </row>
    <row r="138" spans="1:37" x14ac:dyDescent="0.25">
      <c r="A138" s="638"/>
      <c r="B138" s="639"/>
      <c r="C138" s="626"/>
      <c r="D138" s="638"/>
      <c r="E138" s="640"/>
      <c r="F138" s="640"/>
      <c r="G138" s="640"/>
      <c r="H138" s="624"/>
      <c r="I138" s="624"/>
      <c r="J138" s="629"/>
      <c r="K138" s="629"/>
      <c r="L138" s="642"/>
      <c r="M138" s="642"/>
      <c r="N138" s="640"/>
      <c r="O138" s="632" t="str">
        <f t="shared" si="24"/>
        <v/>
      </c>
      <c r="P138" s="640"/>
      <c r="Q138" s="643"/>
      <c r="R138" s="643"/>
      <c r="S138" s="634" t="str">
        <f t="shared" si="25"/>
        <v/>
      </c>
      <c r="T138" s="634" t="str">
        <f t="shared" si="26"/>
        <v/>
      </c>
      <c r="U138" s="644"/>
      <c r="V138" s="636" t="str">
        <f t="shared" si="27"/>
        <v xml:space="preserve"> </v>
      </c>
      <c r="W138" s="636" t="str">
        <f t="shared" si="28"/>
        <v xml:space="preserve"> </v>
      </c>
      <c r="X138" s="636" t="str">
        <f t="shared" si="29"/>
        <v/>
      </c>
      <c r="Y138" s="636" t="str">
        <f t="shared" si="30"/>
        <v xml:space="preserve"> </v>
      </c>
      <c r="Z138" s="636" t="str">
        <f t="shared" si="31"/>
        <v xml:space="preserve"> </v>
      </c>
      <c r="AA138" s="636" t="str">
        <f t="shared" si="32"/>
        <v xml:space="preserve"> </v>
      </c>
      <c r="AB138" s="637" t="str">
        <f t="shared" si="33"/>
        <v xml:space="preserve"> </v>
      </c>
      <c r="AH138" s="38">
        <f t="shared" si="34"/>
        <v>0</v>
      </c>
      <c r="AK138" s="38">
        <f t="shared" si="35"/>
        <v>0</v>
      </c>
    </row>
    <row r="139" spans="1:37" x14ac:dyDescent="0.25">
      <c r="A139" s="638"/>
      <c r="B139" s="639"/>
      <c r="C139" s="626"/>
      <c r="D139" s="638"/>
      <c r="E139" s="640"/>
      <c r="F139" s="640"/>
      <c r="G139" s="640"/>
      <c r="H139" s="624"/>
      <c r="I139" s="624"/>
      <c r="J139" s="629"/>
      <c r="K139" s="629"/>
      <c r="L139" s="642"/>
      <c r="M139" s="642"/>
      <c r="N139" s="640"/>
      <c r="O139" s="632" t="str">
        <f t="shared" si="24"/>
        <v/>
      </c>
      <c r="P139" s="640"/>
      <c r="Q139" s="643"/>
      <c r="R139" s="643"/>
      <c r="S139" s="634" t="str">
        <f t="shared" si="25"/>
        <v/>
      </c>
      <c r="T139" s="634" t="str">
        <f t="shared" si="26"/>
        <v/>
      </c>
      <c r="U139" s="644"/>
      <c r="V139" s="636" t="str">
        <f t="shared" si="27"/>
        <v xml:space="preserve"> </v>
      </c>
      <c r="W139" s="636" t="str">
        <f t="shared" si="28"/>
        <v xml:space="preserve"> </v>
      </c>
      <c r="X139" s="636" t="str">
        <f t="shared" si="29"/>
        <v/>
      </c>
      <c r="Y139" s="636" t="str">
        <f t="shared" si="30"/>
        <v xml:space="preserve"> </v>
      </c>
      <c r="Z139" s="636" t="str">
        <f t="shared" si="31"/>
        <v xml:space="preserve"> </v>
      </c>
      <c r="AA139" s="636" t="str">
        <f t="shared" si="32"/>
        <v xml:space="preserve"> </v>
      </c>
      <c r="AB139" s="637" t="str">
        <f t="shared" si="33"/>
        <v xml:space="preserve"> </v>
      </c>
      <c r="AH139" s="38">
        <f t="shared" si="34"/>
        <v>0</v>
      </c>
      <c r="AK139" s="38">
        <f t="shared" si="35"/>
        <v>0</v>
      </c>
    </row>
    <row r="140" spans="1:37" x14ac:dyDescent="0.25">
      <c r="A140" s="638"/>
      <c r="B140" s="639"/>
      <c r="C140" s="626"/>
      <c r="D140" s="638"/>
      <c r="E140" s="640"/>
      <c r="F140" s="640"/>
      <c r="G140" s="640"/>
      <c r="H140" s="624"/>
      <c r="I140" s="624"/>
      <c r="J140" s="629"/>
      <c r="K140" s="629"/>
      <c r="L140" s="642"/>
      <c r="M140" s="642"/>
      <c r="N140" s="640"/>
      <c r="O140" s="632" t="str">
        <f t="shared" si="24"/>
        <v/>
      </c>
      <c r="P140" s="640"/>
      <c r="Q140" s="643"/>
      <c r="R140" s="643"/>
      <c r="S140" s="634" t="str">
        <f t="shared" si="25"/>
        <v/>
      </c>
      <c r="T140" s="634" t="str">
        <f t="shared" si="26"/>
        <v/>
      </c>
      <c r="U140" s="644"/>
      <c r="V140" s="636" t="str">
        <f t="shared" si="27"/>
        <v xml:space="preserve"> </v>
      </c>
      <c r="W140" s="636" t="str">
        <f t="shared" si="28"/>
        <v xml:space="preserve"> </v>
      </c>
      <c r="X140" s="636" t="str">
        <f t="shared" si="29"/>
        <v/>
      </c>
      <c r="Y140" s="636" t="str">
        <f t="shared" si="30"/>
        <v xml:space="preserve"> </v>
      </c>
      <c r="Z140" s="636" t="str">
        <f t="shared" si="31"/>
        <v xml:space="preserve"> </v>
      </c>
      <c r="AA140" s="636" t="str">
        <f t="shared" si="32"/>
        <v xml:space="preserve"> </v>
      </c>
      <c r="AB140" s="637" t="str">
        <f t="shared" si="33"/>
        <v xml:space="preserve"> </v>
      </c>
      <c r="AH140" s="38">
        <f t="shared" si="34"/>
        <v>0</v>
      </c>
      <c r="AK140" s="38">
        <f t="shared" si="35"/>
        <v>0</v>
      </c>
    </row>
    <row r="141" spans="1:37" x14ac:dyDescent="0.25">
      <c r="A141" s="638"/>
      <c r="B141" s="639"/>
      <c r="C141" s="626"/>
      <c r="D141" s="638"/>
      <c r="E141" s="640"/>
      <c r="F141" s="640"/>
      <c r="G141" s="640"/>
      <c r="H141" s="624"/>
      <c r="I141" s="624"/>
      <c r="J141" s="629"/>
      <c r="K141" s="629"/>
      <c r="L141" s="642"/>
      <c r="M141" s="642"/>
      <c r="N141" s="640"/>
      <c r="O141" s="632" t="str">
        <f t="shared" si="24"/>
        <v/>
      </c>
      <c r="P141" s="640"/>
      <c r="Q141" s="643"/>
      <c r="R141" s="643"/>
      <c r="S141" s="634" t="str">
        <f t="shared" si="25"/>
        <v/>
      </c>
      <c r="T141" s="634" t="str">
        <f t="shared" si="26"/>
        <v/>
      </c>
      <c r="U141" s="644"/>
      <c r="V141" s="636" t="str">
        <f t="shared" si="27"/>
        <v xml:space="preserve"> </v>
      </c>
      <c r="W141" s="636" t="str">
        <f t="shared" si="28"/>
        <v xml:space="preserve"> </v>
      </c>
      <c r="X141" s="636" t="str">
        <f t="shared" si="29"/>
        <v/>
      </c>
      <c r="Y141" s="636" t="str">
        <f t="shared" si="30"/>
        <v xml:space="preserve"> </v>
      </c>
      <c r="Z141" s="636" t="str">
        <f t="shared" si="31"/>
        <v xml:space="preserve"> </v>
      </c>
      <c r="AA141" s="636" t="str">
        <f t="shared" si="32"/>
        <v xml:space="preserve"> </v>
      </c>
      <c r="AB141" s="637" t="str">
        <f t="shared" si="33"/>
        <v xml:space="preserve"> </v>
      </c>
      <c r="AH141" s="38">
        <f t="shared" si="34"/>
        <v>0</v>
      </c>
      <c r="AK141" s="38">
        <f t="shared" si="35"/>
        <v>0</v>
      </c>
    </row>
    <row r="142" spans="1:37" x14ac:dyDescent="0.25">
      <c r="A142" s="638"/>
      <c r="B142" s="639"/>
      <c r="C142" s="626"/>
      <c r="D142" s="638"/>
      <c r="E142" s="640"/>
      <c r="F142" s="640"/>
      <c r="G142" s="640"/>
      <c r="H142" s="624"/>
      <c r="I142" s="624"/>
      <c r="J142" s="629"/>
      <c r="K142" s="629"/>
      <c r="L142" s="642"/>
      <c r="M142" s="642"/>
      <c r="N142" s="640"/>
      <c r="O142" s="632" t="str">
        <f t="shared" si="24"/>
        <v/>
      </c>
      <c r="P142" s="640"/>
      <c r="Q142" s="643"/>
      <c r="R142" s="643"/>
      <c r="S142" s="634" t="str">
        <f t="shared" si="25"/>
        <v/>
      </c>
      <c r="T142" s="634" t="str">
        <f t="shared" si="26"/>
        <v/>
      </c>
      <c r="U142" s="644"/>
      <c r="V142" s="636" t="str">
        <f t="shared" si="27"/>
        <v xml:space="preserve"> </v>
      </c>
      <c r="W142" s="636" t="str">
        <f t="shared" si="28"/>
        <v xml:space="preserve"> </v>
      </c>
      <c r="X142" s="636" t="str">
        <f t="shared" si="29"/>
        <v/>
      </c>
      <c r="Y142" s="636" t="str">
        <f t="shared" si="30"/>
        <v xml:space="preserve"> </v>
      </c>
      <c r="Z142" s="636" t="str">
        <f t="shared" si="31"/>
        <v xml:space="preserve"> </v>
      </c>
      <c r="AA142" s="636" t="str">
        <f t="shared" si="32"/>
        <v xml:space="preserve"> </v>
      </c>
      <c r="AB142" s="637" t="str">
        <f t="shared" si="33"/>
        <v xml:space="preserve"> </v>
      </c>
      <c r="AH142" s="38">
        <f t="shared" si="34"/>
        <v>0</v>
      </c>
      <c r="AK142" s="38">
        <f t="shared" si="35"/>
        <v>0</v>
      </c>
    </row>
    <row r="143" spans="1:37" x14ac:dyDescent="0.25">
      <c r="A143" s="638"/>
      <c r="B143" s="639"/>
      <c r="C143" s="626"/>
      <c r="D143" s="638"/>
      <c r="E143" s="640"/>
      <c r="F143" s="640"/>
      <c r="G143" s="640"/>
      <c r="H143" s="624"/>
      <c r="I143" s="624"/>
      <c r="J143" s="629"/>
      <c r="K143" s="629"/>
      <c r="L143" s="642"/>
      <c r="M143" s="642"/>
      <c r="N143" s="640"/>
      <c r="O143" s="632" t="str">
        <f t="shared" si="24"/>
        <v/>
      </c>
      <c r="P143" s="640"/>
      <c r="Q143" s="643"/>
      <c r="R143" s="643"/>
      <c r="S143" s="634" t="str">
        <f t="shared" si="25"/>
        <v/>
      </c>
      <c r="T143" s="634" t="str">
        <f t="shared" si="26"/>
        <v/>
      </c>
      <c r="U143" s="644"/>
      <c r="V143" s="636" t="str">
        <f t="shared" si="27"/>
        <v xml:space="preserve"> </v>
      </c>
      <c r="W143" s="636" t="str">
        <f t="shared" si="28"/>
        <v xml:space="preserve"> </v>
      </c>
      <c r="X143" s="636" t="str">
        <f t="shared" si="29"/>
        <v/>
      </c>
      <c r="Y143" s="636" t="str">
        <f t="shared" si="30"/>
        <v xml:space="preserve"> </v>
      </c>
      <c r="Z143" s="636" t="str">
        <f t="shared" si="31"/>
        <v xml:space="preserve"> </v>
      </c>
      <c r="AA143" s="636" t="str">
        <f t="shared" si="32"/>
        <v xml:space="preserve"> </v>
      </c>
      <c r="AB143" s="637" t="str">
        <f t="shared" si="33"/>
        <v xml:space="preserve"> </v>
      </c>
      <c r="AH143" s="38">
        <f t="shared" si="34"/>
        <v>0</v>
      </c>
      <c r="AK143" s="38">
        <f t="shared" si="35"/>
        <v>0</v>
      </c>
    </row>
    <row r="144" spans="1:37" x14ac:dyDescent="0.25">
      <c r="A144" s="638"/>
      <c r="B144" s="639"/>
      <c r="C144" s="626"/>
      <c r="D144" s="638"/>
      <c r="E144" s="640"/>
      <c r="F144" s="640"/>
      <c r="G144" s="640"/>
      <c r="H144" s="624"/>
      <c r="I144" s="624"/>
      <c r="J144" s="629"/>
      <c r="K144" s="629"/>
      <c r="L144" s="642"/>
      <c r="M144" s="642"/>
      <c r="N144" s="640"/>
      <c r="O144" s="632" t="str">
        <f t="shared" si="24"/>
        <v/>
      </c>
      <c r="P144" s="640"/>
      <c r="Q144" s="643"/>
      <c r="R144" s="643"/>
      <c r="S144" s="634" t="str">
        <f t="shared" si="25"/>
        <v/>
      </c>
      <c r="T144" s="634" t="str">
        <f t="shared" si="26"/>
        <v/>
      </c>
      <c r="U144" s="644"/>
      <c r="V144" s="636" t="str">
        <f t="shared" si="27"/>
        <v xml:space="preserve"> </v>
      </c>
      <c r="W144" s="636" t="str">
        <f t="shared" si="28"/>
        <v xml:space="preserve"> </v>
      </c>
      <c r="X144" s="636" t="str">
        <f t="shared" si="29"/>
        <v/>
      </c>
      <c r="Y144" s="636" t="str">
        <f t="shared" si="30"/>
        <v xml:space="preserve"> </v>
      </c>
      <c r="Z144" s="636" t="str">
        <f t="shared" si="31"/>
        <v xml:space="preserve"> </v>
      </c>
      <c r="AA144" s="636" t="str">
        <f t="shared" si="32"/>
        <v xml:space="preserve"> </v>
      </c>
      <c r="AB144" s="637" t="str">
        <f t="shared" si="33"/>
        <v xml:space="preserve"> </v>
      </c>
      <c r="AH144" s="38">
        <f t="shared" si="34"/>
        <v>0</v>
      </c>
      <c r="AK144" s="38">
        <f t="shared" si="35"/>
        <v>0</v>
      </c>
    </row>
    <row r="145" spans="1:37" x14ac:dyDescent="0.25">
      <c r="A145" s="638"/>
      <c r="B145" s="639"/>
      <c r="C145" s="626"/>
      <c r="D145" s="638"/>
      <c r="E145" s="640"/>
      <c r="F145" s="640"/>
      <c r="G145" s="640"/>
      <c r="H145" s="624"/>
      <c r="I145" s="624"/>
      <c r="J145" s="629"/>
      <c r="K145" s="629"/>
      <c r="L145" s="642"/>
      <c r="M145" s="642"/>
      <c r="N145" s="640"/>
      <c r="O145" s="632" t="str">
        <f t="shared" si="24"/>
        <v/>
      </c>
      <c r="P145" s="640"/>
      <c r="Q145" s="643"/>
      <c r="R145" s="643"/>
      <c r="S145" s="634" t="str">
        <f t="shared" si="25"/>
        <v/>
      </c>
      <c r="T145" s="634" t="str">
        <f t="shared" si="26"/>
        <v/>
      </c>
      <c r="U145" s="644"/>
      <c r="V145" s="636" t="str">
        <f t="shared" si="27"/>
        <v xml:space="preserve"> </v>
      </c>
      <c r="W145" s="636" t="str">
        <f t="shared" si="28"/>
        <v xml:space="preserve"> </v>
      </c>
      <c r="X145" s="636" t="str">
        <f t="shared" si="29"/>
        <v/>
      </c>
      <c r="Y145" s="636" t="str">
        <f t="shared" si="30"/>
        <v xml:space="preserve"> </v>
      </c>
      <c r="Z145" s="636" t="str">
        <f t="shared" si="31"/>
        <v xml:space="preserve"> </v>
      </c>
      <c r="AA145" s="636" t="str">
        <f t="shared" si="32"/>
        <v xml:space="preserve"> </v>
      </c>
      <c r="AB145" s="637" t="str">
        <f t="shared" si="33"/>
        <v xml:space="preserve"> </v>
      </c>
      <c r="AH145" s="38">
        <f t="shared" si="34"/>
        <v>0</v>
      </c>
      <c r="AK145" s="38">
        <f t="shared" si="35"/>
        <v>0</v>
      </c>
    </row>
    <row r="146" spans="1:37" x14ac:dyDescent="0.25">
      <c r="A146" s="638"/>
      <c r="B146" s="639"/>
      <c r="C146" s="626"/>
      <c r="D146" s="638"/>
      <c r="E146" s="640"/>
      <c r="F146" s="640"/>
      <c r="G146" s="640"/>
      <c r="H146" s="624"/>
      <c r="I146" s="624"/>
      <c r="J146" s="629"/>
      <c r="K146" s="629"/>
      <c r="L146" s="642"/>
      <c r="M146" s="642"/>
      <c r="N146" s="640"/>
      <c r="O146" s="632" t="str">
        <f t="shared" si="24"/>
        <v/>
      </c>
      <c r="P146" s="640"/>
      <c r="Q146" s="643"/>
      <c r="R146" s="643"/>
      <c r="S146" s="634" t="str">
        <f t="shared" si="25"/>
        <v/>
      </c>
      <c r="T146" s="634" t="str">
        <f t="shared" si="26"/>
        <v/>
      </c>
      <c r="U146" s="644"/>
      <c r="V146" s="636" t="str">
        <f t="shared" si="27"/>
        <v xml:space="preserve"> </v>
      </c>
      <c r="W146" s="636" t="str">
        <f t="shared" si="28"/>
        <v xml:space="preserve"> </v>
      </c>
      <c r="X146" s="636" t="str">
        <f t="shared" si="29"/>
        <v/>
      </c>
      <c r="Y146" s="636" t="str">
        <f t="shared" si="30"/>
        <v xml:space="preserve"> </v>
      </c>
      <c r="Z146" s="636" t="str">
        <f t="shared" si="31"/>
        <v xml:space="preserve"> </v>
      </c>
      <c r="AA146" s="636" t="str">
        <f t="shared" si="32"/>
        <v xml:space="preserve"> </v>
      </c>
      <c r="AB146" s="637" t="str">
        <f t="shared" si="33"/>
        <v xml:space="preserve"> </v>
      </c>
      <c r="AH146" s="38">
        <f t="shared" si="34"/>
        <v>0</v>
      </c>
      <c r="AK146" s="38">
        <f t="shared" si="35"/>
        <v>0</v>
      </c>
    </row>
    <row r="147" spans="1:37" x14ac:dyDescent="0.25">
      <c r="A147" s="638"/>
      <c r="B147" s="639"/>
      <c r="C147" s="626"/>
      <c r="D147" s="638"/>
      <c r="E147" s="640"/>
      <c r="F147" s="640"/>
      <c r="G147" s="640"/>
      <c r="H147" s="624"/>
      <c r="I147" s="624"/>
      <c r="J147" s="629"/>
      <c r="K147" s="629"/>
      <c r="L147" s="642"/>
      <c r="M147" s="642"/>
      <c r="N147" s="640"/>
      <c r="O147" s="632" t="str">
        <f t="shared" si="24"/>
        <v/>
      </c>
      <c r="P147" s="640"/>
      <c r="Q147" s="643"/>
      <c r="R147" s="643"/>
      <c r="S147" s="634" t="str">
        <f t="shared" si="25"/>
        <v/>
      </c>
      <c r="T147" s="634" t="str">
        <f t="shared" si="26"/>
        <v/>
      </c>
      <c r="U147" s="644"/>
      <c r="V147" s="636" t="str">
        <f t="shared" si="27"/>
        <v xml:space="preserve"> </v>
      </c>
      <c r="W147" s="636" t="str">
        <f t="shared" si="28"/>
        <v xml:space="preserve"> </v>
      </c>
      <c r="X147" s="636" t="str">
        <f t="shared" si="29"/>
        <v/>
      </c>
      <c r="Y147" s="636" t="str">
        <f t="shared" si="30"/>
        <v xml:space="preserve"> </v>
      </c>
      <c r="Z147" s="636" t="str">
        <f t="shared" si="31"/>
        <v xml:space="preserve"> </v>
      </c>
      <c r="AA147" s="636" t="str">
        <f t="shared" si="32"/>
        <v xml:space="preserve"> </v>
      </c>
      <c r="AB147" s="637" t="str">
        <f t="shared" si="33"/>
        <v xml:space="preserve"> </v>
      </c>
      <c r="AH147" s="38">
        <f t="shared" si="34"/>
        <v>0</v>
      </c>
      <c r="AK147" s="38">
        <f t="shared" si="35"/>
        <v>0</v>
      </c>
    </row>
    <row r="148" spans="1:37" x14ac:dyDescent="0.25">
      <c r="A148" s="638"/>
      <c r="B148" s="639"/>
      <c r="C148" s="626"/>
      <c r="D148" s="638"/>
      <c r="E148" s="640"/>
      <c r="F148" s="640"/>
      <c r="G148" s="640"/>
      <c r="H148" s="624"/>
      <c r="I148" s="624"/>
      <c r="J148" s="629"/>
      <c r="K148" s="629"/>
      <c r="L148" s="642"/>
      <c r="M148" s="642"/>
      <c r="N148" s="640"/>
      <c r="O148" s="632" t="str">
        <f t="shared" si="24"/>
        <v/>
      </c>
      <c r="P148" s="640"/>
      <c r="Q148" s="643"/>
      <c r="R148" s="643"/>
      <c r="S148" s="634" t="str">
        <f t="shared" si="25"/>
        <v/>
      </c>
      <c r="T148" s="634" t="str">
        <f t="shared" si="26"/>
        <v/>
      </c>
      <c r="U148" s="644"/>
      <c r="V148" s="636" t="str">
        <f t="shared" si="27"/>
        <v xml:space="preserve"> </v>
      </c>
      <c r="W148" s="636" t="str">
        <f t="shared" si="28"/>
        <v xml:space="preserve"> </v>
      </c>
      <c r="X148" s="636" t="str">
        <f t="shared" si="29"/>
        <v/>
      </c>
      <c r="Y148" s="636" t="str">
        <f t="shared" si="30"/>
        <v xml:space="preserve"> </v>
      </c>
      <c r="Z148" s="636" t="str">
        <f t="shared" si="31"/>
        <v xml:space="preserve"> </v>
      </c>
      <c r="AA148" s="636" t="str">
        <f t="shared" si="32"/>
        <v xml:space="preserve"> </v>
      </c>
      <c r="AB148" s="637" t="str">
        <f t="shared" si="33"/>
        <v xml:space="preserve"> </v>
      </c>
      <c r="AH148" s="38">
        <f t="shared" si="34"/>
        <v>0</v>
      </c>
      <c r="AK148" s="38">
        <f t="shared" si="35"/>
        <v>0</v>
      </c>
    </row>
    <row r="149" spans="1:37" x14ac:dyDescent="0.25">
      <c r="A149" s="638"/>
      <c r="B149" s="639"/>
      <c r="C149" s="626"/>
      <c r="D149" s="638"/>
      <c r="E149" s="640"/>
      <c r="F149" s="640"/>
      <c r="G149" s="640"/>
      <c r="H149" s="624"/>
      <c r="I149" s="624"/>
      <c r="J149" s="629"/>
      <c r="K149" s="629"/>
      <c r="L149" s="642"/>
      <c r="M149" s="642"/>
      <c r="N149" s="640"/>
      <c r="O149" s="632" t="str">
        <f t="shared" si="24"/>
        <v/>
      </c>
      <c r="P149" s="640"/>
      <c r="Q149" s="643"/>
      <c r="R149" s="643"/>
      <c r="S149" s="634" t="str">
        <f t="shared" si="25"/>
        <v/>
      </c>
      <c r="T149" s="634" t="str">
        <f t="shared" si="26"/>
        <v/>
      </c>
      <c r="U149" s="644"/>
      <c r="V149" s="636" t="str">
        <f t="shared" si="27"/>
        <v xml:space="preserve"> </v>
      </c>
      <c r="W149" s="636" t="str">
        <f t="shared" si="28"/>
        <v xml:space="preserve"> </v>
      </c>
      <c r="X149" s="636" t="str">
        <f t="shared" si="29"/>
        <v/>
      </c>
      <c r="Y149" s="636" t="str">
        <f t="shared" si="30"/>
        <v xml:space="preserve"> </v>
      </c>
      <c r="Z149" s="636" t="str">
        <f t="shared" si="31"/>
        <v xml:space="preserve"> </v>
      </c>
      <c r="AA149" s="636" t="str">
        <f t="shared" si="32"/>
        <v xml:space="preserve"> </v>
      </c>
      <c r="AB149" s="637" t="str">
        <f t="shared" si="33"/>
        <v xml:space="preserve"> </v>
      </c>
      <c r="AH149" s="38">
        <f t="shared" si="34"/>
        <v>0</v>
      </c>
      <c r="AK149" s="38">
        <f t="shared" si="35"/>
        <v>0</v>
      </c>
    </row>
    <row r="150" spans="1:37" x14ac:dyDescent="0.25">
      <c r="A150" s="638"/>
      <c r="B150" s="639"/>
      <c r="C150" s="626"/>
      <c r="D150" s="638"/>
      <c r="E150" s="640"/>
      <c r="F150" s="640"/>
      <c r="G150" s="640"/>
      <c r="H150" s="624"/>
      <c r="I150" s="624"/>
      <c r="J150" s="629"/>
      <c r="K150" s="629"/>
      <c r="L150" s="642"/>
      <c r="M150" s="642"/>
      <c r="N150" s="640"/>
      <c r="O150" s="632" t="str">
        <f t="shared" si="24"/>
        <v/>
      </c>
      <c r="P150" s="640"/>
      <c r="Q150" s="643"/>
      <c r="R150" s="643"/>
      <c r="S150" s="634" t="str">
        <f t="shared" si="25"/>
        <v/>
      </c>
      <c r="T150" s="634" t="str">
        <f t="shared" si="26"/>
        <v/>
      </c>
      <c r="U150" s="644"/>
      <c r="V150" s="636" t="str">
        <f t="shared" si="27"/>
        <v xml:space="preserve"> </v>
      </c>
      <c r="W150" s="636" t="str">
        <f t="shared" si="28"/>
        <v xml:space="preserve"> </v>
      </c>
      <c r="X150" s="636" t="str">
        <f t="shared" si="29"/>
        <v/>
      </c>
      <c r="Y150" s="636" t="str">
        <f t="shared" si="30"/>
        <v xml:space="preserve"> </v>
      </c>
      <c r="Z150" s="636" t="str">
        <f t="shared" si="31"/>
        <v xml:space="preserve"> </v>
      </c>
      <c r="AA150" s="636" t="str">
        <f t="shared" si="32"/>
        <v xml:space="preserve"> </v>
      </c>
      <c r="AB150" s="637" t="str">
        <f t="shared" si="33"/>
        <v xml:space="preserve"> </v>
      </c>
      <c r="AH150" s="38">
        <f t="shared" si="34"/>
        <v>0</v>
      </c>
      <c r="AK150" s="38">
        <f t="shared" si="35"/>
        <v>0</v>
      </c>
    </row>
    <row r="151" spans="1:37" x14ac:dyDescent="0.25">
      <c r="A151" s="638"/>
      <c r="B151" s="639"/>
      <c r="C151" s="626"/>
      <c r="D151" s="638"/>
      <c r="E151" s="640"/>
      <c r="F151" s="640"/>
      <c r="G151" s="640"/>
      <c r="H151" s="624"/>
      <c r="I151" s="624"/>
      <c r="J151" s="629"/>
      <c r="K151" s="629"/>
      <c r="L151" s="642"/>
      <c r="M151" s="642"/>
      <c r="N151" s="640"/>
      <c r="O151" s="632" t="str">
        <f t="shared" si="24"/>
        <v/>
      </c>
      <c r="P151" s="640"/>
      <c r="Q151" s="643"/>
      <c r="R151" s="643"/>
      <c r="S151" s="634" t="str">
        <f t="shared" si="25"/>
        <v/>
      </c>
      <c r="T151" s="634" t="str">
        <f t="shared" si="26"/>
        <v/>
      </c>
      <c r="U151" s="644"/>
      <c r="V151" s="636" t="str">
        <f t="shared" si="27"/>
        <v xml:space="preserve"> </v>
      </c>
      <c r="W151" s="636" t="str">
        <f t="shared" si="28"/>
        <v xml:space="preserve"> </v>
      </c>
      <c r="X151" s="636" t="str">
        <f t="shared" si="29"/>
        <v/>
      </c>
      <c r="Y151" s="636" t="str">
        <f t="shared" si="30"/>
        <v xml:space="preserve"> </v>
      </c>
      <c r="Z151" s="636" t="str">
        <f t="shared" si="31"/>
        <v xml:space="preserve"> </v>
      </c>
      <c r="AA151" s="636" t="str">
        <f t="shared" si="32"/>
        <v xml:space="preserve"> </v>
      </c>
      <c r="AB151" s="637" t="str">
        <f t="shared" si="33"/>
        <v xml:space="preserve"> </v>
      </c>
      <c r="AH151" s="38">
        <f t="shared" si="34"/>
        <v>0</v>
      </c>
      <c r="AK151" s="38">
        <f t="shared" si="35"/>
        <v>0</v>
      </c>
    </row>
    <row r="152" spans="1:37" x14ac:dyDescent="0.25">
      <c r="A152" s="638"/>
      <c r="B152" s="639"/>
      <c r="C152" s="626"/>
      <c r="D152" s="638"/>
      <c r="E152" s="640"/>
      <c r="F152" s="640"/>
      <c r="G152" s="640"/>
      <c r="H152" s="624"/>
      <c r="I152" s="624"/>
      <c r="J152" s="629"/>
      <c r="K152" s="629"/>
      <c r="L152" s="642"/>
      <c r="M152" s="642"/>
      <c r="N152" s="640"/>
      <c r="O152" s="632" t="str">
        <f t="shared" si="24"/>
        <v/>
      </c>
      <c r="P152" s="640"/>
      <c r="Q152" s="643"/>
      <c r="R152" s="643"/>
      <c r="S152" s="634" t="str">
        <f t="shared" si="25"/>
        <v/>
      </c>
      <c r="T152" s="634" t="str">
        <f t="shared" si="26"/>
        <v/>
      </c>
      <c r="U152" s="644"/>
      <c r="V152" s="636" t="str">
        <f t="shared" si="27"/>
        <v xml:space="preserve"> </v>
      </c>
      <c r="W152" s="636" t="str">
        <f t="shared" si="28"/>
        <v xml:space="preserve"> </v>
      </c>
      <c r="X152" s="636" t="str">
        <f t="shared" si="29"/>
        <v/>
      </c>
      <c r="Y152" s="636" t="str">
        <f t="shared" si="30"/>
        <v xml:space="preserve"> </v>
      </c>
      <c r="Z152" s="636" t="str">
        <f t="shared" si="31"/>
        <v xml:space="preserve"> </v>
      </c>
      <c r="AA152" s="636" t="str">
        <f t="shared" si="32"/>
        <v xml:space="preserve"> </v>
      </c>
      <c r="AB152" s="637" t="str">
        <f t="shared" si="33"/>
        <v xml:space="preserve"> </v>
      </c>
      <c r="AH152" s="38">
        <f t="shared" si="34"/>
        <v>0</v>
      </c>
      <c r="AK152" s="38">
        <f t="shared" si="35"/>
        <v>0</v>
      </c>
    </row>
    <row r="153" spans="1:37" x14ac:dyDescent="0.25">
      <c r="A153" s="638"/>
      <c r="B153" s="639"/>
      <c r="C153" s="626"/>
      <c r="D153" s="638"/>
      <c r="E153" s="640"/>
      <c r="F153" s="640"/>
      <c r="G153" s="640"/>
      <c r="H153" s="624"/>
      <c r="I153" s="624"/>
      <c r="J153" s="629"/>
      <c r="K153" s="629"/>
      <c r="L153" s="642"/>
      <c r="M153" s="642"/>
      <c r="N153" s="640"/>
      <c r="O153" s="632" t="str">
        <f t="shared" si="24"/>
        <v/>
      </c>
      <c r="P153" s="640"/>
      <c r="Q153" s="643"/>
      <c r="R153" s="643"/>
      <c r="S153" s="634" t="str">
        <f t="shared" si="25"/>
        <v/>
      </c>
      <c r="T153" s="634" t="str">
        <f t="shared" si="26"/>
        <v/>
      </c>
      <c r="U153" s="644"/>
      <c r="V153" s="636" t="str">
        <f t="shared" si="27"/>
        <v xml:space="preserve"> </v>
      </c>
      <c r="W153" s="636" t="str">
        <f t="shared" si="28"/>
        <v xml:space="preserve"> </v>
      </c>
      <c r="X153" s="636" t="str">
        <f t="shared" si="29"/>
        <v/>
      </c>
      <c r="Y153" s="636" t="str">
        <f t="shared" si="30"/>
        <v xml:space="preserve"> </v>
      </c>
      <c r="Z153" s="636" t="str">
        <f t="shared" si="31"/>
        <v xml:space="preserve"> </v>
      </c>
      <c r="AA153" s="636" t="str">
        <f t="shared" si="32"/>
        <v xml:space="preserve"> </v>
      </c>
      <c r="AB153" s="637" t="str">
        <f t="shared" si="33"/>
        <v xml:space="preserve"> </v>
      </c>
      <c r="AH153" s="38">
        <f t="shared" si="34"/>
        <v>0</v>
      </c>
      <c r="AK153" s="38">
        <f t="shared" si="35"/>
        <v>0</v>
      </c>
    </row>
    <row r="154" spans="1:37" x14ac:dyDescent="0.25">
      <c r="A154" s="638"/>
      <c r="B154" s="639"/>
      <c r="C154" s="626"/>
      <c r="D154" s="638"/>
      <c r="E154" s="640"/>
      <c r="F154" s="640"/>
      <c r="G154" s="640"/>
      <c r="H154" s="624"/>
      <c r="I154" s="624"/>
      <c r="J154" s="629"/>
      <c r="K154" s="629"/>
      <c r="L154" s="642"/>
      <c r="M154" s="642"/>
      <c r="N154" s="640"/>
      <c r="O154" s="632" t="str">
        <f t="shared" si="24"/>
        <v/>
      </c>
      <c r="P154" s="640"/>
      <c r="Q154" s="643"/>
      <c r="R154" s="643"/>
      <c r="S154" s="634" t="str">
        <f t="shared" si="25"/>
        <v/>
      </c>
      <c r="T154" s="634" t="str">
        <f t="shared" si="26"/>
        <v/>
      </c>
      <c r="U154" s="644"/>
      <c r="V154" s="636" t="str">
        <f t="shared" si="27"/>
        <v xml:space="preserve"> </v>
      </c>
      <c r="W154" s="636" t="str">
        <f t="shared" si="28"/>
        <v xml:space="preserve"> </v>
      </c>
      <c r="X154" s="636" t="str">
        <f t="shared" si="29"/>
        <v/>
      </c>
      <c r="Y154" s="636" t="str">
        <f t="shared" si="30"/>
        <v xml:space="preserve"> </v>
      </c>
      <c r="Z154" s="636" t="str">
        <f t="shared" si="31"/>
        <v xml:space="preserve"> </v>
      </c>
      <c r="AA154" s="636" t="str">
        <f t="shared" si="32"/>
        <v xml:space="preserve"> </v>
      </c>
      <c r="AB154" s="637" t="str">
        <f t="shared" si="33"/>
        <v xml:space="preserve"> </v>
      </c>
      <c r="AH154" s="38">
        <f t="shared" si="34"/>
        <v>0</v>
      </c>
      <c r="AK154" s="38">
        <f t="shared" si="35"/>
        <v>0</v>
      </c>
    </row>
    <row r="155" spans="1:37" x14ac:dyDescent="0.25">
      <c r="A155" s="638"/>
      <c r="B155" s="639"/>
      <c r="C155" s="626"/>
      <c r="D155" s="638"/>
      <c r="E155" s="640"/>
      <c r="F155" s="640"/>
      <c r="G155" s="640"/>
      <c r="H155" s="624"/>
      <c r="I155" s="624"/>
      <c r="J155" s="629"/>
      <c r="K155" s="629"/>
      <c r="L155" s="642"/>
      <c r="M155" s="642"/>
      <c r="N155" s="640"/>
      <c r="O155" s="632" t="str">
        <f t="shared" si="24"/>
        <v/>
      </c>
      <c r="P155" s="640"/>
      <c r="Q155" s="643"/>
      <c r="R155" s="643"/>
      <c r="S155" s="634" t="str">
        <f t="shared" si="25"/>
        <v/>
      </c>
      <c r="T155" s="634" t="str">
        <f t="shared" si="26"/>
        <v/>
      </c>
      <c r="U155" s="644"/>
      <c r="V155" s="636" t="str">
        <f t="shared" si="27"/>
        <v xml:space="preserve"> </v>
      </c>
      <c r="W155" s="636" t="str">
        <f t="shared" si="28"/>
        <v xml:space="preserve"> </v>
      </c>
      <c r="X155" s="636" t="str">
        <f t="shared" si="29"/>
        <v/>
      </c>
      <c r="Y155" s="636" t="str">
        <f t="shared" si="30"/>
        <v xml:space="preserve"> </v>
      </c>
      <c r="Z155" s="636" t="str">
        <f t="shared" si="31"/>
        <v xml:space="preserve"> </v>
      </c>
      <c r="AA155" s="636" t="str">
        <f t="shared" si="32"/>
        <v xml:space="preserve"> </v>
      </c>
      <c r="AB155" s="637" t="str">
        <f t="shared" si="33"/>
        <v xml:space="preserve"> </v>
      </c>
      <c r="AH155" s="38">
        <f t="shared" si="34"/>
        <v>0</v>
      </c>
      <c r="AK155" s="38">
        <f t="shared" si="35"/>
        <v>0</v>
      </c>
    </row>
    <row r="156" spans="1:37" x14ac:dyDescent="0.25">
      <c r="A156" s="638"/>
      <c r="B156" s="639"/>
      <c r="C156" s="626"/>
      <c r="D156" s="638"/>
      <c r="E156" s="640"/>
      <c r="F156" s="640"/>
      <c r="G156" s="640"/>
      <c r="H156" s="624"/>
      <c r="I156" s="624"/>
      <c r="J156" s="629"/>
      <c r="K156" s="629"/>
      <c r="L156" s="642"/>
      <c r="M156" s="642"/>
      <c r="N156" s="640"/>
      <c r="O156" s="632" t="str">
        <f t="shared" si="24"/>
        <v/>
      </c>
      <c r="P156" s="640"/>
      <c r="Q156" s="643"/>
      <c r="R156" s="643"/>
      <c r="S156" s="634" t="str">
        <f t="shared" si="25"/>
        <v/>
      </c>
      <c r="T156" s="634" t="str">
        <f t="shared" si="26"/>
        <v/>
      </c>
      <c r="U156" s="644"/>
      <c r="V156" s="636" t="str">
        <f t="shared" si="27"/>
        <v xml:space="preserve"> </v>
      </c>
      <c r="W156" s="636" t="str">
        <f t="shared" si="28"/>
        <v xml:space="preserve"> </v>
      </c>
      <c r="X156" s="636" t="str">
        <f t="shared" si="29"/>
        <v/>
      </c>
      <c r="Y156" s="636" t="str">
        <f t="shared" si="30"/>
        <v xml:space="preserve"> </v>
      </c>
      <c r="Z156" s="636" t="str">
        <f t="shared" si="31"/>
        <v xml:space="preserve"> </v>
      </c>
      <c r="AA156" s="636" t="str">
        <f t="shared" si="32"/>
        <v xml:space="preserve"> </v>
      </c>
      <c r="AB156" s="637" t="str">
        <f t="shared" si="33"/>
        <v xml:space="preserve"> </v>
      </c>
      <c r="AH156" s="38">
        <f t="shared" si="34"/>
        <v>0</v>
      </c>
      <c r="AK156" s="38">
        <f t="shared" si="35"/>
        <v>0</v>
      </c>
    </row>
    <row r="157" spans="1:37" x14ac:dyDescent="0.25">
      <c r="A157" s="638"/>
      <c r="B157" s="639"/>
      <c r="C157" s="626"/>
      <c r="D157" s="638"/>
      <c r="E157" s="640"/>
      <c r="F157" s="640"/>
      <c r="G157" s="640"/>
      <c r="H157" s="624"/>
      <c r="I157" s="624"/>
      <c r="J157" s="629"/>
      <c r="K157" s="629"/>
      <c r="L157" s="642"/>
      <c r="M157" s="642"/>
      <c r="N157" s="640"/>
      <c r="O157" s="632" t="str">
        <f t="shared" si="24"/>
        <v/>
      </c>
      <c r="P157" s="640"/>
      <c r="Q157" s="643"/>
      <c r="R157" s="643"/>
      <c r="S157" s="634" t="str">
        <f t="shared" si="25"/>
        <v/>
      </c>
      <c r="T157" s="634" t="str">
        <f t="shared" si="26"/>
        <v/>
      </c>
      <c r="U157" s="644"/>
      <c r="V157" s="636" t="str">
        <f t="shared" si="27"/>
        <v xml:space="preserve"> </v>
      </c>
      <c r="W157" s="636" t="str">
        <f t="shared" si="28"/>
        <v xml:space="preserve"> </v>
      </c>
      <c r="X157" s="636" t="str">
        <f t="shared" si="29"/>
        <v/>
      </c>
      <c r="Y157" s="636" t="str">
        <f t="shared" si="30"/>
        <v xml:space="preserve"> </v>
      </c>
      <c r="Z157" s="636" t="str">
        <f t="shared" si="31"/>
        <v xml:space="preserve"> </v>
      </c>
      <c r="AA157" s="636" t="str">
        <f t="shared" si="32"/>
        <v xml:space="preserve"> </v>
      </c>
      <c r="AB157" s="637" t="str">
        <f t="shared" si="33"/>
        <v xml:space="preserve"> </v>
      </c>
      <c r="AH157" s="38">
        <f t="shared" si="34"/>
        <v>0</v>
      </c>
      <c r="AK157" s="38">
        <f t="shared" si="35"/>
        <v>0</v>
      </c>
    </row>
    <row r="158" spans="1:37" x14ac:dyDescent="0.25">
      <c r="A158" s="638"/>
      <c r="B158" s="639"/>
      <c r="C158" s="626"/>
      <c r="D158" s="638"/>
      <c r="E158" s="640"/>
      <c r="F158" s="640"/>
      <c r="G158" s="640"/>
      <c r="H158" s="624"/>
      <c r="I158" s="624"/>
      <c r="J158" s="629"/>
      <c r="K158" s="629"/>
      <c r="L158" s="642"/>
      <c r="M158" s="642"/>
      <c r="N158" s="640"/>
      <c r="O158" s="632" t="str">
        <f t="shared" si="24"/>
        <v/>
      </c>
      <c r="P158" s="640"/>
      <c r="Q158" s="643"/>
      <c r="R158" s="643"/>
      <c r="S158" s="634" t="str">
        <f t="shared" si="25"/>
        <v/>
      </c>
      <c r="T158" s="634" t="str">
        <f t="shared" si="26"/>
        <v/>
      </c>
      <c r="U158" s="644"/>
      <c r="V158" s="636" t="str">
        <f t="shared" si="27"/>
        <v xml:space="preserve"> </v>
      </c>
      <c r="W158" s="636" t="str">
        <f t="shared" si="28"/>
        <v xml:space="preserve"> </v>
      </c>
      <c r="X158" s="636" t="str">
        <f t="shared" si="29"/>
        <v/>
      </c>
      <c r="Y158" s="636" t="str">
        <f t="shared" si="30"/>
        <v xml:space="preserve"> </v>
      </c>
      <c r="Z158" s="636" t="str">
        <f t="shared" si="31"/>
        <v xml:space="preserve"> </v>
      </c>
      <c r="AA158" s="636" t="str">
        <f t="shared" si="32"/>
        <v xml:space="preserve"> </v>
      </c>
      <c r="AB158" s="637" t="str">
        <f t="shared" si="33"/>
        <v xml:space="preserve"> </v>
      </c>
      <c r="AH158" s="38">
        <f t="shared" si="34"/>
        <v>0</v>
      </c>
      <c r="AK158" s="38">
        <f t="shared" si="35"/>
        <v>0</v>
      </c>
    </row>
    <row r="159" spans="1:37" x14ac:dyDescent="0.25">
      <c r="A159" s="638"/>
      <c r="B159" s="639"/>
      <c r="C159" s="626"/>
      <c r="D159" s="638"/>
      <c r="E159" s="640"/>
      <c r="F159" s="640"/>
      <c r="G159" s="640"/>
      <c r="H159" s="624"/>
      <c r="I159" s="624"/>
      <c r="J159" s="629"/>
      <c r="K159" s="629"/>
      <c r="L159" s="642"/>
      <c r="M159" s="642"/>
      <c r="N159" s="640"/>
      <c r="O159" s="632" t="str">
        <f t="shared" si="24"/>
        <v/>
      </c>
      <c r="P159" s="640"/>
      <c r="Q159" s="643"/>
      <c r="R159" s="643"/>
      <c r="S159" s="634" t="str">
        <f t="shared" si="25"/>
        <v/>
      </c>
      <c r="T159" s="634" t="str">
        <f t="shared" si="26"/>
        <v/>
      </c>
      <c r="U159" s="644"/>
      <c r="V159" s="636" t="str">
        <f t="shared" si="27"/>
        <v xml:space="preserve"> </v>
      </c>
      <c r="W159" s="636" t="str">
        <f t="shared" si="28"/>
        <v xml:space="preserve"> </v>
      </c>
      <c r="X159" s="636" t="str">
        <f t="shared" si="29"/>
        <v/>
      </c>
      <c r="Y159" s="636" t="str">
        <f t="shared" si="30"/>
        <v xml:space="preserve"> </v>
      </c>
      <c r="Z159" s="636" t="str">
        <f t="shared" si="31"/>
        <v xml:space="preserve"> </v>
      </c>
      <c r="AA159" s="636" t="str">
        <f t="shared" si="32"/>
        <v xml:space="preserve"> </v>
      </c>
      <c r="AB159" s="637" t="str">
        <f t="shared" si="33"/>
        <v xml:space="preserve"> </v>
      </c>
      <c r="AH159" s="38">
        <f t="shared" si="34"/>
        <v>0</v>
      </c>
      <c r="AK159" s="38">
        <f t="shared" si="35"/>
        <v>0</v>
      </c>
    </row>
    <row r="160" spans="1:37" x14ac:dyDescent="0.25">
      <c r="A160" s="638"/>
      <c r="B160" s="639"/>
      <c r="C160" s="626"/>
      <c r="D160" s="638"/>
      <c r="E160" s="640"/>
      <c r="F160" s="640"/>
      <c r="G160" s="640"/>
      <c r="H160" s="624"/>
      <c r="I160" s="624"/>
      <c r="J160" s="629"/>
      <c r="K160" s="629"/>
      <c r="L160" s="642"/>
      <c r="M160" s="642"/>
      <c r="N160" s="640"/>
      <c r="O160" s="632" t="str">
        <f t="shared" si="24"/>
        <v/>
      </c>
      <c r="P160" s="640"/>
      <c r="Q160" s="643"/>
      <c r="R160" s="643"/>
      <c r="S160" s="634" t="str">
        <f t="shared" si="25"/>
        <v/>
      </c>
      <c r="T160" s="634" t="str">
        <f t="shared" si="26"/>
        <v/>
      </c>
      <c r="U160" s="644"/>
      <c r="V160" s="636" t="str">
        <f t="shared" si="27"/>
        <v xml:space="preserve"> </v>
      </c>
      <c r="W160" s="636" t="str">
        <f t="shared" si="28"/>
        <v xml:space="preserve"> </v>
      </c>
      <c r="X160" s="636" t="str">
        <f t="shared" si="29"/>
        <v/>
      </c>
      <c r="Y160" s="636" t="str">
        <f t="shared" si="30"/>
        <v xml:space="preserve"> </v>
      </c>
      <c r="Z160" s="636" t="str">
        <f t="shared" si="31"/>
        <v xml:space="preserve"> </v>
      </c>
      <c r="AA160" s="636" t="str">
        <f t="shared" si="32"/>
        <v xml:space="preserve"> </v>
      </c>
      <c r="AB160" s="637" t="str">
        <f t="shared" si="33"/>
        <v xml:space="preserve"> </v>
      </c>
      <c r="AH160" s="38">
        <f t="shared" si="34"/>
        <v>0</v>
      </c>
      <c r="AK160" s="38">
        <f t="shared" si="35"/>
        <v>0</v>
      </c>
    </row>
    <row r="161" spans="1:37" x14ac:dyDescent="0.25">
      <c r="A161" s="638"/>
      <c r="B161" s="639"/>
      <c r="C161" s="626"/>
      <c r="D161" s="638"/>
      <c r="E161" s="640"/>
      <c r="F161" s="640"/>
      <c r="G161" s="640"/>
      <c r="H161" s="624"/>
      <c r="I161" s="624"/>
      <c r="J161" s="629"/>
      <c r="K161" s="629"/>
      <c r="L161" s="642"/>
      <c r="M161" s="642"/>
      <c r="N161" s="640"/>
      <c r="O161" s="632" t="str">
        <f t="shared" si="24"/>
        <v/>
      </c>
      <c r="P161" s="640"/>
      <c r="Q161" s="643"/>
      <c r="R161" s="643"/>
      <c r="S161" s="634" t="str">
        <f t="shared" si="25"/>
        <v/>
      </c>
      <c r="T161" s="634" t="str">
        <f t="shared" si="26"/>
        <v/>
      </c>
      <c r="U161" s="644"/>
      <c r="V161" s="636" t="str">
        <f t="shared" si="27"/>
        <v xml:space="preserve"> </v>
      </c>
      <c r="W161" s="636" t="str">
        <f t="shared" si="28"/>
        <v xml:space="preserve"> </v>
      </c>
      <c r="X161" s="636" t="str">
        <f t="shared" si="29"/>
        <v/>
      </c>
      <c r="Y161" s="636" t="str">
        <f t="shared" si="30"/>
        <v xml:space="preserve"> </v>
      </c>
      <c r="Z161" s="636" t="str">
        <f t="shared" si="31"/>
        <v xml:space="preserve"> </v>
      </c>
      <c r="AA161" s="636" t="str">
        <f t="shared" si="32"/>
        <v xml:space="preserve"> </v>
      </c>
      <c r="AB161" s="637" t="str">
        <f t="shared" si="33"/>
        <v xml:space="preserve"> </v>
      </c>
      <c r="AH161" s="38">
        <f t="shared" si="34"/>
        <v>0</v>
      </c>
      <c r="AK161" s="38">
        <f t="shared" si="35"/>
        <v>0</v>
      </c>
    </row>
    <row r="162" spans="1:37" x14ac:dyDescent="0.25">
      <c r="A162" s="638"/>
      <c r="B162" s="639"/>
      <c r="C162" s="626"/>
      <c r="D162" s="638"/>
      <c r="E162" s="640"/>
      <c r="F162" s="640"/>
      <c r="G162" s="640"/>
      <c r="H162" s="624"/>
      <c r="I162" s="624"/>
      <c r="J162" s="629"/>
      <c r="K162" s="629"/>
      <c r="L162" s="642"/>
      <c r="M162" s="642"/>
      <c r="N162" s="640"/>
      <c r="O162" s="632" t="str">
        <f t="shared" si="24"/>
        <v/>
      </c>
      <c r="P162" s="640"/>
      <c r="Q162" s="643"/>
      <c r="R162" s="643"/>
      <c r="S162" s="634" t="str">
        <f t="shared" si="25"/>
        <v/>
      </c>
      <c r="T162" s="634" t="str">
        <f t="shared" si="26"/>
        <v/>
      </c>
      <c r="U162" s="644"/>
      <c r="V162" s="636" t="str">
        <f t="shared" si="27"/>
        <v xml:space="preserve"> </v>
      </c>
      <c r="W162" s="636" t="str">
        <f t="shared" si="28"/>
        <v xml:space="preserve"> </v>
      </c>
      <c r="X162" s="636" t="str">
        <f t="shared" si="29"/>
        <v/>
      </c>
      <c r="Y162" s="636" t="str">
        <f t="shared" si="30"/>
        <v xml:space="preserve"> </v>
      </c>
      <c r="Z162" s="636" t="str">
        <f t="shared" si="31"/>
        <v xml:space="preserve"> </v>
      </c>
      <c r="AA162" s="636" t="str">
        <f t="shared" si="32"/>
        <v xml:space="preserve"> </v>
      </c>
      <c r="AB162" s="637" t="str">
        <f t="shared" si="33"/>
        <v xml:space="preserve"> </v>
      </c>
      <c r="AH162" s="38">
        <f t="shared" si="34"/>
        <v>0</v>
      </c>
      <c r="AK162" s="38">
        <f t="shared" si="35"/>
        <v>0</v>
      </c>
    </row>
    <row r="163" spans="1:37" x14ac:dyDescent="0.25">
      <c r="A163" s="638"/>
      <c r="B163" s="639"/>
      <c r="C163" s="626"/>
      <c r="D163" s="638"/>
      <c r="E163" s="640"/>
      <c r="F163" s="640"/>
      <c r="G163" s="640"/>
      <c r="H163" s="624"/>
      <c r="I163" s="624"/>
      <c r="J163" s="629"/>
      <c r="K163" s="629"/>
      <c r="L163" s="642"/>
      <c r="M163" s="642"/>
      <c r="N163" s="640"/>
      <c r="O163" s="632" t="str">
        <f t="shared" si="24"/>
        <v/>
      </c>
      <c r="P163" s="640"/>
      <c r="Q163" s="643"/>
      <c r="R163" s="643"/>
      <c r="S163" s="634" t="str">
        <f t="shared" si="25"/>
        <v/>
      </c>
      <c r="T163" s="634" t="str">
        <f t="shared" si="26"/>
        <v/>
      </c>
      <c r="U163" s="644"/>
      <c r="V163" s="636" t="str">
        <f t="shared" si="27"/>
        <v xml:space="preserve"> </v>
      </c>
      <c r="W163" s="636" t="str">
        <f t="shared" si="28"/>
        <v xml:space="preserve"> </v>
      </c>
      <c r="X163" s="636" t="str">
        <f t="shared" si="29"/>
        <v/>
      </c>
      <c r="Y163" s="636" t="str">
        <f t="shared" si="30"/>
        <v xml:space="preserve"> </v>
      </c>
      <c r="Z163" s="636" t="str">
        <f t="shared" si="31"/>
        <v xml:space="preserve"> </v>
      </c>
      <c r="AA163" s="636" t="str">
        <f t="shared" si="32"/>
        <v xml:space="preserve"> </v>
      </c>
      <c r="AB163" s="637" t="str">
        <f t="shared" si="33"/>
        <v xml:space="preserve"> </v>
      </c>
      <c r="AH163" s="38">
        <f t="shared" si="34"/>
        <v>0</v>
      </c>
      <c r="AK163" s="38">
        <f t="shared" si="35"/>
        <v>0</v>
      </c>
    </row>
    <row r="164" spans="1:37" x14ac:dyDescent="0.25">
      <c r="A164" s="638"/>
      <c r="B164" s="639"/>
      <c r="C164" s="626"/>
      <c r="D164" s="638"/>
      <c r="E164" s="640"/>
      <c r="F164" s="640"/>
      <c r="G164" s="640"/>
      <c r="H164" s="624"/>
      <c r="I164" s="624"/>
      <c r="J164" s="629"/>
      <c r="K164" s="629"/>
      <c r="L164" s="642"/>
      <c r="M164" s="642"/>
      <c r="N164" s="640"/>
      <c r="O164" s="632" t="str">
        <f t="shared" si="24"/>
        <v/>
      </c>
      <c r="P164" s="640"/>
      <c r="Q164" s="643"/>
      <c r="R164" s="643"/>
      <c r="S164" s="634" t="str">
        <f t="shared" si="25"/>
        <v/>
      </c>
      <c r="T164" s="634" t="str">
        <f t="shared" si="26"/>
        <v/>
      </c>
      <c r="U164" s="644"/>
      <c r="V164" s="636" t="str">
        <f t="shared" si="27"/>
        <v xml:space="preserve"> </v>
      </c>
      <c r="W164" s="636" t="str">
        <f t="shared" si="28"/>
        <v xml:space="preserve"> </v>
      </c>
      <c r="X164" s="636" t="str">
        <f t="shared" si="29"/>
        <v/>
      </c>
      <c r="Y164" s="636" t="str">
        <f t="shared" si="30"/>
        <v xml:space="preserve"> </v>
      </c>
      <c r="Z164" s="636" t="str">
        <f t="shared" si="31"/>
        <v xml:space="preserve"> </v>
      </c>
      <c r="AA164" s="636" t="str">
        <f t="shared" si="32"/>
        <v xml:space="preserve"> </v>
      </c>
      <c r="AB164" s="637" t="str">
        <f t="shared" si="33"/>
        <v xml:space="preserve"> </v>
      </c>
      <c r="AH164" s="38">
        <f t="shared" si="34"/>
        <v>0</v>
      </c>
      <c r="AK164" s="38">
        <f t="shared" si="35"/>
        <v>0</v>
      </c>
    </row>
    <row r="165" spans="1:37" x14ac:dyDescent="0.25">
      <c r="A165" s="638"/>
      <c r="B165" s="639"/>
      <c r="C165" s="626"/>
      <c r="D165" s="638"/>
      <c r="E165" s="640"/>
      <c r="F165" s="640"/>
      <c r="G165" s="640"/>
      <c r="H165" s="624"/>
      <c r="I165" s="624"/>
      <c r="J165" s="629"/>
      <c r="K165" s="629"/>
      <c r="L165" s="642"/>
      <c r="M165" s="642"/>
      <c r="N165" s="640"/>
      <c r="O165" s="632" t="str">
        <f t="shared" si="24"/>
        <v/>
      </c>
      <c r="P165" s="640"/>
      <c r="Q165" s="643"/>
      <c r="R165" s="643"/>
      <c r="S165" s="634" t="str">
        <f t="shared" si="25"/>
        <v/>
      </c>
      <c r="T165" s="634" t="str">
        <f t="shared" si="26"/>
        <v/>
      </c>
      <c r="U165" s="644"/>
      <c r="V165" s="636" t="str">
        <f t="shared" si="27"/>
        <v xml:space="preserve"> </v>
      </c>
      <c r="W165" s="636" t="str">
        <f t="shared" si="28"/>
        <v xml:space="preserve"> </v>
      </c>
      <c r="X165" s="636" t="str">
        <f t="shared" si="29"/>
        <v/>
      </c>
      <c r="Y165" s="636" t="str">
        <f t="shared" si="30"/>
        <v xml:space="preserve"> </v>
      </c>
      <c r="Z165" s="636" t="str">
        <f t="shared" si="31"/>
        <v xml:space="preserve"> </v>
      </c>
      <c r="AA165" s="636" t="str">
        <f t="shared" si="32"/>
        <v xml:space="preserve"> </v>
      </c>
      <c r="AB165" s="637" t="str">
        <f t="shared" si="33"/>
        <v xml:space="preserve"> </v>
      </c>
      <c r="AH165" s="38">
        <f t="shared" si="34"/>
        <v>0</v>
      </c>
      <c r="AK165" s="38">
        <f t="shared" si="35"/>
        <v>0</v>
      </c>
    </row>
    <row r="166" spans="1:37" x14ac:dyDescent="0.25">
      <c r="A166" s="638"/>
      <c r="B166" s="639"/>
      <c r="C166" s="626"/>
      <c r="D166" s="638"/>
      <c r="E166" s="640"/>
      <c r="F166" s="640"/>
      <c r="G166" s="640"/>
      <c r="H166" s="624"/>
      <c r="I166" s="624"/>
      <c r="J166" s="629"/>
      <c r="K166" s="629"/>
      <c r="L166" s="642"/>
      <c r="M166" s="642"/>
      <c r="N166" s="640"/>
      <c r="O166" s="632" t="str">
        <f t="shared" si="24"/>
        <v/>
      </c>
      <c r="P166" s="640"/>
      <c r="Q166" s="643"/>
      <c r="R166" s="643"/>
      <c r="S166" s="634" t="str">
        <f t="shared" si="25"/>
        <v/>
      </c>
      <c r="T166" s="634" t="str">
        <f t="shared" si="26"/>
        <v/>
      </c>
      <c r="U166" s="644"/>
      <c r="V166" s="636" t="str">
        <f t="shared" si="27"/>
        <v xml:space="preserve"> </v>
      </c>
      <c r="W166" s="636" t="str">
        <f t="shared" si="28"/>
        <v xml:space="preserve"> </v>
      </c>
      <c r="X166" s="636" t="str">
        <f t="shared" si="29"/>
        <v/>
      </c>
      <c r="Y166" s="636" t="str">
        <f t="shared" si="30"/>
        <v xml:space="preserve"> </v>
      </c>
      <c r="Z166" s="636" t="str">
        <f t="shared" si="31"/>
        <v xml:space="preserve"> </v>
      </c>
      <c r="AA166" s="636" t="str">
        <f t="shared" si="32"/>
        <v xml:space="preserve"> </v>
      </c>
      <c r="AB166" s="637" t="str">
        <f t="shared" si="33"/>
        <v xml:space="preserve"> </v>
      </c>
      <c r="AH166" s="38">
        <f t="shared" si="34"/>
        <v>0</v>
      </c>
      <c r="AK166" s="38">
        <f t="shared" si="35"/>
        <v>0</v>
      </c>
    </row>
    <row r="167" spans="1:37" x14ac:dyDescent="0.25">
      <c r="A167" s="638"/>
      <c r="B167" s="639"/>
      <c r="C167" s="626"/>
      <c r="D167" s="638"/>
      <c r="E167" s="640"/>
      <c r="F167" s="640"/>
      <c r="G167" s="640"/>
      <c r="H167" s="624"/>
      <c r="I167" s="624"/>
      <c r="J167" s="629"/>
      <c r="K167" s="629"/>
      <c r="L167" s="642"/>
      <c r="M167" s="642"/>
      <c r="N167" s="640"/>
      <c r="O167" s="632" t="str">
        <f t="shared" si="24"/>
        <v/>
      </c>
      <c r="P167" s="640"/>
      <c r="Q167" s="643"/>
      <c r="R167" s="643"/>
      <c r="S167" s="634" t="str">
        <f t="shared" si="25"/>
        <v/>
      </c>
      <c r="T167" s="634" t="str">
        <f t="shared" si="26"/>
        <v/>
      </c>
      <c r="U167" s="644"/>
      <c r="V167" s="636" t="str">
        <f t="shared" si="27"/>
        <v xml:space="preserve"> </v>
      </c>
      <c r="W167" s="636" t="str">
        <f t="shared" si="28"/>
        <v xml:space="preserve"> </v>
      </c>
      <c r="X167" s="636" t="str">
        <f t="shared" si="29"/>
        <v/>
      </c>
      <c r="Y167" s="636" t="str">
        <f t="shared" si="30"/>
        <v xml:space="preserve"> </v>
      </c>
      <c r="Z167" s="636" t="str">
        <f t="shared" si="31"/>
        <v xml:space="preserve"> </v>
      </c>
      <c r="AA167" s="636" t="str">
        <f t="shared" si="32"/>
        <v xml:space="preserve"> </v>
      </c>
      <c r="AB167" s="637" t="str">
        <f t="shared" si="33"/>
        <v xml:space="preserve"> </v>
      </c>
      <c r="AH167" s="38">
        <f t="shared" si="34"/>
        <v>0</v>
      </c>
      <c r="AK167" s="38">
        <f t="shared" si="35"/>
        <v>0</v>
      </c>
    </row>
    <row r="168" spans="1:37" x14ac:dyDescent="0.25">
      <c r="A168" s="638"/>
      <c r="B168" s="639"/>
      <c r="C168" s="626"/>
      <c r="D168" s="638"/>
      <c r="E168" s="640"/>
      <c r="F168" s="640"/>
      <c r="G168" s="640"/>
      <c r="H168" s="624"/>
      <c r="I168" s="624"/>
      <c r="J168" s="629"/>
      <c r="K168" s="629"/>
      <c r="L168" s="642"/>
      <c r="M168" s="642"/>
      <c r="N168" s="640"/>
      <c r="O168" s="632" t="str">
        <f t="shared" si="24"/>
        <v/>
      </c>
      <c r="P168" s="640"/>
      <c r="Q168" s="643"/>
      <c r="R168" s="643"/>
      <c r="S168" s="634" t="str">
        <f t="shared" si="25"/>
        <v/>
      </c>
      <c r="T168" s="634" t="str">
        <f t="shared" si="26"/>
        <v/>
      </c>
      <c r="U168" s="644"/>
      <c r="V168" s="636" t="str">
        <f t="shared" si="27"/>
        <v xml:space="preserve"> </v>
      </c>
      <c r="W168" s="636" t="str">
        <f t="shared" si="28"/>
        <v xml:space="preserve"> </v>
      </c>
      <c r="X168" s="636" t="str">
        <f t="shared" si="29"/>
        <v/>
      </c>
      <c r="Y168" s="636" t="str">
        <f t="shared" si="30"/>
        <v xml:space="preserve"> </v>
      </c>
      <c r="Z168" s="636" t="str">
        <f t="shared" si="31"/>
        <v xml:space="preserve"> </v>
      </c>
      <c r="AA168" s="636" t="str">
        <f t="shared" si="32"/>
        <v xml:space="preserve"> </v>
      </c>
      <c r="AB168" s="637" t="str">
        <f t="shared" si="33"/>
        <v xml:space="preserve"> </v>
      </c>
      <c r="AH168" s="38">
        <f t="shared" si="34"/>
        <v>0</v>
      </c>
      <c r="AK168" s="38">
        <f t="shared" si="35"/>
        <v>0</v>
      </c>
    </row>
    <row r="169" spans="1:37" x14ac:dyDescent="0.25">
      <c r="A169" s="638"/>
      <c r="B169" s="639"/>
      <c r="C169" s="626"/>
      <c r="D169" s="638"/>
      <c r="E169" s="640"/>
      <c r="F169" s="640"/>
      <c r="G169" s="640"/>
      <c r="H169" s="624"/>
      <c r="I169" s="624"/>
      <c r="J169" s="629"/>
      <c r="K169" s="629"/>
      <c r="L169" s="642"/>
      <c r="M169" s="642"/>
      <c r="N169" s="640"/>
      <c r="O169" s="632" t="str">
        <f t="shared" si="24"/>
        <v/>
      </c>
      <c r="P169" s="640"/>
      <c r="Q169" s="643"/>
      <c r="R169" s="643"/>
      <c r="S169" s="634" t="str">
        <f t="shared" si="25"/>
        <v/>
      </c>
      <c r="T169" s="634" t="str">
        <f t="shared" si="26"/>
        <v/>
      </c>
      <c r="U169" s="644"/>
      <c r="V169" s="636" t="str">
        <f t="shared" si="27"/>
        <v xml:space="preserve"> </v>
      </c>
      <c r="W169" s="636" t="str">
        <f t="shared" si="28"/>
        <v xml:space="preserve"> </v>
      </c>
      <c r="X169" s="636" t="str">
        <f t="shared" si="29"/>
        <v/>
      </c>
      <c r="Y169" s="636" t="str">
        <f t="shared" si="30"/>
        <v xml:space="preserve"> </v>
      </c>
      <c r="Z169" s="636" t="str">
        <f t="shared" si="31"/>
        <v xml:space="preserve"> </v>
      </c>
      <c r="AA169" s="636" t="str">
        <f t="shared" si="32"/>
        <v xml:space="preserve"> </v>
      </c>
      <c r="AB169" s="637" t="str">
        <f t="shared" si="33"/>
        <v xml:space="preserve"> </v>
      </c>
      <c r="AH169" s="38">
        <f t="shared" si="34"/>
        <v>0</v>
      </c>
      <c r="AK169" s="38">
        <f t="shared" si="35"/>
        <v>0</v>
      </c>
    </row>
    <row r="170" spans="1:37" x14ac:dyDescent="0.25">
      <c r="A170" s="638"/>
      <c r="B170" s="639"/>
      <c r="C170" s="626"/>
      <c r="D170" s="638"/>
      <c r="E170" s="640"/>
      <c r="F170" s="640"/>
      <c r="G170" s="640"/>
      <c r="H170" s="624"/>
      <c r="I170" s="624"/>
      <c r="J170" s="629"/>
      <c r="K170" s="629"/>
      <c r="L170" s="642"/>
      <c r="M170" s="642"/>
      <c r="N170" s="640"/>
      <c r="O170" s="632" t="str">
        <f t="shared" si="24"/>
        <v/>
      </c>
      <c r="P170" s="640"/>
      <c r="Q170" s="643"/>
      <c r="R170" s="643"/>
      <c r="S170" s="634" t="str">
        <f t="shared" si="25"/>
        <v/>
      </c>
      <c r="T170" s="634" t="str">
        <f t="shared" si="26"/>
        <v/>
      </c>
      <c r="U170" s="644"/>
      <c r="V170" s="636" t="str">
        <f t="shared" si="27"/>
        <v xml:space="preserve"> </v>
      </c>
      <c r="W170" s="636" t="str">
        <f t="shared" si="28"/>
        <v xml:space="preserve"> </v>
      </c>
      <c r="X170" s="636" t="str">
        <f t="shared" si="29"/>
        <v/>
      </c>
      <c r="Y170" s="636" t="str">
        <f t="shared" si="30"/>
        <v xml:space="preserve"> </v>
      </c>
      <c r="Z170" s="636" t="str">
        <f t="shared" si="31"/>
        <v xml:space="preserve"> </v>
      </c>
      <c r="AA170" s="636" t="str">
        <f t="shared" si="32"/>
        <v xml:space="preserve"> </v>
      </c>
      <c r="AB170" s="637" t="str">
        <f t="shared" si="33"/>
        <v xml:space="preserve"> </v>
      </c>
      <c r="AH170" s="38">
        <f t="shared" si="34"/>
        <v>0</v>
      </c>
      <c r="AK170" s="38">
        <f t="shared" si="35"/>
        <v>0</v>
      </c>
    </row>
    <row r="171" spans="1:37" x14ac:dyDescent="0.25">
      <c r="A171" s="638"/>
      <c r="B171" s="639"/>
      <c r="C171" s="626"/>
      <c r="D171" s="638"/>
      <c r="E171" s="640"/>
      <c r="F171" s="640"/>
      <c r="G171" s="640"/>
      <c r="H171" s="624"/>
      <c r="I171" s="624"/>
      <c r="J171" s="629"/>
      <c r="K171" s="629"/>
      <c r="L171" s="642"/>
      <c r="M171" s="642"/>
      <c r="N171" s="640"/>
      <c r="O171" s="632" t="str">
        <f t="shared" si="24"/>
        <v/>
      </c>
      <c r="P171" s="640"/>
      <c r="Q171" s="643"/>
      <c r="R171" s="643"/>
      <c r="S171" s="634" t="str">
        <f t="shared" si="25"/>
        <v/>
      </c>
      <c r="T171" s="634" t="str">
        <f t="shared" si="26"/>
        <v/>
      </c>
      <c r="U171" s="644"/>
      <c r="V171" s="636" t="str">
        <f t="shared" si="27"/>
        <v xml:space="preserve"> </v>
      </c>
      <c r="W171" s="636" t="str">
        <f t="shared" si="28"/>
        <v xml:space="preserve"> </v>
      </c>
      <c r="X171" s="636" t="str">
        <f t="shared" si="29"/>
        <v/>
      </c>
      <c r="Y171" s="636" t="str">
        <f t="shared" si="30"/>
        <v xml:space="preserve"> </v>
      </c>
      <c r="Z171" s="636" t="str">
        <f t="shared" si="31"/>
        <v xml:space="preserve"> </v>
      </c>
      <c r="AA171" s="636" t="str">
        <f t="shared" si="32"/>
        <v xml:space="preserve"> </v>
      </c>
      <c r="AB171" s="637" t="str">
        <f t="shared" si="33"/>
        <v xml:space="preserve"> </v>
      </c>
      <c r="AH171" s="38">
        <f t="shared" si="34"/>
        <v>0</v>
      </c>
      <c r="AK171" s="38">
        <f t="shared" si="35"/>
        <v>0</v>
      </c>
    </row>
    <row r="172" spans="1:37" x14ac:dyDescent="0.25">
      <c r="A172" s="638"/>
      <c r="B172" s="639"/>
      <c r="C172" s="626"/>
      <c r="D172" s="638"/>
      <c r="E172" s="640"/>
      <c r="F172" s="640"/>
      <c r="G172" s="640"/>
      <c r="H172" s="624"/>
      <c r="I172" s="624"/>
      <c r="J172" s="629"/>
      <c r="K172" s="629"/>
      <c r="L172" s="642"/>
      <c r="M172" s="642"/>
      <c r="N172" s="640"/>
      <c r="O172" s="632" t="str">
        <f t="shared" si="24"/>
        <v/>
      </c>
      <c r="P172" s="640"/>
      <c r="Q172" s="643"/>
      <c r="R172" s="643"/>
      <c r="S172" s="634" t="str">
        <f t="shared" si="25"/>
        <v/>
      </c>
      <c r="T172" s="634" t="str">
        <f t="shared" si="26"/>
        <v/>
      </c>
      <c r="U172" s="644"/>
      <c r="V172" s="636" t="str">
        <f t="shared" si="27"/>
        <v xml:space="preserve"> </v>
      </c>
      <c r="W172" s="636" t="str">
        <f t="shared" si="28"/>
        <v xml:space="preserve"> </v>
      </c>
      <c r="X172" s="636" t="str">
        <f t="shared" si="29"/>
        <v/>
      </c>
      <c r="Y172" s="636" t="str">
        <f t="shared" si="30"/>
        <v xml:space="preserve"> </v>
      </c>
      <c r="Z172" s="636" t="str">
        <f t="shared" si="31"/>
        <v xml:space="preserve"> </v>
      </c>
      <c r="AA172" s="636" t="str">
        <f t="shared" si="32"/>
        <v xml:space="preserve"> </v>
      </c>
      <c r="AB172" s="637" t="str">
        <f t="shared" si="33"/>
        <v xml:space="preserve"> </v>
      </c>
      <c r="AH172" s="38">
        <f t="shared" si="34"/>
        <v>0</v>
      </c>
      <c r="AK172" s="38">
        <f t="shared" si="35"/>
        <v>0</v>
      </c>
    </row>
    <row r="173" spans="1:37" x14ac:dyDescent="0.25">
      <c r="A173" s="638"/>
      <c r="B173" s="639"/>
      <c r="C173" s="626"/>
      <c r="D173" s="638"/>
      <c r="E173" s="640"/>
      <c r="F173" s="640"/>
      <c r="G173" s="640"/>
      <c r="H173" s="624"/>
      <c r="I173" s="624"/>
      <c r="J173" s="629"/>
      <c r="K173" s="629"/>
      <c r="L173" s="642"/>
      <c r="M173" s="642"/>
      <c r="N173" s="640"/>
      <c r="O173" s="632" t="str">
        <f t="shared" si="24"/>
        <v/>
      </c>
      <c r="P173" s="640"/>
      <c r="Q173" s="643"/>
      <c r="R173" s="643"/>
      <c r="S173" s="634" t="str">
        <f t="shared" si="25"/>
        <v/>
      </c>
      <c r="T173" s="634" t="str">
        <f t="shared" si="26"/>
        <v/>
      </c>
      <c r="U173" s="644"/>
      <c r="V173" s="636" t="str">
        <f t="shared" si="27"/>
        <v xml:space="preserve"> </v>
      </c>
      <c r="W173" s="636" t="str">
        <f t="shared" si="28"/>
        <v xml:space="preserve"> </v>
      </c>
      <c r="X173" s="636" t="str">
        <f t="shared" si="29"/>
        <v/>
      </c>
      <c r="Y173" s="636" t="str">
        <f t="shared" si="30"/>
        <v xml:space="preserve"> </v>
      </c>
      <c r="Z173" s="636" t="str">
        <f t="shared" si="31"/>
        <v xml:space="preserve"> </v>
      </c>
      <c r="AA173" s="636" t="str">
        <f t="shared" si="32"/>
        <v xml:space="preserve"> </v>
      </c>
      <c r="AB173" s="637" t="str">
        <f t="shared" si="33"/>
        <v xml:space="preserve"> </v>
      </c>
      <c r="AH173" s="38">
        <f t="shared" si="34"/>
        <v>0</v>
      </c>
      <c r="AK173" s="38">
        <f t="shared" si="35"/>
        <v>0</v>
      </c>
    </row>
    <row r="174" spans="1:37" x14ac:dyDescent="0.25">
      <c r="A174" s="638"/>
      <c r="B174" s="639"/>
      <c r="C174" s="626"/>
      <c r="D174" s="638"/>
      <c r="E174" s="640"/>
      <c r="F174" s="640"/>
      <c r="G174" s="640"/>
      <c r="H174" s="624"/>
      <c r="I174" s="624"/>
      <c r="J174" s="629"/>
      <c r="K174" s="629"/>
      <c r="L174" s="642"/>
      <c r="M174" s="642"/>
      <c r="N174" s="640"/>
      <c r="O174" s="632" t="str">
        <f t="shared" si="24"/>
        <v/>
      </c>
      <c r="P174" s="640"/>
      <c r="Q174" s="643"/>
      <c r="R174" s="643"/>
      <c r="S174" s="634" t="str">
        <f t="shared" si="25"/>
        <v/>
      </c>
      <c r="T174" s="634" t="str">
        <f t="shared" si="26"/>
        <v/>
      </c>
      <c r="U174" s="644"/>
      <c r="V174" s="636" t="str">
        <f t="shared" si="27"/>
        <v xml:space="preserve"> </v>
      </c>
      <c r="W174" s="636" t="str">
        <f t="shared" si="28"/>
        <v xml:space="preserve"> </v>
      </c>
      <c r="X174" s="636" t="str">
        <f t="shared" si="29"/>
        <v/>
      </c>
      <c r="Y174" s="636" t="str">
        <f t="shared" si="30"/>
        <v xml:space="preserve"> </v>
      </c>
      <c r="Z174" s="636" t="str">
        <f t="shared" si="31"/>
        <v xml:space="preserve"> </v>
      </c>
      <c r="AA174" s="636" t="str">
        <f t="shared" si="32"/>
        <v xml:space="preserve"> </v>
      </c>
      <c r="AB174" s="637" t="str">
        <f t="shared" si="33"/>
        <v xml:space="preserve"> </v>
      </c>
      <c r="AH174" s="38">
        <f t="shared" si="34"/>
        <v>0</v>
      </c>
      <c r="AK174" s="38">
        <f t="shared" si="35"/>
        <v>0</v>
      </c>
    </row>
    <row r="175" spans="1:37" x14ac:dyDescent="0.25">
      <c r="A175" s="638"/>
      <c r="B175" s="639"/>
      <c r="C175" s="626"/>
      <c r="D175" s="638"/>
      <c r="E175" s="640"/>
      <c r="F175" s="640"/>
      <c r="G175" s="640"/>
      <c r="H175" s="624"/>
      <c r="I175" s="624"/>
      <c r="J175" s="629"/>
      <c r="K175" s="629"/>
      <c r="L175" s="642"/>
      <c r="M175" s="642"/>
      <c r="N175" s="640"/>
      <c r="O175" s="632" t="str">
        <f t="shared" si="24"/>
        <v/>
      </c>
      <c r="P175" s="640"/>
      <c r="Q175" s="643"/>
      <c r="R175" s="643"/>
      <c r="S175" s="634" t="str">
        <f t="shared" si="25"/>
        <v/>
      </c>
      <c r="T175" s="634" t="str">
        <f t="shared" si="26"/>
        <v/>
      </c>
      <c r="U175" s="644"/>
      <c r="V175" s="636" t="str">
        <f t="shared" si="27"/>
        <v xml:space="preserve"> </v>
      </c>
      <c r="W175" s="636" t="str">
        <f t="shared" si="28"/>
        <v xml:space="preserve"> </v>
      </c>
      <c r="X175" s="636" t="str">
        <f t="shared" si="29"/>
        <v/>
      </c>
      <c r="Y175" s="636" t="str">
        <f t="shared" si="30"/>
        <v xml:space="preserve"> </v>
      </c>
      <c r="Z175" s="636" t="str">
        <f t="shared" si="31"/>
        <v xml:space="preserve"> </v>
      </c>
      <c r="AA175" s="636" t="str">
        <f t="shared" si="32"/>
        <v xml:space="preserve"> </v>
      </c>
      <c r="AB175" s="637" t="str">
        <f t="shared" si="33"/>
        <v xml:space="preserve"> </v>
      </c>
      <c r="AH175" s="38">
        <f t="shared" si="34"/>
        <v>0</v>
      </c>
      <c r="AK175" s="38">
        <f t="shared" si="35"/>
        <v>0</v>
      </c>
    </row>
    <row r="176" spans="1:37" x14ac:dyDescent="0.25">
      <c r="A176" s="638"/>
      <c r="B176" s="639"/>
      <c r="C176" s="626"/>
      <c r="D176" s="638"/>
      <c r="E176" s="640"/>
      <c r="F176" s="640"/>
      <c r="G176" s="640"/>
      <c r="H176" s="624"/>
      <c r="I176" s="624"/>
      <c r="J176" s="629"/>
      <c r="K176" s="629"/>
      <c r="L176" s="642"/>
      <c r="M176" s="642"/>
      <c r="N176" s="640"/>
      <c r="O176" s="632" t="str">
        <f t="shared" si="24"/>
        <v/>
      </c>
      <c r="P176" s="640"/>
      <c r="Q176" s="643"/>
      <c r="R176" s="643"/>
      <c r="S176" s="634" t="str">
        <f t="shared" si="25"/>
        <v/>
      </c>
      <c r="T176" s="634" t="str">
        <f t="shared" si="26"/>
        <v/>
      </c>
      <c r="U176" s="644"/>
      <c r="V176" s="636" t="str">
        <f t="shared" si="27"/>
        <v xml:space="preserve"> </v>
      </c>
      <c r="W176" s="636" t="str">
        <f t="shared" si="28"/>
        <v xml:space="preserve"> </v>
      </c>
      <c r="X176" s="636" t="str">
        <f t="shared" si="29"/>
        <v/>
      </c>
      <c r="Y176" s="636" t="str">
        <f t="shared" si="30"/>
        <v xml:space="preserve"> </v>
      </c>
      <c r="Z176" s="636" t="str">
        <f t="shared" si="31"/>
        <v xml:space="preserve"> </v>
      </c>
      <c r="AA176" s="636" t="str">
        <f t="shared" si="32"/>
        <v xml:space="preserve"> </v>
      </c>
      <c r="AB176" s="637" t="str">
        <f t="shared" si="33"/>
        <v xml:space="preserve"> </v>
      </c>
      <c r="AH176" s="38">
        <f t="shared" si="34"/>
        <v>0</v>
      </c>
      <c r="AK176" s="38">
        <f t="shared" si="35"/>
        <v>0</v>
      </c>
    </row>
    <row r="177" spans="1:37" x14ac:dyDescent="0.25">
      <c r="A177" s="638"/>
      <c r="B177" s="639"/>
      <c r="C177" s="626"/>
      <c r="D177" s="638"/>
      <c r="E177" s="640"/>
      <c r="F177" s="640"/>
      <c r="G177" s="640"/>
      <c r="H177" s="624"/>
      <c r="I177" s="624"/>
      <c r="J177" s="629"/>
      <c r="K177" s="629"/>
      <c r="L177" s="642"/>
      <c r="M177" s="642"/>
      <c r="N177" s="640"/>
      <c r="O177" s="632" t="str">
        <f t="shared" si="24"/>
        <v/>
      </c>
      <c r="P177" s="640"/>
      <c r="Q177" s="643"/>
      <c r="R177" s="643"/>
      <c r="S177" s="634" t="str">
        <f t="shared" si="25"/>
        <v/>
      </c>
      <c r="T177" s="634" t="str">
        <f t="shared" si="26"/>
        <v/>
      </c>
      <c r="U177" s="644"/>
      <c r="V177" s="636" t="str">
        <f t="shared" si="27"/>
        <v xml:space="preserve"> </v>
      </c>
      <c r="W177" s="636" t="str">
        <f t="shared" si="28"/>
        <v xml:space="preserve"> </v>
      </c>
      <c r="X177" s="636" t="str">
        <f t="shared" si="29"/>
        <v/>
      </c>
      <c r="Y177" s="636" t="str">
        <f t="shared" si="30"/>
        <v xml:space="preserve"> </v>
      </c>
      <c r="Z177" s="636" t="str">
        <f t="shared" si="31"/>
        <v xml:space="preserve"> </v>
      </c>
      <c r="AA177" s="636" t="str">
        <f t="shared" si="32"/>
        <v xml:space="preserve"> </v>
      </c>
      <c r="AB177" s="637" t="str">
        <f t="shared" si="33"/>
        <v xml:space="preserve"> </v>
      </c>
      <c r="AH177" s="38">
        <f t="shared" si="34"/>
        <v>0</v>
      </c>
      <c r="AK177" s="38">
        <f t="shared" si="35"/>
        <v>0</v>
      </c>
    </row>
    <row r="178" spans="1:37" x14ac:dyDescent="0.25">
      <c r="A178" s="638"/>
      <c r="B178" s="639"/>
      <c r="C178" s="626"/>
      <c r="D178" s="638"/>
      <c r="E178" s="640"/>
      <c r="F178" s="640"/>
      <c r="G178" s="640"/>
      <c r="H178" s="624"/>
      <c r="I178" s="624"/>
      <c r="J178" s="629"/>
      <c r="K178" s="629"/>
      <c r="L178" s="642"/>
      <c r="M178" s="642"/>
      <c r="N178" s="640"/>
      <c r="O178" s="632" t="str">
        <f t="shared" si="24"/>
        <v/>
      </c>
      <c r="P178" s="640"/>
      <c r="Q178" s="643"/>
      <c r="R178" s="643"/>
      <c r="S178" s="634" t="str">
        <f t="shared" si="25"/>
        <v/>
      </c>
      <c r="T178" s="634" t="str">
        <f t="shared" si="26"/>
        <v/>
      </c>
      <c r="U178" s="644"/>
      <c r="V178" s="636" t="str">
        <f t="shared" si="27"/>
        <v xml:space="preserve"> </v>
      </c>
      <c r="W178" s="636" t="str">
        <f t="shared" si="28"/>
        <v xml:space="preserve"> </v>
      </c>
      <c r="X178" s="636" t="str">
        <f t="shared" si="29"/>
        <v/>
      </c>
      <c r="Y178" s="636" t="str">
        <f t="shared" si="30"/>
        <v xml:space="preserve"> </v>
      </c>
      <c r="Z178" s="636" t="str">
        <f t="shared" si="31"/>
        <v xml:space="preserve"> </v>
      </c>
      <c r="AA178" s="636" t="str">
        <f t="shared" si="32"/>
        <v xml:space="preserve"> </v>
      </c>
      <c r="AB178" s="637" t="str">
        <f t="shared" si="33"/>
        <v xml:space="preserve"> </v>
      </c>
      <c r="AH178" s="38">
        <f t="shared" si="34"/>
        <v>0</v>
      </c>
      <c r="AK178" s="38">
        <f t="shared" si="35"/>
        <v>0</v>
      </c>
    </row>
    <row r="179" spans="1:37" x14ac:dyDescent="0.25">
      <c r="A179" s="638"/>
      <c r="B179" s="639"/>
      <c r="C179" s="626"/>
      <c r="D179" s="638"/>
      <c r="E179" s="640"/>
      <c r="F179" s="640"/>
      <c r="G179" s="640"/>
      <c r="H179" s="624"/>
      <c r="I179" s="624"/>
      <c r="J179" s="629"/>
      <c r="K179" s="629"/>
      <c r="L179" s="642"/>
      <c r="M179" s="642"/>
      <c r="N179" s="640"/>
      <c r="O179" s="632" t="str">
        <f t="shared" si="24"/>
        <v/>
      </c>
      <c r="P179" s="640"/>
      <c r="Q179" s="643"/>
      <c r="R179" s="643"/>
      <c r="S179" s="634" t="str">
        <f t="shared" si="25"/>
        <v/>
      </c>
      <c r="T179" s="634" t="str">
        <f t="shared" si="26"/>
        <v/>
      </c>
      <c r="U179" s="644"/>
      <c r="V179" s="636" t="str">
        <f t="shared" si="27"/>
        <v xml:space="preserve"> </v>
      </c>
      <c r="W179" s="636" t="str">
        <f t="shared" si="28"/>
        <v xml:space="preserve"> </v>
      </c>
      <c r="X179" s="636" t="str">
        <f t="shared" si="29"/>
        <v/>
      </c>
      <c r="Y179" s="636" t="str">
        <f t="shared" si="30"/>
        <v xml:space="preserve"> </v>
      </c>
      <c r="Z179" s="636" t="str">
        <f t="shared" si="31"/>
        <v xml:space="preserve"> </v>
      </c>
      <c r="AA179" s="636" t="str">
        <f t="shared" si="32"/>
        <v xml:space="preserve"> </v>
      </c>
      <c r="AB179" s="637" t="str">
        <f t="shared" si="33"/>
        <v xml:space="preserve"> </v>
      </c>
      <c r="AH179" s="38">
        <f t="shared" si="34"/>
        <v>0</v>
      </c>
      <c r="AK179" s="38">
        <f t="shared" si="35"/>
        <v>0</v>
      </c>
    </row>
    <row r="180" spans="1:37" x14ac:dyDescent="0.25">
      <c r="A180" s="638"/>
      <c r="B180" s="639"/>
      <c r="C180" s="626"/>
      <c r="D180" s="638"/>
      <c r="E180" s="640"/>
      <c r="F180" s="640"/>
      <c r="G180" s="640"/>
      <c r="H180" s="624"/>
      <c r="I180" s="624"/>
      <c r="J180" s="629"/>
      <c r="K180" s="629"/>
      <c r="L180" s="642"/>
      <c r="M180" s="642"/>
      <c r="N180" s="640"/>
      <c r="O180" s="632" t="str">
        <f t="shared" si="24"/>
        <v/>
      </c>
      <c r="P180" s="640"/>
      <c r="Q180" s="643"/>
      <c r="R180" s="643"/>
      <c r="S180" s="634" t="str">
        <f t="shared" si="25"/>
        <v/>
      </c>
      <c r="T180" s="634" t="str">
        <f t="shared" si="26"/>
        <v/>
      </c>
      <c r="U180" s="644"/>
      <c r="V180" s="636" t="str">
        <f t="shared" si="27"/>
        <v xml:space="preserve"> </v>
      </c>
      <c r="W180" s="636" t="str">
        <f t="shared" si="28"/>
        <v xml:space="preserve"> </v>
      </c>
      <c r="X180" s="636" t="str">
        <f t="shared" si="29"/>
        <v/>
      </c>
      <c r="Y180" s="636" t="str">
        <f t="shared" si="30"/>
        <v xml:space="preserve"> </v>
      </c>
      <c r="Z180" s="636" t="str">
        <f t="shared" si="31"/>
        <v xml:space="preserve"> </v>
      </c>
      <c r="AA180" s="636" t="str">
        <f t="shared" si="32"/>
        <v xml:space="preserve"> </v>
      </c>
      <c r="AB180" s="637" t="str">
        <f t="shared" si="33"/>
        <v xml:space="preserve"> </v>
      </c>
      <c r="AH180" s="38">
        <f t="shared" si="34"/>
        <v>0</v>
      </c>
      <c r="AK180" s="38">
        <f t="shared" si="35"/>
        <v>0</v>
      </c>
    </row>
    <row r="181" spans="1:37" x14ac:dyDescent="0.25">
      <c r="A181" s="638"/>
      <c r="B181" s="639"/>
      <c r="C181" s="626"/>
      <c r="D181" s="638"/>
      <c r="E181" s="640"/>
      <c r="F181" s="640"/>
      <c r="G181" s="640"/>
      <c r="H181" s="624"/>
      <c r="I181" s="624"/>
      <c r="J181" s="629"/>
      <c r="K181" s="629"/>
      <c r="L181" s="642"/>
      <c r="M181" s="642"/>
      <c r="N181" s="640"/>
      <c r="O181" s="632" t="str">
        <f t="shared" si="24"/>
        <v/>
      </c>
      <c r="P181" s="640"/>
      <c r="Q181" s="643"/>
      <c r="R181" s="643"/>
      <c r="S181" s="634" t="str">
        <f t="shared" si="25"/>
        <v/>
      </c>
      <c r="T181" s="634" t="str">
        <f t="shared" si="26"/>
        <v/>
      </c>
      <c r="U181" s="644"/>
      <c r="V181" s="636" t="str">
        <f t="shared" si="27"/>
        <v xml:space="preserve"> </v>
      </c>
      <c r="W181" s="636" t="str">
        <f t="shared" si="28"/>
        <v xml:space="preserve"> </v>
      </c>
      <c r="X181" s="636" t="str">
        <f t="shared" si="29"/>
        <v/>
      </c>
      <c r="Y181" s="636" t="str">
        <f t="shared" si="30"/>
        <v xml:space="preserve"> </v>
      </c>
      <c r="Z181" s="636" t="str">
        <f t="shared" si="31"/>
        <v xml:space="preserve"> </v>
      </c>
      <c r="AA181" s="636" t="str">
        <f t="shared" si="32"/>
        <v xml:space="preserve"> </v>
      </c>
      <c r="AB181" s="637" t="str">
        <f t="shared" si="33"/>
        <v xml:space="preserve"> </v>
      </c>
      <c r="AH181" s="38">
        <f t="shared" si="34"/>
        <v>0</v>
      </c>
      <c r="AK181" s="38">
        <f t="shared" si="35"/>
        <v>0</v>
      </c>
    </row>
    <row r="182" spans="1:37" x14ac:dyDescent="0.25">
      <c r="A182" s="638"/>
      <c r="B182" s="639"/>
      <c r="C182" s="626"/>
      <c r="D182" s="638"/>
      <c r="E182" s="640"/>
      <c r="F182" s="640"/>
      <c r="G182" s="640"/>
      <c r="H182" s="624"/>
      <c r="I182" s="624"/>
      <c r="J182" s="629"/>
      <c r="K182" s="629"/>
      <c r="L182" s="642"/>
      <c r="M182" s="642"/>
      <c r="N182" s="640"/>
      <c r="O182" s="632" t="str">
        <f t="shared" si="24"/>
        <v/>
      </c>
      <c r="P182" s="640"/>
      <c r="Q182" s="643"/>
      <c r="R182" s="643"/>
      <c r="S182" s="634" t="str">
        <f t="shared" si="25"/>
        <v/>
      </c>
      <c r="T182" s="634" t="str">
        <f t="shared" si="26"/>
        <v/>
      </c>
      <c r="U182" s="644"/>
      <c r="V182" s="636" t="str">
        <f t="shared" si="27"/>
        <v xml:space="preserve"> </v>
      </c>
      <c r="W182" s="636" t="str">
        <f t="shared" si="28"/>
        <v xml:space="preserve"> </v>
      </c>
      <c r="X182" s="636" t="str">
        <f t="shared" si="29"/>
        <v/>
      </c>
      <c r="Y182" s="636" t="str">
        <f t="shared" si="30"/>
        <v xml:space="preserve"> </v>
      </c>
      <c r="Z182" s="636" t="str">
        <f t="shared" si="31"/>
        <v xml:space="preserve"> </v>
      </c>
      <c r="AA182" s="636" t="str">
        <f t="shared" si="32"/>
        <v xml:space="preserve"> </v>
      </c>
      <c r="AB182" s="637" t="str">
        <f t="shared" si="33"/>
        <v xml:space="preserve"> </v>
      </c>
      <c r="AH182" s="38">
        <f t="shared" si="34"/>
        <v>0</v>
      </c>
      <c r="AK182" s="38">
        <f t="shared" si="35"/>
        <v>0</v>
      </c>
    </row>
    <row r="183" spans="1:37" x14ac:dyDescent="0.25">
      <c r="A183" s="638"/>
      <c r="B183" s="639"/>
      <c r="C183" s="626"/>
      <c r="D183" s="638"/>
      <c r="E183" s="640"/>
      <c r="F183" s="640"/>
      <c r="G183" s="640"/>
      <c r="H183" s="624"/>
      <c r="I183" s="624"/>
      <c r="J183" s="629"/>
      <c r="K183" s="629"/>
      <c r="L183" s="642"/>
      <c r="M183" s="642"/>
      <c r="N183" s="640"/>
      <c r="O183" s="632" t="str">
        <f t="shared" si="24"/>
        <v/>
      </c>
      <c r="P183" s="640"/>
      <c r="Q183" s="643"/>
      <c r="R183" s="643"/>
      <c r="S183" s="634" t="str">
        <f t="shared" si="25"/>
        <v/>
      </c>
      <c r="T183" s="634" t="str">
        <f t="shared" si="26"/>
        <v/>
      </c>
      <c r="U183" s="644"/>
      <c r="V183" s="636" t="str">
        <f t="shared" si="27"/>
        <v xml:space="preserve"> </v>
      </c>
      <c r="W183" s="636" t="str">
        <f t="shared" si="28"/>
        <v xml:space="preserve"> </v>
      </c>
      <c r="X183" s="636" t="str">
        <f t="shared" si="29"/>
        <v/>
      </c>
      <c r="Y183" s="636" t="str">
        <f t="shared" si="30"/>
        <v xml:space="preserve"> </v>
      </c>
      <c r="Z183" s="636" t="str">
        <f t="shared" si="31"/>
        <v xml:space="preserve"> </v>
      </c>
      <c r="AA183" s="636" t="str">
        <f t="shared" si="32"/>
        <v xml:space="preserve"> </v>
      </c>
      <c r="AB183" s="637" t="str">
        <f t="shared" si="33"/>
        <v xml:space="preserve"> </v>
      </c>
      <c r="AH183" s="38">
        <f t="shared" si="34"/>
        <v>0</v>
      </c>
      <c r="AK183" s="38">
        <f t="shared" si="35"/>
        <v>0</v>
      </c>
    </row>
    <row r="184" spans="1:37" x14ac:dyDescent="0.25">
      <c r="A184" s="638"/>
      <c r="B184" s="639"/>
      <c r="C184" s="626"/>
      <c r="D184" s="638"/>
      <c r="E184" s="640"/>
      <c r="F184" s="640"/>
      <c r="G184" s="640"/>
      <c r="H184" s="624"/>
      <c r="I184" s="624"/>
      <c r="J184" s="629"/>
      <c r="K184" s="629"/>
      <c r="L184" s="642"/>
      <c r="M184" s="642"/>
      <c r="N184" s="640"/>
      <c r="O184" s="632" t="str">
        <f t="shared" si="24"/>
        <v/>
      </c>
      <c r="P184" s="640"/>
      <c r="Q184" s="643"/>
      <c r="R184" s="643"/>
      <c r="S184" s="634" t="str">
        <f t="shared" si="25"/>
        <v/>
      </c>
      <c r="T184" s="634" t="str">
        <f t="shared" si="26"/>
        <v/>
      </c>
      <c r="U184" s="644"/>
      <c r="V184" s="636" t="str">
        <f t="shared" si="27"/>
        <v xml:space="preserve"> </v>
      </c>
      <c r="W184" s="636" t="str">
        <f t="shared" si="28"/>
        <v xml:space="preserve"> </v>
      </c>
      <c r="X184" s="636" t="str">
        <f t="shared" si="29"/>
        <v/>
      </c>
      <c r="Y184" s="636" t="str">
        <f t="shared" si="30"/>
        <v xml:space="preserve"> </v>
      </c>
      <c r="Z184" s="636" t="str">
        <f t="shared" si="31"/>
        <v xml:space="preserve"> </v>
      </c>
      <c r="AA184" s="636" t="str">
        <f t="shared" si="32"/>
        <v xml:space="preserve"> </v>
      </c>
      <c r="AB184" s="637" t="str">
        <f t="shared" si="33"/>
        <v xml:space="preserve"> </v>
      </c>
      <c r="AH184" s="38">
        <f t="shared" si="34"/>
        <v>0</v>
      </c>
      <c r="AK184" s="38">
        <f t="shared" si="35"/>
        <v>0</v>
      </c>
    </row>
    <row r="185" spans="1:37" x14ac:dyDescent="0.25">
      <c r="A185" s="638"/>
      <c r="B185" s="639"/>
      <c r="C185" s="626"/>
      <c r="D185" s="638"/>
      <c r="E185" s="640"/>
      <c r="F185" s="640"/>
      <c r="G185" s="640"/>
      <c r="H185" s="624"/>
      <c r="I185" s="624"/>
      <c r="J185" s="629"/>
      <c r="K185" s="629"/>
      <c r="L185" s="642"/>
      <c r="M185" s="642"/>
      <c r="N185" s="640"/>
      <c r="O185" s="632" t="str">
        <f t="shared" si="24"/>
        <v/>
      </c>
      <c r="P185" s="640"/>
      <c r="Q185" s="643"/>
      <c r="R185" s="643"/>
      <c r="S185" s="634" t="str">
        <f t="shared" si="25"/>
        <v/>
      </c>
      <c r="T185" s="634" t="str">
        <f t="shared" si="26"/>
        <v/>
      </c>
      <c r="U185" s="644"/>
      <c r="V185" s="636" t="str">
        <f t="shared" si="27"/>
        <v xml:space="preserve"> </v>
      </c>
      <c r="W185" s="636" t="str">
        <f t="shared" si="28"/>
        <v xml:space="preserve"> </v>
      </c>
      <c r="X185" s="636" t="str">
        <f t="shared" si="29"/>
        <v/>
      </c>
      <c r="Y185" s="636" t="str">
        <f t="shared" si="30"/>
        <v xml:space="preserve"> </v>
      </c>
      <c r="Z185" s="636" t="str">
        <f t="shared" si="31"/>
        <v xml:space="preserve"> </v>
      </c>
      <c r="AA185" s="636" t="str">
        <f t="shared" si="32"/>
        <v xml:space="preserve"> </v>
      </c>
      <c r="AB185" s="637" t="str">
        <f t="shared" si="33"/>
        <v xml:space="preserve"> </v>
      </c>
      <c r="AH185" s="38">
        <f t="shared" si="34"/>
        <v>0</v>
      </c>
      <c r="AK185" s="38">
        <f t="shared" si="35"/>
        <v>0</v>
      </c>
    </row>
    <row r="186" spans="1:37" x14ac:dyDescent="0.25">
      <c r="A186" s="638"/>
      <c r="B186" s="639"/>
      <c r="C186" s="626"/>
      <c r="D186" s="638"/>
      <c r="E186" s="640"/>
      <c r="F186" s="640"/>
      <c r="G186" s="640"/>
      <c r="H186" s="624"/>
      <c r="I186" s="624"/>
      <c r="J186" s="629"/>
      <c r="K186" s="629"/>
      <c r="L186" s="642"/>
      <c r="M186" s="642"/>
      <c r="N186" s="640"/>
      <c r="O186" s="632" t="str">
        <f t="shared" si="24"/>
        <v/>
      </c>
      <c r="P186" s="640"/>
      <c r="Q186" s="643"/>
      <c r="R186" s="643"/>
      <c r="S186" s="634" t="str">
        <f t="shared" si="25"/>
        <v/>
      </c>
      <c r="T186" s="634" t="str">
        <f t="shared" si="26"/>
        <v/>
      </c>
      <c r="U186" s="644"/>
      <c r="V186" s="636" t="str">
        <f t="shared" si="27"/>
        <v xml:space="preserve"> </v>
      </c>
      <c r="W186" s="636" t="str">
        <f t="shared" si="28"/>
        <v xml:space="preserve"> </v>
      </c>
      <c r="X186" s="636" t="str">
        <f t="shared" si="29"/>
        <v/>
      </c>
      <c r="Y186" s="636" t="str">
        <f t="shared" si="30"/>
        <v xml:space="preserve"> </v>
      </c>
      <c r="Z186" s="636" t="str">
        <f t="shared" si="31"/>
        <v xml:space="preserve"> </v>
      </c>
      <c r="AA186" s="636" t="str">
        <f t="shared" si="32"/>
        <v xml:space="preserve"> </v>
      </c>
      <c r="AB186" s="637" t="str">
        <f t="shared" si="33"/>
        <v xml:space="preserve"> </v>
      </c>
      <c r="AH186" s="38">
        <f t="shared" si="34"/>
        <v>0</v>
      </c>
      <c r="AK186" s="38">
        <f t="shared" si="35"/>
        <v>0</v>
      </c>
    </row>
    <row r="187" spans="1:37" x14ac:dyDescent="0.25">
      <c r="A187" s="638"/>
      <c r="B187" s="639"/>
      <c r="C187" s="626"/>
      <c r="D187" s="638"/>
      <c r="E187" s="640"/>
      <c r="F187" s="640"/>
      <c r="G187" s="640"/>
      <c r="H187" s="624"/>
      <c r="I187" s="624"/>
      <c r="J187" s="629"/>
      <c r="K187" s="629"/>
      <c r="L187" s="642"/>
      <c r="M187" s="642"/>
      <c r="N187" s="640"/>
      <c r="O187" s="632" t="str">
        <f t="shared" si="24"/>
        <v/>
      </c>
      <c r="P187" s="640"/>
      <c r="Q187" s="643"/>
      <c r="R187" s="643"/>
      <c r="S187" s="634" t="str">
        <f t="shared" si="25"/>
        <v/>
      </c>
      <c r="T187" s="634" t="str">
        <f t="shared" si="26"/>
        <v/>
      </c>
      <c r="U187" s="644"/>
      <c r="V187" s="636" t="str">
        <f t="shared" si="27"/>
        <v xml:space="preserve"> </v>
      </c>
      <c r="W187" s="636" t="str">
        <f t="shared" si="28"/>
        <v xml:space="preserve"> </v>
      </c>
      <c r="X187" s="636" t="str">
        <f t="shared" si="29"/>
        <v/>
      </c>
      <c r="Y187" s="636" t="str">
        <f t="shared" si="30"/>
        <v xml:space="preserve"> </v>
      </c>
      <c r="Z187" s="636" t="str">
        <f t="shared" si="31"/>
        <v xml:space="preserve"> </v>
      </c>
      <c r="AA187" s="636" t="str">
        <f t="shared" si="32"/>
        <v xml:space="preserve"> </v>
      </c>
      <c r="AB187" s="637" t="str">
        <f t="shared" si="33"/>
        <v xml:space="preserve"> </v>
      </c>
      <c r="AH187" s="38">
        <f t="shared" si="34"/>
        <v>0</v>
      </c>
      <c r="AK187" s="38">
        <f t="shared" si="35"/>
        <v>0</v>
      </c>
    </row>
    <row r="188" spans="1:37" x14ac:dyDescent="0.25">
      <c r="A188" s="638"/>
      <c r="B188" s="639"/>
      <c r="C188" s="626"/>
      <c r="D188" s="638"/>
      <c r="E188" s="640"/>
      <c r="F188" s="640"/>
      <c r="G188" s="640"/>
      <c r="H188" s="624"/>
      <c r="I188" s="624"/>
      <c r="J188" s="629"/>
      <c r="K188" s="629"/>
      <c r="L188" s="642"/>
      <c r="M188" s="642"/>
      <c r="N188" s="640"/>
      <c r="O188" s="632" t="str">
        <f t="shared" si="24"/>
        <v/>
      </c>
      <c r="P188" s="640"/>
      <c r="Q188" s="643"/>
      <c r="R188" s="643"/>
      <c r="S188" s="634" t="str">
        <f t="shared" si="25"/>
        <v/>
      </c>
      <c r="T188" s="634" t="str">
        <f t="shared" si="26"/>
        <v/>
      </c>
      <c r="U188" s="644"/>
      <c r="V188" s="636" t="str">
        <f t="shared" si="27"/>
        <v xml:space="preserve"> </v>
      </c>
      <c r="W188" s="636" t="str">
        <f t="shared" si="28"/>
        <v xml:space="preserve"> </v>
      </c>
      <c r="X188" s="636" t="str">
        <f t="shared" si="29"/>
        <v/>
      </c>
      <c r="Y188" s="636" t="str">
        <f t="shared" si="30"/>
        <v xml:space="preserve"> </v>
      </c>
      <c r="Z188" s="636" t="str">
        <f t="shared" si="31"/>
        <v xml:space="preserve"> </v>
      </c>
      <c r="AA188" s="636" t="str">
        <f t="shared" si="32"/>
        <v xml:space="preserve"> </v>
      </c>
      <c r="AB188" s="637" t="str">
        <f t="shared" si="33"/>
        <v xml:space="preserve"> </v>
      </c>
      <c r="AH188" s="38">
        <f t="shared" si="34"/>
        <v>0</v>
      </c>
      <c r="AK188" s="38">
        <f t="shared" si="35"/>
        <v>0</v>
      </c>
    </row>
    <row r="189" spans="1:37" x14ac:dyDescent="0.25">
      <c r="A189" s="638"/>
      <c r="B189" s="639"/>
      <c r="C189" s="626"/>
      <c r="D189" s="638"/>
      <c r="E189" s="640"/>
      <c r="F189" s="640"/>
      <c r="G189" s="640"/>
      <c r="H189" s="624"/>
      <c r="I189" s="624"/>
      <c r="J189" s="629"/>
      <c r="K189" s="629"/>
      <c r="L189" s="642"/>
      <c r="M189" s="642"/>
      <c r="N189" s="640"/>
      <c r="O189" s="632" t="str">
        <f t="shared" si="24"/>
        <v/>
      </c>
      <c r="P189" s="640"/>
      <c r="Q189" s="643"/>
      <c r="R189" s="643"/>
      <c r="S189" s="634" t="str">
        <f t="shared" si="25"/>
        <v/>
      </c>
      <c r="T189" s="634" t="str">
        <f t="shared" si="26"/>
        <v/>
      </c>
      <c r="U189" s="644"/>
      <c r="V189" s="636" t="str">
        <f t="shared" si="27"/>
        <v xml:space="preserve"> </v>
      </c>
      <c r="W189" s="636" t="str">
        <f t="shared" si="28"/>
        <v xml:space="preserve"> </v>
      </c>
      <c r="X189" s="636" t="str">
        <f t="shared" si="29"/>
        <v/>
      </c>
      <c r="Y189" s="636" t="str">
        <f t="shared" si="30"/>
        <v xml:space="preserve"> </v>
      </c>
      <c r="Z189" s="636" t="str">
        <f t="shared" si="31"/>
        <v xml:space="preserve"> </v>
      </c>
      <c r="AA189" s="636" t="str">
        <f t="shared" si="32"/>
        <v xml:space="preserve"> </v>
      </c>
      <c r="AB189" s="637" t="str">
        <f t="shared" si="33"/>
        <v xml:space="preserve"> </v>
      </c>
      <c r="AH189" s="38">
        <f t="shared" si="34"/>
        <v>0</v>
      </c>
      <c r="AK189" s="38">
        <f t="shared" si="35"/>
        <v>0</v>
      </c>
    </row>
    <row r="190" spans="1:37" x14ac:dyDescent="0.25">
      <c r="A190" s="638"/>
      <c r="B190" s="639"/>
      <c r="C190" s="626"/>
      <c r="D190" s="638"/>
      <c r="E190" s="640"/>
      <c r="F190" s="640"/>
      <c r="G190" s="640"/>
      <c r="H190" s="624"/>
      <c r="I190" s="624"/>
      <c r="J190" s="629"/>
      <c r="K190" s="629"/>
      <c r="L190" s="642"/>
      <c r="M190" s="642"/>
      <c r="N190" s="640"/>
      <c r="O190" s="632" t="str">
        <f t="shared" si="24"/>
        <v/>
      </c>
      <c r="P190" s="640"/>
      <c r="Q190" s="643"/>
      <c r="R190" s="643"/>
      <c r="S190" s="634" t="str">
        <f t="shared" si="25"/>
        <v/>
      </c>
      <c r="T190" s="634" t="str">
        <f t="shared" si="26"/>
        <v/>
      </c>
      <c r="U190" s="644"/>
      <c r="V190" s="636" t="str">
        <f t="shared" si="27"/>
        <v xml:space="preserve"> </v>
      </c>
      <c r="W190" s="636" t="str">
        <f t="shared" si="28"/>
        <v xml:space="preserve"> </v>
      </c>
      <c r="X190" s="636" t="str">
        <f t="shared" si="29"/>
        <v/>
      </c>
      <c r="Y190" s="636" t="str">
        <f t="shared" si="30"/>
        <v xml:space="preserve"> </v>
      </c>
      <c r="Z190" s="636" t="str">
        <f t="shared" si="31"/>
        <v xml:space="preserve"> </v>
      </c>
      <c r="AA190" s="636" t="str">
        <f t="shared" si="32"/>
        <v xml:space="preserve"> </v>
      </c>
      <c r="AB190" s="637" t="str">
        <f t="shared" si="33"/>
        <v xml:space="preserve"> </v>
      </c>
      <c r="AH190" s="38">
        <f t="shared" si="34"/>
        <v>0</v>
      </c>
      <c r="AK190" s="38">
        <f t="shared" si="35"/>
        <v>0</v>
      </c>
    </row>
    <row r="191" spans="1:37" x14ac:dyDescent="0.25">
      <c r="A191" s="638"/>
      <c r="B191" s="639"/>
      <c r="C191" s="626"/>
      <c r="D191" s="638"/>
      <c r="E191" s="640"/>
      <c r="F191" s="640"/>
      <c r="G191" s="640"/>
      <c r="H191" s="624"/>
      <c r="I191" s="624"/>
      <c r="J191" s="629"/>
      <c r="K191" s="629"/>
      <c r="L191" s="642"/>
      <c r="M191" s="642"/>
      <c r="N191" s="640"/>
      <c r="O191" s="632" t="str">
        <f t="shared" si="24"/>
        <v/>
      </c>
      <c r="P191" s="640"/>
      <c r="Q191" s="643"/>
      <c r="R191" s="643"/>
      <c r="S191" s="634" t="str">
        <f t="shared" si="25"/>
        <v/>
      </c>
      <c r="T191" s="634" t="str">
        <f t="shared" si="26"/>
        <v/>
      </c>
      <c r="U191" s="644"/>
      <c r="V191" s="636" t="str">
        <f t="shared" si="27"/>
        <v xml:space="preserve"> </v>
      </c>
      <c r="W191" s="636" t="str">
        <f t="shared" si="28"/>
        <v xml:space="preserve"> </v>
      </c>
      <c r="X191" s="636" t="str">
        <f t="shared" si="29"/>
        <v/>
      </c>
      <c r="Y191" s="636" t="str">
        <f t="shared" si="30"/>
        <v xml:space="preserve"> </v>
      </c>
      <c r="Z191" s="636" t="str">
        <f t="shared" si="31"/>
        <v xml:space="preserve"> </v>
      </c>
      <c r="AA191" s="636" t="str">
        <f t="shared" si="32"/>
        <v xml:space="preserve"> </v>
      </c>
      <c r="AB191" s="637" t="str">
        <f t="shared" si="33"/>
        <v xml:space="preserve"> </v>
      </c>
      <c r="AH191" s="38">
        <f t="shared" si="34"/>
        <v>0</v>
      </c>
      <c r="AK191" s="38">
        <f t="shared" si="35"/>
        <v>0</v>
      </c>
    </row>
    <row r="192" spans="1:37" x14ac:dyDescent="0.25">
      <c r="A192" s="638"/>
      <c r="B192" s="639"/>
      <c r="C192" s="626"/>
      <c r="D192" s="638"/>
      <c r="E192" s="640"/>
      <c r="F192" s="640"/>
      <c r="G192" s="640"/>
      <c r="H192" s="624"/>
      <c r="I192" s="624"/>
      <c r="J192" s="629"/>
      <c r="K192" s="629"/>
      <c r="L192" s="642"/>
      <c r="M192" s="642"/>
      <c r="N192" s="640"/>
      <c r="O192" s="632" t="str">
        <f t="shared" si="24"/>
        <v/>
      </c>
      <c r="P192" s="640"/>
      <c r="Q192" s="643"/>
      <c r="R192" s="643"/>
      <c r="S192" s="634" t="str">
        <f t="shared" si="25"/>
        <v/>
      </c>
      <c r="T192" s="634" t="str">
        <f t="shared" si="26"/>
        <v/>
      </c>
      <c r="U192" s="644"/>
      <c r="V192" s="636" t="str">
        <f t="shared" si="27"/>
        <v xml:space="preserve"> </v>
      </c>
      <c r="W192" s="636" t="str">
        <f t="shared" si="28"/>
        <v xml:space="preserve"> </v>
      </c>
      <c r="X192" s="636" t="str">
        <f t="shared" si="29"/>
        <v/>
      </c>
      <c r="Y192" s="636" t="str">
        <f t="shared" si="30"/>
        <v xml:space="preserve"> </v>
      </c>
      <c r="Z192" s="636" t="str">
        <f t="shared" si="31"/>
        <v xml:space="preserve"> </v>
      </c>
      <c r="AA192" s="636" t="str">
        <f t="shared" si="32"/>
        <v xml:space="preserve"> </v>
      </c>
      <c r="AB192" s="637" t="str">
        <f t="shared" si="33"/>
        <v xml:space="preserve"> </v>
      </c>
      <c r="AH192" s="38">
        <f t="shared" si="34"/>
        <v>0</v>
      </c>
      <c r="AK192" s="38">
        <f t="shared" si="35"/>
        <v>0</v>
      </c>
    </row>
    <row r="193" spans="1:37" x14ac:dyDescent="0.25">
      <c r="A193" s="638"/>
      <c r="B193" s="639"/>
      <c r="C193" s="626"/>
      <c r="D193" s="638"/>
      <c r="E193" s="640"/>
      <c r="F193" s="640"/>
      <c r="G193" s="640"/>
      <c r="H193" s="624"/>
      <c r="I193" s="624"/>
      <c r="J193" s="629"/>
      <c r="K193" s="629"/>
      <c r="L193" s="642"/>
      <c r="M193" s="642"/>
      <c r="N193" s="640"/>
      <c r="O193" s="632" t="str">
        <f t="shared" si="24"/>
        <v/>
      </c>
      <c r="P193" s="640"/>
      <c r="Q193" s="643"/>
      <c r="R193" s="643"/>
      <c r="S193" s="634" t="str">
        <f t="shared" si="25"/>
        <v/>
      </c>
      <c r="T193" s="634" t="str">
        <f t="shared" si="26"/>
        <v/>
      </c>
      <c r="U193" s="644"/>
      <c r="V193" s="636" t="str">
        <f t="shared" si="27"/>
        <v xml:space="preserve"> </v>
      </c>
      <c r="W193" s="636" t="str">
        <f t="shared" si="28"/>
        <v xml:space="preserve"> </v>
      </c>
      <c r="X193" s="636" t="str">
        <f t="shared" si="29"/>
        <v/>
      </c>
      <c r="Y193" s="636" t="str">
        <f t="shared" si="30"/>
        <v xml:space="preserve"> </v>
      </c>
      <c r="Z193" s="636" t="str">
        <f t="shared" si="31"/>
        <v xml:space="preserve"> </v>
      </c>
      <c r="AA193" s="636" t="str">
        <f t="shared" si="32"/>
        <v xml:space="preserve"> </v>
      </c>
      <c r="AB193" s="637" t="str">
        <f t="shared" si="33"/>
        <v xml:space="preserve"> </v>
      </c>
      <c r="AH193" s="38">
        <f t="shared" si="34"/>
        <v>0</v>
      </c>
      <c r="AK193" s="38">
        <f t="shared" si="35"/>
        <v>0</v>
      </c>
    </row>
    <row r="194" spans="1:37" x14ac:dyDescent="0.25">
      <c r="A194" s="638"/>
      <c r="B194" s="639"/>
      <c r="C194" s="626"/>
      <c r="D194" s="638"/>
      <c r="E194" s="640"/>
      <c r="F194" s="640"/>
      <c r="G194" s="640"/>
      <c r="H194" s="624"/>
      <c r="I194" s="624"/>
      <c r="J194" s="629"/>
      <c r="K194" s="629"/>
      <c r="L194" s="642"/>
      <c r="M194" s="642"/>
      <c r="N194" s="640"/>
      <c r="O194" s="632" t="str">
        <f t="shared" si="24"/>
        <v/>
      </c>
      <c r="P194" s="640"/>
      <c r="Q194" s="643"/>
      <c r="R194" s="643"/>
      <c r="S194" s="634" t="str">
        <f t="shared" si="25"/>
        <v/>
      </c>
      <c r="T194" s="634" t="str">
        <f t="shared" si="26"/>
        <v/>
      </c>
      <c r="U194" s="644"/>
      <c r="V194" s="636" t="str">
        <f t="shared" si="27"/>
        <v xml:space="preserve"> </v>
      </c>
      <c r="W194" s="636" t="str">
        <f t="shared" si="28"/>
        <v xml:space="preserve"> </v>
      </c>
      <c r="X194" s="636" t="str">
        <f t="shared" si="29"/>
        <v/>
      </c>
      <c r="Y194" s="636" t="str">
        <f t="shared" si="30"/>
        <v xml:space="preserve"> </v>
      </c>
      <c r="Z194" s="636" t="str">
        <f t="shared" si="31"/>
        <v xml:space="preserve"> </v>
      </c>
      <c r="AA194" s="636" t="str">
        <f t="shared" si="32"/>
        <v xml:space="preserve"> </v>
      </c>
      <c r="AB194" s="637" t="str">
        <f t="shared" si="33"/>
        <v xml:space="preserve"> </v>
      </c>
      <c r="AH194" s="38">
        <f t="shared" si="34"/>
        <v>0</v>
      </c>
      <c r="AK194" s="38">
        <f t="shared" si="35"/>
        <v>0</v>
      </c>
    </row>
    <row r="195" spans="1:37" x14ac:dyDescent="0.25">
      <c r="A195" s="638"/>
      <c r="B195" s="639"/>
      <c r="C195" s="626"/>
      <c r="D195" s="638"/>
      <c r="E195" s="640"/>
      <c r="F195" s="640"/>
      <c r="G195" s="640"/>
      <c r="H195" s="624"/>
      <c r="I195" s="624"/>
      <c r="J195" s="629"/>
      <c r="K195" s="629"/>
      <c r="L195" s="642"/>
      <c r="M195" s="642"/>
      <c r="N195" s="640"/>
      <c r="O195" s="632" t="str">
        <f t="shared" si="24"/>
        <v/>
      </c>
      <c r="P195" s="640"/>
      <c r="Q195" s="643"/>
      <c r="R195" s="643"/>
      <c r="S195" s="634" t="str">
        <f t="shared" si="25"/>
        <v/>
      </c>
      <c r="T195" s="634" t="str">
        <f t="shared" si="26"/>
        <v/>
      </c>
      <c r="U195" s="644"/>
      <c r="V195" s="636" t="str">
        <f t="shared" si="27"/>
        <v xml:space="preserve"> </v>
      </c>
      <c r="W195" s="636" t="str">
        <f t="shared" si="28"/>
        <v xml:space="preserve"> </v>
      </c>
      <c r="X195" s="636" t="str">
        <f t="shared" si="29"/>
        <v/>
      </c>
      <c r="Y195" s="636" t="str">
        <f t="shared" si="30"/>
        <v xml:space="preserve"> </v>
      </c>
      <c r="Z195" s="636" t="str">
        <f t="shared" si="31"/>
        <v xml:space="preserve"> </v>
      </c>
      <c r="AA195" s="636" t="str">
        <f t="shared" si="32"/>
        <v xml:space="preserve"> </v>
      </c>
      <c r="AB195" s="637" t="str">
        <f t="shared" si="33"/>
        <v xml:space="preserve"> </v>
      </c>
      <c r="AH195" s="38">
        <f t="shared" si="34"/>
        <v>0</v>
      </c>
      <c r="AK195" s="38">
        <f t="shared" si="35"/>
        <v>0</v>
      </c>
    </row>
    <row r="196" spans="1:37" x14ac:dyDescent="0.25">
      <c r="A196" s="638"/>
      <c r="B196" s="639"/>
      <c r="C196" s="626"/>
      <c r="D196" s="638"/>
      <c r="E196" s="640"/>
      <c r="F196" s="640"/>
      <c r="G196" s="640"/>
      <c r="H196" s="624"/>
      <c r="I196" s="624"/>
      <c r="J196" s="629"/>
      <c r="K196" s="629"/>
      <c r="L196" s="642"/>
      <c r="M196" s="642"/>
      <c r="N196" s="640"/>
      <c r="O196" s="632" t="str">
        <f t="shared" si="24"/>
        <v/>
      </c>
      <c r="P196" s="640"/>
      <c r="Q196" s="643"/>
      <c r="R196" s="643"/>
      <c r="S196" s="634" t="str">
        <f t="shared" si="25"/>
        <v/>
      </c>
      <c r="T196" s="634" t="str">
        <f t="shared" si="26"/>
        <v/>
      </c>
      <c r="U196" s="644"/>
      <c r="V196" s="636" t="str">
        <f t="shared" si="27"/>
        <v xml:space="preserve"> </v>
      </c>
      <c r="W196" s="636" t="str">
        <f t="shared" si="28"/>
        <v xml:space="preserve"> </v>
      </c>
      <c r="X196" s="636" t="str">
        <f t="shared" si="29"/>
        <v/>
      </c>
      <c r="Y196" s="636" t="str">
        <f t="shared" si="30"/>
        <v xml:space="preserve"> </v>
      </c>
      <c r="Z196" s="636" t="str">
        <f t="shared" si="31"/>
        <v xml:space="preserve"> </v>
      </c>
      <c r="AA196" s="636" t="str">
        <f t="shared" si="32"/>
        <v xml:space="preserve"> </v>
      </c>
      <c r="AB196" s="637" t="str">
        <f t="shared" si="33"/>
        <v xml:space="preserve"> </v>
      </c>
      <c r="AH196" s="38">
        <f t="shared" si="34"/>
        <v>0</v>
      </c>
      <c r="AK196" s="38">
        <f t="shared" si="35"/>
        <v>0</v>
      </c>
    </row>
    <row r="197" spans="1:37" x14ac:dyDescent="0.25">
      <c r="A197" s="638"/>
      <c r="B197" s="639"/>
      <c r="C197" s="626"/>
      <c r="D197" s="638"/>
      <c r="E197" s="640"/>
      <c r="F197" s="640"/>
      <c r="G197" s="640"/>
      <c r="H197" s="624"/>
      <c r="I197" s="624"/>
      <c r="J197" s="629"/>
      <c r="K197" s="629"/>
      <c r="L197" s="642"/>
      <c r="M197" s="642"/>
      <c r="N197" s="640"/>
      <c r="O197" s="632" t="str">
        <f t="shared" si="24"/>
        <v/>
      </c>
      <c r="P197" s="640"/>
      <c r="Q197" s="643"/>
      <c r="R197" s="643"/>
      <c r="S197" s="634" t="str">
        <f t="shared" si="25"/>
        <v/>
      </c>
      <c r="T197" s="634" t="str">
        <f t="shared" si="26"/>
        <v/>
      </c>
      <c r="U197" s="644"/>
      <c r="V197" s="636" t="str">
        <f t="shared" si="27"/>
        <v xml:space="preserve"> </v>
      </c>
      <c r="W197" s="636" t="str">
        <f t="shared" si="28"/>
        <v xml:space="preserve"> </v>
      </c>
      <c r="X197" s="636" t="str">
        <f t="shared" si="29"/>
        <v/>
      </c>
      <c r="Y197" s="636" t="str">
        <f t="shared" si="30"/>
        <v xml:space="preserve"> </v>
      </c>
      <c r="Z197" s="636" t="str">
        <f t="shared" si="31"/>
        <v xml:space="preserve"> </v>
      </c>
      <c r="AA197" s="636" t="str">
        <f t="shared" si="32"/>
        <v xml:space="preserve"> </v>
      </c>
      <c r="AB197" s="637" t="str">
        <f t="shared" si="33"/>
        <v xml:space="preserve"> </v>
      </c>
      <c r="AH197" s="38">
        <f t="shared" si="34"/>
        <v>0</v>
      </c>
      <c r="AK197" s="38">
        <f t="shared" si="35"/>
        <v>0</v>
      </c>
    </row>
    <row r="198" spans="1:37" x14ac:dyDescent="0.25">
      <c r="A198" s="638"/>
      <c r="B198" s="639"/>
      <c r="C198" s="626"/>
      <c r="D198" s="638"/>
      <c r="E198" s="640"/>
      <c r="F198" s="640"/>
      <c r="G198" s="640"/>
      <c r="H198" s="624"/>
      <c r="I198" s="624"/>
      <c r="J198" s="629"/>
      <c r="K198" s="629"/>
      <c r="L198" s="642"/>
      <c r="M198" s="642"/>
      <c r="N198" s="640"/>
      <c r="O198" s="632" t="str">
        <f t="shared" ref="O198:O261" si="36">IF(N198*Q198&gt;0,N198*Q198,"")</f>
        <v/>
      </c>
      <c r="P198" s="640"/>
      <c r="Q198" s="643"/>
      <c r="R198" s="643"/>
      <c r="S198" s="634" t="str">
        <f t="shared" ref="S198:S261" si="37">IF($C198="","",VLOOKUP($C198,$AE$5:$AG$10,2,FALSE))</f>
        <v/>
      </c>
      <c r="T198" s="634" t="str">
        <f t="shared" ref="T198:T261" si="38">IF($C198="","",VLOOKUP($C198,$AE$5:$AG$10,3,FALSE)*R198)</f>
        <v/>
      </c>
      <c r="U198" s="644"/>
      <c r="V198" s="636" t="str">
        <f t="shared" ref="V198:V261" si="39">IF(U198*0.000187&gt;0,(U198*0.000187)+T198," ")</f>
        <v xml:space="preserve"> </v>
      </c>
      <c r="W198" s="636" t="str">
        <f t="shared" ref="W198:W261" si="40">IFERROR(R198/Q198," ")</f>
        <v xml:space="preserve"> </v>
      </c>
      <c r="X198" s="636" t="str">
        <f t="shared" ref="X198:X261" si="41">IF(S198="","",S198&amp;"/km")</f>
        <v/>
      </c>
      <c r="Y198" s="636" t="str">
        <f t="shared" ref="Y198:Y261" si="42">IFERROR(T198/Q198," ")</f>
        <v xml:space="preserve"> </v>
      </c>
      <c r="Z198" s="636" t="str">
        <f t="shared" ref="Z198:Z261" si="43">IFERROR(T198/O198," ")</f>
        <v xml:space="preserve"> </v>
      </c>
      <c r="AA198" s="636" t="str">
        <f t="shared" ref="AA198:AA261" si="44">IFERROR(V198/Q198," ")</f>
        <v xml:space="preserve"> </v>
      </c>
      <c r="AB198" s="637" t="str">
        <f t="shared" ref="AB198:AB261" si="45">IFERROR(V198/O198," ")</f>
        <v xml:space="preserve"> </v>
      </c>
      <c r="AH198" s="38">
        <f t="shared" ref="AH198:AH261" si="46">IF(C198="Metano",1,0)</f>
        <v>0</v>
      </c>
      <c r="AK198" s="38">
        <f t="shared" ref="AK198:AK261" si="47">IF(C198="Elettrico",1,0)+IF(C198="Ibrido",1,0)</f>
        <v>0</v>
      </c>
    </row>
    <row r="199" spans="1:37" x14ac:dyDescent="0.25">
      <c r="A199" s="638"/>
      <c r="B199" s="639"/>
      <c r="C199" s="626"/>
      <c r="D199" s="638"/>
      <c r="E199" s="640"/>
      <c r="F199" s="640"/>
      <c r="G199" s="640"/>
      <c r="H199" s="624"/>
      <c r="I199" s="624"/>
      <c r="J199" s="629"/>
      <c r="K199" s="629"/>
      <c r="L199" s="642"/>
      <c r="M199" s="642"/>
      <c r="N199" s="640"/>
      <c r="O199" s="632" t="str">
        <f t="shared" si="36"/>
        <v/>
      </c>
      <c r="P199" s="640"/>
      <c r="Q199" s="643"/>
      <c r="R199" s="643"/>
      <c r="S199" s="634" t="str">
        <f t="shared" si="37"/>
        <v/>
      </c>
      <c r="T199" s="634" t="str">
        <f t="shared" si="38"/>
        <v/>
      </c>
      <c r="U199" s="644"/>
      <c r="V199" s="636" t="str">
        <f t="shared" si="39"/>
        <v xml:space="preserve"> </v>
      </c>
      <c r="W199" s="636" t="str">
        <f t="shared" si="40"/>
        <v xml:space="preserve"> </v>
      </c>
      <c r="X199" s="636" t="str">
        <f t="shared" si="41"/>
        <v/>
      </c>
      <c r="Y199" s="636" t="str">
        <f t="shared" si="42"/>
        <v xml:space="preserve"> </v>
      </c>
      <c r="Z199" s="636" t="str">
        <f t="shared" si="43"/>
        <v xml:space="preserve"> </v>
      </c>
      <c r="AA199" s="636" t="str">
        <f t="shared" si="44"/>
        <v xml:space="preserve"> </v>
      </c>
      <c r="AB199" s="637" t="str">
        <f t="shared" si="45"/>
        <v xml:space="preserve"> </v>
      </c>
      <c r="AH199" s="38">
        <f t="shared" si="46"/>
        <v>0</v>
      </c>
      <c r="AK199" s="38">
        <f t="shared" si="47"/>
        <v>0</v>
      </c>
    </row>
    <row r="200" spans="1:37" x14ac:dyDescent="0.25">
      <c r="A200" s="638"/>
      <c r="B200" s="639"/>
      <c r="C200" s="626"/>
      <c r="D200" s="638"/>
      <c r="E200" s="640"/>
      <c r="F200" s="640"/>
      <c r="G200" s="640"/>
      <c r="H200" s="624"/>
      <c r="I200" s="624"/>
      <c r="J200" s="629"/>
      <c r="K200" s="629"/>
      <c r="L200" s="642"/>
      <c r="M200" s="642"/>
      <c r="N200" s="640"/>
      <c r="O200" s="632" t="str">
        <f t="shared" si="36"/>
        <v/>
      </c>
      <c r="P200" s="640"/>
      <c r="Q200" s="643"/>
      <c r="R200" s="643"/>
      <c r="S200" s="634" t="str">
        <f t="shared" si="37"/>
        <v/>
      </c>
      <c r="T200" s="634" t="str">
        <f t="shared" si="38"/>
        <v/>
      </c>
      <c r="U200" s="644"/>
      <c r="V200" s="636" t="str">
        <f t="shared" si="39"/>
        <v xml:space="preserve"> </v>
      </c>
      <c r="W200" s="636" t="str">
        <f t="shared" si="40"/>
        <v xml:space="preserve"> </v>
      </c>
      <c r="X200" s="636" t="str">
        <f t="shared" si="41"/>
        <v/>
      </c>
      <c r="Y200" s="636" t="str">
        <f t="shared" si="42"/>
        <v xml:space="preserve"> </v>
      </c>
      <c r="Z200" s="636" t="str">
        <f t="shared" si="43"/>
        <v xml:space="preserve"> </v>
      </c>
      <c r="AA200" s="636" t="str">
        <f t="shared" si="44"/>
        <v xml:space="preserve"> </v>
      </c>
      <c r="AB200" s="637" t="str">
        <f t="shared" si="45"/>
        <v xml:space="preserve"> </v>
      </c>
      <c r="AH200" s="38">
        <f t="shared" si="46"/>
        <v>0</v>
      </c>
      <c r="AK200" s="38">
        <f t="shared" si="47"/>
        <v>0</v>
      </c>
    </row>
    <row r="201" spans="1:37" x14ac:dyDescent="0.25">
      <c r="A201" s="638"/>
      <c r="B201" s="639"/>
      <c r="C201" s="626"/>
      <c r="D201" s="638"/>
      <c r="E201" s="640"/>
      <c r="F201" s="640"/>
      <c r="G201" s="640"/>
      <c r="H201" s="624"/>
      <c r="I201" s="624"/>
      <c r="J201" s="629"/>
      <c r="K201" s="629"/>
      <c r="L201" s="642"/>
      <c r="M201" s="642"/>
      <c r="N201" s="640"/>
      <c r="O201" s="632" t="str">
        <f t="shared" si="36"/>
        <v/>
      </c>
      <c r="P201" s="640"/>
      <c r="Q201" s="643"/>
      <c r="R201" s="643"/>
      <c r="S201" s="634" t="str">
        <f t="shared" si="37"/>
        <v/>
      </c>
      <c r="T201" s="634" t="str">
        <f t="shared" si="38"/>
        <v/>
      </c>
      <c r="U201" s="644"/>
      <c r="V201" s="636" t="str">
        <f t="shared" si="39"/>
        <v xml:space="preserve"> </v>
      </c>
      <c r="W201" s="636" t="str">
        <f t="shared" si="40"/>
        <v xml:space="preserve"> </v>
      </c>
      <c r="X201" s="636" t="str">
        <f t="shared" si="41"/>
        <v/>
      </c>
      <c r="Y201" s="636" t="str">
        <f t="shared" si="42"/>
        <v xml:space="preserve"> </v>
      </c>
      <c r="Z201" s="636" t="str">
        <f t="shared" si="43"/>
        <v xml:space="preserve"> </v>
      </c>
      <c r="AA201" s="636" t="str">
        <f t="shared" si="44"/>
        <v xml:space="preserve"> </v>
      </c>
      <c r="AB201" s="637" t="str">
        <f t="shared" si="45"/>
        <v xml:space="preserve"> </v>
      </c>
      <c r="AH201" s="38">
        <f t="shared" si="46"/>
        <v>0</v>
      </c>
      <c r="AK201" s="38">
        <f t="shared" si="47"/>
        <v>0</v>
      </c>
    </row>
    <row r="202" spans="1:37" x14ac:dyDescent="0.25">
      <c r="A202" s="638"/>
      <c r="B202" s="639"/>
      <c r="C202" s="626"/>
      <c r="D202" s="638"/>
      <c r="E202" s="640"/>
      <c r="F202" s="640"/>
      <c r="G202" s="640"/>
      <c r="H202" s="624"/>
      <c r="I202" s="624"/>
      <c r="J202" s="629"/>
      <c r="K202" s="629"/>
      <c r="L202" s="642"/>
      <c r="M202" s="642"/>
      <c r="N202" s="640"/>
      <c r="O202" s="632" t="str">
        <f t="shared" si="36"/>
        <v/>
      </c>
      <c r="P202" s="640"/>
      <c r="Q202" s="643"/>
      <c r="R202" s="643"/>
      <c r="S202" s="634" t="str">
        <f t="shared" si="37"/>
        <v/>
      </c>
      <c r="T202" s="634" t="str">
        <f t="shared" si="38"/>
        <v/>
      </c>
      <c r="U202" s="644"/>
      <c r="V202" s="636" t="str">
        <f t="shared" si="39"/>
        <v xml:space="preserve"> </v>
      </c>
      <c r="W202" s="636" t="str">
        <f t="shared" si="40"/>
        <v xml:space="preserve"> </v>
      </c>
      <c r="X202" s="636" t="str">
        <f t="shared" si="41"/>
        <v/>
      </c>
      <c r="Y202" s="636" t="str">
        <f t="shared" si="42"/>
        <v xml:space="preserve"> </v>
      </c>
      <c r="Z202" s="636" t="str">
        <f t="shared" si="43"/>
        <v xml:space="preserve"> </v>
      </c>
      <c r="AA202" s="636" t="str">
        <f t="shared" si="44"/>
        <v xml:space="preserve"> </v>
      </c>
      <c r="AB202" s="637" t="str">
        <f t="shared" si="45"/>
        <v xml:space="preserve"> </v>
      </c>
      <c r="AH202" s="38">
        <f t="shared" si="46"/>
        <v>0</v>
      </c>
      <c r="AK202" s="38">
        <f t="shared" si="47"/>
        <v>0</v>
      </c>
    </row>
    <row r="203" spans="1:37" x14ac:dyDescent="0.25">
      <c r="A203" s="638"/>
      <c r="B203" s="639"/>
      <c r="C203" s="626"/>
      <c r="D203" s="638"/>
      <c r="E203" s="640"/>
      <c r="F203" s="640"/>
      <c r="G203" s="640"/>
      <c r="H203" s="624"/>
      <c r="I203" s="624"/>
      <c r="J203" s="629"/>
      <c r="K203" s="629"/>
      <c r="L203" s="642"/>
      <c r="M203" s="642"/>
      <c r="N203" s="640"/>
      <c r="O203" s="632" t="str">
        <f t="shared" si="36"/>
        <v/>
      </c>
      <c r="P203" s="640"/>
      <c r="Q203" s="643"/>
      <c r="R203" s="643"/>
      <c r="S203" s="634" t="str">
        <f t="shared" si="37"/>
        <v/>
      </c>
      <c r="T203" s="634" t="str">
        <f t="shared" si="38"/>
        <v/>
      </c>
      <c r="U203" s="644"/>
      <c r="V203" s="636" t="str">
        <f t="shared" si="39"/>
        <v xml:space="preserve"> </v>
      </c>
      <c r="W203" s="636" t="str">
        <f t="shared" si="40"/>
        <v xml:space="preserve"> </v>
      </c>
      <c r="X203" s="636" t="str">
        <f t="shared" si="41"/>
        <v/>
      </c>
      <c r="Y203" s="636" t="str">
        <f t="shared" si="42"/>
        <v xml:space="preserve"> </v>
      </c>
      <c r="Z203" s="636" t="str">
        <f t="shared" si="43"/>
        <v xml:space="preserve"> </v>
      </c>
      <c r="AA203" s="636" t="str">
        <f t="shared" si="44"/>
        <v xml:space="preserve"> </v>
      </c>
      <c r="AB203" s="637" t="str">
        <f t="shared" si="45"/>
        <v xml:space="preserve"> </v>
      </c>
      <c r="AH203" s="38">
        <f t="shared" si="46"/>
        <v>0</v>
      </c>
      <c r="AK203" s="38">
        <f t="shared" si="47"/>
        <v>0</v>
      </c>
    </row>
    <row r="204" spans="1:37" x14ac:dyDescent="0.25">
      <c r="A204" s="638"/>
      <c r="B204" s="639"/>
      <c r="C204" s="626"/>
      <c r="D204" s="638"/>
      <c r="E204" s="640"/>
      <c r="F204" s="640"/>
      <c r="G204" s="640"/>
      <c r="H204" s="624"/>
      <c r="I204" s="624"/>
      <c r="J204" s="629"/>
      <c r="K204" s="629"/>
      <c r="L204" s="642"/>
      <c r="M204" s="642"/>
      <c r="N204" s="640"/>
      <c r="O204" s="632" t="str">
        <f t="shared" si="36"/>
        <v/>
      </c>
      <c r="P204" s="640"/>
      <c r="Q204" s="643"/>
      <c r="R204" s="643"/>
      <c r="S204" s="634" t="str">
        <f t="shared" si="37"/>
        <v/>
      </c>
      <c r="T204" s="634" t="str">
        <f t="shared" si="38"/>
        <v/>
      </c>
      <c r="U204" s="644"/>
      <c r="V204" s="636" t="str">
        <f t="shared" si="39"/>
        <v xml:space="preserve"> </v>
      </c>
      <c r="W204" s="636" t="str">
        <f t="shared" si="40"/>
        <v xml:space="preserve"> </v>
      </c>
      <c r="X204" s="636" t="str">
        <f t="shared" si="41"/>
        <v/>
      </c>
      <c r="Y204" s="636" t="str">
        <f t="shared" si="42"/>
        <v xml:space="preserve"> </v>
      </c>
      <c r="Z204" s="636" t="str">
        <f t="shared" si="43"/>
        <v xml:space="preserve"> </v>
      </c>
      <c r="AA204" s="636" t="str">
        <f t="shared" si="44"/>
        <v xml:space="preserve"> </v>
      </c>
      <c r="AB204" s="637" t="str">
        <f t="shared" si="45"/>
        <v xml:space="preserve"> </v>
      </c>
      <c r="AH204" s="38">
        <f t="shared" si="46"/>
        <v>0</v>
      </c>
      <c r="AK204" s="38">
        <f t="shared" si="47"/>
        <v>0</v>
      </c>
    </row>
    <row r="205" spans="1:37" x14ac:dyDescent="0.25">
      <c r="A205" s="638"/>
      <c r="B205" s="639"/>
      <c r="C205" s="626"/>
      <c r="D205" s="638"/>
      <c r="E205" s="640"/>
      <c r="F205" s="640"/>
      <c r="G205" s="640"/>
      <c r="H205" s="624"/>
      <c r="I205" s="624"/>
      <c r="J205" s="629"/>
      <c r="K205" s="629"/>
      <c r="L205" s="642"/>
      <c r="M205" s="642"/>
      <c r="N205" s="640"/>
      <c r="O205" s="632" t="str">
        <f t="shared" si="36"/>
        <v/>
      </c>
      <c r="P205" s="640"/>
      <c r="Q205" s="643"/>
      <c r="R205" s="643"/>
      <c r="S205" s="634" t="str">
        <f t="shared" si="37"/>
        <v/>
      </c>
      <c r="T205" s="634" t="str">
        <f t="shared" si="38"/>
        <v/>
      </c>
      <c r="U205" s="644"/>
      <c r="V205" s="636" t="str">
        <f t="shared" si="39"/>
        <v xml:space="preserve"> </v>
      </c>
      <c r="W205" s="636" t="str">
        <f t="shared" si="40"/>
        <v xml:space="preserve"> </v>
      </c>
      <c r="X205" s="636" t="str">
        <f t="shared" si="41"/>
        <v/>
      </c>
      <c r="Y205" s="636" t="str">
        <f t="shared" si="42"/>
        <v xml:space="preserve"> </v>
      </c>
      <c r="Z205" s="636" t="str">
        <f t="shared" si="43"/>
        <v xml:space="preserve"> </v>
      </c>
      <c r="AA205" s="636" t="str">
        <f t="shared" si="44"/>
        <v xml:space="preserve"> </v>
      </c>
      <c r="AB205" s="637" t="str">
        <f t="shared" si="45"/>
        <v xml:space="preserve"> </v>
      </c>
      <c r="AH205" s="38">
        <f t="shared" si="46"/>
        <v>0</v>
      </c>
      <c r="AK205" s="38">
        <f t="shared" si="47"/>
        <v>0</v>
      </c>
    </row>
    <row r="206" spans="1:37" x14ac:dyDescent="0.25">
      <c r="A206" s="638"/>
      <c r="B206" s="639"/>
      <c r="C206" s="626"/>
      <c r="D206" s="638"/>
      <c r="E206" s="640"/>
      <c r="F206" s="640"/>
      <c r="G206" s="640"/>
      <c r="H206" s="624"/>
      <c r="I206" s="624"/>
      <c r="J206" s="629"/>
      <c r="K206" s="629"/>
      <c r="L206" s="642"/>
      <c r="M206" s="642"/>
      <c r="N206" s="640"/>
      <c r="O206" s="632" t="str">
        <f t="shared" si="36"/>
        <v/>
      </c>
      <c r="P206" s="640"/>
      <c r="Q206" s="643"/>
      <c r="R206" s="643"/>
      <c r="S206" s="634" t="str">
        <f t="shared" si="37"/>
        <v/>
      </c>
      <c r="T206" s="634" t="str">
        <f t="shared" si="38"/>
        <v/>
      </c>
      <c r="U206" s="644"/>
      <c r="V206" s="636" t="str">
        <f t="shared" si="39"/>
        <v xml:space="preserve"> </v>
      </c>
      <c r="W206" s="636" t="str">
        <f t="shared" si="40"/>
        <v xml:space="preserve"> </v>
      </c>
      <c r="X206" s="636" t="str">
        <f t="shared" si="41"/>
        <v/>
      </c>
      <c r="Y206" s="636" t="str">
        <f t="shared" si="42"/>
        <v xml:space="preserve"> </v>
      </c>
      <c r="Z206" s="636" t="str">
        <f t="shared" si="43"/>
        <v xml:space="preserve"> </v>
      </c>
      <c r="AA206" s="636" t="str">
        <f t="shared" si="44"/>
        <v xml:space="preserve"> </v>
      </c>
      <c r="AB206" s="637" t="str">
        <f t="shared" si="45"/>
        <v xml:space="preserve"> </v>
      </c>
      <c r="AH206" s="38">
        <f t="shared" si="46"/>
        <v>0</v>
      </c>
      <c r="AK206" s="38">
        <f t="shared" si="47"/>
        <v>0</v>
      </c>
    </row>
    <row r="207" spans="1:37" x14ac:dyDescent="0.25">
      <c r="A207" s="638"/>
      <c r="B207" s="639"/>
      <c r="C207" s="626"/>
      <c r="D207" s="638"/>
      <c r="E207" s="640"/>
      <c r="F207" s="640"/>
      <c r="G207" s="640"/>
      <c r="H207" s="624"/>
      <c r="I207" s="624"/>
      <c r="J207" s="629"/>
      <c r="K207" s="629"/>
      <c r="L207" s="642"/>
      <c r="M207" s="642"/>
      <c r="N207" s="640"/>
      <c r="O207" s="632" t="str">
        <f t="shared" si="36"/>
        <v/>
      </c>
      <c r="P207" s="640"/>
      <c r="Q207" s="643"/>
      <c r="R207" s="643"/>
      <c r="S207" s="634" t="str">
        <f t="shared" si="37"/>
        <v/>
      </c>
      <c r="T207" s="634" t="str">
        <f t="shared" si="38"/>
        <v/>
      </c>
      <c r="U207" s="644"/>
      <c r="V207" s="636" t="str">
        <f t="shared" si="39"/>
        <v xml:space="preserve"> </v>
      </c>
      <c r="W207" s="636" t="str">
        <f t="shared" si="40"/>
        <v xml:space="preserve"> </v>
      </c>
      <c r="X207" s="636" t="str">
        <f t="shared" si="41"/>
        <v/>
      </c>
      <c r="Y207" s="636" t="str">
        <f t="shared" si="42"/>
        <v xml:space="preserve"> </v>
      </c>
      <c r="Z207" s="636" t="str">
        <f t="shared" si="43"/>
        <v xml:space="preserve"> </v>
      </c>
      <c r="AA207" s="636" t="str">
        <f t="shared" si="44"/>
        <v xml:space="preserve"> </v>
      </c>
      <c r="AB207" s="637" t="str">
        <f t="shared" si="45"/>
        <v xml:space="preserve"> </v>
      </c>
      <c r="AH207" s="38">
        <f t="shared" si="46"/>
        <v>0</v>
      </c>
      <c r="AK207" s="38">
        <f t="shared" si="47"/>
        <v>0</v>
      </c>
    </row>
    <row r="208" spans="1:37" x14ac:dyDescent="0.25">
      <c r="A208" s="638"/>
      <c r="B208" s="639"/>
      <c r="C208" s="626"/>
      <c r="D208" s="638"/>
      <c r="E208" s="640"/>
      <c r="F208" s="640"/>
      <c r="G208" s="640"/>
      <c r="H208" s="624"/>
      <c r="I208" s="624"/>
      <c r="J208" s="629"/>
      <c r="K208" s="629"/>
      <c r="L208" s="642"/>
      <c r="M208" s="642"/>
      <c r="N208" s="640"/>
      <c r="O208" s="632" t="str">
        <f t="shared" si="36"/>
        <v/>
      </c>
      <c r="P208" s="640"/>
      <c r="Q208" s="643"/>
      <c r="R208" s="643"/>
      <c r="S208" s="634" t="str">
        <f t="shared" si="37"/>
        <v/>
      </c>
      <c r="T208" s="634" t="str">
        <f t="shared" si="38"/>
        <v/>
      </c>
      <c r="U208" s="644"/>
      <c r="V208" s="636" t="str">
        <f t="shared" si="39"/>
        <v xml:space="preserve"> </v>
      </c>
      <c r="W208" s="636" t="str">
        <f t="shared" si="40"/>
        <v xml:space="preserve"> </v>
      </c>
      <c r="X208" s="636" t="str">
        <f t="shared" si="41"/>
        <v/>
      </c>
      <c r="Y208" s="636" t="str">
        <f t="shared" si="42"/>
        <v xml:space="preserve"> </v>
      </c>
      <c r="Z208" s="636" t="str">
        <f t="shared" si="43"/>
        <v xml:space="preserve"> </v>
      </c>
      <c r="AA208" s="636" t="str">
        <f t="shared" si="44"/>
        <v xml:space="preserve"> </v>
      </c>
      <c r="AB208" s="637" t="str">
        <f t="shared" si="45"/>
        <v xml:space="preserve"> </v>
      </c>
      <c r="AH208" s="38">
        <f t="shared" si="46"/>
        <v>0</v>
      </c>
      <c r="AK208" s="38">
        <f t="shared" si="47"/>
        <v>0</v>
      </c>
    </row>
    <row r="209" spans="1:37" x14ac:dyDescent="0.25">
      <c r="A209" s="638"/>
      <c r="B209" s="639"/>
      <c r="C209" s="626"/>
      <c r="D209" s="638"/>
      <c r="E209" s="640"/>
      <c r="F209" s="640"/>
      <c r="G209" s="640"/>
      <c r="H209" s="624"/>
      <c r="I209" s="624"/>
      <c r="J209" s="629"/>
      <c r="K209" s="629"/>
      <c r="L209" s="642"/>
      <c r="M209" s="642"/>
      <c r="N209" s="640"/>
      <c r="O209" s="632" t="str">
        <f t="shared" si="36"/>
        <v/>
      </c>
      <c r="P209" s="640"/>
      <c r="Q209" s="643"/>
      <c r="R209" s="643"/>
      <c r="S209" s="634" t="str">
        <f t="shared" si="37"/>
        <v/>
      </c>
      <c r="T209" s="634" t="str">
        <f t="shared" si="38"/>
        <v/>
      </c>
      <c r="U209" s="644"/>
      <c r="V209" s="636" t="str">
        <f t="shared" si="39"/>
        <v xml:space="preserve"> </v>
      </c>
      <c r="W209" s="636" t="str">
        <f t="shared" si="40"/>
        <v xml:space="preserve"> </v>
      </c>
      <c r="X209" s="636" t="str">
        <f t="shared" si="41"/>
        <v/>
      </c>
      <c r="Y209" s="636" t="str">
        <f t="shared" si="42"/>
        <v xml:space="preserve"> </v>
      </c>
      <c r="Z209" s="636" t="str">
        <f t="shared" si="43"/>
        <v xml:space="preserve"> </v>
      </c>
      <c r="AA209" s="636" t="str">
        <f t="shared" si="44"/>
        <v xml:space="preserve"> </v>
      </c>
      <c r="AB209" s="637" t="str">
        <f t="shared" si="45"/>
        <v xml:space="preserve"> </v>
      </c>
      <c r="AH209" s="38">
        <f t="shared" si="46"/>
        <v>0</v>
      </c>
      <c r="AK209" s="38">
        <f t="shared" si="47"/>
        <v>0</v>
      </c>
    </row>
    <row r="210" spans="1:37" x14ac:dyDescent="0.25">
      <c r="A210" s="638"/>
      <c r="B210" s="639"/>
      <c r="C210" s="626"/>
      <c r="D210" s="638"/>
      <c r="E210" s="640"/>
      <c r="F210" s="640"/>
      <c r="G210" s="640"/>
      <c r="H210" s="624"/>
      <c r="I210" s="624"/>
      <c r="J210" s="629"/>
      <c r="K210" s="629"/>
      <c r="L210" s="642"/>
      <c r="M210" s="642"/>
      <c r="N210" s="640"/>
      <c r="O210" s="632" t="str">
        <f t="shared" si="36"/>
        <v/>
      </c>
      <c r="P210" s="640"/>
      <c r="Q210" s="643"/>
      <c r="R210" s="643"/>
      <c r="S210" s="634" t="str">
        <f t="shared" si="37"/>
        <v/>
      </c>
      <c r="T210" s="634" t="str">
        <f t="shared" si="38"/>
        <v/>
      </c>
      <c r="U210" s="644"/>
      <c r="V210" s="636" t="str">
        <f t="shared" si="39"/>
        <v xml:space="preserve"> </v>
      </c>
      <c r="W210" s="636" t="str">
        <f t="shared" si="40"/>
        <v xml:space="preserve"> </v>
      </c>
      <c r="X210" s="636" t="str">
        <f t="shared" si="41"/>
        <v/>
      </c>
      <c r="Y210" s="636" t="str">
        <f t="shared" si="42"/>
        <v xml:space="preserve"> </v>
      </c>
      <c r="Z210" s="636" t="str">
        <f t="shared" si="43"/>
        <v xml:space="preserve"> </v>
      </c>
      <c r="AA210" s="636" t="str">
        <f t="shared" si="44"/>
        <v xml:space="preserve"> </v>
      </c>
      <c r="AB210" s="637" t="str">
        <f t="shared" si="45"/>
        <v xml:space="preserve"> </v>
      </c>
      <c r="AH210" s="38">
        <f t="shared" si="46"/>
        <v>0</v>
      </c>
      <c r="AK210" s="38">
        <f t="shared" si="47"/>
        <v>0</v>
      </c>
    </row>
    <row r="211" spans="1:37" x14ac:dyDescent="0.25">
      <c r="A211" s="638"/>
      <c r="B211" s="639"/>
      <c r="C211" s="626"/>
      <c r="D211" s="638"/>
      <c r="E211" s="640"/>
      <c r="F211" s="640"/>
      <c r="G211" s="640"/>
      <c r="H211" s="624"/>
      <c r="I211" s="624"/>
      <c r="J211" s="629"/>
      <c r="K211" s="629"/>
      <c r="L211" s="642"/>
      <c r="M211" s="642"/>
      <c r="N211" s="640"/>
      <c r="O211" s="632" t="str">
        <f t="shared" si="36"/>
        <v/>
      </c>
      <c r="P211" s="640"/>
      <c r="Q211" s="643"/>
      <c r="R211" s="643"/>
      <c r="S211" s="634" t="str">
        <f t="shared" si="37"/>
        <v/>
      </c>
      <c r="T211" s="634" t="str">
        <f t="shared" si="38"/>
        <v/>
      </c>
      <c r="U211" s="644"/>
      <c r="V211" s="636" t="str">
        <f t="shared" si="39"/>
        <v xml:space="preserve"> </v>
      </c>
      <c r="W211" s="636" t="str">
        <f t="shared" si="40"/>
        <v xml:space="preserve"> </v>
      </c>
      <c r="X211" s="636" t="str">
        <f t="shared" si="41"/>
        <v/>
      </c>
      <c r="Y211" s="636" t="str">
        <f t="shared" si="42"/>
        <v xml:space="preserve"> </v>
      </c>
      <c r="Z211" s="636" t="str">
        <f t="shared" si="43"/>
        <v xml:space="preserve"> </v>
      </c>
      <c r="AA211" s="636" t="str">
        <f t="shared" si="44"/>
        <v xml:space="preserve"> </v>
      </c>
      <c r="AB211" s="637" t="str">
        <f t="shared" si="45"/>
        <v xml:space="preserve"> </v>
      </c>
      <c r="AH211" s="38">
        <f t="shared" si="46"/>
        <v>0</v>
      </c>
      <c r="AK211" s="38">
        <f t="shared" si="47"/>
        <v>0</v>
      </c>
    </row>
    <row r="212" spans="1:37" x14ac:dyDescent="0.25">
      <c r="A212" s="638"/>
      <c r="B212" s="639"/>
      <c r="C212" s="626"/>
      <c r="D212" s="638"/>
      <c r="E212" s="640"/>
      <c r="F212" s="640"/>
      <c r="G212" s="640"/>
      <c r="H212" s="624"/>
      <c r="I212" s="624"/>
      <c r="J212" s="629"/>
      <c r="K212" s="629"/>
      <c r="L212" s="642"/>
      <c r="M212" s="642"/>
      <c r="N212" s="640"/>
      <c r="O212" s="632" t="str">
        <f t="shared" si="36"/>
        <v/>
      </c>
      <c r="P212" s="640"/>
      <c r="Q212" s="643"/>
      <c r="R212" s="643"/>
      <c r="S212" s="634" t="str">
        <f t="shared" si="37"/>
        <v/>
      </c>
      <c r="T212" s="634" t="str">
        <f t="shared" si="38"/>
        <v/>
      </c>
      <c r="U212" s="644"/>
      <c r="V212" s="636" t="str">
        <f t="shared" si="39"/>
        <v xml:space="preserve"> </v>
      </c>
      <c r="W212" s="636" t="str">
        <f t="shared" si="40"/>
        <v xml:space="preserve"> </v>
      </c>
      <c r="X212" s="636" t="str">
        <f t="shared" si="41"/>
        <v/>
      </c>
      <c r="Y212" s="636" t="str">
        <f t="shared" si="42"/>
        <v xml:space="preserve"> </v>
      </c>
      <c r="Z212" s="636" t="str">
        <f t="shared" si="43"/>
        <v xml:space="preserve"> </v>
      </c>
      <c r="AA212" s="636" t="str">
        <f t="shared" si="44"/>
        <v xml:space="preserve"> </v>
      </c>
      <c r="AB212" s="637" t="str">
        <f t="shared" si="45"/>
        <v xml:space="preserve"> </v>
      </c>
      <c r="AH212" s="38">
        <f t="shared" si="46"/>
        <v>0</v>
      </c>
      <c r="AK212" s="38">
        <f t="shared" si="47"/>
        <v>0</v>
      </c>
    </row>
    <row r="213" spans="1:37" x14ac:dyDescent="0.25">
      <c r="A213" s="638"/>
      <c r="B213" s="639"/>
      <c r="C213" s="626"/>
      <c r="D213" s="638"/>
      <c r="E213" s="640"/>
      <c r="F213" s="640"/>
      <c r="G213" s="640"/>
      <c r="H213" s="624"/>
      <c r="I213" s="624"/>
      <c r="J213" s="629"/>
      <c r="K213" s="629"/>
      <c r="L213" s="642"/>
      <c r="M213" s="642"/>
      <c r="N213" s="640"/>
      <c r="O213" s="632" t="str">
        <f t="shared" si="36"/>
        <v/>
      </c>
      <c r="P213" s="640"/>
      <c r="Q213" s="643"/>
      <c r="R213" s="643"/>
      <c r="S213" s="634" t="str">
        <f t="shared" si="37"/>
        <v/>
      </c>
      <c r="T213" s="634" t="str">
        <f t="shared" si="38"/>
        <v/>
      </c>
      <c r="U213" s="644"/>
      <c r="V213" s="636" t="str">
        <f t="shared" si="39"/>
        <v xml:space="preserve"> </v>
      </c>
      <c r="W213" s="636" t="str">
        <f t="shared" si="40"/>
        <v xml:space="preserve"> </v>
      </c>
      <c r="X213" s="636" t="str">
        <f t="shared" si="41"/>
        <v/>
      </c>
      <c r="Y213" s="636" t="str">
        <f t="shared" si="42"/>
        <v xml:space="preserve"> </v>
      </c>
      <c r="Z213" s="636" t="str">
        <f t="shared" si="43"/>
        <v xml:space="preserve"> </v>
      </c>
      <c r="AA213" s="636" t="str">
        <f t="shared" si="44"/>
        <v xml:space="preserve"> </v>
      </c>
      <c r="AB213" s="637" t="str">
        <f t="shared" si="45"/>
        <v xml:space="preserve"> </v>
      </c>
      <c r="AH213" s="38">
        <f t="shared" si="46"/>
        <v>0</v>
      </c>
      <c r="AK213" s="38">
        <f t="shared" si="47"/>
        <v>0</v>
      </c>
    </row>
    <row r="214" spans="1:37" x14ac:dyDescent="0.25">
      <c r="A214" s="638"/>
      <c r="B214" s="639"/>
      <c r="C214" s="626"/>
      <c r="D214" s="638"/>
      <c r="E214" s="640"/>
      <c r="F214" s="640"/>
      <c r="G214" s="640"/>
      <c r="H214" s="624"/>
      <c r="I214" s="624"/>
      <c r="J214" s="629"/>
      <c r="K214" s="629"/>
      <c r="L214" s="642"/>
      <c r="M214" s="642"/>
      <c r="N214" s="640"/>
      <c r="O214" s="632" t="str">
        <f t="shared" si="36"/>
        <v/>
      </c>
      <c r="P214" s="640"/>
      <c r="Q214" s="643"/>
      <c r="R214" s="643"/>
      <c r="S214" s="634" t="str">
        <f t="shared" si="37"/>
        <v/>
      </c>
      <c r="T214" s="634" t="str">
        <f t="shared" si="38"/>
        <v/>
      </c>
      <c r="U214" s="644"/>
      <c r="V214" s="636" t="str">
        <f t="shared" si="39"/>
        <v xml:space="preserve"> </v>
      </c>
      <c r="W214" s="636" t="str">
        <f t="shared" si="40"/>
        <v xml:space="preserve"> </v>
      </c>
      <c r="X214" s="636" t="str">
        <f t="shared" si="41"/>
        <v/>
      </c>
      <c r="Y214" s="636" t="str">
        <f t="shared" si="42"/>
        <v xml:space="preserve"> </v>
      </c>
      <c r="Z214" s="636" t="str">
        <f t="shared" si="43"/>
        <v xml:space="preserve"> </v>
      </c>
      <c r="AA214" s="636" t="str">
        <f t="shared" si="44"/>
        <v xml:space="preserve"> </v>
      </c>
      <c r="AB214" s="637" t="str">
        <f t="shared" si="45"/>
        <v xml:space="preserve"> </v>
      </c>
      <c r="AH214" s="38">
        <f t="shared" si="46"/>
        <v>0</v>
      </c>
      <c r="AK214" s="38">
        <f t="shared" si="47"/>
        <v>0</v>
      </c>
    </row>
    <row r="215" spans="1:37" x14ac:dyDescent="0.25">
      <c r="A215" s="638"/>
      <c r="B215" s="639"/>
      <c r="C215" s="626"/>
      <c r="D215" s="638"/>
      <c r="E215" s="640"/>
      <c r="F215" s="640"/>
      <c r="G215" s="640"/>
      <c r="H215" s="624"/>
      <c r="I215" s="624"/>
      <c r="J215" s="629"/>
      <c r="K215" s="629"/>
      <c r="L215" s="642"/>
      <c r="M215" s="642"/>
      <c r="N215" s="640"/>
      <c r="O215" s="632" t="str">
        <f t="shared" si="36"/>
        <v/>
      </c>
      <c r="P215" s="640"/>
      <c r="Q215" s="643"/>
      <c r="R215" s="643"/>
      <c r="S215" s="634" t="str">
        <f t="shared" si="37"/>
        <v/>
      </c>
      <c r="T215" s="634" t="str">
        <f t="shared" si="38"/>
        <v/>
      </c>
      <c r="U215" s="644"/>
      <c r="V215" s="636" t="str">
        <f t="shared" si="39"/>
        <v xml:space="preserve"> </v>
      </c>
      <c r="W215" s="636" t="str">
        <f t="shared" si="40"/>
        <v xml:space="preserve"> </v>
      </c>
      <c r="X215" s="636" t="str">
        <f t="shared" si="41"/>
        <v/>
      </c>
      <c r="Y215" s="636" t="str">
        <f t="shared" si="42"/>
        <v xml:space="preserve"> </v>
      </c>
      <c r="Z215" s="636" t="str">
        <f t="shared" si="43"/>
        <v xml:space="preserve"> </v>
      </c>
      <c r="AA215" s="636" t="str">
        <f t="shared" si="44"/>
        <v xml:space="preserve"> </v>
      </c>
      <c r="AB215" s="637" t="str">
        <f t="shared" si="45"/>
        <v xml:space="preserve"> </v>
      </c>
      <c r="AH215" s="38">
        <f t="shared" si="46"/>
        <v>0</v>
      </c>
      <c r="AK215" s="38">
        <f t="shared" si="47"/>
        <v>0</v>
      </c>
    </row>
    <row r="216" spans="1:37" x14ac:dyDescent="0.25">
      <c r="A216" s="638"/>
      <c r="B216" s="639"/>
      <c r="C216" s="626"/>
      <c r="D216" s="638"/>
      <c r="E216" s="640"/>
      <c r="F216" s="640"/>
      <c r="G216" s="640"/>
      <c r="H216" s="624"/>
      <c r="I216" s="624"/>
      <c r="J216" s="629"/>
      <c r="K216" s="629"/>
      <c r="L216" s="642"/>
      <c r="M216" s="642"/>
      <c r="N216" s="640"/>
      <c r="O216" s="632" t="str">
        <f t="shared" si="36"/>
        <v/>
      </c>
      <c r="P216" s="640"/>
      <c r="Q216" s="643"/>
      <c r="R216" s="643"/>
      <c r="S216" s="634" t="str">
        <f t="shared" si="37"/>
        <v/>
      </c>
      <c r="T216" s="634" t="str">
        <f t="shared" si="38"/>
        <v/>
      </c>
      <c r="U216" s="644"/>
      <c r="V216" s="636" t="str">
        <f t="shared" si="39"/>
        <v xml:space="preserve"> </v>
      </c>
      <c r="W216" s="636" t="str">
        <f t="shared" si="40"/>
        <v xml:space="preserve"> </v>
      </c>
      <c r="X216" s="636" t="str">
        <f t="shared" si="41"/>
        <v/>
      </c>
      <c r="Y216" s="636" t="str">
        <f t="shared" si="42"/>
        <v xml:space="preserve"> </v>
      </c>
      <c r="Z216" s="636" t="str">
        <f t="shared" si="43"/>
        <v xml:space="preserve"> </v>
      </c>
      <c r="AA216" s="636" t="str">
        <f t="shared" si="44"/>
        <v xml:space="preserve"> </v>
      </c>
      <c r="AB216" s="637" t="str">
        <f t="shared" si="45"/>
        <v xml:space="preserve"> </v>
      </c>
      <c r="AH216" s="38">
        <f t="shared" si="46"/>
        <v>0</v>
      </c>
      <c r="AK216" s="38">
        <f t="shared" si="47"/>
        <v>0</v>
      </c>
    </row>
    <row r="217" spans="1:37" x14ac:dyDescent="0.25">
      <c r="A217" s="638"/>
      <c r="B217" s="639"/>
      <c r="C217" s="626"/>
      <c r="D217" s="638"/>
      <c r="E217" s="640"/>
      <c r="F217" s="640"/>
      <c r="G217" s="640"/>
      <c r="H217" s="624"/>
      <c r="I217" s="624"/>
      <c r="J217" s="629"/>
      <c r="K217" s="629"/>
      <c r="L217" s="642"/>
      <c r="M217" s="642"/>
      <c r="N217" s="640"/>
      <c r="O217" s="632" t="str">
        <f t="shared" si="36"/>
        <v/>
      </c>
      <c r="P217" s="640"/>
      <c r="Q217" s="643"/>
      <c r="R217" s="643"/>
      <c r="S217" s="634" t="str">
        <f t="shared" si="37"/>
        <v/>
      </c>
      <c r="T217" s="634" t="str">
        <f t="shared" si="38"/>
        <v/>
      </c>
      <c r="U217" s="644"/>
      <c r="V217" s="636" t="str">
        <f t="shared" si="39"/>
        <v xml:space="preserve"> </v>
      </c>
      <c r="W217" s="636" t="str">
        <f t="shared" si="40"/>
        <v xml:space="preserve"> </v>
      </c>
      <c r="X217" s="636" t="str">
        <f t="shared" si="41"/>
        <v/>
      </c>
      <c r="Y217" s="636" t="str">
        <f t="shared" si="42"/>
        <v xml:space="preserve"> </v>
      </c>
      <c r="Z217" s="636" t="str">
        <f t="shared" si="43"/>
        <v xml:space="preserve"> </v>
      </c>
      <c r="AA217" s="636" t="str">
        <f t="shared" si="44"/>
        <v xml:space="preserve"> </v>
      </c>
      <c r="AB217" s="637" t="str">
        <f t="shared" si="45"/>
        <v xml:space="preserve"> </v>
      </c>
      <c r="AH217" s="38">
        <f t="shared" si="46"/>
        <v>0</v>
      </c>
      <c r="AK217" s="38">
        <f t="shared" si="47"/>
        <v>0</v>
      </c>
    </row>
    <row r="218" spans="1:37" x14ac:dyDescent="0.25">
      <c r="A218" s="638"/>
      <c r="B218" s="639"/>
      <c r="C218" s="626"/>
      <c r="D218" s="638"/>
      <c r="E218" s="640"/>
      <c r="F218" s="640"/>
      <c r="G218" s="640"/>
      <c r="H218" s="624"/>
      <c r="I218" s="624"/>
      <c r="J218" s="629"/>
      <c r="K218" s="629"/>
      <c r="L218" s="642"/>
      <c r="M218" s="642"/>
      <c r="N218" s="640"/>
      <c r="O218" s="632" t="str">
        <f t="shared" si="36"/>
        <v/>
      </c>
      <c r="P218" s="640"/>
      <c r="Q218" s="643"/>
      <c r="R218" s="643"/>
      <c r="S218" s="634" t="str">
        <f t="shared" si="37"/>
        <v/>
      </c>
      <c r="T218" s="634" t="str">
        <f t="shared" si="38"/>
        <v/>
      </c>
      <c r="U218" s="644"/>
      <c r="V218" s="636" t="str">
        <f t="shared" si="39"/>
        <v xml:space="preserve"> </v>
      </c>
      <c r="W218" s="636" t="str">
        <f t="shared" si="40"/>
        <v xml:space="preserve"> </v>
      </c>
      <c r="X218" s="636" t="str">
        <f t="shared" si="41"/>
        <v/>
      </c>
      <c r="Y218" s="636" t="str">
        <f t="shared" si="42"/>
        <v xml:space="preserve"> </v>
      </c>
      <c r="Z218" s="636" t="str">
        <f t="shared" si="43"/>
        <v xml:space="preserve"> </v>
      </c>
      <c r="AA218" s="636" t="str">
        <f t="shared" si="44"/>
        <v xml:space="preserve"> </v>
      </c>
      <c r="AB218" s="637" t="str">
        <f t="shared" si="45"/>
        <v xml:space="preserve"> </v>
      </c>
      <c r="AH218" s="38">
        <f t="shared" si="46"/>
        <v>0</v>
      </c>
      <c r="AK218" s="38">
        <f t="shared" si="47"/>
        <v>0</v>
      </c>
    </row>
    <row r="219" spans="1:37" x14ac:dyDescent="0.25">
      <c r="A219" s="638"/>
      <c r="B219" s="639"/>
      <c r="C219" s="626"/>
      <c r="D219" s="638"/>
      <c r="E219" s="640"/>
      <c r="F219" s="640"/>
      <c r="G219" s="640"/>
      <c r="H219" s="624"/>
      <c r="I219" s="624"/>
      <c r="J219" s="629"/>
      <c r="K219" s="629"/>
      <c r="L219" s="642"/>
      <c r="M219" s="642"/>
      <c r="N219" s="640"/>
      <c r="O219" s="632" t="str">
        <f t="shared" si="36"/>
        <v/>
      </c>
      <c r="P219" s="640"/>
      <c r="Q219" s="643"/>
      <c r="R219" s="643"/>
      <c r="S219" s="634" t="str">
        <f t="shared" si="37"/>
        <v/>
      </c>
      <c r="T219" s="634" t="str">
        <f t="shared" si="38"/>
        <v/>
      </c>
      <c r="U219" s="644"/>
      <c r="V219" s="636" t="str">
        <f t="shared" si="39"/>
        <v xml:space="preserve"> </v>
      </c>
      <c r="W219" s="636" t="str">
        <f t="shared" si="40"/>
        <v xml:space="preserve"> </v>
      </c>
      <c r="X219" s="636" t="str">
        <f t="shared" si="41"/>
        <v/>
      </c>
      <c r="Y219" s="636" t="str">
        <f t="shared" si="42"/>
        <v xml:space="preserve"> </v>
      </c>
      <c r="Z219" s="636" t="str">
        <f t="shared" si="43"/>
        <v xml:space="preserve"> </v>
      </c>
      <c r="AA219" s="636" t="str">
        <f t="shared" si="44"/>
        <v xml:space="preserve"> </v>
      </c>
      <c r="AB219" s="637" t="str">
        <f t="shared" si="45"/>
        <v xml:space="preserve"> </v>
      </c>
      <c r="AH219" s="38">
        <f t="shared" si="46"/>
        <v>0</v>
      </c>
      <c r="AK219" s="38">
        <f t="shared" si="47"/>
        <v>0</v>
      </c>
    </row>
    <row r="220" spans="1:37" x14ac:dyDescent="0.25">
      <c r="A220" s="638"/>
      <c r="B220" s="639"/>
      <c r="C220" s="626"/>
      <c r="D220" s="638"/>
      <c r="E220" s="640"/>
      <c r="F220" s="640"/>
      <c r="G220" s="640"/>
      <c r="H220" s="624"/>
      <c r="I220" s="624"/>
      <c r="J220" s="629"/>
      <c r="K220" s="629"/>
      <c r="L220" s="642"/>
      <c r="M220" s="642"/>
      <c r="N220" s="640"/>
      <c r="O220" s="632" t="str">
        <f t="shared" si="36"/>
        <v/>
      </c>
      <c r="P220" s="640"/>
      <c r="Q220" s="643"/>
      <c r="R220" s="643"/>
      <c r="S220" s="634" t="str">
        <f t="shared" si="37"/>
        <v/>
      </c>
      <c r="T220" s="634" t="str">
        <f t="shared" si="38"/>
        <v/>
      </c>
      <c r="U220" s="644"/>
      <c r="V220" s="636" t="str">
        <f t="shared" si="39"/>
        <v xml:space="preserve"> </v>
      </c>
      <c r="W220" s="636" t="str">
        <f t="shared" si="40"/>
        <v xml:space="preserve"> </v>
      </c>
      <c r="X220" s="636" t="str">
        <f t="shared" si="41"/>
        <v/>
      </c>
      <c r="Y220" s="636" t="str">
        <f t="shared" si="42"/>
        <v xml:space="preserve"> </v>
      </c>
      <c r="Z220" s="636" t="str">
        <f t="shared" si="43"/>
        <v xml:space="preserve"> </v>
      </c>
      <c r="AA220" s="636" t="str">
        <f t="shared" si="44"/>
        <v xml:space="preserve"> </v>
      </c>
      <c r="AB220" s="637" t="str">
        <f t="shared" si="45"/>
        <v xml:space="preserve"> </v>
      </c>
      <c r="AH220" s="38">
        <f t="shared" si="46"/>
        <v>0</v>
      </c>
      <c r="AK220" s="38">
        <f t="shared" si="47"/>
        <v>0</v>
      </c>
    </row>
    <row r="221" spans="1:37" x14ac:dyDescent="0.25">
      <c r="A221" s="638"/>
      <c r="B221" s="639"/>
      <c r="C221" s="626"/>
      <c r="D221" s="638"/>
      <c r="E221" s="640"/>
      <c r="F221" s="640"/>
      <c r="G221" s="640"/>
      <c r="H221" s="624"/>
      <c r="I221" s="624"/>
      <c r="J221" s="629"/>
      <c r="K221" s="629"/>
      <c r="L221" s="642"/>
      <c r="M221" s="642"/>
      <c r="N221" s="640"/>
      <c r="O221" s="632" t="str">
        <f t="shared" si="36"/>
        <v/>
      </c>
      <c r="P221" s="640"/>
      <c r="Q221" s="643"/>
      <c r="R221" s="643"/>
      <c r="S221" s="634" t="str">
        <f t="shared" si="37"/>
        <v/>
      </c>
      <c r="T221" s="634" t="str">
        <f t="shared" si="38"/>
        <v/>
      </c>
      <c r="U221" s="644"/>
      <c r="V221" s="636" t="str">
        <f t="shared" si="39"/>
        <v xml:space="preserve"> </v>
      </c>
      <c r="W221" s="636" t="str">
        <f t="shared" si="40"/>
        <v xml:space="preserve"> </v>
      </c>
      <c r="X221" s="636" t="str">
        <f t="shared" si="41"/>
        <v/>
      </c>
      <c r="Y221" s="636" t="str">
        <f t="shared" si="42"/>
        <v xml:space="preserve"> </v>
      </c>
      <c r="Z221" s="636" t="str">
        <f t="shared" si="43"/>
        <v xml:space="preserve"> </v>
      </c>
      <c r="AA221" s="636" t="str">
        <f t="shared" si="44"/>
        <v xml:space="preserve"> </v>
      </c>
      <c r="AB221" s="637" t="str">
        <f t="shared" si="45"/>
        <v xml:space="preserve"> </v>
      </c>
      <c r="AH221" s="38">
        <f t="shared" si="46"/>
        <v>0</v>
      </c>
      <c r="AK221" s="38">
        <f t="shared" si="47"/>
        <v>0</v>
      </c>
    </row>
    <row r="222" spans="1:37" x14ac:dyDescent="0.25">
      <c r="A222" s="638"/>
      <c r="B222" s="639"/>
      <c r="C222" s="626"/>
      <c r="D222" s="638"/>
      <c r="E222" s="640"/>
      <c r="F222" s="640"/>
      <c r="G222" s="640"/>
      <c r="H222" s="624"/>
      <c r="I222" s="624"/>
      <c r="J222" s="629"/>
      <c r="K222" s="629"/>
      <c r="L222" s="642"/>
      <c r="M222" s="642"/>
      <c r="N222" s="640"/>
      <c r="O222" s="632" t="str">
        <f t="shared" si="36"/>
        <v/>
      </c>
      <c r="P222" s="640"/>
      <c r="Q222" s="643"/>
      <c r="R222" s="643"/>
      <c r="S222" s="634" t="str">
        <f t="shared" si="37"/>
        <v/>
      </c>
      <c r="T222" s="634" t="str">
        <f t="shared" si="38"/>
        <v/>
      </c>
      <c r="U222" s="644"/>
      <c r="V222" s="636" t="str">
        <f t="shared" si="39"/>
        <v xml:space="preserve"> </v>
      </c>
      <c r="W222" s="636" t="str">
        <f t="shared" si="40"/>
        <v xml:space="preserve"> </v>
      </c>
      <c r="X222" s="636" t="str">
        <f t="shared" si="41"/>
        <v/>
      </c>
      <c r="Y222" s="636" t="str">
        <f t="shared" si="42"/>
        <v xml:space="preserve"> </v>
      </c>
      <c r="Z222" s="636" t="str">
        <f t="shared" si="43"/>
        <v xml:space="preserve"> </v>
      </c>
      <c r="AA222" s="636" t="str">
        <f t="shared" si="44"/>
        <v xml:space="preserve"> </v>
      </c>
      <c r="AB222" s="637" t="str">
        <f t="shared" si="45"/>
        <v xml:space="preserve"> </v>
      </c>
      <c r="AH222" s="38">
        <f t="shared" si="46"/>
        <v>0</v>
      </c>
      <c r="AK222" s="38">
        <f t="shared" si="47"/>
        <v>0</v>
      </c>
    </row>
    <row r="223" spans="1:37" x14ac:dyDescent="0.25">
      <c r="A223" s="638"/>
      <c r="B223" s="639"/>
      <c r="C223" s="626"/>
      <c r="D223" s="638"/>
      <c r="E223" s="640"/>
      <c r="F223" s="640"/>
      <c r="G223" s="640"/>
      <c r="H223" s="624"/>
      <c r="I223" s="624"/>
      <c r="J223" s="629"/>
      <c r="K223" s="629"/>
      <c r="L223" s="642"/>
      <c r="M223" s="642"/>
      <c r="N223" s="640"/>
      <c r="O223" s="632" t="str">
        <f t="shared" si="36"/>
        <v/>
      </c>
      <c r="P223" s="640"/>
      <c r="Q223" s="643"/>
      <c r="R223" s="643"/>
      <c r="S223" s="634" t="str">
        <f t="shared" si="37"/>
        <v/>
      </c>
      <c r="T223" s="634" t="str">
        <f t="shared" si="38"/>
        <v/>
      </c>
      <c r="U223" s="644"/>
      <c r="V223" s="636" t="str">
        <f t="shared" si="39"/>
        <v xml:space="preserve"> </v>
      </c>
      <c r="W223" s="636" t="str">
        <f t="shared" si="40"/>
        <v xml:space="preserve"> </v>
      </c>
      <c r="X223" s="636" t="str">
        <f t="shared" si="41"/>
        <v/>
      </c>
      <c r="Y223" s="636" t="str">
        <f t="shared" si="42"/>
        <v xml:space="preserve"> </v>
      </c>
      <c r="Z223" s="636" t="str">
        <f t="shared" si="43"/>
        <v xml:space="preserve"> </v>
      </c>
      <c r="AA223" s="636" t="str">
        <f t="shared" si="44"/>
        <v xml:space="preserve"> </v>
      </c>
      <c r="AB223" s="637" t="str">
        <f t="shared" si="45"/>
        <v xml:space="preserve"> </v>
      </c>
      <c r="AH223" s="38">
        <f t="shared" si="46"/>
        <v>0</v>
      </c>
      <c r="AK223" s="38">
        <f t="shared" si="47"/>
        <v>0</v>
      </c>
    </row>
    <row r="224" spans="1:37" x14ac:dyDescent="0.25">
      <c r="A224" s="638"/>
      <c r="B224" s="639"/>
      <c r="C224" s="626"/>
      <c r="D224" s="638"/>
      <c r="E224" s="640"/>
      <c r="F224" s="640"/>
      <c r="G224" s="640"/>
      <c r="H224" s="624"/>
      <c r="I224" s="624"/>
      <c r="J224" s="629"/>
      <c r="K224" s="629"/>
      <c r="L224" s="642"/>
      <c r="M224" s="642"/>
      <c r="N224" s="640"/>
      <c r="O224" s="632" t="str">
        <f t="shared" si="36"/>
        <v/>
      </c>
      <c r="P224" s="640"/>
      <c r="Q224" s="643"/>
      <c r="R224" s="643"/>
      <c r="S224" s="634" t="str">
        <f t="shared" si="37"/>
        <v/>
      </c>
      <c r="T224" s="634" t="str">
        <f t="shared" si="38"/>
        <v/>
      </c>
      <c r="U224" s="644"/>
      <c r="V224" s="636" t="str">
        <f t="shared" si="39"/>
        <v xml:space="preserve"> </v>
      </c>
      <c r="W224" s="636" t="str">
        <f t="shared" si="40"/>
        <v xml:space="preserve"> </v>
      </c>
      <c r="X224" s="636" t="str">
        <f t="shared" si="41"/>
        <v/>
      </c>
      <c r="Y224" s="636" t="str">
        <f t="shared" si="42"/>
        <v xml:space="preserve"> </v>
      </c>
      <c r="Z224" s="636" t="str">
        <f t="shared" si="43"/>
        <v xml:space="preserve"> </v>
      </c>
      <c r="AA224" s="636" t="str">
        <f t="shared" si="44"/>
        <v xml:space="preserve"> </v>
      </c>
      <c r="AB224" s="637" t="str">
        <f t="shared" si="45"/>
        <v xml:space="preserve"> </v>
      </c>
      <c r="AH224" s="38">
        <f t="shared" si="46"/>
        <v>0</v>
      </c>
      <c r="AK224" s="38">
        <f t="shared" si="47"/>
        <v>0</v>
      </c>
    </row>
    <row r="225" spans="1:37" x14ac:dyDescent="0.25">
      <c r="A225" s="638"/>
      <c r="B225" s="639"/>
      <c r="C225" s="626"/>
      <c r="D225" s="638"/>
      <c r="E225" s="640"/>
      <c r="F225" s="640"/>
      <c r="G225" s="640"/>
      <c r="H225" s="624"/>
      <c r="I225" s="624"/>
      <c r="J225" s="629"/>
      <c r="K225" s="629"/>
      <c r="L225" s="642"/>
      <c r="M225" s="642"/>
      <c r="N225" s="640"/>
      <c r="O225" s="632" t="str">
        <f t="shared" si="36"/>
        <v/>
      </c>
      <c r="P225" s="640"/>
      <c r="Q225" s="643"/>
      <c r="R225" s="643"/>
      <c r="S225" s="634" t="str">
        <f t="shared" si="37"/>
        <v/>
      </c>
      <c r="T225" s="634" t="str">
        <f t="shared" si="38"/>
        <v/>
      </c>
      <c r="U225" s="644"/>
      <c r="V225" s="636" t="str">
        <f t="shared" si="39"/>
        <v xml:space="preserve"> </v>
      </c>
      <c r="W225" s="636" t="str">
        <f t="shared" si="40"/>
        <v xml:space="preserve"> </v>
      </c>
      <c r="X225" s="636" t="str">
        <f t="shared" si="41"/>
        <v/>
      </c>
      <c r="Y225" s="636" t="str">
        <f t="shared" si="42"/>
        <v xml:space="preserve"> </v>
      </c>
      <c r="Z225" s="636" t="str">
        <f t="shared" si="43"/>
        <v xml:space="preserve"> </v>
      </c>
      <c r="AA225" s="636" t="str">
        <f t="shared" si="44"/>
        <v xml:space="preserve"> </v>
      </c>
      <c r="AB225" s="637" t="str">
        <f t="shared" si="45"/>
        <v xml:space="preserve"> </v>
      </c>
      <c r="AH225" s="38">
        <f t="shared" si="46"/>
        <v>0</v>
      </c>
      <c r="AK225" s="38">
        <f t="shared" si="47"/>
        <v>0</v>
      </c>
    </row>
    <row r="226" spans="1:37" x14ac:dyDescent="0.25">
      <c r="A226" s="638"/>
      <c r="B226" s="639"/>
      <c r="C226" s="626"/>
      <c r="D226" s="638"/>
      <c r="E226" s="640"/>
      <c r="F226" s="640"/>
      <c r="G226" s="640"/>
      <c r="H226" s="624"/>
      <c r="I226" s="624"/>
      <c r="J226" s="629"/>
      <c r="K226" s="629"/>
      <c r="L226" s="642"/>
      <c r="M226" s="642"/>
      <c r="N226" s="640"/>
      <c r="O226" s="632" t="str">
        <f t="shared" si="36"/>
        <v/>
      </c>
      <c r="P226" s="640"/>
      <c r="Q226" s="643"/>
      <c r="R226" s="643"/>
      <c r="S226" s="634" t="str">
        <f t="shared" si="37"/>
        <v/>
      </c>
      <c r="T226" s="634" t="str">
        <f t="shared" si="38"/>
        <v/>
      </c>
      <c r="U226" s="644"/>
      <c r="V226" s="636" t="str">
        <f t="shared" si="39"/>
        <v xml:space="preserve"> </v>
      </c>
      <c r="W226" s="636" t="str">
        <f t="shared" si="40"/>
        <v xml:space="preserve"> </v>
      </c>
      <c r="X226" s="636" t="str">
        <f t="shared" si="41"/>
        <v/>
      </c>
      <c r="Y226" s="636" t="str">
        <f t="shared" si="42"/>
        <v xml:space="preserve"> </v>
      </c>
      <c r="Z226" s="636" t="str">
        <f t="shared" si="43"/>
        <v xml:space="preserve"> </v>
      </c>
      <c r="AA226" s="636" t="str">
        <f t="shared" si="44"/>
        <v xml:space="preserve"> </v>
      </c>
      <c r="AB226" s="637" t="str">
        <f t="shared" si="45"/>
        <v xml:space="preserve"> </v>
      </c>
      <c r="AH226" s="38">
        <f t="shared" si="46"/>
        <v>0</v>
      </c>
      <c r="AK226" s="38">
        <f t="shared" si="47"/>
        <v>0</v>
      </c>
    </row>
    <row r="227" spans="1:37" x14ac:dyDescent="0.25">
      <c r="A227" s="638"/>
      <c r="B227" s="639"/>
      <c r="C227" s="626"/>
      <c r="D227" s="638"/>
      <c r="E227" s="640"/>
      <c r="F227" s="640"/>
      <c r="G227" s="640"/>
      <c r="H227" s="624"/>
      <c r="I227" s="624"/>
      <c r="J227" s="629"/>
      <c r="K227" s="629"/>
      <c r="L227" s="642"/>
      <c r="M227" s="642"/>
      <c r="N227" s="640"/>
      <c r="O227" s="632" t="str">
        <f t="shared" si="36"/>
        <v/>
      </c>
      <c r="P227" s="640"/>
      <c r="Q227" s="643"/>
      <c r="R227" s="643"/>
      <c r="S227" s="634" t="str">
        <f t="shared" si="37"/>
        <v/>
      </c>
      <c r="T227" s="634" t="str">
        <f t="shared" si="38"/>
        <v/>
      </c>
      <c r="U227" s="644"/>
      <c r="V227" s="636" t="str">
        <f t="shared" si="39"/>
        <v xml:space="preserve"> </v>
      </c>
      <c r="W227" s="636" t="str">
        <f t="shared" si="40"/>
        <v xml:space="preserve"> </v>
      </c>
      <c r="X227" s="636" t="str">
        <f t="shared" si="41"/>
        <v/>
      </c>
      <c r="Y227" s="636" t="str">
        <f t="shared" si="42"/>
        <v xml:space="preserve"> </v>
      </c>
      <c r="Z227" s="636" t="str">
        <f t="shared" si="43"/>
        <v xml:space="preserve"> </v>
      </c>
      <c r="AA227" s="636" t="str">
        <f t="shared" si="44"/>
        <v xml:space="preserve"> </v>
      </c>
      <c r="AB227" s="637" t="str">
        <f t="shared" si="45"/>
        <v xml:space="preserve"> </v>
      </c>
      <c r="AH227" s="38">
        <f t="shared" si="46"/>
        <v>0</v>
      </c>
      <c r="AK227" s="38">
        <f t="shared" si="47"/>
        <v>0</v>
      </c>
    </row>
    <row r="228" spans="1:37" x14ac:dyDescent="0.25">
      <c r="A228" s="638"/>
      <c r="B228" s="639"/>
      <c r="C228" s="626"/>
      <c r="D228" s="638"/>
      <c r="E228" s="640"/>
      <c r="F228" s="640"/>
      <c r="G228" s="640"/>
      <c r="H228" s="624"/>
      <c r="I228" s="624"/>
      <c r="J228" s="629"/>
      <c r="K228" s="629"/>
      <c r="L228" s="642"/>
      <c r="M228" s="642"/>
      <c r="N228" s="640"/>
      <c r="O228" s="632" t="str">
        <f t="shared" si="36"/>
        <v/>
      </c>
      <c r="P228" s="640"/>
      <c r="Q228" s="643"/>
      <c r="R228" s="643"/>
      <c r="S228" s="634" t="str">
        <f t="shared" si="37"/>
        <v/>
      </c>
      <c r="T228" s="634" t="str">
        <f t="shared" si="38"/>
        <v/>
      </c>
      <c r="U228" s="644"/>
      <c r="V228" s="636" t="str">
        <f t="shared" si="39"/>
        <v xml:space="preserve"> </v>
      </c>
      <c r="W228" s="636" t="str">
        <f t="shared" si="40"/>
        <v xml:space="preserve"> </v>
      </c>
      <c r="X228" s="636" t="str">
        <f t="shared" si="41"/>
        <v/>
      </c>
      <c r="Y228" s="636" t="str">
        <f t="shared" si="42"/>
        <v xml:space="preserve"> </v>
      </c>
      <c r="Z228" s="636" t="str">
        <f t="shared" si="43"/>
        <v xml:space="preserve"> </v>
      </c>
      <c r="AA228" s="636" t="str">
        <f t="shared" si="44"/>
        <v xml:space="preserve"> </v>
      </c>
      <c r="AB228" s="637" t="str">
        <f t="shared" si="45"/>
        <v xml:space="preserve"> </v>
      </c>
      <c r="AH228" s="38">
        <f t="shared" si="46"/>
        <v>0</v>
      </c>
      <c r="AK228" s="38">
        <f t="shared" si="47"/>
        <v>0</v>
      </c>
    </row>
    <row r="229" spans="1:37" x14ac:dyDescent="0.25">
      <c r="A229" s="638"/>
      <c r="B229" s="639"/>
      <c r="C229" s="626"/>
      <c r="D229" s="638"/>
      <c r="E229" s="640"/>
      <c r="F229" s="640"/>
      <c r="G229" s="640"/>
      <c r="H229" s="624"/>
      <c r="I229" s="624"/>
      <c r="J229" s="629"/>
      <c r="K229" s="629"/>
      <c r="L229" s="642"/>
      <c r="M229" s="642"/>
      <c r="N229" s="640"/>
      <c r="O229" s="632" t="str">
        <f t="shared" si="36"/>
        <v/>
      </c>
      <c r="P229" s="640"/>
      <c r="Q229" s="643"/>
      <c r="R229" s="643"/>
      <c r="S229" s="634" t="str">
        <f t="shared" si="37"/>
        <v/>
      </c>
      <c r="T229" s="634" t="str">
        <f t="shared" si="38"/>
        <v/>
      </c>
      <c r="U229" s="644"/>
      <c r="V229" s="636" t="str">
        <f t="shared" si="39"/>
        <v xml:space="preserve"> </v>
      </c>
      <c r="W229" s="636" t="str">
        <f t="shared" si="40"/>
        <v xml:space="preserve"> </v>
      </c>
      <c r="X229" s="636" t="str">
        <f t="shared" si="41"/>
        <v/>
      </c>
      <c r="Y229" s="636" t="str">
        <f t="shared" si="42"/>
        <v xml:space="preserve"> </v>
      </c>
      <c r="Z229" s="636" t="str">
        <f t="shared" si="43"/>
        <v xml:space="preserve"> </v>
      </c>
      <c r="AA229" s="636" t="str">
        <f t="shared" si="44"/>
        <v xml:space="preserve"> </v>
      </c>
      <c r="AB229" s="637" t="str">
        <f t="shared" si="45"/>
        <v xml:space="preserve"> </v>
      </c>
      <c r="AH229" s="38">
        <f t="shared" si="46"/>
        <v>0</v>
      </c>
      <c r="AK229" s="38">
        <f t="shared" si="47"/>
        <v>0</v>
      </c>
    </row>
    <row r="230" spans="1:37" x14ac:dyDescent="0.25">
      <c r="A230" s="638"/>
      <c r="B230" s="639"/>
      <c r="C230" s="626"/>
      <c r="D230" s="638"/>
      <c r="E230" s="640"/>
      <c r="F230" s="640"/>
      <c r="G230" s="640"/>
      <c r="H230" s="624"/>
      <c r="I230" s="624"/>
      <c r="J230" s="629"/>
      <c r="K230" s="629"/>
      <c r="L230" s="642"/>
      <c r="M230" s="642"/>
      <c r="N230" s="640"/>
      <c r="O230" s="632" t="str">
        <f t="shared" si="36"/>
        <v/>
      </c>
      <c r="P230" s="640"/>
      <c r="Q230" s="643"/>
      <c r="R230" s="643"/>
      <c r="S230" s="634" t="str">
        <f t="shared" si="37"/>
        <v/>
      </c>
      <c r="T230" s="634" t="str">
        <f t="shared" si="38"/>
        <v/>
      </c>
      <c r="U230" s="644"/>
      <c r="V230" s="636" t="str">
        <f t="shared" si="39"/>
        <v xml:space="preserve"> </v>
      </c>
      <c r="W230" s="636" t="str">
        <f t="shared" si="40"/>
        <v xml:space="preserve"> </v>
      </c>
      <c r="X230" s="636" t="str">
        <f t="shared" si="41"/>
        <v/>
      </c>
      <c r="Y230" s="636" t="str">
        <f t="shared" si="42"/>
        <v xml:space="preserve"> </v>
      </c>
      <c r="Z230" s="636" t="str">
        <f t="shared" si="43"/>
        <v xml:space="preserve"> </v>
      </c>
      <c r="AA230" s="636" t="str">
        <f t="shared" si="44"/>
        <v xml:space="preserve"> </v>
      </c>
      <c r="AB230" s="637" t="str">
        <f t="shared" si="45"/>
        <v xml:space="preserve"> </v>
      </c>
      <c r="AH230" s="38">
        <f t="shared" si="46"/>
        <v>0</v>
      </c>
      <c r="AK230" s="38">
        <f t="shared" si="47"/>
        <v>0</v>
      </c>
    </row>
    <row r="231" spans="1:37" x14ac:dyDescent="0.25">
      <c r="A231" s="638"/>
      <c r="B231" s="639"/>
      <c r="C231" s="626"/>
      <c r="D231" s="638"/>
      <c r="E231" s="640"/>
      <c r="F231" s="640"/>
      <c r="G231" s="640"/>
      <c r="H231" s="624"/>
      <c r="I231" s="624"/>
      <c r="J231" s="629"/>
      <c r="K231" s="629"/>
      <c r="L231" s="642"/>
      <c r="M231" s="642"/>
      <c r="N231" s="640"/>
      <c r="O231" s="632" t="str">
        <f t="shared" si="36"/>
        <v/>
      </c>
      <c r="P231" s="640"/>
      <c r="Q231" s="643"/>
      <c r="R231" s="643"/>
      <c r="S231" s="634" t="str">
        <f t="shared" si="37"/>
        <v/>
      </c>
      <c r="T231" s="634" t="str">
        <f t="shared" si="38"/>
        <v/>
      </c>
      <c r="U231" s="644"/>
      <c r="V231" s="636" t="str">
        <f t="shared" si="39"/>
        <v xml:space="preserve"> </v>
      </c>
      <c r="W231" s="636" t="str">
        <f t="shared" si="40"/>
        <v xml:space="preserve"> </v>
      </c>
      <c r="X231" s="636" t="str">
        <f t="shared" si="41"/>
        <v/>
      </c>
      <c r="Y231" s="636" t="str">
        <f t="shared" si="42"/>
        <v xml:space="preserve"> </v>
      </c>
      <c r="Z231" s="636" t="str">
        <f t="shared" si="43"/>
        <v xml:space="preserve"> </v>
      </c>
      <c r="AA231" s="636" t="str">
        <f t="shared" si="44"/>
        <v xml:space="preserve"> </v>
      </c>
      <c r="AB231" s="637" t="str">
        <f t="shared" si="45"/>
        <v xml:space="preserve"> </v>
      </c>
      <c r="AH231" s="38">
        <f t="shared" si="46"/>
        <v>0</v>
      </c>
      <c r="AK231" s="38">
        <f t="shared" si="47"/>
        <v>0</v>
      </c>
    </row>
    <row r="232" spans="1:37" x14ac:dyDescent="0.25">
      <c r="A232" s="638"/>
      <c r="B232" s="639"/>
      <c r="C232" s="626"/>
      <c r="D232" s="638"/>
      <c r="E232" s="640"/>
      <c r="F232" s="640"/>
      <c r="G232" s="640"/>
      <c r="H232" s="624"/>
      <c r="I232" s="624"/>
      <c r="J232" s="629"/>
      <c r="K232" s="629"/>
      <c r="L232" s="642"/>
      <c r="M232" s="642"/>
      <c r="N232" s="640"/>
      <c r="O232" s="632" t="str">
        <f t="shared" si="36"/>
        <v/>
      </c>
      <c r="P232" s="640"/>
      <c r="Q232" s="643"/>
      <c r="R232" s="643"/>
      <c r="S232" s="634" t="str">
        <f t="shared" si="37"/>
        <v/>
      </c>
      <c r="T232" s="634" t="str">
        <f t="shared" si="38"/>
        <v/>
      </c>
      <c r="U232" s="644"/>
      <c r="V232" s="636" t="str">
        <f t="shared" si="39"/>
        <v xml:space="preserve"> </v>
      </c>
      <c r="W232" s="636" t="str">
        <f t="shared" si="40"/>
        <v xml:space="preserve"> </v>
      </c>
      <c r="X232" s="636" t="str">
        <f t="shared" si="41"/>
        <v/>
      </c>
      <c r="Y232" s="636" t="str">
        <f t="shared" si="42"/>
        <v xml:space="preserve"> </v>
      </c>
      <c r="Z232" s="636" t="str">
        <f t="shared" si="43"/>
        <v xml:space="preserve"> </v>
      </c>
      <c r="AA232" s="636" t="str">
        <f t="shared" si="44"/>
        <v xml:space="preserve"> </v>
      </c>
      <c r="AB232" s="637" t="str">
        <f t="shared" si="45"/>
        <v xml:space="preserve"> </v>
      </c>
      <c r="AH232" s="38">
        <f t="shared" si="46"/>
        <v>0</v>
      </c>
      <c r="AK232" s="38">
        <f t="shared" si="47"/>
        <v>0</v>
      </c>
    </row>
    <row r="233" spans="1:37" x14ac:dyDescent="0.25">
      <c r="A233" s="638"/>
      <c r="B233" s="639"/>
      <c r="C233" s="626"/>
      <c r="D233" s="638"/>
      <c r="E233" s="640"/>
      <c r="F233" s="640"/>
      <c r="G233" s="640"/>
      <c r="H233" s="624"/>
      <c r="I233" s="624"/>
      <c r="J233" s="629"/>
      <c r="K233" s="629"/>
      <c r="L233" s="642"/>
      <c r="M233" s="642"/>
      <c r="N233" s="640"/>
      <c r="O233" s="632" t="str">
        <f t="shared" si="36"/>
        <v/>
      </c>
      <c r="P233" s="640"/>
      <c r="Q233" s="643"/>
      <c r="R233" s="643"/>
      <c r="S233" s="634" t="str">
        <f t="shared" si="37"/>
        <v/>
      </c>
      <c r="T233" s="634" t="str">
        <f t="shared" si="38"/>
        <v/>
      </c>
      <c r="U233" s="644"/>
      <c r="V233" s="636" t="str">
        <f t="shared" si="39"/>
        <v xml:space="preserve"> </v>
      </c>
      <c r="W233" s="636" t="str">
        <f t="shared" si="40"/>
        <v xml:space="preserve"> </v>
      </c>
      <c r="X233" s="636" t="str">
        <f t="shared" si="41"/>
        <v/>
      </c>
      <c r="Y233" s="636" t="str">
        <f t="shared" si="42"/>
        <v xml:space="preserve"> </v>
      </c>
      <c r="Z233" s="636" t="str">
        <f t="shared" si="43"/>
        <v xml:space="preserve"> </v>
      </c>
      <c r="AA233" s="636" t="str">
        <f t="shared" si="44"/>
        <v xml:space="preserve"> </v>
      </c>
      <c r="AB233" s="637" t="str">
        <f t="shared" si="45"/>
        <v xml:space="preserve"> </v>
      </c>
      <c r="AH233" s="38">
        <f t="shared" si="46"/>
        <v>0</v>
      </c>
      <c r="AK233" s="38">
        <f t="shared" si="47"/>
        <v>0</v>
      </c>
    </row>
    <row r="234" spans="1:37" x14ac:dyDescent="0.25">
      <c r="A234" s="638"/>
      <c r="B234" s="639"/>
      <c r="C234" s="626"/>
      <c r="D234" s="638"/>
      <c r="E234" s="640"/>
      <c r="F234" s="640"/>
      <c r="G234" s="640"/>
      <c r="H234" s="624"/>
      <c r="I234" s="624"/>
      <c r="J234" s="629"/>
      <c r="K234" s="629"/>
      <c r="L234" s="642"/>
      <c r="M234" s="642"/>
      <c r="N234" s="640"/>
      <c r="O234" s="632" t="str">
        <f t="shared" si="36"/>
        <v/>
      </c>
      <c r="P234" s="640"/>
      <c r="Q234" s="643"/>
      <c r="R234" s="643"/>
      <c r="S234" s="634" t="str">
        <f t="shared" si="37"/>
        <v/>
      </c>
      <c r="T234" s="634" t="str">
        <f t="shared" si="38"/>
        <v/>
      </c>
      <c r="U234" s="644"/>
      <c r="V234" s="636" t="str">
        <f t="shared" si="39"/>
        <v xml:space="preserve"> </v>
      </c>
      <c r="W234" s="636" t="str">
        <f t="shared" si="40"/>
        <v xml:space="preserve"> </v>
      </c>
      <c r="X234" s="636" t="str">
        <f t="shared" si="41"/>
        <v/>
      </c>
      <c r="Y234" s="636" t="str">
        <f t="shared" si="42"/>
        <v xml:space="preserve"> </v>
      </c>
      <c r="Z234" s="636" t="str">
        <f t="shared" si="43"/>
        <v xml:space="preserve"> </v>
      </c>
      <c r="AA234" s="636" t="str">
        <f t="shared" si="44"/>
        <v xml:space="preserve"> </v>
      </c>
      <c r="AB234" s="637" t="str">
        <f t="shared" si="45"/>
        <v xml:space="preserve"> </v>
      </c>
      <c r="AH234" s="38">
        <f t="shared" si="46"/>
        <v>0</v>
      </c>
      <c r="AK234" s="38">
        <f t="shared" si="47"/>
        <v>0</v>
      </c>
    </row>
    <row r="235" spans="1:37" x14ac:dyDescent="0.25">
      <c r="A235" s="638"/>
      <c r="B235" s="639"/>
      <c r="C235" s="626"/>
      <c r="D235" s="638"/>
      <c r="E235" s="640"/>
      <c r="F235" s="640"/>
      <c r="G235" s="640"/>
      <c r="H235" s="624"/>
      <c r="I235" s="624"/>
      <c r="J235" s="629"/>
      <c r="K235" s="629"/>
      <c r="L235" s="642"/>
      <c r="M235" s="642"/>
      <c r="N235" s="640"/>
      <c r="O235" s="632" t="str">
        <f t="shared" si="36"/>
        <v/>
      </c>
      <c r="P235" s="640"/>
      <c r="Q235" s="643"/>
      <c r="R235" s="643"/>
      <c r="S235" s="634" t="str">
        <f t="shared" si="37"/>
        <v/>
      </c>
      <c r="T235" s="634" t="str">
        <f t="shared" si="38"/>
        <v/>
      </c>
      <c r="U235" s="644"/>
      <c r="V235" s="636" t="str">
        <f t="shared" si="39"/>
        <v xml:space="preserve"> </v>
      </c>
      <c r="W235" s="636" t="str">
        <f t="shared" si="40"/>
        <v xml:space="preserve"> </v>
      </c>
      <c r="X235" s="636" t="str">
        <f t="shared" si="41"/>
        <v/>
      </c>
      <c r="Y235" s="636" t="str">
        <f t="shared" si="42"/>
        <v xml:space="preserve"> </v>
      </c>
      <c r="Z235" s="636" t="str">
        <f t="shared" si="43"/>
        <v xml:space="preserve"> </v>
      </c>
      <c r="AA235" s="636" t="str">
        <f t="shared" si="44"/>
        <v xml:space="preserve"> </v>
      </c>
      <c r="AB235" s="637" t="str">
        <f t="shared" si="45"/>
        <v xml:space="preserve"> </v>
      </c>
      <c r="AH235" s="38">
        <f t="shared" si="46"/>
        <v>0</v>
      </c>
      <c r="AK235" s="38">
        <f t="shared" si="47"/>
        <v>0</v>
      </c>
    </row>
    <row r="236" spans="1:37" x14ac:dyDescent="0.25">
      <c r="A236" s="638"/>
      <c r="B236" s="639"/>
      <c r="C236" s="626"/>
      <c r="D236" s="638"/>
      <c r="E236" s="640"/>
      <c r="F236" s="640"/>
      <c r="G236" s="640"/>
      <c r="H236" s="624"/>
      <c r="I236" s="624"/>
      <c r="J236" s="629"/>
      <c r="K236" s="629"/>
      <c r="L236" s="642"/>
      <c r="M236" s="642"/>
      <c r="N236" s="640"/>
      <c r="O236" s="632" t="str">
        <f t="shared" si="36"/>
        <v/>
      </c>
      <c r="P236" s="640"/>
      <c r="Q236" s="643"/>
      <c r="R236" s="643"/>
      <c r="S236" s="634" t="str">
        <f t="shared" si="37"/>
        <v/>
      </c>
      <c r="T236" s="634" t="str">
        <f t="shared" si="38"/>
        <v/>
      </c>
      <c r="U236" s="644"/>
      <c r="V236" s="636" t="str">
        <f t="shared" si="39"/>
        <v xml:space="preserve"> </v>
      </c>
      <c r="W236" s="636" t="str">
        <f t="shared" si="40"/>
        <v xml:space="preserve"> </v>
      </c>
      <c r="X236" s="636" t="str">
        <f t="shared" si="41"/>
        <v/>
      </c>
      <c r="Y236" s="636" t="str">
        <f t="shared" si="42"/>
        <v xml:space="preserve"> </v>
      </c>
      <c r="Z236" s="636" t="str">
        <f t="shared" si="43"/>
        <v xml:space="preserve"> </v>
      </c>
      <c r="AA236" s="636" t="str">
        <f t="shared" si="44"/>
        <v xml:space="preserve"> </v>
      </c>
      <c r="AB236" s="637" t="str">
        <f t="shared" si="45"/>
        <v xml:space="preserve"> </v>
      </c>
      <c r="AH236" s="38">
        <f t="shared" si="46"/>
        <v>0</v>
      </c>
      <c r="AK236" s="38">
        <f t="shared" si="47"/>
        <v>0</v>
      </c>
    </row>
    <row r="237" spans="1:37" x14ac:dyDescent="0.25">
      <c r="A237" s="638"/>
      <c r="B237" s="639"/>
      <c r="C237" s="626"/>
      <c r="D237" s="638"/>
      <c r="E237" s="640"/>
      <c r="F237" s="640"/>
      <c r="G237" s="640"/>
      <c r="H237" s="624"/>
      <c r="I237" s="624"/>
      <c r="J237" s="629"/>
      <c r="K237" s="629"/>
      <c r="L237" s="642"/>
      <c r="M237" s="642"/>
      <c r="N237" s="640"/>
      <c r="O237" s="632" t="str">
        <f t="shared" si="36"/>
        <v/>
      </c>
      <c r="P237" s="640"/>
      <c r="Q237" s="643"/>
      <c r="R237" s="643"/>
      <c r="S237" s="634" t="str">
        <f t="shared" si="37"/>
        <v/>
      </c>
      <c r="T237" s="634" t="str">
        <f t="shared" si="38"/>
        <v/>
      </c>
      <c r="U237" s="644"/>
      <c r="V237" s="636" t="str">
        <f t="shared" si="39"/>
        <v xml:space="preserve"> </v>
      </c>
      <c r="W237" s="636" t="str">
        <f t="shared" si="40"/>
        <v xml:space="preserve"> </v>
      </c>
      <c r="X237" s="636" t="str">
        <f t="shared" si="41"/>
        <v/>
      </c>
      <c r="Y237" s="636" t="str">
        <f t="shared" si="42"/>
        <v xml:space="preserve"> </v>
      </c>
      <c r="Z237" s="636" t="str">
        <f t="shared" si="43"/>
        <v xml:space="preserve"> </v>
      </c>
      <c r="AA237" s="636" t="str">
        <f t="shared" si="44"/>
        <v xml:space="preserve"> </v>
      </c>
      <c r="AB237" s="637" t="str">
        <f t="shared" si="45"/>
        <v xml:space="preserve"> </v>
      </c>
      <c r="AH237" s="38">
        <f t="shared" si="46"/>
        <v>0</v>
      </c>
      <c r="AK237" s="38">
        <f t="shared" si="47"/>
        <v>0</v>
      </c>
    </row>
    <row r="238" spans="1:37" x14ac:dyDescent="0.25">
      <c r="A238" s="638"/>
      <c r="B238" s="639"/>
      <c r="C238" s="626"/>
      <c r="D238" s="638"/>
      <c r="E238" s="640"/>
      <c r="F238" s="640"/>
      <c r="G238" s="640"/>
      <c r="H238" s="624"/>
      <c r="I238" s="624"/>
      <c r="J238" s="629"/>
      <c r="K238" s="629"/>
      <c r="L238" s="642"/>
      <c r="M238" s="642"/>
      <c r="N238" s="640"/>
      <c r="O238" s="632" t="str">
        <f t="shared" si="36"/>
        <v/>
      </c>
      <c r="P238" s="640"/>
      <c r="Q238" s="643"/>
      <c r="R238" s="643"/>
      <c r="S238" s="634" t="str">
        <f t="shared" si="37"/>
        <v/>
      </c>
      <c r="T238" s="634" t="str">
        <f t="shared" si="38"/>
        <v/>
      </c>
      <c r="U238" s="644"/>
      <c r="V238" s="636" t="str">
        <f t="shared" si="39"/>
        <v xml:space="preserve"> </v>
      </c>
      <c r="W238" s="636" t="str">
        <f t="shared" si="40"/>
        <v xml:space="preserve"> </v>
      </c>
      <c r="X238" s="636" t="str">
        <f t="shared" si="41"/>
        <v/>
      </c>
      <c r="Y238" s="636" t="str">
        <f t="shared" si="42"/>
        <v xml:space="preserve"> </v>
      </c>
      <c r="Z238" s="636" t="str">
        <f t="shared" si="43"/>
        <v xml:space="preserve"> </v>
      </c>
      <c r="AA238" s="636" t="str">
        <f t="shared" si="44"/>
        <v xml:space="preserve"> </v>
      </c>
      <c r="AB238" s="637" t="str">
        <f t="shared" si="45"/>
        <v xml:space="preserve"> </v>
      </c>
      <c r="AH238" s="38">
        <f t="shared" si="46"/>
        <v>0</v>
      </c>
      <c r="AK238" s="38">
        <f t="shared" si="47"/>
        <v>0</v>
      </c>
    </row>
    <row r="239" spans="1:37" x14ac:dyDescent="0.25">
      <c r="A239" s="638"/>
      <c r="B239" s="639"/>
      <c r="C239" s="626"/>
      <c r="D239" s="638"/>
      <c r="E239" s="640"/>
      <c r="F239" s="640"/>
      <c r="G239" s="640"/>
      <c r="H239" s="624"/>
      <c r="I239" s="624"/>
      <c r="J239" s="629"/>
      <c r="K239" s="629"/>
      <c r="L239" s="642"/>
      <c r="M239" s="642"/>
      <c r="N239" s="640"/>
      <c r="O239" s="632" t="str">
        <f t="shared" si="36"/>
        <v/>
      </c>
      <c r="P239" s="640"/>
      <c r="Q239" s="643"/>
      <c r="R239" s="643"/>
      <c r="S239" s="634" t="str">
        <f t="shared" si="37"/>
        <v/>
      </c>
      <c r="T239" s="634" t="str">
        <f t="shared" si="38"/>
        <v/>
      </c>
      <c r="U239" s="644"/>
      <c r="V239" s="636" t="str">
        <f t="shared" si="39"/>
        <v xml:space="preserve"> </v>
      </c>
      <c r="W239" s="636" t="str">
        <f t="shared" si="40"/>
        <v xml:space="preserve"> </v>
      </c>
      <c r="X239" s="636" t="str">
        <f t="shared" si="41"/>
        <v/>
      </c>
      <c r="Y239" s="636" t="str">
        <f t="shared" si="42"/>
        <v xml:space="preserve"> </v>
      </c>
      <c r="Z239" s="636" t="str">
        <f t="shared" si="43"/>
        <v xml:space="preserve"> </v>
      </c>
      <c r="AA239" s="636" t="str">
        <f t="shared" si="44"/>
        <v xml:space="preserve"> </v>
      </c>
      <c r="AB239" s="637" t="str">
        <f t="shared" si="45"/>
        <v xml:space="preserve"> </v>
      </c>
      <c r="AH239" s="38">
        <f t="shared" si="46"/>
        <v>0</v>
      </c>
      <c r="AK239" s="38">
        <f t="shared" si="47"/>
        <v>0</v>
      </c>
    </row>
    <row r="240" spans="1:37" x14ac:dyDescent="0.25">
      <c r="A240" s="638"/>
      <c r="B240" s="639"/>
      <c r="C240" s="626"/>
      <c r="D240" s="638"/>
      <c r="E240" s="640"/>
      <c r="F240" s="640"/>
      <c r="G240" s="640"/>
      <c r="H240" s="624"/>
      <c r="I240" s="624"/>
      <c r="J240" s="629"/>
      <c r="K240" s="629"/>
      <c r="L240" s="642"/>
      <c r="M240" s="642"/>
      <c r="N240" s="640"/>
      <c r="O240" s="632" t="str">
        <f t="shared" si="36"/>
        <v/>
      </c>
      <c r="P240" s="640"/>
      <c r="Q240" s="643"/>
      <c r="R240" s="643"/>
      <c r="S240" s="634" t="str">
        <f t="shared" si="37"/>
        <v/>
      </c>
      <c r="T240" s="634" t="str">
        <f t="shared" si="38"/>
        <v/>
      </c>
      <c r="U240" s="644"/>
      <c r="V240" s="636" t="str">
        <f t="shared" si="39"/>
        <v xml:space="preserve"> </v>
      </c>
      <c r="W240" s="636" t="str">
        <f t="shared" si="40"/>
        <v xml:space="preserve"> </v>
      </c>
      <c r="X240" s="636" t="str">
        <f t="shared" si="41"/>
        <v/>
      </c>
      <c r="Y240" s="636" t="str">
        <f t="shared" si="42"/>
        <v xml:space="preserve"> </v>
      </c>
      <c r="Z240" s="636" t="str">
        <f t="shared" si="43"/>
        <v xml:space="preserve"> </v>
      </c>
      <c r="AA240" s="636" t="str">
        <f t="shared" si="44"/>
        <v xml:space="preserve"> </v>
      </c>
      <c r="AB240" s="637" t="str">
        <f t="shared" si="45"/>
        <v xml:space="preserve"> </v>
      </c>
      <c r="AH240" s="38">
        <f t="shared" si="46"/>
        <v>0</v>
      </c>
      <c r="AK240" s="38">
        <f t="shared" si="47"/>
        <v>0</v>
      </c>
    </row>
    <row r="241" spans="1:37" x14ac:dyDescent="0.25">
      <c r="A241" s="638"/>
      <c r="B241" s="639"/>
      <c r="C241" s="626"/>
      <c r="D241" s="638"/>
      <c r="E241" s="640"/>
      <c r="F241" s="640"/>
      <c r="G241" s="640"/>
      <c r="H241" s="624"/>
      <c r="I241" s="624"/>
      <c r="J241" s="629"/>
      <c r="K241" s="629"/>
      <c r="L241" s="642"/>
      <c r="M241" s="642"/>
      <c r="N241" s="640"/>
      <c r="O241" s="632" t="str">
        <f t="shared" si="36"/>
        <v/>
      </c>
      <c r="P241" s="640"/>
      <c r="Q241" s="643"/>
      <c r="R241" s="643"/>
      <c r="S241" s="634" t="str">
        <f t="shared" si="37"/>
        <v/>
      </c>
      <c r="T241" s="634" t="str">
        <f t="shared" si="38"/>
        <v/>
      </c>
      <c r="U241" s="644"/>
      <c r="V241" s="636" t="str">
        <f t="shared" si="39"/>
        <v xml:space="preserve"> </v>
      </c>
      <c r="W241" s="636" t="str">
        <f t="shared" si="40"/>
        <v xml:space="preserve"> </v>
      </c>
      <c r="X241" s="636" t="str">
        <f t="shared" si="41"/>
        <v/>
      </c>
      <c r="Y241" s="636" t="str">
        <f t="shared" si="42"/>
        <v xml:space="preserve"> </v>
      </c>
      <c r="Z241" s="636" t="str">
        <f t="shared" si="43"/>
        <v xml:space="preserve"> </v>
      </c>
      <c r="AA241" s="636" t="str">
        <f t="shared" si="44"/>
        <v xml:space="preserve"> </v>
      </c>
      <c r="AB241" s="637" t="str">
        <f t="shared" si="45"/>
        <v xml:space="preserve"> </v>
      </c>
      <c r="AH241" s="38">
        <f t="shared" si="46"/>
        <v>0</v>
      </c>
      <c r="AK241" s="38">
        <f t="shared" si="47"/>
        <v>0</v>
      </c>
    </row>
    <row r="242" spans="1:37" x14ac:dyDescent="0.25">
      <c r="A242" s="638"/>
      <c r="B242" s="639"/>
      <c r="C242" s="626"/>
      <c r="D242" s="638"/>
      <c r="E242" s="640"/>
      <c r="F242" s="640"/>
      <c r="G242" s="640"/>
      <c r="H242" s="624"/>
      <c r="I242" s="624"/>
      <c r="J242" s="629"/>
      <c r="K242" s="629"/>
      <c r="L242" s="642"/>
      <c r="M242" s="642"/>
      <c r="N242" s="640"/>
      <c r="O242" s="632" t="str">
        <f t="shared" si="36"/>
        <v/>
      </c>
      <c r="P242" s="640"/>
      <c r="Q242" s="643"/>
      <c r="R242" s="643"/>
      <c r="S242" s="634" t="str">
        <f t="shared" si="37"/>
        <v/>
      </c>
      <c r="T242" s="634" t="str">
        <f t="shared" si="38"/>
        <v/>
      </c>
      <c r="U242" s="644"/>
      <c r="V242" s="636" t="str">
        <f t="shared" si="39"/>
        <v xml:space="preserve"> </v>
      </c>
      <c r="W242" s="636" t="str">
        <f t="shared" si="40"/>
        <v xml:space="preserve"> </v>
      </c>
      <c r="X242" s="636" t="str">
        <f t="shared" si="41"/>
        <v/>
      </c>
      <c r="Y242" s="636" t="str">
        <f t="shared" si="42"/>
        <v xml:space="preserve"> </v>
      </c>
      <c r="Z242" s="636" t="str">
        <f t="shared" si="43"/>
        <v xml:space="preserve"> </v>
      </c>
      <c r="AA242" s="636" t="str">
        <f t="shared" si="44"/>
        <v xml:space="preserve"> </v>
      </c>
      <c r="AB242" s="637" t="str">
        <f t="shared" si="45"/>
        <v xml:space="preserve"> </v>
      </c>
      <c r="AH242" s="38">
        <f t="shared" si="46"/>
        <v>0</v>
      </c>
      <c r="AK242" s="38">
        <f t="shared" si="47"/>
        <v>0</v>
      </c>
    </row>
    <row r="243" spans="1:37" x14ac:dyDescent="0.25">
      <c r="A243" s="638"/>
      <c r="B243" s="639"/>
      <c r="C243" s="626"/>
      <c r="D243" s="638"/>
      <c r="E243" s="640"/>
      <c r="F243" s="640"/>
      <c r="G243" s="640"/>
      <c r="H243" s="624"/>
      <c r="I243" s="624"/>
      <c r="J243" s="629"/>
      <c r="K243" s="629"/>
      <c r="L243" s="642"/>
      <c r="M243" s="642"/>
      <c r="N243" s="640"/>
      <c r="O243" s="632" t="str">
        <f t="shared" si="36"/>
        <v/>
      </c>
      <c r="P243" s="640"/>
      <c r="Q243" s="643"/>
      <c r="R243" s="643"/>
      <c r="S243" s="634" t="str">
        <f t="shared" si="37"/>
        <v/>
      </c>
      <c r="T243" s="634" t="str">
        <f t="shared" si="38"/>
        <v/>
      </c>
      <c r="U243" s="644"/>
      <c r="V243" s="636" t="str">
        <f t="shared" si="39"/>
        <v xml:space="preserve"> </v>
      </c>
      <c r="W243" s="636" t="str">
        <f t="shared" si="40"/>
        <v xml:space="preserve"> </v>
      </c>
      <c r="X243" s="636" t="str">
        <f t="shared" si="41"/>
        <v/>
      </c>
      <c r="Y243" s="636" t="str">
        <f t="shared" si="42"/>
        <v xml:space="preserve"> </v>
      </c>
      <c r="Z243" s="636" t="str">
        <f t="shared" si="43"/>
        <v xml:space="preserve"> </v>
      </c>
      <c r="AA243" s="636" t="str">
        <f t="shared" si="44"/>
        <v xml:space="preserve"> </v>
      </c>
      <c r="AB243" s="637" t="str">
        <f t="shared" si="45"/>
        <v xml:space="preserve"> </v>
      </c>
      <c r="AH243" s="38">
        <f t="shared" si="46"/>
        <v>0</v>
      </c>
      <c r="AK243" s="38">
        <f t="shared" si="47"/>
        <v>0</v>
      </c>
    </row>
    <row r="244" spans="1:37" x14ac:dyDescent="0.25">
      <c r="A244" s="638"/>
      <c r="B244" s="639"/>
      <c r="C244" s="626"/>
      <c r="D244" s="638"/>
      <c r="E244" s="640"/>
      <c r="F244" s="640"/>
      <c r="G244" s="640"/>
      <c r="H244" s="624"/>
      <c r="I244" s="624"/>
      <c r="J244" s="629"/>
      <c r="K244" s="629"/>
      <c r="L244" s="642"/>
      <c r="M244" s="642"/>
      <c r="N244" s="640"/>
      <c r="O244" s="632" t="str">
        <f t="shared" si="36"/>
        <v/>
      </c>
      <c r="P244" s="640"/>
      <c r="Q244" s="643"/>
      <c r="R244" s="643"/>
      <c r="S244" s="634" t="str">
        <f t="shared" si="37"/>
        <v/>
      </c>
      <c r="T244" s="634" t="str">
        <f t="shared" si="38"/>
        <v/>
      </c>
      <c r="U244" s="644"/>
      <c r="V244" s="636" t="str">
        <f t="shared" si="39"/>
        <v xml:space="preserve"> </v>
      </c>
      <c r="W244" s="636" t="str">
        <f t="shared" si="40"/>
        <v xml:space="preserve"> </v>
      </c>
      <c r="X244" s="636" t="str">
        <f t="shared" si="41"/>
        <v/>
      </c>
      <c r="Y244" s="636" t="str">
        <f t="shared" si="42"/>
        <v xml:space="preserve"> </v>
      </c>
      <c r="Z244" s="636" t="str">
        <f t="shared" si="43"/>
        <v xml:space="preserve"> </v>
      </c>
      <c r="AA244" s="636" t="str">
        <f t="shared" si="44"/>
        <v xml:space="preserve"> </v>
      </c>
      <c r="AB244" s="637" t="str">
        <f t="shared" si="45"/>
        <v xml:space="preserve"> </v>
      </c>
      <c r="AH244" s="38">
        <f t="shared" si="46"/>
        <v>0</v>
      </c>
      <c r="AK244" s="38">
        <f t="shared" si="47"/>
        <v>0</v>
      </c>
    </row>
    <row r="245" spans="1:37" x14ac:dyDescent="0.25">
      <c r="A245" s="638"/>
      <c r="B245" s="639"/>
      <c r="C245" s="626"/>
      <c r="D245" s="638"/>
      <c r="E245" s="640"/>
      <c r="F245" s="640"/>
      <c r="G245" s="640"/>
      <c r="H245" s="624"/>
      <c r="I245" s="624"/>
      <c r="J245" s="629"/>
      <c r="K245" s="629"/>
      <c r="L245" s="642"/>
      <c r="M245" s="642"/>
      <c r="N245" s="640"/>
      <c r="O245" s="632" t="str">
        <f t="shared" si="36"/>
        <v/>
      </c>
      <c r="P245" s="640"/>
      <c r="Q245" s="643"/>
      <c r="R245" s="643"/>
      <c r="S245" s="634" t="str">
        <f t="shared" si="37"/>
        <v/>
      </c>
      <c r="T245" s="634" t="str">
        <f t="shared" si="38"/>
        <v/>
      </c>
      <c r="U245" s="644"/>
      <c r="V245" s="636" t="str">
        <f t="shared" si="39"/>
        <v xml:space="preserve"> </v>
      </c>
      <c r="W245" s="636" t="str">
        <f t="shared" si="40"/>
        <v xml:space="preserve"> </v>
      </c>
      <c r="X245" s="636" t="str">
        <f t="shared" si="41"/>
        <v/>
      </c>
      <c r="Y245" s="636" t="str">
        <f t="shared" si="42"/>
        <v xml:space="preserve"> </v>
      </c>
      <c r="Z245" s="636" t="str">
        <f t="shared" si="43"/>
        <v xml:space="preserve"> </v>
      </c>
      <c r="AA245" s="636" t="str">
        <f t="shared" si="44"/>
        <v xml:space="preserve"> </v>
      </c>
      <c r="AB245" s="637" t="str">
        <f t="shared" si="45"/>
        <v xml:space="preserve"> </v>
      </c>
      <c r="AH245" s="38">
        <f t="shared" si="46"/>
        <v>0</v>
      </c>
      <c r="AK245" s="38">
        <f t="shared" si="47"/>
        <v>0</v>
      </c>
    </row>
    <row r="246" spans="1:37" x14ac:dyDescent="0.25">
      <c r="A246" s="638"/>
      <c r="B246" s="639"/>
      <c r="C246" s="626"/>
      <c r="D246" s="638"/>
      <c r="E246" s="640"/>
      <c r="F246" s="640"/>
      <c r="G246" s="640"/>
      <c r="H246" s="624"/>
      <c r="I246" s="624"/>
      <c r="J246" s="629"/>
      <c r="K246" s="629"/>
      <c r="L246" s="642"/>
      <c r="M246" s="642"/>
      <c r="N246" s="640"/>
      <c r="O246" s="632" t="str">
        <f t="shared" si="36"/>
        <v/>
      </c>
      <c r="P246" s="640"/>
      <c r="Q246" s="643"/>
      <c r="R246" s="643"/>
      <c r="S246" s="634" t="str">
        <f t="shared" si="37"/>
        <v/>
      </c>
      <c r="T246" s="634" t="str">
        <f t="shared" si="38"/>
        <v/>
      </c>
      <c r="U246" s="644"/>
      <c r="V246" s="636" t="str">
        <f t="shared" si="39"/>
        <v xml:space="preserve"> </v>
      </c>
      <c r="W246" s="636" t="str">
        <f t="shared" si="40"/>
        <v xml:space="preserve"> </v>
      </c>
      <c r="X246" s="636" t="str">
        <f t="shared" si="41"/>
        <v/>
      </c>
      <c r="Y246" s="636" t="str">
        <f t="shared" si="42"/>
        <v xml:space="preserve"> </v>
      </c>
      <c r="Z246" s="636" t="str">
        <f t="shared" si="43"/>
        <v xml:space="preserve"> </v>
      </c>
      <c r="AA246" s="636" t="str">
        <f t="shared" si="44"/>
        <v xml:space="preserve"> </v>
      </c>
      <c r="AB246" s="637" t="str">
        <f t="shared" si="45"/>
        <v xml:space="preserve"> </v>
      </c>
      <c r="AH246" s="38">
        <f t="shared" si="46"/>
        <v>0</v>
      </c>
      <c r="AK246" s="38">
        <f t="shared" si="47"/>
        <v>0</v>
      </c>
    </row>
    <row r="247" spans="1:37" x14ac:dyDescent="0.25">
      <c r="A247" s="638"/>
      <c r="B247" s="639"/>
      <c r="C247" s="626"/>
      <c r="D247" s="638"/>
      <c r="E247" s="640"/>
      <c r="F247" s="640"/>
      <c r="G247" s="640"/>
      <c r="H247" s="624"/>
      <c r="I247" s="624"/>
      <c r="J247" s="629"/>
      <c r="K247" s="629"/>
      <c r="L247" s="642"/>
      <c r="M247" s="642"/>
      <c r="N247" s="640"/>
      <c r="O247" s="632" t="str">
        <f t="shared" si="36"/>
        <v/>
      </c>
      <c r="P247" s="640"/>
      <c r="Q247" s="643"/>
      <c r="R247" s="643"/>
      <c r="S247" s="634" t="str">
        <f t="shared" si="37"/>
        <v/>
      </c>
      <c r="T247" s="634" t="str">
        <f t="shared" si="38"/>
        <v/>
      </c>
      <c r="U247" s="644"/>
      <c r="V247" s="636" t="str">
        <f t="shared" si="39"/>
        <v xml:space="preserve"> </v>
      </c>
      <c r="W247" s="636" t="str">
        <f t="shared" si="40"/>
        <v xml:space="preserve"> </v>
      </c>
      <c r="X247" s="636" t="str">
        <f t="shared" si="41"/>
        <v/>
      </c>
      <c r="Y247" s="636" t="str">
        <f t="shared" si="42"/>
        <v xml:space="preserve"> </v>
      </c>
      <c r="Z247" s="636" t="str">
        <f t="shared" si="43"/>
        <v xml:space="preserve"> </v>
      </c>
      <c r="AA247" s="636" t="str">
        <f t="shared" si="44"/>
        <v xml:space="preserve"> </v>
      </c>
      <c r="AB247" s="637" t="str">
        <f t="shared" si="45"/>
        <v xml:space="preserve"> </v>
      </c>
      <c r="AH247" s="38">
        <f t="shared" si="46"/>
        <v>0</v>
      </c>
      <c r="AK247" s="38">
        <f t="shared" si="47"/>
        <v>0</v>
      </c>
    </row>
    <row r="248" spans="1:37" x14ac:dyDescent="0.25">
      <c r="A248" s="638"/>
      <c r="B248" s="639"/>
      <c r="C248" s="626"/>
      <c r="D248" s="638"/>
      <c r="E248" s="640"/>
      <c r="F248" s="640"/>
      <c r="G248" s="640"/>
      <c r="H248" s="624"/>
      <c r="I248" s="624"/>
      <c r="J248" s="629"/>
      <c r="K248" s="629"/>
      <c r="L248" s="642"/>
      <c r="M248" s="642"/>
      <c r="N248" s="640"/>
      <c r="O248" s="632" t="str">
        <f t="shared" si="36"/>
        <v/>
      </c>
      <c r="P248" s="640"/>
      <c r="Q248" s="643"/>
      <c r="R248" s="643"/>
      <c r="S248" s="634" t="str">
        <f t="shared" si="37"/>
        <v/>
      </c>
      <c r="T248" s="634" t="str">
        <f t="shared" si="38"/>
        <v/>
      </c>
      <c r="U248" s="644"/>
      <c r="V248" s="636" t="str">
        <f t="shared" si="39"/>
        <v xml:space="preserve"> </v>
      </c>
      <c r="W248" s="636" t="str">
        <f t="shared" si="40"/>
        <v xml:space="preserve"> </v>
      </c>
      <c r="X248" s="636" t="str">
        <f t="shared" si="41"/>
        <v/>
      </c>
      <c r="Y248" s="636" t="str">
        <f t="shared" si="42"/>
        <v xml:space="preserve"> </v>
      </c>
      <c r="Z248" s="636" t="str">
        <f t="shared" si="43"/>
        <v xml:space="preserve"> </v>
      </c>
      <c r="AA248" s="636" t="str">
        <f t="shared" si="44"/>
        <v xml:space="preserve"> </v>
      </c>
      <c r="AB248" s="637" t="str">
        <f t="shared" si="45"/>
        <v xml:space="preserve"> </v>
      </c>
      <c r="AH248" s="38">
        <f t="shared" si="46"/>
        <v>0</v>
      </c>
      <c r="AK248" s="38">
        <f t="shared" si="47"/>
        <v>0</v>
      </c>
    </row>
    <row r="249" spans="1:37" x14ac:dyDescent="0.25">
      <c r="A249" s="638"/>
      <c r="B249" s="639"/>
      <c r="C249" s="626"/>
      <c r="D249" s="638"/>
      <c r="E249" s="640"/>
      <c r="F249" s="640"/>
      <c r="G249" s="640"/>
      <c r="H249" s="624"/>
      <c r="I249" s="624"/>
      <c r="J249" s="629"/>
      <c r="K249" s="629"/>
      <c r="L249" s="642"/>
      <c r="M249" s="642"/>
      <c r="N249" s="640"/>
      <c r="O249" s="632" t="str">
        <f t="shared" si="36"/>
        <v/>
      </c>
      <c r="P249" s="640"/>
      <c r="Q249" s="643"/>
      <c r="R249" s="643"/>
      <c r="S249" s="634" t="str">
        <f t="shared" si="37"/>
        <v/>
      </c>
      <c r="T249" s="634" t="str">
        <f t="shared" si="38"/>
        <v/>
      </c>
      <c r="U249" s="644"/>
      <c r="V249" s="636" t="str">
        <f t="shared" si="39"/>
        <v xml:space="preserve"> </v>
      </c>
      <c r="W249" s="636" t="str">
        <f t="shared" si="40"/>
        <v xml:space="preserve"> </v>
      </c>
      <c r="X249" s="636" t="str">
        <f t="shared" si="41"/>
        <v/>
      </c>
      <c r="Y249" s="636" t="str">
        <f t="shared" si="42"/>
        <v xml:space="preserve"> </v>
      </c>
      <c r="Z249" s="636" t="str">
        <f t="shared" si="43"/>
        <v xml:space="preserve"> </v>
      </c>
      <c r="AA249" s="636" t="str">
        <f t="shared" si="44"/>
        <v xml:space="preserve"> </v>
      </c>
      <c r="AB249" s="637" t="str">
        <f t="shared" si="45"/>
        <v xml:space="preserve"> </v>
      </c>
      <c r="AH249" s="38">
        <f t="shared" si="46"/>
        <v>0</v>
      </c>
      <c r="AK249" s="38">
        <f t="shared" si="47"/>
        <v>0</v>
      </c>
    </row>
    <row r="250" spans="1:37" x14ac:dyDescent="0.25">
      <c r="A250" s="638"/>
      <c r="B250" s="639"/>
      <c r="C250" s="626"/>
      <c r="D250" s="638"/>
      <c r="E250" s="640"/>
      <c r="F250" s="640"/>
      <c r="G250" s="640"/>
      <c r="H250" s="624"/>
      <c r="I250" s="624"/>
      <c r="J250" s="629"/>
      <c r="K250" s="629"/>
      <c r="L250" s="642"/>
      <c r="M250" s="642"/>
      <c r="N250" s="640"/>
      <c r="O250" s="632" t="str">
        <f t="shared" si="36"/>
        <v/>
      </c>
      <c r="P250" s="640"/>
      <c r="Q250" s="643"/>
      <c r="R250" s="643"/>
      <c r="S250" s="634" t="str">
        <f t="shared" si="37"/>
        <v/>
      </c>
      <c r="T250" s="634" t="str">
        <f t="shared" si="38"/>
        <v/>
      </c>
      <c r="U250" s="644"/>
      <c r="V250" s="636" t="str">
        <f t="shared" si="39"/>
        <v xml:space="preserve"> </v>
      </c>
      <c r="W250" s="636" t="str">
        <f t="shared" si="40"/>
        <v xml:space="preserve"> </v>
      </c>
      <c r="X250" s="636" t="str">
        <f t="shared" si="41"/>
        <v/>
      </c>
      <c r="Y250" s="636" t="str">
        <f t="shared" si="42"/>
        <v xml:space="preserve"> </v>
      </c>
      <c r="Z250" s="636" t="str">
        <f t="shared" si="43"/>
        <v xml:space="preserve"> </v>
      </c>
      <c r="AA250" s="636" t="str">
        <f t="shared" si="44"/>
        <v xml:space="preserve"> </v>
      </c>
      <c r="AB250" s="637" t="str">
        <f t="shared" si="45"/>
        <v xml:space="preserve"> </v>
      </c>
      <c r="AH250" s="38">
        <f t="shared" si="46"/>
        <v>0</v>
      </c>
      <c r="AK250" s="38">
        <f t="shared" si="47"/>
        <v>0</v>
      </c>
    </row>
    <row r="251" spans="1:37" x14ac:dyDescent="0.25">
      <c r="A251" s="638"/>
      <c r="B251" s="639"/>
      <c r="C251" s="626"/>
      <c r="D251" s="638"/>
      <c r="E251" s="640"/>
      <c r="F251" s="640"/>
      <c r="G251" s="640"/>
      <c r="H251" s="624"/>
      <c r="I251" s="624"/>
      <c r="J251" s="629"/>
      <c r="K251" s="629"/>
      <c r="L251" s="642"/>
      <c r="M251" s="642"/>
      <c r="N251" s="640"/>
      <c r="O251" s="632" t="str">
        <f t="shared" si="36"/>
        <v/>
      </c>
      <c r="P251" s="640"/>
      <c r="Q251" s="643"/>
      <c r="R251" s="643"/>
      <c r="S251" s="634" t="str">
        <f t="shared" si="37"/>
        <v/>
      </c>
      <c r="T251" s="634" t="str">
        <f t="shared" si="38"/>
        <v/>
      </c>
      <c r="U251" s="644"/>
      <c r="V251" s="636" t="str">
        <f t="shared" si="39"/>
        <v xml:space="preserve"> </v>
      </c>
      <c r="W251" s="636" t="str">
        <f t="shared" si="40"/>
        <v xml:space="preserve"> </v>
      </c>
      <c r="X251" s="636" t="str">
        <f t="shared" si="41"/>
        <v/>
      </c>
      <c r="Y251" s="636" t="str">
        <f t="shared" si="42"/>
        <v xml:space="preserve"> </v>
      </c>
      <c r="Z251" s="636" t="str">
        <f t="shared" si="43"/>
        <v xml:space="preserve"> </v>
      </c>
      <c r="AA251" s="636" t="str">
        <f t="shared" si="44"/>
        <v xml:space="preserve"> </v>
      </c>
      <c r="AB251" s="637" t="str">
        <f t="shared" si="45"/>
        <v xml:space="preserve"> </v>
      </c>
      <c r="AH251" s="38">
        <f t="shared" si="46"/>
        <v>0</v>
      </c>
      <c r="AK251" s="38">
        <f t="shared" si="47"/>
        <v>0</v>
      </c>
    </row>
    <row r="252" spans="1:37" x14ac:dyDescent="0.25">
      <c r="A252" s="638"/>
      <c r="B252" s="639"/>
      <c r="C252" s="626"/>
      <c r="D252" s="638"/>
      <c r="E252" s="640"/>
      <c r="F252" s="640"/>
      <c r="G252" s="640"/>
      <c r="H252" s="624"/>
      <c r="I252" s="624"/>
      <c r="J252" s="629"/>
      <c r="K252" s="629"/>
      <c r="L252" s="642"/>
      <c r="M252" s="642"/>
      <c r="N252" s="640"/>
      <c r="O252" s="632" t="str">
        <f t="shared" si="36"/>
        <v/>
      </c>
      <c r="P252" s="640"/>
      <c r="Q252" s="643"/>
      <c r="R252" s="643"/>
      <c r="S252" s="634" t="str">
        <f t="shared" si="37"/>
        <v/>
      </c>
      <c r="T252" s="634" t="str">
        <f t="shared" si="38"/>
        <v/>
      </c>
      <c r="U252" s="644"/>
      <c r="V252" s="636" t="str">
        <f t="shared" si="39"/>
        <v xml:space="preserve"> </v>
      </c>
      <c r="W252" s="636" t="str">
        <f t="shared" si="40"/>
        <v xml:space="preserve"> </v>
      </c>
      <c r="X252" s="636" t="str">
        <f t="shared" si="41"/>
        <v/>
      </c>
      <c r="Y252" s="636" t="str">
        <f t="shared" si="42"/>
        <v xml:space="preserve"> </v>
      </c>
      <c r="Z252" s="636" t="str">
        <f t="shared" si="43"/>
        <v xml:space="preserve"> </v>
      </c>
      <c r="AA252" s="636" t="str">
        <f t="shared" si="44"/>
        <v xml:space="preserve"> </v>
      </c>
      <c r="AB252" s="637" t="str">
        <f t="shared" si="45"/>
        <v xml:space="preserve"> </v>
      </c>
      <c r="AH252" s="38">
        <f t="shared" si="46"/>
        <v>0</v>
      </c>
      <c r="AK252" s="38">
        <f t="shared" si="47"/>
        <v>0</v>
      </c>
    </row>
    <row r="253" spans="1:37" x14ac:dyDescent="0.25">
      <c r="A253" s="638"/>
      <c r="B253" s="639"/>
      <c r="C253" s="626"/>
      <c r="D253" s="638"/>
      <c r="E253" s="640"/>
      <c r="F253" s="640"/>
      <c r="G253" s="640"/>
      <c r="H253" s="624"/>
      <c r="I253" s="624"/>
      <c r="J253" s="629"/>
      <c r="K253" s="629"/>
      <c r="L253" s="642"/>
      <c r="M253" s="642"/>
      <c r="N253" s="640"/>
      <c r="O253" s="632" t="str">
        <f t="shared" si="36"/>
        <v/>
      </c>
      <c r="P253" s="640"/>
      <c r="Q253" s="643"/>
      <c r="R253" s="643"/>
      <c r="S253" s="634" t="str">
        <f t="shared" si="37"/>
        <v/>
      </c>
      <c r="T253" s="634" t="str">
        <f t="shared" si="38"/>
        <v/>
      </c>
      <c r="U253" s="644"/>
      <c r="V253" s="636" t="str">
        <f t="shared" si="39"/>
        <v xml:space="preserve"> </v>
      </c>
      <c r="W253" s="636" t="str">
        <f t="shared" si="40"/>
        <v xml:space="preserve"> </v>
      </c>
      <c r="X253" s="636" t="str">
        <f t="shared" si="41"/>
        <v/>
      </c>
      <c r="Y253" s="636" t="str">
        <f t="shared" si="42"/>
        <v xml:space="preserve"> </v>
      </c>
      <c r="Z253" s="636" t="str">
        <f t="shared" si="43"/>
        <v xml:space="preserve"> </v>
      </c>
      <c r="AA253" s="636" t="str">
        <f t="shared" si="44"/>
        <v xml:space="preserve"> </v>
      </c>
      <c r="AB253" s="637" t="str">
        <f t="shared" si="45"/>
        <v xml:space="preserve"> </v>
      </c>
      <c r="AH253" s="38">
        <f t="shared" si="46"/>
        <v>0</v>
      </c>
      <c r="AK253" s="38">
        <f t="shared" si="47"/>
        <v>0</v>
      </c>
    </row>
    <row r="254" spans="1:37" x14ac:dyDescent="0.25">
      <c r="A254" s="638"/>
      <c r="B254" s="639"/>
      <c r="C254" s="626"/>
      <c r="D254" s="638"/>
      <c r="E254" s="640"/>
      <c r="F254" s="640"/>
      <c r="G254" s="640"/>
      <c r="H254" s="624"/>
      <c r="I254" s="624"/>
      <c r="J254" s="629"/>
      <c r="K254" s="629"/>
      <c r="L254" s="642"/>
      <c r="M254" s="642"/>
      <c r="N254" s="640"/>
      <c r="O254" s="632" t="str">
        <f t="shared" si="36"/>
        <v/>
      </c>
      <c r="P254" s="640"/>
      <c r="Q254" s="643"/>
      <c r="R254" s="643"/>
      <c r="S254" s="634" t="str">
        <f t="shared" si="37"/>
        <v/>
      </c>
      <c r="T254" s="634" t="str">
        <f t="shared" si="38"/>
        <v/>
      </c>
      <c r="U254" s="644"/>
      <c r="V254" s="636" t="str">
        <f t="shared" si="39"/>
        <v xml:space="preserve"> </v>
      </c>
      <c r="W254" s="636" t="str">
        <f t="shared" si="40"/>
        <v xml:space="preserve"> </v>
      </c>
      <c r="X254" s="636" t="str">
        <f t="shared" si="41"/>
        <v/>
      </c>
      <c r="Y254" s="636" t="str">
        <f t="shared" si="42"/>
        <v xml:space="preserve"> </v>
      </c>
      <c r="Z254" s="636" t="str">
        <f t="shared" si="43"/>
        <v xml:space="preserve"> </v>
      </c>
      <c r="AA254" s="636" t="str">
        <f t="shared" si="44"/>
        <v xml:space="preserve"> </v>
      </c>
      <c r="AB254" s="637" t="str">
        <f t="shared" si="45"/>
        <v xml:space="preserve"> </v>
      </c>
      <c r="AH254" s="38">
        <f t="shared" si="46"/>
        <v>0</v>
      </c>
      <c r="AK254" s="38">
        <f t="shared" si="47"/>
        <v>0</v>
      </c>
    </row>
    <row r="255" spans="1:37" x14ac:dyDescent="0.25">
      <c r="A255" s="638"/>
      <c r="B255" s="639"/>
      <c r="C255" s="626"/>
      <c r="D255" s="638"/>
      <c r="E255" s="640"/>
      <c r="F255" s="640"/>
      <c r="G255" s="640"/>
      <c r="H255" s="624"/>
      <c r="I255" s="624"/>
      <c r="J255" s="629"/>
      <c r="K255" s="629"/>
      <c r="L255" s="642"/>
      <c r="M255" s="642"/>
      <c r="N255" s="640"/>
      <c r="O255" s="632" t="str">
        <f t="shared" si="36"/>
        <v/>
      </c>
      <c r="P255" s="640"/>
      <c r="Q255" s="643"/>
      <c r="R255" s="643"/>
      <c r="S255" s="634" t="str">
        <f t="shared" si="37"/>
        <v/>
      </c>
      <c r="T255" s="634" t="str">
        <f t="shared" si="38"/>
        <v/>
      </c>
      <c r="U255" s="644"/>
      <c r="V255" s="636" t="str">
        <f t="shared" si="39"/>
        <v xml:space="preserve"> </v>
      </c>
      <c r="W255" s="636" t="str">
        <f t="shared" si="40"/>
        <v xml:space="preserve"> </v>
      </c>
      <c r="X255" s="636" t="str">
        <f t="shared" si="41"/>
        <v/>
      </c>
      <c r="Y255" s="636" t="str">
        <f t="shared" si="42"/>
        <v xml:space="preserve"> </v>
      </c>
      <c r="Z255" s="636" t="str">
        <f t="shared" si="43"/>
        <v xml:space="preserve"> </v>
      </c>
      <c r="AA255" s="636" t="str">
        <f t="shared" si="44"/>
        <v xml:space="preserve"> </v>
      </c>
      <c r="AB255" s="637" t="str">
        <f t="shared" si="45"/>
        <v xml:space="preserve"> </v>
      </c>
      <c r="AH255" s="38">
        <f t="shared" si="46"/>
        <v>0</v>
      </c>
      <c r="AK255" s="38">
        <f t="shared" si="47"/>
        <v>0</v>
      </c>
    </row>
    <row r="256" spans="1:37" x14ac:dyDescent="0.25">
      <c r="A256" s="638"/>
      <c r="B256" s="639"/>
      <c r="C256" s="626"/>
      <c r="D256" s="638"/>
      <c r="E256" s="640"/>
      <c r="F256" s="640"/>
      <c r="G256" s="640"/>
      <c r="H256" s="624"/>
      <c r="I256" s="624"/>
      <c r="J256" s="629"/>
      <c r="K256" s="629"/>
      <c r="L256" s="642"/>
      <c r="M256" s="642"/>
      <c r="N256" s="640"/>
      <c r="O256" s="632" t="str">
        <f t="shared" si="36"/>
        <v/>
      </c>
      <c r="P256" s="640"/>
      <c r="Q256" s="643"/>
      <c r="R256" s="643"/>
      <c r="S256" s="634" t="str">
        <f t="shared" si="37"/>
        <v/>
      </c>
      <c r="T256" s="634" t="str">
        <f t="shared" si="38"/>
        <v/>
      </c>
      <c r="U256" s="644"/>
      <c r="V256" s="636" t="str">
        <f t="shared" si="39"/>
        <v xml:space="preserve"> </v>
      </c>
      <c r="W256" s="636" t="str">
        <f t="shared" si="40"/>
        <v xml:space="preserve"> </v>
      </c>
      <c r="X256" s="636" t="str">
        <f t="shared" si="41"/>
        <v/>
      </c>
      <c r="Y256" s="636" t="str">
        <f t="shared" si="42"/>
        <v xml:space="preserve"> </v>
      </c>
      <c r="Z256" s="636" t="str">
        <f t="shared" si="43"/>
        <v xml:space="preserve"> </v>
      </c>
      <c r="AA256" s="636" t="str">
        <f t="shared" si="44"/>
        <v xml:space="preserve"> </v>
      </c>
      <c r="AB256" s="637" t="str">
        <f t="shared" si="45"/>
        <v xml:space="preserve"> </v>
      </c>
      <c r="AH256" s="38">
        <f t="shared" si="46"/>
        <v>0</v>
      </c>
      <c r="AK256" s="38">
        <f t="shared" si="47"/>
        <v>0</v>
      </c>
    </row>
    <row r="257" spans="1:37" x14ac:dyDescent="0.25">
      <c r="A257" s="638"/>
      <c r="B257" s="639"/>
      <c r="C257" s="626"/>
      <c r="D257" s="638"/>
      <c r="E257" s="640"/>
      <c r="F257" s="640"/>
      <c r="G257" s="640"/>
      <c r="H257" s="624"/>
      <c r="I257" s="624"/>
      <c r="J257" s="629"/>
      <c r="K257" s="629"/>
      <c r="L257" s="642"/>
      <c r="M257" s="642"/>
      <c r="N257" s="640"/>
      <c r="O257" s="632" t="str">
        <f t="shared" si="36"/>
        <v/>
      </c>
      <c r="P257" s="640"/>
      <c r="Q257" s="643"/>
      <c r="R257" s="643"/>
      <c r="S257" s="634" t="str">
        <f t="shared" si="37"/>
        <v/>
      </c>
      <c r="T257" s="634" t="str">
        <f t="shared" si="38"/>
        <v/>
      </c>
      <c r="U257" s="644"/>
      <c r="V257" s="636" t="str">
        <f t="shared" si="39"/>
        <v xml:space="preserve"> </v>
      </c>
      <c r="W257" s="636" t="str">
        <f t="shared" si="40"/>
        <v xml:space="preserve"> </v>
      </c>
      <c r="X257" s="636" t="str">
        <f t="shared" si="41"/>
        <v/>
      </c>
      <c r="Y257" s="636" t="str">
        <f t="shared" si="42"/>
        <v xml:space="preserve"> </v>
      </c>
      <c r="Z257" s="636" t="str">
        <f t="shared" si="43"/>
        <v xml:space="preserve"> </v>
      </c>
      <c r="AA257" s="636" t="str">
        <f t="shared" si="44"/>
        <v xml:space="preserve"> </v>
      </c>
      <c r="AB257" s="637" t="str">
        <f t="shared" si="45"/>
        <v xml:space="preserve"> </v>
      </c>
      <c r="AH257" s="38">
        <f t="shared" si="46"/>
        <v>0</v>
      </c>
      <c r="AK257" s="38">
        <f t="shared" si="47"/>
        <v>0</v>
      </c>
    </row>
    <row r="258" spans="1:37" x14ac:dyDescent="0.25">
      <c r="A258" s="638"/>
      <c r="B258" s="639"/>
      <c r="C258" s="626"/>
      <c r="D258" s="638"/>
      <c r="E258" s="640"/>
      <c r="F258" s="640"/>
      <c r="G258" s="640"/>
      <c r="H258" s="624"/>
      <c r="I258" s="624"/>
      <c r="J258" s="629"/>
      <c r="K258" s="629"/>
      <c r="L258" s="642"/>
      <c r="M258" s="642"/>
      <c r="N258" s="640"/>
      <c r="O258" s="632" t="str">
        <f t="shared" si="36"/>
        <v/>
      </c>
      <c r="P258" s="640"/>
      <c r="Q258" s="643"/>
      <c r="R258" s="643"/>
      <c r="S258" s="634" t="str">
        <f t="shared" si="37"/>
        <v/>
      </c>
      <c r="T258" s="634" t="str">
        <f t="shared" si="38"/>
        <v/>
      </c>
      <c r="U258" s="644"/>
      <c r="V258" s="636" t="str">
        <f t="shared" si="39"/>
        <v xml:space="preserve"> </v>
      </c>
      <c r="W258" s="636" t="str">
        <f t="shared" si="40"/>
        <v xml:space="preserve"> </v>
      </c>
      <c r="X258" s="636" t="str">
        <f t="shared" si="41"/>
        <v/>
      </c>
      <c r="Y258" s="636" t="str">
        <f t="shared" si="42"/>
        <v xml:space="preserve"> </v>
      </c>
      <c r="Z258" s="636" t="str">
        <f t="shared" si="43"/>
        <v xml:space="preserve"> </v>
      </c>
      <c r="AA258" s="636" t="str">
        <f t="shared" si="44"/>
        <v xml:space="preserve"> </v>
      </c>
      <c r="AB258" s="637" t="str">
        <f t="shared" si="45"/>
        <v xml:space="preserve"> </v>
      </c>
      <c r="AH258" s="38">
        <f t="shared" si="46"/>
        <v>0</v>
      </c>
      <c r="AK258" s="38">
        <f t="shared" si="47"/>
        <v>0</v>
      </c>
    </row>
    <row r="259" spans="1:37" x14ac:dyDescent="0.25">
      <c r="A259" s="638"/>
      <c r="B259" s="639"/>
      <c r="C259" s="626"/>
      <c r="D259" s="638"/>
      <c r="E259" s="640"/>
      <c r="F259" s="640"/>
      <c r="G259" s="640"/>
      <c r="H259" s="624"/>
      <c r="I259" s="624"/>
      <c r="J259" s="629"/>
      <c r="K259" s="629"/>
      <c r="L259" s="642"/>
      <c r="M259" s="642"/>
      <c r="N259" s="640"/>
      <c r="O259" s="632" t="str">
        <f t="shared" si="36"/>
        <v/>
      </c>
      <c r="P259" s="640"/>
      <c r="Q259" s="643"/>
      <c r="R259" s="643"/>
      <c r="S259" s="634" t="str">
        <f t="shared" si="37"/>
        <v/>
      </c>
      <c r="T259" s="634" t="str">
        <f t="shared" si="38"/>
        <v/>
      </c>
      <c r="U259" s="644"/>
      <c r="V259" s="636" t="str">
        <f t="shared" si="39"/>
        <v xml:space="preserve"> </v>
      </c>
      <c r="W259" s="636" t="str">
        <f t="shared" si="40"/>
        <v xml:space="preserve"> </v>
      </c>
      <c r="X259" s="636" t="str">
        <f t="shared" si="41"/>
        <v/>
      </c>
      <c r="Y259" s="636" t="str">
        <f t="shared" si="42"/>
        <v xml:space="preserve"> </v>
      </c>
      <c r="Z259" s="636" t="str">
        <f t="shared" si="43"/>
        <v xml:space="preserve"> </v>
      </c>
      <c r="AA259" s="636" t="str">
        <f t="shared" si="44"/>
        <v xml:space="preserve"> </v>
      </c>
      <c r="AB259" s="637" t="str">
        <f t="shared" si="45"/>
        <v xml:space="preserve"> </v>
      </c>
      <c r="AH259" s="38">
        <f t="shared" si="46"/>
        <v>0</v>
      </c>
      <c r="AK259" s="38">
        <f t="shared" si="47"/>
        <v>0</v>
      </c>
    </row>
    <row r="260" spans="1:37" x14ac:dyDescent="0.25">
      <c r="A260" s="638"/>
      <c r="B260" s="639"/>
      <c r="C260" s="626"/>
      <c r="D260" s="638"/>
      <c r="E260" s="640"/>
      <c r="F260" s="640"/>
      <c r="G260" s="640"/>
      <c r="H260" s="624"/>
      <c r="I260" s="624"/>
      <c r="J260" s="629"/>
      <c r="K260" s="629"/>
      <c r="L260" s="642"/>
      <c r="M260" s="642"/>
      <c r="N260" s="640"/>
      <c r="O260" s="632" t="str">
        <f t="shared" si="36"/>
        <v/>
      </c>
      <c r="P260" s="640"/>
      <c r="Q260" s="643"/>
      <c r="R260" s="643"/>
      <c r="S260" s="634" t="str">
        <f t="shared" si="37"/>
        <v/>
      </c>
      <c r="T260" s="634" t="str">
        <f t="shared" si="38"/>
        <v/>
      </c>
      <c r="U260" s="644"/>
      <c r="V260" s="636" t="str">
        <f t="shared" si="39"/>
        <v xml:space="preserve"> </v>
      </c>
      <c r="W260" s="636" t="str">
        <f t="shared" si="40"/>
        <v xml:space="preserve"> </v>
      </c>
      <c r="X260" s="636" t="str">
        <f t="shared" si="41"/>
        <v/>
      </c>
      <c r="Y260" s="636" t="str">
        <f t="shared" si="42"/>
        <v xml:space="preserve"> </v>
      </c>
      <c r="Z260" s="636" t="str">
        <f t="shared" si="43"/>
        <v xml:space="preserve"> </v>
      </c>
      <c r="AA260" s="636" t="str">
        <f t="shared" si="44"/>
        <v xml:space="preserve"> </v>
      </c>
      <c r="AB260" s="637" t="str">
        <f t="shared" si="45"/>
        <v xml:space="preserve"> </v>
      </c>
      <c r="AH260" s="38">
        <f t="shared" si="46"/>
        <v>0</v>
      </c>
      <c r="AK260" s="38">
        <f t="shared" si="47"/>
        <v>0</v>
      </c>
    </row>
    <row r="261" spans="1:37" x14ac:dyDescent="0.25">
      <c r="A261" s="638"/>
      <c r="B261" s="639"/>
      <c r="C261" s="626"/>
      <c r="D261" s="638"/>
      <c r="E261" s="640"/>
      <c r="F261" s="640"/>
      <c r="G261" s="640"/>
      <c r="H261" s="624"/>
      <c r="I261" s="624"/>
      <c r="J261" s="629"/>
      <c r="K261" s="629"/>
      <c r="L261" s="642"/>
      <c r="M261" s="642"/>
      <c r="N261" s="640"/>
      <c r="O261" s="632" t="str">
        <f t="shared" si="36"/>
        <v/>
      </c>
      <c r="P261" s="640"/>
      <c r="Q261" s="643"/>
      <c r="R261" s="643"/>
      <c r="S261" s="634" t="str">
        <f t="shared" si="37"/>
        <v/>
      </c>
      <c r="T261" s="634" t="str">
        <f t="shared" si="38"/>
        <v/>
      </c>
      <c r="U261" s="644"/>
      <c r="V261" s="636" t="str">
        <f t="shared" si="39"/>
        <v xml:space="preserve"> </v>
      </c>
      <c r="W261" s="636" t="str">
        <f t="shared" si="40"/>
        <v xml:space="preserve"> </v>
      </c>
      <c r="X261" s="636" t="str">
        <f t="shared" si="41"/>
        <v/>
      </c>
      <c r="Y261" s="636" t="str">
        <f t="shared" si="42"/>
        <v xml:space="preserve"> </v>
      </c>
      <c r="Z261" s="636" t="str">
        <f t="shared" si="43"/>
        <v xml:space="preserve"> </v>
      </c>
      <c r="AA261" s="636" t="str">
        <f t="shared" si="44"/>
        <v xml:space="preserve"> </v>
      </c>
      <c r="AB261" s="637" t="str">
        <f t="shared" si="45"/>
        <v xml:space="preserve"> </v>
      </c>
      <c r="AH261" s="38">
        <f t="shared" si="46"/>
        <v>0</v>
      </c>
      <c r="AK261" s="38">
        <f t="shared" si="47"/>
        <v>0</v>
      </c>
    </row>
    <row r="262" spans="1:37" x14ac:dyDescent="0.25">
      <c r="A262" s="638"/>
      <c r="B262" s="639"/>
      <c r="C262" s="626"/>
      <c r="D262" s="638"/>
      <c r="E262" s="640"/>
      <c r="F262" s="640"/>
      <c r="G262" s="640"/>
      <c r="H262" s="624"/>
      <c r="I262" s="624"/>
      <c r="J262" s="629"/>
      <c r="K262" s="629"/>
      <c r="L262" s="642"/>
      <c r="M262" s="642"/>
      <c r="N262" s="640"/>
      <c r="O262" s="632" t="str">
        <f t="shared" ref="O262:O325" si="48">IF(N262*Q262&gt;0,N262*Q262,"")</f>
        <v/>
      </c>
      <c r="P262" s="640"/>
      <c r="Q262" s="643"/>
      <c r="R262" s="643"/>
      <c r="S262" s="634" t="str">
        <f t="shared" ref="S262:S325" si="49">IF($C262="","",VLOOKUP($C262,$AE$5:$AG$10,2,FALSE))</f>
        <v/>
      </c>
      <c r="T262" s="634" t="str">
        <f t="shared" ref="T262:T325" si="50">IF($C262="","",VLOOKUP($C262,$AE$5:$AG$10,3,FALSE)*R262)</f>
        <v/>
      </c>
      <c r="U262" s="644"/>
      <c r="V262" s="636" t="str">
        <f t="shared" ref="V262:V325" si="51">IF(U262*0.000187&gt;0,(U262*0.000187)+T262," ")</f>
        <v xml:space="preserve"> </v>
      </c>
      <c r="W262" s="636" t="str">
        <f t="shared" ref="W262:W325" si="52">IFERROR(R262/Q262," ")</f>
        <v xml:space="preserve"> </v>
      </c>
      <c r="X262" s="636" t="str">
        <f t="shared" ref="X262:X325" si="53">IF(S262="","",S262&amp;"/km")</f>
        <v/>
      </c>
      <c r="Y262" s="636" t="str">
        <f t="shared" ref="Y262:Y325" si="54">IFERROR(T262/Q262," ")</f>
        <v xml:space="preserve"> </v>
      </c>
      <c r="Z262" s="636" t="str">
        <f t="shared" ref="Z262:Z325" si="55">IFERROR(T262/O262," ")</f>
        <v xml:space="preserve"> </v>
      </c>
      <c r="AA262" s="636" t="str">
        <f t="shared" ref="AA262:AA325" si="56">IFERROR(V262/Q262," ")</f>
        <v xml:space="preserve"> </v>
      </c>
      <c r="AB262" s="637" t="str">
        <f t="shared" ref="AB262:AB325" si="57">IFERROR(V262/O262," ")</f>
        <v xml:space="preserve"> </v>
      </c>
      <c r="AH262" s="38">
        <f t="shared" ref="AH262:AH325" si="58">IF(C262="Metano",1,0)</f>
        <v>0</v>
      </c>
      <c r="AK262" s="38">
        <f t="shared" ref="AK262:AK325" si="59">IF(C262="Elettrico",1,0)+IF(C262="Ibrido",1,0)</f>
        <v>0</v>
      </c>
    </row>
    <row r="263" spans="1:37" x14ac:dyDescent="0.25">
      <c r="A263" s="638"/>
      <c r="B263" s="639"/>
      <c r="C263" s="626"/>
      <c r="D263" s="638"/>
      <c r="E263" s="640"/>
      <c r="F263" s="640"/>
      <c r="G263" s="640"/>
      <c r="H263" s="624"/>
      <c r="I263" s="624"/>
      <c r="J263" s="629"/>
      <c r="K263" s="629"/>
      <c r="L263" s="642"/>
      <c r="M263" s="642"/>
      <c r="N263" s="640"/>
      <c r="O263" s="632" t="str">
        <f t="shared" si="48"/>
        <v/>
      </c>
      <c r="P263" s="640"/>
      <c r="Q263" s="643"/>
      <c r="R263" s="643"/>
      <c r="S263" s="634" t="str">
        <f t="shared" si="49"/>
        <v/>
      </c>
      <c r="T263" s="634" t="str">
        <f t="shared" si="50"/>
        <v/>
      </c>
      <c r="U263" s="644"/>
      <c r="V263" s="636" t="str">
        <f t="shared" si="51"/>
        <v xml:space="preserve"> </v>
      </c>
      <c r="W263" s="636" t="str">
        <f t="shared" si="52"/>
        <v xml:space="preserve"> </v>
      </c>
      <c r="X263" s="636" t="str">
        <f t="shared" si="53"/>
        <v/>
      </c>
      <c r="Y263" s="636" t="str">
        <f t="shared" si="54"/>
        <v xml:space="preserve"> </v>
      </c>
      <c r="Z263" s="636" t="str">
        <f t="shared" si="55"/>
        <v xml:space="preserve"> </v>
      </c>
      <c r="AA263" s="636" t="str">
        <f t="shared" si="56"/>
        <v xml:space="preserve"> </v>
      </c>
      <c r="AB263" s="637" t="str">
        <f t="shared" si="57"/>
        <v xml:space="preserve"> </v>
      </c>
      <c r="AH263" s="38">
        <f t="shared" si="58"/>
        <v>0</v>
      </c>
      <c r="AK263" s="38">
        <f t="shared" si="59"/>
        <v>0</v>
      </c>
    </row>
    <row r="264" spans="1:37" x14ac:dyDescent="0.25">
      <c r="A264" s="638"/>
      <c r="B264" s="639"/>
      <c r="C264" s="626"/>
      <c r="D264" s="638"/>
      <c r="E264" s="640"/>
      <c r="F264" s="640"/>
      <c r="G264" s="640"/>
      <c r="H264" s="624"/>
      <c r="I264" s="624"/>
      <c r="J264" s="629"/>
      <c r="K264" s="629"/>
      <c r="L264" s="642"/>
      <c r="M264" s="642"/>
      <c r="N264" s="640"/>
      <c r="O264" s="632" t="str">
        <f t="shared" si="48"/>
        <v/>
      </c>
      <c r="P264" s="640"/>
      <c r="Q264" s="643"/>
      <c r="R264" s="643"/>
      <c r="S264" s="634" t="str">
        <f t="shared" si="49"/>
        <v/>
      </c>
      <c r="T264" s="634" t="str">
        <f t="shared" si="50"/>
        <v/>
      </c>
      <c r="U264" s="644"/>
      <c r="V264" s="636" t="str">
        <f t="shared" si="51"/>
        <v xml:space="preserve"> </v>
      </c>
      <c r="W264" s="636" t="str">
        <f t="shared" si="52"/>
        <v xml:space="preserve"> </v>
      </c>
      <c r="X264" s="636" t="str">
        <f t="shared" si="53"/>
        <v/>
      </c>
      <c r="Y264" s="636" t="str">
        <f t="shared" si="54"/>
        <v xml:space="preserve"> </v>
      </c>
      <c r="Z264" s="636" t="str">
        <f t="shared" si="55"/>
        <v xml:space="preserve"> </v>
      </c>
      <c r="AA264" s="636" t="str">
        <f t="shared" si="56"/>
        <v xml:space="preserve"> </v>
      </c>
      <c r="AB264" s="637" t="str">
        <f t="shared" si="57"/>
        <v xml:space="preserve"> </v>
      </c>
      <c r="AH264" s="38">
        <f t="shared" si="58"/>
        <v>0</v>
      </c>
      <c r="AK264" s="38">
        <f t="shared" si="59"/>
        <v>0</v>
      </c>
    </row>
    <row r="265" spans="1:37" x14ac:dyDescent="0.25">
      <c r="A265" s="638"/>
      <c r="B265" s="639"/>
      <c r="C265" s="626"/>
      <c r="D265" s="638"/>
      <c r="E265" s="640"/>
      <c r="F265" s="640"/>
      <c r="G265" s="640"/>
      <c r="H265" s="624"/>
      <c r="I265" s="624"/>
      <c r="J265" s="629"/>
      <c r="K265" s="629"/>
      <c r="L265" s="642"/>
      <c r="M265" s="642"/>
      <c r="N265" s="640"/>
      <c r="O265" s="632" t="str">
        <f t="shared" si="48"/>
        <v/>
      </c>
      <c r="P265" s="640"/>
      <c r="Q265" s="643"/>
      <c r="R265" s="643"/>
      <c r="S265" s="634" t="str">
        <f t="shared" si="49"/>
        <v/>
      </c>
      <c r="T265" s="634" t="str">
        <f t="shared" si="50"/>
        <v/>
      </c>
      <c r="U265" s="644"/>
      <c r="V265" s="636" t="str">
        <f t="shared" si="51"/>
        <v xml:space="preserve"> </v>
      </c>
      <c r="W265" s="636" t="str">
        <f t="shared" si="52"/>
        <v xml:space="preserve"> </v>
      </c>
      <c r="X265" s="636" t="str">
        <f t="shared" si="53"/>
        <v/>
      </c>
      <c r="Y265" s="636" t="str">
        <f t="shared" si="54"/>
        <v xml:space="preserve"> </v>
      </c>
      <c r="Z265" s="636" t="str">
        <f t="shared" si="55"/>
        <v xml:space="preserve"> </v>
      </c>
      <c r="AA265" s="636" t="str">
        <f t="shared" si="56"/>
        <v xml:space="preserve"> </v>
      </c>
      <c r="AB265" s="637" t="str">
        <f t="shared" si="57"/>
        <v xml:space="preserve"> </v>
      </c>
      <c r="AH265" s="38">
        <f t="shared" si="58"/>
        <v>0</v>
      </c>
      <c r="AK265" s="38">
        <f t="shared" si="59"/>
        <v>0</v>
      </c>
    </row>
    <row r="266" spans="1:37" x14ac:dyDescent="0.25">
      <c r="A266" s="638"/>
      <c r="B266" s="639"/>
      <c r="C266" s="626"/>
      <c r="D266" s="638"/>
      <c r="E266" s="640"/>
      <c r="F266" s="640"/>
      <c r="G266" s="640"/>
      <c r="H266" s="624"/>
      <c r="I266" s="624"/>
      <c r="J266" s="629"/>
      <c r="K266" s="629"/>
      <c r="L266" s="642"/>
      <c r="M266" s="642"/>
      <c r="N266" s="640"/>
      <c r="O266" s="632" t="str">
        <f t="shared" si="48"/>
        <v/>
      </c>
      <c r="P266" s="640"/>
      <c r="Q266" s="643"/>
      <c r="R266" s="643"/>
      <c r="S266" s="634" t="str">
        <f t="shared" si="49"/>
        <v/>
      </c>
      <c r="T266" s="634" t="str">
        <f t="shared" si="50"/>
        <v/>
      </c>
      <c r="U266" s="644"/>
      <c r="V266" s="636" t="str">
        <f t="shared" si="51"/>
        <v xml:space="preserve"> </v>
      </c>
      <c r="W266" s="636" t="str">
        <f t="shared" si="52"/>
        <v xml:space="preserve"> </v>
      </c>
      <c r="X266" s="636" t="str">
        <f t="shared" si="53"/>
        <v/>
      </c>
      <c r="Y266" s="636" t="str">
        <f t="shared" si="54"/>
        <v xml:space="preserve"> </v>
      </c>
      <c r="Z266" s="636" t="str">
        <f t="shared" si="55"/>
        <v xml:space="preserve"> </v>
      </c>
      <c r="AA266" s="636" t="str">
        <f t="shared" si="56"/>
        <v xml:space="preserve"> </v>
      </c>
      <c r="AB266" s="637" t="str">
        <f t="shared" si="57"/>
        <v xml:space="preserve"> </v>
      </c>
      <c r="AH266" s="38">
        <f t="shared" si="58"/>
        <v>0</v>
      </c>
      <c r="AK266" s="38">
        <f t="shared" si="59"/>
        <v>0</v>
      </c>
    </row>
    <row r="267" spans="1:37" x14ac:dyDescent="0.25">
      <c r="A267" s="638"/>
      <c r="B267" s="639"/>
      <c r="C267" s="626"/>
      <c r="D267" s="638"/>
      <c r="E267" s="640"/>
      <c r="F267" s="640"/>
      <c r="G267" s="640"/>
      <c r="H267" s="624"/>
      <c r="I267" s="624"/>
      <c r="J267" s="629"/>
      <c r="K267" s="629"/>
      <c r="L267" s="642"/>
      <c r="M267" s="642"/>
      <c r="N267" s="640"/>
      <c r="O267" s="632" t="str">
        <f t="shared" si="48"/>
        <v/>
      </c>
      <c r="P267" s="640"/>
      <c r="Q267" s="643"/>
      <c r="R267" s="643"/>
      <c r="S267" s="634" t="str">
        <f t="shared" si="49"/>
        <v/>
      </c>
      <c r="T267" s="634" t="str">
        <f t="shared" si="50"/>
        <v/>
      </c>
      <c r="U267" s="644"/>
      <c r="V267" s="636" t="str">
        <f t="shared" si="51"/>
        <v xml:space="preserve"> </v>
      </c>
      <c r="W267" s="636" t="str">
        <f t="shared" si="52"/>
        <v xml:space="preserve"> </v>
      </c>
      <c r="X267" s="636" t="str">
        <f t="shared" si="53"/>
        <v/>
      </c>
      <c r="Y267" s="636" t="str">
        <f t="shared" si="54"/>
        <v xml:space="preserve"> </v>
      </c>
      <c r="Z267" s="636" t="str">
        <f t="shared" si="55"/>
        <v xml:space="preserve"> </v>
      </c>
      <c r="AA267" s="636" t="str">
        <f t="shared" si="56"/>
        <v xml:space="preserve"> </v>
      </c>
      <c r="AB267" s="637" t="str">
        <f t="shared" si="57"/>
        <v xml:space="preserve"> </v>
      </c>
      <c r="AH267" s="38">
        <f t="shared" si="58"/>
        <v>0</v>
      </c>
      <c r="AK267" s="38">
        <f t="shared" si="59"/>
        <v>0</v>
      </c>
    </row>
    <row r="268" spans="1:37" x14ac:dyDescent="0.25">
      <c r="A268" s="638"/>
      <c r="B268" s="639"/>
      <c r="C268" s="626"/>
      <c r="D268" s="638"/>
      <c r="E268" s="640"/>
      <c r="F268" s="640"/>
      <c r="G268" s="640"/>
      <c r="H268" s="624"/>
      <c r="I268" s="624"/>
      <c r="J268" s="629"/>
      <c r="K268" s="629"/>
      <c r="L268" s="642"/>
      <c r="M268" s="642"/>
      <c r="N268" s="640"/>
      <c r="O268" s="632" t="str">
        <f t="shared" si="48"/>
        <v/>
      </c>
      <c r="P268" s="640"/>
      <c r="Q268" s="643"/>
      <c r="R268" s="643"/>
      <c r="S268" s="634" t="str">
        <f t="shared" si="49"/>
        <v/>
      </c>
      <c r="T268" s="634" t="str">
        <f t="shared" si="50"/>
        <v/>
      </c>
      <c r="U268" s="644"/>
      <c r="V268" s="636" t="str">
        <f t="shared" si="51"/>
        <v xml:space="preserve"> </v>
      </c>
      <c r="W268" s="636" t="str">
        <f t="shared" si="52"/>
        <v xml:space="preserve"> </v>
      </c>
      <c r="X268" s="636" t="str">
        <f t="shared" si="53"/>
        <v/>
      </c>
      <c r="Y268" s="636" t="str">
        <f t="shared" si="54"/>
        <v xml:space="preserve"> </v>
      </c>
      <c r="Z268" s="636" t="str">
        <f t="shared" si="55"/>
        <v xml:space="preserve"> </v>
      </c>
      <c r="AA268" s="636" t="str">
        <f t="shared" si="56"/>
        <v xml:space="preserve"> </v>
      </c>
      <c r="AB268" s="637" t="str">
        <f t="shared" si="57"/>
        <v xml:space="preserve"> </v>
      </c>
      <c r="AH268" s="38">
        <f t="shared" si="58"/>
        <v>0</v>
      </c>
      <c r="AK268" s="38">
        <f t="shared" si="59"/>
        <v>0</v>
      </c>
    </row>
    <row r="269" spans="1:37" x14ac:dyDescent="0.25">
      <c r="A269" s="638"/>
      <c r="B269" s="639"/>
      <c r="C269" s="626"/>
      <c r="D269" s="638"/>
      <c r="E269" s="640"/>
      <c r="F269" s="640"/>
      <c r="G269" s="640"/>
      <c r="H269" s="624"/>
      <c r="I269" s="624"/>
      <c r="J269" s="629"/>
      <c r="K269" s="629"/>
      <c r="L269" s="642"/>
      <c r="M269" s="642"/>
      <c r="N269" s="640"/>
      <c r="O269" s="632" t="str">
        <f t="shared" si="48"/>
        <v/>
      </c>
      <c r="P269" s="640"/>
      <c r="Q269" s="643"/>
      <c r="R269" s="643"/>
      <c r="S269" s="634" t="str">
        <f t="shared" si="49"/>
        <v/>
      </c>
      <c r="T269" s="634" t="str">
        <f t="shared" si="50"/>
        <v/>
      </c>
      <c r="U269" s="644"/>
      <c r="V269" s="636" t="str">
        <f t="shared" si="51"/>
        <v xml:space="preserve"> </v>
      </c>
      <c r="W269" s="636" t="str">
        <f t="shared" si="52"/>
        <v xml:space="preserve"> </v>
      </c>
      <c r="X269" s="636" t="str">
        <f t="shared" si="53"/>
        <v/>
      </c>
      <c r="Y269" s="636" t="str">
        <f t="shared" si="54"/>
        <v xml:space="preserve"> </v>
      </c>
      <c r="Z269" s="636" t="str">
        <f t="shared" si="55"/>
        <v xml:space="preserve"> </v>
      </c>
      <c r="AA269" s="636" t="str">
        <f t="shared" si="56"/>
        <v xml:space="preserve"> </v>
      </c>
      <c r="AB269" s="637" t="str">
        <f t="shared" si="57"/>
        <v xml:space="preserve"> </v>
      </c>
      <c r="AH269" s="38">
        <f t="shared" si="58"/>
        <v>0</v>
      </c>
      <c r="AK269" s="38">
        <f t="shared" si="59"/>
        <v>0</v>
      </c>
    </row>
    <row r="270" spans="1:37" x14ac:dyDescent="0.25">
      <c r="A270" s="638"/>
      <c r="B270" s="639"/>
      <c r="C270" s="626"/>
      <c r="D270" s="638"/>
      <c r="E270" s="640"/>
      <c r="F270" s="640"/>
      <c r="G270" s="640"/>
      <c r="H270" s="624"/>
      <c r="I270" s="624"/>
      <c r="J270" s="629"/>
      <c r="K270" s="629"/>
      <c r="L270" s="642"/>
      <c r="M270" s="642"/>
      <c r="N270" s="640"/>
      <c r="O270" s="632" t="str">
        <f t="shared" si="48"/>
        <v/>
      </c>
      <c r="P270" s="640"/>
      <c r="Q270" s="643"/>
      <c r="R270" s="643"/>
      <c r="S270" s="634" t="str">
        <f t="shared" si="49"/>
        <v/>
      </c>
      <c r="T270" s="634" t="str">
        <f t="shared" si="50"/>
        <v/>
      </c>
      <c r="U270" s="644"/>
      <c r="V270" s="636" t="str">
        <f t="shared" si="51"/>
        <v xml:space="preserve"> </v>
      </c>
      <c r="W270" s="636" t="str">
        <f t="shared" si="52"/>
        <v xml:space="preserve"> </v>
      </c>
      <c r="X270" s="636" t="str">
        <f t="shared" si="53"/>
        <v/>
      </c>
      <c r="Y270" s="636" t="str">
        <f t="shared" si="54"/>
        <v xml:space="preserve"> </v>
      </c>
      <c r="Z270" s="636" t="str">
        <f t="shared" si="55"/>
        <v xml:space="preserve"> </v>
      </c>
      <c r="AA270" s="636" t="str">
        <f t="shared" si="56"/>
        <v xml:space="preserve"> </v>
      </c>
      <c r="AB270" s="637" t="str">
        <f t="shared" si="57"/>
        <v xml:space="preserve"> </v>
      </c>
      <c r="AH270" s="38">
        <f t="shared" si="58"/>
        <v>0</v>
      </c>
      <c r="AK270" s="38">
        <f t="shared" si="59"/>
        <v>0</v>
      </c>
    </row>
    <row r="271" spans="1:37" x14ac:dyDescent="0.25">
      <c r="A271" s="638"/>
      <c r="B271" s="639"/>
      <c r="C271" s="626"/>
      <c r="D271" s="638"/>
      <c r="E271" s="640"/>
      <c r="F271" s="640"/>
      <c r="G271" s="640"/>
      <c r="H271" s="624"/>
      <c r="I271" s="624"/>
      <c r="J271" s="629"/>
      <c r="K271" s="629"/>
      <c r="L271" s="642"/>
      <c r="M271" s="642"/>
      <c r="N271" s="640"/>
      <c r="O271" s="632" t="str">
        <f t="shared" si="48"/>
        <v/>
      </c>
      <c r="P271" s="640"/>
      <c r="Q271" s="643"/>
      <c r="R271" s="643"/>
      <c r="S271" s="634" t="str">
        <f t="shared" si="49"/>
        <v/>
      </c>
      <c r="T271" s="634" t="str">
        <f t="shared" si="50"/>
        <v/>
      </c>
      <c r="U271" s="644"/>
      <c r="V271" s="636" t="str">
        <f t="shared" si="51"/>
        <v xml:space="preserve"> </v>
      </c>
      <c r="W271" s="636" t="str">
        <f t="shared" si="52"/>
        <v xml:space="preserve"> </v>
      </c>
      <c r="X271" s="636" t="str">
        <f t="shared" si="53"/>
        <v/>
      </c>
      <c r="Y271" s="636" t="str">
        <f t="shared" si="54"/>
        <v xml:space="preserve"> </v>
      </c>
      <c r="Z271" s="636" t="str">
        <f t="shared" si="55"/>
        <v xml:space="preserve"> </v>
      </c>
      <c r="AA271" s="636" t="str">
        <f t="shared" si="56"/>
        <v xml:space="preserve"> </v>
      </c>
      <c r="AB271" s="637" t="str">
        <f t="shared" si="57"/>
        <v xml:space="preserve"> </v>
      </c>
      <c r="AH271" s="38">
        <f t="shared" si="58"/>
        <v>0</v>
      </c>
      <c r="AK271" s="38">
        <f t="shared" si="59"/>
        <v>0</v>
      </c>
    </row>
    <row r="272" spans="1:37" x14ac:dyDescent="0.25">
      <c r="A272" s="638"/>
      <c r="B272" s="639"/>
      <c r="C272" s="626"/>
      <c r="D272" s="638"/>
      <c r="E272" s="640"/>
      <c r="F272" s="640"/>
      <c r="G272" s="640"/>
      <c r="H272" s="624"/>
      <c r="I272" s="624"/>
      <c r="J272" s="629"/>
      <c r="K272" s="629"/>
      <c r="L272" s="642"/>
      <c r="M272" s="642"/>
      <c r="N272" s="640"/>
      <c r="O272" s="632" t="str">
        <f t="shared" si="48"/>
        <v/>
      </c>
      <c r="P272" s="640"/>
      <c r="Q272" s="643"/>
      <c r="R272" s="643"/>
      <c r="S272" s="634" t="str">
        <f t="shared" si="49"/>
        <v/>
      </c>
      <c r="T272" s="634" t="str">
        <f t="shared" si="50"/>
        <v/>
      </c>
      <c r="U272" s="644"/>
      <c r="V272" s="636" t="str">
        <f t="shared" si="51"/>
        <v xml:space="preserve"> </v>
      </c>
      <c r="W272" s="636" t="str">
        <f t="shared" si="52"/>
        <v xml:space="preserve"> </v>
      </c>
      <c r="X272" s="636" t="str">
        <f t="shared" si="53"/>
        <v/>
      </c>
      <c r="Y272" s="636" t="str">
        <f t="shared" si="54"/>
        <v xml:space="preserve"> </v>
      </c>
      <c r="Z272" s="636" t="str">
        <f t="shared" si="55"/>
        <v xml:space="preserve"> </v>
      </c>
      <c r="AA272" s="636" t="str">
        <f t="shared" si="56"/>
        <v xml:space="preserve"> </v>
      </c>
      <c r="AB272" s="637" t="str">
        <f t="shared" si="57"/>
        <v xml:space="preserve"> </v>
      </c>
      <c r="AH272" s="38">
        <f t="shared" si="58"/>
        <v>0</v>
      </c>
      <c r="AK272" s="38">
        <f t="shared" si="59"/>
        <v>0</v>
      </c>
    </row>
    <row r="273" spans="1:37" x14ac:dyDescent="0.25">
      <c r="A273" s="638"/>
      <c r="B273" s="639"/>
      <c r="C273" s="626"/>
      <c r="D273" s="638"/>
      <c r="E273" s="640"/>
      <c r="F273" s="640"/>
      <c r="G273" s="640"/>
      <c r="H273" s="624"/>
      <c r="I273" s="624"/>
      <c r="J273" s="629"/>
      <c r="K273" s="629"/>
      <c r="L273" s="642"/>
      <c r="M273" s="642"/>
      <c r="N273" s="640"/>
      <c r="O273" s="632" t="str">
        <f t="shared" si="48"/>
        <v/>
      </c>
      <c r="P273" s="640"/>
      <c r="Q273" s="643"/>
      <c r="R273" s="643"/>
      <c r="S273" s="634" t="str">
        <f t="shared" si="49"/>
        <v/>
      </c>
      <c r="T273" s="634" t="str">
        <f t="shared" si="50"/>
        <v/>
      </c>
      <c r="U273" s="644"/>
      <c r="V273" s="636" t="str">
        <f t="shared" si="51"/>
        <v xml:space="preserve"> </v>
      </c>
      <c r="W273" s="636" t="str">
        <f t="shared" si="52"/>
        <v xml:space="preserve"> </v>
      </c>
      <c r="X273" s="636" t="str">
        <f t="shared" si="53"/>
        <v/>
      </c>
      <c r="Y273" s="636" t="str">
        <f t="shared" si="54"/>
        <v xml:space="preserve"> </v>
      </c>
      <c r="Z273" s="636" t="str">
        <f t="shared" si="55"/>
        <v xml:space="preserve"> </v>
      </c>
      <c r="AA273" s="636" t="str">
        <f t="shared" si="56"/>
        <v xml:space="preserve"> </v>
      </c>
      <c r="AB273" s="637" t="str">
        <f t="shared" si="57"/>
        <v xml:space="preserve"> </v>
      </c>
      <c r="AH273" s="38">
        <f t="shared" si="58"/>
        <v>0</v>
      </c>
      <c r="AK273" s="38">
        <f t="shared" si="59"/>
        <v>0</v>
      </c>
    </row>
    <row r="274" spans="1:37" x14ac:dyDescent="0.25">
      <c r="A274" s="638"/>
      <c r="B274" s="639"/>
      <c r="C274" s="626"/>
      <c r="D274" s="638"/>
      <c r="E274" s="640"/>
      <c r="F274" s="640"/>
      <c r="G274" s="640"/>
      <c r="H274" s="624"/>
      <c r="I274" s="624"/>
      <c r="J274" s="629"/>
      <c r="K274" s="629"/>
      <c r="L274" s="642"/>
      <c r="M274" s="642"/>
      <c r="N274" s="640"/>
      <c r="O274" s="632" t="str">
        <f t="shared" si="48"/>
        <v/>
      </c>
      <c r="P274" s="640"/>
      <c r="Q274" s="643"/>
      <c r="R274" s="643"/>
      <c r="S274" s="634" t="str">
        <f t="shared" si="49"/>
        <v/>
      </c>
      <c r="T274" s="634" t="str">
        <f t="shared" si="50"/>
        <v/>
      </c>
      <c r="U274" s="644"/>
      <c r="V274" s="636" t="str">
        <f t="shared" si="51"/>
        <v xml:space="preserve"> </v>
      </c>
      <c r="W274" s="636" t="str">
        <f t="shared" si="52"/>
        <v xml:space="preserve"> </v>
      </c>
      <c r="X274" s="636" t="str">
        <f t="shared" si="53"/>
        <v/>
      </c>
      <c r="Y274" s="636" t="str">
        <f t="shared" si="54"/>
        <v xml:space="preserve"> </v>
      </c>
      <c r="Z274" s="636" t="str">
        <f t="shared" si="55"/>
        <v xml:space="preserve"> </v>
      </c>
      <c r="AA274" s="636" t="str">
        <f t="shared" si="56"/>
        <v xml:space="preserve"> </v>
      </c>
      <c r="AB274" s="637" t="str">
        <f t="shared" si="57"/>
        <v xml:space="preserve"> </v>
      </c>
      <c r="AH274" s="38">
        <f t="shared" si="58"/>
        <v>0</v>
      </c>
      <c r="AK274" s="38">
        <f t="shared" si="59"/>
        <v>0</v>
      </c>
    </row>
    <row r="275" spans="1:37" x14ac:dyDescent="0.25">
      <c r="A275" s="638"/>
      <c r="B275" s="639"/>
      <c r="C275" s="626"/>
      <c r="D275" s="638"/>
      <c r="E275" s="640"/>
      <c r="F275" s="640"/>
      <c r="G275" s="640"/>
      <c r="H275" s="624"/>
      <c r="I275" s="624"/>
      <c r="J275" s="629"/>
      <c r="K275" s="629"/>
      <c r="L275" s="642"/>
      <c r="M275" s="642"/>
      <c r="N275" s="640"/>
      <c r="O275" s="632" t="str">
        <f t="shared" si="48"/>
        <v/>
      </c>
      <c r="P275" s="640"/>
      <c r="Q275" s="643"/>
      <c r="R275" s="643"/>
      <c r="S275" s="634" t="str">
        <f t="shared" si="49"/>
        <v/>
      </c>
      <c r="T275" s="634" t="str">
        <f t="shared" si="50"/>
        <v/>
      </c>
      <c r="U275" s="644"/>
      <c r="V275" s="636" t="str">
        <f t="shared" si="51"/>
        <v xml:space="preserve"> </v>
      </c>
      <c r="W275" s="636" t="str">
        <f t="shared" si="52"/>
        <v xml:space="preserve"> </v>
      </c>
      <c r="X275" s="636" t="str">
        <f t="shared" si="53"/>
        <v/>
      </c>
      <c r="Y275" s="636" t="str">
        <f t="shared" si="54"/>
        <v xml:space="preserve"> </v>
      </c>
      <c r="Z275" s="636" t="str">
        <f t="shared" si="55"/>
        <v xml:space="preserve"> </v>
      </c>
      <c r="AA275" s="636" t="str">
        <f t="shared" si="56"/>
        <v xml:space="preserve"> </v>
      </c>
      <c r="AB275" s="637" t="str">
        <f t="shared" si="57"/>
        <v xml:space="preserve"> </v>
      </c>
      <c r="AH275" s="38">
        <f t="shared" si="58"/>
        <v>0</v>
      </c>
      <c r="AK275" s="38">
        <f t="shared" si="59"/>
        <v>0</v>
      </c>
    </row>
    <row r="276" spans="1:37" x14ac:dyDescent="0.25">
      <c r="A276" s="638"/>
      <c r="B276" s="639"/>
      <c r="C276" s="626"/>
      <c r="D276" s="638"/>
      <c r="E276" s="640"/>
      <c r="F276" s="640"/>
      <c r="G276" s="640"/>
      <c r="H276" s="624"/>
      <c r="I276" s="624"/>
      <c r="J276" s="629"/>
      <c r="K276" s="629"/>
      <c r="L276" s="642"/>
      <c r="M276" s="642"/>
      <c r="N276" s="640"/>
      <c r="O276" s="632" t="str">
        <f t="shared" si="48"/>
        <v/>
      </c>
      <c r="P276" s="640"/>
      <c r="Q276" s="643"/>
      <c r="R276" s="643"/>
      <c r="S276" s="634" t="str">
        <f t="shared" si="49"/>
        <v/>
      </c>
      <c r="T276" s="634" t="str">
        <f t="shared" si="50"/>
        <v/>
      </c>
      <c r="U276" s="644"/>
      <c r="V276" s="636" t="str">
        <f t="shared" si="51"/>
        <v xml:space="preserve"> </v>
      </c>
      <c r="W276" s="636" t="str">
        <f t="shared" si="52"/>
        <v xml:space="preserve"> </v>
      </c>
      <c r="X276" s="636" t="str">
        <f t="shared" si="53"/>
        <v/>
      </c>
      <c r="Y276" s="636" t="str">
        <f t="shared" si="54"/>
        <v xml:space="preserve"> </v>
      </c>
      <c r="Z276" s="636" t="str">
        <f t="shared" si="55"/>
        <v xml:space="preserve"> </v>
      </c>
      <c r="AA276" s="636" t="str">
        <f t="shared" si="56"/>
        <v xml:space="preserve"> </v>
      </c>
      <c r="AB276" s="637" t="str">
        <f t="shared" si="57"/>
        <v xml:space="preserve"> </v>
      </c>
      <c r="AH276" s="38">
        <f t="shared" si="58"/>
        <v>0</v>
      </c>
      <c r="AK276" s="38">
        <f t="shared" si="59"/>
        <v>0</v>
      </c>
    </row>
    <row r="277" spans="1:37" x14ac:dyDescent="0.25">
      <c r="A277" s="638"/>
      <c r="B277" s="639"/>
      <c r="C277" s="626"/>
      <c r="D277" s="638"/>
      <c r="E277" s="640"/>
      <c r="F277" s="640"/>
      <c r="G277" s="640"/>
      <c r="H277" s="624"/>
      <c r="I277" s="624"/>
      <c r="J277" s="629"/>
      <c r="K277" s="629"/>
      <c r="L277" s="642"/>
      <c r="M277" s="642"/>
      <c r="N277" s="640"/>
      <c r="O277" s="632" t="str">
        <f t="shared" si="48"/>
        <v/>
      </c>
      <c r="P277" s="640"/>
      <c r="Q277" s="643"/>
      <c r="R277" s="643"/>
      <c r="S277" s="634" t="str">
        <f t="shared" si="49"/>
        <v/>
      </c>
      <c r="T277" s="634" t="str">
        <f t="shared" si="50"/>
        <v/>
      </c>
      <c r="U277" s="644"/>
      <c r="V277" s="636" t="str">
        <f t="shared" si="51"/>
        <v xml:space="preserve"> </v>
      </c>
      <c r="W277" s="636" t="str">
        <f t="shared" si="52"/>
        <v xml:space="preserve"> </v>
      </c>
      <c r="X277" s="636" t="str">
        <f t="shared" si="53"/>
        <v/>
      </c>
      <c r="Y277" s="636" t="str">
        <f t="shared" si="54"/>
        <v xml:space="preserve"> </v>
      </c>
      <c r="Z277" s="636" t="str">
        <f t="shared" si="55"/>
        <v xml:space="preserve"> </v>
      </c>
      <c r="AA277" s="636" t="str">
        <f t="shared" si="56"/>
        <v xml:space="preserve"> </v>
      </c>
      <c r="AB277" s="637" t="str">
        <f t="shared" si="57"/>
        <v xml:space="preserve"> </v>
      </c>
      <c r="AH277" s="38">
        <f t="shared" si="58"/>
        <v>0</v>
      </c>
      <c r="AK277" s="38">
        <f t="shared" si="59"/>
        <v>0</v>
      </c>
    </row>
    <row r="278" spans="1:37" x14ac:dyDescent="0.25">
      <c r="A278" s="638"/>
      <c r="B278" s="639"/>
      <c r="C278" s="626"/>
      <c r="D278" s="638"/>
      <c r="E278" s="640"/>
      <c r="F278" s="640"/>
      <c r="G278" s="640"/>
      <c r="H278" s="624"/>
      <c r="I278" s="624"/>
      <c r="J278" s="629"/>
      <c r="K278" s="629"/>
      <c r="L278" s="642"/>
      <c r="M278" s="642"/>
      <c r="N278" s="640"/>
      <c r="O278" s="632" t="str">
        <f t="shared" si="48"/>
        <v/>
      </c>
      <c r="P278" s="640"/>
      <c r="Q278" s="643"/>
      <c r="R278" s="643"/>
      <c r="S278" s="634" t="str">
        <f t="shared" si="49"/>
        <v/>
      </c>
      <c r="T278" s="634" t="str">
        <f t="shared" si="50"/>
        <v/>
      </c>
      <c r="U278" s="644"/>
      <c r="V278" s="636" t="str">
        <f t="shared" si="51"/>
        <v xml:space="preserve"> </v>
      </c>
      <c r="W278" s="636" t="str">
        <f t="shared" si="52"/>
        <v xml:space="preserve"> </v>
      </c>
      <c r="X278" s="636" t="str">
        <f t="shared" si="53"/>
        <v/>
      </c>
      <c r="Y278" s="636" t="str">
        <f t="shared" si="54"/>
        <v xml:space="preserve"> </v>
      </c>
      <c r="Z278" s="636" t="str">
        <f t="shared" si="55"/>
        <v xml:space="preserve"> </v>
      </c>
      <c r="AA278" s="636" t="str">
        <f t="shared" si="56"/>
        <v xml:space="preserve"> </v>
      </c>
      <c r="AB278" s="637" t="str">
        <f t="shared" si="57"/>
        <v xml:space="preserve"> </v>
      </c>
      <c r="AH278" s="38">
        <f t="shared" si="58"/>
        <v>0</v>
      </c>
      <c r="AK278" s="38">
        <f t="shared" si="59"/>
        <v>0</v>
      </c>
    </row>
    <row r="279" spans="1:37" x14ac:dyDescent="0.25">
      <c r="A279" s="638"/>
      <c r="B279" s="639"/>
      <c r="C279" s="626"/>
      <c r="D279" s="638"/>
      <c r="E279" s="640"/>
      <c r="F279" s="640"/>
      <c r="G279" s="640"/>
      <c r="H279" s="624"/>
      <c r="I279" s="624"/>
      <c r="J279" s="629"/>
      <c r="K279" s="629"/>
      <c r="L279" s="642"/>
      <c r="M279" s="642"/>
      <c r="N279" s="640"/>
      <c r="O279" s="632" t="str">
        <f t="shared" si="48"/>
        <v/>
      </c>
      <c r="P279" s="640"/>
      <c r="Q279" s="643"/>
      <c r="R279" s="643"/>
      <c r="S279" s="634" t="str">
        <f t="shared" si="49"/>
        <v/>
      </c>
      <c r="T279" s="634" t="str">
        <f t="shared" si="50"/>
        <v/>
      </c>
      <c r="U279" s="644"/>
      <c r="V279" s="636" t="str">
        <f t="shared" si="51"/>
        <v xml:space="preserve"> </v>
      </c>
      <c r="W279" s="636" t="str">
        <f t="shared" si="52"/>
        <v xml:space="preserve"> </v>
      </c>
      <c r="X279" s="636" t="str">
        <f t="shared" si="53"/>
        <v/>
      </c>
      <c r="Y279" s="636" t="str">
        <f t="shared" si="54"/>
        <v xml:space="preserve"> </v>
      </c>
      <c r="Z279" s="636" t="str">
        <f t="shared" si="55"/>
        <v xml:space="preserve"> </v>
      </c>
      <c r="AA279" s="636" t="str">
        <f t="shared" si="56"/>
        <v xml:space="preserve"> </v>
      </c>
      <c r="AB279" s="637" t="str">
        <f t="shared" si="57"/>
        <v xml:space="preserve"> </v>
      </c>
      <c r="AH279" s="38">
        <f t="shared" si="58"/>
        <v>0</v>
      </c>
      <c r="AK279" s="38">
        <f t="shared" si="59"/>
        <v>0</v>
      </c>
    </row>
    <row r="280" spans="1:37" x14ac:dyDescent="0.25">
      <c r="A280" s="638"/>
      <c r="B280" s="639"/>
      <c r="C280" s="626"/>
      <c r="D280" s="638"/>
      <c r="E280" s="640"/>
      <c r="F280" s="640"/>
      <c r="G280" s="640"/>
      <c r="H280" s="624"/>
      <c r="I280" s="624"/>
      <c r="J280" s="629"/>
      <c r="K280" s="629"/>
      <c r="L280" s="642"/>
      <c r="M280" s="642"/>
      <c r="N280" s="640"/>
      <c r="O280" s="632" t="str">
        <f t="shared" si="48"/>
        <v/>
      </c>
      <c r="P280" s="640"/>
      <c r="Q280" s="643"/>
      <c r="R280" s="643"/>
      <c r="S280" s="634" t="str">
        <f t="shared" si="49"/>
        <v/>
      </c>
      <c r="T280" s="634" t="str">
        <f t="shared" si="50"/>
        <v/>
      </c>
      <c r="U280" s="644"/>
      <c r="V280" s="636" t="str">
        <f t="shared" si="51"/>
        <v xml:space="preserve"> </v>
      </c>
      <c r="W280" s="636" t="str">
        <f t="shared" si="52"/>
        <v xml:space="preserve"> </v>
      </c>
      <c r="X280" s="636" t="str">
        <f t="shared" si="53"/>
        <v/>
      </c>
      <c r="Y280" s="636" t="str">
        <f t="shared" si="54"/>
        <v xml:space="preserve"> </v>
      </c>
      <c r="Z280" s="636" t="str">
        <f t="shared" si="55"/>
        <v xml:space="preserve"> </v>
      </c>
      <c r="AA280" s="636" t="str">
        <f t="shared" si="56"/>
        <v xml:space="preserve"> </v>
      </c>
      <c r="AB280" s="637" t="str">
        <f t="shared" si="57"/>
        <v xml:space="preserve"> </v>
      </c>
      <c r="AH280" s="38">
        <f t="shared" si="58"/>
        <v>0</v>
      </c>
      <c r="AK280" s="38">
        <f t="shared" si="59"/>
        <v>0</v>
      </c>
    </row>
    <row r="281" spans="1:37" x14ac:dyDescent="0.25">
      <c r="A281" s="638"/>
      <c r="B281" s="639"/>
      <c r="C281" s="626"/>
      <c r="D281" s="638"/>
      <c r="E281" s="640"/>
      <c r="F281" s="640"/>
      <c r="G281" s="640"/>
      <c r="H281" s="624"/>
      <c r="I281" s="624"/>
      <c r="J281" s="629"/>
      <c r="K281" s="629"/>
      <c r="L281" s="642"/>
      <c r="M281" s="642"/>
      <c r="N281" s="640"/>
      <c r="O281" s="632" t="str">
        <f t="shared" si="48"/>
        <v/>
      </c>
      <c r="P281" s="640"/>
      <c r="Q281" s="643"/>
      <c r="R281" s="643"/>
      <c r="S281" s="634" t="str">
        <f t="shared" si="49"/>
        <v/>
      </c>
      <c r="T281" s="634" t="str">
        <f t="shared" si="50"/>
        <v/>
      </c>
      <c r="U281" s="644"/>
      <c r="V281" s="636" t="str">
        <f t="shared" si="51"/>
        <v xml:space="preserve"> </v>
      </c>
      <c r="W281" s="636" t="str">
        <f t="shared" si="52"/>
        <v xml:space="preserve"> </v>
      </c>
      <c r="X281" s="636" t="str">
        <f t="shared" si="53"/>
        <v/>
      </c>
      <c r="Y281" s="636" t="str">
        <f t="shared" si="54"/>
        <v xml:space="preserve"> </v>
      </c>
      <c r="Z281" s="636" t="str">
        <f t="shared" si="55"/>
        <v xml:space="preserve"> </v>
      </c>
      <c r="AA281" s="636" t="str">
        <f t="shared" si="56"/>
        <v xml:space="preserve"> </v>
      </c>
      <c r="AB281" s="637" t="str">
        <f t="shared" si="57"/>
        <v xml:space="preserve"> </v>
      </c>
      <c r="AH281" s="38">
        <f t="shared" si="58"/>
        <v>0</v>
      </c>
      <c r="AK281" s="38">
        <f t="shared" si="59"/>
        <v>0</v>
      </c>
    </row>
    <row r="282" spans="1:37" x14ac:dyDescent="0.25">
      <c r="A282" s="638"/>
      <c r="B282" s="639"/>
      <c r="C282" s="626"/>
      <c r="D282" s="638"/>
      <c r="E282" s="640"/>
      <c r="F282" s="640"/>
      <c r="G282" s="640"/>
      <c r="H282" s="624"/>
      <c r="I282" s="624"/>
      <c r="J282" s="629"/>
      <c r="K282" s="629"/>
      <c r="L282" s="642"/>
      <c r="M282" s="642"/>
      <c r="N282" s="640"/>
      <c r="O282" s="632" t="str">
        <f t="shared" si="48"/>
        <v/>
      </c>
      <c r="P282" s="640"/>
      <c r="Q282" s="643"/>
      <c r="R282" s="643"/>
      <c r="S282" s="634" t="str">
        <f t="shared" si="49"/>
        <v/>
      </c>
      <c r="T282" s="634" t="str">
        <f t="shared" si="50"/>
        <v/>
      </c>
      <c r="U282" s="644"/>
      <c r="V282" s="636" t="str">
        <f t="shared" si="51"/>
        <v xml:space="preserve"> </v>
      </c>
      <c r="W282" s="636" t="str">
        <f t="shared" si="52"/>
        <v xml:space="preserve"> </v>
      </c>
      <c r="X282" s="636" t="str">
        <f t="shared" si="53"/>
        <v/>
      </c>
      <c r="Y282" s="636" t="str">
        <f t="shared" si="54"/>
        <v xml:space="preserve"> </v>
      </c>
      <c r="Z282" s="636" t="str">
        <f t="shared" si="55"/>
        <v xml:space="preserve"> </v>
      </c>
      <c r="AA282" s="636" t="str">
        <f t="shared" si="56"/>
        <v xml:space="preserve"> </v>
      </c>
      <c r="AB282" s="637" t="str">
        <f t="shared" si="57"/>
        <v xml:space="preserve"> </v>
      </c>
      <c r="AH282" s="38">
        <f t="shared" si="58"/>
        <v>0</v>
      </c>
      <c r="AK282" s="38">
        <f t="shared" si="59"/>
        <v>0</v>
      </c>
    </row>
    <row r="283" spans="1:37" x14ac:dyDescent="0.25">
      <c r="A283" s="638"/>
      <c r="B283" s="639"/>
      <c r="C283" s="626"/>
      <c r="D283" s="638"/>
      <c r="E283" s="640"/>
      <c r="F283" s="640"/>
      <c r="G283" s="640"/>
      <c r="H283" s="624"/>
      <c r="I283" s="624"/>
      <c r="J283" s="629"/>
      <c r="K283" s="629"/>
      <c r="L283" s="642"/>
      <c r="M283" s="642"/>
      <c r="N283" s="640"/>
      <c r="O283" s="632" t="str">
        <f t="shared" si="48"/>
        <v/>
      </c>
      <c r="P283" s="640"/>
      <c r="Q283" s="643"/>
      <c r="R283" s="643"/>
      <c r="S283" s="634" t="str">
        <f t="shared" si="49"/>
        <v/>
      </c>
      <c r="T283" s="634" t="str">
        <f t="shared" si="50"/>
        <v/>
      </c>
      <c r="U283" s="644"/>
      <c r="V283" s="636" t="str">
        <f t="shared" si="51"/>
        <v xml:space="preserve"> </v>
      </c>
      <c r="W283" s="636" t="str">
        <f t="shared" si="52"/>
        <v xml:space="preserve"> </v>
      </c>
      <c r="X283" s="636" t="str">
        <f t="shared" si="53"/>
        <v/>
      </c>
      <c r="Y283" s="636" t="str">
        <f t="shared" si="54"/>
        <v xml:space="preserve"> </v>
      </c>
      <c r="Z283" s="636" t="str">
        <f t="shared" si="55"/>
        <v xml:space="preserve"> </v>
      </c>
      <c r="AA283" s="636" t="str">
        <f t="shared" si="56"/>
        <v xml:space="preserve"> </v>
      </c>
      <c r="AB283" s="637" t="str">
        <f t="shared" si="57"/>
        <v xml:space="preserve"> </v>
      </c>
      <c r="AH283" s="38">
        <f t="shared" si="58"/>
        <v>0</v>
      </c>
      <c r="AK283" s="38">
        <f t="shared" si="59"/>
        <v>0</v>
      </c>
    </row>
    <row r="284" spans="1:37" x14ac:dyDescent="0.25">
      <c r="A284" s="638"/>
      <c r="B284" s="639"/>
      <c r="C284" s="626"/>
      <c r="D284" s="638"/>
      <c r="E284" s="640"/>
      <c r="F284" s="640"/>
      <c r="G284" s="640"/>
      <c r="H284" s="624"/>
      <c r="I284" s="624"/>
      <c r="J284" s="629"/>
      <c r="K284" s="629"/>
      <c r="L284" s="642"/>
      <c r="M284" s="642"/>
      <c r="N284" s="640"/>
      <c r="O284" s="632" t="str">
        <f t="shared" si="48"/>
        <v/>
      </c>
      <c r="P284" s="640"/>
      <c r="Q284" s="643"/>
      <c r="R284" s="643"/>
      <c r="S284" s="634" t="str">
        <f t="shared" si="49"/>
        <v/>
      </c>
      <c r="T284" s="634" t="str">
        <f t="shared" si="50"/>
        <v/>
      </c>
      <c r="U284" s="644"/>
      <c r="V284" s="636" t="str">
        <f t="shared" si="51"/>
        <v xml:space="preserve"> </v>
      </c>
      <c r="W284" s="636" t="str">
        <f t="shared" si="52"/>
        <v xml:space="preserve"> </v>
      </c>
      <c r="X284" s="636" t="str">
        <f t="shared" si="53"/>
        <v/>
      </c>
      <c r="Y284" s="636" t="str">
        <f t="shared" si="54"/>
        <v xml:space="preserve"> </v>
      </c>
      <c r="Z284" s="636" t="str">
        <f t="shared" si="55"/>
        <v xml:space="preserve"> </v>
      </c>
      <c r="AA284" s="636" t="str">
        <f t="shared" si="56"/>
        <v xml:space="preserve"> </v>
      </c>
      <c r="AB284" s="637" t="str">
        <f t="shared" si="57"/>
        <v xml:space="preserve"> </v>
      </c>
      <c r="AH284" s="38">
        <f t="shared" si="58"/>
        <v>0</v>
      </c>
      <c r="AK284" s="38">
        <f t="shared" si="59"/>
        <v>0</v>
      </c>
    </row>
    <row r="285" spans="1:37" x14ac:dyDescent="0.25">
      <c r="A285" s="638"/>
      <c r="B285" s="639"/>
      <c r="C285" s="626"/>
      <c r="D285" s="638"/>
      <c r="E285" s="640"/>
      <c r="F285" s="640"/>
      <c r="G285" s="640"/>
      <c r="H285" s="624"/>
      <c r="I285" s="624"/>
      <c r="J285" s="629"/>
      <c r="K285" s="629"/>
      <c r="L285" s="642"/>
      <c r="M285" s="642"/>
      <c r="N285" s="640"/>
      <c r="O285" s="632" t="str">
        <f t="shared" si="48"/>
        <v/>
      </c>
      <c r="P285" s="640"/>
      <c r="Q285" s="643"/>
      <c r="R285" s="643"/>
      <c r="S285" s="634" t="str">
        <f t="shared" si="49"/>
        <v/>
      </c>
      <c r="T285" s="634" t="str">
        <f t="shared" si="50"/>
        <v/>
      </c>
      <c r="U285" s="644"/>
      <c r="V285" s="636" t="str">
        <f t="shared" si="51"/>
        <v xml:space="preserve"> </v>
      </c>
      <c r="W285" s="636" t="str">
        <f t="shared" si="52"/>
        <v xml:space="preserve"> </v>
      </c>
      <c r="X285" s="636" t="str">
        <f t="shared" si="53"/>
        <v/>
      </c>
      <c r="Y285" s="636" t="str">
        <f t="shared" si="54"/>
        <v xml:space="preserve"> </v>
      </c>
      <c r="Z285" s="636" t="str">
        <f t="shared" si="55"/>
        <v xml:space="preserve"> </v>
      </c>
      <c r="AA285" s="636" t="str">
        <f t="shared" si="56"/>
        <v xml:space="preserve"> </v>
      </c>
      <c r="AB285" s="637" t="str">
        <f t="shared" si="57"/>
        <v xml:space="preserve"> </v>
      </c>
      <c r="AH285" s="38">
        <f t="shared" si="58"/>
        <v>0</v>
      </c>
      <c r="AK285" s="38">
        <f t="shared" si="59"/>
        <v>0</v>
      </c>
    </row>
    <row r="286" spans="1:37" x14ac:dyDescent="0.25">
      <c r="A286" s="638"/>
      <c r="B286" s="639"/>
      <c r="C286" s="626"/>
      <c r="D286" s="638"/>
      <c r="E286" s="640"/>
      <c r="F286" s="640"/>
      <c r="G286" s="640"/>
      <c r="H286" s="624"/>
      <c r="I286" s="624"/>
      <c r="J286" s="629"/>
      <c r="K286" s="629"/>
      <c r="L286" s="642"/>
      <c r="M286" s="642"/>
      <c r="N286" s="640"/>
      <c r="O286" s="632" t="str">
        <f t="shared" si="48"/>
        <v/>
      </c>
      <c r="P286" s="640"/>
      <c r="Q286" s="643"/>
      <c r="R286" s="643"/>
      <c r="S286" s="634" t="str">
        <f t="shared" si="49"/>
        <v/>
      </c>
      <c r="T286" s="634" t="str">
        <f t="shared" si="50"/>
        <v/>
      </c>
      <c r="U286" s="644"/>
      <c r="V286" s="636" t="str">
        <f t="shared" si="51"/>
        <v xml:space="preserve"> </v>
      </c>
      <c r="W286" s="636" t="str">
        <f t="shared" si="52"/>
        <v xml:space="preserve"> </v>
      </c>
      <c r="X286" s="636" t="str">
        <f t="shared" si="53"/>
        <v/>
      </c>
      <c r="Y286" s="636" t="str">
        <f t="shared" si="54"/>
        <v xml:space="preserve"> </v>
      </c>
      <c r="Z286" s="636" t="str">
        <f t="shared" si="55"/>
        <v xml:space="preserve"> </v>
      </c>
      <c r="AA286" s="636" t="str">
        <f t="shared" si="56"/>
        <v xml:space="preserve"> </v>
      </c>
      <c r="AB286" s="637" t="str">
        <f t="shared" si="57"/>
        <v xml:space="preserve"> </v>
      </c>
      <c r="AH286" s="38">
        <f t="shared" si="58"/>
        <v>0</v>
      </c>
      <c r="AK286" s="38">
        <f t="shared" si="59"/>
        <v>0</v>
      </c>
    </row>
    <row r="287" spans="1:37" x14ac:dyDescent="0.25">
      <c r="A287" s="638"/>
      <c r="B287" s="639"/>
      <c r="C287" s="626"/>
      <c r="D287" s="638"/>
      <c r="E287" s="640"/>
      <c r="F287" s="640"/>
      <c r="G287" s="640"/>
      <c r="H287" s="624"/>
      <c r="I287" s="624"/>
      <c r="J287" s="629"/>
      <c r="K287" s="629"/>
      <c r="L287" s="642"/>
      <c r="M287" s="642"/>
      <c r="N287" s="640"/>
      <c r="O287" s="632" t="str">
        <f t="shared" si="48"/>
        <v/>
      </c>
      <c r="P287" s="640"/>
      <c r="Q287" s="643"/>
      <c r="R287" s="643"/>
      <c r="S287" s="634" t="str">
        <f t="shared" si="49"/>
        <v/>
      </c>
      <c r="T287" s="634" t="str">
        <f t="shared" si="50"/>
        <v/>
      </c>
      <c r="U287" s="644"/>
      <c r="V287" s="636" t="str">
        <f t="shared" si="51"/>
        <v xml:space="preserve"> </v>
      </c>
      <c r="W287" s="636" t="str">
        <f t="shared" si="52"/>
        <v xml:space="preserve"> </v>
      </c>
      <c r="X287" s="636" t="str">
        <f t="shared" si="53"/>
        <v/>
      </c>
      <c r="Y287" s="636" t="str">
        <f t="shared" si="54"/>
        <v xml:space="preserve"> </v>
      </c>
      <c r="Z287" s="636" t="str">
        <f t="shared" si="55"/>
        <v xml:space="preserve"> </v>
      </c>
      <c r="AA287" s="636" t="str">
        <f t="shared" si="56"/>
        <v xml:space="preserve"> </v>
      </c>
      <c r="AB287" s="637" t="str">
        <f t="shared" si="57"/>
        <v xml:space="preserve"> </v>
      </c>
      <c r="AH287" s="38">
        <f t="shared" si="58"/>
        <v>0</v>
      </c>
      <c r="AK287" s="38">
        <f t="shared" si="59"/>
        <v>0</v>
      </c>
    </row>
    <row r="288" spans="1:37" x14ac:dyDescent="0.25">
      <c r="A288" s="638"/>
      <c r="B288" s="639"/>
      <c r="C288" s="626"/>
      <c r="D288" s="638"/>
      <c r="E288" s="640"/>
      <c r="F288" s="640"/>
      <c r="G288" s="640"/>
      <c r="H288" s="624"/>
      <c r="I288" s="624"/>
      <c r="J288" s="629"/>
      <c r="K288" s="629"/>
      <c r="L288" s="642"/>
      <c r="M288" s="642"/>
      <c r="N288" s="640"/>
      <c r="O288" s="632" t="str">
        <f t="shared" si="48"/>
        <v/>
      </c>
      <c r="P288" s="640"/>
      <c r="Q288" s="643"/>
      <c r="R288" s="643"/>
      <c r="S288" s="634" t="str">
        <f t="shared" si="49"/>
        <v/>
      </c>
      <c r="T288" s="634" t="str">
        <f t="shared" si="50"/>
        <v/>
      </c>
      <c r="U288" s="644"/>
      <c r="V288" s="636" t="str">
        <f t="shared" si="51"/>
        <v xml:space="preserve"> </v>
      </c>
      <c r="W288" s="636" t="str">
        <f t="shared" si="52"/>
        <v xml:space="preserve"> </v>
      </c>
      <c r="X288" s="636" t="str">
        <f t="shared" si="53"/>
        <v/>
      </c>
      <c r="Y288" s="636" t="str">
        <f t="shared" si="54"/>
        <v xml:space="preserve"> </v>
      </c>
      <c r="Z288" s="636" t="str">
        <f t="shared" si="55"/>
        <v xml:space="preserve"> </v>
      </c>
      <c r="AA288" s="636" t="str">
        <f t="shared" si="56"/>
        <v xml:space="preserve"> </v>
      </c>
      <c r="AB288" s="637" t="str">
        <f t="shared" si="57"/>
        <v xml:space="preserve"> </v>
      </c>
      <c r="AH288" s="38">
        <f t="shared" si="58"/>
        <v>0</v>
      </c>
      <c r="AK288" s="38">
        <f t="shared" si="59"/>
        <v>0</v>
      </c>
    </row>
    <row r="289" spans="1:37" x14ac:dyDescent="0.25">
      <c r="A289" s="638"/>
      <c r="B289" s="639"/>
      <c r="C289" s="626"/>
      <c r="D289" s="638"/>
      <c r="E289" s="640"/>
      <c r="F289" s="640"/>
      <c r="G289" s="640"/>
      <c r="H289" s="624"/>
      <c r="I289" s="624"/>
      <c r="J289" s="629"/>
      <c r="K289" s="629"/>
      <c r="L289" s="642"/>
      <c r="M289" s="642"/>
      <c r="N289" s="640"/>
      <c r="O289" s="632" t="str">
        <f t="shared" si="48"/>
        <v/>
      </c>
      <c r="P289" s="640"/>
      <c r="Q289" s="643"/>
      <c r="R289" s="643"/>
      <c r="S289" s="634" t="str">
        <f t="shared" si="49"/>
        <v/>
      </c>
      <c r="T289" s="634" t="str">
        <f t="shared" si="50"/>
        <v/>
      </c>
      <c r="U289" s="644"/>
      <c r="V289" s="636" t="str">
        <f t="shared" si="51"/>
        <v xml:space="preserve"> </v>
      </c>
      <c r="W289" s="636" t="str">
        <f t="shared" si="52"/>
        <v xml:space="preserve"> </v>
      </c>
      <c r="X289" s="636" t="str">
        <f t="shared" si="53"/>
        <v/>
      </c>
      <c r="Y289" s="636" t="str">
        <f t="shared" si="54"/>
        <v xml:space="preserve"> </v>
      </c>
      <c r="Z289" s="636" t="str">
        <f t="shared" si="55"/>
        <v xml:space="preserve"> </v>
      </c>
      <c r="AA289" s="636" t="str">
        <f t="shared" si="56"/>
        <v xml:space="preserve"> </v>
      </c>
      <c r="AB289" s="637" t="str">
        <f t="shared" si="57"/>
        <v xml:space="preserve"> </v>
      </c>
      <c r="AH289" s="38">
        <f t="shared" si="58"/>
        <v>0</v>
      </c>
      <c r="AK289" s="38">
        <f t="shared" si="59"/>
        <v>0</v>
      </c>
    </row>
    <row r="290" spans="1:37" x14ac:dyDescent="0.25">
      <c r="A290" s="638"/>
      <c r="B290" s="639"/>
      <c r="C290" s="626"/>
      <c r="D290" s="638"/>
      <c r="E290" s="640"/>
      <c r="F290" s="640"/>
      <c r="G290" s="640"/>
      <c r="H290" s="624"/>
      <c r="I290" s="624"/>
      <c r="J290" s="629"/>
      <c r="K290" s="629"/>
      <c r="L290" s="642"/>
      <c r="M290" s="642"/>
      <c r="N290" s="640"/>
      <c r="O290" s="632" t="str">
        <f t="shared" si="48"/>
        <v/>
      </c>
      <c r="P290" s="640"/>
      <c r="Q290" s="643"/>
      <c r="R290" s="643"/>
      <c r="S290" s="634" t="str">
        <f t="shared" si="49"/>
        <v/>
      </c>
      <c r="T290" s="634" t="str">
        <f t="shared" si="50"/>
        <v/>
      </c>
      <c r="U290" s="644"/>
      <c r="V290" s="636" t="str">
        <f t="shared" si="51"/>
        <v xml:space="preserve"> </v>
      </c>
      <c r="W290" s="636" t="str">
        <f t="shared" si="52"/>
        <v xml:space="preserve"> </v>
      </c>
      <c r="X290" s="636" t="str">
        <f t="shared" si="53"/>
        <v/>
      </c>
      <c r="Y290" s="636" t="str">
        <f t="shared" si="54"/>
        <v xml:space="preserve"> </v>
      </c>
      <c r="Z290" s="636" t="str">
        <f t="shared" si="55"/>
        <v xml:space="preserve"> </v>
      </c>
      <c r="AA290" s="636" t="str">
        <f t="shared" si="56"/>
        <v xml:space="preserve"> </v>
      </c>
      <c r="AB290" s="637" t="str">
        <f t="shared" si="57"/>
        <v xml:space="preserve"> </v>
      </c>
      <c r="AH290" s="38">
        <f t="shared" si="58"/>
        <v>0</v>
      </c>
      <c r="AK290" s="38">
        <f t="shared" si="59"/>
        <v>0</v>
      </c>
    </row>
    <row r="291" spans="1:37" x14ac:dyDescent="0.25">
      <c r="A291" s="638"/>
      <c r="B291" s="639"/>
      <c r="C291" s="626"/>
      <c r="D291" s="638"/>
      <c r="E291" s="640"/>
      <c r="F291" s="640"/>
      <c r="G291" s="640"/>
      <c r="H291" s="624"/>
      <c r="I291" s="624"/>
      <c r="J291" s="629"/>
      <c r="K291" s="629"/>
      <c r="L291" s="642"/>
      <c r="M291" s="642"/>
      <c r="N291" s="640"/>
      <c r="O291" s="632" t="str">
        <f t="shared" si="48"/>
        <v/>
      </c>
      <c r="P291" s="640"/>
      <c r="Q291" s="643"/>
      <c r="R291" s="643"/>
      <c r="S291" s="634" t="str">
        <f t="shared" si="49"/>
        <v/>
      </c>
      <c r="T291" s="634" t="str">
        <f t="shared" si="50"/>
        <v/>
      </c>
      <c r="U291" s="644"/>
      <c r="V291" s="636" t="str">
        <f t="shared" si="51"/>
        <v xml:space="preserve"> </v>
      </c>
      <c r="W291" s="636" t="str">
        <f t="shared" si="52"/>
        <v xml:space="preserve"> </v>
      </c>
      <c r="X291" s="636" t="str">
        <f t="shared" si="53"/>
        <v/>
      </c>
      <c r="Y291" s="636" t="str">
        <f t="shared" si="54"/>
        <v xml:space="preserve"> </v>
      </c>
      <c r="Z291" s="636" t="str">
        <f t="shared" si="55"/>
        <v xml:space="preserve"> </v>
      </c>
      <c r="AA291" s="636" t="str">
        <f t="shared" si="56"/>
        <v xml:space="preserve"> </v>
      </c>
      <c r="AB291" s="637" t="str">
        <f t="shared" si="57"/>
        <v xml:space="preserve"> </v>
      </c>
      <c r="AH291" s="38">
        <f t="shared" si="58"/>
        <v>0</v>
      </c>
      <c r="AK291" s="38">
        <f t="shared" si="59"/>
        <v>0</v>
      </c>
    </row>
    <row r="292" spans="1:37" x14ac:dyDescent="0.25">
      <c r="A292" s="638"/>
      <c r="B292" s="639"/>
      <c r="C292" s="626"/>
      <c r="D292" s="638"/>
      <c r="E292" s="640"/>
      <c r="F292" s="640"/>
      <c r="G292" s="640"/>
      <c r="H292" s="624"/>
      <c r="I292" s="624"/>
      <c r="J292" s="629"/>
      <c r="K292" s="629"/>
      <c r="L292" s="642"/>
      <c r="M292" s="642"/>
      <c r="N292" s="640"/>
      <c r="O292" s="632" t="str">
        <f t="shared" si="48"/>
        <v/>
      </c>
      <c r="P292" s="640"/>
      <c r="Q292" s="643"/>
      <c r="R292" s="643"/>
      <c r="S292" s="634" t="str">
        <f t="shared" si="49"/>
        <v/>
      </c>
      <c r="T292" s="634" t="str">
        <f t="shared" si="50"/>
        <v/>
      </c>
      <c r="U292" s="644"/>
      <c r="V292" s="636" t="str">
        <f t="shared" si="51"/>
        <v xml:space="preserve"> </v>
      </c>
      <c r="W292" s="636" t="str">
        <f t="shared" si="52"/>
        <v xml:space="preserve"> </v>
      </c>
      <c r="X292" s="636" t="str">
        <f t="shared" si="53"/>
        <v/>
      </c>
      <c r="Y292" s="636" t="str">
        <f t="shared" si="54"/>
        <v xml:space="preserve"> </v>
      </c>
      <c r="Z292" s="636" t="str">
        <f t="shared" si="55"/>
        <v xml:space="preserve"> </v>
      </c>
      <c r="AA292" s="636" t="str">
        <f t="shared" si="56"/>
        <v xml:space="preserve"> </v>
      </c>
      <c r="AB292" s="637" t="str">
        <f t="shared" si="57"/>
        <v xml:space="preserve"> </v>
      </c>
      <c r="AH292" s="38">
        <f t="shared" si="58"/>
        <v>0</v>
      </c>
      <c r="AK292" s="38">
        <f t="shared" si="59"/>
        <v>0</v>
      </c>
    </row>
    <row r="293" spans="1:37" x14ac:dyDescent="0.25">
      <c r="A293" s="638"/>
      <c r="B293" s="639"/>
      <c r="C293" s="626"/>
      <c r="D293" s="638"/>
      <c r="E293" s="640"/>
      <c r="F293" s="640"/>
      <c r="G293" s="640"/>
      <c r="H293" s="624"/>
      <c r="I293" s="624"/>
      <c r="J293" s="629"/>
      <c r="K293" s="629"/>
      <c r="L293" s="642"/>
      <c r="M293" s="642"/>
      <c r="N293" s="640"/>
      <c r="O293" s="632" t="str">
        <f t="shared" si="48"/>
        <v/>
      </c>
      <c r="P293" s="640"/>
      <c r="Q293" s="643"/>
      <c r="R293" s="643"/>
      <c r="S293" s="634" t="str">
        <f t="shared" si="49"/>
        <v/>
      </c>
      <c r="T293" s="634" t="str">
        <f t="shared" si="50"/>
        <v/>
      </c>
      <c r="U293" s="644"/>
      <c r="V293" s="636" t="str">
        <f t="shared" si="51"/>
        <v xml:space="preserve"> </v>
      </c>
      <c r="W293" s="636" t="str">
        <f t="shared" si="52"/>
        <v xml:space="preserve"> </v>
      </c>
      <c r="X293" s="636" t="str">
        <f t="shared" si="53"/>
        <v/>
      </c>
      <c r="Y293" s="636" t="str">
        <f t="shared" si="54"/>
        <v xml:space="preserve"> </v>
      </c>
      <c r="Z293" s="636" t="str">
        <f t="shared" si="55"/>
        <v xml:space="preserve"> </v>
      </c>
      <c r="AA293" s="636" t="str">
        <f t="shared" si="56"/>
        <v xml:space="preserve"> </v>
      </c>
      <c r="AB293" s="637" t="str">
        <f t="shared" si="57"/>
        <v xml:space="preserve"> </v>
      </c>
      <c r="AH293" s="38">
        <f t="shared" si="58"/>
        <v>0</v>
      </c>
      <c r="AK293" s="38">
        <f t="shared" si="59"/>
        <v>0</v>
      </c>
    </row>
    <row r="294" spans="1:37" x14ac:dyDescent="0.25">
      <c r="A294" s="638"/>
      <c r="B294" s="639"/>
      <c r="C294" s="626"/>
      <c r="D294" s="638"/>
      <c r="E294" s="640"/>
      <c r="F294" s="640"/>
      <c r="G294" s="640"/>
      <c r="H294" s="624"/>
      <c r="I294" s="624"/>
      <c r="J294" s="629"/>
      <c r="K294" s="629"/>
      <c r="L294" s="642"/>
      <c r="M294" s="642"/>
      <c r="N294" s="640"/>
      <c r="O294" s="632" t="str">
        <f t="shared" si="48"/>
        <v/>
      </c>
      <c r="P294" s="640"/>
      <c r="Q294" s="643"/>
      <c r="R294" s="643"/>
      <c r="S294" s="634" t="str">
        <f t="shared" si="49"/>
        <v/>
      </c>
      <c r="T294" s="634" t="str">
        <f t="shared" si="50"/>
        <v/>
      </c>
      <c r="U294" s="644"/>
      <c r="V294" s="636" t="str">
        <f t="shared" si="51"/>
        <v xml:space="preserve"> </v>
      </c>
      <c r="W294" s="636" t="str">
        <f t="shared" si="52"/>
        <v xml:space="preserve"> </v>
      </c>
      <c r="X294" s="636" t="str">
        <f t="shared" si="53"/>
        <v/>
      </c>
      <c r="Y294" s="636" t="str">
        <f t="shared" si="54"/>
        <v xml:space="preserve"> </v>
      </c>
      <c r="Z294" s="636" t="str">
        <f t="shared" si="55"/>
        <v xml:space="preserve"> </v>
      </c>
      <c r="AA294" s="636" t="str">
        <f t="shared" si="56"/>
        <v xml:space="preserve"> </v>
      </c>
      <c r="AB294" s="637" t="str">
        <f t="shared" si="57"/>
        <v xml:space="preserve"> </v>
      </c>
      <c r="AH294" s="38">
        <f t="shared" si="58"/>
        <v>0</v>
      </c>
      <c r="AK294" s="38">
        <f t="shared" si="59"/>
        <v>0</v>
      </c>
    </row>
    <row r="295" spans="1:37" x14ac:dyDescent="0.25">
      <c r="A295" s="638"/>
      <c r="B295" s="639"/>
      <c r="C295" s="626"/>
      <c r="D295" s="638"/>
      <c r="E295" s="640"/>
      <c r="F295" s="640"/>
      <c r="G295" s="640"/>
      <c r="H295" s="624"/>
      <c r="I295" s="624"/>
      <c r="J295" s="629"/>
      <c r="K295" s="629"/>
      <c r="L295" s="642"/>
      <c r="M295" s="642"/>
      <c r="N295" s="640"/>
      <c r="O295" s="632" t="str">
        <f t="shared" si="48"/>
        <v/>
      </c>
      <c r="P295" s="640"/>
      <c r="Q295" s="643"/>
      <c r="R295" s="643"/>
      <c r="S295" s="634" t="str">
        <f t="shared" si="49"/>
        <v/>
      </c>
      <c r="T295" s="634" t="str">
        <f t="shared" si="50"/>
        <v/>
      </c>
      <c r="U295" s="644"/>
      <c r="V295" s="636" t="str">
        <f t="shared" si="51"/>
        <v xml:space="preserve"> </v>
      </c>
      <c r="W295" s="636" t="str">
        <f t="shared" si="52"/>
        <v xml:space="preserve"> </v>
      </c>
      <c r="X295" s="636" t="str">
        <f t="shared" si="53"/>
        <v/>
      </c>
      <c r="Y295" s="636" t="str">
        <f t="shared" si="54"/>
        <v xml:space="preserve"> </v>
      </c>
      <c r="Z295" s="636" t="str">
        <f t="shared" si="55"/>
        <v xml:space="preserve"> </v>
      </c>
      <c r="AA295" s="636" t="str">
        <f t="shared" si="56"/>
        <v xml:space="preserve"> </v>
      </c>
      <c r="AB295" s="637" t="str">
        <f t="shared" si="57"/>
        <v xml:space="preserve"> </v>
      </c>
      <c r="AH295" s="38">
        <f t="shared" si="58"/>
        <v>0</v>
      </c>
      <c r="AK295" s="38">
        <f t="shared" si="59"/>
        <v>0</v>
      </c>
    </row>
    <row r="296" spans="1:37" x14ac:dyDescent="0.25">
      <c r="A296" s="638"/>
      <c r="B296" s="639"/>
      <c r="C296" s="626"/>
      <c r="D296" s="638"/>
      <c r="E296" s="640"/>
      <c r="F296" s="640"/>
      <c r="G296" s="640"/>
      <c r="H296" s="624"/>
      <c r="I296" s="624"/>
      <c r="J296" s="629"/>
      <c r="K296" s="629"/>
      <c r="L296" s="642"/>
      <c r="M296" s="642"/>
      <c r="N296" s="640"/>
      <c r="O296" s="632" t="str">
        <f t="shared" si="48"/>
        <v/>
      </c>
      <c r="P296" s="640"/>
      <c r="Q296" s="643"/>
      <c r="R296" s="643"/>
      <c r="S296" s="634" t="str">
        <f t="shared" si="49"/>
        <v/>
      </c>
      <c r="T296" s="634" t="str">
        <f t="shared" si="50"/>
        <v/>
      </c>
      <c r="U296" s="644"/>
      <c r="V296" s="636" t="str">
        <f t="shared" si="51"/>
        <v xml:space="preserve"> </v>
      </c>
      <c r="W296" s="636" t="str">
        <f t="shared" si="52"/>
        <v xml:space="preserve"> </v>
      </c>
      <c r="X296" s="636" t="str">
        <f t="shared" si="53"/>
        <v/>
      </c>
      <c r="Y296" s="636" t="str">
        <f t="shared" si="54"/>
        <v xml:space="preserve"> </v>
      </c>
      <c r="Z296" s="636" t="str">
        <f t="shared" si="55"/>
        <v xml:space="preserve"> </v>
      </c>
      <c r="AA296" s="636" t="str">
        <f t="shared" si="56"/>
        <v xml:space="preserve"> </v>
      </c>
      <c r="AB296" s="637" t="str">
        <f t="shared" si="57"/>
        <v xml:space="preserve"> </v>
      </c>
      <c r="AH296" s="38">
        <f t="shared" si="58"/>
        <v>0</v>
      </c>
      <c r="AK296" s="38">
        <f t="shared" si="59"/>
        <v>0</v>
      </c>
    </row>
    <row r="297" spans="1:37" x14ac:dyDescent="0.25">
      <c r="A297" s="638"/>
      <c r="B297" s="639"/>
      <c r="C297" s="626"/>
      <c r="D297" s="638"/>
      <c r="E297" s="640"/>
      <c r="F297" s="640"/>
      <c r="G297" s="640"/>
      <c r="H297" s="624"/>
      <c r="I297" s="624"/>
      <c r="J297" s="629"/>
      <c r="K297" s="629"/>
      <c r="L297" s="642"/>
      <c r="M297" s="642"/>
      <c r="N297" s="640"/>
      <c r="O297" s="632" t="str">
        <f t="shared" si="48"/>
        <v/>
      </c>
      <c r="P297" s="640"/>
      <c r="Q297" s="643"/>
      <c r="R297" s="643"/>
      <c r="S297" s="634" t="str">
        <f t="shared" si="49"/>
        <v/>
      </c>
      <c r="T297" s="634" t="str">
        <f t="shared" si="50"/>
        <v/>
      </c>
      <c r="U297" s="644"/>
      <c r="V297" s="636" t="str">
        <f t="shared" si="51"/>
        <v xml:space="preserve"> </v>
      </c>
      <c r="W297" s="636" t="str">
        <f t="shared" si="52"/>
        <v xml:space="preserve"> </v>
      </c>
      <c r="X297" s="636" t="str">
        <f t="shared" si="53"/>
        <v/>
      </c>
      <c r="Y297" s="636" t="str">
        <f t="shared" si="54"/>
        <v xml:space="preserve"> </v>
      </c>
      <c r="Z297" s="636" t="str">
        <f t="shared" si="55"/>
        <v xml:space="preserve"> </v>
      </c>
      <c r="AA297" s="636" t="str">
        <f t="shared" si="56"/>
        <v xml:space="preserve"> </v>
      </c>
      <c r="AB297" s="637" t="str">
        <f t="shared" si="57"/>
        <v xml:space="preserve"> </v>
      </c>
      <c r="AH297" s="38">
        <f t="shared" si="58"/>
        <v>0</v>
      </c>
      <c r="AK297" s="38">
        <f t="shared" si="59"/>
        <v>0</v>
      </c>
    </row>
    <row r="298" spans="1:37" x14ac:dyDescent="0.25">
      <c r="A298" s="638"/>
      <c r="B298" s="639"/>
      <c r="C298" s="626"/>
      <c r="D298" s="638"/>
      <c r="E298" s="640"/>
      <c r="F298" s="640"/>
      <c r="G298" s="640"/>
      <c r="H298" s="624"/>
      <c r="I298" s="624"/>
      <c r="J298" s="629"/>
      <c r="K298" s="629"/>
      <c r="L298" s="642"/>
      <c r="M298" s="642"/>
      <c r="N298" s="640"/>
      <c r="O298" s="632" t="str">
        <f t="shared" si="48"/>
        <v/>
      </c>
      <c r="P298" s="640"/>
      <c r="Q298" s="643"/>
      <c r="R298" s="643"/>
      <c r="S298" s="634" t="str">
        <f t="shared" si="49"/>
        <v/>
      </c>
      <c r="T298" s="634" t="str">
        <f t="shared" si="50"/>
        <v/>
      </c>
      <c r="U298" s="644"/>
      <c r="V298" s="636" t="str">
        <f t="shared" si="51"/>
        <v xml:space="preserve"> </v>
      </c>
      <c r="W298" s="636" t="str">
        <f t="shared" si="52"/>
        <v xml:space="preserve"> </v>
      </c>
      <c r="X298" s="636" t="str">
        <f t="shared" si="53"/>
        <v/>
      </c>
      <c r="Y298" s="636" t="str">
        <f t="shared" si="54"/>
        <v xml:space="preserve"> </v>
      </c>
      <c r="Z298" s="636" t="str">
        <f t="shared" si="55"/>
        <v xml:space="preserve"> </v>
      </c>
      <c r="AA298" s="636" t="str">
        <f t="shared" si="56"/>
        <v xml:space="preserve"> </v>
      </c>
      <c r="AB298" s="637" t="str">
        <f t="shared" si="57"/>
        <v xml:space="preserve"> </v>
      </c>
      <c r="AH298" s="38">
        <f t="shared" si="58"/>
        <v>0</v>
      </c>
      <c r="AK298" s="38">
        <f t="shared" si="59"/>
        <v>0</v>
      </c>
    </row>
    <row r="299" spans="1:37" x14ac:dyDescent="0.25">
      <c r="A299" s="638"/>
      <c r="B299" s="639"/>
      <c r="C299" s="626"/>
      <c r="D299" s="638"/>
      <c r="E299" s="640"/>
      <c r="F299" s="640"/>
      <c r="G299" s="640"/>
      <c r="H299" s="624"/>
      <c r="I299" s="624"/>
      <c r="J299" s="629"/>
      <c r="K299" s="629"/>
      <c r="L299" s="642"/>
      <c r="M299" s="642"/>
      <c r="N299" s="640"/>
      <c r="O299" s="632" t="str">
        <f t="shared" si="48"/>
        <v/>
      </c>
      <c r="P299" s="640"/>
      <c r="Q299" s="643"/>
      <c r="R299" s="643"/>
      <c r="S299" s="634" t="str">
        <f t="shared" si="49"/>
        <v/>
      </c>
      <c r="T299" s="634" t="str">
        <f t="shared" si="50"/>
        <v/>
      </c>
      <c r="U299" s="644"/>
      <c r="V299" s="636" t="str">
        <f t="shared" si="51"/>
        <v xml:space="preserve"> </v>
      </c>
      <c r="W299" s="636" t="str">
        <f t="shared" si="52"/>
        <v xml:space="preserve"> </v>
      </c>
      <c r="X299" s="636" t="str">
        <f t="shared" si="53"/>
        <v/>
      </c>
      <c r="Y299" s="636" t="str">
        <f t="shared" si="54"/>
        <v xml:space="preserve"> </v>
      </c>
      <c r="Z299" s="636" t="str">
        <f t="shared" si="55"/>
        <v xml:space="preserve"> </v>
      </c>
      <c r="AA299" s="636" t="str">
        <f t="shared" si="56"/>
        <v xml:space="preserve"> </v>
      </c>
      <c r="AB299" s="637" t="str">
        <f t="shared" si="57"/>
        <v xml:space="preserve"> </v>
      </c>
      <c r="AH299" s="38">
        <f t="shared" si="58"/>
        <v>0</v>
      </c>
      <c r="AK299" s="38">
        <f t="shared" si="59"/>
        <v>0</v>
      </c>
    </row>
    <row r="300" spans="1:37" x14ac:dyDescent="0.25">
      <c r="A300" s="638"/>
      <c r="B300" s="639"/>
      <c r="C300" s="626"/>
      <c r="D300" s="638"/>
      <c r="E300" s="640"/>
      <c r="F300" s="640"/>
      <c r="G300" s="640"/>
      <c r="H300" s="624"/>
      <c r="I300" s="624"/>
      <c r="J300" s="629"/>
      <c r="K300" s="629"/>
      <c r="L300" s="642"/>
      <c r="M300" s="642"/>
      <c r="N300" s="640"/>
      <c r="O300" s="632" t="str">
        <f t="shared" si="48"/>
        <v/>
      </c>
      <c r="P300" s="640"/>
      <c r="Q300" s="643"/>
      <c r="R300" s="643"/>
      <c r="S300" s="634" t="str">
        <f t="shared" si="49"/>
        <v/>
      </c>
      <c r="T300" s="634" t="str">
        <f t="shared" si="50"/>
        <v/>
      </c>
      <c r="U300" s="644"/>
      <c r="V300" s="636" t="str">
        <f t="shared" si="51"/>
        <v xml:space="preserve"> </v>
      </c>
      <c r="W300" s="636" t="str">
        <f t="shared" si="52"/>
        <v xml:space="preserve"> </v>
      </c>
      <c r="X300" s="636" t="str">
        <f t="shared" si="53"/>
        <v/>
      </c>
      <c r="Y300" s="636" t="str">
        <f t="shared" si="54"/>
        <v xml:space="preserve"> </v>
      </c>
      <c r="Z300" s="636" t="str">
        <f t="shared" si="55"/>
        <v xml:space="preserve"> </v>
      </c>
      <c r="AA300" s="636" t="str">
        <f t="shared" si="56"/>
        <v xml:space="preserve"> </v>
      </c>
      <c r="AB300" s="637" t="str">
        <f t="shared" si="57"/>
        <v xml:space="preserve"> </v>
      </c>
      <c r="AH300" s="38">
        <f t="shared" si="58"/>
        <v>0</v>
      </c>
      <c r="AK300" s="38">
        <f t="shared" si="59"/>
        <v>0</v>
      </c>
    </row>
    <row r="301" spans="1:37" x14ac:dyDescent="0.25">
      <c r="A301" s="638"/>
      <c r="B301" s="639"/>
      <c r="C301" s="626"/>
      <c r="D301" s="638"/>
      <c r="E301" s="640"/>
      <c r="F301" s="640"/>
      <c r="G301" s="640"/>
      <c r="H301" s="624"/>
      <c r="I301" s="624"/>
      <c r="J301" s="629"/>
      <c r="K301" s="629"/>
      <c r="L301" s="642"/>
      <c r="M301" s="642"/>
      <c r="N301" s="640"/>
      <c r="O301" s="632" t="str">
        <f t="shared" si="48"/>
        <v/>
      </c>
      <c r="P301" s="640"/>
      <c r="Q301" s="643"/>
      <c r="R301" s="643"/>
      <c r="S301" s="634" t="str">
        <f t="shared" si="49"/>
        <v/>
      </c>
      <c r="T301" s="634" t="str">
        <f t="shared" si="50"/>
        <v/>
      </c>
      <c r="U301" s="644"/>
      <c r="V301" s="636" t="str">
        <f t="shared" si="51"/>
        <v xml:space="preserve"> </v>
      </c>
      <c r="W301" s="636" t="str">
        <f t="shared" si="52"/>
        <v xml:space="preserve"> </v>
      </c>
      <c r="X301" s="636" t="str">
        <f t="shared" si="53"/>
        <v/>
      </c>
      <c r="Y301" s="636" t="str">
        <f t="shared" si="54"/>
        <v xml:space="preserve"> </v>
      </c>
      <c r="Z301" s="636" t="str">
        <f t="shared" si="55"/>
        <v xml:space="preserve"> </v>
      </c>
      <c r="AA301" s="636" t="str">
        <f t="shared" si="56"/>
        <v xml:space="preserve"> </v>
      </c>
      <c r="AB301" s="637" t="str">
        <f t="shared" si="57"/>
        <v xml:space="preserve"> </v>
      </c>
      <c r="AH301" s="38">
        <f t="shared" si="58"/>
        <v>0</v>
      </c>
      <c r="AK301" s="38">
        <f t="shared" si="59"/>
        <v>0</v>
      </c>
    </row>
    <row r="302" spans="1:37" x14ac:dyDescent="0.25">
      <c r="A302" s="638"/>
      <c r="B302" s="639"/>
      <c r="C302" s="626"/>
      <c r="D302" s="638"/>
      <c r="E302" s="640"/>
      <c r="F302" s="640"/>
      <c r="G302" s="640"/>
      <c r="H302" s="624"/>
      <c r="I302" s="624"/>
      <c r="J302" s="629"/>
      <c r="K302" s="629"/>
      <c r="L302" s="642"/>
      <c r="M302" s="642"/>
      <c r="N302" s="640"/>
      <c r="O302" s="632" t="str">
        <f t="shared" si="48"/>
        <v/>
      </c>
      <c r="P302" s="640"/>
      <c r="Q302" s="643"/>
      <c r="R302" s="643"/>
      <c r="S302" s="634" t="str">
        <f t="shared" si="49"/>
        <v/>
      </c>
      <c r="T302" s="634" t="str">
        <f t="shared" si="50"/>
        <v/>
      </c>
      <c r="U302" s="644"/>
      <c r="V302" s="636" t="str">
        <f t="shared" si="51"/>
        <v xml:space="preserve"> </v>
      </c>
      <c r="W302" s="636" t="str">
        <f t="shared" si="52"/>
        <v xml:space="preserve"> </v>
      </c>
      <c r="X302" s="636" t="str">
        <f t="shared" si="53"/>
        <v/>
      </c>
      <c r="Y302" s="636" t="str">
        <f t="shared" si="54"/>
        <v xml:space="preserve"> </v>
      </c>
      <c r="Z302" s="636" t="str">
        <f t="shared" si="55"/>
        <v xml:space="preserve"> </v>
      </c>
      <c r="AA302" s="636" t="str">
        <f t="shared" si="56"/>
        <v xml:space="preserve"> </v>
      </c>
      <c r="AB302" s="637" t="str">
        <f t="shared" si="57"/>
        <v xml:space="preserve"> </v>
      </c>
      <c r="AH302" s="38">
        <f t="shared" si="58"/>
        <v>0</v>
      </c>
      <c r="AK302" s="38">
        <f t="shared" si="59"/>
        <v>0</v>
      </c>
    </row>
    <row r="303" spans="1:37" x14ac:dyDescent="0.25">
      <c r="A303" s="638"/>
      <c r="B303" s="639"/>
      <c r="C303" s="626"/>
      <c r="D303" s="638"/>
      <c r="E303" s="640"/>
      <c r="F303" s="640"/>
      <c r="G303" s="640"/>
      <c r="H303" s="624"/>
      <c r="I303" s="624"/>
      <c r="J303" s="629"/>
      <c r="K303" s="629"/>
      <c r="L303" s="642"/>
      <c r="M303" s="642"/>
      <c r="N303" s="640"/>
      <c r="O303" s="632" t="str">
        <f t="shared" si="48"/>
        <v/>
      </c>
      <c r="P303" s="640"/>
      <c r="Q303" s="643"/>
      <c r="R303" s="643"/>
      <c r="S303" s="634" t="str">
        <f t="shared" si="49"/>
        <v/>
      </c>
      <c r="T303" s="634" t="str">
        <f t="shared" si="50"/>
        <v/>
      </c>
      <c r="U303" s="644"/>
      <c r="V303" s="636" t="str">
        <f t="shared" si="51"/>
        <v xml:space="preserve"> </v>
      </c>
      <c r="W303" s="636" t="str">
        <f t="shared" si="52"/>
        <v xml:space="preserve"> </v>
      </c>
      <c r="X303" s="636" t="str">
        <f t="shared" si="53"/>
        <v/>
      </c>
      <c r="Y303" s="636" t="str">
        <f t="shared" si="54"/>
        <v xml:space="preserve"> </v>
      </c>
      <c r="Z303" s="636" t="str">
        <f t="shared" si="55"/>
        <v xml:space="preserve"> </v>
      </c>
      <c r="AA303" s="636" t="str">
        <f t="shared" si="56"/>
        <v xml:space="preserve"> </v>
      </c>
      <c r="AB303" s="637" t="str">
        <f t="shared" si="57"/>
        <v xml:space="preserve"> </v>
      </c>
      <c r="AH303" s="38">
        <f t="shared" si="58"/>
        <v>0</v>
      </c>
      <c r="AK303" s="38">
        <f t="shared" si="59"/>
        <v>0</v>
      </c>
    </row>
    <row r="304" spans="1:37" x14ac:dyDescent="0.25">
      <c r="A304" s="638"/>
      <c r="B304" s="639"/>
      <c r="C304" s="626"/>
      <c r="D304" s="638"/>
      <c r="E304" s="640"/>
      <c r="F304" s="640"/>
      <c r="G304" s="640"/>
      <c r="H304" s="624"/>
      <c r="I304" s="624"/>
      <c r="J304" s="629"/>
      <c r="K304" s="629"/>
      <c r="L304" s="642"/>
      <c r="M304" s="642"/>
      <c r="N304" s="640"/>
      <c r="O304" s="632" t="str">
        <f t="shared" si="48"/>
        <v/>
      </c>
      <c r="P304" s="640"/>
      <c r="Q304" s="643"/>
      <c r="R304" s="643"/>
      <c r="S304" s="634" t="str">
        <f t="shared" si="49"/>
        <v/>
      </c>
      <c r="T304" s="634" t="str">
        <f t="shared" si="50"/>
        <v/>
      </c>
      <c r="U304" s="644"/>
      <c r="V304" s="636" t="str">
        <f t="shared" si="51"/>
        <v xml:space="preserve"> </v>
      </c>
      <c r="W304" s="636" t="str">
        <f t="shared" si="52"/>
        <v xml:space="preserve"> </v>
      </c>
      <c r="X304" s="636" t="str">
        <f t="shared" si="53"/>
        <v/>
      </c>
      <c r="Y304" s="636" t="str">
        <f t="shared" si="54"/>
        <v xml:space="preserve"> </v>
      </c>
      <c r="Z304" s="636" t="str">
        <f t="shared" si="55"/>
        <v xml:space="preserve"> </v>
      </c>
      <c r="AA304" s="636" t="str">
        <f t="shared" si="56"/>
        <v xml:space="preserve"> </v>
      </c>
      <c r="AB304" s="637" t="str">
        <f t="shared" si="57"/>
        <v xml:space="preserve"> </v>
      </c>
      <c r="AH304" s="38">
        <f t="shared" si="58"/>
        <v>0</v>
      </c>
      <c r="AK304" s="38">
        <f t="shared" si="59"/>
        <v>0</v>
      </c>
    </row>
    <row r="305" spans="1:37" x14ac:dyDescent="0.25">
      <c r="A305" s="638"/>
      <c r="B305" s="639"/>
      <c r="C305" s="626"/>
      <c r="D305" s="638"/>
      <c r="E305" s="640"/>
      <c r="F305" s="640"/>
      <c r="G305" s="640"/>
      <c r="H305" s="624"/>
      <c r="I305" s="624"/>
      <c r="J305" s="629"/>
      <c r="K305" s="629"/>
      <c r="L305" s="642"/>
      <c r="M305" s="642"/>
      <c r="N305" s="640"/>
      <c r="O305" s="632" t="str">
        <f t="shared" si="48"/>
        <v/>
      </c>
      <c r="P305" s="640"/>
      <c r="Q305" s="643"/>
      <c r="R305" s="643"/>
      <c r="S305" s="634" t="str">
        <f t="shared" si="49"/>
        <v/>
      </c>
      <c r="T305" s="634" t="str">
        <f t="shared" si="50"/>
        <v/>
      </c>
      <c r="U305" s="644"/>
      <c r="V305" s="636" t="str">
        <f t="shared" si="51"/>
        <v xml:space="preserve"> </v>
      </c>
      <c r="W305" s="636" t="str">
        <f t="shared" si="52"/>
        <v xml:space="preserve"> </v>
      </c>
      <c r="X305" s="636" t="str">
        <f t="shared" si="53"/>
        <v/>
      </c>
      <c r="Y305" s="636" t="str">
        <f t="shared" si="54"/>
        <v xml:space="preserve"> </v>
      </c>
      <c r="Z305" s="636" t="str">
        <f t="shared" si="55"/>
        <v xml:space="preserve"> </v>
      </c>
      <c r="AA305" s="636" t="str">
        <f t="shared" si="56"/>
        <v xml:space="preserve"> </v>
      </c>
      <c r="AB305" s="637" t="str">
        <f t="shared" si="57"/>
        <v xml:space="preserve"> </v>
      </c>
      <c r="AH305" s="38">
        <f t="shared" si="58"/>
        <v>0</v>
      </c>
      <c r="AK305" s="38">
        <f t="shared" si="59"/>
        <v>0</v>
      </c>
    </row>
    <row r="306" spans="1:37" x14ac:dyDescent="0.25">
      <c r="A306" s="638"/>
      <c r="B306" s="639"/>
      <c r="C306" s="626"/>
      <c r="D306" s="638"/>
      <c r="E306" s="640"/>
      <c r="F306" s="640"/>
      <c r="G306" s="640"/>
      <c r="H306" s="624"/>
      <c r="I306" s="624"/>
      <c r="J306" s="629"/>
      <c r="K306" s="629"/>
      <c r="L306" s="642"/>
      <c r="M306" s="642"/>
      <c r="N306" s="640"/>
      <c r="O306" s="632" t="str">
        <f t="shared" si="48"/>
        <v/>
      </c>
      <c r="P306" s="640"/>
      <c r="Q306" s="643"/>
      <c r="R306" s="643"/>
      <c r="S306" s="634" t="str">
        <f t="shared" si="49"/>
        <v/>
      </c>
      <c r="T306" s="634" t="str">
        <f t="shared" si="50"/>
        <v/>
      </c>
      <c r="U306" s="644"/>
      <c r="V306" s="636" t="str">
        <f t="shared" si="51"/>
        <v xml:space="preserve"> </v>
      </c>
      <c r="W306" s="636" t="str">
        <f t="shared" si="52"/>
        <v xml:space="preserve"> </v>
      </c>
      <c r="X306" s="636" t="str">
        <f t="shared" si="53"/>
        <v/>
      </c>
      <c r="Y306" s="636" t="str">
        <f t="shared" si="54"/>
        <v xml:space="preserve"> </v>
      </c>
      <c r="Z306" s="636" t="str">
        <f t="shared" si="55"/>
        <v xml:space="preserve"> </v>
      </c>
      <c r="AA306" s="636" t="str">
        <f t="shared" si="56"/>
        <v xml:space="preserve"> </v>
      </c>
      <c r="AB306" s="637" t="str">
        <f t="shared" si="57"/>
        <v xml:space="preserve"> </v>
      </c>
      <c r="AH306" s="38">
        <f t="shared" si="58"/>
        <v>0</v>
      </c>
      <c r="AK306" s="38">
        <f t="shared" si="59"/>
        <v>0</v>
      </c>
    </row>
    <row r="307" spans="1:37" x14ac:dyDescent="0.25">
      <c r="A307" s="638"/>
      <c r="B307" s="639"/>
      <c r="C307" s="626"/>
      <c r="D307" s="638"/>
      <c r="E307" s="640"/>
      <c r="F307" s="640"/>
      <c r="G307" s="640"/>
      <c r="H307" s="624"/>
      <c r="I307" s="624"/>
      <c r="J307" s="629"/>
      <c r="K307" s="629"/>
      <c r="L307" s="642"/>
      <c r="M307" s="642"/>
      <c r="N307" s="640"/>
      <c r="O307" s="632" t="str">
        <f t="shared" si="48"/>
        <v/>
      </c>
      <c r="P307" s="640"/>
      <c r="Q307" s="643"/>
      <c r="R307" s="643"/>
      <c r="S307" s="634" t="str">
        <f t="shared" si="49"/>
        <v/>
      </c>
      <c r="T307" s="634" t="str">
        <f t="shared" si="50"/>
        <v/>
      </c>
      <c r="U307" s="644"/>
      <c r="V307" s="636" t="str">
        <f t="shared" si="51"/>
        <v xml:space="preserve"> </v>
      </c>
      <c r="W307" s="636" t="str">
        <f t="shared" si="52"/>
        <v xml:space="preserve"> </v>
      </c>
      <c r="X307" s="636" t="str">
        <f t="shared" si="53"/>
        <v/>
      </c>
      <c r="Y307" s="636" t="str">
        <f t="shared" si="54"/>
        <v xml:space="preserve"> </v>
      </c>
      <c r="Z307" s="636" t="str">
        <f t="shared" si="55"/>
        <v xml:space="preserve"> </v>
      </c>
      <c r="AA307" s="636" t="str">
        <f t="shared" si="56"/>
        <v xml:space="preserve"> </v>
      </c>
      <c r="AB307" s="637" t="str">
        <f t="shared" si="57"/>
        <v xml:space="preserve"> </v>
      </c>
      <c r="AH307" s="38">
        <f t="shared" si="58"/>
        <v>0</v>
      </c>
      <c r="AK307" s="38">
        <f t="shared" si="59"/>
        <v>0</v>
      </c>
    </row>
    <row r="308" spans="1:37" x14ac:dyDescent="0.25">
      <c r="A308" s="638"/>
      <c r="B308" s="639"/>
      <c r="C308" s="626"/>
      <c r="D308" s="638"/>
      <c r="E308" s="640"/>
      <c r="F308" s="640"/>
      <c r="G308" s="640"/>
      <c r="H308" s="624"/>
      <c r="I308" s="624"/>
      <c r="J308" s="629"/>
      <c r="K308" s="629"/>
      <c r="L308" s="642"/>
      <c r="M308" s="642"/>
      <c r="N308" s="640"/>
      <c r="O308" s="632" t="str">
        <f t="shared" si="48"/>
        <v/>
      </c>
      <c r="P308" s="640"/>
      <c r="Q308" s="643"/>
      <c r="R308" s="643"/>
      <c r="S308" s="634" t="str">
        <f t="shared" si="49"/>
        <v/>
      </c>
      <c r="T308" s="634" t="str">
        <f t="shared" si="50"/>
        <v/>
      </c>
      <c r="U308" s="644"/>
      <c r="V308" s="636" t="str">
        <f t="shared" si="51"/>
        <v xml:space="preserve"> </v>
      </c>
      <c r="W308" s="636" t="str">
        <f t="shared" si="52"/>
        <v xml:space="preserve"> </v>
      </c>
      <c r="X308" s="636" t="str">
        <f t="shared" si="53"/>
        <v/>
      </c>
      <c r="Y308" s="636" t="str">
        <f t="shared" si="54"/>
        <v xml:space="preserve"> </v>
      </c>
      <c r="Z308" s="636" t="str">
        <f t="shared" si="55"/>
        <v xml:space="preserve"> </v>
      </c>
      <c r="AA308" s="636" t="str">
        <f t="shared" si="56"/>
        <v xml:space="preserve"> </v>
      </c>
      <c r="AB308" s="637" t="str">
        <f t="shared" si="57"/>
        <v xml:space="preserve"> </v>
      </c>
      <c r="AH308" s="38">
        <f t="shared" si="58"/>
        <v>0</v>
      </c>
      <c r="AK308" s="38">
        <f t="shared" si="59"/>
        <v>0</v>
      </c>
    </row>
    <row r="309" spans="1:37" x14ac:dyDescent="0.25">
      <c r="A309" s="638"/>
      <c r="B309" s="639"/>
      <c r="C309" s="626"/>
      <c r="D309" s="638"/>
      <c r="E309" s="640"/>
      <c r="F309" s="640"/>
      <c r="G309" s="640"/>
      <c r="H309" s="624"/>
      <c r="I309" s="624"/>
      <c r="J309" s="629"/>
      <c r="K309" s="629"/>
      <c r="L309" s="642"/>
      <c r="M309" s="642"/>
      <c r="N309" s="640"/>
      <c r="O309" s="632" t="str">
        <f t="shared" si="48"/>
        <v/>
      </c>
      <c r="P309" s="640"/>
      <c r="Q309" s="643"/>
      <c r="R309" s="643"/>
      <c r="S309" s="634" t="str">
        <f t="shared" si="49"/>
        <v/>
      </c>
      <c r="T309" s="634" t="str">
        <f t="shared" si="50"/>
        <v/>
      </c>
      <c r="U309" s="644"/>
      <c r="V309" s="636" t="str">
        <f t="shared" si="51"/>
        <v xml:space="preserve"> </v>
      </c>
      <c r="W309" s="636" t="str">
        <f t="shared" si="52"/>
        <v xml:space="preserve"> </v>
      </c>
      <c r="X309" s="636" t="str">
        <f t="shared" si="53"/>
        <v/>
      </c>
      <c r="Y309" s="636" t="str">
        <f t="shared" si="54"/>
        <v xml:space="preserve"> </v>
      </c>
      <c r="Z309" s="636" t="str">
        <f t="shared" si="55"/>
        <v xml:space="preserve"> </v>
      </c>
      <c r="AA309" s="636" t="str">
        <f t="shared" si="56"/>
        <v xml:space="preserve"> </v>
      </c>
      <c r="AB309" s="637" t="str">
        <f t="shared" si="57"/>
        <v xml:space="preserve"> </v>
      </c>
      <c r="AH309" s="38">
        <f t="shared" si="58"/>
        <v>0</v>
      </c>
      <c r="AK309" s="38">
        <f t="shared" si="59"/>
        <v>0</v>
      </c>
    </row>
    <row r="310" spans="1:37" x14ac:dyDescent="0.25">
      <c r="A310" s="638"/>
      <c r="B310" s="639"/>
      <c r="C310" s="626"/>
      <c r="D310" s="638"/>
      <c r="E310" s="640"/>
      <c r="F310" s="640"/>
      <c r="G310" s="640"/>
      <c r="H310" s="624"/>
      <c r="I310" s="624"/>
      <c r="J310" s="629"/>
      <c r="K310" s="629"/>
      <c r="L310" s="642"/>
      <c r="M310" s="642"/>
      <c r="N310" s="640"/>
      <c r="O310" s="632" t="str">
        <f t="shared" si="48"/>
        <v/>
      </c>
      <c r="P310" s="640"/>
      <c r="Q310" s="643"/>
      <c r="R310" s="643"/>
      <c r="S310" s="634" t="str">
        <f t="shared" si="49"/>
        <v/>
      </c>
      <c r="T310" s="634" t="str">
        <f t="shared" si="50"/>
        <v/>
      </c>
      <c r="U310" s="644"/>
      <c r="V310" s="636" t="str">
        <f t="shared" si="51"/>
        <v xml:space="preserve"> </v>
      </c>
      <c r="W310" s="636" t="str">
        <f t="shared" si="52"/>
        <v xml:space="preserve"> </v>
      </c>
      <c r="X310" s="636" t="str">
        <f t="shared" si="53"/>
        <v/>
      </c>
      <c r="Y310" s="636" t="str">
        <f t="shared" si="54"/>
        <v xml:space="preserve"> </v>
      </c>
      <c r="Z310" s="636" t="str">
        <f t="shared" si="55"/>
        <v xml:space="preserve"> </v>
      </c>
      <c r="AA310" s="636" t="str">
        <f t="shared" si="56"/>
        <v xml:space="preserve"> </v>
      </c>
      <c r="AB310" s="637" t="str">
        <f t="shared" si="57"/>
        <v xml:space="preserve"> </v>
      </c>
      <c r="AH310" s="38">
        <f t="shared" si="58"/>
        <v>0</v>
      </c>
      <c r="AK310" s="38">
        <f t="shared" si="59"/>
        <v>0</v>
      </c>
    </row>
    <row r="311" spans="1:37" x14ac:dyDescent="0.25">
      <c r="A311" s="638"/>
      <c r="B311" s="639"/>
      <c r="C311" s="626"/>
      <c r="D311" s="638"/>
      <c r="E311" s="640"/>
      <c r="F311" s="640"/>
      <c r="G311" s="640"/>
      <c r="H311" s="624"/>
      <c r="I311" s="624"/>
      <c r="J311" s="629"/>
      <c r="K311" s="629"/>
      <c r="L311" s="642"/>
      <c r="M311" s="642"/>
      <c r="N311" s="640"/>
      <c r="O311" s="632" t="str">
        <f t="shared" si="48"/>
        <v/>
      </c>
      <c r="P311" s="640"/>
      <c r="Q311" s="643"/>
      <c r="R311" s="643"/>
      <c r="S311" s="634" t="str">
        <f t="shared" si="49"/>
        <v/>
      </c>
      <c r="T311" s="634" t="str">
        <f t="shared" si="50"/>
        <v/>
      </c>
      <c r="U311" s="644"/>
      <c r="V311" s="636" t="str">
        <f t="shared" si="51"/>
        <v xml:space="preserve"> </v>
      </c>
      <c r="W311" s="636" t="str">
        <f t="shared" si="52"/>
        <v xml:space="preserve"> </v>
      </c>
      <c r="X311" s="636" t="str">
        <f t="shared" si="53"/>
        <v/>
      </c>
      <c r="Y311" s="636" t="str">
        <f t="shared" si="54"/>
        <v xml:space="preserve"> </v>
      </c>
      <c r="Z311" s="636" t="str">
        <f t="shared" si="55"/>
        <v xml:space="preserve"> </v>
      </c>
      <c r="AA311" s="636" t="str">
        <f t="shared" si="56"/>
        <v xml:space="preserve"> </v>
      </c>
      <c r="AB311" s="637" t="str">
        <f t="shared" si="57"/>
        <v xml:space="preserve"> </v>
      </c>
      <c r="AH311" s="38">
        <f t="shared" si="58"/>
        <v>0</v>
      </c>
      <c r="AK311" s="38">
        <f t="shared" si="59"/>
        <v>0</v>
      </c>
    </row>
    <row r="312" spans="1:37" x14ac:dyDescent="0.25">
      <c r="A312" s="638"/>
      <c r="B312" s="639"/>
      <c r="C312" s="626"/>
      <c r="D312" s="638"/>
      <c r="E312" s="640"/>
      <c r="F312" s="640"/>
      <c r="G312" s="640"/>
      <c r="H312" s="624"/>
      <c r="I312" s="624"/>
      <c r="J312" s="629"/>
      <c r="K312" s="629"/>
      <c r="L312" s="642"/>
      <c r="M312" s="642"/>
      <c r="N312" s="640"/>
      <c r="O312" s="632" t="str">
        <f t="shared" si="48"/>
        <v/>
      </c>
      <c r="P312" s="640"/>
      <c r="Q312" s="643"/>
      <c r="R312" s="643"/>
      <c r="S312" s="634" t="str">
        <f t="shared" si="49"/>
        <v/>
      </c>
      <c r="T312" s="634" t="str">
        <f t="shared" si="50"/>
        <v/>
      </c>
      <c r="U312" s="644"/>
      <c r="V312" s="636" t="str">
        <f t="shared" si="51"/>
        <v xml:space="preserve"> </v>
      </c>
      <c r="W312" s="636" t="str">
        <f t="shared" si="52"/>
        <v xml:space="preserve"> </v>
      </c>
      <c r="X312" s="636" t="str">
        <f t="shared" si="53"/>
        <v/>
      </c>
      <c r="Y312" s="636" t="str">
        <f t="shared" si="54"/>
        <v xml:space="preserve"> </v>
      </c>
      <c r="Z312" s="636" t="str">
        <f t="shared" si="55"/>
        <v xml:space="preserve"> </v>
      </c>
      <c r="AA312" s="636" t="str">
        <f t="shared" si="56"/>
        <v xml:space="preserve"> </v>
      </c>
      <c r="AB312" s="637" t="str">
        <f t="shared" si="57"/>
        <v xml:space="preserve"> </v>
      </c>
      <c r="AH312" s="38">
        <f t="shared" si="58"/>
        <v>0</v>
      </c>
      <c r="AK312" s="38">
        <f t="shared" si="59"/>
        <v>0</v>
      </c>
    </row>
    <row r="313" spans="1:37" x14ac:dyDescent="0.25">
      <c r="A313" s="638"/>
      <c r="B313" s="639"/>
      <c r="C313" s="626"/>
      <c r="D313" s="638"/>
      <c r="E313" s="640"/>
      <c r="F313" s="640"/>
      <c r="G313" s="640"/>
      <c r="H313" s="624"/>
      <c r="I313" s="624"/>
      <c r="J313" s="629"/>
      <c r="K313" s="629"/>
      <c r="L313" s="642"/>
      <c r="M313" s="642"/>
      <c r="N313" s="640"/>
      <c r="O313" s="632" t="str">
        <f t="shared" si="48"/>
        <v/>
      </c>
      <c r="P313" s="640"/>
      <c r="Q313" s="643"/>
      <c r="R313" s="643"/>
      <c r="S313" s="634" t="str">
        <f t="shared" si="49"/>
        <v/>
      </c>
      <c r="T313" s="634" t="str">
        <f t="shared" si="50"/>
        <v/>
      </c>
      <c r="U313" s="644"/>
      <c r="V313" s="636" t="str">
        <f t="shared" si="51"/>
        <v xml:space="preserve"> </v>
      </c>
      <c r="W313" s="636" t="str">
        <f t="shared" si="52"/>
        <v xml:space="preserve"> </v>
      </c>
      <c r="X313" s="636" t="str">
        <f t="shared" si="53"/>
        <v/>
      </c>
      <c r="Y313" s="636" t="str">
        <f t="shared" si="54"/>
        <v xml:space="preserve"> </v>
      </c>
      <c r="Z313" s="636" t="str">
        <f t="shared" si="55"/>
        <v xml:space="preserve"> </v>
      </c>
      <c r="AA313" s="636" t="str">
        <f t="shared" si="56"/>
        <v xml:space="preserve"> </v>
      </c>
      <c r="AB313" s="637" t="str">
        <f t="shared" si="57"/>
        <v xml:space="preserve"> </v>
      </c>
      <c r="AH313" s="38">
        <f t="shared" si="58"/>
        <v>0</v>
      </c>
      <c r="AK313" s="38">
        <f t="shared" si="59"/>
        <v>0</v>
      </c>
    </row>
    <row r="314" spans="1:37" x14ac:dyDescent="0.25">
      <c r="A314" s="638"/>
      <c r="B314" s="639"/>
      <c r="C314" s="626"/>
      <c r="D314" s="638"/>
      <c r="E314" s="640"/>
      <c r="F314" s="640"/>
      <c r="G314" s="640"/>
      <c r="H314" s="624"/>
      <c r="I314" s="624"/>
      <c r="J314" s="629"/>
      <c r="K314" s="629"/>
      <c r="L314" s="642"/>
      <c r="M314" s="642"/>
      <c r="N314" s="640"/>
      <c r="O314" s="632" t="str">
        <f t="shared" si="48"/>
        <v/>
      </c>
      <c r="P314" s="640"/>
      <c r="Q314" s="643"/>
      <c r="R314" s="643"/>
      <c r="S314" s="634" t="str">
        <f t="shared" si="49"/>
        <v/>
      </c>
      <c r="T314" s="634" t="str">
        <f t="shared" si="50"/>
        <v/>
      </c>
      <c r="U314" s="644"/>
      <c r="V314" s="636" t="str">
        <f t="shared" si="51"/>
        <v xml:space="preserve"> </v>
      </c>
      <c r="W314" s="636" t="str">
        <f t="shared" si="52"/>
        <v xml:space="preserve"> </v>
      </c>
      <c r="X314" s="636" t="str">
        <f t="shared" si="53"/>
        <v/>
      </c>
      <c r="Y314" s="636" t="str">
        <f t="shared" si="54"/>
        <v xml:space="preserve"> </v>
      </c>
      <c r="Z314" s="636" t="str">
        <f t="shared" si="55"/>
        <v xml:space="preserve"> </v>
      </c>
      <c r="AA314" s="636" t="str">
        <f t="shared" si="56"/>
        <v xml:space="preserve"> </v>
      </c>
      <c r="AB314" s="637" t="str">
        <f t="shared" si="57"/>
        <v xml:space="preserve"> </v>
      </c>
      <c r="AH314" s="38">
        <f t="shared" si="58"/>
        <v>0</v>
      </c>
      <c r="AK314" s="38">
        <f t="shared" si="59"/>
        <v>0</v>
      </c>
    </row>
    <row r="315" spans="1:37" x14ac:dyDescent="0.25">
      <c r="A315" s="638"/>
      <c r="B315" s="639"/>
      <c r="C315" s="626"/>
      <c r="D315" s="638"/>
      <c r="E315" s="640"/>
      <c r="F315" s="640"/>
      <c r="G315" s="640"/>
      <c r="H315" s="624"/>
      <c r="I315" s="624"/>
      <c r="J315" s="629"/>
      <c r="K315" s="629"/>
      <c r="L315" s="642"/>
      <c r="M315" s="642"/>
      <c r="N315" s="640"/>
      <c r="O315" s="632" t="str">
        <f t="shared" si="48"/>
        <v/>
      </c>
      <c r="P315" s="640"/>
      <c r="Q315" s="643"/>
      <c r="R315" s="643"/>
      <c r="S315" s="634" t="str">
        <f t="shared" si="49"/>
        <v/>
      </c>
      <c r="T315" s="634" t="str">
        <f t="shared" si="50"/>
        <v/>
      </c>
      <c r="U315" s="644"/>
      <c r="V315" s="636" t="str">
        <f t="shared" si="51"/>
        <v xml:space="preserve"> </v>
      </c>
      <c r="W315" s="636" t="str">
        <f t="shared" si="52"/>
        <v xml:space="preserve"> </v>
      </c>
      <c r="X315" s="636" t="str">
        <f t="shared" si="53"/>
        <v/>
      </c>
      <c r="Y315" s="636" t="str">
        <f t="shared" si="54"/>
        <v xml:space="preserve"> </v>
      </c>
      <c r="Z315" s="636" t="str">
        <f t="shared" si="55"/>
        <v xml:space="preserve"> </v>
      </c>
      <c r="AA315" s="636" t="str">
        <f t="shared" si="56"/>
        <v xml:space="preserve"> </v>
      </c>
      <c r="AB315" s="637" t="str">
        <f t="shared" si="57"/>
        <v xml:space="preserve"> </v>
      </c>
      <c r="AH315" s="38">
        <f t="shared" si="58"/>
        <v>0</v>
      </c>
      <c r="AK315" s="38">
        <f t="shared" si="59"/>
        <v>0</v>
      </c>
    </row>
    <row r="316" spans="1:37" x14ac:dyDescent="0.25">
      <c r="A316" s="638"/>
      <c r="B316" s="639"/>
      <c r="C316" s="626"/>
      <c r="D316" s="638"/>
      <c r="E316" s="640"/>
      <c r="F316" s="640"/>
      <c r="G316" s="640"/>
      <c r="H316" s="624"/>
      <c r="I316" s="624"/>
      <c r="J316" s="629"/>
      <c r="K316" s="629"/>
      <c r="L316" s="642"/>
      <c r="M316" s="642"/>
      <c r="N316" s="640"/>
      <c r="O316" s="632" t="str">
        <f t="shared" si="48"/>
        <v/>
      </c>
      <c r="P316" s="640"/>
      <c r="Q316" s="643"/>
      <c r="R316" s="643"/>
      <c r="S316" s="634" t="str">
        <f t="shared" si="49"/>
        <v/>
      </c>
      <c r="T316" s="634" t="str">
        <f t="shared" si="50"/>
        <v/>
      </c>
      <c r="U316" s="644"/>
      <c r="V316" s="636" t="str">
        <f t="shared" si="51"/>
        <v xml:space="preserve"> </v>
      </c>
      <c r="W316" s="636" t="str">
        <f t="shared" si="52"/>
        <v xml:space="preserve"> </v>
      </c>
      <c r="X316" s="636" t="str">
        <f t="shared" si="53"/>
        <v/>
      </c>
      <c r="Y316" s="636" t="str">
        <f t="shared" si="54"/>
        <v xml:space="preserve"> </v>
      </c>
      <c r="Z316" s="636" t="str">
        <f t="shared" si="55"/>
        <v xml:space="preserve"> </v>
      </c>
      <c r="AA316" s="636" t="str">
        <f t="shared" si="56"/>
        <v xml:space="preserve"> </v>
      </c>
      <c r="AB316" s="637" t="str">
        <f t="shared" si="57"/>
        <v xml:space="preserve"> </v>
      </c>
      <c r="AH316" s="38">
        <f t="shared" si="58"/>
        <v>0</v>
      </c>
      <c r="AK316" s="38">
        <f t="shared" si="59"/>
        <v>0</v>
      </c>
    </row>
    <row r="317" spans="1:37" x14ac:dyDescent="0.25">
      <c r="A317" s="638"/>
      <c r="B317" s="639"/>
      <c r="C317" s="626"/>
      <c r="D317" s="638"/>
      <c r="E317" s="640"/>
      <c r="F317" s="640"/>
      <c r="G317" s="640"/>
      <c r="H317" s="624"/>
      <c r="I317" s="624"/>
      <c r="J317" s="629"/>
      <c r="K317" s="629"/>
      <c r="L317" s="642"/>
      <c r="M317" s="642"/>
      <c r="N317" s="640"/>
      <c r="O317" s="632" t="str">
        <f t="shared" si="48"/>
        <v/>
      </c>
      <c r="P317" s="640"/>
      <c r="Q317" s="643"/>
      <c r="R317" s="643"/>
      <c r="S317" s="634" t="str">
        <f t="shared" si="49"/>
        <v/>
      </c>
      <c r="T317" s="634" t="str">
        <f t="shared" si="50"/>
        <v/>
      </c>
      <c r="U317" s="644"/>
      <c r="V317" s="636" t="str">
        <f t="shared" si="51"/>
        <v xml:space="preserve"> </v>
      </c>
      <c r="W317" s="636" t="str">
        <f t="shared" si="52"/>
        <v xml:space="preserve"> </v>
      </c>
      <c r="X317" s="636" t="str">
        <f t="shared" si="53"/>
        <v/>
      </c>
      <c r="Y317" s="636" t="str">
        <f t="shared" si="54"/>
        <v xml:space="preserve"> </v>
      </c>
      <c r="Z317" s="636" t="str">
        <f t="shared" si="55"/>
        <v xml:space="preserve"> </v>
      </c>
      <c r="AA317" s="636" t="str">
        <f t="shared" si="56"/>
        <v xml:space="preserve"> </v>
      </c>
      <c r="AB317" s="637" t="str">
        <f t="shared" si="57"/>
        <v xml:space="preserve"> </v>
      </c>
      <c r="AH317" s="38">
        <f t="shared" si="58"/>
        <v>0</v>
      </c>
      <c r="AK317" s="38">
        <f t="shared" si="59"/>
        <v>0</v>
      </c>
    </row>
    <row r="318" spans="1:37" x14ac:dyDescent="0.25">
      <c r="A318" s="638"/>
      <c r="B318" s="639"/>
      <c r="C318" s="626"/>
      <c r="D318" s="638"/>
      <c r="E318" s="640"/>
      <c r="F318" s="640"/>
      <c r="G318" s="640"/>
      <c r="H318" s="624"/>
      <c r="I318" s="624"/>
      <c r="J318" s="629"/>
      <c r="K318" s="629"/>
      <c r="L318" s="642"/>
      <c r="M318" s="642"/>
      <c r="N318" s="640"/>
      <c r="O318" s="632" t="str">
        <f t="shared" si="48"/>
        <v/>
      </c>
      <c r="P318" s="640"/>
      <c r="Q318" s="643"/>
      <c r="R318" s="643"/>
      <c r="S318" s="634" t="str">
        <f t="shared" si="49"/>
        <v/>
      </c>
      <c r="T318" s="634" t="str">
        <f t="shared" si="50"/>
        <v/>
      </c>
      <c r="U318" s="644"/>
      <c r="V318" s="636" t="str">
        <f t="shared" si="51"/>
        <v xml:space="preserve"> </v>
      </c>
      <c r="W318" s="636" t="str">
        <f t="shared" si="52"/>
        <v xml:space="preserve"> </v>
      </c>
      <c r="X318" s="636" t="str">
        <f t="shared" si="53"/>
        <v/>
      </c>
      <c r="Y318" s="636" t="str">
        <f t="shared" si="54"/>
        <v xml:space="preserve"> </v>
      </c>
      <c r="Z318" s="636" t="str">
        <f t="shared" si="55"/>
        <v xml:space="preserve"> </v>
      </c>
      <c r="AA318" s="636" t="str">
        <f t="shared" si="56"/>
        <v xml:space="preserve"> </v>
      </c>
      <c r="AB318" s="637" t="str">
        <f t="shared" si="57"/>
        <v xml:space="preserve"> </v>
      </c>
      <c r="AH318" s="38">
        <f t="shared" si="58"/>
        <v>0</v>
      </c>
      <c r="AK318" s="38">
        <f t="shared" si="59"/>
        <v>0</v>
      </c>
    </row>
    <row r="319" spans="1:37" x14ac:dyDescent="0.25">
      <c r="A319" s="638"/>
      <c r="B319" s="639"/>
      <c r="C319" s="626"/>
      <c r="D319" s="638"/>
      <c r="E319" s="640"/>
      <c r="F319" s="640"/>
      <c r="G319" s="640"/>
      <c r="H319" s="624"/>
      <c r="I319" s="624"/>
      <c r="J319" s="629"/>
      <c r="K319" s="629"/>
      <c r="L319" s="642"/>
      <c r="M319" s="642"/>
      <c r="N319" s="640"/>
      <c r="O319" s="632" t="str">
        <f t="shared" si="48"/>
        <v/>
      </c>
      <c r="P319" s="640"/>
      <c r="Q319" s="643"/>
      <c r="R319" s="643"/>
      <c r="S319" s="634" t="str">
        <f t="shared" si="49"/>
        <v/>
      </c>
      <c r="T319" s="634" t="str">
        <f t="shared" si="50"/>
        <v/>
      </c>
      <c r="U319" s="644"/>
      <c r="V319" s="636" t="str">
        <f t="shared" si="51"/>
        <v xml:space="preserve"> </v>
      </c>
      <c r="W319" s="636" t="str">
        <f t="shared" si="52"/>
        <v xml:space="preserve"> </v>
      </c>
      <c r="X319" s="636" t="str">
        <f t="shared" si="53"/>
        <v/>
      </c>
      <c r="Y319" s="636" t="str">
        <f t="shared" si="54"/>
        <v xml:space="preserve"> </v>
      </c>
      <c r="Z319" s="636" t="str">
        <f t="shared" si="55"/>
        <v xml:space="preserve"> </v>
      </c>
      <c r="AA319" s="636" t="str">
        <f t="shared" si="56"/>
        <v xml:space="preserve"> </v>
      </c>
      <c r="AB319" s="637" t="str">
        <f t="shared" si="57"/>
        <v xml:space="preserve"> </v>
      </c>
      <c r="AH319" s="38">
        <f t="shared" si="58"/>
        <v>0</v>
      </c>
      <c r="AK319" s="38">
        <f t="shared" si="59"/>
        <v>0</v>
      </c>
    </row>
    <row r="320" spans="1:37" x14ac:dyDescent="0.25">
      <c r="A320" s="638"/>
      <c r="B320" s="639"/>
      <c r="C320" s="626"/>
      <c r="D320" s="638"/>
      <c r="E320" s="640"/>
      <c r="F320" s="640"/>
      <c r="G320" s="640"/>
      <c r="H320" s="624"/>
      <c r="I320" s="624"/>
      <c r="J320" s="629"/>
      <c r="K320" s="629"/>
      <c r="L320" s="642"/>
      <c r="M320" s="642"/>
      <c r="N320" s="640"/>
      <c r="O320" s="632" t="str">
        <f t="shared" si="48"/>
        <v/>
      </c>
      <c r="P320" s="640"/>
      <c r="Q320" s="643"/>
      <c r="R320" s="643"/>
      <c r="S320" s="634" t="str">
        <f t="shared" si="49"/>
        <v/>
      </c>
      <c r="T320" s="634" t="str">
        <f t="shared" si="50"/>
        <v/>
      </c>
      <c r="U320" s="644"/>
      <c r="V320" s="636" t="str">
        <f t="shared" si="51"/>
        <v xml:space="preserve"> </v>
      </c>
      <c r="W320" s="636" t="str">
        <f t="shared" si="52"/>
        <v xml:space="preserve"> </v>
      </c>
      <c r="X320" s="636" t="str">
        <f t="shared" si="53"/>
        <v/>
      </c>
      <c r="Y320" s="636" t="str">
        <f t="shared" si="54"/>
        <v xml:space="preserve"> </v>
      </c>
      <c r="Z320" s="636" t="str">
        <f t="shared" si="55"/>
        <v xml:space="preserve"> </v>
      </c>
      <c r="AA320" s="636" t="str">
        <f t="shared" si="56"/>
        <v xml:space="preserve"> </v>
      </c>
      <c r="AB320" s="637" t="str">
        <f t="shared" si="57"/>
        <v xml:space="preserve"> </v>
      </c>
      <c r="AH320" s="38">
        <f t="shared" si="58"/>
        <v>0</v>
      </c>
      <c r="AK320" s="38">
        <f t="shared" si="59"/>
        <v>0</v>
      </c>
    </row>
    <row r="321" spans="1:37" x14ac:dyDescent="0.25">
      <c r="A321" s="638"/>
      <c r="B321" s="639"/>
      <c r="C321" s="626"/>
      <c r="D321" s="638"/>
      <c r="E321" s="640"/>
      <c r="F321" s="640"/>
      <c r="G321" s="640"/>
      <c r="H321" s="624"/>
      <c r="I321" s="624"/>
      <c r="J321" s="629"/>
      <c r="K321" s="629"/>
      <c r="L321" s="642"/>
      <c r="M321" s="642"/>
      <c r="N321" s="640"/>
      <c r="O321" s="632" t="str">
        <f t="shared" si="48"/>
        <v/>
      </c>
      <c r="P321" s="640"/>
      <c r="Q321" s="643"/>
      <c r="R321" s="643"/>
      <c r="S321" s="634" t="str">
        <f t="shared" si="49"/>
        <v/>
      </c>
      <c r="T321" s="634" t="str">
        <f t="shared" si="50"/>
        <v/>
      </c>
      <c r="U321" s="644"/>
      <c r="V321" s="636" t="str">
        <f t="shared" si="51"/>
        <v xml:space="preserve"> </v>
      </c>
      <c r="W321" s="636" t="str">
        <f t="shared" si="52"/>
        <v xml:space="preserve"> </v>
      </c>
      <c r="X321" s="636" t="str">
        <f t="shared" si="53"/>
        <v/>
      </c>
      <c r="Y321" s="636" t="str">
        <f t="shared" si="54"/>
        <v xml:space="preserve"> </v>
      </c>
      <c r="Z321" s="636" t="str">
        <f t="shared" si="55"/>
        <v xml:space="preserve"> </v>
      </c>
      <c r="AA321" s="636" t="str">
        <f t="shared" si="56"/>
        <v xml:space="preserve"> </v>
      </c>
      <c r="AB321" s="637" t="str">
        <f t="shared" si="57"/>
        <v xml:space="preserve"> </v>
      </c>
      <c r="AH321" s="38">
        <f t="shared" si="58"/>
        <v>0</v>
      </c>
      <c r="AK321" s="38">
        <f t="shared" si="59"/>
        <v>0</v>
      </c>
    </row>
    <row r="322" spans="1:37" x14ac:dyDescent="0.25">
      <c r="A322" s="638"/>
      <c r="B322" s="639"/>
      <c r="C322" s="626"/>
      <c r="D322" s="638"/>
      <c r="E322" s="640"/>
      <c r="F322" s="640"/>
      <c r="G322" s="640"/>
      <c r="H322" s="624"/>
      <c r="I322" s="624"/>
      <c r="J322" s="629"/>
      <c r="K322" s="629"/>
      <c r="L322" s="642"/>
      <c r="M322" s="642"/>
      <c r="N322" s="640"/>
      <c r="O322" s="632" t="str">
        <f t="shared" si="48"/>
        <v/>
      </c>
      <c r="P322" s="640"/>
      <c r="Q322" s="643"/>
      <c r="R322" s="643"/>
      <c r="S322" s="634" t="str">
        <f t="shared" si="49"/>
        <v/>
      </c>
      <c r="T322" s="634" t="str">
        <f t="shared" si="50"/>
        <v/>
      </c>
      <c r="U322" s="644"/>
      <c r="V322" s="636" t="str">
        <f t="shared" si="51"/>
        <v xml:space="preserve"> </v>
      </c>
      <c r="W322" s="636" t="str">
        <f t="shared" si="52"/>
        <v xml:space="preserve"> </v>
      </c>
      <c r="X322" s="636" t="str">
        <f t="shared" si="53"/>
        <v/>
      </c>
      <c r="Y322" s="636" t="str">
        <f t="shared" si="54"/>
        <v xml:space="preserve"> </v>
      </c>
      <c r="Z322" s="636" t="str">
        <f t="shared" si="55"/>
        <v xml:space="preserve"> </v>
      </c>
      <c r="AA322" s="636" t="str">
        <f t="shared" si="56"/>
        <v xml:space="preserve"> </v>
      </c>
      <c r="AB322" s="637" t="str">
        <f t="shared" si="57"/>
        <v xml:space="preserve"> </v>
      </c>
      <c r="AH322" s="38">
        <f t="shared" si="58"/>
        <v>0</v>
      </c>
      <c r="AK322" s="38">
        <f t="shared" si="59"/>
        <v>0</v>
      </c>
    </row>
    <row r="323" spans="1:37" x14ac:dyDescent="0.25">
      <c r="A323" s="638"/>
      <c r="B323" s="639"/>
      <c r="C323" s="626"/>
      <c r="D323" s="638"/>
      <c r="E323" s="640"/>
      <c r="F323" s="640"/>
      <c r="G323" s="640"/>
      <c r="H323" s="624"/>
      <c r="I323" s="624"/>
      <c r="J323" s="629"/>
      <c r="K323" s="629"/>
      <c r="L323" s="642"/>
      <c r="M323" s="642"/>
      <c r="N323" s="640"/>
      <c r="O323" s="632" t="str">
        <f t="shared" si="48"/>
        <v/>
      </c>
      <c r="P323" s="640"/>
      <c r="Q323" s="643"/>
      <c r="R323" s="643"/>
      <c r="S323" s="634" t="str">
        <f t="shared" si="49"/>
        <v/>
      </c>
      <c r="T323" s="634" t="str">
        <f t="shared" si="50"/>
        <v/>
      </c>
      <c r="U323" s="644"/>
      <c r="V323" s="636" t="str">
        <f t="shared" si="51"/>
        <v xml:space="preserve"> </v>
      </c>
      <c r="W323" s="636" t="str">
        <f t="shared" si="52"/>
        <v xml:space="preserve"> </v>
      </c>
      <c r="X323" s="636" t="str">
        <f t="shared" si="53"/>
        <v/>
      </c>
      <c r="Y323" s="636" t="str">
        <f t="shared" si="54"/>
        <v xml:space="preserve"> </v>
      </c>
      <c r="Z323" s="636" t="str">
        <f t="shared" si="55"/>
        <v xml:space="preserve"> </v>
      </c>
      <c r="AA323" s="636" t="str">
        <f t="shared" si="56"/>
        <v xml:space="preserve"> </v>
      </c>
      <c r="AB323" s="637" t="str">
        <f t="shared" si="57"/>
        <v xml:space="preserve"> </v>
      </c>
      <c r="AH323" s="38">
        <f t="shared" si="58"/>
        <v>0</v>
      </c>
      <c r="AK323" s="38">
        <f t="shared" si="59"/>
        <v>0</v>
      </c>
    </row>
    <row r="324" spans="1:37" x14ac:dyDescent="0.25">
      <c r="A324" s="638"/>
      <c r="B324" s="639"/>
      <c r="C324" s="626"/>
      <c r="D324" s="638"/>
      <c r="E324" s="640"/>
      <c r="F324" s="640"/>
      <c r="G324" s="640"/>
      <c r="H324" s="624"/>
      <c r="I324" s="624"/>
      <c r="J324" s="629"/>
      <c r="K324" s="629"/>
      <c r="L324" s="642"/>
      <c r="M324" s="642"/>
      <c r="N324" s="640"/>
      <c r="O324" s="632" t="str">
        <f t="shared" si="48"/>
        <v/>
      </c>
      <c r="P324" s="640"/>
      <c r="Q324" s="643"/>
      <c r="R324" s="643"/>
      <c r="S324" s="634" t="str">
        <f t="shared" si="49"/>
        <v/>
      </c>
      <c r="T324" s="634" t="str">
        <f t="shared" si="50"/>
        <v/>
      </c>
      <c r="U324" s="644"/>
      <c r="V324" s="636" t="str">
        <f t="shared" si="51"/>
        <v xml:space="preserve"> </v>
      </c>
      <c r="W324" s="636" t="str">
        <f t="shared" si="52"/>
        <v xml:space="preserve"> </v>
      </c>
      <c r="X324" s="636" t="str">
        <f t="shared" si="53"/>
        <v/>
      </c>
      <c r="Y324" s="636" t="str">
        <f t="shared" si="54"/>
        <v xml:space="preserve"> </v>
      </c>
      <c r="Z324" s="636" t="str">
        <f t="shared" si="55"/>
        <v xml:space="preserve"> </v>
      </c>
      <c r="AA324" s="636" t="str">
        <f t="shared" si="56"/>
        <v xml:space="preserve"> </v>
      </c>
      <c r="AB324" s="637" t="str">
        <f t="shared" si="57"/>
        <v xml:space="preserve"> </v>
      </c>
      <c r="AH324" s="38">
        <f t="shared" si="58"/>
        <v>0</v>
      </c>
      <c r="AK324" s="38">
        <f t="shared" si="59"/>
        <v>0</v>
      </c>
    </row>
    <row r="325" spans="1:37" x14ac:dyDescent="0.25">
      <c r="A325" s="638"/>
      <c r="B325" s="639"/>
      <c r="C325" s="626"/>
      <c r="D325" s="638"/>
      <c r="E325" s="640"/>
      <c r="F325" s="640"/>
      <c r="G325" s="640"/>
      <c r="H325" s="624"/>
      <c r="I325" s="624"/>
      <c r="J325" s="629"/>
      <c r="K325" s="629"/>
      <c r="L325" s="642"/>
      <c r="M325" s="642"/>
      <c r="N325" s="640"/>
      <c r="O325" s="632" t="str">
        <f t="shared" si="48"/>
        <v/>
      </c>
      <c r="P325" s="640"/>
      <c r="Q325" s="643"/>
      <c r="R325" s="643"/>
      <c r="S325" s="634" t="str">
        <f t="shared" si="49"/>
        <v/>
      </c>
      <c r="T325" s="634" t="str">
        <f t="shared" si="50"/>
        <v/>
      </c>
      <c r="U325" s="644"/>
      <c r="V325" s="636" t="str">
        <f t="shared" si="51"/>
        <v xml:space="preserve"> </v>
      </c>
      <c r="W325" s="636" t="str">
        <f t="shared" si="52"/>
        <v xml:space="preserve"> </v>
      </c>
      <c r="X325" s="636" t="str">
        <f t="shared" si="53"/>
        <v/>
      </c>
      <c r="Y325" s="636" t="str">
        <f t="shared" si="54"/>
        <v xml:space="preserve"> </v>
      </c>
      <c r="Z325" s="636" t="str">
        <f t="shared" si="55"/>
        <v xml:space="preserve"> </v>
      </c>
      <c r="AA325" s="636" t="str">
        <f t="shared" si="56"/>
        <v xml:space="preserve"> </v>
      </c>
      <c r="AB325" s="637" t="str">
        <f t="shared" si="57"/>
        <v xml:space="preserve"> </v>
      </c>
      <c r="AH325" s="38">
        <f t="shared" si="58"/>
        <v>0</v>
      </c>
      <c r="AK325" s="38">
        <f t="shared" si="59"/>
        <v>0</v>
      </c>
    </row>
    <row r="326" spans="1:37" x14ac:dyDescent="0.25">
      <c r="A326" s="638"/>
      <c r="B326" s="639"/>
      <c r="C326" s="626"/>
      <c r="D326" s="638"/>
      <c r="E326" s="640"/>
      <c r="F326" s="640"/>
      <c r="G326" s="640"/>
      <c r="H326" s="624"/>
      <c r="I326" s="624"/>
      <c r="J326" s="629"/>
      <c r="K326" s="629"/>
      <c r="L326" s="642"/>
      <c r="M326" s="642"/>
      <c r="N326" s="640"/>
      <c r="O326" s="632" t="str">
        <f t="shared" ref="O326:O389" si="60">IF(N326*Q326&gt;0,N326*Q326,"")</f>
        <v/>
      </c>
      <c r="P326" s="640"/>
      <c r="Q326" s="643"/>
      <c r="R326" s="643"/>
      <c r="S326" s="634" t="str">
        <f t="shared" ref="S326:S389" si="61">IF($C326="","",VLOOKUP($C326,$AE$5:$AG$10,2,FALSE))</f>
        <v/>
      </c>
      <c r="T326" s="634" t="str">
        <f t="shared" ref="T326:T389" si="62">IF($C326="","",VLOOKUP($C326,$AE$5:$AG$10,3,FALSE)*R326)</f>
        <v/>
      </c>
      <c r="U326" s="644"/>
      <c r="V326" s="636" t="str">
        <f t="shared" ref="V326:V389" si="63">IF(U326*0.000187&gt;0,(U326*0.000187)+T326," ")</f>
        <v xml:space="preserve"> </v>
      </c>
      <c r="W326" s="636" t="str">
        <f t="shared" ref="W326:W389" si="64">IFERROR(R326/Q326," ")</f>
        <v xml:space="preserve"> </v>
      </c>
      <c r="X326" s="636" t="str">
        <f t="shared" ref="X326:X389" si="65">IF(S326="","",S326&amp;"/km")</f>
        <v/>
      </c>
      <c r="Y326" s="636" t="str">
        <f t="shared" ref="Y326:Y389" si="66">IFERROR(T326/Q326," ")</f>
        <v xml:space="preserve"> </v>
      </c>
      <c r="Z326" s="636" t="str">
        <f t="shared" ref="Z326:Z389" si="67">IFERROR(T326/O326," ")</f>
        <v xml:space="preserve"> </v>
      </c>
      <c r="AA326" s="636" t="str">
        <f t="shared" ref="AA326:AA389" si="68">IFERROR(V326/Q326," ")</f>
        <v xml:space="preserve"> </v>
      </c>
      <c r="AB326" s="637" t="str">
        <f t="shared" ref="AB326:AB389" si="69">IFERROR(V326/O326," ")</f>
        <v xml:space="preserve"> </v>
      </c>
      <c r="AH326" s="38">
        <f t="shared" ref="AH326:AH389" si="70">IF(C326="Metano",1,0)</f>
        <v>0</v>
      </c>
      <c r="AK326" s="38">
        <f t="shared" ref="AK326:AK389" si="71">IF(C326="Elettrico",1,0)+IF(C326="Ibrido",1,0)</f>
        <v>0</v>
      </c>
    </row>
    <row r="327" spans="1:37" x14ac:dyDescent="0.25">
      <c r="A327" s="638"/>
      <c r="B327" s="639"/>
      <c r="C327" s="626"/>
      <c r="D327" s="638"/>
      <c r="E327" s="640"/>
      <c r="F327" s="640"/>
      <c r="G327" s="640"/>
      <c r="H327" s="624"/>
      <c r="I327" s="624"/>
      <c r="J327" s="629"/>
      <c r="K327" s="629"/>
      <c r="L327" s="642"/>
      <c r="M327" s="642"/>
      <c r="N327" s="640"/>
      <c r="O327" s="632" t="str">
        <f t="shared" si="60"/>
        <v/>
      </c>
      <c r="P327" s="640"/>
      <c r="Q327" s="643"/>
      <c r="R327" s="643"/>
      <c r="S327" s="634" t="str">
        <f t="shared" si="61"/>
        <v/>
      </c>
      <c r="T327" s="634" t="str">
        <f t="shared" si="62"/>
        <v/>
      </c>
      <c r="U327" s="644"/>
      <c r="V327" s="636" t="str">
        <f t="shared" si="63"/>
        <v xml:space="preserve"> </v>
      </c>
      <c r="W327" s="636" t="str">
        <f t="shared" si="64"/>
        <v xml:space="preserve"> </v>
      </c>
      <c r="X327" s="636" t="str">
        <f t="shared" si="65"/>
        <v/>
      </c>
      <c r="Y327" s="636" t="str">
        <f t="shared" si="66"/>
        <v xml:space="preserve"> </v>
      </c>
      <c r="Z327" s="636" t="str">
        <f t="shared" si="67"/>
        <v xml:space="preserve"> </v>
      </c>
      <c r="AA327" s="636" t="str">
        <f t="shared" si="68"/>
        <v xml:space="preserve"> </v>
      </c>
      <c r="AB327" s="637" t="str">
        <f t="shared" si="69"/>
        <v xml:space="preserve"> </v>
      </c>
      <c r="AH327" s="38">
        <f t="shared" si="70"/>
        <v>0</v>
      </c>
      <c r="AK327" s="38">
        <f t="shared" si="71"/>
        <v>0</v>
      </c>
    </row>
    <row r="328" spans="1:37" x14ac:dyDescent="0.25">
      <c r="A328" s="638"/>
      <c r="B328" s="639"/>
      <c r="C328" s="626"/>
      <c r="D328" s="638"/>
      <c r="E328" s="640"/>
      <c r="F328" s="640"/>
      <c r="G328" s="640"/>
      <c r="H328" s="624"/>
      <c r="I328" s="624"/>
      <c r="J328" s="629"/>
      <c r="K328" s="629"/>
      <c r="L328" s="642"/>
      <c r="M328" s="642"/>
      <c r="N328" s="640"/>
      <c r="O328" s="632" t="str">
        <f t="shared" si="60"/>
        <v/>
      </c>
      <c r="P328" s="640"/>
      <c r="Q328" s="643"/>
      <c r="R328" s="643"/>
      <c r="S328" s="634" t="str">
        <f t="shared" si="61"/>
        <v/>
      </c>
      <c r="T328" s="634" t="str">
        <f t="shared" si="62"/>
        <v/>
      </c>
      <c r="U328" s="644"/>
      <c r="V328" s="636" t="str">
        <f t="shared" si="63"/>
        <v xml:space="preserve"> </v>
      </c>
      <c r="W328" s="636" t="str">
        <f t="shared" si="64"/>
        <v xml:space="preserve"> </v>
      </c>
      <c r="X328" s="636" t="str">
        <f t="shared" si="65"/>
        <v/>
      </c>
      <c r="Y328" s="636" t="str">
        <f t="shared" si="66"/>
        <v xml:space="preserve"> </v>
      </c>
      <c r="Z328" s="636" t="str">
        <f t="shared" si="67"/>
        <v xml:space="preserve"> </v>
      </c>
      <c r="AA328" s="636" t="str">
        <f t="shared" si="68"/>
        <v xml:space="preserve"> </v>
      </c>
      <c r="AB328" s="637" t="str">
        <f t="shared" si="69"/>
        <v xml:space="preserve"> </v>
      </c>
      <c r="AH328" s="38">
        <f t="shared" si="70"/>
        <v>0</v>
      </c>
      <c r="AK328" s="38">
        <f t="shared" si="71"/>
        <v>0</v>
      </c>
    </row>
    <row r="329" spans="1:37" x14ac:dyDescent="0.25">
      <c r="A329" s="638"/>
      <c r="B329" s="639"/>
      <c r="C329" s="626"/>
      <c r="D329" s="638"/>
      <c r="E329" s="640"/>
      <c r="F329" s="640"/>
      <c r="G329" s="640"/>
      <c r="H329" s="624"/>
      <c r="I329" s="624"/>
      <c r="J329" s="629"/>
      <c r="K329" s="629"/>
      <c r="L329" s="642"/>
      <c r="M329" s="642"/>
      <c r="N329" s="640"/>
      <c r="O329" s="632" t="str">
        <f t="shared" si="60"/>
        <v/>
      </c>
      <c r="P329" s="640"/>
      <c r="Q329" s="643"/>
      <c r="R329" s="643"/>
      <c r="S329" s="634" t="str">
        <f t="shared" si="61"/>
        <v/>
      </c>
      <c r="T329" s="634" t="str">
        <f t="shared" si="62"/>
        <v/>
      </c>
      <c r="U329" s="644"/>
      <c r="V329" s="636" t="str">
        <f t="shared" si="63"/>
        <v xml:space="preserve"> </v>
      </c>
      <c r="W329" s="636" t="str">
        <f t="shared" si="64"/>
        <v xml:space="preserve"> </v>
      </c>
      <c r="X329" s="636" t="str">
        <f t="shared" si="65"/>
        <v/>
      </c>
      <c r="Y329" s="636" t="str">
        <f t="shared" si="66"/>
        <v xml:space="preserve"> </v>
      </c>
      <c r="Z329" s="636" t="str">
        <f t="shared" si="67"/>
        <v xml:space="preserve"> </v>
      </c>
      <c r="AA329" s="636" t="str">
        <f t="shared" si="68"/>
        <v xml:space="preserve"> </v>
      </c>
      <c r="AB329" s="637" t="str">
        <f t="shared" si="69"/>
        <v xml:space="preserve"> </v>
      </c>
      <c r="AH329" s="38">
        <f t="shared" si="70"/>
        <v>0</v>
      </c>
      <c r="AK329" s="38">
        <f t="shared" si="71"/>
        <v>0</v>
      </c>
    </row>
    <row r="330" spans="1:37" x14ac:dyDescent="0.25">
      <c r="A330" s="638"/>
      <c r="B330" s="639"/>
      <c r="C330" s="626"/>
      <c r="D330" s="638"/>
      <c r="E330" s="640"/>
      <c r="F330" s="640"/>
      <c r="G330" s="640"/>
      <c r="H330" s="624"/>
      <c r="I330" s="624"/>
      <c r="J330" s="629"/>
      <c r="K330" s="629"/>
      <c r="L330" s="642"/>
      <c r="M330" s="642"/>
      <c r="N330" s="640"/>
      <c r="O330" s="632" t="str">
        <f t="shared" si="60"/>
        <v/>
      </c>
      <c r="P330" s="640"/>
      <c r="Q330" s="643"/>
      <c r="R330" s="643"/>
      <c r="S330" s="634" t="str">
        <f t="shared" si="61"/>
        <v/>
      </c>
      <c r="T330" s="634" t="str">
        <f t="shared" si="62"/>
        <v/>
      </c>
      <c r="U330" s="644"/>
      <c r="V330" s="636" t="str">
        <f t="shared" si="63"/>
        <v xml:space="preserve"> </v>
      </c>
      <c r="W330" s="636" t="str">
        <f t="shared" si="64"/>
        <v xml:space="preserve"> </v>
      </c>
      <c r="X330" s="636" t="str">
        <f t="shared" si="65"/>
        <v/>
      </c>
      <c r="Y330" s="636" t="str">
        <f t="shared" si="66"/>
        <v xml:space="preserve"> </v>
      </c>
      <c r="Z330" s="636" t="str">
        <f t="shared" si="67"/>
        <v xml:space="preserve"> </v>
      </c>
      <c r="AA330" s="636" t="str">
        <f t="shared" si="68"/>
        <v xml:space="preserve"> </v>
      </c>
      <c r="AB330" s="637" t="str">
        <f t="shared" si="69"/>
        <v xml:space="preserve"> </v>
      </c>
      <c r="AH330" s="38">
        <f t="shared" si="70"/>
        <v>0</v>
      </c>
      <c r="AK330" s="38">
        <f t="shared" si="71"/>
        <v>0</v>
      </c>
    </row>
    <row r="331" spans="1:37" x14ac:dyDescent="0.25">
      <c r="A331" s="638"/>
      <c r="B331" s="639"/>
      <c r="C331" s="626"/>
      <c r="D331" s="638"/>
      <c r="E331" s="640"/>
      <c r="F331" s="640"/>
      <c r="G331" s="640"/>
      <c r="H331" s="624"/>
      <c r="I331" s="624"/>
      <c r="J331" s="629"/>
      <c r="K331" s="629"/>
      <c r="L331" s="642"/>
      <c r="M331" s="642"/>
      <c r="N331" s="640"/>
      <c r="O331" s="632" t="str">
        <f t="shared" si="60"/>
        <v/>
      </c>
      <c r="P331" s="640"/>
      <c r="Q331" s="643"/>
      <c r="R331" s="643"/>
      <c r="S331" s="634" t="str">
        <f t="shared" si="61"/>
        <v/>
      </c>
      <c r="T331" s="634" t="str">
        <f t="shared" si="62"/>
        <v/>
      </c>
      <c r="U331" s="644"/>
      <c r="V331" s="636" t="str">
        <f t="shared" si="63"/>
        <v xml:space="preserve"> </v>
      </c>
      <c r="W331" s="636" t="str">
        <f t="shared" si="64"/>
        <v xml:space="preserve"> </v>
      </c>
      <c r="X331" s="636" t="str">
        <f t="shared" si="65"/>
        <v/>
      </c>
      <c r="Y331" s="636" t="str">
        <f t="shared" si="66"/>
        <v xml:space="preserve"> </v>
      </c>
      <c r="Z331" s="636" t="str">
        <f t="shared" si="67"/>
        <v xml:space="preserve"> </v>
      </c>
      <c r="AA331" s="636" t="str">
        <f t="shared" si="68"/>
        <v xml:space="preserve"> </v>
      </c>
      <c r="AB331" s="637" t="str">
        <f t="shared" si="69"/>
        <v xml:space="preserve"> </v>
      </c>
      <c r="AH331" s="38">
        <f t="shared" si="70"/>
        <v>0</v>
      </c>
      <c r="AK331" s="38">
        <f t="shared" si="71"/>
        <v>0</v>
      </c>
    </row>
    <row r="332" spans="1:37" x14ac:dyDescent="0.25">
      <c r="A332" s="638"/>
      <c r="B332" s="639"/>
      <c r="C332" s="626"/>
      <c r="D332" s="638"/>
      <c r="E332" s="640"/>
      <c r="F332" s="640"/>
      <c r="G332" s="640"/>
      <c r="H332" s="624"/>
      <c r="I332" s="624"/>
      <c r="J332" s="629"/>
      <c r="K332" s="629"/>
      <c r="L332" s="642"/>
      <c r="M332" s="642"/>
      <c r="N332" s="640"/>
      <c r="O332" s="632" t="str">
        <f t="shared" si="60"/>
        <v/>
      </c>
      <c r="P332" s="640"/>
      <c r="Q332" s="643"/>
      <c r="R332" s="643"/>
      <c r="S332" s="634" t="str">
        <f t="shared" si="61"/>
        <v/>
      </c>
      <c r="T332" s="634" t="str">
        <f t="shared" si="62"/>
        <v/>
      </c>
      <c r="U332" s="644"/>
      <c r="V332" s="636" t="str">
        <f t="shared" si="63"/>
        <v xml:space="preserve"> </v>
      </c>
      <c r="W332" s="636" t="str">
        <f t="shared" si="64"/>
        <v xml:space="preserve"> </v>
      </c>
      <c r="X332" s="636" t="str">
        <f t="shared" si="65"/>
        <v/>
      </c>
      <c r="Y332" s="636" t="str">
        <f t="shared" si="66"/>
        <v xml:space="preserve"> </v>
      </c>
      <c r="Z332" s="636" t="str">
        <f t="shared" si="67"/>
        <v xml:space="preserve"> </v>
      </c>
      <c r="AA332" s="636" t="str">
        <f t="shared" si="68"/>
        <v xml:space="preserve"> </v>
      </c>
      <c r="AB332" s="637" t="str">
        <f t="shared" si="69"/>
        <v xml:space="preserve"> </v>
      </c>
      <c r="AH332" s="38">
        <f t="shared" si="70"/>
        <v>0</v>
      </c>
      <c r="AK332" s="38">
        <f t="shared" si="71"/>
        <v>0</v>
      </c>
    </row>
    <row r="333" spans="1:37" x14ac:dyDescent="0.25">
      <c r="A333" s="638"/>
      <c r="B333" s="639"/>
      <c r="C333" s="626"/>
      <c r="D333" s="638"/>
      <c r="E333" s="640"/>
      <c r="F333" s="640"/>
      <c r="G333" s="640"/>
      <c r="H333" s="624"/>
      <c r="I333" s="624"/>
      <c r="J333" s="629"/>
      <c r="K333" s="629"/>
      <c r="L333" s="642"/>
      <c r="M333" s="642"/>
      <c r="N333" s="640"/>
      <c r="O333" s="632" t="str">
        <f t="shared" si="60"/>
        <v/>
      </c>
      <c r="P333" s="640"/>
      <c r="Q333" s="643"/>
      <c r="R333" s="643"/>
      <c r="S333" s="634" t="str">
        <f t="shared" si="61"/>
        <v/>
      </c>
      <c r="T333" s="634" t="str">
        <f t="shared" si="62"/>
        <v/>
      </c>
      <c r="U333" s="644"/>
      <c r="V333" s="636" t="str">
        <f t="shared" si="63"/>
        <v xml:space="preserve"> </v>
      </c>
      <c r="W333" s="636" t="str">
        <f t="shared" si="64"/>
        <v xml:space="preserve"> </v>
      </c>
      <c r="X333" s="636" t="str">
        <f t="shared" si="65"/>
        <v/>
      </c>
      <c r="Y333" s="636" t="str">
        <f t="shared" si="66"/>
        <v xml:space="preserve"> </v>
      </c>
      <c r="Z333" s="636" t="str">
        <f t="shared" si="67"/>
        <v xml:space="preserve"> </v>
      </c>
      <c r="AA333" s="636" t="str">
        <f t="shared" si="68"/>
        <v xml:space="preserve"> </v>
      </c>
      <c r="AB333" s="637" t="str">
        <f t="shared" si="69"/>
        <v xml:space="preserve"> </v>
      </c>
      <c r="AH333" s="38">
        <f t="shared" si="70"/>
        <v>0</v>
      </c>
      <c r="AK333" s="38">
        <f t="shared" si="71"/>
        <v>0</v>
      </c>
    </row>
    <row r="334" spans="1:37" x14ac:dyDescent="0.25">
      <c r="A334" s="638"/>
      <c r="B334" s="639"/>
      <c r="C334" s="626"/>
      <c r="D334" s="638"/>
      <c r="E334" s="640"/>
      <c r="F334" s="640"/>
      <c r="G334" s="640"/>
      <c r="H334" s="624"/>
      <c r="I334" s="624"/>
      <c r="J334" s="629"/>
      <c r="K334" s="629"/>
      <c r="L334" s="642"/>
      <c r="M334" s="642"/>
      <c r="N334" s="640"/>
      <c r="O334" s="632" t="str">
        <f t="shared" si="60"/>
        <v/>
      </c>
      <c r="P334" s="640"/>
      <c r="Q334" s="643"/>
      <c r="R334" s="643"/>
      <c r="S334" s="634" t="str">
        <f t="shared" si="61"/>
        <v/>
      </c>
      <c r="T334" s="634" t="str">
        <f t="shared" si="62"/>
        <v/>
      </c>
      <c r="U334" s="644"/>
      <c r="V334" s="636" t="str">
        <f t="shared" si="63"/>
        <v xml:space="preserve"> </v>
      </c>
      <c r="W334" s="636" t="str">
        <f t="shared" si="64"/>
        <v xml:space="preserve"> </v>
      </c>
      <c r="X334" s="636" t="str">
        <f t="shared" si="65"/>
        <v/>
      </c>
      <c r="Y334" s="636" t="str">
        <f t="shared" si="66"/>
        <v xml:space="preserve"> </v>
      </c>
      <c r="Z334" s="636" t="str">
        <f t="shared" si="67"/>
        <v xml:space="preserve"> </v>
      </c>
      <c r="AA334" s="636" t="str">
        <f t="shared" si="68"/>
        <v xml:space="preserve"> </v>
      </c>
      <c r="AB334" s="637" t="str">
        <f t="shared" si="69"/>
        <v xml:space="preserve"> </v>
      </c>
      <c r="AH334" s="38">
        <f t="shared" si="70"/>
        <v>0</v>
      </c>
      <c r="AK334" s="38">
        <f t="shared" si="71"/>
        <v>0</v>
      </c>
    </row>
    <row r="335" spans="1:37" x14ac:dyDescent="0.25">
      <c r="A335" s="638"/>
      <c r="B335" s="639"/>
      <c r="C335" s="626"/>
      <c r="D335" s="638"/>
      <c r="E335" s="640"/>
      <c r="F335" s="640"/>
      <c r="G335" s="640"/>
      <c r="H335" s="624"/>
      <c r="I335" s="624"/>
      <c r="J335" s="629"/>
      <c r="K335" s="629"/>
      <c r="L335" s="642"/>
      <c r="M335" s="642"/>
      <c r="N335" s="640"/>
      <c r="O335" s="632" t="str">
        <f t="shared" si="60"/>
        <v/>
      </c>
      <c r="P335" s="640"/>
      <c r="Q335" s="643"/>
      <c r="R335" s="643"/>
      <c r="S335" s="634" t="str">
        <f t="shared" si="61"/>
        <v/>
      </c>
      <c r="T335" s="634" t="str">
        <f t="shared" si="62"/>
        <v/>
      </c>
      <c r="U335" s="644"/>
      <c r="V335" s="636" t="str">
        <f t="shared" si="63"/>
        <v xml:space="preserve"> </v>
      </c>
      <c r="W335" s="636" t="str">
        <f t="shared" si="64"/>
        <v xml:space="preserve"> </v>
      </c>
      <c r="X335" s="636" t="str">
        <f t="shared" si="65"/>
        <v/>
      </c>
      <c r="Y335" s="636" t="str">
        <f t="shared" si="66"/>
        <v xml:space="preserve"> </v>
      </c>
      <c r="Z335" s="636" t="str">
        <f t="shared" si="67"/>
        <v xml:space="preserve"> </v>
      </c>
      <c r="AA335" s="636" t="str">
        <f t="shared" si="68"/>
        <v xml:space="preserve"> </v>
      </c>
      <c r="AB335" s="637" t="str">
        <f t="shared" si="69"/>
        <v xml:space="preserve"> </v>
      </c>
      <c r="AH335" s="38">
        <f t="shared" si="70"/>
        <v>0</v>
      </c>
      <c r="AK335" s="38">
        <f t="shared" si="71"/>
        <v>0</v>
      </c>
    </row>
    <row r="336" spans="1:37" x14ac:dyDescent="0.25">
      <c r="A336" s="638"/>
      <c r="B336" s="639"/>
      <c r="C336" s="626"/>
      <c r="D336" s="638"/>
      <c r="E336" s="640"/>
      <c r="F336" s="640"/>
      <c r="G336" s="640"/>
      <c r="H336" s="624"/>
      <c r="I336" s="624"/>
      <c r="J336" s="629"/>
      <c r="K336" s="629"/>
      <c r="L336" s="642"/>
      <c r="M336" s="642"/>
      <c r="N336" s="640"/>
      <c r="O336" s="632" t="str">
        <f t="shared" si="60"/>
        <v/>
      </c>
      <c r="P336" s="640"/>
      <c r="Q336" s="643"/>
      <c r="R336" s="643"/>
      <c r="S336" s="634" t="str">
        <f t="shared" si="61"/>
        <v/>
      </c>
      <c r="T336" s="634" t="str">
        <f t="shared" si="62"/>
        <v/>
      </c>
      <c r="U336" s="644"/>
      <c r="V336" s="636" t="str">
        <f t="shared" si="63"/>
        <v xml:space="preserve"> </v>
      </c>
      <c r="W336" s="636" t="str">
        <f t="shared" si="64"/>
        <v xml:space="preserve"> </v>
      </c>
      <c r="X336" s="636" t="str">
        <f t="shared" si="65"/>
        <v/>
      </c>
      <c r="Y336" s="636" t="str">
        <f t="shared" si="66"/>
        <v xml:space="preserve"> </v>
      </c>
      <c r="Z336" s="636" t="str">
        <f t="shared" si="67"/>
        <v xml:space="preserve"> </v>
      </c>
      <c r="AA336" s="636" t="str">
        <f t="shared" si="68"/>
        <v xml:space="preserve"> </v>
      </c>
      <c r="AB336" s="637" t="str">
        <f t="shared" si="69"/>
        <v xml:space="preserve"> </v>
      </c>
      <c r="AH336" s="38">
        <f t="shared" si="70"/>
        <v>0</v>
      </c>
      <c r="AK336" s="38">
        <f t="shared" si="71"/>
        <v>0</v>
      </c>
    </row>
    <row r="337" spans="1:37" x14ac:dyDescent="0.25">
      <c r="A337" s="638"/>
      <c r="B337" s="639"/>
      <c r="C337" s="626"/>
      <c r="D337" s="638"/>
      <c r="E337" s="640"/>
      <c r="F337" s="640"/>
      <c r="G337" s="640"/>
      <c r="H337" s="624"/>
      <c r="I337" s="624"/>
      <c r="J337" s="629"/>
      <c r="K337" s="629"/>
      <c r="L337" s="642"/>
      <c r="M337" s="642"/>
      <c r="N337" s="640"/>
      <c r="O337" s="632" t="str">
        <f t="shared" si="60"/>
        <v/>
      </c>
      <c r="P337" s="640"/>
      <c r="Q337" s="643"/>
      <c r="R337" s="643"/>
      <c r="S337" s="634" t="str">
        <f t="shared" si="61"/>
        <v/>
      </c>
      <c r="T337" s="634" t="str">
        <f t="shared" si="62"/>
        <v/>
      </c>
      <c r="U337" s="644"/>
      <c r="V337" s="636" t="str">
        <f t="shared" si="63"/>
        <v xml:space="preserve"> </v>
      </c>
      <c r="W337" s="636" t="str">
        <f t="shared" si="64"/>
        <v xml:space="preserve"> </v>
      </c>
      <c r="X337" s="636" t="str">
        <f t="shared" si="65"/>
        <v/>
      </c>
      <c r="Y337" s="636" t="str">
        <f t="shared" si="66"/>
        <v xml:space="preserve"> </v>
      </c>
      <c r="Z337" s="636" t="str">
        <f t="shared" si="67"/>
        <v xml:space="preserve"> </v>
      </c>
      <c r="AA337" s="636" t="str">
        <f t="shared" si="68"/>
        <v xml:space="preserve"> </v>
      </c>
      <c r="AB337" s="637" t="str">
        <f t="shared" si="69"/>
        <v xml:space="preserve"> </v>
      </c>
      <c r="AH337" s="38">
        <f t="shared" si="70"/>
        <v>0</v>
      </c>
      <c r="AK337" s="38">
        <f t="shared" si="71"/>
        <v>0</v>
      </c>
    </row>
    <row r="338" spans="1:37" x14ac:dyDescent="0.25">
      <c r="A338" s="638"/>
      <c r="B338" s="639"/>
      <c r="C338" s="626"/>
      <c r="D338" s="638"/>
      <c r="E338" s="640"/>
      <c r="F338" s="640"/>
      <c r="G338" s="640"/>
      <c r="H338" s="624"/>
      <c r="I338" s="624"/>
      <c r="J338" s="629"/>
      <c r="K338" s="629"/>
      <c r="L338" s="642"/>
      <c r="M338" s="642"/>
      <c r="N338" s="640"/>
      <c r="O338" s="632" t="str">
        <f t="shared" si="60"/>
        <v/>
      </c>
      <c r="P338" s="640"/>
      <c r="Q338" s="643"/>
      <c r="R338" s="643"/>
      <c r="S338" s="634" t="str">
        <f t="shared" si="61"/>
        <v/>
      </c>
      <c r="T338" s="634" t="str">
        <f t="shared" si="62"/>
        <v/>
      </c>
      <c r="U338" s="644"/>
      <c r="V338" s="636" t="str">
        <f t="shared" si="63"/>
        <v xml:space="preserve"> </v>
      </c>
      <c r="W338" s="636" t="str">
        <f t="shared" si="64"/>
        <v xml:space="preserve"> </v>
      </c>
      <c r="X338" s="636" t="str">
        <f t="shared" si="65"/>
        <v/>
      </c>
      <c r="Y338" s="636" t="str">
        <f t="shared" si="66"/>
        <v xml:space="preserve"> </v>
      </c>
      <c r="Z338" s="636" t="str">
        <f t="shared" si="67"/>
        <v xml:space="preserve"> </v>
      </c>
      <c r="AA338" s="636" t="str">
        <f t="shared" si="68"/>
        <v xml:space="preserve"> </v>
      </c>
      <c r="AB338" s="637" t="str">
        <f t="shared" si="69"/>
        <v xml:space="preserve"> </v>
      </c>
      <c r="AH338" s="38">
        <f t="shared" si="70"/>
        <v>0</v>
      </c>
      <c r="AK338" s="38">
        <f t="shared" si="71"/>
        <v>0</v>
      </c>
    </row>
    <row r="339" spans="1:37" x14ac:dyDescent="0.25">
      <c r="A339" s="638"/>
      <c r="B339" s="639"/>
      <c r="C339" s="626"/>
      <c r="D339" s="638"/>
      <c r="E339" s="640"/>
      <c r="F339" s="640"/>
      <c r="G339" s="640"/>
      <c r="H339" s="624"/>
      <c r="I339" s="624"/>
      <c r="J339" s="629"/>
      <c r="K339" s="629"/>
      <c r="L339" s="642"/>
      <c r="M339" s="642"/>
      <c r="N339" s="640"/>
      <c r="O339" s="632" t="str">
        <f t="shared" si="60"/>
        <v/>
      </c>
      <c r="P339" s="640"/>
      <c r="Q339" s="643"/>
      <c r="R339" s="643"/>
      <c r="S339" s="634" t="str">
        <f t="shared" si="61"/>
        <v/>
      </c>
      <c r="T339" s="634" t="str">
        <f t="shared" si="62"/>
        <v/>
      </c>
      <c r="U339" s="644"/>
      <c r="V339" s="636" t="str">
        <f t="shared" si="63"/>
        <v xml:space="preserve"> </v>
      </c>
      <c r="W339" s="636" t="str">
        <f t="shared" si="64"/>
        <v xml:space="preserve"> </v>
      </c>
      <c r="X339" s="636" t="str">
        <f t="shared" si="65"/>
        <v/>
      </c>
      <c r="Y339" s="636" t="str">
        <f t="shared" si="66"/>
        <v xml:space="preserve"> </v>
      </c>
      <c r="Z339" s="636" t="str">
        <f t="shared" si="67"/>
        <v xml:space="preserve"> </v>
      </c>
      <c r="AA339" s="636" t="str">
        <f t="shared" si="68"/>
        <v xml:space="preserve"> </v>
      </c>
      <c r="AB339" s="637" t="str">
        <f t="shared" si="69"/>
        <v xml:space="preserve"> </v>
      </c>
      <c r="AH339" s="38">
        <f t="shared" si="70"/>
        <v>0</v>
      </c>
      <c r="AK339" s="38">
        <f t="shared" si="71"/>
        <v>0</v>
      </c>
    </row>
    <row r="340" spans="1:37" x14ac:dyDescent="0.25">
      <c r="A340" s="638"/>
      <c r="B340" s="639"/>
      <c r="C340" s="626"/>
      <c r="D340" s="638"/>
      <c r="E340" s="640"/>
      <c r="F340" s="640"/>
      <c r="G340" s="640"/>
      <c r="H340" s="624"/>
      <c r="I340" s="624"/>
      <c r="J340" s="629"/>
      <c r="K340" s="629"/>
      <c r="L340" s="642"/>
      <c r="M340" s="642"/>
      <c r="N340" s="640"/>
      <c r="O340" s="632" t="str">
        <f t="shared" si="60"/>
        <v/>
      </c>
      <c r="P340" s="640"/>
      <c r="Q340" s="643"/>
      <c r="R340" s="643"/>
      <c r="S340" s="634" t="str">
        <f t="shared" si="61"/>
        <v/>
      </c>
      <c r="T340" s="634" t="str">
        <f t="shared" si="62"/>
        <v/>
      </c>
      <c r="U340" s="644"/>
      <c r="V340" s="636" t="str">
        <f t="shared" si="63"/>
        <v xml:space="preserve"> </v>
      </c>
      <c r="W340" s="636" t="str">
        <f t="shared" si="64"/>
        <v xml:space="preserve"> </v>
      </c>
      <c r="X340" s="636" t="str">
        <f t="shared" si="65"/>
        <v/>
      </c>
      <c r="Y340" s="636" t="str">
        <f t="shared" si="66"/>
        <v xml:space="preserve"> </v>
      </c>
      <c r="Z340" s="636" t="str">
        <f t="shared" si="67"/>
        <v xml:space="preserve"> </v>
      </c>
      <c r="AA340" s="636" t="str">
        <f t="shared" si="68"/>
        <v xml:space="preserve"> </v>
      </c>
      <c r="AB340" s="637" t="str">
        <f t="shared" si="69"/>
        <v xml:space="preserve"> </v>
      </c>
      <c r="AH340" s="38">
        <f t="shared" si="70"/>
        <v>0</v>
      </c>
      <c r="AK340" s="38">
        <f t="shared" si="71"/>
        <v>0</v>
      </c>
    </row>
    <row r="341" spans="1:37" x14ac:dyDescent="0.25">
      <c r="A341" s="638"/>
      <c r="B341" s="639"/>
      <c r="C341" s="626"/>
      <c r="D341" s="638"/>
      <c r="E341" s="640"/>
      <c r="F341" s="640"/>
      <c r="G341" s="640"/>
      <c r="H341" s="624"/>
      <c r="I341" s="624"/>
      <c r="J341" s="629"/>
      <c r="K341" s="629"/>
      <c r="L341" s="642"/>
      <c r="M341" s="642"/>
      <c r="N341" s="640"/>
      <c r="O341" s="632" t="str">
        <f t="shared" si="60"/>
        <v/>
      </c>
      <c r="P341" s="640"/>
      <c r="Q341" s="643"/>
      <c r="R341" s="643"/>
      <c r="S341" s="634" t="str">
        <f t="shared" si="61"/>
        <v/>
      </c>
      <c r="T341" s="634" t="str">
        <f t="shared" si="62"/>
        <v/>
      </c>
      <c r="U341" s="644"/>
      <c r="V341" s="636" t="str">
        <f t="shared" si="63"/>
        <v xml:space="preserve"> </v>
      </c>
      <c r="W341" s="636" t="str">
        <f t="shared" si="64"/>
        <v xml:space="preserve"> </v>
      </c>
      <c r="X341" s="636" t="str">
        <f t="shared" si="65"/>
        <v/>
      </c>
      <c r="Y341" s="636" t="str">
        <f t="shared" si="66"/>
        <v xml:space="preserve"> </v>
      </c>
      <c r="Z341" s="636" t="str">
        <f t="shared" si="67"/>
        <v xml:space="preserve"> </v>
      </c>
      <c r="AA341" s="636" t="str">
        <f t="shared" si="68"/>
        <v xml:space="preserve"> </v>
      </c>
      <c r="AB341" s="637" t="str">
        <f t="shared" si="69"/>
        <v xml:space="preserve"> </v>
      </c>
      <c r="AH341" s="38">
        <f t="shared" si="70"/>
        <v>0</v>
      </c>
      <c r="AK341" s="38">
        <f t="shared" si="71"/>
        <v>0</v>
      </c>
    </row>
    <row r="342" spans="1:37" x14ac:dyDescent="0.25">
      <c r="A342" s="638"/>
      <c r="B342" s="639"/>
      <c r="C342" s="626"/>
      <c r="D342" s="638"/>
      <c r="E342" s="640"/>
      <c r="F342" s="640"/>
      <c r="G342" s="640"/>
      <c r="H342" s="624"/>
      <c r="I342" s="624"/>
      <c r="J342" s="629"/>
      <c r="K342" s="629"/>
      <c r="L342" s="642"/>
      <c r="M342" s="642"/>
      <c r="N342" s="640"/>
      <c r="O342" s="632" t="str">
        <f t="shared" si="60"/>
        <v/>
      </c>
      <c r="P342" s="640"/>
      <c r="Q342" s="643"/>
      <c r="R342" s="643"/>
      <c r="S342" s="634" t="str">
        <f t="shared" si="61"/>
        <v/>
      </c>
      <c r="T342" s="634" t="str">
        <f t="shared" si="62"/>
        <v/>
      </c>
      <c r="U342" s="644"/>
      <c r="V342" s="636" t="str">
        <f t="shared" si="63"/>
        <v xml:space="preserve"> </v>
      </c>
      <c r="W342" s="636" t="str">
        <f t="shared" si="64"/>
        <v xml:space="preserve"> </v>
      </c>
      <c r="X342" s="636" t="str">
        <f t="shared" si="65"/>
        <v/>
      </c>
      <c r="Y342" s="636" t="str">
        <f t="shared" si="66"/>
        <v xml:space="preserve"> </v>
      </c>
      <c r="Z342" s="636" t="str">
        <f t="shared" si="67"/>
        <v xml:space="preserve"> </v>
      </c>
      <c r="AA342" s="636" t="str">
        <f t="shared" si="68"/>
        <v xml:space="preserve"> </v>
      </c>
      <c r="AB342" s="637" t="str">
        <f t="shared" si="69"/>
        <v xml:space="preserve"> </v>
      </c>
      <c r="AH342" s="38">
        <f t="shared" si="70"/>
        <v>0</v>
      </c>
      <c r="AK342" s="38">
        <f t="shared" si="71"/>
        <v>0</v>
      </c>
    </row>
    <row r="343" spans="1:37" x14ac:dyDescent="0.25">
      <c r="A343" s="638"/>
      <c r="B343" s="639"/>
      <c r="C343" s="626"/>
      <c r="D343" s="638"/>
      <c r="E343" s="640"/>
      <c r="F343" s="640"/>
      <c r="G343" s="640"/>
      <c r="H343" s="624"/>
      <c r="I343" s="624"/>
      <c r="J343" s="629"/>
      <c r="K343" s="629"/>
      <c r="L343" s="642"/>
      <c r="M343" s="642"/>
      <c r="N343" s="640"/>
      <c r="O343" s="632" t="str">
        <f t="shared" si="60"/>
        <v/>
      </c>
      <c r="P343" s="640"/>
      <c r="Q343" s="643"/>
      <c r="R343" s="643"/>
      <c r="S343" s="634" t="str">
        <f t="shared" si="61"/>
        <v/>
      </c>
      <c r="T343" s="634" t="str">
        <f t="shared" si="62"/>
        <v/>
      </c>
      <c r="U343" s="644"/>
      <c r="V343" s="636" t="str">
        <f t="shared" si="63"/>
        <v xml:space="preserve"> </v>
      </c>
      <c r="W343" s="636" t="str">
        <f t="shared" si="64"/>
        <v xml:space="preserve"> </v>
      </c>
      <c r="X343" s="636" t="str">
        <f t="shared" si="65"/>
        <v/>
      </c>
      <c r="Y343" s="636" t="str">
        <f t="shared" si="66"/>
        <v xml:space="preserve"> </v>
      </c>
      <c r="Z343" s="636" t="str">
        <f t="shared" si="67"/>
        <v xml:space="preserve"> </v>
      </c>
      <c r="AA343" s="636" t="str">
        <f t="shared" si="68"/>
        <v xml:space="preserve"> </v>
      </c>
      <c r="AB343" s="637" t="str">
        <f t="shared" si="69"/>
        <v xml:space="preserve"> </v>
      </c>
      <c r="AH343" s="38">
        <f t="shared" si="70"/>
        <v>0</v>
      </c>
      <c r="AK343" s="38">
        <f t="shared" si="71"/>
        <v>0</v>
      </c>
    </row>
    <row r="344" spans="1:37" x14ac:dyDescent="0.25">
      <c r="A344" s="638"/>
      <c r="B344" s="639"/>
      <c r="C344" s="626"/>
      <c r="D344" s="638"/>
      <c r="E344" s="640"/>
      <c r="F344" s="640"/>
      <c r="G344" s="640"/>
      <c r="H344" s="624"/>
      <c r="I344" s="624"/>
      <c r="J344" s="629"/>
      <c r="K344" s="629"/>
      <c r="L344" s="642"/>
      <c r="M344" s="642"/>
      <c r="N344" s="640"/>
      <c r="O344" s="632" t="str">
        <f t="shared" si="60"/>
        <v/>
      </c>
      <c r="P344" s="640"/>
      <c r="Q344" s="643"/>
      <c r="R344" s="643"/>
      <c r="S344" s="634" t="str">
        <f t="shared" si="61"/>
        <v/>
      </c>
      <c r="T344" s="634" t="str">
        <f t="shared" si="62"/>
        <v/>
      </c>
      <c r="U344" s="644"/>
      <c r="V344" s="636" t="str">
        <f t="shared" si="63"/>
        <v xml:space="preserve"> </v>
      </c>
      <c r="W344" s="636" t="str">
        <f t="shared" si="64"/>
        <v xml:space="preserve"> </v>
      </c>
      <c r="X344" s="636" t="str">
        <f t="shared" si="65"/>
        <v/>
      </c>
      <c r="Y344" s="636" t="str">
        <f t="shared" si="66"/>
        <v xml:space="preserve"> </v>
      </c>
      <c r="Z344" s="636" t="str">
        <f t="shared" si="67"/>
        <v xml:space="preserve"> </v>
      </c>
      <c r="AA344" s="636" t="str">
        <f t="shared" si="68"/>
        <v xml:space="preserve"> </v>
      </c>
      <c r="AB344" s="637" t="str">
        <f t="shared" si="69"/>
        <v xml:space="preserve"> </v>
      </c>
      <c r="AH344" s="38">
        <f t="shared" si="70"/>
        <v>0</v>
      </c>
      <c r="AK344" s="38">
        <f t="shared" si="71"/>
        <v>0</v>
      </c>
    </row>
    <row r="345" spans="1:37" x14ac:dyDescent="0.25">
      <c r="A345" s="638"/>
      <c r="B345" s="639"/>
      <c r="C345" s="626"/>
      <c r="D345" s="638"/>
      <c r="E345" s="640"/>
      <c r="F345" s="640"/>
      <c r="G345" s="640"/>
      <c r="H345" s="624"/>
      <c r="I345" s="624"/>
      <c r="J345" s="629"/>
      <c r="K345" s="629"/>
      <c r="L345" s="642"/>
      <c r="M345" s="642"/>
      <c r="N345" s="640"/>
      <c r="O345" s="632" t="str">
        <f t="shared" si="60"/>
        <v/>
      </c>
      <c r="P345" s="640"/>
      <c r="Q345" s="643"/>
      <c r="R345" s="643"/>
      <c r="S345" s="634" t="str">
        <f t="shared" si="61"/>
        <v/>
      </c>
      <c r="T345" s="634" t="str">
        <f t="shared" si="62"/>
        <v/>
      </c>
      <c r="U345" s="644"/>
      <c r="V345" s="636" t="str">
        <f t="shared" si="63"/>
        <v xml:space="preserve"> </v>
      </c>
      <c r="W345" s="636" t="str">
        <f t="shared" si="64"/>
        <v xml:space="preserve"> </v>
      </c>
      <c r="X345" s="636" t="str">
        <f t="shared" si="65"/>
        <v/>
      </c>
      <c r="Y345" s="636" t="str">
        <f t="shared" si="66"/>
        <v xml:space="preserve"> </v>
      </c>
      <c r="Z345" s="636" t="str">
        <f t="shared" si="67"/>
        <v xml:space="preserve"> </v>
      </c>
      <c r="AA345" s="636" t="str">
        <f t="shared" si="68"/>
        <v xml:space="preserve"> </v>
      </c>
      <c r="AB345" s="637" t="str">
        <f t="shared" si="69"/>
        <v xml:space="preserve"> </v>
      </c>
      <c r="AH345" s="38">
        <f t="shared" si="70"/>
        <v>0</v>
      </c>
      <c r="AK345" s="38">
        <f t="shared" si="71"/>
        <v>0</v>
      </c>
    </row>
    <row r="346" spans="1:37" x14ac:dyDescent="0.25">
      <c r="A346" s="638"/>
      <c r="B346" s="639"/>
      <c r="C346" s="626"/>
      <c r="D346" s="638"/>
      <c r="E346" s="640"/>
      <c r="F346" s="640"/>
      <c r="G346" s="640"/>
      <c r="H346" s="624"/>
      <c r="I346" s="624"/>
      <c r="J346" s="629"/>
      <c r="K346" s="629"/>
      <c r="L346" s="642"/>
      <c r="M346" s="642"/>
      <c r="N346" s="640"/>
      <c r="O346" s="632" t="str">
        <f t="shared" si="60"/>
        <v/>
      </c>
      <c r="P346" s="640"/>
      <c r="Q346" s="643"/>
      <c r="R346" s="643"/>
      <c r="S346" s="634" t="str">
        <f t="shared" si="61"/>
        <v/>
      </c>
      <c r="T346" s="634" t="str">
        <f t="shared" si="62"/>
        <v/>
      </c>
      <c r="U346" s="644"/>
      <c r="V346" s="636" t="str">
        <f t="shared" si="63"/>
        <v xml:space="preserve"> </v>
      </c>
      <c r="W346" s="636" t="str">
        <f t="shared" si="64"/>
        <v xml:space="preserve"> </v>
      </c>
      <c r="X346" s="636" t="str">
        <f t="shared" si="65"/>
        <v/>
      </c>
      <c r="Y346" s="636" t="str">
        <f t="shared" si="66"/>
        <v xml:space="preserve"> </v>
      </c>
      <c r="Z346" s="636" t="str">
        <f t="shared" si="67"/>
        <v xml:space="preserve"> </v>
      </c>
      <c r="AA346" s="636" t="str">
        <f t="shared" si="68"/>
        <v xml:space="preserve"> </v>
      </c>
      <c r="AB346" s="637" t="str">
        <f t="shared" si="69"/>
        <v xml:space="preserve"> </v>
      </c>
      <c r="AH346" s="38">
        <f t="shared" si="70"/>
        <v>0</v>
      </c>
      <c r="AK346" s="38">
        <f t="shared" si="71"/>
        <v>0</v>
      </c>
    </row>
    <row r="347" spans="1:37" x14ac:dyDescent="0.25">
      <c r="A347" s="638"/>
      <c r="B347" s="639"/>
      <c r="C347" s="626"/>
      <c r="D347" s="638"/>
      <c r="E347" s="640"/>
      <c r="F347" s="640"/>
      <c r="G347" s="640"/>
      <c r="H347" s="624"/>
      <c r="I347" s="624"/>
      <c r="J347" s="629"/>
      <c r="K347" s="629"/>
      <c r="L347" s="642"/>
      <c r="M347" s="642"/>
      <c r="N347" s="640"/>
      <c r="O347" s="632" t="str">
        <f t="shared" si="60"/>
        <v/>
      </c>
      <c r="P347" s="640"/>
      <c r="Q347" s="643"/>
      <c r="R347" s="643"/>
      <c r="S347" s="634" t="str">
        <f t="shared" si="61"/>
        <v/>
      </c>
      <c r="T347" s="634" t="str">
        <f t="shared" si="62"/>
        <v/>
      </c>
      <c r="U347" s="644"/>
      <c r="V347" s="636" t="str">
        <f t="shared" si="63"/>
        <v xml:space="preserve"> </v>
      </c>
      <c r="W347" s="636" t="str">
        <f t="shared" si="64"/>
        <v xml:space="preserve"> </v>
      </c>
      <c r="X347" s="636" t="str">
        <f t="shared" si="65"/>
        <v/>
      </c>
      <c r="Y347" s="636" t="str">
        <f t="shared" si="66"/>
        <v xml:space="preserve"> </v>
      </c>
      <c r="Z347" s="636" t="str">
        <f t="shared" si="67"/>
        <v xml:space="preserve"> </v>
      </c>
      <c r="AA347" s="636" t="str">
        <f t="shared" si="68"/>
        <v xml:space="preserve"> </v>
      </c>
      <c r="AB347" s="637" t="str">
        <f t="shared" si="69"/>
        <v xml:space="preserve"> </v>
      </c>
      <c r="AH347" s="38">
        <f t="shared" si="70"/>
        <v>0</v>
      </c>
      <c r="AK347" s="38">
        <f t="shared" si="71"/>
        <v>0</v>
      </c>
    </row>
    <row r="348" spans="1:37" x14ac:dyDescent="0.25">
      <c r="A348" s="638"/>
      <c r="B348" s="639"/>
      <c r="C348" s="626"/>
      <c r="D348" s="638"/>
      <c r="E348" s="640"/>
      <c r="F348" s="640"/>
      <c r="G348" s="640"/>
      <c r="H348" s="624"/>
      <c r="I348" s="624"/>
      <c r="J348" s="629"/>
      <c r="K348" s="629"/>
      <c r="L348" s="642"/>
      <c r="M348" s="642"/>
      <c r="N348" s="640"/>
      <c r="O348" s="632" t="str">
        <f t="shared" si="60"/>
        <v/>
      </c>
      <c r="P348" s="640"/>
      <c r="Q348" s="643"/>
      <c r="R348" s="643"/>
      <c r="S348" s="634" t="str">
        <f t="shared" si="61"/>
        <v/>
      </c>
      <c r="T348" s="634" t="str">
        <f t="shared" si="62"/>
        <v/>
      </c>
      <c r="U348" s="644"/>
      <c r="V348" s="636" t="str">
        <f t="shared" si="63"/>
        <v xml:space="preserve"> </v>
      </c>
      <c r="W348" s="636" t="str">
        <f t="shared" si="64"/>
        <v xml:space="preserve"> </v>
      </c>
      <c r="X348" s="636" t="str">
        <f t="shared" si="65"/>
        <v/>
      </c>
      <c r="Y348" s="636" t="str">
        <f t="shared" si="66"/>
        <v xml:space="preserve"> </v>
      </c>
      <c r="Z348" s="636" t="str">
        <f t="shared" si="67"/>
        <v xml:space="preserve"> </v>
      </c>
      <c r="AA348" s="636" t="str">
        <f t="shared" si="68"/>
        <v xml:space="preserve"> </v>
      </c>
      <c r="AB348" s="637" t="str">
        <f t="shared" si="69"/>
        <v xml:space="preserve"> </v>
      </c>
      <c r="AH348" s="38">
        <f t="shared" si="70"/>
        <v>0</v>
      </c>
      <c r="AK348" s="38">
        <f t="shared" si="71"/>
        <v>0</v>
      </c>
    </row>
    <row r="349" spans="1:37" x14ac:dyDescent="0.25">
      <c r="A349" s="638"/>
      <c r="B349" s="639"/>
      <c r="C349" s="626"/>
      <c r="D349" s="638"/>
      <c r="E349" s="640"/>
      <c r="F349" s="640"/>
      <c r="G349" s="640"/>
      <c r="H349" s="624"/>
      <c r="I349" s="624"/>
      <c r="J349" s="629"/>
      <c r="K349" s="629"/>
      <c r="L349" s="642"/>
      <c r="M349" s="642"/>
      <c r="N349" s="640"/>
      <c r="O349" s="632" t="str">
        <f t="shared" si="60"/>
        <v/>
      </c>
      <c r="P349" s="640"/>
      <c r="Q349" s="643"/>
      <c r="R349" s="643"/>
      <c r="S349" s="634" t="str">
        <f t="shared" si="61"/>
        <v/>
      </c>
      <c r="T349" s="634" t="str">
        <f t="shared" si="62"/>
        <v/>
      </c>
      <c r="U349" s="644"/>
      <c r="V349" s="636" t="str">
        <f t="shared" si="63"/>
        <v xml:space="preserve"> </v>
      </c>
      <c r="W349" s="636" t="str">
        <f t="shared" si="64"/>
        <v xml:space="preserve"> </v>
      </c>
      <c r="X349" s="636" t="str">
        <f t="shared" si="65"/>
        <v/>
      </c>
      <c r="Y349" s="636" t="str">
        <f t="shared" si="66"/>
        <v xml:space="preserve"> </v>
      </c>
      <c r="Z349" s="636" t="str">
        <f t="shared" si="67"/>
        <v xml:space="preserve"> </v>
      </c>
      <c r="AA349" s="636" t="str">
        <f t="shared" si="68"/>
        <v xml:space="preserve"> </v>
      </c>
      <c r="AB349" s="637" t="str">
        <f t="shared" si="69"/>
        <v xml:space="preserve"> </v>
      </c>
      <c r="AH349" s="38">
        <f t="shared" si="70"/>
        <v>0</v>
      </c>
      <c r="AK349" s="38">
        <f t="shared" si="71"/>
        <v>0</v>
      </c>
    </row>
    <row r="350" spans="1:37" x14ac:dyDescent="0.25">
      <c r="A350" s="638"/>
      <c r="B350" s="639"/>
      <c r="C350" s="626"/>
      <c r="D350" s="638"/>
      <c r="E350" s="640"/>
      <c r="F350" s="640"/>
      <c r="G350" s="640"/>
      <c r="H350" s="624"/>
      <c r="I350" s="624"/>
      <c r="J350" s="629"/>
      <c r="K350" s="629"/>
      <c r="L350" s="642"/>
      <c r="M350" s="642"/>
      <c r="N350" s="640"/>
      <c r="O350" s="632" t="str">
        <f t="shared" si="60"/>
        <v/>
      </c>
      <c r="P350" s="640"/>
      <c r="Q350" s="643"/>
      <c r="R350" s="643"/>
      <c r="S350" s="634" t="str">
        <f t="shared" si="61"/>
        <v/>
      </c>
      <c r="T350" s="634" t="str">
        <f t="shared" si="62"/>
        <v/>
      </c>
      <c r="U350" s="644"/>
      <c r="V350" s="636" t="str">
        <f t="shared" si="63"/>
        <v xml:space="preserve"> </v>
      </c>
      <c r="W350" s="636" t="str">
        <f t="shared" si="64"/>
        <v xml:space="preserve"> </v>
      </c>
      <c r="X350" s="636" t="str">
        <f t="shared" si="65"/>
        <v/>
      </c>
      <c r="Y350" s="636" t="str">
        <f t="shared" si="66"/>
        <v xml:space="preserve"> </v>
      </c>
      <c r="Z350" s="636" t="str">
        <f t="shared" si="67"/>
        <v xml:space="preserve"> </v>
      </c>
      <c r="AA350" s="636" t="str">
        <f t="shared" si="68"/>
        <v xml:space="preserve"> </v>
      </c>
      <c r="AB350" s="637" t="str">
        <f t="shared" si="69"/>
        <v xml:space="preserve"> </v>
      </c>
      <c r="AH350" s="38">
        <f t="shared" si="70"/>
        <v>0</v>
      </c>
      <c r="AK350" s="38">
        <f t="shared" si="71"/>
        <v>0</v>
      </c>
    </row>
    <row r="351" spans="1:37" x14ac:dyDescent="0.25">
      <c r="A351" s="638"/>
      <c r="B351" s="639"/>
      <c r="C351" s="626"/>
      <c r="D351" s="638"/>
      <c r="E351" s="640"/>
      <c r="F351" s="640"/>
      <c r="G351" s="640"/>
      <c r="H351" s="624"/>
      <c r="I351" s="624"/>
      <c r="J351" s="629"/>
      <c r="K351" s="629"/>
      <c r="L351" s="642"/>
      <c r="M351" s="642"/>
      <c r="N351" s="640"/>
      <c r="O351" s="632" t="str">
        <f t="shared" si="60"/>
        <v/>
      </c>
      <c r="P351" s="640"/>
      <c r="Q351" s="643"/>
      <c r="R351" s="643"/>
      <c r="S351" s="634" t="str">
        <f t="shared" si="61"/>
        <v/>
      </c>
      <c r="T351" s="634" t="str">
        <f t="shared" si="62"/>
        <v/>
      </c>
      <c r="U351" s="644"/>
      <c r="V351" s="636" t="str">
        <f t="shared" si="63"/>
        <v xml:space="preserve"> </v>
      </c>
      <c r="W351" s="636" t="str">
        <f t="shared" si="64"/>
        <v xml:space="preserve"> </v>
      </c>
      <c r="X351" s="636" t="str">
        <f t="shared" si="65"/>
        <v/>
      </c>
      <c r="Y351" s="636" t="str">
        <f t="shared" si="66"/>
        <v xml:space="preserve"> </v>
      </c>
      <c r="Z351" s="636" t="str">
        <f t="shared" si="67"/>
        <v xml:space="preserve"> </v>
      </c>
      <c r="AA351" s="636" t="str">
        <f t="shared" si="68"/>
        <v xml:space="preserve"> </v>
      </c>
      <c r="AB351" s="637" t="str">
        <f t="shared" si="69"/>
        <v xml:space="preserve"> </v>
      </c>
      <c r="AH351" s="38">
        <f t="shared" si="70"/>
        <v>0</v>
      </c>
      <c r="AK351" s="38">
        <f t="shared" si="71"/>
        <v>0</v>
      </c>
    </row>
    <row r="352" spans="1:37" x14ac:dyDescent="0.25">
      <c r="A352" s="638"/>
      <c r="B352" s="639"/>
      <c r="C352" s="626"/>
      <c r="D352" s="638"/>
      <c r="E352" s="640"/>
      <c r="F352" s="640"/>
      <c r="G352" s="640"/>
      <c r="H352" s="624"/>
      <c r="I352" s="624"/>
      <c r="J352" s="629"/>
      <c r="K352" s="629"/>
      <c r="L352" s="642"/>
      <c r="M352" s="642"/>
      <c r="N352" s="640"/>
      <c r="O352" s="632" t="str">
        <f t="shared" si="60"/>
        <v/>
      </c>
      <c r="P352" s="640"/>
      <c r="Q352" s="643"/>
      <c r="R352" s="643"/>
      <c r="S352" s="634" t="str">
        <f t="shared" si="61"/>
        <v/>
      </c>
      <c r="T352" s="634" t="str">
        <f t="shared" si="62"/>
        <v/>
      </c>
      <c r="U352" s="644"/>
      <c r="V352" s="636" t="str">
        <f t="shared" si="63"/>
        <v xml:space="preserve"> </v>
      </c>
      <c r="W352" s="636" t="str">
        <f t="shared" si="64"/>
        <v xml:space="preserve"> </v>
      </c>
      <c r="X352" s="636" t="str">
        <f t="shared" si="65"/>
        <v/>
      </c>
      <c r="Y352" s="636" t="str">
        <f t="shared" si="66"/>
        <v xml:space="preserve"> </v>
      </c>
      <c r="Z352" s="636" t="str">
        <f t="shared" si="67"/>
        <v xml:space="preserve"> </v>
      </c>
      <c r="AA352" s="636" t="str">
        <f t="shared" si="68"/>
        <v xml:space="preserve"> </v>
      </c>
      <c r="AB352" s="637" t="str">
        <f t="shared" si="69"/>
        <v xml:space="preserve"> </v>
      </c>
      <c r="AH352" s="38">
        <f t="shared" si="70"/>
        <v>0</v>
      </c>
      <c r="AK352" s="38">
        <f t="shared" si="71"/>
        <v>0</v>
      </c>
    </row>
    <row r="353" spans="1:37" x14ac:dyDescent="0.25">
      <c r="A353" s="638"/>
      <c r="B353" s="639"/>
      <c r="C353" s="626"/>
      <c r="D353" s="638"/>
      <c r="E353" s="640"/>
      <c r="F353" s="640"/>
      <c r="G353" s="640"/>
      <c r="H353" s="624"/>
      <c r="I353" s="624"/>
      <c r="J353" s="629"/>
      <c r="K353" s="629"/>
      <c r="L353" s="642"/>
      <c r="M353" s="642"/>
      <c r="N353" s="640"/>
      <c r="O353" s="632" t="str">
        <f t="shared" si="60"/>
        <v/>
      </c>
      <c r="P353" s="640"/>
      <c r="Q353" s="643"/>
      <c r="R353" s="643"/>
      <c r="S353" s="634" t="str">
        <f t="shared" si="61"/>
        <v/>
      </c>
      <c r="T353" s="634" t="str">
        <f t="shared" si="62"/>
        <v/>
      </c>
      <c r="U353" s="644"/>
      <c r="V353" s="636" t="str">
        <f t="shared" si="63"/>
        <v xml:space="preserve"> </v>
      </c>
      <c r="W353" s="636" t="str">
        <f t="shared" si="64"/>
        <v xml:space="preserve"> </v>
      </c>
      <c r="X353" s="636" t="str">
        <f t="shared" si="65"/>
        <v/>
      </c>
      <c r="Y353" s="636" t="str">
        <f t="shared" si="66"/>
        <v xml:space="preserve"> </v>
      </c>
      <c r="Z353" s="636" t="str">
        <f t="shared" si="67"/>
        <v xml:space="preserve"> </v>
      </c>
      <c r="AA353" s="636" t="str">
        <f t="shared" si="68"/>
        <v xml:space="preserve"> </v>
      </c>
      <c r="AB353" s="637" t="str">
        <f t="shared" si="69"/>
        <v xml:space="preserve"> </v>
      </c>
      <c r="AH353" s="38">
        <f t="shared" si="70"/>
        <v>0</v>
      </c>
      <c r="AK353" s="38">
        <f t="shared" si="71"/>
        <v>0</v>
      </c>
    </row>
    <row r="354" spans="1:37" x14ac:dyDescent="0.25">
      <c r="A354" s="638"/>
      <c r="B354" s="639"/>
      <c r="C354" s="626"/>
      <c r="D354" s="638"/>
      <c r="E354" s="640"/>
      <c r="F354" s="640"/>
      <c r="G354" s="640"/>
      <c r="H354" s="624"/>
      <c r="I354" s="624"/>
      <c r="J354" s="629"/>
      <c r="K354" s="629"/>
      <c r="L354" s="642"/>
      <c r="M354" s="642"/>
      <c r="N354" s="640"/>
      <c r="O354" s="632" t="str">
        <f t="shared" si="60"/>
        <v/>
      </c>
      <c r="P354" s="640"/>
      <c r="Q354" s="643"/>
      <c r="R354" s="643"/>
      <c r="S354" s="634" t="str">
        <f t="shared" si="61"/>
        <v/>
      </c>
      <c r="T354" s="634" t="str">
        <f t="shared" si="62"/>
        <v/>
      </c>
      <c r="U354" s="644"/>
      <c r="V354" s="636" t="str">
        <f t="shared" si="63"/>
        <v xml:space="preserve"> </v>
      </c>
      <c r="W354" s="636" t="str">
        <f t="shared" si="64"/>
        <v xml:space="preserve"> </v>
      </c>
      <c r="X354" s="636" t="str">
        <f t="shared" si="65"/>
        <v/>
      </c>
      <c r="Y354" s="636" t="str">
        <f t="shared" si="66"/>
        <v xml:space="preserve"> </v>
      </c>
      <c r="Z354" s="636" t="str">
        <f t="shared" si="67"/>
        <v xml:space="preserve"> </v>
      </c>
      <c r="AA354" s="636" t="str">
        <f t="shared" si="68"/>
        <v xml:space="preserve"> </v>
      </c>
      <c r="AB354" s="637" t="str">
        <f t="shared" si="69"/>
        <v xml:space="preserve"> </v>
      </c>
      <c r="AH354" s="38">
        <f t="shared" si="70"/>
        <v>0</v>
      </c>
      <c r="AK354" s="38">
        <f t="shared" si="71"/>
        <v>0</v>
      </c>
    </row>
    <row r="355" spans="1:37" x14ac:dyDescent="0.25">
      <c r="A355" s="638"/>
      <c r="B355" s="639"/>
      <c r="C355" s="626"/>
      <c r="D355" s="638"/>
      <c r="E355" s="640"/>
      <c r="F355" s="640"/>
      <c r="G355" s="640"/>
      <c r="H355" s="624"/>
      <c r="I355" s="624"/>
      <c r="J355" s="629"/>
      <c r="K355" s="629"/>
      <c r="L355" s="642"/>
      <c r="M355" s="642"/>
      <c r="N355" s="640"/>
      <c r="O355" s="632" t="str">
        <f t="shared" si="60"/>
        <v/>
      </c>
      <c r="P355" s="640"/>
      <c r="Q355" s="643"/>
      <c r="R355" s="643"/>
      <c r="S355" s="634" t="str">
        <f t="shared" si="61"/>
        <v/>
      </c>
      <c r="T355" s="634" t="str">
        <f t="shared" si="62"/>
        <v/>
      </c>
      <c r="U355" s="644"/>
      <c r="V355" s="636" t="str">
        <f t="shared" si="63"/>
        <v xml:space="preserve"> </v>
      </c>
      <c r="W355" s="636" t="str">
        <f t="shared" si="64"/>
        <v xml:space="preserve"> </v>
      </c>
      <c r="X355" s="636" t="str">
        <f t="shared" si="65"/>
        <v/>
      </c>
      <c r="Y355" s="636" t="str">
        <f t="shared" si="66"/>
        <v xml:space="preserve"> </v>
      </c>
      <c r="Z355" s="636" t="str">
        <f t="shared" si="67"/>
        <v xml:space="preserve"> </v>
      </c>
      <c r="AA355" s="636" t="str">
        <f t="shared" si="68"/>
        <v xml:space="preserve"> </v>
      </c>
      <c r="AB355" s="637" t="str">
        <f t="shared" si="69"/>
        <v xml:space="preserve"> </v>
      </c>
      <c r="AH355" s="38">
        <f t="shared" si="70"/>
        <v>0</v>
      </c>
      <c r="AK355" s="38">
        <f t="shared" si="71"/>
        <v>0</v>
      </c>
    </row>
    <row r="356" spans="1:37" x14ac:dyDescent="0.25">
      <c r="A356" s="638"/>
      <c r="B356" s="639"/>
      <c r="C356" s="626"/>
      <c r="D356" s="638"/>
      <c r="E356" s="640"/>
      <c r="F356" s="640"/>
      <c r="G356" s="640"/>
      <c r="H356" s="624"/>
      <c r="I356" s="624"/>
      <c r="J356" s="629"/>
      <c r="K356" s="629"/>
      <c r="L356" s="642"/>
      <c r="M356" s="642"/>
      <c r="N356" s="640"/>
      <c r="O356" s="632" t="str">
        <f t="shared" si="60"/>
        <v/>
      </c>
      <c r="P356" s="640"/>
      <c r="Q356" s="643"/>
      <c r="R356" s="643"/>
      <c r="S356" s="634" t="str">
        <f t="shared" si="61"/>
        <v/>
      </c>
      <c r="T356" s="634" t="str">
        <f t="shared" si="62"/>
        <v/>
      </c>
      <c r="U356" s="644"/>
      <c r="V356" s="636" t="str">
        <f t="shared" si="63"/>
        <v xml:space="preserve"> </v>
      </c>
      <c r="W356" s="636" t="str">
        <f t="shared" si="64"/>
        <v xml:space="preserve"> </v>
      </c>
      <c r="X356" s="636" t="str">
        <f t="shared" si="65"/>
        <v/>
      </c>
      <c r="Y356" s="636" t="str">
        <f t="shared" si="66"/>
        <v xml:space="preserve"> </v>
      </c>
      <c r="Z356" s="636" t="str">
        <f t="shared" si="67"/>
        <v xml:space="preserve"> </v>
      </c>
      <c r="AA356" s="636" t="str">
        <f t="shared" si="68"/>
        <v xml:space="preserve"> </v>
      </c>
      <c r="AB356" s="637" t="str">
        <f t="shared" si="69"/>
        <v xml:space="preserve"> </v>
      </c>
      <c r="AH356" s="38">
        <f t="shared" si="70"/>
        <v>0</v>
      </c>
      <c r="AK356" s="38">
        <f t="shared" si="71"/>
        <v>0</v>
      </c>
    </row>
    <row r="357" spans="1:37" x14ac:dyDescent="0.25">
      <c r="A357" s="638"/>
      <c r="B357" s="639"/>
      <c r="C357" s="626"/>
      <c r="D357" s="638"/>
      <c r="E357" s="640"/>
      <c r="F357" s="640"/>
      <c r="G357" s="640"/>
      <c r="H357" s="624"/>
      <c r="I357" s="624"/>
      <c r="J357" s="629"/>
      <c r="K357" s="629"/>
      <c r="L357" s="642"/>
      <c r="M357" s="642"/>
      <c r="N357" s="640"/>
      <c r="O357" s="632" t="str">
        <f t="shared" si="60"/>
        <v/>
      </c>
      <c r="P357" s="640"/>
      <c r="Q357" s="643"/>
      <c r="R357" s="643"/>
      <c r="S357" s="634" t="str">
        <f t="shared" si="61"/>
        <v/>
      </c>
      <c r="T357" s="634" t="str">
        <f t="shared" si="62"/>
        <v/>
      </c>
      <c r="U357" s="644"/>
      <c r="V357" s="636" t="str">
        <f t="shared" si="63"/>
        <v xml:space="preserve"> </v>
      </c>
      <c r="W357" s="636" t="str">
        <f t="shared" si="64"/>
        <v xml:space="preserve"> </v>
      </c>
      <c r="X357" s="636" t="str">
        <f t="shared" si="65"/>
        <v/>
      </c>
      <c r="Y357" s="636" t="str">
        <f t="shared" si="66"/>
        <v xml:space="preserve"> </v>
      </c>
      <c r="Z357" s="636" t="str">
        <f t="shared" si="67"/>
        <v xml:space="preserve"> </v>
      </c>
      <c r="AA357" s="636" t="str">
        <f t="shared" si="68"/>
        <v xml:space="preserve"> </v>
      </c>
      <c r="AB357" s="637" t="str">
        <f t="shared" si="69"/>
        <v xml:space="preserve"> </v>
      </c>
      <c r="AH357" s="38">
        <f t="shared" si="70"/>
        <v>0</v>
      </c>
      <c r="AK357" s="38">
        <f t="shared" si="71"/>
        <v>0</v>
      </c>
    </row>
    <row r="358" spans="1:37" x14ac:dyDescent="0.25">
      <c r="A358" s="638"/>
      <c r="B358" s="639"/>
      <c r="C358" s="626"/>
      <c r="D358" s="638"/>
      <c r="E358" s="640"/>
      <c r="F358" s="640"/>
      <c r="G358" s="640"/>
      <c r="H358" s="624"/>
      <c r="I358" s="624"/>
      <c r="J358" s="629"/>
      <c r="K358" s="629"/>
      <c r="L358" s="642"/>
      <c r="M358" s="642"/>
      <c r="N358" s="640"/>
      <c r="O358" s="632" t="str">
        <f t="shared" si="60"/>
        <v/>
      </c>
      <c r="P358" s="640"/>
      <c r="Q358" s="643"/>
      <c r="R358" s="643"/>
      <c r="S358" s="634" t="str">
        <f t="shared" si="61"/>
        <v/>
      </c>
      <c r="T358" s="634" t="str">
        <f t="shared" si="62"/>
        <v/>
      </c>
      <c r="U358" s="644"/>
      <c r="V358" s="636" t="str">
        <f t="shared" si="63"/>
        <v xml:space="preserve"> </v>
      </c>
      <c r="W358" s="636" t="str">
        <f t="shared" si="64"/>
        <v xml:space="preserve"> </v>
      </c>
      <c r="X358" s="636" t="str">
        <f t="shared" si="65"/>
        <v/>
      </c>
      <c r="Y358" s="636" t="str">
        <f t="shared" si="66"/>
        <v xml:space="preserve"> </v>
      </c>
      <c r="Z358" s="636" t="str">
        <f t="shared" si="67"/>
        <v xml:space="preserve"> </v>
      </c>
      <c r="AA358" s="636" t="str">
        <f t="shared" si="68"/>
        <v xml:space="preserve"> </v>
      </c>
      <c r="AB358" s="637" t="str">
        <f t="shared" si="69"/>
        <v xml:space="preserve"> </v>
      </c>
      <c r="AH358" s="38">
        <f t="shared" si="70"/>
        <v>0</v>
      </c>
      <c r="AK358" s="38">
        <f t="shared" si="71"/>
        <v>0</v>
      </c>
    </row>
    <row r="359" spans="1:37" x14ac:dyDescent="0.25">
      <c r="A359" s="638"/>
      <c r="B359" s="639"/>
      <c r="C359" s="626"/>
      <c r="D359" s="638"/>
      <c r="E359" s="640"/>
      <c r="F359" s="640"/>
      <c r="G359" s="640"/>
      <c r="H359" s="624"/>
      <c r="I359" s="624"/>
      <c r="J359" s="629"/>
      <c r="K359" s="629"/>
      <c r="L359" s="642"/>
      <c r="M359" s="642"/>
      <c r="N359" s="640"/>
      <c r="O359" s="632" t="str">
        <f t="shared" si="60"/>
        <v/>
      </c>
      <c r="P359" s="640"/>
      <c r="Q359" s="643"/>
      <c r="R359" s="643"/>
      <c r="S359" s="634" t="str">
        <f t="shared" si="61"/>
        <v/>
      </c>
      <c r="T359" s="634" t="str">
        <f t="shared" si="62"/>
        <v/>
      </c>
      <c r="U359" s="644"/>
      <c r="V359" s="636" t="str">
        <f t="shared" si="63"/>
        <v xml:space="preserve"> </v>
      </c>
      <c r="W359" s="636" t="str">
        <f t="shared" si="64"/>
        <v xml:space="preserve"> </v>
      </c>
      <c r="X359" s="636" t="str">
        <f t="shared" si="65"/>
        <v/>
      </c>
      <c r="Y359" s="636" t="str">
        <f t="shared" si="66"/>
        <v xml:space="preserve"> </v>
      </c>
      <c r="Z359" s="636" t="str">
        <f t="shared" si="67"/>
        <v xml:space="preserve"> </v>
      </c>
      <c r="AA359" s="636" t="str">
        <f t="shared" si="68"/>
        <v xml:space="preserve"> </v>
      </c>
      <c r="AB359" s="637" t="str">
        <f t="shared" si="69"/>
        <v xml:space="preserve"> </v>
      </c>
      <c r="AH359" s="38">
        <f t="shared" si="70"/>
        <v>0</v>
      </c>
      <c r="AK359" s="38">
        <f t="shared" si="71"/>
        <v>0</v>
      </c>
    </row>
    <row r="360" spans="1:37" x14ac:dyDescent="0.25">
      <c r="A360" s="638"/>
      <c r="B360" s="639"/>
      <c r="C360" s="626"/>
      <c r="D360" s="638"/>
      <c r="E360" s="640"/>
      <c r="F360" s="640"/>
      <c r="G360" s="640"/>
      <c r="H360" s="624"/>
      <c r="I360" s="624"/>
      <c r="J360" s="629"/>
      <c r="K360" s="629"/>
      <c r="L360" s="642"/>
      <c r="M360" s="642"/>
      <c r="N360" s="640"/>
      <c r="O360" s="632" t="str">
        <f t="shared" si="60"/>
        <v/>
      </c>
      <c r="P360" s="640"/>
      <c r="Q360" s="643"/>
      <c r="R360" s="643"/>
      <c r="S360" s="634" t="str">
        <f t="shared" si="61"/>
        <v/>
      </c>
      <c r="T360" s="634" t="str">
        <f t="shared" si="62"/>
        <v/>
      </c>
      <c r="U360" s="644"/>
      <c r="V360" s="636" t="str">
        <f t="shared" si="63"/>
        <v xml:space="preserve"> </v>
      </c>
      <c r="W360" s="636" t="str">
        <f t="shared" si="64"/>
        <v xml:space="preserve"> </v>
      </c>
      <c r="X360" s="636" t="str">
        <f t="shared" si="65"/>
        <v/>
      </c>
      <c r="Y360" s="636" t="str">
        <f t="shared" si="66"/>
        <v xml:space="preserve"> </v>
      </c>
      <c r="Z360" s="636" t="str">
        <f t="shared" si="67"/>
        <v xml:space="preserve"> </v>
      </c>
      <c r="AA360" s="636" t="str">
        <f t="shared" si="68"/>
        <v xml:space="preserve"> </v>
      </c>
      <c r="AB360" s="637" t="str">
        <f t="shared" si="69"/>
        <v xml:space="preserve"> </v>
      </c>
      <c r="AH360" s="38">
        <f t="shared" si="70"/>
        <v>0</v>
      </c>
      <c r="AK360" s="38">
        <f t="shared" si="71"/>
        <v>0</v>
      </c>
    </row>
    <row r="361" spans="1:37" x14ac:dyDescent="0.25">
      <c r="A361" s="638"/>
      <c r="B361" s="639"/>
      <c r="C361" s="626"/>
      <c r="D361" s="638"/>
      <c r="E361" s="640"/>
      <c r="F361" s="640"/>
      <c r="G361" s="640"/>
      <c r="H361" s="624"/>
      <c r="I361" s="624"/>
      <c r="J361" s="629"/>
      <c r="K361" s="629"/>
      <c r="L361" s="642"/>
      <c r="M361" s="642"/>
      <c r="N361" s="640"/>
      <c r="O361" s="632" t="str">
        <f t="shared" si="60"/>
        <v/>
      </c>
      <c r="P361" s="640"/>
      <c r="Q361" s="643"/>
      <c r="R361" s="643"/>
      <c r="S361" s="634" t="str">
        <f t="shared" si="61"/>
        <v/>
      </c>
      <c r="T361" s="634" t="str">
        <f t="shared" si="62"/>
        <v/>
      </c>
      <c r="U361" s="644"/>
      <c r="V361" s="636" t="str">
        <f t="shared" si="63"/>
        <v xml:space="preserve"> </v>
      </c>
      <c r="W361" s="636" t="str">
        <f t="shared" si="64"/>
        <v xml:space="preserve"> </v>
      </c>
      <c r="X361" s="636" t="str">
        <f t="shared" si="65"/>
        <v/>
      </c>
      <c r="Y361" s="636" t="str">
        <f t="shared" si="66"/>
        <v xml:space="preserve"> </v>
      </c>
      <c r="Z361" s="636" t="str">
        <f t="shared" si="67"/>
        <v xml:space="preserve"> </v>
      </c>
      <c r="AA361" s="636" t="str">
        <f t="shared" si="68"/>
        <v xml:space="preserve"> </v>
      </c>
      <c r="AB361" s="637" t="str">
        <f t="shared" si="69"/>
        <v xml:space="preserve"> </v>
      </c>
      <c r="AH361" s="38">
        <f t="shared" si="70"/>
        <v>0</v>
      </c>
      <c r="AK361" s="38">
        <f t="shared" si="71"/>
        <v>0</v>
      </c>
    </row>
    <row r="362" spans="1:37" x14ac:dyDescent="0.25">
      <c r="A362" s="638"/>
      <c r="B362" s="639"/>
      <c r="C362" s="626"/>
      <c r="D362" s="638"/>
      <c r="E362" s="640"/>
      <c r="F362" s="640"/>
      <c r="G362" s="640"/>
      <c r="H362" s="624"/>
      <c r="I362" s="624"/>
      <c r="J362" s="629"/>
      <c r="K362" s="629"/>
      <c r="L362" s="642"/>
      <c r="M362" s="642"/>
      <c r="N362" s="640"/>
      <c r="O362" s="632" t="str">
        <f t="shared" si="60"/>
        <v/>
      </c>
      <c r="P362" s="640"/>
      <c r="Q362" s="643"/>
      <c r="R362" s="643"/>
      <c r="S362" s="634" t="str">
        <f t="shared" si="61"/>
        <v/>
      </c>
      <c r="T362" s="634" t="str">
        <f t="shared" si="62"/>
        <v/>
      </c>
      <c r="U362" s="644"/>
      <c r="V362" s="636" t="str">
        <f t="shared" si="63"/>
        <v xml:space="preserve"> </v>
      </c>
      <c r="W362" s="636" t="str">
        <f t="shared" si="64"/>
        <v xml:space="preserve"> </v>
      </c>
      <c r="X362" s="636" t="str">
        <f t="shared" si="65"/>
        <v/>
      </c>
      <c r="Y362" s="636" t="str">
        <f t="shared" si="66"/>
        <v xml:space="preserve"> </v>
      </c>
      <c r="Z362" s="636" t="str">
        <f t="shared" si="67"/>
        <v xml:space="preserve"> </v>
      </c>
      <c r="AA362" s="636" t="str">
        <f t="shared" si="68"/>
        <v xml:space="preserve"> </v>
      </c>
      <c r="AB362" s="637" t="str">
        <f t="shared" si="69"/>
        <v xml:space="preserve"> </v>
      </c>
      <c r="AH362" s="38">
        <f t="shared" si="70"/>
        <v>0</v>
      </c>
      <c r="AK362" s="38">
        <f t="shared" si="71"/>
        <v>0</v>
      </c>
    </row>
    <row r="363" spans="1:37" x14ac:dyDescent="0.25">
      <c r="A363" s="638"/>
      <c r="B363" s="639"/>
      <c r="C363" s="626"/>
      <c r="D363" s="638"/>
      <c r="E363" s="640"/>
      <c r="F363" s="640"/>
      <c r="G363" s="640"/>
      <c r="H363" s="624"/>
      <c r="I363" s="624"/>
      <c r="J363" s="629"/>
      <c r="K363" s="629"/>
      <c r="L363" s="642"/>
      <c r="M363" s="642"/>
      <c r="N363" s="640"/>
      <c r="O363" s="632" t="str">
        <f t="shared" si="60"/>
        <v/>
      </c>
      <c r="P363" s="640"/>
      <c r="Q363" s="643"/>
      <c r="R363" s="643"/>
      <c r="S363" s="634" t="str">
        <f t="shared" si="61"/>
        <v/>
      </c>
      <c r="T363" s="634" t="str">
        <f t="shared" si="62"/>
        <v/>
      </c>
      <c r="U363" s="644"/>
      <c r="V363" s="636" t="str">
        <f t="shared" si="63"/>
        <v xml:space="preserve"> </v>
      </c>
      <c r="W363" s="636" t="str">
        <f t="shared" si="64"/>
        <v xml:space="preserve"> </v>
      </c>
      <c r="X363" s="636" t="str">
        <f t="shared" si="65"/>
        <v/>
      </c>
      <c r="Y363" s="636" t="str">
        <f t="shared" si="66"/>
        <v xml:space="preserve"> </v>
      </c>
      <c r="Z363" s="636" t="str">
        <f t="shared" si="67"/>
        <v xml:space="preserve"> </v>
      </c>
      <c r="AA363" s="636" t="str">
        <f t="shared" si="68"/>
        <v xml:space="preserve"> </v>
      </c>
      <c r="AB363" s="637" t="str">
        <f t="shared" si="69"/>
        <v xml:space="preserve"> </v>
      </c>
      <c r="AH363" s="38">
        <f t="shared" si="70"/>
        <v>0</v>
      </c>
      <c r="AK363" s="38">
        <f t="shared" si="71"/>
        <v>0</v>
      </c>
    </row>
    <row r="364" spans="1:37" x14ac:dyDescent="0.25">
      <c r="A364" s="638"/>
      <c r="B364" s="639"/>
      <c r="C364" s="626"/>
      <c r="D364" s="638"/>
      <c r="E364" s="640"/>
      <c r="F364" s="640"/>
      <c r="G364" s="640"/>
      <c r="H364" s="624"/>
      <c r="I364" s="624"/>
      <c r="J364" s="629"/>
      <c r="K364" s="629"/>
      <c r="L364" s="642"/>
      <c r="M364" s="642"/>
      <c r="N364" s="640"/>
      <c r="O364" s="632" t="str">
        <f t="shared" si="60"/>
        <v/>
      </c>
      <c r="P364" s="640"/>
      <c r="Q364" s="643"/>
      <c r="R364" s="643"/>
      <c r="S364" s="634" t="str">
        <f t="shared" si="61"/>
        <v/>
      </c>
      <c r="T364" s="634" t="str">
        <f t="shared" si="62"/>
        <v/>
      </c>
      <c r="U364" s="644"/>
      <c r="V364" s="636" t="str">
        <f t="shared" si="63"/>
        <v xml:space="preserve"> </v>
      </c>
      <c r="W364" s="636" t="str">
        <f t="shared" si="64"/>
        <v xml:space="preserve"> </v>
      </c>
      <c r="X364" s="636" t="str">
        <f t="shared" si="65"/>
        <v/>
      </c>
      <c r="Y364" s="636" t="str">
        <f t="shared" si="66"/>
        <v xml:space="preserve"> </v>
      </c>
      <c r="Z364" s="636" t="str">
        <f t="shared" si="67"/>
        <v xml:space="preserve"> </v>
      </c>
      <c r="AA364" s="636" t="str">
        <f t="shared" si="68"/>
        <v xml:space="preserve"> </v>
      </c>
      <c r="AB364" s="637" t="str">
        <f t="shared" si="69"/>
        <v xml:space="preserve"> </v>
      </c>
      <c r="AH364" s="38">
        <f t="shared" si="70"/>
        <v>0</v>
      </c>
      <c r="AK364" s="38">
        <f t="shared" si="71"/>
        <v>0</v>
      </c>
    </row>
    <row r="365" spans="1:37" x14ac:dyDescent="0.25">
      <c r="A365" s="638"/>
      <c r="B365" s="639"/>
      <c r="C365" s="626"/>
      <c r="D365" s="638"/>
      <c r="E365" s="640"/>
      <c r="F365" s="640"/>
      <c r="G365" s="640"/>
      <c r="H365" s="624"/>
      <c r="I365" s="624"/>
      <c r="J365" s="629"/>
      <c r="K365" s="629"/>
      <c r="L365" s="642"/>
      <c r="M365" s="642"/>
      <c r="N365" s="640"/>
      <c r="O365" s="632" t="str">
        <f t="shared" si="60"/>
        <v/>
      </c>
      <c r="P365" s="640"/>
      <c r="Q365" s="643"/>
      <c r="R365" s="643"/>
      <c r="S365" s="634" t="str">
        <f t="shared" si="61"/>
        <v/>
      </c>
      <c r="T365" s="634" t="str">
        <f t="shared" si="62"/>
        <v/>
      </c>
      <c r="U365" s="644"/>
      <c r="V365" s="636" t="str">
        <f t="shared" si="63"/>
        <v xml:space="preserve"> </v>
      </c>
      <c r="W365" s="636" t="str">
        <f t="shared" si="64"/>
        <v xml:space="preserve"> </v>
      </c>
      <c r="X365" s="636" t="str">
        <f t="shared" si="65"/>
        <v/>
      </c>
      <c r="Y365" s="636" t="str">
        <f t="shared" si="66"/>
        <v xml:space="preserve"> </v>
      </c>
      <c r="Z365" s="636" t="str">
        <f t="shared" si="67"/>
        <v xml:space="preserve"> </v>
      </c>
      <c r="AA365" s="636" t="str">
        <f t="shared" si="68"/>
        <v xml:space="preserve"> </v>
      </c>
      <c r="AB365" s="637" t="str">
        <f t="shared" si="69"/>
        <v xml:space="preserve"> </v>
      </c>
      <c r="AH365" s="38">
        <f t="shared" si="70"/>
        <v>0</v>
      </c>
      <c r="AK365" s="38">
        <f t="shared" si="71"/>
        <v>0</v>
      </c>
    </row>
    <row r="366" spans="1:37" x14ac:dyDescent="0.25">
      <c r="A366" s="638"/>
      <c r="B366" s="639"/>
      <c r="C366" s="626"/>
      <c r="D366" s="638"/>
      <c r="E366" s="640"/>
      <c r="F366" s="640"/>
      <c r="G366" s="640"/>
      <c r="H366" s="624"/>
      <c r="I366" s="624"/>
      <c r="J366" s="629"/>
      <c r="K366" s="629"/>
      <c r="L366" s="642"/>
      <c r="M366" s="642"/>
      <c r="N366" s="640"/>
      <c r="O366" s="632" t="str">
        <f t="shared" si="60"/>
        <v/>
      </c>
      <c r="P366" s="640"/>
      <c r="Q366" s="643"/>
      <c r="R366" s="643"/>
      <c r="S366" s="634" t="str">
        <f t="shared" si="61"/>
        <v/>
      </c>
      <c r="T366" s="634" t="str">
        <f t="shared" si="62"/>
        <v/>
      </c>
      <c r="U366" s="644"/>
      <c r="V366" s="636" t="str">
        <f t="shared" si="63"/>
        <v xml:space="preserve"> </v>
      </c>
      <c r="W366" s="636" t="str">
        <f t="shared" si="64"/>
        <v xml:space="preserve"> </v>
      </c>
      <c r="X366" s="636" t="str">
        <f t="shared" si="65"/>
        <v/>
      </c>
      <c r="Y366" s="636" t="str">
        <f t="shared" si="66"/>
        <v xml:space="preserve"> </v>
      </c>
      <c r="Z366" s="636" t="str">
        <f t="shared" si="67"/>
        <v xml:space="preserve"> </v>
      </c>
      <c r="AA366" s="636" t="str">
        <f t="shared" si="68"/>
        <v xml:space="preserve"> </v>
      </c>
      <c r="AB366" s="637" t="str">
        <f t="shared" si="69"/>
        <v xml:space="preserve"> </v>
      </c>
      <c r="AH366" s="38">
        <f t="shared" si="70"/>
        <v>0</v>
      </c>
      <c r="AK366" s="38">
        <f t="shared" si="71"/>
        <v>0</v>
      </c>
    </row>
    <row r="367" spans="1:37" x14ac:dyDescent="0.25">
      <c r="A367" s="638"/>
      <c r="B367" s="639"/>
      <c r="C367" s="626"/>
      <c r="D367" s="638"/>
      <c r="E367" s="640"/>
      <c r="F367" s="640"/>
      <c r="G367" s="640"/>
      <c r="H367" s="624"/>
      <c r="I367" s="624"/>
      <c r="J367" s="629"/>
      <c r="K367" s="629"/>
      <c r="L367" s="642"/>
      <c r="M367" s="642"/>
      <c r="N367" s="640"/>
      <c r="O367" s="632" t="str">
        <f t="shared" si="60"/>
        <v/>
      </c>
      <c r="P367" s="640"/>
      <c r="Q367" s="643"/>
      <c r="R367" s="643"/>
      <c r="S367" s="634" t="str">
        <f t="shared" si="61"/>
        <v/>
      </c>
      <c r="T367" s="634" t="str">
        <f t="shared" si="62"/>
        <v/>
      </c>
      <c r="U367" s="644"/>
      <c r="V367" s="636" t="str">
        <f t="shared" si="63"/>
        <v xml:space="preserve"> </v>
      </c>
      <c r="W367" s="636" t="str">
        <f t="shared" si="64"/>
        <v xml:space="preserve"> </v>
      </c>
      <c r="X367" s="636" t="str">
        <f t="shared" si="65"/>
        <v/>
      </c>
      <c r="Y367" s="636" t="str">
        <f t="shared" si="66"/>
        <v xml:space="preserve"> </v>
      </c>
      <c r="Z367" s="636" t="str">
        <f t="shared" si="67"/>
        <v xml:space="preserve"> </v>
      </c>
      <c r="AA367" s="636" t="str">
        <f t="shared" si="68"/>
        <v xml:space="preserve"> </v>
      </c>
      <c r="AB367" s="637" t="str">
        <f t="shared" si="69"/>
        <v xml:space="preserve"> </v>
      </c>
      <c r="AH367" s="38">
        <f t="shared" si="70"/>
        <v>0</v>
      </c>
      <c r="AK367" s="38">
        <f t="shared" si="71"/>
        <v>0</v>
      </c>
    </row>
    <row r="368" spans="1:37" x14ac:dyDescent="0.25">
      <c r="A368" s="638"/>
      <c r="B368" s="639"/>
      <c r="C368" s="626"/>
      <c r="D368" s="638"/>
      <c r="E368" s="640"/>
      <c r="F368" s="640"/>
      <c r="G368" s="640"/>
      <c r="H368" s="624"/>
      <c r="I368" s="624"/>
      <c r="J368" s="629"/>
      <c r="K368" s="629"/>
      <c r="L368" s="642"/>
      <c r="M368" s="642"/>
      <c r="N368" s="640"/>
      <c r="O368" s="632" t="str">
        <f t="shared" si="60"/>
        <v/>
      </c>
      <c r="P368" s="640"/>
      <c r="Q368" s="643"/>
      <c r="R368" s="643"/>
      <c r="S368" s="634" t="str">
        <f t="shared" si="61"/>
        <v/>
      </c>
      <c r="T368" s="634" t="str">
        <f t="shared" si="62"/>
        <v/>
      </c>
      <c r="U368" s="644"/>
      <c r="V368" s="636" t="str">
        <f t="shared" si="63"/>
        <v xml:space="preserve"> </v>
      </c>
      <c r="W368" s="636" t="str">
        <f t="shared" si="64"/>
        <v xml:space="preserve"> </v>
      </c>
      <c r="X368" s="636" t="str">
        <f t="shared" si="65"/>
        <v/>
      </c>
      <c r="Y368" s="636" t="str">
        <f t="shared" si="66"/>
        <v xml:space="preserve"> </v>
      </c>
      <c r="Z368" s="636" t="str">
        <f t="shared" si="67"/>
        <v xml:space="preserve"> </v>
      </c>
      <c r="AA368" s="636" t="str">
        <f t="shared" si="68"/>
        <v xml:space="preserve"> </v>
      </c>
      <c r="AB368" s="637" t="str">
        <f t="shared" si="69"/>
        <v xml:space="preserve"> </v>
      </c>
      <c r="AH368" s="38">
        <f t="shared" si="70"/>
        <v>0</v>
      </c>
      <c r="AK368" s="38">
        <f t="shared" si="71"/>
        <v>0</v>
      </c>
    </row>
    <row r="369" spans="1:37" x14ac:dyDescent="0.25">
      <c r="A369" s="638"/>
      <c r="B369" s="639"/>
      <c r="C369" s="626"/>
      <c r="D369" s="638"/>
      <c r="E369" s="640"/>
      <c r="F369" s="640"/>
      <c r="G369" s="640"/>
      <c r="H369" s="624"/>
      <c r="I369" s="624"/>
      <c r="J369" s="629"/>
      <c r="K369" s="629"/>
      <c r="L369" s="642"/>
      <c r="M369" s="642"/>
      <c r="N369" s="640"/>
      <c r="O369" s="632" t="str">
        <f t="shared" si="60"/>
        <v/>
      </c>
      <c r="P369" s="640"/>
      <c r="Q369" s="643"/>
      <c r="R369" s="643"/>
      <c r="S369" s="634" t="str">
        <f t="shared" si="61"/>
        <v/>
      </c>
      <c r="T369" s="634" t="str">
        <f t="shared" si="62"/>
        <v/>
      </c>
      <c r="U369" s="644"/>
      <c r="V369" s="636" t="str">
        <f t="shared" si="63"/>
        <v xml:space="preserve"> </v>
      </c>
      <c r="W369" s="636" t="str">
        <f t="shared" si="64"/>
        <v xml:space="preserve"> </v>
      </c>
      <c r="X369" s="636" t="str">
        <f t="shared" si="65"/>
        <v/>
      </c>
      <c r="Y369" s="636" t="str">
        <f t="shared" si="66"/>
        <v xml:space="preserve"> </v>
      </c>
      <c r="Z369" s="636" t="str">
        <f t="shared" si="67"/>
        <v xml:space="preserve"> </v>
      </c>
      <c r="AA369" s="636" t="str">
        <f t="shared" si="68"/>
        <v xml:space="preserve"> </v>
      </c>
      <c r="AB369" s="637" t="str">
        <f t="shared" si="69"/>
        <v xml:space="preserve"> </v>
      </c>
      <c r="AH369" s="38">
        <f t="shared" si="70"/>
        <v>0</v>
      </c>
      <c r="AK369" s="38">
        <f t="shared" si="71"/>
        <v>0</v>
      </c>
    </row>
    <row r="370" spans="1:37" x14ac:dyDescent="0.25">
      <c r="A370" s="638"/>
      <c r="B370" s="639"/>
      <c r="C370" s="626"/>
      <c r="D370" s="638"/>
      <c r="E370" s="640"/>
      <c r="F370" s="640"/>
      <c r="G370" s="640"/>
      <c r="H370" s="624"/>
      <c r="I370" s="624"/>
      <c r="J370" s="629"/>
      <c r="K370" s="629"/>
      <c r="L370" s="642"/>
      <c r="M370" s="642"/>
      <c r="N370" s="640"/>
      <c r="O370" s="632" t="str">
        <f t="shared" si="60"/>
        <v/>
      </c>
      <c r="P370" s="640"/>
      <c r="Q370" s="643"/>
      <c r="R370" s="643"/>
      <c r="S370" s="634" t="str">
        <f t="shared" si="61"/>
        <v/>
      </c>
      <c r="T370" s="634" t="str">
        <f t="shared" si="62"/>
        <v/>
      </c>
      <c r="U370" s="644"/>
      <c r="V370" s="636" t="str">
        <f t="shared" si="63"/>
        <v xml:space="preserve"> </v>
      </c>
      <c r="W370" s="636" t="str">
        <f t="shared" si="64"/>
        <v xml:space="preserve"> </v>
      </c>
      <c r="X370" s="636" t="str">
        <f t="shared" si="65"/>
        <v/>
      </c>
      <c r="Y370" s="636" t="str">
        <f t="shared" si="66"/>
        <v xml:space="preserve"> </v>
      </c>
      <c r="Z370" s="636" t="str">
        <f t="shared" si="67"/>
        <v xml:space="preserve"> </v>
      </c>
      <c r="AA370" s="636" t="str">
        <f t="shared" si="68"/>
        <v xml:space="preserve"> </v>
      </c>
      <c r="AB370" s="637" t="str">
        <f t="shared" si="69"/>
        <v xml:space="preserve"> </v>
      </c>
      <c r="AH370" s="38">
        <f t="shared" si="70"/>
        <v>0</v>
      </c>
      <c r="AK370" s="38">
        <f t="shared" si="71"/>
        <v>0</v>
      </c>
    </row>
    <row r="371" spans="1:37" x14ac:dyDescent="0.25">
      <c r="A371" s="638"/>
      <c r="B371" s="639"/>
      <c r="C371" s="626"/>
      <c r="D371" s="638"/>
      <c r="E371" s="640"/>
      <c r="F371" s="640"/>
      <c r="G371" s="640"/>
      <c r="H371" s="624"/>
      <c r="I371" s="624"/>
      <c r="J371" s="629"/>
      <c r="K371" s="629"/>
      <c r="L371" s="642"/>
      <c r="M371" s="642"/>
      <c r="N371" s="640"/>
      <c r="O371" s="632" t="str">
        <f t="shared" si="60"/>
        <v/>
      </c>
      <c r="P371" s="640"/>
      <c r="Q371" s="643"/>
      <c r="R371" s="643"/>
      <c r="S371" s="634" t="str">
        <f t="shared" si="61"/>
        <v/>
      </c>
      <c r="T371" s="634" t="str">
        <f t="shared" si="62"/>
        <v/>
      </c>
      <c r="U371" s="644"/>
      <c r="V371" s="636" t="str">
        <f t="shared" si="63"/>
        <v xml:space="preserve"> </v>
      </c>
      <c r="W371" s="636" t="str">
        <f t="shared" si="64"/>
        <v xml:space="preserve"> </v>
      </c>
      <c r="X371" s="636" t="str">
        <f t="shared" si="65"/>
        <v/>
      </c>
      <c r="Y371" s="636" t="str">
        <f t="shared" si="66"/>
        <v xml:space="preserve"> </v>
      </c>
      <c r="Z371" s="636" t="str">
        <f t="shared" si="67"/>
        <v xml:space="preserve"> </v>
      </c>
      <c r="AA371" s="636" t="str">
        <f t="shared" si="68"/>
        <v xml:space="preserve"> </v>
      </c>
      <c r="AB371" s="637" t="str">
        <f t="shared" si="69"/>
        <v xml:space="preserve"> </v>
      </c>
      <c r="AH371" s="38">
        <f t="shared" si="70"/>
        <v>0</v>
      </c>
      <c r="AK371" s="38">
        <f t="shared" si="71"/>
        <v>0</v>
      </c>
    </row>
    <row r="372" spans="1:37" x14ac:dyDescent="0.25">
      <c r="A372" s="638"/>
      <c r="B372" s="639"/>
      <c r="C372" s="626"/>
      <c r="D372" s="638"/>
      <c r="E372" s="640"/>
      <c r="F372" s="640"/>
      <c r="G372" s="640"/>
      <c r="H372" s="624"/>
      <c r="I372" s="624"/>
      <c r="J372" s="629"/>
      <c r="K372" s="629"/>
      <c r="L372" s="642"/>
      <c r="M372" s="642"/>
      <c r="N372" s="640"/>
      <c r="O372" s="632" t="str">
        <f t="shared" si="60"/>
        <v/>
      </c>
      <c r="P372" s="640"/>
      <c r="Q372" s="643"/>
      <c r="R372" s="643"/>
      <c r="S372" s="634" t="str">
        <f t="shared" si="61"/>
        <v/>
      </c>
      <c r="T372" s="634" t="str">
        <f t="shared" si="62"/>
        <v/>
      </c>
      <c r="U372" s="644"/>
      <c r="V372" s="636" t="str">
        <f t="shared" si="63"/>
        <v xml:space="preserve"> </v>
      </c>
      <c r="W372" s="636" t="str">
        <f t="shared" si="64"/>
        <v xml:space="preserve"> </v>
      </c>
      <c r="X372" s="636" t="str">
        <f t="shared" si="65"/>
        <v/>
      </c>
      <c r="Y372" s="636" t="str">
        <f t="shared" si="66"/>
        <v xml:space="preserve"> </v>
      </c>
      <c r="Z372" s="636" t="str">
        <f t="shared" si="67"/>
        <v xml:space="preserve"> </v>
      </c>
      <c r="AA372" s="636" t="str">
        <f t="shared" si="68"/>
        <v xml:space="preserve"> </v>
      </c>
      <c r="AB372" s="637" t="str">
        <f t="shared" si="69"/>
        <v xml:space="preserve"> </v>
      </c>
      <c r="AH372" s="38">
        <f t="shared" si="70"/>
        <v>0</v>
      </c>
      <c r="AK372" s="38">
        <f t="shared" si="71"/>
        <v>0</v>
      </c>
    </row>
    <row r="373" spans="1:37" x14ac:dyDescent="0.25">
      <c r="A373" s="638"/>
      <c r="B373" s="639"/>
      <c r="C373" s="626"/>
      <c r="D373" s="638"/>
      <c r="E373" s="640"/>
      <c r="F373" s="640"/>
      <c r="G373" s="640"/>
      <c r="H373" s="624"/>
      <c r="I373" s="624"/>
      <c r="J373" s="629"/>
      <c r="K373" s="629"/>
      <c r="L373" s="642"/>
      <c r="M373" s="642"/>
      <c r="N373" s="640"/>
      <c r="O373" s="632" t="str">
        <f t="shared" si="60"/>
        <v/>
      </c>
      <c r="P373" s="640"/>
      <c r="Q373" s="643"/>
      <c r="R373" s="643"/>
      <c r="S373" s="634" t="str">
        <f t="shared" si="61"/>
        <v/>
      </c>
      <c r="T373" s="634" t="str">
        <f t="shared" si="62"/>
        <v/>
      </c>
      <c r="U373" s="644"/>
      <c r="V373" s="636" t="str">
        <f t="shared" si="63"/>
        <v xml:space="preserve"> </v>
      </c>
      <c r="W373" s="636" t="str">
        <f t="shared" si="64"/>
        <v xml:space="preserve"> </v>
      </c>
      <c r="X373" s="636" t="str">
        <f t="shared" si="65"/>
        <v/>
      </c>
      <c r="Y373" s="636" t="str">
        <f t="shared" si="66"/>
        <v xml:space="preserve"> </v>
      </c>
      <c r="Z373" s="636" t="str">
        <f t="shared" si="67"/>
        <v xml:space="preserve"> </v>
      </c>
      <c r="AA373" s="636" t="str">
        <f t="shared" si="68"/>
        <v xml:space="preserve"> </v>
      </c>
      <c r="AB373" s="637" t="str">
        <f t="shared" si="69"/>
        <v xml:space="preserve"> </v>
      </c>
      <c r="AH373" s="38">
        <f t="shared" si="70"/>
        <v>0</v>
      </c>
      <c r="AK373" s="38">
        <f t="shared" si="71"/>
        <v>0</v>
      </c>
    </row>
    <row r="374" spans="1:37" x14ac:dyDescent="0.25">
      <c r="A374" s="638"/>
      <c r="B374" s="639"/>
      <c r="C374" s="626"/>
      <c r="D374" s="638"/>
      <c r="E374" s="640"/>
      <c r="F374" s="640"/>
      <c r="G374" s="640"/>
      <c r="H374" s="624"/>
      <c r="I374" s="624"/>
      <c r="J374" s="629"/>
      <c r="K374" s="629"/>
      <c r="L374" s="642"/>
      <c r="M374" s="642"/>
      <c r="N374" s="640"/>
      <c r="O374" s="632" t="str">
        <f t="shared" si="60"/>
        <v/>
      </c>
      <c r="P374" s="640"/>
      <c r="Q374" s="643"/>
      <c r="R374" s="643"/>
      <c r="S374" s="634" t="str">
        <f t="shared" si="61"/>
        <v/>
      </c>
      <c r="T374" s="634" t="str">
        <f t="shared" si="62"/>
        <v/>
      </c>
      <c r="U374" s="644"/>
      <c r="V374" s="636" t="str">
        <f t="shared" si="63"/>
        <v xml:space="preserve"> </v>
      </c>
      <c r="W374" s="636" t="str">
        <f t="shared" si="64"/>
        <v xml:space="preserve"> </v>
      </c>
      <c r="X374" s="636" t="str">
        <f t="shared" si="65"/>
        <v/>
      </c>
      <c r="Y374" s="636" t="str">
        <f t="shared" si="66"/>
        <v xml:space="preserve"> </v>
      </c>
      <c r="Z374" s="636" t="str">
        <f t="shared" si="67"/>
        <v xml:space="preserve"> </v>
      </c>
      <c r="AA374" s="636" t="str">
        <f t="shared" si="68"/>
        <v xml:space="preserve"> </v>
      </c>
      <c r="AB374" s="637" t="str">
        <f t="shared" si="69"/>
        <v xml:space="preserve"> </v>
      </c>
      <c r="AH374" s="38">
        <f t="shared" si="70"/>
        <v>0</v>
      </c>
      <c r="AK374" s="38">
        <f t="shared" si="71"/>
        <v>0</v>
      </c>
    </row>
    <row r="375" spans="1:37" x14ac:dyDescent="0.25">
      <c r="A375" s="638"/>
      <c r="B375" s="639"/>
      <c r="C375" s="626"/>
      <c r="D375" s="638"/>
      <c r="E375" s="640"/>
      <c r="F375" s="640"/>
      <c r="G375" s="640"/>
      <c r="H375" s="624"/>
      <c r="I375" s="624"/>
      <c r="J375" s="629"/>
      <c r="K375" s="629"/>
      <c r="L375" s="642"/>
      <c r="M375" s="642"/>
      <c r="N375" s="640"/>
      <c r="O375" s="632" t="str">
        <f t="shared" si="60"/>
        <v/>
      </c>
      <c r="P375" s="640"/>
      <c r="Q375" s="643"/>
      <c r="R375" s="643"/>
      <c r="S375" s="634" t="str">
        <f t="shared" si="61"/>
        <v/>
      </c>
      <c r="T375" s="634" t="str">
        <f t="shared" si="62"/>
        <v/>
      </c>
      <c r="U375" s="644"/>
      <c r="V375" s="636" t="str">
        <f t="shared" si="63"/>
        <v xml:space="preserve"> </v>
      </c>
      <c r="W375" s="636" t="str">
        <f t="shared" si="64"/>
        <v xml:space="preserve"> </v>
      </c>
      <c r="X375" s="636" t="str">
        <f t="shared" si="65"/>
        <v/>
      </c>
      <c r="Y375" s="636" t="str">
        <f t="shared" si="66"/>
        <v xml:space="preserve"> </v>
      </c>
      <c r="Z375" s="636" t="str">
        <f t="shared" si="67"/>
        <v xml:space="preserve"> </v>
      </c>
      <c r="AA375" s="636" t="str">
        <f t="shared" si="68"/>
        <v xml:space="preserve"> </v>
      </c>
      <c r="AB375" s="637" t="str">
        <f t="shared" si="69"/>
        <v xml:space="preserve"> </v>
      </c>
      <c r="AH375" s="38">
        <f t="shared" si="70"/>
        <v>0</v>
      </c>
      <c r="AK375" s="38">
        <f t="shared" si="71"/>
        <v>0</v>
      </c>
    </row>
    <row r="376" spans="1:37" x14ac:dyDescent="0.25">
      <c r="A376" s="638"/>
      <c r="B376" s="639"/>
      <c r="C376" s="626"/>
      <c r="D376" s="638"/>
      <c r="E376" s="640"/>
      <c r="F376" s="640"/>
      <c r="G376" s="640"/>
      <c r="H376" s="624"/>
      <c r="I376" s="624"/>
      <c r="J376" s="629"/>
      <c r="K376" s="629"/>
      <c r="L376" s="642"/>
      <c r="M376" s="642"/>
      <c r="N376" s="640"/>
      <c r="O376" s="632" t="str">
        <f t="shared" si="60"/>
        <v/>
      </c>
      <c r="P376" s="640"/>
      <c r="Q376" s="643"/>
      <c r="R376" s="643"/>
      <c r="S376" s="634" t="str">
        <f t="shared" si="61"/>
        <v/>
      </c>
      <c r="T376" s="634" t="str">
        <f t="shared" si="62"/>
        <v/>
      </c>
      <c r="U376" s="644"/>
      <c r="V376" s="636" t="str">
        <f t="shared" si="63"/>
        <v xml:space="preserve"> </v>
      </c>
      <c r="W376" s="636" t="str">
        <f t="shared" si="64"/>
        <v xml:space="preserve"> </v>
      </c>
      <c r="X376" s="636" t="str">
        <f t="shared" si="65"/>
        <v/>
      </c>
      <c r="Y376" s="636" t="str">
        <f t="shared" si="66"/>
        <v xml:space="preserve"> </v>
      </c>
      <c r="Z376" s="636" t="str">
        <f t="shared" si="67"/>
        <v xml:space="preserve"> </v>
      </c>
      <c r="AA376" s="636" t="str">
        <f t="shared" si="68"/>
        <v xml:space="preserve"> </v>
      </c>
      <c r="AB376" s="637" t="str">
        <f t="shared" si="69"/>
        <v xml:space="preserve"> </v>
      </c>
      <c r="AH376" s="38">
        <f t="shared" si="70"/>
        <v>0</v>
      </c>
      <c r="AK376" s="38">
        <f t="shared" si="71"/>
        <v>0</v>
      </c>
    </row>
    <row r="377" spans="1:37" x14ac:dyDescent="0.25">
      <c r="A377" s="638"/>
      <c r="B377" s="639"/>
      <c r="C377" s="626"/>
      <c r="D377" s="638"/>
      <c r="E377" s="640"/>
      <c r="F377" s="640"/>
      <c r="G377" s="640"/>
      <c r="H377" s="624"/>
      <c r="I377" s="624"/>
      <c r="J377" s="629"/>
      <c r="K377" s="629"/>
      <c r="L377" s="642"/>
      <c r="M377" s="642"/>
      <c r="N377" s="640"/>
      <c r="O377" s="632" t="str">
        <f t="shared" si="60"/>
        <v/>
      </c>
      <c r="P377" s="640"/>
      <c r="Q377" s="643"/>
      <c r="R377" s="643"/>
      <c r="S377" s="634" t="str">
        <f t="shared" si="61"/>
        <v/>
      </c>
      <c r="T377" s="634" t="str">
        <f t="shared" si="62"/>
        <v/>
      </c>
      <c r="U377" s="644"/>
      <c r="V377" s="636" t="str">
        <f t="shared" si="63"/>
        <v xml:space="preserve"> </v>
      </c>
      <c r="W377" s="636" t="str">
        <f t="shared" si="64"/>
        <v xml:space="preserve"> </v>
      </c>
      <c r="X377" s="636" t="str">
        <f t="shared" si="65"/>
        <v/>
      </c>
      <c r="Y377" s="636" t="str">
        <f t="shared" si="66"/>
        <v xml:space="preserve"> </v>
      </c>
      <c r="Z377" s="636" t="str">
        <f t="shared" si="67"/>
        <v xml:space="preserve"> </v>
      </c>
      <c r="AA377" s="636" t="str">
        <f t="shared" si="68"/>
        <v xml:space="preserve"> </v>
      </c>
      <c r="AB377" s="637" t="str">
        <f t="shared" si="69"/>
        <v xml:space="preserve"> </v>
      </c>
      <c r="AH377" s="38">
        <f t="shared" si="70"/>
        <v>0</v>
      </c>
      <c r="AK377" s="38">
        <f t="shared" si="71"/>
        <v>0</v>
      </c>
    </row>
    <row r="378" spans="1:37" x14ac:dyDescent="0.25">
      <c r="A378" s="638"/>
      <c r="B378" s="639"/>
      <c r="C378" s="626"/>
      <c r="D378" s="638"/>
      <c r="E378" s="640"/>
      <c r="F378" s="640"/>
      <c r="G378" s="640"/>
      <c r="H378" s="624"/>
      <c r="I378" s="624"/>
      <c r="J378" s="629"/>
      <c r="K378" s="629"/>
      <c r="L378" s="642"/>
      <c r="M378" s="642"/>
      <c r="N378" s="640"/>
      <c r="O378" s="632" t="str">
        <f t="shared" si="60"/>
        <v/>
      </c>
      <c r="P378" s="640"/>
      <c r="Q378" s="643"/>
      <c r="R378" s="643"/>
      <c r="S378" s="634" t="str">
        <f t="shared" si="61"/>
        <v/>
      </c>
      <c r="T378" s="634" t="str">
        <f t="shared" si="62"/>
        <v/>
      </c>
      <c r="U378" s="644"/>
      <c r="V378" s="636" t="str">
        <f t="shared" si="63"/>
        <v xml:space="preserve"> </v>
      </c>
      <c r="W378" s="636" t="str">
        <f t="shared" si="64"/>
        <v xml:space="preserve"> </v>
      </c>
      <c r="X378" s="636" t="str">
        <f t="shared" si="65"/>
        <v/>
      </c>
      <c r="Y378" s="636" t="str">
        <f t="shared" si="66"/>
        <v xml:space="preserve"> </v>
      </c>
      <c r="Z378" s="636" t="str">
        <f t="shared" si="67"/>
        <v xml:space="preserve"> </v>
      </c>
      <c r="AA378" s="636" t="str">
        <f t="shared" si="68"/>
        <v xml:space="preserve"> </v>
      </c>
      <c r="AB378" s="637" t="str">
        <f t="shared" si="69"/>
        <v xml:space="preserve"> </v>
      </c>
      <c r="AH378" s="38">
        <f t="shared" si="70"/>
        <v>0</v>
      </c>
      <c r="AK378" s="38">
        <f t="shared" si="71"/>
        <v>0</v>
      </c>
    </row>
    <row r="379" spans="1:37" x14ac:dyDescent="0.25">
      <c r="A379" s="638"/>
      <c r="B379" s="639"/>
      <c r="C379" s="626"/>
      <c r="D379" s="638"/>
      <c r="E379" s="640"/>
      <c r="F379" s="640"/>
      <c r="G379" s="640"/>
      <c r="H379" s="624"/>
      <c r="I379" s="624"/>
      <c r="J379" s="629"/>
      <c r="K379" s="629"/>
      <c r="L379" s="642"/>
      <c r="M379" s="642"/>
      <c r="N379" s="640"/>
      <c r="O379" s="632" t="str">
        <f t="shared" si="60"/>
        <v/>
      </c>
      <c r="P379" s="640"/>
      <c r="Q379" s="643"/>
      <c r="R379" s="643"/>
      <c r="S379" s="634" t="str">
        <f t="shared" si="61"/>
        <v/>
      </c>
      <c r="T379" s="634" t="str">
        <f t="shared" si="62"/>
        <v/>
      </c>
      <c r="U379" s="644"/>
      <c r="V379" s="636" t="str">
        <f t="shared" si="63"/>
        <v xml:space="preserve"> </v>
      </c>
      <c r="W379" s="636" t="str">
        <f t="shared" si="64"/>
        <v xml:space="preserve"> </v>
      </c>
      <c r="X379" s="636" t="str">
        <f t="shared" si="65"/>
        <v/>
      </c>
      <c r="Y379" s="636" t="str">
        <f t="shared" si="66"/>
        <v xml:space="preserve"> </v>
      </c>
      <c r="Z379" s="636" t="str">
        <f t="shared" si="67"/>
        <v xml:space="preserve"> </v>
      </c>
      <c r="AA379" s="636" t="str">
        <f t="shared" si="68"/>
        <v xml:space="preserve"> </v>
      </c>
      <c r="AB379" s="637" t="str">
        <f t="shared" si="69"/>
        <v xml:space="preserve"> </v>
      </c>
      <c r="AH379" s="38">
        <f t="shared" si="70"/>
        <v>0</v>
      </c>
      <c r="AK379" s="38">
        <f t="shared" si="71"/>
        <v>0</v>
      </c>
    </row>
    <row r="380" spans="1:37" x14ac:dyDescent="0.25">
      <c r="A380" s="638"/>
      <c r="B380" s="639"/>
      <c r="C380" s="626"/>
      <c r="D380" s="638"/>
      <c r="E380" s="640"/>
      <c r="F380" s="640"/>
      <c r="G380" s="640"/>
      <c r="H380" s="624"/>
      <c r="I380" s="624"/>
      <c r="J380" s="629"/>
      <c r="K380" s="629"/>
      <c r="L380" s="642"/>
      <c r="M380" s="642"/>
      <c r="N380" s="640"/>
      <c r="O380" s="632" t="str">
        <f t="shared" si="60"/>
        <v/>
      </c>
      <c r="P380" s="640"/>
      <c r="Q380" s="643"/>
      <c r="R380" s="643"/>
      <c r="S380" s="634" t="str">
        <f t="shared" si="61"/>
        <v/>
      </c>
      <c r="T380" s="634" t="str">
        <f t="shared" si="62"/>
        <v/>
      </c>
      <c r="U380" s="644"/>
      <c r="V380" s="636" t="str">
        <f t="shared" si="63"/>
        <v xml:space="preserve"> </v>
      </c>
      <c r="W380" s="636" t="str">
        <f t="shared" si="64"/>
        <v xml:space="preserve"> </v>
      </c>
      <c r="X380" s="636" t="str">
        <f t="shared" si="65"/>
        <v/>
      </c>
      <c r="Y380" s="636" t="str">
        <f t="shared" si="66"/>
        <v xml:space="preserve"> </v>
      </c>
      <c r="Z380" s="636" t="str">
        <f t="shared" si="67"/>
        <v xml:space="preserve"> </v>
      </c>
      <c r="AA380" s="636" t="str">
        <f t="shared" si="68"/>
        <v xml:space="preserve"> </v>
      </c>
      <c r="AB380" s="637" t="str">
        <f t="shared" si="69"/>
        <v xml:space="preserve"> </v>
      </c>
      <c r="AH380" s="38">
        <f t="shared" si="70"/>
        <v>0</v>
      </c>
      <c r="AK380" s="38">
        <f t="shared" si="71"/>
        <v>0</v>
      </c>
    </row>
    <row r="381" spans="1:37" x14ac:dyDescent="0.25">
      <c r="A381" s="638"/>
      <c r="B381" s="639"/>
      <c r="C381" s="626"/>
      <c r="D381" s="638"/>
      <c r="E381" s="640"/>
      <c r="F381" s="640"/>
      <c r="G381" s="640"/>
      <c r="H381" s="624"/>
      <c r="I381" s="624"/>
      <c r="J381" s="629"/>
      <c r="K381" s="629"/>
      <c r="L381" s="642"/>
      <c r="M381" s="642"/>
      <c r="N381" s="640"/>
      <c r="O381" s="632" t="str">
        <f t="shared" si="60"/>
        <v/>
      </c>
      <c r="P381" s="640"/>
      <c r="Q381" s="643"/>
      <c r="R381" s="643"/>
      <c r="S381" s="634" t="str">
        <f t="shared" si="61"/>
        <v/>
      </c>
      <c r="T381" s="634" t="str">
        <f t="shared" si="62"/>
        <v/>
      </c>
      <c r="U381" s="644"/>
      <c r="V381" s="636" t="str">
        <f t="shared" si="63"/>
        <v xml:space="preserve"> </v>
      </c>
      <c r="W381" s="636" t="str">
        <f t="shared" si="64"/>
        <v xml:space="preserve"> </v>
      </c>
      <c r="X381" s="636" t="str">
        <f t="shared" si="65"/>
        <v/>
      </c>
      <c r="Y381" s="636" t="str">
        <f t="shared" si="66"/>
        <v xml:space="preserve"> </v>
      </c>
      <c r="Z381" s="636" t="str">
        <f t="shared" si="67"/>
        <v xml:space="preserve"> </v>
      </c>
      <c r="AA381" s="636" t="str">
        <f t="shared" si="68"/>
        <v xml:space="preserve"> </v>
      </c>
      <c r="AB381" s="637" t="str">
        <f t="shared" si="69"/>
        <v xml:space="preserve"> </v>
      </c>
      <c r="AH381" s="38">
        <f t="shared" si="70"/>
        <v>0</v>
      </c>
      <c r="AK381" s="38">
        <f t="shared" si="71"/>
        <v>0</v>
      </c>
    </row>
    <row r="382" spans="1:37" x14ac:dyDescent="0.25">
      <c r="A382" s="638"/>
      <c r="B382" s="639"/>
      <c r="C382" s="626"/>
      <c r="D382" s="638"/>
      <c r="E382" s="640"/>
      <c r="F382" s="640"/>
      <c r="G382" s="640"/>
      <c r="H382" s="624"/>
      <c r="I382" s="624"/>
      <c r="J382" s="629"/>
      <c r="K382" s="629"/>
      <c r="L382" s="642"/>
      <c r="M382" s="642"/>
      <c r="N382" s="640"/>
      <c r="O382" s="632" t="str">
        <f t="shared" si="60"/>
        <v/>
      </c>
      <c r="P382" s="640"/>
      <c r="Q382" s="643"/>
      <c r="R382" s="643"/>
      <c r="S382" s="634" t="str">
        <f t="shared" si="61"/>
        <v/>
      </c>
      <c r="T382" s="634" t="str">
        <f t="shared" si="62"/>
        <v/>
      </c>
      <c r="U382" s="644"/>
      <c r="V382" s="636" t="str">
        <f t="shared" si="63"/>
        <v xml:space="preserve"> </v>
      </c>
      <c r="W382" s="636" t="str">
        <f t="shared" si="64"/>
        <v xml:space="preserve"> </v>
      </c>
      <c r="X382" s="636" t="str">
        <f t="shared" si="65"/>
        <v/>
      </c>
      <c r="Y382" s="636" t="str">
        <f t="shared" si="66"/>
        <v xml:space="preserve"> </v>
      </c>
      <c r="Z382" s="636" t="str">
        <f t="shared" si="67"/>
        <v xml:space="preserve"> </v>
      </c>
      <c r="AA382" s="636" t="str">
        <f t="shared" si="68"/>
        <v xml:space="preserve"> </v>
      </c>
      <c r="AB382" s="637" t="str">
        <f t="shared" si="69"/>
        <v xml:space="preserve"> </v>
      </c>
      <c r="AH382" s="38">
        <f t="shared" si="70"/>
        <v>0</v>
      </c>
      <c r="AK382" s="38">
        <f t="shared" si="71"/>
        <v>0</v>
      </c>
    </row>
    <row r="383" spans="1:37" x14ac:dyDescent="0.25">
      <c r="A383" s="638"/>
      <c r="B383" s="639"/>
      <c r="C383" s="626"/>
      <c r="D383" s="638"/>
      <c r="E383" s="640"/>
      <c r="F383" s="640"/>
      <c r="G383" s="640"/>
      <c r="H383" s="624"/>
      <c r="I383" s="624"/>
      <c r="J383" s="629"/>
      <c r="K383" s="629"/>
      <c r="L383" s="642"/>
      <c r="M383" s="642"/>
      <c r="N383" s="640"/>
      <c r="O383" s="632" t="str">
        <f t="shared" si="60"/>
        <v/>
      </c>
      <c r="P383" s="640"/>
      <c r="Q383" s="643"/>
      <c r="R383" s="643"/>
      <c r="S383" s="634" t="str">
        <f t="shared" si="61"/>
        <v/>
      </c>
      <c r="T383" s="634" t="str">
        <f t="shared" si="62"/>
        <v/>
      </c>
      <c r="U383" s="644"/>
      <c r="V383" s="636" t="str">
        <f t="shared" si="63"/>
        <v xml:space="preserve"> </v>
      </c>
      <c r="W383" s="636" t="str">
        <f t="shared" si="64"/>
        <v xml:space="preserve"> </v>
      </c>
      <c r="X383" s="636" t="str">
        <f t="shared" si="65"/>
        <v/>
      </c>
      <c r="Y383" s="636" t="str">
        <f t="shared" si="66"/>
        <v xml:space="preserve"> </v>
      </c>
      <c r="Z383" s="636" t="str">
        <f t="shared" si="67"/>
        <v xml:space="preserve"> </v>
      </c>
      <c r="AA383" s="636" t="str">
        <f t="shared" si="68"/>
        <v xml:space="preserve"> </v>
      </c>
      <c r="AB383" s="637" t="str">
        <f t="shared" si="69"/>
        <v xml:space="preserve"> </v>
      </c>
      <c r="AH383" s="38">
        <f t="shared" si="70"/>
        <v>0</v>
      </c>
      <c r="AK383" s="38">
        <f t="shared" si="71"/>
        <v>0</v>
      </c>
    </row>
    <row r="384" spans="1:37" x14ac:dyDescent="0.25">
      <c r="A384" s="638"/>
      <c r="B384" s="639"/>
      <c r="C384" s="626"/>
      <c r="D384" s="638"/>
      <c r="E384" s="640"/>
      <c r="F384" s="640"/>
      <c r="G384" s="640"/>
      <c r="H384" s="624"/>
      <c r="I384" s="624"/>
      <c r="J384" s="629"/>
      <c r="K384" s="629"/>
      <c r="L384" s="642"/>
      <c r="M384" s="642"/>
      <c r="N384" s="640"/>
      <c r="O384" s="632" t="str">
        <f t="shared" si="60"/>
        <v/>
      </c>
      <c r="P384" s="640"/>
      <c r="Q384" s="643"/>
      <c r="R384" s="643"/>
      <c r="S384" s="634" t="str">
        <f t="shared" si="61"/>
        <v/>
      </c>
      <c r="T384" s="634" t="str">
        <f t="shared" si="62"/>
        <v/>
      </c>
      <c r="U384" s="644"/>
      <c r="V384" s="636" t="str">
        <f t="shared" si="63"/>
        <v xml:space="preserve"> </v>
      </c>
      <c r="W384" s="636" t="str">
        <f t="shared" si="64"/>
        <v xml:space="preserve"> </v>
      </c>
      <c r="X384" s="636" t="str">
        <f t="shared" si="65"/>
        <v/>
      </c>
      <c r="Y384" s="636" t="str">
        <f t="shared" si="66"/>
        <v xml:space="preserve"> </v>
      </c>
      <c r="Z384" s="636" t="str">
        <f t="shared" si="67"/>
        <v xml:space="preserve"> </v>
      </c>
      <c r="AA384" s="636" t="str">
        <f t="shared" si="68"/>
        <v xml:space="preserve"> </v>
      </c>
      <c r="AB384" s="637" t="str">
        <f t="shared" si="69"/>
        <v xml:space="preserve"> </v>
      </c>
      <c r="AH384" s="38">
        <f t="shared" si="70"/>
        <v>0</v>
      </c>
      <c r="AK384" s="38">
        <f t="shared" si="71"/>
        <v>0</v>
      </c>
    </row>
    <row r="385" spans="1:37" x14ac:dyDescent="0.25">
      <c r="A385" s="638"/>
      <c r="B385" s="639"/>
      <c r="C385" s="626"/>
      <c r="D385" s="638"/>
      <c r="E385" s="640"/>
      <c r="F385" s="640"/>
      <c r="G385" s="640"/>
      <c r="H385" s="624"/>
      <c r="I385" s="624"/>
      <c r="J385" s="629"/>
      <c r="K385" s="629"/>
      <c r="L385" s="642"/>
      <c r="M385" s="642"/>
      <c r="N385" s="640"/>
      <c r="O385" s="632" t="str">
        <f t="shared" si="60"/>
        <v/>
      </c>
      <c r="P385" s="640"/>
      <c r="Q385" s="643"/>
      <c r="R385" s="643"/>
      <c r="S385" s="634" t="str">
        <f t="shared" si="61"/>
        <v/>
      </c>
      <c r="T385" s="634" t="str">
        <f t="shared" si="62"/>
        <v/>
      </c>
      <c r="U385" s="644"/>
      <c r="V385" s="636" t="str">
        <f t="shared" si="63"/>
        <v xml:space="preserve"> </v>
      </c>
      <c r="W385" s="636" t="str">
        <f t="shared" si="64"/>
        <v xml:space="preserve"> </v>
      </c>
      <c r="X385" s="636" t="str">
        <f t="shared" si="65"/>
        <v/>
      </c>
      <c r="Y385" s="636" t="str">
        <f t="shared" si="66"/>
        <v xml:space="preserve"> </v>
      </c>
      <c r="Z385" s="636" t="str">
        <f t="shared" si="67"/>
        <v xml:space="preserve"> </v>
      </c>
      <c r="AA385" s="636" t="str">
        <f t="shared" si="68"/>
        <v xml:space="preserve"> </v>
      </c>
      <c r="AB385" s="637" t="str">
        <f t="shared" si="69"/>
        <v xml:space="preserve"> </v>
      </c>
      <c r="AH385" s="38">
        <f t="shared" si="70"/>
        <v>0</v>
      </c>
      <c r="AK385" s="38">
        <f t="shared" si="71"/>
        <v>0</v>
      </c>
    </row>
    <row r="386" spans="1:37" x14ac:dyDescent="0.25">
      <c r="A386" s="638"/>
      <c r="B386" s="639"/>
      <c r="C386" s="626"/>
      <c r="D386" s="638"/>
      <c r="E386" s="640"/>
      <c r="F386" s="640"/>
      <c r="G386" s="640"/>
      <c r="H386" s="624"/>
      <c r="I386" s="624"/>
      <c r="J386" s="629"/>
      <c r="K386" s="629"/>
      <c r="L386" s="642"/>
      <c r="M386" s="642"/>
      <c r="N386" s="640"/>
      <c r="O386" s="632" t="str">
        <f t="shared" si="60"/>
        <v/>
      </c>
      <c r="P386" s="640"/>
      <c r="Q386" s="643"/>
      <c r="R386" s="643"/>
      <c r="S386" s="634" t="str">
        <f t="shared" si="61"/>
        <v/>
      </c>
      <c r="T386" s="634" t="str">
        <f t="shared" si="62"/>
        <v/>
      </c>
      <c r="U386" s="644"/>
      <c r="V386" s="636" t="str">
        <f t="shared" si="63"/>
        <v xml:space="preserve"> </v>
      </c>
      <c r="W386" s="636" t="str">
        <f t="shared" si="64"/>
        <v xml:space="preserve"> </v>
      </c>
      <c r="X386" s="636" t="str">
        <f t="shared" si="65"/>
        <v/>
      </c>
      <c r="Y386" s="636" t="str">
        <f t="shared" si="66"/>
        <v xml:space="preserve"> </v>
      </c>
      <c r="Z386" s="636" t="str">
        <f t="shared" si="67"/>
        <v xml:space="preserve"> </v>
      </c>
      <c r="AA386" s="636" t="str">
        <f t="shared" si="68"/>
        <v xml:space="preserve"> </v>
      </c>
      <c r="AB386" s="637" t="str">
        <f t="shared" si="69"/>
        <v xml:space="preserve"> </v>
      </c>
      <c r="AH386" s="38">
        <f t="shared" si="70"/>
        <v>0</v>
      </c>
      <c r="AK386" s="38">
        <f t="shared" si="71"/>
        <v>0</v>
      </c>
    </row>
    <row r="387" spans="1:37" x14ac:dyDescent="0.25">
      <c r="A387" s="638"/>
      <c r="B387" s="639"/>
      <c r="C387" s="626"/>
      <c r="D387" s="638"/>
      <c r="E387" s="640"/>
      <c r="F387" s="640"/>
      <c r="G387" s="640"/>
      <c r="H387" s="624"/>
      <c r="I387" s="624"/>
      <c r="J387" s="629"/>
      <c r="K387" s="629"/>
      <c r="L387" s="642"/>
      <c r="M387" s="642"/>
      <c r="N387" s="640"/>
      <c r="O387" s="632" t="str">
        <f t="shared" si="60"/>
        <v/>
      </c>
      <c r="P387" s="640"/>
      <c r="Q387" s="643"/>
      <c r="R387" s="643"/>
      <c r="S387" s="634" t="str">
        <f t="shared" si="61"/>
        <v/>
      </c>
      <c r="T387" s="634" t="str">
        <f t="shared" si="62"/>
        <v/>
      </c>
      <c r="U387" s="644"/>
      <c r="V387" s="636" t="str">
        <f t="shared" si="63"/>
        <v xml:space="preserve"> </v>
      </c>
      <c r="W387" s="636" t="str">
        <f t="shared" si="64"/>
        <v xml:space="preserve"> </v>
      </c>
      <c r="X387" s="636" t="str">
        <f t="shared" si="65"/>
        <v/>
      </c>
      <c r="Y387" s="636" t="str">
        <f t="shared" si="66"/>
        <v xml:space="preserve"> </v>
      </c>
      <c r="Z387" s="636" t="str">
        <f t="shared" si="67"/>
        <v xml:space="preserve"> </v>
      </c>
      <c r="AA387" s="636" t="str">
        <f t="shared" si="68"/>
        <v xml:space="preserve"> </v>
      </c>
      <c r="AB387" s="637" t="str">
        <f t="shared" si="69"/>
        <v xml:space="preserve"> </v>
      </c>
      <c r="AH387" s="38">
        <f t="shared" si="70"/>
        <v>0</v>
      </c>
      <c r="AK387" s="38">
        <f t="shared" si="71"/>
        <v>0</v>
      </c>
    </row>
    <row r="388" spans="1:37" x14ac:dyDescent="0.25">
      <c r="A388" s="638"/>
      <c r="B388" s="639"/>
      <c r="C388" s="626"/>
      <c r="D388" s="638"/>
      <c r="E388" s="640"/>
      <c r="F388" s="640"/>
      <c r="G388" s="640"/>
      <c r="H388" s="624"/>
      <c r="I388" s="624"/>
      <c r="J388" s="629"/>
      <c r="K388" s="629"/>
      <c r="L388" s="642"/>
      <c r="M388" s="642"/>
      <c r="N388" s="640"/>
      <c r="O388" s="632" t="str">
        <f t="shared" si="60"/>
        <v/>
      </c>
      <c r="P388" s="640"/>
      <c r="Q388" s="643"/>
      <c r="R388" s="643"/>
      <c r="S388" s="634" t="str">
        <f t="shared" si="61"/>
        <v/>
      </c>
      <c r="T388" s="634" t="str">
        <f t="shared" si="62"/>
        <v/>
      </c>
      <c r="U388" s="644"/>
      <c r="V388" s="636" t="str">
        <f t="shared" si="63"/>
        <v xml:space="preserve"> </v>
      </c>
      <c r="W388" s="636" t="str">
        <f t="shared" si="64"/>
        <v xml:space="preserve"> </v>
      </c>
      <c r="X388" s="636" t="str">
        <f t="shared" si="65"/>
        <v/>
      </c>
      <c r="Y388" s="636" t="str">
        <f t="shared" si="66"/>
        <v xml:space="preserve"> </v>
      </c>
      <c r="Z388" s="636" t="str">
        <f t="shared" si="67"/>
        <v xml:space="preserve"> </v>
      </c>
      <c r="AA388" s="636" t="str">
        <f t="shared" si="68"/>
        <v xml:space="preserve"> </v>
      </c>
      <c r="AB388" s="637" t="str">
        <f t="shared" si="69"/>
        <v xml:space="preserve"> </v>
      </c>
      <c r="AH388" s="38">
        <f t="shared" si="70"/>
        <v>0</v>
      </c>
      <c r="AK388" s="38">
        <f t="shared" si="71"/>
        <v>0</v>
      </c>
    </row>
    <row r="389" spans="1:37" x14ac:dyDescent="0.25">
      <c r="A389" s="638"/>
      <c r="B389" s="639"/>
      <c r="C389" s="626"/>
      <c r="D389" s="638"/>
      <c r="E389" s="640"/>
      <c r="F389" s="640"/>
      <c r="G389" s="640"/>
      <c r="H389" s="624"/>
      <c r="I389" s="624"/>
      <c r="J389" s="629"/>
      <c r="K389" s="629"/>
      <c r="L389" s="642"/>
      <c r="M389" s="642"/>
      <c r="N389" s="640"/>
      <c r="O389" s="632" t="str">
        <f t="shared" si="60"/>
        <v/>
      </c>
      <c r="P389" s="640"/>
      <c r="Q389" s="643"/>
      <c r="R389" s="643"/>
      <c r="S389" s="634" t="str">
        <f t="shared" si="61"/>
        <v/>
      </c>
      <c r="T389" s="634" t="str">
        <f t="shared" si="62"/>
        <v/>
      </c>
      <c r="U389" s="644"/>
      <c r="V389" s="636" t="str">
        <f t="shared" si="63"/>
        <v xml:space="preserve"> </v>
      </c>
      <c r="W389" s="636" t="str">
        <f t="shared" si="64"/>
        <v xml:space="preserve"> </v>
      </c>
      <c r="X389" s="636" t="str">
        <f t="shared" si="65"/>
        <v/>
      </c>
      <c r="Y389" s="636" t="str">
        <f t="shared" si="66"/>
        <v xml:space="preserve"> </v>
      </c>
      <c r="Z389" s="636" t="str">
        <f t="shared" si="67"/>
        <v xml:space="preserve"> </v>
      </c>
      <c r="AA389" s="636" t="str">
        <f t="shared" si="68"/>
        <v xml:space="preserve"> </v>
      </c>
      <c r="AB389" s="637" t="str">
        <f t="shared" si="69"/>
        <v xml:space="preserve"> </v>
      </c>
      <c r="AH389" s="38">
        <f t="shared" si="70"/>
        <v>0</v>
      </c>
      <c r="AK389" s="38">
        <f t="shared" si="71"/>
        <v>0</v>
      </c>
    </row>
    <row r="390" spans="1:37" x14ac:dyDescent="0.25">
      <c r="A390" s="638"/>
      <c r="B390" s="639"/>
      <c r="C390" s="626"/>
      <c r="D390" s="638"/>
      <c r="E390" s="640"/>
      <c r="F390" s="640"/>
      <c r="G390" s="640"/>
      <c r="H390" s="624"/>
      <c r="I390" s="624"/>
      <c r="J390" s="629"/>
      <c r="K390" s="629"/>
      <c r="L390" s="642"/>
      <c r="M390" s="642"/>
      <c r="N390" s="640"/>
      <c r="O390" s="632" t="str">
        <f t="shared" ref="O390:O453" si="72">IF(N390*Q390&gt;0,N390*Q390,"")</f>
        <v/>
      </c>
      <c r="P390" s="640"/>
      <c r="Q390" s="643"/>
      <c r="R390" s="643"/>
      <c r="S390" s="634" t="str">
        <f t="shared" ref="S390:S453" si="73">IF($C390="","",VLOOKUP($C390,$AE$5:$AG$10,2,FALSE))</f>
        <v/>
      </c>
      <c r="T390" s="634" t="str">
        <f t="shared" ref="T390:T453" si="74">IF($C390="","",VLOOKUP($C390,$AE$5:$AG$10,3,FALSE)*R390)</f>
        <v/>
      </c>
      <c r="U390" s="644"/>
      <c r="V390" s="636" t="str">
        <f t="shared" ref="V390:V453" si="75">IF(U390*0.000187&gt;0,(U390*0.000187)+T390," ")</f>
        <v xml:space="preserve"> </v>
      </c>
      <c r="W390" s="636" t="str">
        <f t="shared" ref="W390:W453" si="76">IFERROR(R390/Q390," ")</f>
        <v xml:space="preserve"> </v>
      </c>
      <c r="X390" s="636" t="str">
        <f t="shared" ref="X390:X453" si="77">IF(S390="","",S390&amp;"/km")</f>
        <v/>
      </c>
      <c r="Y390" s="636" t="str">
        <f t="shared" ref="Y390:Y453" si="78">IFERROR(T390/Q390," ")</f>
        <v xml:space="preserve"> </v>
      </c>
      <c r="Z390" s="636" t="str">
        <f t="shared" ref="Z390:Z453" si="79">IFERROR(T390/O390," ")</f>
        <v xml:space="preserve"> </v>
      </c>
      <c r="AA390" s="636" t="str">
        <f t="shared" ref="AA390:AA453" si="80">IFERROR(V390/Q390," ")</f>
        <v xml:space="preserve"> </v>
      </c>
      <c r="AB390" s="637" t="str">
        <f t="shared" ref="AB390:AB453" si="81">IFERROR(V390/O390," ")</f>
        <v xml:space="preserve"> </v>
      </c>
      <c r="AH390" s="38">
        <f t="shared" ref="AH390:AH453" si="82">IF(C390="Metano",1,0)</f>
        <v>0</v>
      </c>
      <c r="AK390" s="38">
        <f t="shared" ref="AK390:AK453" si="83">IF(C390="Elettrico",1,0)+IF(C390="Ibrido",1,0)</f>
        <v>0</v>
      </c>
    </row>
    <row r="391" spans="1:37" x14ac:dyDescent="0.25">
      <c r="A391" s="638"/>
      <c r="B391" s="639"/>
      <c r="C391" s="626"/>
      <c r="D391" s="638"/>
      <c r="E391" s="640"/>
      <c r="F391" s="640"/>
      <c r="G391" s="640"/>
      <c r="H391" s="624"/>
      <c r="I391" s="624"/>
      <c r="J391" s="629"/>
      <c r="K391" s="629"/>
      <c r="L391" s="642"/>
      <c r="M391" s="642"/>
      <c r="N391" s="640"/>
      <c r="O391" s="632" t="str">
        <f t="shared" si="72"/>
        <v/>
      </c>
      <c r="P391" s="640"/>
      <c r="Q391" s="643"/>
      <c r="R391" s="643"/>
      <c r="S391" s="634" t="str">
        <f t="shared" si="73"/>
        <v/>
      </c>
      <c r="T391" s="634" t="str">
        <f t="shared" si="74"/>
        <v/>
      </c>
      <c r="U391" s="644"/>
      <c r="V391" s="636" t="str">
        <f t="shared" si="75"/>
        <v xml:space="preserve"> </v>
      </c>
      <c r="W391" s="636" t="str">
        <f t="shared" si="76"/>
        <v xml:space="preserve"> </v>
      </c>
      <c r="X391" s="636" t="str">
        <f t="shared" si="77"/>
        <v/>
      </c>
      <c r="Y391" s="636" t="str">
        <f t="shared" si="78"/>
        <v xml:space="preserve"> </v>
      </c>
      <c r="Z391" s="636" t="str">
        <f t="shared" si="79"/>
        <v xml:space="preserve"> </v>
      </c>
      <c r="AA391" s="636" t="str">
        <f t="shared" si="80"/>
        <v xml:space="preserve"> </v>
      </c>
      <c r="AB391" s="637" t="str">
        <f t="shared" si="81"/>
        <v xml:space="preserve"> </v>
      </c>
      <c r="AH391" s="38">
        <f t="shared" si="82"/>
        <v>0</v>
      </c>
      <c r="AK391" s="38">
        <f t="shared" si="83"/>
        <v>0</v>
      </c>
    </row>
    <row r="392" spans="1:37" x14ac:dyDescent="0.25">
      <c r="A392" s="638"/>
      <c r="B392" s="639"/>
      <c r="C392" s="626"/>
      <c r="D392" s="638"/>
      <c r="E392" s="640"/>
      <c r="F392" s="640"/>
      <c r="G392" s="640"/>
      <c r="H392" s="624"/>
      <c r="I392" s="624"/>
      <c r="J392" s="629"/>
      <c r="K392" s="629"/>
      <c r="L392" s="642"/>
      <c r="M392" s="642"/>
      <c r="N392" s="640"/>
      <c r="O392" s="632" t="str">
        <f t="shared" si="72"/>
        <v/>
      </c>
      <c r="P392" s="640"/>
      <c r="Q392" s="643"/>
      <c r="R392" s="643"/>
      <c r="S392" s="634" t="str">
        <f t="shared" si="73"/>
        <v/>
      </c>
      <c r="T392" s="634" t="str">
        <f t="shared" si="74"/>
        <v/>
      </c>
      <c r="U392" s="644"/>
      <c r="V392" s="636" t="str">
        <f t="shared" si="75"/>
        <v xml:space="preserve"> </v>
      </c>
      <c r="W392" s="636" t="str">
        <f t="shared" si="76"/>
        <v xml:space="preserve"> </v>
      </c>
      <c r="X392" s="636" t="str">
        <f t="shared" si="77"/>
        <v/>
      </c>
      <c r="Y392" s="636" t="str">
        <f t="shared" si="78"/>
        <v xml:space="preserve"> </v>
      </c>
      <c r="Z392" s="636" t="str">
        <f t="shared" si="79"/>
        <v xml:space="preserve"> </v>
      </c>
      <c r="AA392" s="636" t="str">
        <f t="shared" si="80"/>
        <v xml:space="preserve"> </v>
      </c>
      <c r="AB392" s="637" t="str">
        <f t="shared" si="81"/>
        <v xml:space="preserve"> </v>
      </c>
      <c r="AH392" s="38">
        <f t="shared" si="82"/>
        <v>0</v>
      </c>
      <c r="AK392" s="38">
        <f t="shared" si="83"/>
        <v>0</v>
      </c>
    </row>
    <row r="393" spans="1:37" x14ac:dyDescent="0.25">
      <c r="A393" s="638"/>
      <c r="B393" s="639"/>
      <c r="C393" s="626"/>
      <c r="D393" s="638"/>
      <c r="E393" s="640"/>
      <c r="F393" s="640"/>
      <c r="G393" s="640"/>
      <c r="H393" s="624"/>
      <c r="I393" s="624"/>
      <c r="J393" s="629"/>
      <c r="K393" s="629"/>
      <c r="L393" s="642"/>
      <c r="M393" s="642"/>
      <c r="N393" s="640"/>
      <c r="O393" s="632" t="str">
        <f t="shared" si="72"/>
        <v/>
      </c>
      <c r="P393" s="640"/>
      <c r="Q393" s="643"/>
      <c r="R393" s="643"/>
      <c r="S393" s="634" t="str">
        <f t="shared" si="73"/>
        <v/>
      </c>
      <c r="T393" s="634" t="str">
        <f t="shared" si="74"/>
        <v/>
      </c>
      <c r="U393" s="644"/>
      <c r="V393" s="636" t="str">
        <f t="shared" si="75"/>
        <v xml:space="preserve"> </v>
      </c>
      <c r="W393" s="636" t="str">
        <f t="shared" si="76"/>
        <v xml:space="preserve"> </v>
      </c>
      <c r="X393" s="636" t="str">
        <f t="shared" si="77"/>
        <v/>
      </c>
      <c r="Y393" s="636" t="str">
        <f t="shared" si="78"/>
        <v xml:space="preserve"> </v>
      </c>
      <c r="Z393" s="636" t="str">
        <f t="shared" si="79"/>
        <v xml:space="preserve"> </v>
      </c>
      <c r="AA393" s="636" t="str">
        <f t="shared" si="80"/>
        <v xml:space="preserve"> </v>
      </c>
      <c r="AB393" s="637" t="str">
        <f t="shared" si="81"/>
        <v xml:space="preserve"> </v>
      </c>
      <c r="AH393" s="38">
        <f t="shared" si="82"/>
        <v>0</v>
      </c>
      <c r="AK393" s="38">
        <f t="shared" si="83"/>
        <v>0</v>
      </c>
    </row>
    <row r="394" spans="1:37" x14ac:dyDescent="0.25">
      <c r="A394" s="638"/>
      <c r="B394" s="639"/>
      <c r="C394" s="626"/>
      <c r="D394" s="638"/>
      <c r="E394" s="640"/>
      <c r="F394" s="640"/>
      <c r="G394" s="640"/>
      <c r="H394" s="624"/>
      <c r="I394" s="624"/>
      <c r="J394" s="629"/>
      <c r="K394" s="629"/>
      <c r="L394" s="642"/>
      <c r="M394" s="642"/>
      <c r="N394" s="640"/>
      <c r="O394" s="632" t="str">
        <f t="shared" si="72"/>
        <v/>
      </c>
      <c r="P394" s="640"/>
      <c r="Q394" s="643"/>
      <c r="R394" s="643"/>
      <c r="S394" s="634" t="str">
        <f t="shared" si="73"/>
        <v/>
      </c>
      <c r="T394" s="634" t="str">
        <f t="shared" si="74"/>
        <v/>
      </c>
      <c r="U394" s="644"/>
      <c r="V394" s="636" t="str">
        <f t="shared" si="75"/>
        <v xml:space="preserve"> </v>
      </c>
      <c r="W394" s="636" t="str">
        <f t="shared" si="76"/>
        <v xml:space="preserve"> </v>
      </c>
      <c r="X394" s="636" t="str">
        <f t="shared" si="77"/>
        <v/>
      </c>
      <c r="Y394" s="636" t="str">
        <f t="shared" si="78"/>
        <v xml:space="preserve"> </v>
      </c>
      <c r="Z394" s="636" t="str">
        <f t="shared" si="79"/>
        <v xml:space="preserve"> </v>
      </c>
      <c r="AA394" s="636" t="str">
        <f t="shared" si="80"/>
        <v xml:space="preserve"> </v>
      </c>
      <c r="AB394" s="637" t="str">
        <f t="shared" si="81"/>
        <v xml:space="preserve"> </v>
      </c>
      <c r="AH394" s="38">
        <f t="shared" si="82"/>
        <v>0</v>
      </c>
      <c r="AK394" s="38">
        <f t="shared" si="83"/>
        <v>0</v>
      </c>
    </row>
    <row r="395" spans="1:37" x14ac:dyDescent="0.25">
      <c r="A395" s="638"/>
      <c r="B395" s="639"/>
      <c r="C395" s="626"/>
      <c r="D395" s="638"/>
      <c r="E395" s="640"/>
      <c r="F395" s="640"/>
      <c r="G395" s="640"/>
      <c r="H395" s="624"/>
      <c r="I395" s="624"/>
      <c r="J395" s="629"/>
      <c r="K395" s="629"/>
      <c r="L395" s="642"/>
      <c r="M395" s="642"/>
      <c r="N395" s="640"/>
      <c r="O395" s="632" t="str">
        <f t="shared" si="72"/>
        <v/>
      </c>
      <c r="P395" s="640"/>
      <c r="Q395" s="643"/>
      <c r="R395" s="643"/>
      <c r="S395" s="634" t="str">
        <f t="shared" si="73"/>
        <v/>
      </c>
      <c r="T395" s="634" t="str">
        <f t="shared" si="74"/>
        <v/>
      </c>
      <c r="U395" s="644"/>
      <c r="V395" s="636" t="str">
        <f t="shared" si="75"/>
        <v xml:space="preserve"> </v>
      </c>
      <c r="W395" s="636" t="str">
        <f t="shared" si="76"/>
        <v xml:space="preserve"> </v>
      </c>
      <c r="X395" s="636" t="str">
        <f t="shared" si="77"/>
        <v/>
      </c>
      <c r="Y395" s="636" t="str">
        <f t="shared" si="78"/>
        <v xml:space="preserve"> </v>
      </c>
      <c r="Z395" s="636" t="str">
        <f t="shared" si="79"/>
        <v xml:space="preserve"> </v>
      </c>
      <c r="AA395" s="636" t="str">
        <f t="shared" si="80"/>
        <v xml:space="preserve"> </v>
      </c>
      <c r="AB395" s="637" t="str">
        <f t="shared" si="81"/>
        <v xml:space="preserve"> </v>
      </c>
      <c r="AH395" s="38">
        <f t="shared" si="82"/>
        <v>0</v>
      </c>
      <c r="AK395" s="38">
        <f t="shared" si="83"/>
        <v>0</v>
      </c>
    </row>
    <row r="396" spans="1:37" x14ac:dyDescent="0.25">
      <c r="A396" s="638"/>
      <c r="B396" s="639"/>
      <c r="C396" s="626"/>
      <c r="D396" s="638"/>
      <c r="E396" s="640"/>
      <c r="F396" s="640"/>
      <c r="G396" s="640"/>
      <c r="H396" s="624"/>
      <c r="I396" s="624"/>
      <c r="J396" s="629"/>
      <c r="K396" s="629"/>
      <c r="L396" s="642"/>
      <c r="M396" s="642"/>
      <c r="N396" s="640"/>
      <c r="O396" s="632" t="str">
        <f t="shared" si="72"/>
        <v/>
      </c>
      <c r="P396" s="640"/>
      <c r="Q396" s="643"/>
      <c r="R396" s="643"/>
      <c r="S396" s="634" t="str">
        <f t="shared" si="73"/>
        <v/>
      </c>
      <c r="T396" s="634" t="str">
        <f t="shared" si="74"/>
        <v/>
      </c>
      <c r="U396" s="644"/>
      <c r="V396" s="636" t="str">
        <f t="shared" si="75"/>
        <v xml:space="preserve"> </v>
      </c>
      <c r="W396" s="636" t="str">
        <f t="shared" si="76"/>
        <v xml:space="preserve"> </v>
      </c>
      <c r="X396" s="636" t="str">
        <f t="shared" si="77"/>
        <v/>
      </c>
      <c r="Y396" s="636" t="str">
        <f t="shared" si="78"/>
        <v xml:space="preserve"> </v>
      </c>
      <c r="Z396" s="636" t="str">
        <f t="shared" si="79"/>
        <v xml:space="preserve"> </v>
      </c>
      <c r="AA396" s="636" t="str">
        <f t="shared" si="80"/>
        <v xml:space="preserve"> </v>
      </c>
      <c r="AB396" s="637" t="str">
        <f t="shared" si="81"/>
        <v xml:space="preserve"> </v>
      </c>
      <c r="AH396" s="38">
        <f t="shared" si="82"/>
        <v>0</v>
      </c>
      <c r="AK396" s="38">
        <f t="shared" si="83"/>
        <v>0</v>
      </c>
    </row>
    <row r="397" spans="1:37" x14ac:dyDescent="0.25">
      <c r="A397" s="638"/>
      <c r="B397" s="639"/>
      <c r="C397" s="626"/>
      <c r="D397" s="638"/>
      <c r="E397" s="640"/>
      <c r="F397" s="640"/>
      <c r="G397" s="640"/>
      <c r="H397" s="624"/>
      <c r="I397" s="624"/>
      <c r="J397" s="629"/>
      <c r="K397" s="629"/>
      <c r="L397" s="642"/>
      <c r="M397" s="642"/>
      <c r="N397" s="640"/>
      <c r="O397" s="632" t="str">
        <f t="shared" si="72"/>
        <v/>
      </c>
      <c r="P397" s="640"/>
      <c r="Q397" s="643"/>
      <c r="R397" s="643"/>
      <c r="S397" s="634" t="str">
        <f t="shared" si="73"/>
        <v/>
      </c>
      <c r="T397" s="634" t="str">
        <f t="shared" si="74"/>
        <v/>
      </c>
      <c r="U397" s="644"/>
      <c r="V397" s="636" t="str">
        <f t="shared" si="75"/>
        <v xml:space="preserve"> </v>
      </c>
      <c r="W397" s="636" t="str">
        <f t="shared" si="76"/>
        <v xml:space="preserve"> </v>
      </c>
      <c r="X397" s="636" t="str">
        <f t="shared" si="77"/>
        <v/>
      </c>
      <c r="Y397" s="636" t="str">
        <f t="shared" si="78"/>
        <v xml:space="preserve"> </v>
      </c>
      <c r="Z397" s="636" t="str">
        <f t="shared" si="79"/>
        <v xml:space="preserve"> </v>
      </c>
      <c r="AA397" s="636" t="str">
        <f t="shared" si="80"/>
        <v xml:space="preserve"> </v>
      </c>
      <c r="AB397" s="637" t="str">
        <f t="shared" si="81"/>
        <v xml:space="preserve"> </v>
      </c>
      <c r="AH397" s="38">
        <f t="shared" si="82"/>
        <v>0</v>
      </c>
      <c r="AK397" s="38">
        <f t="shared" si="83"/>
        <v>0</v>
      </c>
    </row>
    <row r="398" spans="1:37" x14ac:dyDescent="0.25">
      <c r="A398" s="638"/>
      <c r="B398" s="639"/>
      <c r="C398" s="626"/>
      <c r="D398" s="638"/>
      <c r="E398" s="640"/>
      <c r="F398" s="640"/>
      <c r="G398" s="640"/>
      <c r="H398" s="624"/>
      <c r="I398" s="624"/>
      <c r="J398" s="629"/>
      <c r="K398" s="629"/>
      <c r="L398" s="642"/>
      <c r="M398" s="642"/>
      <c r="N398" s="640"/>
      <c r="O398" s="632" t="str">
        <f t="shared" si="72"/>
        <v/>
      </c>
      <c r="P398" s="640"/>
      <c r="Q398" s="643"/>
      <c r="R398" s="643"/>
      <c r="S398" s="634" t="str">
        <f t="shared" si="73"/>
        <v/>
      </c>
      <c r="T398" s="634" t="str">
        <f t="shared" si="74"/>
        <v/>
      </c>
      <c r="U398" s="644"/>
      <c r="V398" s="636" t="str">
        <f t="shared" si="75"/>
        <v xml:space="preserve"> </v>
      </c>
      <c r="W398" s="636" t="str">
        <f t="shared" si="76"/>
        <v xml:space="preserve"> </v>
      </c>
      <c r="X398" s="636" t="str">
        <f t="shared" si="77"/>
        <v/>
      </c>
      <c r="Y398" s="636" t="str">
        <f t="shared" si="78"/>
        <v xml:space="preserve"> </v>
      </c>
      <c r="Z398" s="636" t="str">
        <f t="shared" si="79"/>
        <v xml:space="preserve"> </v>
      </c>
      <c r="AA398" s="636" t="str">
        <f t="shared" si="80"/>
        <v xml:space="preserve"> </v>
      </c>
      <c r="AB398" s="637" t="str">
        <f t="shared" si="81"/>
        <v xml:space="preserve"> </v>
      </c>
      <c r="AH398" s="38">
        <f t="shared" si="82"/>
        <v>0</v>
      </c>
      <c r="AK398" s="38">
        <f t="shared" si="83"/>
        <v>0</v>
      </c>
    </row>
    <row r="399" spans="1:37" x14ac:dyDescent="0.25">
      <c r="A399" s="638"/>
      <c r="B399" s="639"/>
      <c r="C399" s="626"/>
      <c r="D399" s="638"/>
      <c r="E399" s="640"/>
      <c r="F399" s="640"/>
      <c r="G399" s="640"/>
      <c r="H399" s="624"/>
      <c r="I399" s="624"/>
      <c r="J399" s="629"/>
      <c r="K399" s="629"/>
      <c r="L399" s="642"/>
      <c r="M399" s="642"/>
      <c r="N399" s="640"/>
      <c r="O399" s="632" t="str">
        <f t="shared" si="72"/>
        <v/>
      </c>
      <c r="P399" s="640"/>
      <c r="Q399" s="643"/>
      <c r="R399" s="643"/>
      <c r="S399" s="634" t="str">
        <f t="shared" si="73"/>
        <v/>
      </c>
      <c r="T399" s="634" t="str">
        <f t="shared" si="74"/>
        <v/>
      </c>
      <c r="U399" s="644"/>
      <c r="V399" s="636" t="str">
        <f t="shared" si="75"/>
        <v xml:space="preserve"> </v>
      </c>
      <c r="W399" s="636" t="str">
        <f t="shared" si="76"/>
        <v xml:space="preserve"> </v>
      </c>
      <c r="X399" s="636" t="str">
        <f t="shared" si="77"/>
        <v/>
      </c>
      <c r="Y399" s="636" t="str">
        <f t="shared" si="78"/>
        <v xml:space="preserve"> </v>
      </c>
      <c r="Z399" s="636" t="str">
        <f t="shared" si="79"/>
        <v xml:space="preserve"> </v>
      </c>
      <c r="AA399" s="636" t="str">
        <f t="shared" si="80"/>
        <v xml:space="preserve"> </v>
      </c>
      <c r="AB399" s="637" t="str">
        <f t="shared" si="81"/>
        <v xml:space="preserve"> </v>
      </c>
      <c r="AH399" s="38">
        <f t="shared" si="82"/>
        <v>0</v>
      </c>
      <c r="AK399" s="38">
        <f t="shared" si="83"/>
        <v>0</v>
      </c>
    </row>
    <row r="400" spans="1:37" x14ac:dyDescent="0.25">
      <c r="A400" s="638"/>
      <c r="B400" s="639"/>
      <c r="C400" s="626"/>
      <c r="D400" s="638"/>
      <c r="E400" s="640"/>
      <c r="F400" s="640"/>
      <c r="G400" s="640"/>
      <c r="H400" s="624"/>
      <c r="I400" s="624"/>
      <c r="J400" s="629"/>
      <c r="K400" s="629"/>
      <c r="L400" s="642"/>
      <c r="M400" s="642"/>
      <c r="N400" s="640"/>
      <c r="O400" s="632" t="str">
        <f t="shared" si="72"/>
        <v/>
      </c>
      <c r="P400" s="640"/>
      <c r="Q400" s="643"/>
      <c r="R400" s="643"/>
      <c r="S400" s="634" t="str">
        <f t="shared" si="73"/>
        <v/>
      </c>
      <c r="T400" s="634" t="str">
        <f t="shared" si="74"/>
        <v/>
      </c>
      <c r="U400" s="644"/>
      <c r="V400" s="636" t="str">
        <f t="shared" si="75"/>
        <v xml:space="preserve"> </v>
      </c>
      <c r="W400" s="636" t="str">
        <f t="shared" si="76"/>
        <v xml:space="preserve"> </v>
      </c>
      <c r="X400" s="636" t="str">
        <f t="shared" si="77"/>
        <v/>
      </c>
      <c r="Y400" s="636" t="str">
        <f t="shared" si="78"/>
        <v xml:space="preserve"> </v>
      </c>
      <c r="Z400" s="636" t="str">
        <f t="shared" si="79"/>
        <v xml:space="preserve"> </v>
      </c>
      <c r="AA400" s="636" t="str">
        <f t="shared" si="80"/>
        <v xml:space="preserve"> </v>
      </c>
      <c r="AB400" s="637" t="str">
        <f t="shared" si="81"/>
        <v xml:space="preserve"> </v>
      </c>
      <c r="AH400" s="38">
        <f t="shared" si="82"/>
        <v>0</v>
      </c>
      <c r="AK400" s="38">
        <f t="shared" si="83"/>
        <v>0</v>
      </c>
    </row>
    <row r="401" spans="1:37" x14ac:dyDescent="0.25">
      <c r="A401" s="638"/>
      <c r="B401" s="639"/>
      <c r="C401" s="626"/>
      <c r="D401" s="638"/>
      <c r="E401" s="640"/>
      <c r="F401" s="640"/>
      <c r="G401" s="640"/>
      <c r="H401" s="624"/>
      <c r="I401" s="624"/>
      <c r="J401" s="629"/>
      <c r="K401" s="629"/>
      <c r="L401" s="642"/>
      <c r="M401" s="642"/>
      <c r="N401" s="640"/>
      <c r="O401" s="632" t="str">
        <f t="shared" si="72"/>
        <v/>
      </c>
      <c r="P401" s="640"/>
      <c r="Q401" s="643"/>
      <c r="R401" s="643"/>
      <c r="S401" s="634" t="str">
        <f t="shared" si="73"/>
        <v/>
      </c>
      <c r="T401" s="634" t="str">
        <f t="shared" si="74"/>
        <v/>
      </c>
      <c r="U401" s="644"/>
      <c r="V401" s="636" t="str">
        <f t="shared" si="75"/>
        <v xml:space="preserve"> </v>
      </c>
      <c r="W401" s="636" t="str">
        <f t="shared" si="76"/>
        <v xml:space="preserve"> </v>
      </c>
      <c r="X401" s="636" t="str">
        <f t="shared" si="77"/>
        <v/>
      </c>
      <c r="Y401" s="636" t="str">
        <f t="shared" si="78"/>
        <v xml:space="preserve"> </v>
      </c>
      <c r="Z401" s="636" t="str">
        <f t="shared" si="79"/>
        <v xml:space="preserve"> </v>
      </c>
      <c r="AA401" s="636" t="str">
        <f t="shared" si="80"/>
        <v xml:space="preserve"> </v>
      </c>
      <c r="AB401" s="637" t="str">
        <f t="shared" si="81"/>
        <v xml:space="preserve"> </v>
      </c>
      <c r="AH401" s="38">
        <f t="shared" si="82"/>
        <v>0</v>
      </c>
      <c r="AK401" s="38">
        <f t="shared" si="83"/>
        <v>0</v>
      </c>
    </row>
    <row r="402" spans="1:37" x14ac:dyDescent="0.25">
      <c r="A402" s="638"/>
      <c r="B402" s="639"/>
      <c r="C402" s="626"/>
      <c r="D402" s="638"/>
      <c r="E402" s="640"/>
      <c r="F402" s="640"/>
      <c r="G402" s="640"/>
      <c r="H402" s="624"/>
      <c r="I402" s="624"/>
      <c r="J402" s="629"/>
      <c r="K402" s="629"/>
      <c r="L402" s="642"/>
      <c r="M402" s="642"/>
      <c r="N402" s="640"/>
      <c r="O402" s="632" t="str">
        <f t="shared" si="72"/>
        <v/>
      </c>
      <c r="P402" s="640"/>
      <c r="Q402" s="643"/>
      <c r="R402" s="643"/>
      <c r="S402" s="634" t="str">
        <f t="shared" si="73"/>
        <v/>
      </c>
      <c r="T402" s="634" t="str">
        <f t="shared" si="74"/>
        <v/>
      </c>
      <c r="U402" s="644"/>
      <c r="V402" s="636" t="str">
        <f t="shared" si="75"/>
        <v xml:space="preserve"> </v>
      </c>
      <c r="W402" s="636" t="str">
        <f t="shared" si="76"/>
        <v xml:space="preserve"> </v>
      </c>
      <c r="X402" s="636" t="str">
        <f t="shared" si="77"/>
        <v/>
      </c>
      <c r="Y402" s="636" t="str">
        <f t="shared" si="78"/>
        <v xml:space="preserve"> </v>
      </c>
      <c r="Z402" s="636" t="str">
        <f t="shared" si="79"/>
        <v xml:space="preserve"> </v>
      </c>
      <c r="AA402" s="636" t="str">
        <f t="shared" si="80"/>
        <v xml:space="preserve"> </v>
      </c>
      <c r="AB402" s="637" t="str">
        <f t="shared" si="81"/>
        <v xml:space="preserve"> </v>
      </c>
      <c r="AH402" s="38">
        <f t="shared" si="82"/>
        <v>0</v>
      </c>
      <c r="AK402" s="38">
        <f t="shared" si="83"/>
        <v>0</v>
      </c>
    </row>
    <row r="403" spans="1:37" x14ac:dyDescent="0.25">
      <c r="A403" s="638"/>
      <c r="B403" s="639"/>
      <c r="C403" s="626"/>
      <c r="D403" s="638"/>
      <c r="E403" s="640"/>
      <c r="F403" s="640"/>
      <c r="G403" s="640"/>
      <c r="H403" s="624"/>
      <c r="I403" s="624"/>
      <c r="J403" s="629"/>
      <c r="K403" s="629"/>
      <c r="L403" s="642"/>
      <c r="M403" s="642"/>
      <c r="N403" s="640"/>
      <c r="O403" s="632" t="str">
        <f t="shared" si="72"/>
        <v/>
      </c>
      <c r="P403" s="640"/>
      <c r="Q403" s="643"/>
      <c r="R403" s="643"/>
      <c r="S403" s="634" t="str">
        <f t="shared" si="73"/>
        <v/>
      </c>
      <c r="T403" s="634" t="str">
        <f t="shared" si="74"/>
        <v/>
      </c>
      <c r="U403" s="644"/>
      <c r="V403" s="636" t="str">
        <f t="shared" si="75"/>
        <v xml:space="preserve"> </v>
      </c>
      <c r="W403" s="636" t="str">
        <f t="shared" si="76"/>
        <v xml:space="preserve"> </v>
      </c>
      <c r="X403" s="636" t="str">
        <f t="shared" si="77"/>
        <v/>
      </c>
      <c r="Y403" s="636" t="str">
        <f t="shared" si="78"/>
        <v xml:space="preserve"> </v>
      </c>
      <c r="Z403" s="636" t="str">
        <f t="shared" si="79"/>
        <v xml:space="preserve"> </v>
      </c>
      <c r="AA403" s="636" t="str">
        <f t="shared" si="80"/>
        <v xml:space="preserve"> </v>
      </c>
      <c r="AB403" s="637" t="str">
        <f t="shared" si="81"/>
        <v xml:space="preserve"> </v>
      </c>
      <c r="AH403" s="38">
        <f t="shared" si="82"/>
        <v>0</v>
      </c>
      <c r="AK403" s="38">
        <f t="shared" si="83"/>
        <v>0</v>
      </c>
    </row>
    <row r="404" spans="1:37" x14ac:dyDescent="0.25">
      <c r="A404" s="638"/>
      <c r="B404" s="639"/>
      <c r="C404" s="626"/>
      <c r="D404" s="638"/>
      <c r="E404" s="640"/>
      <c r="F404" s="640"/>
      <c r="G404" s="640"/>
      <c r="H404" s="624"/>
      <c r="I404" s="624"/>
      <c r="J404" s="629"/>
      <c r="K404" s="629"/>
      <c r="L404" s="642"/>
      <c r="M404" s="642"/>
      <c r="N404" s="640"/>
      <c r="O404" s="632" t="str">
        <f t="shared" si="72"/>
        <v/>
      </c>
      <c r="P404" s="640"/>
      <c r="Q404" s="643"/>
      <c r="R404" s="643"/>
      <c r="S404" s="634" t="str">
        <f t="shared" si="73"/>
        <v/>
      </c>
      <c r="T404" s="634" t="str">
        <f t="shared" si="74"/>
        <v/>
      </c>
      <c r="U404" s="644"/>
      <c r="V404" s="636" t="str">
        <f t="shared" si="75"/>
        <v xml:space="preserve"> </v>
      </c>
      <c r="W404" s="636" t="str">
        <f t="shared" si="76"/>
        <v xml:space="preserve"> </v>
      </c>
      <c r="X404" s="636" t="str">
        <f t="shared" si="77"/>
        <v/>
      </c>
      <c r="Y404" s="636" t="str">
        <f t="shared" si="78"/>
        <v xml:space="preserve"> </v>
      </c>
      <c r="Z404" s="636" t="str">
        <f t="shared" si="79"/>
        <v xml:space="preserve"> </v>
      </c>
      <c r="AA404" s="636" t="str">
        <f t="shared" si="80"/>
        <v xml:space="preserve"> </v>
      </c>
      <c r="AB404" s="637" t="str">
        <f t="shared" si="81"/>
        <v xml:space="preserve"> </v>
      </c>
      <c r="AH404" s="38">
        <f t="shared" si="82"/>
        <v>0</v>
      </c>
      <c r="AK404" s="38">
        <f t="shared" si="83"/>
        <v>0</v>
      </c>
    </row>
    <row r="405" spans="1:37" x14ac:dyDescent="0.25">
      <c r="A405" s="638"/>
      <c r="B405" s="639"/>
      <c r="C405" s="626"/>
      <c r="D405" s="638"/>
      <c r="E405" s="640"/>
      <c r="F405" s="640"/>
      <c r="G405" s="640"/>
      <c r="H405" s="624"/>
      <c r="I405" s="624"/>
      <c r="J405" s="629"/>
      <c r="K405" s="629"/>
      <c r="L405" s="642"/>
      <c r="M405" s="642"/>
      <c r="N405" s="640"/>
      <c r="O405" s="632" t="str">
        <f t="shared" si="72"/>
        <v/>
      </c>
      <c r="P405" s="640"/>
      <c r="Q405" s="643"/>
      <c r="R405" s="643"/>
      <c r="S405" s="634" t="str">
        <f t="shared" si="73"/>
        <v/>
      </c>
      <c r="T405" s="634" t="str">
        <f t="shared" si="74"/>
        <v/>
      </c>
      <c r="U405" s="644"/>
      <c r="V405" s="636" t="str">
        <f t="shared" si="75"/>
        <v xml:space="preserve"> </v>
      </c>
      <c r="W405" s="636" t="str">
        <f t="shared" si="76"/>
        <v xml:space="preserve"> </v>
      </c>
      <c r="X405" s="636" t="str">
        <f t="shared" si="77"/>
        <v/>
      </c>
      <c r="Y405" s="636" t="str">
        <f t="shared" si="78"/>
        <v xml:space="preserve"> </v>
      </c>
      <c r="Z405" s="636" t="str">
        <f t="shared" si="79"/>
        <v xml:space="preserve"> </v>
      </c>
      <c r="AA405" s="636" t="str">
        <f t="shared" si="80"/>
        <v xml:space="preserve"> </v>
      </c>
      <c r="AB405" s="637" t="str">
        <f t="shared" si="81"/>
        <v xml:space="preserve"> </v>
      </c>
      <c r="AH405" s="38">
        <f t="shared" si="82"/>
        <v>0</v>
      </c>
      <c r="AK405" s="38">
        <f t="shared" si="83"/>
        <v>0</v>
      </c>
    </row>
    <row r="406" spans="1:37" x14ac:dyDescent="0.25">
      <c r="A406" s="638"/>
      <c r="B406" s="639"/>
      <c r="C406" s="626"/>
      <c r="D406" s="638"/>
      <c r="E406" s="640"/>
      <c r="F406" s="640"/>
      <c r="G406" s="640"/>
      <c r="H406" s="624"/>
      <c r="I406" s="624"/>
      <c r="J406" s="629"/>
      <c r="K406" s="629"/>
      <c r="L406" s="642"/>
      <c r="M406" s="642"/>
      <c r="N406" s="640"/>
      <c r="O406" s="632" t="str">
        <f t="shared" si="72"/>
        <v/>
      </c>
      <c r="P406" s="640"/>
      <c r="Q406" s="643"/>
      <c r="R406" s="643"/>
      <c r="S406" s="634" t="str">
        <f t="shared" si="73"/>
        <v/>
      </c>
      <c r="T406" s="634" t="str">
        <f t="shared" si="74"/>
        <v/>
      </c>
      <c r="U406" s="644"/>
      <c r="V406" s="636" t="str">
        <f t="shared" si="75"/>
        <v xml:space="preserve"> </v>
      </c>
      <c r="W406" s="636" t="str">
        <f t="shared" si="76"/>
        <v xml:space="preserve"> </v>
      </c>
      <c r="X406" s="636" t="str">
        <f t="shared" si="77"/>
        <v/>
      </c>
      <c r="Y406" s="636" t="str">
        <f t="shared" si="78"/>
        <v xml:space="preserve"> </v>
      </c>
      <c r="Z406" s="636" t="str">
        <f t="shared" si="79"/>
        <v xml:space="preserve"> </v>
      </c>
      <c r="AA406" s="636" t="str">
        <f t="shared" si="80"/>
        <v xml:space="preserve"> </v>
      </c>
      <c r="AB406" s="637" t="str">
        <f t="shared" si="81"/>
        <v xml:space="preserve"> </v>
      </c>
      <c r="AH406" s="38">
        <f t="shared" si="82"/>
        <v>0</v>
      </c>
      <c r="AK406" s="38">
        <f t="shared" si="83"/>
        <v>0</v>
      </c>
    </row>
    <row r="407" spans="1:37" x14ac:dyDescent="0.25">
      <c r="A407" s="638"/>
      <c r="B407" s="639"/>
      <c r="C407" s="626"/>
      <c r="D407" s="638"/>
      <c r="E407" s="640"/>
      <c r="F407" s="640"/>
      <c r="G407" s="640"/>
      <c r="H407" s="624"/>
      <c r="I407" s="624"/>
      <c r="J407" s="629"/>
      <c r="K407" s="629"/>
      <c r="L407" s="642"/>
      <c r="M407" s="642"/>
      <c r="N407" s="640"/>
      <c r="O407" s="632" t="str">
        <f t="shared" si="72"/>
        <v/>
      </c>
      <c r="P407" s="640"/>
      <c r="Q407" s="643"/>
      <c r="R407" s="643"/>
      <c r="S407" s="634" t="str">
        <f t="shared" si="73"/>
        <v/>
      </c>
      <c r="T407" s="634" t="str">
        <f t="shared" si="74"/>
        <v/>
      </c>
      <c r="U407" s="644"/>
      <c r="V407" s="636" t="str">
        <f t="shared" si="75"/>
        <v xml:space="preserve"> </v>
      </c>
      <c r="W407" s="636" t="str">
        <f t="shared" si="76"/>
        <v xml:space="preserve"> </v>
      </c>
      <c r="X407" s="636" t="str">
        <f t="shared" si="77"/>
        <v/>
      </c>
      <c r="Y407" s="636" t="str">
        <f t="shared" si="78"/>
        <v xml:space="preserve"> </v>
      </c>
      <c r="Z407" s="636" t="str">
        <f t="shared" si="79"/>
        <v xml:space="preserve"> </v>
      </c>
      <c r="AA407" s="636" t="str">
        <f t="shared" si="80"/>
        <v xml:space="preserve"> </v>
      </c>
      <c r="AB407" s="637" t="str">
        <f t="shared" si="81"/>
        <v xml:space="preserve"> </v>
      </c>
      <c r="AH407" s="38">
        <f t="shared" si="82"/>
        <v>0</v>
      </c>
      <c r="AK407" s="38">
        <f t="shared" si="83"/>
        <v>0</v>
      </c>
    </row>
    <row r="408" spans="1:37" x14ac:dyDescent="0.25">
      <c r="A408" s="638"/>
      <c r="B408" s="639"/>
      <c r="C408" s="626"/>
      <c r="D408" s="638"/>
      <c r="E408" s="640"/>
      <c r="F408" s="640"/>
      <c r="G408" s="640"/>
      <c r="H408" s="624"/>
      <c r="I408" s="624"/>
      <c r="J408" s="629"/>
      <c r="K408" s="629"/>
      <c r="L408" s="642"/>
      <c r="M408" s="642"/>
      <c r="N408" s="640"/>
      <c r="O408" s="632" t="str">
        <f t="shared" si="72"/>
        <v/>
      </c>
      <c r="P408" s="640"/>
      <c r="Q408" s="643"/>
      <c r="R408" s="643"/>
      <c r="S408" s="634" t="str">
        <f t="shared" si="73"/>
        <v/>
      </c>
      <c r="T408" s="634" t="str">
        <f t="shared" si="74"/>
        <v/>
      </c>
      <c r="U408" s="644"/>
      <c r="V408" s="636" t="str">
        <f t="shared" si="75"/>
        <v xml:space="preserve"> </v>
      </c>
      <c r="W408" s="636" t="str">
        <f t="shared" si="76"/>
        <v xml:space="preserve"> </v>
      </c>
      <c r="X408" s="636" t="str">
        <f t="shared" si="77"/>
        <v/>
      </c>
      <c r="Y408" s="636" t="str">
        <f t="shared" si="78"/>
        <v xml:space="preserve"> </v>
      </c>
      <c r="Z408" s="636" t="str">
        <f t="shared" si="79"/>
        <v xml:space="preserve"> </v>
      </c>
      <c r="AA408" s="636" t="str">
        <f t="shared" si="80"/>
        <v xml:space="preserve"> </v>
      </c>
      <c r="AB408" s="637" t="str">
        <f t="shared" si="81"/>
        <v xml:space="preserve"> </v>
      </c>
      <c r="AH408" s="38">
        <f t="shared" si="82"/>
        <v>0</v>
      </c>
      <c r="AK408" s="38">
        <f t="shared" si="83"/>
        <v>0</v>
      </c>
    </row>
    <row r="409" spans="1:37" x14ac:dyDescent="0.25">
      <c r="A409" s="638"/>
      <c r="B409" s="639"/>
      <c r="C409" s="626"/>
      <c r="D409" s="638"/>
      <c r="E409" s="640"/>
      <c r="F409" s="640"/>
      <c r="G409" s="640"/>
      <c r="H409" s="624"/>
      <c r="I409" s="624"/>
      <c r="J409" s="629"/>
      <c r="K409" s="629"/>
      <c r="L409" s="642"/>
      <c r="M409" s="642"/>
      <c r="N409" s="640"/>
      <c r="O409" s="632" t="str">
        <f t="shared" si="72"/>
        <v/>
      </c>
      <c r="P409" s="640"/>
      <c r="Q409" s="643"/>
      <c r="R409" s="643"/>
      <c r="S409" s="634" t="str">
        <f t="shared" si="73"/>
        <v/>
      </c>
      <c r="T409" s="634" t="str">
        <f t="shared" si="74"/>
        <v/>
      </c>
      <c r="U409" s="644"/>
      <c r="V409" s="636" t="str">
        <f t="shared" si="75"/>
        <v xml:space="preserve"> </v>
      </c>
      <c r="W409" s="636" t="str">
        <f t="shared" si="76"/>
        <v xml:space="preserve"> </v>
      </c>
      <c r="X409" s="636" t="str">
        <f t="shared" si="77"/>
        <v/>
      </c>
      <c r="Y409" s="636" t="str">
        <f t="shared" si="78"/>
        <v xml:space="preserve"> </v>
      </c>
      <c r="Z409" s="636" t="str">
        <f t="shared" si="79"/>
        <v xml:space="preserve"> </v>
      </c>
      <c r="AA409" s="636" t="str">
        <f t="shared" si="80"/>
        <v xml:space="preserve"> </v>
      </c>
      <c r="AB409" s="637" t="str">
        <f t="shared" si="81"/>
        <v xml:space="preserve"> </v>
      </c>
      <c r="AH409" s="38">
        <f t="shared" si="82"/>
        <v>0</v>
      </c>
      <c r="AK409" s="38">
        <f t="shared" si="83"/>
        <v>0</v>
      </c>
    </row>
    <row r="410" spans="1:37" x14ac:dyDescent="0.25">
      <c r="A410" s="638"/>
      <c r="B410" s="639"/>
      <c r="C410" s="626"/>
      <c r="D410" s="638"/>
      <c r="E410" s="640"/>
      <c r="F410" s="640"/>
      <c r="G410" s="640"/>
      <c r="H410" s="624"/>
      <c r="I410" s="624"/>
      <c r="J410" s="629"/>
      <c r="K410" s="629"/>
      <c r="L410" s="642"/>
      <c r="M410" s="642"/>
      <c r="N410" s="640"/>
      <c r="O410" s="632" t="str">
        <f t="shared" si="72"/>
        <v/>
      </c>
      <c r="P410" s="640"/>
      <c r="Q410" s="643"/>
      <c r="R410" s="643"/>
      <c r="S410" s="634" t="str">
        <f t="shared" si="73"/>
        <v/>
      </c>
      <c r="T410" s="634" t="str">
        <f t="shared" si="74"/>
        <v/>
      </c>
      <c r="U410" s="644"/>
      <c r="V410" s="636" t="str">
        <f t="shared" si="75"/>
        <v xml:space="preserve"> </v>
      </c>
      <c r="W410" s="636" t="str">
        <f t="shared" si="76"/>
        <v xml:space="preserve"> </v>
      </c>
      <c r="X410" s="636" t="str">
        <f t="shared" si="77"/>
        <v/>
      </c>
      <c r="Y410" s="636" t="str">
        <f t="shared" si="78"/>
        <v xml:space="preserve"> </v>
      </c>
      <c r="Z410" s="636" t="str">
        <f t="shared" si="79"/>
        <v xml:space="preserve"> </v>
      </c>
      <c r="AA410" s="636" t="str">
        <f t="shared" si="80"/>
        <v xml:space="preserve"> </v>
      </c>
      <c r="AB410" s="637" t="str">
        <f t="shared" si="81"/>
        <v xml:space="preserve"> </v>
      </c>
      <c r="AH410" s="38">
        <f t="shared" si="82"/>
        <v>0</v>
      </c>
      <c r="AK410" s="38">
        <f t="shared" si="83"/>
        <v>0</v>
      </c>
    </row>
    <row r="411" spans="1:37" x14ac:dyDescent="0.25">
      <c r="A411" s="638"/>
      <c r="B411" s="639"/>
      <c r="C411" s="626"/>
      <c r="D411" s="638"/>
      <c r="E411" s="640"/>
      <c r="F411" s="640"/>
      <c r="G411" s="640"/>
      <c r="H411" s="624"/>
      <c r="I411" s="624"/>
      <c r="J411" s="629"/>
      <c r="K411" s="629"/>
      <c r="L411" s="642"/>
      <c r="M411" s="642"/>
      <c r="N411" s="640"/>
      <c r="O411" s="632" t="str">
        <f t="shared" si="72"/>
        <v/>
      </c>
      <c r="P411" s="640"/>
      <c r="Q411" s="643"/>
      <c r="R411" s="643"/>
      <c r="S411" s="634" t="str">
        <f t="shared" si="73"/>
        <v/>
      </c>
      <c r="T411" s="634" t="str">
        <f t="shared" si="74"/>
        <v/>
      </c>
      <c r="U411" s="644"/>
      <c r="V411" s="636" t="str">
        <f t="shared" si="75"/>
        <v xml:space="preserve"> </v>
      </c>
      <c r="W411" s="636" t="str">
        <f t="shared" si="76"/>
        <v xml:space="preserve"> </v>
      </c>
      <c r="X411" s="636" t="str">
        <f t="shared" si="77"/>
        <v/>
      </c>
      <c r="Y411" s="636" t="str">
        <f t="shared" si="78"/>
        <v xml:space="preserve"> </v>
      </c>
      <c r="Z411" s="636" t="str">
        <f t="shared" si="79"/>
        <v xml:space="preserve"> </v>
      </c>
      <c r="AA411" s="636" t="str">
        <f t="shared" si="80"/>
        <v xml:space="preserve"> </v>
      </c>
      <c r="AB411" s="637" t="str">
        <f t="shared" si="81"/>
        <v xml:space="preserve"> </v>
      </c>
      <c r="AH411" s="38">
        <f t="shared" si="82"/>
        <v>0</v>
      </c>
      <c r="AK411" s="38">
        <f t="shared" si="83"/>
        <v>0</v>
      </c>
    </row>
    <row r="412" spans="1:37" x14ac:dyDescent="0.25">
      <c r="A412" s="638"/>
      <c r="B412" s="639"/>
      <c r="C412" s="626"/>
      <c r="D412" s="638"/>
      <c r="E412" s="640"/>
      <c r="F412" s="640"/>
      <c r="G412" s="640"/>
      <c r="H412" s="624"/>
      <c r="I412" s="624"/>
      <c r="J412" s="629"/>
      <c r="K412" s="629"/>
      <c r="L412" s="642"/>
      <c r="M412" s="642"/>
      <c r="N412" s="640"/>
      <c r="O412" s="632" t="str">
        <f t="shared" si="72"/>
        <v/>
      </c>
      <c r="P412" s="640"/>
      <c r="Q412" s="643"/>
      <c r="R412" s="643"/>
      <c r="S412" s="634" t="str">
        <f t="shared" si="73"/>
        <v/>
      </c>
      <c r="T412" s="634" t="str">
        <f t="shared" si="74"/>
        <v/>
      </c>
      <c r="U412" s="644"/>
      <c r="V412" s="636" t="str">
        <f t="shared" si="75"/>
        <v xml:space="preserve"> </v>
      </c>
      <c r="W412" s="636" t="str">
        <f t="shared" si="76"/>
        <v xml:space="preserve"> </v>
      </c>
      <c r="X412" s="636" t="str">
        <f t="shared" si="77"/>
        <v/>
      </c>
      <c r="Y412" s="636" t="str">
        <f t="shared" si="78"/>
        <v xml:space="preserve"> </v>
      </c>
      <c r="Z412" s="636" t="str">
        <f t="shared" si="79"/>
        <v xml:space="preserve"> </v>
      </c>
      <c r="AA412" s="636" t="str">
        <f t="shared" si="80"/>
        <v xml:space="preserve"> </v>
      </c>
      <c r="AB412" s="637" t="str">
        <f t="shared" si="81"/>
        <v xml:space="preserve"> </v>
      </c>
      <c r="AH412" s="38">
        <f t="shared" si="82"/>
        <v>0</v>
      </c>
      <c r="AK412" s="38">
        <f t="shared" si="83"/>
        <v>0</v>
      </c>
    </row>
    <row r="413" spans="1:37" x14ac:dyDescent="0.25">
      <c r="A413" s="638"/>
      <c r="B413" s="639"/>
      <c r="C413" s="626"/>
      <c r="D413" s="638"/>
      <c r="E413" s="640"/>
      <c r="F413" s="640"/>
      <c r="G413" s="640"/>
      <c r="H413" s="624"/>
      <c r="I413" s="624"/>
      <c r="J413" s="629"/>
      <c r="K413" s="629"/>
      <c r="L413" s="642"/>
      <c r="M413" s="642"/>
      <c r="N413" s="640"/>
      <c r="O413" s="632" t="str">
        <f t="shared" si="72"/>
        <v/>
      </c>
      <c r="P413" s="640"/>
      <c r="Q413" s="643"/>
      <c r="R413" s="643"/>
      <c r="S413" s="634" t="str">
        <f t="shared" si="73"/>
        <v/>
      </c>
      <c r="T413" s="634" t="str">
        <f t="shared" si="74"/>
        <v/>
      </c>
      <c r="U413" s="644"/>
      <c r="V413" s="636" t="str">
        <f t="shared" si="75"/>
        <v xml:space="preserve"> </v>
      </c>
      <c r="W413" s="636" t="str">
        <f t="shared" si="76"/>
        <v xml:space="preserve"> </v>
      </c>
      <c r="X413" s="636" t="str">
        <f t="shared" si="77"/>
        <v/>
      </c>
      <c r="Y413" s="636" t="str">
        <f t="shared" si="78"/>
        <v xml:space="preserve"> </v>
      </c>
      <c r="Z413" s="636" t="str">
        <f t="shared" si="79"/>
        <v xml:space="preserve"> </v>
      </c>
      <c r="AA413" s="636" t="str">
        <f t="shared" si="80"/>
        <v xml:space="preserve"> </v>
      </c>
      <c r="AB413" s="637" t="str">
        <f t="shared" si="81"/>
        <v xml:space="preserve"> </v>
      </c>
      <c r="AH413" s="38">
        <f t="shared" si="82"/>
        <v>0</v>
      </c>
      <c r="AK413" s="38">
        <f t="shared" si="83"/>
        <v>0</v>
      </c>
    </row>
    <row r="414" spans="1:37" x14ac:dyDescent="0.25">
      <c r="A414" s="638"/>
      <c r="B414" s="639"/>
      <c r="C414" s="626"/>
      <c r="D414" s="638"/>
      <c r="E414" s="640"/>
      <c r="F414" s="640"/>
      <c r="G414" s="640"/>
      <c r="H414" s="624"/>
      <c r="I414" s="624"/>
      <c r="J414" s="629"/>
      <c r="K414" s="629"/>
      <c r="L414" s="642"/>
      <c r="M414" s="642"/>
      <c r="N414" s="640"/>
      <c r="O414" s="632" t="str">
        <f t="shared" si="72"/>
        <v/>
      </c>
      <c r="P414" s="640"/>
      <c r="Q414" s="643"/>
      <c r="R414" s="643"/>
      <c r="S414" s="634" t="str">
        <f t="shared" si="73"/>
        <v/>
      </c>
      <c r="T414" s="634" t="str">
        <f t="shared" si="74"/>
        <v/>
      </c>
      <c r="U414" s="644"/>
      <c r="V414" s="636" t="str">
        <f t="shared" si="75"/>
        <v xml:space="preserve"> </v>
      </c>
      <c r="W414" s="636" t="str">
        <f t="shared" si="76"/>
        <v xml:space="preserve"> </v>
      </c>
      <c r="X414" s="636" t="str">
        <f t="shared" si="77"/>
        <v/>
      </c>
      <c r="Y414" s="636" t="str">
        <f t="shared" si="78"/>
        <v xml:space="preserve"> </v>
      </c>
      <c r="Z414" s="636" t="str">
        <f t="shared" si="79"/>
        <v xml:space="preserve"> </v>
      </c>
      <c r="AA414" s="636" t="str">
        <f t="shared" si="80"/>
        <v xml:space="preserve"> </v>
      </c>
      <c r="AB414" s="637" t="str">
        <f t="shared" si="81"/>
        <v xml:space="preserve"> </v>
      </c>
      <c r="AH414" s="38">
        <f t="shared" si="82"/>
        <v>0</v>
      </c>
      <c r="AK414" s="38">
        <f t="shared" si="83"/>
        <v>0</v>
      </c>
    </row>
    <row r="415" spans="1:37" x14ac:dyDescent="0.25">
      <c r="A415" s="638"/>
      <c r="B415" s="639"/>
      <c r="C415" s="626"/>
      <c r="D415" s="638"/>
      <c r="E415" s="640"/>
      <c r="F415" s="640"/>
      <c r="G415" s="640"/>
      <c r="H415" s="624"/>
      <c r="I415" s="624"/>
      <c r="J415" s="629"/>
      <c r="K415" s="629"/>
      <c r="L415" s="642"/>
      <c r="M415" s="642"/>
      <c r="N415" s="640"/>
      <c r="O415" s="632" t="str">
        <f t="shared" si="72"/>
        <v/>
      </c>
      <c r="P415" s="640"/>
      <c r="Q415" s="643"/>
      <c r="R415" s="643"/>
      <c r="S415" s="634" t="str">
        <f t="shared" si="73"/>
        <v/>
      </c>
      <c r="T415" s="634" t="str">
        <f t="shared" si="74"/>
        <v/>
      </c>
      <c r="U415" s="644"/>
      <c r="V415" s="636" t="str">
        <f t="shared" si="75"/>
        <v xml:space="preserve"> </v>
      </c>
      <c r="W415" s="636" t="str">
        <f t="shared" si="76"/>
        <v xml:space="preserve"> </v>
      </c>
      <c r="X415" s="636" t="str">
        <f t="shared" si="77"/>
        <v/>
      </c>
      <c r="Y415" s="636" t="str">
        <f t="shared" si="78"/>
        <v xml:space="preserve"> </v>
      </c>
      <c r="Z415" s="636" t="str">
        <f t="shared" si="79"/>
        <v xml:space="preserve"> </v>
      </c>
      <c r="AA415" s="636" t="str">
        <f t="shared" si="80"/>
        <v xml:space="preserve"> </v>
      </c>
      <c r="AB415" s="637" t="str">
        <f t="shared" si="81"/>
        <v xml:space="preserve"> </v>
      </c>
      <c r="AH415" s="38">
        <f t="shared" si="82"/>
        <v>0</v>
      </c>
      <c r="AK415" s="38">
        <f t="shared" si="83"/>
        <v>0</v>
      </c>
    </row>
    <row r="416" spans="1:37" x14ac:dyDescent="0.25">
      <c r="A416" s="638"/>
      <c r="B416" s="639"/>
      <c r="C416" s="626"/>
      <c r="D416" s="638"/>
      <c r="E416" s="640"/>
      <c r="F416" s="640"/>
      <c r="G416" s="640"/>
      <c r="H416" s="624"/>
      <c r="I416" s="624"/>
      <c r="J416" s="629"/>
      <c r="K416" s="629"/>
      <c r="L416" s="642"/>
      <c r="M416" s="642"/>
      <c r="N416" s="640"/>
      <c r="O416" s="632" t="str">
        <f t="shared" si="72"/>
        <v/>
      </c>
      <c r="P416" s="640"/>
      <c r="Q416" s="643"/>
      <c r="R416" s="643"/>
      <c r="S416" s="634" t="str">
        <f t="shared" si="73"/>
        <v/>
      </c>
      <c r="T416" s="634" t="str">
        <f t="shared" si="74"/>
        <v/>
      </c>
      <c r="U416" s="644"/>
      <c r="V416" s="636" t="str">
        <f t="shared" si="75"/>
        <v xml:space="preserve"> </v>
      </c>
      <c r="W416" s="636" t="str">
        <f t="shared" si="76"/>
        <v xml:space="preserve"> </v>
      </c>
      <c r="X416" s="636" t="str">
        <f t="shared" si="77"/>
        <v/>
      </c>
      <c r="Y416" s="636" t="str">
        <f t="shared" si="78"/>
        <v xml:space="preserve"> </v>
      </c>
      <c r="Z416" s="636" t="str">
        <f t="shared" si="79"/>
        <v xml:space="preserve"> </v>
      </c>
      <c r="AA416" s="636" t="str">
        <f t="shared" si="80"/>
        <v xml:space="preserve"> </v>
      </c>
      <c r="AB416" s="637" t="str">
        <f t="shared" si="81"/>
        <v xml:space="preserve"> </v>
      </c>
      <c r="AH416" s="38">
        <f t="shared" si="82"/>
        <v>0</v>
      </c>
      <c r="AK416" s="38">
        <f t="shared" si="83"/>
        <v>0</v>
      </c>
    </row>
    <row r="417" spans="1:37" x14ac:dyDescent="0.25">
      <c r="A417" s="638"/>
      <c r="B417" s="639"/>
      <c r="C417" s="626"/>
      <c r="D417" s="638"/>
      <c r="E417" s="640"/>
      <c r="F417" s="640"/>
      <c r="G417" s="640"/>
      <c r="H417" s="624"/>
      <c r="I417" s="624"/>
      <c r="J417" s="629"/>
      <c r="K417" s="629"/>
      <c r="L417" s="642"/>
      <c r="M417" s="642"/>
      <c r="N417" s="640"/>
      <c r="O417" s="632" t="str">
        <f t="shared" si="72"/>
        <v/>
      </c>
      <c r="P417" s="640"/>
      <c r="Q417" s="643"/>
      <c r="R417" s="643"/>
      <c r="S417" s="634" t="str">
        <f t="shared" si="73"/>
        <v/>
      </c>
      <c r="T417" s="634" t="str">
        <f t="shared" si="74"/>
        <v/>
      </c>
      <c r="U417" s="644"/>
      <c r="V417" s="636" t="str">
        <f t="shared" si="75"/>
        <v xml:space="preserve"> </v>
      </c>
      <c r="W417" s="636" t="str">
        <f t="shared" si="76"/>
        <v xml:space="preserve"> </v>
      </c>
      <c r="X417" s="636" t="str">
        <f t="shared" si="77"/>
        <v/>
      </c>
      <c r="Y417" s="636" t="str">
        <f t="shared" si="78"/>
        <v xml:space="preserve"> </v>
      </c>
      <c r="Z417" s="636" t="str">
        <f t="shared" si="79"/>
        <v xml:space="preserve"> </v>
      </c>
      <c r="AA417" s="636" t="str">
        <f t="shared" si="80"/>
        <v xml:space="preserve"> </v>
      </c>
      <c r="AB417" s="637" t="str">
        <f t="shared" si="81"/>
        <v xml:space="preserve"> </v>
      </c>
      <c r="AH417" s="38">
        <f t="shared" si="82"/>
        <v>0</v>
      </c>
      <c r="AK417" s="38">
        <f t="shared" si="83"/>
        <v>0</v>
      </c>
    </row>
    <row r="418" spans="1:37" x14ac:dyDescent="0.25">
      <c r="A418" s="638"/>
      <c r="B418" s="639"/>
      <c r="C418" s="626"/>
      <c r="D418" s="638"/>
      <c r="E418" s="640"/>
      <c r="F418" s="640"/>
      <c r="G418" s="640"/>
      <c r="H418" s="624"/>
      <c r="I418" s="624"/>
      <c r="J418" s="629"/>
      <c r="K418" s="629"/>
      <c r="L418" s="642"/>
      <c r="M418" s="642"/>
      <c r="N418" s="640"/>
      <c r="O418" s="632" t="str">
        <f t="shared" si="72"/>
        <v/>
      </c>
      <c r="P418" s="640"/>
      <c r="Q418" s="643"/>
      <c r="R418" s="643"/>
      <c r="S418" s="634" t="str">
        <f t="shared" si="73"/>
        <v/>
      </c>
      <c r="T418" s="634" t="str">
        <f t="shared" si="74"/>
        <v/>
      </c>
      <c r="U418" s="644"/>
      <c r="V418" s="636" t="str">
        <f t="shared" si="75"/>
        <v xml:space="preserve"> </v>
      </c>
      <c r="W418" s="636" t="str">
        <f t="shared" si="76"/>
        <v xml:space="preserve"> </v>
      </c>
      <c r="X418" s="636" t="str">
        <f t="shared" si="77"/>
        <v/>
      </c>
      <c r="Y418" s="636" t="str">
        <f t="shared" si="78"/>
        <v xml:space="preserve"> </v>
      </c>
      <c r="Z418" s="636" t="str">
        <f t="shared" si="79"/>
        <v xml:space="preserve"> </v>
      </c>
      <c r="AA418" s="636" t="str">
        <f t="shared" si="80"/>
        <v xml:space="preserve"> </v>
      </c>
      <c r="AB418" s="637" t="str">
        <f t="shared" si="81"/>
        <v xml:space="preserve"> </v>
      </c>
      <c r="AH418" s="38">
        <f t="shared" si="82"/>
        <v>0</v>
      </c>
      <c r="AK418" s="38">
        <f t="shared" si="83"/>
        <v>0</v>
      </c>
    </row>
    <row r="419" spans="1:37" x14ac:dyDescent="0.25">
      <c r="A419" s="638"/>
      <c r="B419" s="639"/>
      <c r="C419" s="626"/>
      <c r="D419" s="638"/>
      <c r="E419" s="640"/>
      <c r="F419" s="640"/>
      <c r="G419" s="640"/>
      <c r="H419" s="624"/>
      <c r="I419" s="624"/>
      <c r="J419" s="629"/>
      <c r="K419" s="629"/>
      <c r="L419" s="642"/>
      <c r="M419" s="642"/>
      <c r="N419" s="640"/>
      <c r="O419" s="632" t="str">
        <f t="shared" si="72"/>
        <v/>
      </c>
      <c r="P419" s="640"/>
      <c r="Q419" s="643"/>
      <c r="R419" s="643"/>
      <c r="S419" s="634" t="str">
        <f t="shared" si="73"/>
        <v/>
      </c>
      <c r="T419" s="634" t="str">
        <f t="shared" si="74"/>
        <v/>
      </c>
      <c r="U419" s="644"/>
      <c r="V419" s="636" t="str">
        <f t="shared" si="75"/>
        <v xml:space="preserve"> </v>
      </c>
      <c r="W419" s="636" t="str">
        <f t="shared" si="76"/>
        <v xml:space="preserve"> </v>
      </c>
      <c r="X419" s="636" t="str">
        <f t="shared" si="77"/>
        <v/>
      </c>
      <c r="Y419" s="636" t="str">
        <f t="shared" si="78"/>
        <v xml:space="preserve"> </v>
      </c>
      <c r="Z419" s="636" t="str">
        <f t="shared" si="79"/>
        <v xml:space="preserve"> </v>
      </c>
      <c r="AA419" s="636" t="str">
        <f t="shared" si="80"/>
        <v xml:space="preserve"> </v>
      </c>
      <c r="AB419" s="637" t="str">
        <f t="shared" si="81"/>
        <v xml:space="preserve"> </v>
      </c>
      <c r="AH419" s="38">
        <f t="shared" si="82"/>
        <v>0</v>
      </c>
      <c r="AK419" s="38">
        <f t="shared" si="83"/>
        <v>0</v>
      </c>
    </row>
    <row r="420" spans="1:37" x14ac:dyDescent="0.25">
      <c r="A420" s="638"/>
      <c r="B420" s="639"/>
      <c r="C420" s="626"/>
      <c r="D420" s="638"/>
      <c r="E420" s="640"/>
      <c r="F420" s="640"/>
      <c r="G420" s="640"/>
      <c r="H420" s="624"/>
      <c r="I420" s="624"/>
      <c r="J420" s="629"/>
      <c r="K420" s="629"/>
      <c r="L420" s="642"/>
      <c r="M420" s="642"/>
      <c r="N420" s="640"/>
      <c r="O420" s="632" t="str">
        <f t="shared" si="72"/>
        <v/>
      </c>
      <c r="P420" s="640"/>
      <c r="Q420" s="643"/>
      <c r="R420" s="643"/>
      <c r="S420" s="634" t="str">
        <f t="shared" si="73"/>
        <v/>
      </c>
      <c r="T420" s="634" t="str">
        <f t="shared" si="74"/>
        <v/>
      </c>
      <c r="U420" s="644"/>
      <c r="V420" s="636" t="str">
        <f t="shared" si="75"/>
        <v xml:space="preserve"> </v>
      </c>
      <c r="W420" s="636" t="str">
        <f t="shared" si="76"/>
        <v xml:space="preserve"> </v>
      </c>
      <c r="X420" s="636" t="str">
        <f t="shared" si="77"/>
        <v/>
      </c>
      <c r="Y420" s="636" t="str">
        <f t="shared" si="78"/>
        <v xml:space="preserve"> </v>
      </c>
      <c r="Z420" s="636" t="str">
        <f t="shared" si="79"/>
        <v xml:space="preserve"> </v>
      </c>
      <c r="AA420" s="636" t="str">
        <f t="shared" si="80"/>
        <v xml:space="preserve"> </v>
      </c>
      <c r="AB420" s="637" t="str">
        <f t="shared" si="81"/>
        <v xml:space="preserve"> </v>
      </c>
      <c r="AH420" s="38">
        <f t="shared" si="82"/>
        <v>0</v>
      </c>
      <c r="AK420" s="38">
        <f t="shared" si="83"/>
        <v>0</v>
      </c>
    </row>
    <row r="421" spans="1:37" x14ac:dyDescent="0.25">
      <c r="A421" s="638"/>
      <c r="B421" s="639"/>
      <c r="C421" s="626"/>
      <c r="D421" s="638"/>
      <c r="E421" s="640"/>
      <c r="F421" s="640"/>
      <c r="G421" s="640"/>
      <c r="H421" s="624"/>
      <c r="I421" s="624"/>
      <c r="J421" s="629"/>
      <c r="K421" s="629"/>
      <c r="L421" s="642"/>
      <c r="M421" s="642"/>
      <c r="N421" s="640"/>
      <c r="O421" s="632" t="str">
        <f t="shared" si="72"/>
        <v/>
      </c>
      <c r="P421" s="640"/>
      <c r="Q421" s="643"/>
      <c r="R421" s="643"/>
      <c r="S421" s="634" t="str">
        <f t="shared" si="73"/>
        <v/>
      </c>
      <c r="T421" s="634" t="str">
        <f t="shared" si="74"/>
        <v/>
      </c>
      <c r="U421" s="644"/>
      <c r="V421" s="636" t="str">
        <f t="shared" si="75"/>
        <v xml:space="preserve"> </v>
      </c>
      <c r="W421" s="636" t="str">
        <f t="shared" si="76"/>
        <v xml:space="preserve"> </v>
      </c>
      <c r="X421" s="636" t="str">
        <f t="shared" si="77"/>
        <v/>
      </c>
      <c r="Y421" s="636" t="str">
        <f t="shared" si="78"/>
        <v xml:space="preserve"> </v>
      </c>
      <c r="Z421" s="636" t="str">
        <f t="shared" si="79"/>
        <v xml:space="preserve"> </v>
      </c>
      <c r="AA421" s="636" t="str">
        <f t="shared" si="80"/>
        <v xml:space="preserve"> </v>
      </c>
      <c r="AB421" s="637" t="str">
        <f t="shared" si="81"/>
        <v xml:space="preserve"> </v>
      </c>
      <c r="AH421" s="38">
        <f t="shared" si="82"/>
        <v>0</v>
      </c>
      <c r="AK421" s="38">
        <f t="shared" si="83"/>
        <v>0</v>
      </c>
    </row>
    <row r="422" spans="1:37" x14ac:dyDescent="0.25">
      <c r="A422" s="638"/>
      <c r="B422" s="639"/>
      <c r="C422" s="626"/>
      <c r="D422" s="638"/>
      <c r="E422" s="640"/>
      <c r="F422" s="640"/>
      <c r="G422" s="640"/>
      <c r="H422" s="624"/>
      <c r="I422" s="624"/>
      <c r="J422" s="629"/>
      <c r="K422" s="629"/>
      <c r="L422" s="642"/>
      <c r="M422" s="642"/>
      <c r="N422" s="640"/>
      <c r="O422" s="632" t="str">
        <f t="shared" si="72"/>
        <v/>
      </c>
      <c r="P422" s="640"/>
      <c r="Q422" s="643"/>
      <c r="R422" s="643"/>
      <c r="S422" s="634" t="str">
        <f t="shared" si="73"/>
        <v/>
      </c>
      <c r="T422" s="634" t="str">
        <f t="shared" si="74"/>
        <v/>
      </c>
      <c r="U422" s="644"/>
      <c r="V422" s="636" t="str">
        <f t="shared" si="75"/>
        <v xml:space="preserve"> </v>
      </c>
      <c r="W422" s="636" t="str">
        <f t="shared" si="76"/>
        <v xml:space="preserve"> </v>
      </c>
      <c r="X422" s="636" t="str">
        <f t="shared" si="77"/>
        <v/>
      </c>
      <c r="Y422" s="636" t="str">
        <f t="shared" si="78"/>
        <v xml:space="preserve"> </v>
      </c>
      <c r="Z422" s="636" t="str">
        <f t="shared" si="79"/>
        <v xml:space="preserve"> </v>
      </c>
      <c r="AA422" s="636" t="str">
        <f t="shared" si="80"/>
        <v xml:space="preserve"> </v>
      </c>
      <c r="AB422" s="637" t="str">
        <f t="shared" si="81"/>
        <v xml:space="preserve"> </v>
      </c>
      <c r="AH422" s="38">
        <f t="shared" si="82"/>
        <v>0</v>
      </c>
      <c r="AK422" s="38">
        <f t="shared" si="83"/>
        <v>0</v>
      </c>
    </row>
    <row r="423" spans="1:37" x14ac:dyDescent="0.25">
      <c r="A423" s="638"/>
      <c r="B423" s="639"/>
      <c r="C423" s="626"/>
      <c r="D423" s="638"/>
      <c r="E423" s="640"/>
      <c r="F423" s="640"/>
      <c r="G423" s="640"/>
      <c r="H423" s="624"/>
      <c r="I423" s="624"/>
      <c r="J423" s="629"/>
      <c r="K423" s="629"/>
      <c r="L423" s="642"/>
      <c r="M423" s="642"/>
      <c r="N423" s="640"/>
      <c r="O423" s="632" t="str">
        <f t="shared" si="72"/>
        <v/>
      </c>
      <c r="P423" s="640"/>
      <c r="Q423" s="643"/>
      <c r="R423" s="643"/>
      <c r="S423" s="634" t="str">
        <f t="shared" si="73"/>
        <v/>
      </c>
      <c r="T423" s="634" t="str">
        <f t="shared" si="74"/>
        <v/>
      </c>
      <c r="U423" s="644"/>
      <c r="V423" s="636" t="str">
        <f t="shared" si="75"/>
        <v xml:space="preserve"> </v>
      </c>
      <c r="W423" s="636" t="str">
        <f t="shared" si="76"/>
        <v xml:space="preserve"> </v>
      </c>
      <c r="X423" s="636" t="str">
        <f t="shared" si="77"/>
        <v/>
      </c>
      <c r="Y423" s="636" t="str">
        <f t="shared" si="78"/>
        <v xml:space="preserve"> </v>
      </c>
      <c r="Z423" s="636" t="str">
        <f t="shared" si="79"/>
        <v xml:space="preserve"> </v>
      </c>
      <c r="AA423" s="636" t="str">
        <f t="shared" si="80"/>
        <v xml:space="preserve"> </v>
      </c>
      <c r="AB423" s="637" t="str">
        <f t="shared" si="81"/>
        <v xml:space="preserve"> </v>
      </c>
      <c r="AH423" s="38">
        <f t="shared" si="82"/>
        <v>0</v>
      </c>
      <c r="AK423" s="38">
        <f t="shared" si="83"/>
        <v>0</v>
      </c>
    </row>
    <row r="424" spans="1:37" x14ac:dyDescent="0.25">
      <c r="A424" s="638"/>
      <c r="B424" s="639"/>
      <c r="C424" s="626"/>
      <c r="D424" s="638"/>
      <c r="E424" s="640"/>
      <c r="F424" s="640"/>
      <c r="G424" s="640"/>
      <c r="H424" s="624"/>
      <c r="I424" s="624"/>
      <c r="J424" s="629"/>
      <c r="K424" s="629"/>
      <c r="L424" s="642"/>
      <c r="M424" s="642"/>
      <c r="N424" s="640"/>
      <c r="O424" s="632" t="str">
        <f t="shared" si="72"/>
        <v/>
      </c>
      <c r="P424" s="640"/>
      <c r="Q424" s="643"/>
      <c r="R424" s="643"/>
      <c r="S424" s="634" t="str">
        <f t="shared" si="73"/>
        <v/>
      </c>
      <c r="T424" s="634" t="str">
        <f t="shared" si="74"/>
        <v/>
      </c>
      <c r="U424" s="644"/>
      <c r="V424" s="636" t="str">
        <f t="shared" si="75"/>
        <v xml:space="preserve"> </v>
      </c>
      <c r="W424" s="636" t="str">
        <f t="shared" si="76"/>
        <v xml:space="preserve"> </v>
      </c>
      <c r="X424" s="636" t="str">
        <f t="shared" si="77"/>
        <v/>
      </c>
      <c r="Y424" s="636" t="str">
        <f t="shared" si="78"/>
        <v xml:space="preserve"> </v>
      </c>
      <c r="Z424" s="636" t="str">
        <f t="shared" si="79"/>
        <v xml:space="preserve"> </v>
      </c>
      <c r="AA424" s="636" t="str">
        <f t="shared" si="80"/>
        <v xml:space="preserve"> </v>
      </c>
      <c r="AB424" s="637" t="str">
        <f t="shared" si="81"/>
        <v xml:space="preserve"> </v>
      </c>
      <c r="AH424" s="38">
        <f t="shared" si="82"/>
        <v>0</v>
      </c>
      <c r="AK424" s="38">
        <f t="shared" si="83"/>
        <v>0</v>
      </c>
    </row>
    <row r="425" spans="1:37" x14ac:dyDescent="0.25">
      <c r="A425" s="638"/>
      <c r="B425" s="639"/>
      <c r="C425" s="626"/>
      <c r="D425" s="638"/>
      <c r="E425" s="640"/>
      <c r="F425" s="640"/>
      <c r="G425" s="640"/>
      <c r="H425" s="624"/>
      <c r="I425" s="624"/>
      <c r="J425" s="629"/>
      <c r="K425" s="629"/>
      <c r="L425" s="642"/>
      <c r="M425" s="642"/>
      <c r="N425" s="640"/>
      <c r="O425" s="632" t="str">
        <f t="shared" si="72"/>
        <v/>
      </c>
      <c r="P425" s="640"/>
      <c r="Q425" s="643"/>
      <c r="R425" s="643"/>
      <c r="S425" s="634" t="str">
        <f t="shared" si="73"/>
        <v/>
      </c>
      <c r="T425" s="634" t="str">
        <f t="shared" si="74"/>
        <v/>
      </c>
      <c r="U425" s="644"/>
      <c r="V425" s="636" t="str">
        <f t="shared" si="75"/>
        <v xml:space="preserve"> </v>
      </c>
      <c r="W425" s="636" t="str">
        <f t="shared" si="76"/>
        <v xml:space="preserve"> </v>
      </c>
      <c r="X425" s="636" t="str">
        <f t="shared" si="77"/>
        <v/>
      </c>
      <c r="Y425" s="636" t="str">
        <f t="shared" si="78"/>
        <v xml:space="preserve"> </v>
      </c>
      <c r="Z425" s="636" t="str">
        <f t="shared" si="79"/>
        <v xml:space="preserve"> </v>
      </c>
      <c r="AA425" s="636" t="str">
        <f t="shared" si="80"/>
        <v xml:space="preserve"> </v>
      </c>
      <c r="AB425" s="637" t="str">
        <f t="shared" si="81"/>
        <v xml:space="preserve"> </v>
      </c>
      <c r="AH425" s="38">
        <f t="shared" si="82"/>
        <v>0</v>
      </c>
      <c r="AK425" s="38">
        <f t="shared" si="83"/>
        <v>0</v>
      </c>
    </row>
    <row r="426" spans="1:37" x14ac:dyDescent="0.25">
      <c r="A426" s="638"/>
      <c r="B426" s="639"/>
      <c r="C426" s="626"/>
      <c r="D426" s="638"/>
      <c r="E426" s="640"/>
      <c r="F426" s="640"/>
      <c r="G426" s="640"/>
      <c r="H426" s="624"/>
      <c r="I426" s="624"/>
      <c r="J426" s="629"/>
      <c r="K426" s="629"/>
      <c r="L426" s="642"/>
      <c r="M426" s="642"/>
      <c r="N426" s="640"/>
      <c r="O426" s="632" t="str">
        <f t="shared" si="72"/>
        <v/>
      </c>
      <c r="P426" s="640"/>
      <c r="Q426" s="643"/>
      <c r="R426" s="643"/>
      <c r="S426" s="634" t="str">
        <f t="shared" si="73"/>
        <v/>
      </c>
      <c r="T426" s="634" t="str">
        <f t="shared" si="74"/>
        <v/>
      </c>
      <c r="U426" s="644"/>
      <c r="V426" s="636" t="str">
        <f t="shared" si="75"/>
        <v xml:space="preserve"> </v>
      </c>
      <c r="W426" s="636" t="str">
        <f t="shared" si="76"/>
        <v xml:space="preserve"> </v>
      </c>
      <c r="X426" s="636" t="str">
        <f t="shared" si="77"/>
        <v/>
      </c>
      <c r="Y426" s="636" t="str">
        <f t="shared" si="78"/>
        <v xml:space="preserve"> </v>
      </c>
      <c r="Z426" s="636" t="str">
        <f t="shared" si="79"/>
        <v xml:space="preserve"> </v>
      </c>
      <c r="AA426" s="636" t="str">
        <f t="shared" si="80"/>
        <v xml:space="preserve"> </v>
      </c>
      <c r="AB426" s="637" t="str">
        <f t="shared" si="81"/>
        <v xml:space="preserve"> </v>
      </c>
      <c r="AH426" s="38">
        <f t="shared" si="82"/>
        <v>0</v>
      </c>
      <c r="AK426" s="38">
        <f t="shared" si="83"/>
        <v>0</v>
      </c>
    </row>
    <row r="427" spans="1:37" x14ac:dyDescent="0.25">
      <c r="A427" s="638"/>
      <c r="B427" s="639"/>
      <c r="C427" s="626"/>
      <c r="D427" s="638"/>
      <c r="E427" s="640"/>
      <c r="F427" s="640"/>
      <c r="G427" s="640"/>
      <c r="H427" s="624"/>
      <c r="I427" s="624"/>
      <c r="J427" s="629"/>
      <c r="K427" s="629"/>
      <c r="L427" s="642"/>
      <c r="M427" s="642"/>
      <c r="N427" s="640"/>
      <c r="O427" s="632" t="str">
        <f t="shared" si="72"/>
        <v/>
      </c>
      <c r="P427" s="640"/>
      <c r="Q427" s="643"/>
      <c r="R427" s="643"/>
      <c r="S427" s="634" t="str">
        <f t="shared" si="73"/>
        <v/>
      </c>
      <c r="T427" s="634" t="str">
        <f t="shared" si="74"/>
        <v/>
      </c>
      <c r="U427" s="644"/>
      <c r="V427" s="636" t="str">
        <f t="shared" si="75"/>
        <v xml:space="preserve"> </v>
      </c>
      <c r="W427" s="636" t="str">
        <f t="shared" si="76"/>
        <v xml:space="preserve"> </v>
      </c>
      <c r="X427" s="636" t="str">
        <f t="shared" si="77"/>
        <v/>
      </c>
      <c r="Y427" s="636" t="str">
        <f t="shared" si="78"/>
        <v xml:space="preserve"> </v>
      </c>
      <c r="Z427" s="636" t="str">
        <f t="shared" si="79"/>
        <v xml:space="preserve"> </v>
      </c>
      <c r="AA427" s="636" t="str">
        <f t="shared" si="80"/>
        <v xml:space="preserve"> </v>
      </c>
      <c r="AB427" s="637" t="str">
        <f t="shared" si="81"/>
        <v xml:space="preserve"> </v>
      </c>
      <c r="AH427" s="38">
        <f t="shared" si="82"/>
        <v>0</v>
      </c>
      <c r="AK427" s="38">
        <f t="shared" si="83"/>
        <v>0</v>
      </c>
    </row>
    <row r="428" spans="1:37" x14ac:dyDescent="0.25">
      <c r="A428" s="638"/>
      <c r="B428" s="639"/>
      <c r="C428" s="626"/>
      <c r="D428" s="638"/>
      <c r="E428" s="640"/>
      <c r="F428" s="640"/>
      <c r="G428" s="640"/>
      <c r="H428" s="624"/>
      <c r="I428" s="624"/>
      <c r="J428" s="629"/>
      <c r="K428" s="629"/>
      <c r="L428" s="642"/>
      <c r="M428" s="642"/>
      <c r="N428" s="640"/>
      <c r="O428" s="632" t="str">
        <f t="shared" si="72"/>
        <v/>
      </c>
      <c r="P428" s="640"/>
      <c r="Q428" s="643"/>
      <c r="R428" s="643"/>
      <c r="S428" s="634" t="str">
        <f t="shared" si="73"/>
        <v/>
      </c>
      <c r="T428" s="634" t="str">
        <f t="shared" si="74"/>
        <v/>
      </c>
      <c r="U428" s="644"/>
      <c r="V428" s="636" t="str">
        <f t="shared" si="75"/>
        <v xml:space="preserve"> </v>
      </c>
      <c r="W428" s="636" t="str">
        <f t="shared" si="76"/>
        <v xml:space="preserve"> </v>
      </c>
      <c r="X428" s="636" t="str">
        <f t="shared" si="77"/>
        <v/>
      </c>
      <c r="Y428" s="636" t="str">
        <f t="shared" si="78"/>
        <v xml:space="preserve"> </v>
      </c>
      <c r="Z428" s="636" t="str">
        <f t="shared" si="79"/>
        <v xml:space="preserve"> </v>
      </c>
      <c r="AA428" s="636" t="str">
        <f t="shared" si="80"/>
        <v xml:space="preserve"> </v>
      </c>
      <c r="AB428" s="637" t="str">
        <f t="shared" si="81"/>
        <v xml:space="preserve"> </v>
      </c>
      <c r="AH428" s="38">
        <f t="shared" si="82"/>
        <v>0</v>
      </c>
      <c r="AK428" s="38">
        <f t="shared" si="83"/>
        <v>0</v>
      </c>
    </row>
    <row r="429" spans="1:37" x14ac:dyDescent="0.25">
      <c r="A429" s="638"/>
      <c r="B429" s="639"/>
      <c r="C429" s="626"/>
      <c r="D429" s="638"/>
      <c r="E429" s="640"/>
      <c r="F429" s="640"/>
      <c r="G429" s="640"/>
      <c r="H429" s="624"/>
      <c r="I429" s="624"/>
      <c r="J429" s="629"/>
      <c r="K429" s="629"/>
      <c r="L429" s="642"/>
      <c r="M429" s="642"/>
      <c r="N429" s="640"/>
      <c r="O429" s="632" t="str">
        <f t="shared" si="72"/>
        <v/>
      </c>
      <c r="P429" s="640"/>
      <c r="Q429" s="643"/>
      <c r="R429" s="643"/>
      <c r="S429" s="634" t="str">
        <f t="shared" si="73"/>
        <v/>
      </c>
      <c r="T429" s="634" t="str">
        <f t="shared" si="74"/>
        <v/>
      </c>
      <c r="U429" s="644"/>
      <c r="V429" s="636" t="str">
        <f t="shared" si="75"/>
        <v xml:space="preserve"> </v>
      </c>
      <c r="W429" s="636" t="str">
        <f t="shared" si="76"/>
        <v xml:space="preserve"> </v>
      </c>
      <c r="X429" s="636" t="str">
        <f t="shared" si="77"/>
        <v/>
      </c>
      <c r="Y429" s="636" t="str">
        <f t="shared" si="78"/>
        <v xml:space="preserve"> </v>
      </c>
      <c r="Z429" s="636" t="str">
        <f t="shared" si="79"/>
        <v xml:space="preserve"> </v>
      </c>
      <c r="AA429" s="636" t="str">
        <f t="shared" si="80"/>
        <v xml:space="preserve"> </v>
      </c>
      <c r="AB429" s="637" t="str">
        <f t="shared" si="81"/>
        <v xml:space="preserve"> </v>
      </c>
      <c r="AH429" s="38">
        <f t="shared" si="82"/>
        <v>0</v>
      </c>
      <c r="AK429" s="38">
        <f t="shared" si="83"/>
        <v>0</v>
      </c>
    </row>
    <row r="430" spans="1:37" x14ac:dyDescent="0.25">
      <c r="A430" s="638"/>
      <c r="B430" s="639"/>
      <c r="C430" s="626"/>
      <c r="D430" s="638"/>
      <c r="E430" s="640"/>
      <c r="F430" s="640"/>
      <c r="G430" s="640"/>
      <c r="H430" s="624"/>
      <c r="I430" s="624"/>
      <c r="J430" s="629"/>
      <c r="K430" s="629"/>
      <c r="L430" s="642"/>
      <c r="M430" s="642"/>
      <c r="N430" s="640"/>
      <c r="O430" s="632" t="str">
        <f t="shared" si="72"/>
        <v/>
      </c>
      <c r="P430" s="640"/>
      <c r="Q430" s="643"/>
      <c r="R430" s="643"/>
      <c r="S430" s="634" t="str">
        <f t="shared" si="73"/>
        <v/>
      </c>
      <c r="T430" s="634" t="str">
        <f t="shared" si="74"/>
        <v/>
      </c>
      <c r="U430" s="644"/>
      <c r="V430" s="636" t="str">
        <f t="shared" si="75"/>
        <v xml:space="preserve"> </v>
      </c>
      <c r="W430" s="636" t="str">
        <f t="shared" si="76"/>
        <v xml:space="preserve"> </v>
      </c>
      <c r="X430" s="636" t="str">
        <f t="shared" si="77"/>
        <v/>
      </c>
      <c r="Y430" s="636" t="str">
        <f t="shared" si="78"/>
        <v xml:space="preserve"> </v>
      </c>
      <c r="Z430" s="636" t="str">
        <f t="shared" si="79"/>
        <v xml:space="preserve"> </v>
      </c>
      <c r="AA430" s="636" t="str">
        <f t="shared" si="80"/>
        <v xml:space="preserve"> </v>
      </c>
      <c r="AB430" s="637" t="str">
        <f t="shared" si="81"/>
        <v xml:space="preserve"> </v>
      </c>
      <c r="AH430" s="38">
        <f t="shared" si="82"/>
        <v>0</v>
      </c>
      <c r="AK430" s="38">
        <f t="shared" si="83"/>
        <v>0</v>
      </c>
    </row>
    <row r="431" spans="1:37" x14ac:dyDescent="0.25">
      <c r="A431" s="638"/>
      <c r="B431" s="639"/>
      <c r="C431" s="626"/>
      <c r="D431" s="638"/>
      <c r="E431" s="640"/>
      <c r="F431" s="640"/>
      <c r="G431" s="640"/>
      <c r="H431" s="624"/>
      <c r="I431" s="624"/>
      <c r="J431" s="629"/>
      <c r="K431" s="629"/>
      <c r="L431" s="642"/>
      <c r="M431" s="642"/>
      <c r="N431" s="640"/>
      <c r="O431" s="632" t="str">
        <f t="shared" si="72"/>
        <v/>
      </c>
      <c r="P431" s="640"/>
      <c r="Q431" s="643"/>
      <c r="R431" s="643"/>
      <c r="S431" s="634" t="str">
        <f t="shared" si="73"/>
        <v/>
      </c>
      <c r="T431" s="634" t="str">
        <f t="shared" si="74"/>
        <v/>
      </c>
      <c r="U431" s="644"/>
      <c r="V431" s="636" t="str">
        <f t="shared" si="75"/>
        <v xml:space="preserve"> </v>
      </c>
      <c r="W431" s="636" t="str">
        <f t="shared" si="76"/>
        <v xml:space="preserve"> </v>
      </c>
      <c r="X431" s="636" t="str">
        <f t="shared" si="77"/>
        <v/>
      </c>
      <c r="Y431" s="636" t="str">
        <f t="shared" si="78"/>
        <v xml:space="preserve"> </v>
      </c>
      <c r="Z431" s="636" t="str">
        <f t="shared" si="79"/>
        <v xml:space="preserve"> </v>
      </c>
      <c r="AA431" s="636" t="str">
        <f t="shared" si="80"/>
        <v xml:space="preserve"> </v>
      </c>
      <c r="AB431" s="637" t="str">
        <f t="shared" si="81"/>
        <v xml:space="preserve"> </v>
      </c>
      <c r="AH431" s="38">
        <f t="shared" si="82"/>
        <v>0</v>
      </c>
      <c r="AK431" s="38">
        <f t="shared" si="83"/>
        <v>0</v>
      </c>
    </row>
    <row r="432" spans="1:37" x14ac:dyDescent="0.25">
      <c r="A432" s="638"/>
      <c r="B432" s="639"/>
      <c r="C432" s="626"/>
      <c r="D432" s="638"/>
      <c r="E432" s="640"/>
      <c r="F432" s="640"/>
      <c r="G432" s="640"/>
      <c r="H432" s="624"/>
      <c r="I432" s="624"/>
      <c r="J432" s="629"/>
      <c r="K432" s="629"/>
      <c r="L432" s="642"/>
      <c r="M432" s="642"/>
      <c r="N432" s="640"/>
      <c r="O432" s="632" t="str">
        <f t="shared" si="72"/>
        <v/>
      </c>
      <c r="P432" s="640"/>
      <c r="Q432" s="643"/>
      <c r="R432" s="643"/>
      <c r="S432" s="634" t="str">
        <f t="shared" si="73"/>
        <v/>
      </c>
      <c r="T432" s="634" t="str">
        <f t="shared" si="74"/>
        <v/>
      </c>
      <c r="U432" s="644"/>
      <c r="V432" s="636" t="str">
        <f t="shared" si="75"/>
        <v xml:space="preserve"> </v>
      </c>
      <c r="W432" s="636" t="str">
        <f t="shared" si="76"/>
        <v xml:space="preserve"> </v>
      </c>
      <c r="X432" s="636" t="str">
        <f t="shared" si="77"/>
        <v/>
      </c>
      <c r="Y432" s="636" t="str">
        <f t="shared" si="78"/>
        <v xml:space="preserve"> </v>
      </c>
      <c r="Z432" s="636" t="str">
        <f t="shared" si="79"/>
        <v xml:space="preserve"> </v>
      </c>
      <c r="AA432" s="636" t="str">
        <f t="shared" si="80"/>
        <v xml:space="preserve"> </v>
      </c>
      <c r="AB432" s="637" t="str">
        <f t="shared" si="81"/>
        <v xml:space="preserve"> </v>
      </c>
      <c r="AH432" s="38">
        <f t="shared" si="82"/>
        <v>0</v>
      </c>
      <c r="AK432" s="38">
        <f t="shared" si="83"/>
        <v>0</v>
      </c>
    </row>
    <row r="433" spans="1:37" x14ac:dyDescent="0.25">
      <c r="A433" s="638"/>
      <c r="B433" s="639"/>
      <c r="C433" s="626"/>
      <c r="D433" s="638"/>
      <c r="E433" s="640"/>
      <c r="F433" s="640"/>
      <c r="G433" s="640"/>
      <c r="H433" s="624"/>
      <c r="I433" s="624"/>
      <c r="J433" s="629"/>
      <c r="K433" s="629"/>
      <c r="L433" s="642"/>
      <c r="M433" s="642"/>
      <c r="N433" s="640"/>
      <c r="O433" s="632" t="str">
        <f t="shared" si="72"/>
        <v/>
      </c>
      <c r="P433" s="640"/>
      <c r="Q433" s="643"/>
      <c r="R433" s="643"/>
      <c r="S433" s="634" t="str">
        <f t="shared" si="73"/>
        <v/>
      </c>
      <c r="T433" s="634" t="str">
        <f t="shared" si="74"/>
        <v/>
      </c>
      <c r="U433" s="644"/>
      <c r="V433" s="636" t="str">
        <f t="shared" si="75"/>
        <v xml:space="preserve"> </v>
      </c>
      <c r="W433" s="636" t="str">
        <f t="shared" si="76"/>
        <v xml:space="preserve"> </v>
      </c>
      <c r="X433" s="636" t="str">
        <f t="shared" si="77"/>
        <v/>
      </c>
      <c r="Y433" s="636" t="str">
        <f t="shared" si="78"/>
        <v xml:space="preserve"> </v>
      </c>
      <c r="Z433" s="636" t="str">
        <f t="shared" si="79"/>
        <v xml:space="preserve"> </v>
      </c>
      <c r="AA433" s="636" t="str">
        <f t="shared" si="80"/>
        <v xml:space="preserve"> </v>
      </c>
      <c r="AB433" s="637" t="str">
        <f t="shared" si="81"/>
        <v xml:space="preserve"> </v>
      </c>
      <c r="AH433" s="38">
        <f t="shared" si="82"/>
        <v>0</v>
      </c>
      <c r="AK433" s="38">
        <f t="shared" si="83"/>
        <v>0</v>
      </c>
    </row>
    <row r="434" spans="1:37" x14ac:dyDescent="0.25">
      <c r="A434" s="638"/>
      <c r="B434" s="639"/>
      <c r="C434" s="626"/>
      <c r="D434" s="638"/>
      <c r="E434" s="640"/>
      <c r="F434" s="640"/>
      <c r="G434" s="640"/>
      <c r="H434" s="624"/>
      <c r="I434" s="624"/>
      <c r="J434" s="629"/>
      <c r="K434" s="629"/>
      <c r="L434" s="642"/>
      <c r="M434" s="642"/>
      <c r="N434" s="640"/>
      <c r="O434" s="632" t="str">
        <f t="shared" si="72"/>
        <v/>
      </c>
      <c r="P434" s="640"/>
      <c r="Q434" s="643"/>
      <c r="R434" s="643"/>
      <c r="S434" s="634" t="str">
        <f t="shared" si="73"/>
        <v/>
      </c>
      <c r="T434" s="634" t="str">
        <f t="shared" si="74"/>
        <v/>
      </c>
      <c r="U434" s="644"/>
      <c r="V434" s="636" t="str">
        <f t="shared" si="75"/>
        <v xml:space="preserve"> </v>
      </c>
      <c r="W434" s="636" t="str">
        <f t="shared" si="76"/>
        <v xml:space="preserve"> </v>
      </c>
      <c r="X434" s="636" t="str">
        <f t="shared" si="77"/>
        <v/>
      </c>
      <c r="Y434" s="636" t="str">
        <f t="shared" si="78"/>
        <v xml:space="preserve"> </v>
      </c>
      <c r="Z434" s="636" t="str">
        <f t="shared" si="79"/>
        <v xml:space="preserve"> </v>
      </c>
      <c r="AA434" s="636" t="str">
        <f t="shared" si="80"/>
        <v xml:space="preserve"> </v>
      </c>
      <c r="AB434" s="637" t="str">
        <f t="shared" si="81"/>
        <v xml:space="preserve"> </v>
      </c>
      <c r="AH434" s="38">
        <f t="shared" si="82"/>
        <v>0</v>
      </c>
      <c r="AK434" s="38">
        <f t="shared" si="83"/>
        <v>0</v>
      </c>
    </row>
    <row r="435" spans="1:37" x14ac:dyDescent="0.25">
      <c r="A435" s="638"/>
      <c r="B435" s="639"/>
      <c r="C435" s="626"/>
      <c r="D435" s="638"/>
      <c r="E435" s="640"/>
      <c r="F435" s="640"/>
      <c r="G435" s="640"/>
      <c r="H435" s="624"/>
      <c r="I435" s="624"/>
      <c r="J435" s="629"/>
      <c r="K435" s="629"/>
      <c r="L435" s="642"/>
      <c r="M435" s="642"/>
      <c r="N435" s="640"/>
      <c r="O435" s="632" t="str">
        <f t="shared" si="72"/>
        <v/>
      </c>
      <c r="P435" s="640"/>
      <c r="Q435" s="643"/>
      <c r="R435" s="643"/>
      <c r="S435" s="634" t="str">
        <f t="shared" si="73"/>
        <v/>
      </c>
      <c r="T435" s="634" t="str">
        <f t="shared" si="74"/>
        <v/>
      </c>
      <c r="U435" s="644"/>
      <c r="V435" s="636" t="str">
        <f t="shared" si="75"/>
        <v xml:space="preserve"> </v>
      </c>
      <c r="W435" s="636" t="str">
        <f t="shared" si="76"/>
        <v xml:space="preserve"> </v>
      </c>
      <c r="X435" s="636" t="str">
        <f t="shared" si="77"/>
        <v/>
      </c>
      <c r="Y435" s="636" t="str">
        <f t="shared" si="78"/>
        <v xml:space="preserve"> </v>
      </c>
      <c r="Z435" s="636" t="str">
        <f t="shared" si="79"/>
        <v xml:space="preserve"> </v>
      </c>
      <c r="AA435" s="636" t="str">
        <f t="shared" si="80"/>
        <v xml:space="preserve"> </v>
      </c>
      <c r="AB435" s="637" t="str">
        <f t="shared" si="81"/>
        <v xml:space="preserve"> </v>
      </c>
      <c r="AH435" s="38">
        <f t="shared" si="82"/>
        <v>0</v>
      </c>
      <c r="AK435" s="38">
        <f t="shared" si="83"/>
        <v>0</v>
      </c>
    </row>
    <row r="436" spans="1:37" x14ac:dyDescent="0.25">
      <c r="A436" s="638"/>
      <c r="B436" s="639"/>
      <c r="C436" s="626"/>
      <c r="D436" s="638"/>
      <c r="E436" s="640"/>
      <c r="F436" s="640"/>
      <c r="G436" s="640"/>
      <c r="H436" s="624"/>
      <c r="I436" s="624"/>
      <c r="J436" s="629"/>
      <c r="K436" s="629"/>
      <c r="L436" s="642"/>
      <c r="M436" s="642"/>
      <c r="N436" s="640"/>
      <c r="O436" s="632" t="str">
        <f t="shared" si="72"/>
        <v/>
      </c>
      <c r="P436" s="640"/>
      <c r="Q436" s="643"/>
      <c r="R436" s="643"/>
      <c r="S436" s="634" t="str">
        <f t="shared" si="73"/>
        <v/>
      </c>
      <c r="T436" s="634" t="str">
        <f t="shared" si="74"/>
        <v/>
      </c>
      <c r="U436" s="644"/>
      <c r="V436" s="636" t="str">
        <f t="shared" si="75"/>
        <v xml:space="preserve"> </v>
      </c>
      <c r="W436" s="636" t="str">
        <f t="shared" si="76"/>
        <v xml:space="preserve"> </v>
      </c>
      <c r="X436" s="636" t="str">
        <f t="shared" si="77"/>
        <v/>
      </c>
      <c r="Y436" s="636" t="str">
        <f t="shared" si="78"/>
        <v xml:space="preserve"> </v>
      </c>
      <c r="Z436" s="636" t="str">
        <f t="shared" si="79"/>
        <v xml:space="preserve"> </v>
      </c>
      <c r="AA436" s="636" t="str">
        <f t="shared" si="80"/>
        <v xml:space="preserve"> </v>
      </c>
      <c r="AB436" s="637" t="str">
        <f t="shared" si="81"/>
        <v xml:space="preserve"> </v>
      </c>
      <c r="AH436" s="38">
        <f t="shared" si="82"/>
        <v>0</v>
      </c>
      <c r="AK436" s="38">
        <f t="shared" si="83"/>
        <v>0</v>
      </c>
    </row>
    <row r="437" spans="1:37" x14ac:dyDescent="0.25">
      <c r="A437" s="638"/>
      <c r="B437" s="639"/>
      <c r="C437" s="626"/>
      <c r="D437" s="638"/>
      <c r="E437" s="640"/>
      <c r="F437" s="640"/>
      <c r="G437" s="640"/>
      <c r="H437" s="624"/>
      <c r="I437" s="624"/>
      <c r="J437" s="629"/>
      <c r="K437" s="629"/>
      <c r="L437" s="642"/>
      <c r="M437" s="642"/>
      <c r="N437" s="640"/>
      <c r="O437" s="632" t="str">
        <f t="shared" si="72"/>
        <v/>
      </c>
      <c r="P437" s="640"/>
      <c r="Q437" s="643"/>
      <c r="R437" s="643"/>
      <c r="S437" s="634" t="str">
        <f t="shared" si="73"/>
        <v/>
      </c>
      <c r="T437" s="634" t="str">
        <f t="shared" si="74"/>
        <v/>
      </c>
      <c r="U437" s="644"/>
      <c r="V437" s="636" t="str">
        <f t="shared" si="75"/>
        <v xml:space="preserve"> </v>
      </c>
      <c r="W437" s="636" t="str">
        <f t="shared" si="76"/>
        <v xml:space="preserve"> </v>
      </c>
      <c r="X437" s="636" t="str">
        <f t="shared" si="77"/>
        <v/>
      </c>
      <c r="Y437" s="636" t="str">
        <f t="shared" si="78"/>
        <v xml:space="preserve"> </v>
      </c>
      <c r="Z437" s="636" t="str">
        <f t="shared" si="79"/>
        <v xml:space="preserve"> </v>
      </c>
      <c r="AA437" s="636" t="str">
        <f t="shared" si="80"/>
        <v xml:space="preserve"> </v>
      </c>
      <c r="AB437" s="637" t="str">
        <f t="shared" si="81"/>
        <v xml:space="preserve"> </v>
      </c>
      <c r="AH437" s="38">
        <f t="shared" si="82"/>
        <v>0</v>
      </c>
      <c r="AK437" s="38">
        <f t="shared" si="83"/>
        <v>0</v>
      </c>
    </row>
    <row r="438" spans="1:37" x14ac:dyDescent="0.25">
      <c r="A438" s="638"/>
      <c r="B438" s="639"/>
      <c r="C438" s="626"/>
      <c r="D438" s="638"/>
      <c r="E438" s="640"/>
      <c r="F438" s="640"/>
      <c r="G438" s="640"/>
      <c r="H438" s="624"/>
      <c r="I438" s="624"/>
      <c r="J438" s="629"/>
      <c r="K438" s="629"/>
      <c r="L438" s="642"/>
      <c r="M438" s="642"/>
      <c r="N438" s="640"/>
      <c r="O438" s="632" t="str">
        <f t="shared" si="72"/>
        <v/>
      </c>
      <c r="P438" s="640"/>
      <c r="Q438" s="643"/>
      <c r="R438" s="643"/>
      <c r="S438" s="634" t="str">
        <f t="shared" si="73"/>
        <v/>
      </c>
      <c r="T438" s="634" t="str">
        <f t="shared" si="74"/>
        <v/>
      </c>
      <c r="U438" s="644"/>
      <c r="V438" s="636" t="str">
        <f t="shared" si="75"/>
        <v xml:space="preserve"> </v>
      </c>
      <c r="W438" s="636" t="str">
        <f t="shared" si="76"/>
        <v xml:space="preserve"> </v>
      </c>
      <c r="X438" s="636" t="str">
        <f t="shared" si="77"/>
        <v/>
      </c>
      <c r="Y438" s="636" t="str">
        <f t="shared" si="78"/>
        <v xml:space="preserve"> </v>
      </c>
      <c r="Z438" s="636" t="str">
        <f t="shared" si="79"/>
        <v xml:space="preserve"> </v>
      </c>
      <c r="AA438" s="636" t="str">
        <f t="shared" si="80"/>
        <v xml:space="preserve"> </v>
      </c>
      <c r="AB438" s="637" t="str">
        <f t="shared" si="81"/>
        <v xml:space="preserve"> </v>
      </c>
      <c r="AH438" s="38">
        <f t="shared" si="82"/>
        <v>0</v>
      </c>
      <c r="AK438" s="38">
        <f t="shared" si="83"/>
        <v>0</v>
      </c>
    </row>
    <row r="439" spans="1:37" x14ac:dyDescent="0.25">
      <c r="A439" s="638"/>
      <c r="B439" s="639"/>
      <c r="C439" s="626"/>
      <c r="D439" s="638"/>
      <c r="E439" s="640"/>
      <c r="F439" s="640"/>
      <c r="G439" s="640"/>
      <c r="H439" s="624"/>
      <c r="I439" s="624"/>
      <c r="J439" s="629"/>
      <c r="K439" s="629"/>
      <c r="L439" s="642"/>
      <c r="M439" s="642"/>
      <c r="N439" s="640"/>
      <c r="O439" s="632" t="str">
        <f t="shared" si="72"/>
        <v/>
      </c>
      <c r="P439" s="640"/>
      <c r="Q439" s="643"/>
      <c r="R439" s="643"/>
      <c r="S439" s="634" t="str">
        <f t="shared" si="73"/>
        <v/>
      </c>
      <c r="T439" s="634" t="str">
        <f t="shared" si="74"/>
        <v/>
      </c>
      <c r="U439" s="644"/>
      <c r="V439" s="636" t="str">
        <f t="shared" si="75"/>
        <v xml:space="preserve"> </v>
      </c>
      <c r="W439" s="636" t="str">
        <f t="shared" si="76"/>
        <v xml:space="preserve"> </v>
      </c>
      <c r="X439" s="636" t="str">
        <f t="shared" si="77"/>
        <v/>
      </c>
      <c r="Y439" s="636" t="str">
        <f t="shared" si="78"/>
        <v xml:space="preserve"> </v>
      </c>
      <c r="Z439" s="636" t="str">
        <f t="shared" si="79"/>
        <v xml:space="preserve"> </v>
      </c>
      <c r="AA439" s="636" t="str">
        <f t="shared" si="80"/>
        <v xml:space="preserve"> </v>
      </c>
      <c r="AB439" s="637" t="str">
        <f t="shared" si="81"/>
        <v xml:space="preserve"> </v>
      </c>
      <c r="AH439" s="38">
        <f t="shared" si="82"/>
        <v>0</v>
      </c>
      <c r="AK439" s="38">
        <f t="shared" si="83"/>
        <v>0</v>
      </c>
    </row>
    <row r="440" spans="1:37" x14ac:dyDescent="0.25">
      <c r="A440" s="638"/>
      <c r="B440" s="639"/>
      <c r="C440" s="626"/>
      <c r="D440" s="638"/>
      <c r="E440" s="640"/>
      <c r="F440" s="640"/>
      <c r="G440" s="640"/>
      <c r="H440" s="624"/>
      <c r="I440" s="624"/>
      <c r="J440" s="629"/>
      <c r="K440" s="629"/>
      <c r="L440" s="642"/>
      <c r="M440" s="642"/>
      <c r="N440" s="640"/>
      <c r="O440" s="632" t="str">
        <f t="shared" si="72"/>
        <v/>
      </c>
      <c r="P440" s="640"/>
      <c r="Q440" s="643"/>
      <c r="R440" s="643"/>
      <c r="S440" s="634" t="str">
        <f t="shared" si="73"/>
        <v/>
      </c>
      <c r="T440" s="634" t="str">
        <f t="shared" si="74"/>
        <v/>
      </c>
      <c r="U440" s="644"/>
      <c r="V440" s="636" t="str">
        <f t="shared" si="75"/>
        <v xml:space="preserve"> </v>
      </c>
      <c r="W440" s="636" t="str">
        <f t="shared" si="76"/>
        <v xml:space="preserve"> </v>
      </c>
      <c r="X440" s="636" t="str">
        <f t="shared" si="77"/>
        <v/>
      </c>
      <c r="Y440" s="636" t="str">
        <f t="shared" si="78"/>
        <v xml:space="preserve"> </v>
      </c>
      <c r="Z440" s="636" t="str">
        <f t="shared" si="79"/>
        <v xml:space="preserve"> </v>
      </c>
      <c r="AA440" s="636" t="str">
        <f t="shared" si="80"/>
        <v xml:space="preserve"> </v>
      </c>
      <c r="AB440" s="637" t="str">
        <f t="shared" si="81"/>
        <v xml:space="preserve"> </v>
      </c>
      <c r="AH440" s="38">
        <f t="shared" si="82"/>
        <v>0</v>
      </c>
      <c r="AK440" s="38">
        <f t="shared" si="83"/>
        <v>0</v>
      </c>
    </row>
    <row r="441" spans="1:37" x14ac:dyDescent="0.25">
      <c r="A441" s="638"/>
      <c r="B441" s="639"/>
      <c r="C441" s="626"/>
      <c r="D441" s="638"/>
      <c r="E441" s="640"/>
      <c r="F441" s="640"/>
      <c r="G441" s="640"/>
      <c r="H441" s="624"/>
      <c r="I441" s="624"/>
      <c r="J441" s="629"/>
      <c r="K441" s="629"/>
      <c r="L441" s="642"/>
      <c r="M441" s="642"/>
      <c r="N441" s="640"/>
      <c r="O441" s="632" t="str">
        <f t="shared" si="72"/>
        <v/>
      </c>
      <c r="P441" s="640"/>
      <c r="Q441" s="643"/>
      <c r="R441" s="643"/>
      <c r="S441" s="634" t="str">
        <f t="shared" si="73"/>
        <v/>
      </c>
      <c r="T441" s="634" t="str">
        <f t="shared" si="74"/>
        <v/>
      </c>
      <c r="U441" s="644"/>
      <c r="V441" s="636" t="str">
        <f t="shared" si="75"/>
        <v xml:space="preserve"> </v>
      </c>
      <c r="W441" s="636" t="str">
        <f t="shared" si="76"/>
        <v xml:space="preserve"> </v>
      </c>
      <c r="X441" s="636" t="str">
        <f t="shared" si="77"/>
        <v/>
      </c>
      <c r="Y441" s="636" t="str">
        <f t="shared" si="78"/>
        <v xml:space="preserve"> </v>
      </c>
      <c r="Z441" s="636" t="str">
        <f t="shared" si="79"/>
        <v xml:space="preserve"> </v>
      </c>
      <c r="AA441" s="636" t="str">
        <f t="shared" si="80"/>
        <v xml:space="preserve"> </v>
      </c>
      <c r="AB441" s="637" t="str">
        <f t="shared" si="81"/>
        <v xml:space="preserve"> </v>
      </c>
      <c r="AH441" s="38">
        <f t="shared" si="82"/>
        <v>0</v>
      </c>
      <c r="AK441" s="38">
        <f t="shared" si="83"/>
        <v>0</v>
      </c>
    </row>
    <row r="442" spans="1:37" x14ac:dyDescent="0.25">
      <c r="A442" s="638"/>
      <c r="B442" s="639"/>
      <c r="C442" s="626"/>
      <c r="D442" s="638"/>
      <c r="E442" s="640"/>
      <c r="F442" s="640"/>
      <c r="G442" s="640"/>
      <c r="H442" s="624"/>
      <c r="I442" s="624"/>
      <c r="J442" s="629"/>
      <c r="K442" s="629"/>
      <c r="L442" s="642"/>
      <c r="M442" s="642"/>
      <c r="N442" s="640"/>
      <c r="O442" s="632" t="str">
        <f t="shared" si="72"/>
        <v/>
      </c>
      <c r="P442" s="640"/>
      <c r="Q442" s="643"/>
      <c r="R442" s="643"/>
      <c r="S442" s="634" t="str">
        <f t="shared" si="73"/>
        <v/>
      </c>
      <c r="T442" s="634" t="str">
        <f t="shared" si="74"/>
        <v/>
      </c>
      <c r="U442" s="644"/>
      <c r="V442" s="636" t="str">
        <f t="shared" si="75"/>
        <v xml:space="preserve"> </v>
      </c>
      <c r="W442" s="636" t="str">
        <f t="shared" si="76"/>
        <v xml:space="preserve"> </v>
      </c>
      <c r="X442" s="636" t="str">
        <f t="shared" si="77"/>
        <v/>
      </c>
      <c r="Y442" s="636" t="str">
        <f t="shared" si="78"/>
        <v xml:space="preserve"> </v>
      </c>
      <c r="Z442" s="636" t="str">
        <f t="shared" si="79"/>
        <v xml:space="preserve"> </v>
      </c>
      <c r="AA442" s="636" t="str">
        <f t="shared" si="80"/>
        <v xml:space="preserve"> </v>
      </c>
      <c r="AB442" s="637" t="str">
        <f t="shared" si="81"/>
        <v xml:space="preserve"> </v>
      </c>
      <c r="AH442" s="38">
        <f t="shared" si="82"/>
        <v>0</v>
      </c>
      <c r="AK442" s="38">
        <f t="shared" si="83"/>
        <v>0</v>
      </c>
    </row>
    <row r="443" spans="1:37" x14ac:dyDescent="0.25">
      <c r="A443" s="638"/>
      <c r="B443" s="639"/>
      <c r="C443" s="626"/>
      <c r="D443" s="638"/>
      <c r="E443" s="640"/>
      <c r="F443" s="640"/>
      <c r="G443" s="640"/>
      <c r="H443" s="624"/>
      <c r="I443" s="624"/>
      <c r="J443" s="629"/>
      <c r="K443" s="629"/>
      <c r="L443" s="642"/>
      <c r="M443" s="642"/>
      <c r="N443" s="640"/>
      <c r="O443" s="632" t="str">
        <f t="shared" si="72"/>
        <v/>
      </c>
      <c r="P443" s="640"/>
      <c r="Q443" s="643"/>
      <c r="R443" s="643"/>
      <c r="S443" s="634" t="str">
        <f t="shared" si="73"/>
        <v/>
      </c>
      <c r="T443" s="634" t="str">
        <f t="shared" si="74"/>
        <v/>
      </c>
      <c r="U443" s="644"/>
      <c r="V443" s="636" t="str">
        <f t="shared" si="75"/>
        <v xml:space="preserve"> </v>
      </c>
      <c r="W443" s="636" t="str">
        <f t="shared" si="76"/>
        <v xml:space="preserve"> </v>
      </c>
      <c r="X443" s="636" t="str">
        <f t="shared" si="77"/>
        <v/>
      </c>
      <c r="Y443" s="636" t="str">
        <f t="shared" si="78"/>
        <v xml:space="preserve"> </v>
      </c>
      <c r="Z443" s="636" t="str">
        <f t="shared" si="79"/>
        <v xml:space="preserve"> </v>
      </c>
      <c r="AA443" s="636" t="str">
        <f t="shared" si="80"/>
        <v xml:space="preserve"> </v>
      </c>
      <c r="AB443" s="637" t="str">
        <f t="shared" si="81"/>
        <v xml:space="preserve"> </v>
      </c>
      <c r="AH443" s="38">
        <f t="shared" si="82"/>
        <v>0</v>
      </c>
      <c r="AK443" s="38">
        <f t="shared" si="83"/>
        <v>0</v>
      </c>
    </row>
    <row r="444" spans="1:37" x14ac:dyDescent="0.25">
      <c r="A444" s="638"/>
      <c r="B444" s="639"/>
      <c r="C444" s="626"/>
      <c r="D444" s="638"/>
      <c r="E444" s="640"/>
      <c r="F444" s="640"/>
      <c r="G444" s="640"/>
      <c r="H444" s="624"/>
      <c r="I444" s="624"/>
      <c r="J444" s="629"/>
      <c r="K444" s="629"/>
      <c r="L444" s="642"/>
      <c r="M444" s="642"/>
      <c r="N444" s="640"/>
      <c r="O444" s="632" t="str">
        <f t="shared" si="72"/>
        <v/>
      </c>
      <c r="P444" s="640"/>
      <c r="Q444" s="643"/>
      <c r="R444" s="643"/>
      <c r="S444" s="634" t="str">
        <f t="shared" si="73"/>
        <v/>
      </c>
      <c r="T444" s="634" t="str">
        <f t="shared" si="74"/>
        <v/>
      </c>
      <c r="U444" s="644"/>
      <c r="V444" s="636" t="str">
        <f t="shared" si="75"/>
        <v xml:space="preserve"> </v>
      </c>
      <c r="W444" s="636" t="str">
        <f t="shared" si="76"/>
        <v xml:space="preserve"> </v>
      </c>
      <c r="X444" s="636" t="str">
        <f t="shared" si="77"/>
        <v/>
      </c>
      <c r="Y444" s="636" t="str">
        <f t="shared" si="78"/>
        <v xml:space="preserve"> </v>
      </c>
      <c r="Z444" s="636" t="str">
        <f t="shared" si="79"/>
        <v xml:space="preserve"> </v>
      </c>
      <c r="AA444" s="636" t="str">
        <f t="shared" si="80"/>
        <v xml:space="preserve"> </v>
      </c>
      <c r="AB444" s="637" t="str">
        <f t="shared" si="81"/>
        <v xml:space="preserve"> </v>
      </c>
      <c r="AH444" s="38">
        <f t="shared" si="82"/>
        <v>0</v>
      </c>
      <c r="AK444" s="38">
        <f t="shared" si="83"/>
        <v>0</v>
      </c>
    </row>
    <row r="445" spans="1:37" x14ac:dyDescent="0.25">
      <c r="A445" s="638"/>
      <c r="B445" s="639"/>
      <c r="C445" s="626"/>
      <c r="D445" s="638"/>
      <c r="E445" s="640"/>
      <c r="F445" s="640"/>
      <c r="G445" s="640"/>
      <c r="H445" s="624"/>
      <c r="I445" s="624"/>
      <c r="J445" s="629"/>
      <c r="K445" s="629"/>
      <c r="L445" s="642"/>
      <c r="M445" s="642"/>
      <c r="N445" s="640"/>
      <c r="O445" s="632" t="str">
        <f t="shared" si="72"/>
        <v/>
      </c>
      <c r="P445" s="640"/>
      <c r="Q445" s="643"/>
      <c r="R445" s="643"/>
      <c r="S445" s="634" t="str">
        <f t="shared" si="73"/>
        <v/>
      </c>
      <c r="T445" s="634" t="str">
        <f t="shared" si="74"/>
        <v/>
      </c>
      <c r="U445" s="644"/>
      <c r="V445" s="636" t="str">
        <f t="shared" si="75"/>
        <v xml:space="preserve"> </v>
      </c>
      <c r="W445" s="636" t="str">
        <f t="shared" si="76"/>
        <v xml:space="preserve"> </v>
      </c>
      <c r="X445" s="636" t="str">
        <f t="shared" si="77"/>
        <v/>
      </c>
      <c r="Y445" s="636" t="str">
        <f t="shared" si="78"/>
        <v xml:space="preserve"> </v>
      </c>
      <c r="Z445" s="636" t="str">
        <f t="shared" si="79"/>
        <v xml:space="preserve"> </v>
      </c>
      <c r="AA445" s="636" t="str">
        <f t="shared" si="80"/>
        <v xml:space="preserve"> </v>
      </c>
      <c r="AB445" s="637" t="str">
        <f t="shared" si="81"/>
        <v xml:space="preserve"> </v>
      </c>
      <c r="AH445" s="38">
        <f t="shared" si="82"/>
        <v>0</v>
      </c>
      <c r="AK445" s="38">
        <f t="shared" si="83"/>
        <v>0</v>
      </c>
    </row>
    <row r="446" spans="1:37" x14ac:dyDescent="0.25">
      <c r="A446" s="638"/>
      <c r="B446" s="639"/>
      <c r="C446" s="626"/>
      <c r="D446" s="638"/>
      <c r="E446" s="640"/>
      <c r="F446" s="640"/>
      <c r="G446" s="640"/>
      <c r="H446" s="624"/>
      <c r="I446" s="624"/>
      <c r="J446" s="629"/>
      <c r="K446" s="629"/>
      <c r="L446" s="642"/>
      <c r="M446" s="642"/>
      <c r="N446" s="640"/>
      <c r="O446" s="632" t="str">
        <f t="shared" si="72"/>
        <v/>
      </c>
      <c r="P446" s="640"/>
      <c r="Q446" s="643"/>
      <c r="R446" s="643"/>
      <c r="S446" s="634" t="str">
        <f t="shared" si="73"/>
        <v/>
      </c>
      <c r="T446" s="634" t="str">
        <f t="shared" si="74"/>
        <v/>
      </c>
      <c r="U446" s="644"/>
      <c r="V446" s="636" t="str">
        <f t="shared" si="75"/>
        <v xml:space="preserve"> </v>
      </c>
      <c r="W446" s="636" t="str">
        <f t="shared" si="76"/>
        <v xml:space="preserve"> </v>
      </c>
      <c r="X446" s="636" t="str">
        <f t="shared" si="77"/>
        <v/>
      </c>
      <c r="Y446" s="636" t="str">
        <f t="shared" si="78"/>
        <v xml:space="preserve"> </v>
      </c>
      <c r="Z446" s="636" t="str">
        <f t="shared" si="79"/>
        <v xml:space="preserve"> </v>
      </c>
      <c r="AA446" s="636" t="str">
        <f t="shared" si="80"/>
        <v xml:space="preserve"> </v>
      </c>
      <c r="AB446" s="637" t="str">
        <f t="shared" si="81"/>
        <v xml:space="preserve"> </v>
      </c>
      <c r="AH446" s="38">
        <f t="shared" si="82"/>
        <v>0</v>
      </c>
      <c r="AK446" s="38">
        <f t="shared" si="83"/>
        <v>0</v>
      </c>
    </row>
    <row r="447" spans="1:37" x14ac:dyDescent="0.25">
      <c r="A447" s="638"/>
      <c r="B447" s="639"/>
      <c r="C447" s="626"/>
      <c r="D447" s="638"/>
      <c r="E447" s="640"/>
      <c r="F447" s="640"/>
      <c r="G447" s="640"/>
      <c r="H447" s="624"/>
      <c r="I447" s="624"/>
      <c r="J447" s="629"/>
      <c r="K447" s="629"/>
      <c r="L447" s="642"/>
      <c r="M447" s="642"/>
      <c r="N447" s="640"/>
      <c r="O447" s="632" t="str">
        <f t="shared" si="72"/>
        <v/>
      </c>
      <c r="P447" s="640"/>
      <c r="Q447" s="643"/>
      <c r="R447" s="643"/>
      <c r="S447" s="634" t="str">
        <f t="shared" si="73"/>
        <v/>
      </c>
      <c r="T447" s="634" t="str">
        <f t="shared" si="74"/>
        <v/>
      </c>
      <c r="U447" s="644"/>
      <c r="V447" s="636" t="str">
        <f t="shared" si="75"/>
        <v xml:space="preserve"> </v>
      </c>
      <c r="W447" s="636" t="str">
        <f t="shared" si="76"/>
        <v xml:space="preserve"> </v>
      </c>
      <c r="X447" s="636" t="str">
        <f t="shared" si="77"/>
        <v/>
      </c>
      <c r="Y447" s="636" t="str">
        <f t="shared" si="78"/>
        <v xml:space="preserve"> </v>
      </c>
      <c r="Z447" s="636" t="str">
        <f t="shared" si="79"/>
        <v xml:space="preserve"> </v>
      </c>
      <c r="AA447" s="636" t="str">
        <f t="shared" si="80"/>
        <v xml:space="preserve"> </v>
      </c>
      <c r="AB447" s="637" t="str">
        <f t="shared" si="81"/>
        <v xml:space="preserve"> </v>
      </c>
      <c r="AH447" s="38">
        <f t="shared" si="82"/>
        <v>0</v>
      </c>
      <c r="AK447" s="38">
        <f t="shared" si="83"/>
        <v>0</v>
      </c>
    </row>
    <row r="448" spans="1:37" x14ac:dyDescent="0.25">
      <c r="A448" s="638"/>
      <c r="B448" s="639"/>
      <c r="C448" s="626"/>
      <c r="D448" s="638"/>
      <c r="E448" s="640"/>
      <c r="F448" s="640"/>
      <c r="G448" s="640"/>
      <c r="H448" s="624"/>
      <c r="I448" s="624"/>
      <c r="J448" s="629"/>
      <c r="K448" s="629"/>
      <c r="L448" s="642"/>
      <c r="M448" s="642"/>
      <c r="N448" s="640"/>
      <c r="O448" s="632" t="str">
        <f t="shared" si="72"/>
        <v/>
      </c>
      <c r="P448" s="640"/>
      <c r="Q448" s="643"/>
      <c r="R448" s="643"/>
      <c r="S448" s="634" t="str">
        <f t="shared" si="73"/>
        <v/>
      </c>
      <c r="T448" s="634" t="str">
        <f t="shared" si="74"/>
        <v/>
      </c>
      <c r="U448" s="644"/>
      <c r="V448" s="636" t="str">
        <f t="shared" si="75"/>
        <v xml:space="preserve"> </v>
      </c>
      <c r="W448" s="636" t="str">
        <f t="shared" si="76"/>
        <v xml:space="preserve"> </v>
      </c>
      <c r="X448" s="636" t="str">
        <f t="shared" si="77"/>
        <v/>
      </c>
      <c r="Y448" s="636" t="str">
        <f t="shared" si="78"/>
        <v xml:space="preserve"> </v>
      </c>
      <c r="Z448" s="636" t="str">
        <f t="shared" si="79"/>
        <v xml:space="preserve"> </v>
      </c>
      <c r="AA448" s="636" t="str">
        <f t="shared" si="80"/>
        <v xml:space="preserve"> </v>
      </c>
      <c r="AB448" s="637" t="str">
        <f t="shared" si="81"/>
        <v xml:space="preserve"> </v>
      </c>
      <c r="AH448" s="38">
        <f t="shared" si="82"/>
        <v>0</v>
      </c>
      <c r="AK448" s="38">
        <f t="shared" si="83"/>
        <v>0</v>
      </c>
    </row>
    <row r="449" spans="1:37" x14ac:dyDescent="0.25">
      <c r="A449" s="638"/>
      <c r="B449" s="639"/>
      <c r="C449" s="626"/>
      <c r="D449" s="638"/>
      <c r="E449" s="640"/>
      <c r="F449" s="640"/>
      <c r="G449" s="640"/>
      <c r="H449" s="624"/>
      <c r="I449" s="624"/>
      <c r="J449" s="629"/>
      <c r="K449" s="629"/>
      <c r="L449" s="642"/>
      <c r="M449" s="642"/>
      <c r="N449" s="640"/>
      <c r="O449" s="632" t="str">
        <f t="shared" si="72"/>
        <v/>
      </c>
      <c r="P449" s="640"/>
      <c r="Q449" s="643"/>
      <c r="R449" s="643"/>
      <c r="S449" s="634" t="str">
        <f t="shared" si="73"/>
        <v/>
      </c>
      <c r="T449" s="634" t="str">
        <f t="shared" si="74"/>
        <v/>
      </c>
      <c r="U449" s="644"/>
      <c r="V449" s="636" t="str">
        <f t="shared" si="75"/>
        <v xml:space="preserve"> </v>
      </c>
      <c r="W449" s="636" t="str">
        <f t="shared" si="76"/>
        <v xml:space="preserve"> </v>
      </c>
      <c r="X449" s="636" t="str">
        <f t="shared" si="77"/>
        <v/>
      </c>
      <c r="Y449" s="636" t="str">
        <f t="shared" si="78"/>
        <v xml:space="preserve"> </v>
      </c>
      <c r="Z449" s="636" t="str">
        <f t="shared" si="79"/>
        <v xml:space="preserve"> </v>
      </c>
      <c r="AA449" s="636" t="str">
        <f t="shared" si="80"/>
        <v xml:space="preserve"> </v>
      </c>
      <c r="AB449" s="637" t="str">
        <f t="shared" si="81"/>
        <v xml:space="preserve"> </v>
      </c>
      <c r="AH449" s="38">
        <f t="shared" si="82"/>
        <v>0</v>
      </c>
      <c r="AK449" s="38">
        <f t="shared" si="83"/>
        <v>0</v>
      </c>
    </row>
    <row r="450" spans="1:37" x14ac:dyDescent="0.25">
      <c r="A450" s="638"/>
      <c r="B450" s="639"/>
      <c r="C450" s="626"/>
      <c r="D450" s="638"/>
      <c r="E450" s="640"/>
      <c r="F450" s="640"/>
      <c r="G450" s="640"/>
      <c r="H450" s="624"/>
      <c r="I450" s="624"/>
      <c r="J450" s="629"/>
      <c r="K450" s="629"/>
      <c r="L450" s="642"/>
      <c r="M450" s="642"/>
      <c r="N450" s="640"/>
      <c r="O450" s="632" t="str">
        <f t="shared" si="72"/>
        <v/>
      </c>
      <c r="P450" s="640"/>
      <c r="Q450" s="643"/>
      <c r="R450" s="643"/>
      <c r="S450" s="634" t="str">
        <f t="shared" si="73"/>
        <v/>
      </c>
      <c r="T450" s="634" t="str">
        <f t="shared" si="74"/>
        <v/>
      </c>
      <c r="U450" s="644"/>
      <c r="V450" s="636" t="str">
        <f t="shared" si="75"/>
        <v xml:space="preserve"> </v>
      </c>
      <c r="W450" s="636" t="str">
        <f t="shared" si="76"/>
        <v xml:space="preserve"> </v>
      </c>
      <c r="X450" s="636" t="str">
        <f t="shared" si="77"/>
        <v/>
      </c>
      <c r="Y450" s="636" t="str">
        <f t="shared" si="78"/>
        <v xml:space="preserve"> </v>
      </c>
      <c r="Z450" s="636" t="str">
        <f t="shared" si="79"/>
        <v xml:space="preserve"> </v>
      </c>
      <c r="AA450" s="636" t="str">
        <f t="shared" si="80"/>
        <v xml:space="preserve"> </v>
      </c>
      <c r="AB450" s="637" t="str">
        <f t="shared" si="81"/>
        <v xml:space="preserve"> </v>
      </c>
      <c r="AH450" s="38">
        <f t="shared" si="82"/>
        <v>0</v>
      </c>
      <c r="AK450" s="38">
        <f t="shared" si="83"/>
        <v>0</v>
      </c>
    </row>
    <row r="451" spans="1:37" x14ac:dyDescent="0.25">
      <c r="A451" s="638"/>
      <c r="B451" s="639"/>
      <c r="C451" s="626"/>
      <c r="D451" s="638"/>
      <c r="E451" s="640"/>
      <c r="F451" s="640"/>
      <c r="G451" s="640"/>
      <c r="H451" s="624"/>
      <c r="I451" s="624"/>
      <c r="J451" s="629"/>
      <c r="K451" s="629"/>
      <c r="L451" s="642"/>
      <c r="M451" s="642"/>
      <c r="N451" s="640"/>
      <c r="O451" s="632" t="str">
        <f t="shared" si="72"/>
        <v/>
      </c>
      <c r="P451" s="640"/>
      <c r="Q451" s="643"/>
      <c r="R451" s="643"/>
      <c r="S451" s="634" t="str">
        <f t="shared" si="73"/>
        <v/>
      </c>
      <c r="T451" s="634" t="str">
        <f t="shared" si="74"/>
        <v/>
      </c>
      <c r="U451" s="644"/>
      <c r="V451" s="636" t="str">
        <f t="shared" si="75"/>
        <v xml:space="preserve"> </v>
      </c>
      <c r="W451" s="636" t="str">
        <f t="shared" si="76"/>
        <v xml:space="preserve"> </v>
      </c>
      <c r="X451" s="636" t="str">
        <f t="shared" si="77"/>
        <v/>
      </c>
      <c r="Y451" s="636" t="str">
        <f t="shared" si="78"/>
        <v xml:space="preserve"> </v>
      </c>
      <c r="Z451" s="636" t="str">
        <f t="shared" si="79"/>
        <v xml:space="preserve"> </v>
      </c>
      <c r="AA451" s="636" t="str">
        <f t="shared" si="80"/>
        <v xml:space="preserve"> </v>
      </c>
      <c r="AB451" s="637" t="str">
        <f t="shared" si="81"/>
        <v xml:space="preserve"> </v>
      </c>
      <c r="AH451" s="38">
        <f t="shared" si="82"/>
        <v>0</v>
      </c>
      <c r="AK451" s="38">
        <f t="shared" si="83"/>
        <v>0</v>
      </c>
    </row>
    <row r="452" spans="1:37" x14ac:dyDescent="0.25">
      <c r="A452" s="638"/>
      <c r="B452" s="639"/>
      <c r="C452" s="626"/>
      <c r="D452" s="638"/>
      <c r="E452" s="640"/>
      <c r="F452" s="640"/>
      <c r="G452" s="640"/>
      <c r="H452" s="624"/>
      <c r="I452" s="624"/>
      <c r="J452" s="629"/>
      <c r="K452" s="629"/>
      <c r="L452" s="642"/>
      <c r="M452" s="642"/>
      <c r="N452" s="640"/>
      <c r="O452" s="632" t="str">
        <f t="shared" si="72"/>
        <v/>
      </c>
      <c r="P452" s="640"/>
      <c r="Q452" s="643"/>
      <c r="R452" s="643"/>
      <c r="S452" s="634" t="str">
        <f t="shared" si="73"/>
        <v/>
      </c>
      <c r="T452" s="634" t="str">
        <f t="shared" si="74"/>
        <v/>
      </c>
      <c r="U452" s="644"/>
      <c r="V452" s="636" t="str">
        <f t="shared" si="75"/>
        <v xml:space="preserve"> </v>
      </c>
      <c r="W452" s="636" t="str">
        <f t="shared" si="76"/>
        <v xml:space="preserve"> </v>
      </c>
      <c r="X452" s="636" t="str">
        <f t="shared" si="77"/>
        <v/>
      </c>
      <c r="Y452" s="636" t="str">
        <f t="shared" si="78"/>
        <v xml:space="preserve"> </v>
      </c>
      <c r="Z452" s="636" t="str">
        <f t="shared" si="79"/>
        <v xml:space="preserve"> </v>
      </c>
      <c r="AA452" s="636" t="str">
        <f t="shared" si="80"/>
        <v xml:space="preserve"> </v>
      </c>
      <c r="AB452" s="637" t="str">
        <f t="shared" si="81"/>
        <v xml:space="preserve"> </v>
      </c>
      <c r="AH452" s="38">
        <f t="shared" si="82"/>
        <v>0</v>
      </c>
      <c r="AK452" s="38">
        <f t="shared" si="83"/>
        <v>0</v>
      </c>
    </row>
    <row r="453" spans="1:37" x14ac:dyDescent="0.25">
      <c r="A453" s="638"/>
      <c r="B453" s="639"/>
      <c r="C453" s="626"/>
      <c r="D453" s="638"/>
      <c r="E453" s="640"/>
      <c r="F453" s="640"/>
      <c r="G453" s="640"/>
      <c r="H453" s="624"/>
      <c r="I453" s="624"/>
      <c r="J453" s="629"/>
      <c r="K453" s="629"/>
      <c r="L453" s="642"/>
      <c r="M453" s="642"/>
      <c r="N453" s="640"/>
      <c r="O453" s="632" t="str">
        <f t="shared" si="72"/>
        <v/>
      </c>
      <c r="P453" s="640"/>
      <c r="Q453" s="643"/>
      <c r="R453" s="643"/>
      <c r="S453" s="634" t="str">
        <f t="shared" si="73"/>
        <v/>
      </c>
      <c r="T453" s="634" t="str">
        <f t="shared" si="74"/>
        <v/>
      </c>
      <c r="U453" s="644"/>
      <c r="V453" s="636" t="str">
        <f t="shared" si="75"/>
        <v xml:space="preserve"> </v>
      </c>
      <c r="W453" s="636" t="str">
        <f t="shared" si="76"/>
        <v xml:space="preserve"> </v>
      </c>
      <c r="X453" s="636" t="str">
        <f t="shared" si="77"/>
        <v/>
      </c>
      <c r="Y453" s="636" t="str">
        <f t="shared" si="78"/>
        <v xml:space="preserve"> </v>
      </c>
      <c r="Z453" s="636" t="str">
        <f t="shared" si="79"/>
        <v xml:space="preserve"> </v>
      </c>
      <c r="AA453" s="636" t="str">
        <f t="shared" si="80"/>
        <v xml:space="preserve"> </v>
      </c>
      <c r="AB453" s="637" t="str">
        <f t="shared" si="81"/>
        <v xml:space="preserve"> </v>
      </c>
      <c r="AH453" s="38">
        <f t="shared" si="82"/>
        <v>0</v>
      </c>
      <c r="AK453" s="38">
        <f t="shared" si="83"/>
        <v>0</v>
      </c>
    </row>
    <row r="454" spans="1:37" x14ac:dyDescent="0.25">
      <c r="A454" s="638"/>
      <c r="B454" s="639"/>
      <c r="C454" s="626"/>
      <c r="D454" s="638"/>
      <c r="E454" s="640"/>
      <c r="F454" s="640"/>
      <c r="G454" s="640"/>
      <c r="H454" s="624"/>
      <c r="I454" s="624"/>
      <c r="J454" s="629"/>
      <c r="K454" s="629"/>
      <c r="L454" s="642"/>
      <c r="M454" s="642"/>
      <c r="N454" s="640"/>
      <c r="O454" s="632" t="str">
        <f t="shared" ref="O454:O517" si="84">IF(N454*Q454&gt;0,N454*Q454,"")</f>
        <v/>
      </c>
      <c r="P454" s="640"/>
      <c r="Q454" s="643"/>
      <c r="R454" s="643"/>
      <c r="S454" s="634" t="str">
        <f t="shared" ref="S454:S517" si="85">IF($C454="","",VLOOKUP($C454,$AE$5:$AG$10,2,FALSE))</f>
        <v/>
      </c>
      <c r="T454" s="634" t="str">
        <f t="shared" ref="T454:T517" si="86">IF($C454="","",VLOOKUP($C454,$AE$5:$AG$10,3,FALSE)*R454)</f>
        <v/>
      </c>
      <c r="U454" s="644"/>
      <c r="V454" s="636" t="str">
        <f t="shared" ref="V454:V517" si="87">IF(U454*0.000187&gt;0,(U454*0.000187)+T454," ")</f>
        <v xml:space="preserve"> </v>
      </c>
      <c r="W454" s="636" t="str">
        <f t="shared" ref="W454:W517" si="88">IFERROR(R454/Q454," ")</f>
        <v xml:space="preserve"> </v>
      </c>
      <c r="X454" s="636" t="str">
        <f t="shared" ref="X454:X517" si="89">IF(S454="","",S454&amp;"/km")</f>
        <v/>
      </c>
      <c r="Y454" s="636" t="str">
        <f t="shared" ref="Y454:Y517" si="90">IFERROR(T454/Q454," ")</f>
        <v xml:space="preserve"> </v>
      </c>
      <c r="Z454" s="636" t="str">
        <f t="shared" ref="Z454:Z517" si="91">IFERROR(T454/O454," ")</f>
        <v xml:space="preserve"> </v>
      </c>
      <c r="AA454" s="636" t="str">
        <f t="shared" ref="AA454:AA517" si="92">IFERROR(V454/Q454," ")</f>
        <v xml:space="preserve"> </v>
      </c>
      <c r="AB454" s="637" t="str">
        <f t="shared" ref="AB454:AB517" si="93">IFERROR(V454/O454," ")</f>
        <v xml:space="preserve"> </v>
      </c>
      <c r="AH454" s="38">
        <f t="shared" ref="AH454:AH517" si="94">IF(C454="Metano",1,0)</f>
        <v>0</v>
      </c>
      <c r="AK454" s="38">
        <f t="shared" ref="AK454:AK517" si="95">IF(C454="Elettrico",1,0)+IF(C454="Ibrido",1,0)</f>
        <v>0</v>
      </c>
    </row>
    <row r="455" spans="1:37" x14ac:dyDescent="0.25">
      <c r="A455" s="638"/>
      <c r="B455" s="639"/>
      <c r="C455" s="626"/>
      <c r="D455" s="638"/>
      <c r="E455" s="640"/>
      <c r="F455" s="640"/>
      <c r="G455" s="640"/>
      <c r="H455" s="624"/>
      <c r="I455" s="624"/>
      <c r="J455" s="629"/>
      <c r="K455" s="629"/>
      <c r="L455" s="642"/>
      <c r="M455" s="642"/>
      <c r="N455" s="640"/>
      <c r="O455" s="632" t="str">
        <f t="shared" si="84"/>
        <v/>
      </c>
      <c r="P455" s="640"/>
      <c r="Q455" s="643"/>
      <c r="R455" s="643"/>
      <c r="S455" s="634" t="str">
        <f t="shared" si="85"/>
        <v/>
      </c>
      <c r="T455" s="634" t="str">
        <f t="shared" si="86"/>
        <v/>
      </c>
      <c r="U455" s="644"/>
      <c r="V455" s="636" t="str">
        <f t="shared" si="87"/>
        <v xml:space="preserve"> </v>
      </c>
      <c r="W455" s="636" t="str">
        <f t="shared" si="88"/>
        <v xml:space="preserve"> </v>
      </c>
      <c r="X455" s="636" t="str">
        <f t="shared" si="89"/>
        <v/>
      </c>
      <c r="Y455" s="636" t="str">
        <f t="shared" si="90"/>
        <v xml:space="preserve"> </v>
      </c>
      <c r="Z455" s="636" t="str">
        <f t="shared" si="91"/>
        <v xml:space="preserve"> </v>
      </c>
      <c r="AA455" s="636" t="str">
        <f t="shared" si="92"/>
        <v xml:space="preserve"> </v>
      </c>
      <c r="AB455" s="637" t="str">
        <f t="shared" si="93"/>
        <v xml:space="preserve"> </v>
      </c>
      <c r="AH455" s="38">
        <f t="shared" si="94"/>
        <v>0</v>
      </c>
      <c r="AK455" s="38">
        <f t="shared" si="95"/>
        <v>0</v>
      </c>
    </row>
    <row r="456" spans="1:37" x14ac:dyDescent="0.25">
      <c r="A456" s="638"/>
      <c r="B456" s="639"/>
      <c r="C456" s="626"/>
      <c r="D456" s="638"/>
      <c r="E456" s="640"/>
      <c r="F456" s="640"/>
      <c r="G456" s="640"/>
      <c r="H456" s="624"/>
      <c r="I456" s="624"/>
      <c r="J456" s="629"/>
      <c r="K456" s="629"/>
      <c r="L456" s="642"/>
      <c r="M456" s="642"/>
      <c r="N456" s="640"/>
      <c r="O456" s="632" t="str">
        <f t="shared" si="84"/>
        <v/>
      </c>
      <c r="P456" s="640"/>
      <c r="Q456" s="643"/>
      <c r="R456" s="643"/>
      <c r="S456" s="634" t="str">
        <f t="shared" si="85"/>
        <v/>
      </c>
      <c r="T456" s="634" t="str">
        <f t="shared" si="86"/>
        <v/>
      </c>
      <c r="U456" s="644"/>
      <c r="V456" s="636" t="str">
        <f t="shared" si="87"/>
        <v xml:space="preserve"> </v>
      </c>
      <c r="W456" s="636" t="str">
        <f t="shared" si="88"/>
        <v xml:space="preserve"> </v>
      </c>
      <c r="X456" s="636" t="str">
        <f t="shared" si="89"/>
        <v/>
      </c>
      <c r="Y456" s="636" t="str">
        <f t="shared" si="90"/>
        <v xml:space="preserve"> </v>
      </c>
      <c r="Z456" s="636" t="str">
        <f t="shared" si="91"/>
        <v xml:space="preserve"> </v>
      </c>
      <c r="AA456" s="636" t="str">
        <f t="shared" si="92"/>
        <v xml:space="preserve"> </v>
      </c>
      <c r="AB456" s="637" t="str">
        <f t="shared" si="93"/>
        <v xml:space="preserve"> </v>
      </c>
      <c r="AH456" s="38">
        <f t="shared" si="94"/>
        <v>0</v>
      </c>
      <c r="AK456" s="38">
        <f t="shared" si="95"/>
        <v>0</v>
      </c>
    </row>
    <row r="457" spans="1:37" x14ac:dyDescent="0.25">
      <c r="A457" s="638"/>
      <c r="B457" s="639"/>
      <c r="C457" s="626"/>
      <c r="D457" s="638"/>
      <c r="E457" s="640"/>
      <c r="F457" s="640"/>
      <c r="G457" s="640"/>
      <c r="H457" s="624"/>
      <c r="I457" s="624"/>
      <c r="J457" s="629"/>
      <c r="K457" s="629"/>
      <c r="L457" s="642"/>
      <c r="M457" s="642"/>
      <c r="N457" s="640"/>
      <c r="O457" s="632" t="str">
        <f t="shared" si="84"/>
        <v/>
      </c>
      <c r="P457" s="640"/>
      <c r="Q457" s="643"/>
      <c r="R457" s="643"/>
      <c r="S457" s="634" t="str">
        <f t="shared" si="85"/>
        <v/>
      </c>
      <c r="T457" s="634" t="str">
        <f t="shared" si="86"/>
        <v/>
      </c>
      <c r="U457" s="644"/>
      <c r="V457" s="636" t="str">
        <f t="shared" si="87"/>
        <v xml:space="preserve"> </v>
      </c>
      <c r="W457" s="636" t="str">
        <f t="shared" si="88"/>
        <v xml:space="preserve"> </v>
      </c>
      <c r="X457" s="636" t="str">
        <f t="shared" si="89"/>
        <v/>
      </c>
      <c r="Y457" s="636" t="str">
        <f t="shared" si="90"/>
        <v xml:space="preserve"> </v>
      </c>
      <c r="Z457" s="636" t="str">
        <f t="shared" si="91"/>
        <v xml:space="preserve"> </v>
      </c>
      <c r="AA457" s="636" t="str">
        <f t="shared" si="92"/>
        <v xml:space="preserve"> </v>
      </c>
      <c r="AB457" s="637" t="str">
        <f t="shared" si="93"/>
        <v xml:space="preserve"> </v>
      </c>
      <c r="AH457" s="38">
        <f t="shared" si="94"/>
        <v>0</v>
      </c>
      <c r="AK457" s="38">
        <f t="shared" si="95"/>
        <v>0</v>
      </c>
    </row>
    <row r="458" spans="1:37" x14ac:dyDescent="0.25">
      <c r="A458" s="638"/>
      <c r="B458" s="639"/>
      <c r="C458" s="626"/>
      <c r="D458" s="638"/>
      <c r="E458" s="640"/>
      <c r="F458" s="640"/>
      <c r="G458" s="640"/>
      <c r="H458" s="624"/>
      <c r="I458" s="624"/>
      <c r="J458" s="629"/>
      <c r="K458" s="629"/>
      <c r="L458" s="642"/>
      <c r="M458" s="642"/>
      <c r="N458" s="640"/>
      <c r="O458" s="632" t="str">
        <f t="shared" si="84"/>
        <v/>
      </c>
      <c r="P458" s="640"/>
      <c r="Q458" s="643"/>
      <c r="R458" s="643"/>
      <c r="S458" s="634" t="str">
        <f t="shared" si="85"/>
        <v/>
      </c>
      <c r="T458" s="634" t="str">
        <f t="shared" si="86"/>
        <v/>
      </c>
      <c r="U458" s="644"/>
      <c r="V458" s="636" t="str">
        <f t="shared" si="87"/>
        <v xml:space="preserve"> </v>
      </c>
      <c r="W458" s="636" t="str">
        <f t="shared" si="88"/>
        <v xml:space="preserve"> </v>
      </c>
      <c r="X458" s="636" t="str">
        <f t="shared" si="89"/>
        <v/>
      </c>
      <c r="Y458" s="636" t="str">
        <f t="shared" si="90"/>
        <v xml:space="preserve"> </v>
      </c>
      <c r="Z458" s="636" t="str">
        <f t="shared" si="91"/>
        <v xml:space="preserve"> </v>
      </c>
      <c r="AA458" s="636" t="str">
        <f t="shared" si="92"/>
        <v xml:space="preserve"> </v>
      </c>
      <c r="AB458" s="637" t="str">
        <f t="shared" si="93"/>
        <v xml:space="preserve"> </v>
      </c>
      <c r="AH458" s="38">
        <f t="shared" si="94"/>
        <v>0</v>
      </c>
      <c r="AK458" s="38">
        <f t="shared" si="95"/>
        <v>0</v>
      </c>
    </row>
    <row r="459" spans="1:37" x14ac:dyDescent="0.25">
      <c r="A459" s="638"/>
      <c r="B459" s="639"/>
      <c r="C459" s="626"/>
      <c r="D459" s="638"/>
      <c r="E459" s="640"/>
      <c r="F459" s="640"/>
      <c r="G459" s="640"/>
      <c r="H459" s="624"/>
      <c r="I459" s="624"/>
      <c r="J459" s="629"/>
      <c r="K459" s="629"/>
      <c r="L459" s="642"/>
      <c r="M459" s="642"/>
      <c r="N459" s="640"/>
      <c r="O459" s="632" t="str">
        <f t="shared" si="84"/>
        <v/>
      </c>
      <c r="P459" s="640"/>
      <c r="Q459" s="643"/>
      <c r="R459" s="643"/>
      <c r="S459" s="634" t="str">
        <f t="shared" si="85"/>
        <v/>
      </c>
      <c r="T459" s="634" t="str">
        <f t="shared" si="86"/>
        <v/>
      </c>
      <c r="U459" s="644"/>
      <c r="V459" s="636" t="str">
        <f t="shared" si="87"/>
        <v xml:space="preserve"> </v>
      </c>
      <c r="W459" s="636" t="str">
        <f t="shared" si="88"/>
        <v xml:space="preserve"> </v>
      </c>
      <c r="X459" s="636" t="str">
        <f t="shared" si="89"/>
        <v/>
      </c>
      <c r="Y459" s="636" t="str">
        <f t="shared" si="90"/>
        <v xml:space="preserve"> </v>
      </c>
      <c r="Z459" s="636" t="str">
        <f t="shared" si="91"/>
        <v xml:space="preserve"> </v>
      </c>
      <c r="AA459" s="636" t="str">
        <f t="shared" si="92"/>
        <v xml:space="preserve"> </v>
      </c>
      <c r="AB459" s="637" t="str">
        <f t="shared" si="93"/>
        <v xml:space="preserve"> </v>
      </c>
      <c r="AH459" s="38">
        <f t="shared" si="94"/>
        <v>0</v>
      </c>
      <c r="AK459" s="38">
        <f t="shared" si="95"/>
        <v>0</v>
      </c>
    </row>
    <row r="460" spans="1:37" x14ac:dyDescent="0.25">
      <c r="A460" s="638"/>
      <c r="B460" s="639"/>
      <c r="C460" s="626"/>
      <c r="D460" s="638"/>
      <c r="E460" s="640"/>
      <c r="F460" s="640"/>
      <c r="G460" s="640"/>
      <c r="H460" s="624"/>
      <c r="I460" s="624"/>
      <c r="J460" s="629"/>
      <c r="K460" s="629"/>
      <c r="L460" s="642"/>
      <c r="M460" s="642"/>
      <c r="N460" s="640"/>
      <c r="O460" s="632" t="str">
        <f t="shared" si="84"/>
        <v/>
      </c>
      <c r="P460" s="640"/>
      <c r="Q460" s="643"/>
      <c r="R460" s="643"/>
      <c r="S460" s="634" t="str">
        <f t="shared" si="85"/>
        <v/>
      </c>
      <c r="T460" s="634" t="str">
        <f t="shared" si="86"/>
        <v/>
      </c>
      <c r="U460" s="644"/>
      <c r="V460" s="636" t="str">
        <f t="shared" si="87"/>
        <v xml:space="preserve"> </v>
      </c>
      <c r="W460" s="636" t="str">
        <f t="shared" si="88"/>
        <v xml:space="preserve"> </v>
      </c>
      <c r="X460" s="636" t="str">
        <f t="shared" si="89"/>
        <v/>
      </c>
      <c r="Y460" s="636" t="str">
        <f t="shared" si="90"/>
        <v xml:space="preserve"> </v>
      </c>
      <c r="Z460" s="636" t="str">
        <f t="shared" si="91"/>
        <v xml:space="preserve"> </v>
      </c>
      <c r="AA460" s="636" t="str">
        <f t="shared" si="92"/>
        <v xml:space="preserve"> </v>
      </c>
      <c r="AB460" s="637" t="str">
        <f t="shared" si="93"/>
        <v xml:space="preserve"> </v>
      </c>
      <c r="AH460" s="38">
        <f t="shared" si="94"/>
        <v>0</v>
      </c>
      <c r="AK460" s="38">
        <f t="shared" si="95"/>
        <v>0</v>
      </c>
    </row>
    <row r="461" spans="1:37" x14ac:dyDescent="0.25">
      <c r="A461" s="638"/>
      <c r="B461" s="639"/>
      <c r="C461" s="626"/>
      <c r="D461" s="638"/>
      <c r="E461" s="640"/>
      <c r="F461" s="640"/>
      <c r="G461" s="640"/>
      <c r="H461" s="624"/>
      <c r="I461" s="624"/>
      <c r="J461" s="629"/>
      <c r="K461" s="629"/>
      <c r="L461" s="642"/>
      <c r="M461" s="642"/>
      <c r="N461" s="640"/>
      <c r="O461" s="632" t="str">
        <f t="shared" si="84"/>
        <v/>
      </c>
      <c r="P461" s="640"/>
      <c r="Q461" s="643"/>
      <c r="R461" s="643"/>
      <c r="S461" s="634" t="str">
        <f t="shared" si="85"/>
        <v/>
      </c>
      <c r="T461" s="634" t="str">
        <f t="shared" si="86"/>
        <v/>
      </c>
      <c r="U461" s="644"/>
      <c r="V461" s="636" t="str">
        <f t="shared" si="87"/>
        <v xml:space="preserve"> </v>
      </c>
      <c r="W461" s="636" t="str">
        <f t="shared" si="88"/>
        <v xml:space="preserve"> </v>
      </c>
      <c r="X461" s="636" t="str">
        <f t="shared" si="89"/>
        <v/>
      </c>
      <c r="Y461" s="636" t="str">
        <f t="shared" si="90"/>
        <v xml:space="preserve"> </v>
      </c>
      <c r="Z461" s="636" t="str">
        <f t="shared" si="91"/>
        <v xml:space="preserve"> </v>
      </c>
      <c r="AA461" s="636" t="str">
        <f t="shared" si="92"/>
        <v xml:space="preserve"> </v>
      </c>
      <c r="AB461" s="637" t="str">
        <f t="shared" si="93"/>
        <v xml:space="preserve"> </v>
      </c>
      <c r="AH461" s="38">
        <f t="shared" si="94"/>
        <v>0</v>
      </c>
      <c r="AK461" s="38">
        <f t="shared" si="95"/>
        <v>0</v>
      </c>
    </row>
    <row r="462" spans="1:37" x14ac:dyDescent="0.25">
      <c r="A462" s="638"/>
      <c r="B462" s="639"/>
      <c r="C462" s="626"/>
      <c r="D462" s="638"/>
      <c r="E462" s="640"/>
      <c r="F462" s="640"/>
      <c r="G462" s="640"/>
      <c r="H462" s="624"/>
      <c r="I462" s="624"/>
      <c r="J462" s="629"/>
      <c r="K462" s="629"/>
      <c r="L462" s="642"/>
      <c r="M462" s="642"/>
      <c r="N462" s="640"/>
      <c r="O462" s="632" t="str">
        <f t="shared" si="84"/>
        <v/>
      </c>
      <c r="P462" s="640"/>
      <c r="Q462" s="643"/>
      <c r="R462" s="643"/>
      <c r="S462" s="634" t="str">
        <f t="shared" si="85"/>
        <v/>
      </c>
      <c r="T462" s="634" t="str">
        <f t="shared" si="86"/>
        <v/>
      </c>
      <c r="U462" s="644"/>
      <c r="V462" s="636" t="str">
        <f t="shared" si="87"/>
        <v xml:space="preserve"> </v>
      </c>
      <c r="W462" s="636" t="str">
        <f t="shared" si="88"/>
        <v xml:space="preserve"> </v>
      </c>
      <c r="X462" s="636" t="str">
        <f t="shared" si="89"/>
        <v/>
      </c>
      <c r="Y462" s="636" t="str">
        <f t="shared" si="90"/>
        <v xml:space="preserve"> </v>
      </c>
      <c r="Z462" s="636" t="str">
        <f t="shared" si="91"/>
        <v xml:space="preserve"> </v>
      </c>
      <c r="AA462" s="636" t="str">
        <f t="shared" si="92"/>
        <v xml:space="preserve"> </v>
      </c>
      <c r="AB462" s="637" t="str">
        <f t="shared" si="93"/>
        <v xml:space="preserve"> </v>
      </c>
      <c r="AH462" s="38">
        <f t="shared" si="94"/>
        <v>0</v>
      </c>
      <c r="AK462" s="38">
        <f t="shared" si="95"/>
        <v>0</v>
      </c>
    </row>
    <row r="463" spans="1:37" x14ac:dyDescent="0.25">
      <c r="A463" s="638"/>
      <c r="B463" s="639"/>
      <c r="C463" s="626"/>
      <c r="D463" s="638"/>
      <c r="E463" s="640"/>
      <c r="F463" s="640"/>
      <c r="G463" s="640"/>
      <c r="H463" s="624"/>
      <c r="I463" s="624"/>
      <c r="J463" s="629"/>
      <c r="K463" s="629"/>
      <c r="L463" s="642"/>
      <c r="M463" s="642"/>
      <c r="N463" s="640"/>
      <c r="O463" s="632" t="str">
        <f t="shared" si="84"/>
        <v/>
      </c>
      <c r="P463" s="640"/>
      <c r="Q463" s="643"/>
      <c r="R463" s="643"/>
      <c r="S463" s="634" t="str">
        <f t="shared" si="85"/>
        <v/>
      </c>
      <c r="T463" s="634" t="str">
        <f t="shared" si="86"/>
        <v/>
      </c>
      <c r="U463" s="644"/>
      <c r="V463" s="636" t="str">
        <f t="shared" si="87"/>
        <v xml:space="preserve"> </v>
      </c>
      <c r="W463" s="636" t="str">
        <f t="shared" si="88"/>
        <v xml:space="preserve"> </v>
      </c>
      <c r="X463" s="636" t="str">
        <f t="shared" si="89"/>
        <v/>
      </c>
      <c r="Y463" s="636" t="str">
        <f t="shared" si="90"/>
        <v xml:space="preserve"> </v>
      </c>
      <c r="Z463" s="636" t="str">
        <f t="shared" si="91"/>
        <v xml:space="preserve"> </v>
      </c>
      <c r="AA463" s="636" t="str">
        <f t="shared" si="92"/>
        <v xml:space="preserve"> </v>
      </c>
      <c r="AB463" s="637" t="str">
        <f t="shared" si="93"/>
        <v xml:space="preserve"> </v>
      </c>
      <c r="AH463" s="38">
        <f t="shared" si="94"/>
        <v>0</v>
      </c>
      <c r="AK463" s="38">
        <f t="shared" si="95"/>
        <v>0</v>
      </c>
    </row>
    <row r="464" spans="1:37" x14ac:dyDescent="0.25">
      <c r="A464" s="638"/>
      <c r="B464" s="639"/>
      <c r="C464" s="626"/>
      <c r="D464" s="638"/>
      <c r="E464" s="640"/>
      <c r="F464" s="640"/>
      <c r="G464" s="640"/>
      <c r="H464" s="624"/>
      <c r="I464" s="624"/>
      <c r="J464" s="629"/>
      <c r="K464" s="629"/>
      <c r="L464" s="642"/>
      <c r="M464" s="642"/>
      <c r="N464" s="640"/>
      <c r="O464" s="632" t="str">
        <f t="shared" si="84"/>
        <v/>
      </c>
      <c r="P464" s="640"/>
      <c r="Q464" s="643"/>
      <c r="R464" s="643"/>
      <c r="S464" s="634" t="str">
        <f t="shared" si="85"/>
        <v/>
      </c>
      <c r="T464" s="634" t="str">
        <f t="shared" si="86"/>
        <v/>
      </c>
      <c r="U464" s="644"/>
      <c r="V464" s="636" t="str">
        <f t="shared" si="87"/>
        <v xml:space="preserve"> </v>
      </c>
      <c r="W464" s="636" t="str">
        <f t="shared" si="88"/>
        <v xml:space="preserve"> </v>
      </c>
      <c r="X464" s="636" t="str">
        <f t="shared" si="89"/>
        <v/>
      </c>
      <c r="Y464" s="636" t="str">
        <f t="shared" si="90"/>
        <v xml:space="preserve"> </v>
      </c>
      <c r="Z464" s="636" t="str">
        <f t="shared" si="91"/>
        <v xml:space="preserve"> </v>
      </c>
      <c r="AA464" s="636" t="str">
        <f t="shared" si="92"/>
        <v xml:space="preserve"> </v>
      </c>
      <c r="AB464" s="637" t="str">
        <f t="shared" si="93"/>
        <v xml:space="preserve"> </v>
      </c>
      <c r="AH464" s="38">
        <f t="shared" si="94"/>
        <v>0</v>
      </c>
      <c r="AK464" s="38">
        <f t="shared" si="95"/>
        <v>0</v>
      </c>
    </row>
    <row r="465" spans="1:37" x14ac:dyDescent="0.25">
      <c r="A465" s="638"/>
      <c r="B465" s="639"/>
      <c r="C465" s="626"/>
      <c r="D465" s="638"/>
      <c r="E465" s="640"/>
      <c r="F465" s="640"/>
      <c r="G465" s="640"/>
      <c r="H465" s="624"/>
      <c r="I465" s="624"/>
      <c r="J465" s="629"/>
      <c r="K465" s="629"/>
      <c r="L465" s="642"/>
      <c r="M465" s="642"/>
      <c r="N465" s="640"/>
      <c r="O465" s="632" t="str">
        <f t="shared" si="84"/>
        <v/>
      </c>
      <c r="P465" s="640"/>
      <c r="Q465" s="643"/>
      <c r="R465" s="643"/>
      <c r="S465" s="634" t="str">
        <f t="shared" si="85"/>
        <v/>
      </c>
      <c r="T465" s="634" t="str">
        <f t="shared" si="86"/>
        <v/>
      </c>
      <c r="U465" s="644"/>
      <c r="V465" s="636" t="str">
        <f t="shared" si="87"/>
        <v xml:space="preserve"> </v>
      </c>
      <c r="W465" s="636" t="str">
        <f t="shared" si="88"/>
        <v xml:space="preserve"> </v>
      </c>
      <c r="X465" s="636" t="str">
        <f t="shared" si="89"/>
        <v/>
      </c>
      <c r="Y465" s="636" t="str">
        <f t="shared" si="90"/>
        <v xml:space="preserve"> </v>
      </c>
      <c r="Z465" s="636" t="str">
        <f t="shared" si="91"/>
        <v xml:space="preserve"> </v>
      </c>
      <c r="AA465" s="636" t="str">
        <f t="shared" si="92"/>
        <v xml:space="preserve"> </v>
      </c>
      <c r="AB465" s="637" t="str">
        <f t="shared" si="93"/>
        <v xml:space="preserve"> </v>
      </c>
      <c r="AH465" s="38">
        <f t="shared" si="94"/>
        <v>0</v>
      </c>
      <c r="AK465" s="38">
        <f t="shared" si="95"/>
        <v>0</v>
      </c>
    </row>
    <row r="466" spans="1:37" x14ac:dyDescent="0.25">
      <c r="A466" s="638"/>
      <c r="B466" s="639"/>
      <c r="C466" s="626"/>
      <c r="D466" s="638"/>
      <c r="E466" s="640"/>
      <c r="F466" s="640"/>
      <c r="G466" s="640"/>
      <c r="H466" s="624"/>
      <c r="I466" s="624"/>
      <c r="J466" s="629"/>
      <c r="K466" s="629"/>
      <c r="L466" s="642"/>
      <c r="M466" s="642"/>
      <c r="N466" s="640"/>
      <c r="O466" s="632" t="str">
        <f t="shared" si="84"/>
        <v/>
      </c>
      <c r="P466" s="640"/>
      <c r="Q466" s="643"/>
      <c r="R466" s="643"/>
      <c r="S466" s="634" t="str">
        <f t="shared" si="85"/>
        <v/>
      </c>
      <c r="T466" s="634" t="str">
        <f t="shared" si="86"/>
        <v/>
      </c>
      <c r="U466" s="644"/>
      <c r="V466" s="636" t="str">
        <f t="shared" si="87"/>
        <v xml:space="preserve"> </v>
      </c>
      <c r="W466" s="636" t="str">
        <f t="shared" si="88"/>
        <v xml:space="preserve"> </v>
      </c>
      <c r="X466" s="636" t="str">
        <f t="shared" si="89"/>
        <v/>
      </c>
      <c r="Y466" s="636" t="str">
        <f t="shared" si="90"/>
        <v xml:space="preserve"> </v>
      </c>
      <c r="Z466" s="636" t="str">
        <f t="shared" si="91"/>
        <v xml:space="preserve"> </v>
      </c>
      <c r="AA466" s="636" t="str">
        <f t="shared" si="92"/>
        <v xml:space="preserve"> </v>
      </c>
      <c r="AB466" s="637" t="str">
        <f t="shared" si="93"/>
        <v xml:space="preserve"> </v>
      </c>
      <c r="AH466" s="38">
        <f t="shared" si="94"/>
        <v>0</v>
      </c>
      <c r="AK466" s="38">
        <f t="shared" si="95"/>
        <v>0</v>
      </c>
    </row>
    <row r="467" spans="1:37" x14ac:dyDescent="0.25">
      <c r="A467" s="638"/>
      <c r="B467" s="639"/>
      <c r="C467" s="626"/>
      <c r="D467" s="638"/>
      <c r="E467" s="640"/>
      <c r="F467" s="640"/>
      <c r="G467" s="640"/>
      <c r="H467" s="624"/>
      <c r="I467" s="624"/>
      <c r="J467" s="629"/>
      <c r="K467" s="629"/>
      <c r="L467" s="642"/>
      <c r="M467" s="642"/>
      <c r="N467" s="640"/>
      <c r="O467" s="632" t="str">
        <f t="shared" si="84"/>
        <v/>
      </c>
      <c r="P467" s="640"/>
      <c r="Q467" s="643"/>
      <c r="R467" s="643"/>
      <c r="S467" s="634" t="str">
        <f t="shared" si="85"/>
        <v/>
      </c>
      <c r="T467" s="634" t="str">
        <f t="shared" si="86"/>
        <v/>
      </c>
      <c r="U467" s="644"/>
      <c r="V467" s="636" t="str">
        <f t="shared" si="87"/>
        <v xml:space="preserve"> </v>
      </c>
      <c r="W467" s="636" t="str">
        <f t="shared" si="88"/>
        <v xml:space="preserve"> </v>
      </c>
      <c r="X467" s="636" t="str">
        <f t="shared" si="89"/>
        <v/>
      </c>
      <c r="Y467" s="636" t="str">
        <f t="shared" si="90"/>
        <v xml:space="preserve"> </v>
      </c>
      <c r="Z467" s="636" t="str">
        <f t="shared" si="91"/>
        <v xml:space="preserve"> </v>
      </c>
      <c r="AA467" s="636" t="str">
        <f t="shared" si="92"/>
        <v xml:space="preserve"> </v>
      </c>
      <c r="AB467" s="637" t="str">
        <f t="shared" si="93"/>
        <v xml:space="preserve"> </v>
      </c>
      <c r="AH467" s="38">
        <f t="shared" si="94"/>
        <v>0</v>
      </c>
      <c r="AK467" s="38">
        <f t="shared" si="95"/>
        <v>0</v>
      </c>
    </row>
    <row r="468" spans="1:37" x14ac:dyDescent="0.25">
      <c r="A468" s="638"/>
      <c r="B468" s="639"/>
      <c r="C468" s="626"/>
      <c r="D468" s="638"/>
      <c r="E468" s="640"/>
      <c r="F468" s="640"/>
      <c r="G468" s="640"/>
      <c r="H468" s="624"/>
      <c r="I468" s="624"/>
      <c r="J468" s="629"/>
      <c r="K468" s="629"/>
      <c r="L468" s="642"/>
      <c r="M468" s="642"/>
      <c r="N468" s="640"/>
      <c r="O468" s="632" t="str">
        <f t="shared" si="84"/>
        <v/>
      </c>
      <c r="P468" s="640"/>
      <c r="Q468" s="643"/>
      <c r="R468" s="643"/>
      <c r="S468" s="634" t="str">
        <f t="shared" si="85"/>
        <v/>
      </c>
      <c r="T468" s="634" t="str">
        <f t="shared" si="86"/>
        <v/>
      </c>
      <c r="U468" s="644"/>
      <c r="V468" s="636" t="str">
        <f t="shared" si="87"/>
        <v xml:space="preserve"> </v>
      </c>
      <c r="W468" s="636" t="str">
        <f t="shared" si="88"/>
        <v xml:space="preserve"> </v>
      </c>
      <c r="X468" s="636" t="str">
        <f t="shared" si="89"/>
        <v/>
      </c>
      <c r="Y468" s="636" t="str">
        <f t="shared" si="90"/>
        <v xml:space="preserve"> </v>
      </c>
      <c r="Z468" s="636" t="str">
        <f t="shared" si="91"/>
        <v xml:space="preserve"> </v>
      </c>
      <c r="AA468" s="636" t="str">
        <f t="shared" si="92"/>
        <v xml:space="preserve"> </v>
      </c>
      <c r="AB468" s="637" t="str">
        <f t="shared" si="93"/>
        <v xml:space="preserve"> </v>
      </c>
      <c r="AH468" s="38">
        <f t="shared" si="94"/>
        <v>0</v>
      </c>
      <c r="AK468" s="38">
        <f t="shared" si="95"/>
        <v>0</v>
      </c>
    </row>
    <row r="469" spans="1:37" x14ac:dyDescent="0.25">
      <c r="A469" s="638"/>
      <c r="B469" s="639"/>
      <c r="C469" s="626"/>
      <c r="D469" s="638"/>
      <c r="E469" s="640"/>
      <c r="F469" s="640"/>
      <c r="G469" s="640"/>
      <c r="H469" s="624"/>
      <c r="I469" s="624"/>
      <c r="J469" s="629"/>
      <c r="K469" s="629"/>
      <c r="L469" s="642"/>
      <c r="M469" s="642"/>
      <c r="N469" s="640"/>
      <c r="O469" s="632" t="str">
        <f t="shared" si="84"/>
        <v/>
      </c>
      <c r="P469" s="640"/>
      <c r="Q469" s="643"/>
      <c r="R469" s="643"/>
      <c r="S469" s="634" t="str">
        <f t="shared" si="85"/>
        <v/>
      </c>
      <c r="T469" s="634" t="str">
        <f t="shared" si="86"/>
        <v/>
      </c>
      <c r="U469" s="644"/>
      <c r="V469" s="636" t="str">
        <f t="shared" si="87"/>
        <v xml:space="preserve"> </v>
      </c>
      <c r="W469" s="636" t="str">
        <f t="shared" si="88"/>
        <v xml:space="preserve"> </v>
      </c>
      <c r="X469" s="636" t="str">
        <f t="shared" si="89"/>
        <v/>
      </c>
      <c r="Y469" s="636" t="str">
        <f t="shared" si="90"/>
        <v xml:space="preserve"> </v>
      </c>
      <c r="Z469" s="636" t="str">
        <f t="shared" si="91"/>
        <v xml:space="preserve"> </v>
      </c>
      <c r="AA469" s="636" t="str">
        <f t="shared" si="92"/>
        <v xml:space="preserve"> </v>
      </c>
      <c r="AB469" s="637" t="str">
        <f t="shared" si="93"/>
        <v xml:space="preserve"> </v>
      </c>
      <c r="AH469" s="38">
        <f t="shared" si="94"/>
        <v>0</v>
      </c>
      <c r="AK469" s="38">
        <f t="shared" si="95"/>
        <v>0</v>
      </c>
    </row>
    <row r="470" spans="1:37" x14ac:dyDescent="0.25">
      <c r="A470" s="638"/>
      <c r="B470" s="639"/>
      <c r="C470" s="626"/>
      <c r="D470" s="638"/>
      <c r="E470" s="640"/>
      <c r="F470" s="640"/>
      <c r="G470" s="640"/>
      <c r="H470" s="624"/>
      <c r="I470" s="624"/>
      <c r="J470" s="629"/>
      <c r="K470" s="629"/>
      <c r="L470" s="642"/>
      <c r="M470" s="642"/>
      <c r="N470" s="640"/>
      <c r="O470" s="632" t="str">
        <f t="shared" si="84"/>
        <v/>
      </c>
      <c r="P470" s="640"/>
      <c r="Q470" s="643"/>
      <c r="R470" s="643"/>
      <c r="S470" s="634" t="str">
        <f t="shared" si="85"/>
        <v/>
      </c>
      <c r="T470" s="634" t="str">
        <f t="shared" si="86"/>
        <v/>
      </c>
      <c r="U470" s="644"/>
      <c r="V470" s="636" t="str">
        <f t="shared" si="87"/>
        <v xml:space="preserve"> </v>
      </c>
      <c r="W470" s="636" t="str">
        <f t="shared" si="88"/>
        <v xml:space="preserve"> </v>
      </c>
      <c r="X470" s="636" t="str">
        <f t="shared" si="89"/>
        <v/>
      </c>
      <c r="Y470" s="636" t="str">
        <f t="shared" si="90"/>
        <v xml:space="preserve"> </v>
      </c>
      <c r="Z470" s="636" t="str">
        <f t="shared" si="91"/>
        <v xml:space="preserve"> </v>
      </c>
      <c r="AA470" s="636" t="str">
        <f t="shared" si="92"/>
        <v xml:space="preserve"> </v>
      </c>
      <c r="AB470" s="637" t="str">
        <f t="shared" si="93"/>
        <v xml:space="preserve"> </v>
      </c>
      <c r="AH470" s="38">
        <f t="shared" si="94"/>
        <v>0</v>
      </c>
      <c r="AK470" s="38">
        <f t="shared" si="95"/>
        <v>0</v>
      </c>
    </row>
    <row r="471" spans="1:37" x14ac:dyDescent="0.25">
      <c r="A471" s="638"/>
      <c r="B471" s="639"/>
      <c r="C471" s="626"/>
      <c r="D471" s="638"/>
      <c r="E471" s="640"/>
      <c r="F471" s="640"/>
      <c r="G471" s="640"/>
      <c r="H471" s="624"/>
      <c r="I471" s="624"/>
      <c r="J471" s="629"/>
      <c r="K471" s="629"/>
      <c r="L471" s="642"/>
      <c r="M471" s="642"/>
      <c r="N471" s="640"/>
      <c r="O471" s="632" t="str">
        <f t="shared" si="84"/>
        <v/>
      </c>
      <c r="P471" s="640"/>
      <c r="Q471" s="643"/>
      <c r="R471" s="643"/>
      <c r="S471" s="634" t="str">
        <f t="shared" si="85"/>
        <v/>
      </c>
      <c r="T471" s="634" t="str">
        <f t="shared" si="86"/>
        <v/>
      </c>
      <c r="U471" s="644"/>
      <c r="V471" s="636" t="str">
        <f t="shared" si="87"/>
        <v xml:space="preserve"> </v>
      </c>
      <c r="W471" s="636" t="str">
        <f t="shared" si="88"/>
        <v xml:space="preserve"> </v>
      </c>
      <c r="X471" s="636" t="str">
        <f t="shared" si="89"/>
        <v/>
      </c>
      <c r="Y471" s="636" t="str">
        <f t="shared" si="90"/>
        <v xml:space="preserve"> </v>
      </c>
      <c r="Z471" s="636" t="str">
        <f t="shared" si="91"/>
        <v xml:space="preserve"> </v>
      </c>
      <c r="AA471" s="636" t="str">
        <f t="shared" si="92"/>
        <v xml:space="preserve"> </v>
      </c>
      <c r="AB471" s="637" t="str">
        <f t="shared" si="93"/>
        <v xml:space="preserve"> </v>
      </c>
      <c r="AH471" s="38">
        <f t="shared" si="94"/>
        <v>0</v>
      </c>
      <c r="AK471" s="38">
        <f t="shared" si="95"/>
        <v>0</v>
      </c>
    </row>
    <row r="472" spans="1:37" x14ac:dyDescent="0.25">
      <c r="A472" s="638"/>
      <c r="B472" s="639"/>
      <c r="C472" s="626"/>
      <c r="D472" s="638"/>
      <c r="E472" s="640"/>
      <c r="F472" s="640"/>
      <c r="G472" s="640"/>
      <c r="H472" s="624"/>
      <c r="I472" s="624"/>
      <c r="J472" s="629"/>
      <c r="K472" s="629"/>
      <c r="L472" s="642"/>
      <c r="M472" s="642"/>
      <c r="N472" s="640"/>
      <c r="O472" s="632" t="str">
        <f t="shared" si="84"/>
        <v/>
      </c>
      <c r="P472" s="640"/>
      <c r="Q472" s="643"/>
      <c r="R472" s="643"/>
      <c r="S472" s="634" t="str">
        <f t="shared" si="85"/>
        <v/>
      </c>
      <c r="T472" s="634" t="str">
        <f t="shared" si="86"/>
        <v/>
      </c>
      <c r="U472" s="644"/>
      <c r="V472" s="636" t="str">
        <f t="shared" si="87"/>
        <v xml:space="preserve"> </v>
      </c>
      <c r="W472" s="636" t="str">
        <f t="shared" si="88"/>
        <v xml:space="preserve"> </v>
      </c>
      <c r="X472" s="636" t="str">
        <f t="shared" si="89"/>
        <v/>
      </c>
      <c r="Y472" s="636" t="str">
        <f t="shared" si="90"/>
        <v xml:space="preserve"> </v>
      </c>
      <c r="Z472" s="636" t="str">
        <f t="shared" si="91"/>
        <v xml:space="preserve"> </v>
      </c>
      <c r="AA472" s="636" t="str">
        <f t="shared" si="92"/>
        <v xml:space="preserve"> </v>
      </c>
      <c r="AB472" s="637" t="str">
        <f t="shared" si="93"/>
        <v xml:space="preserve"> </v>
      </c>
      <c r="AH472" s="38">
        <f t="shared" si="94"/>
        <v>0</v>
      </c>
      <c r="AK472" s="38">
        <f t="shared" si="95"/>
        <v>0</v>
      </c>
    </row>
    <row r="473" spans="1:37" x14ac:dyDescent="0.25">
      <c r="A473" s="638"/>
      <c r="B473" s="639"/>
      <c r="C473" s="626"/>
      <c r="D473" s="638"/>
      <c r="E473" s="640"/>
      <c r="F473" s="640"/>
      <c r="G473" s="640"/>
      <c r="H473" s="624"/>
      <c r="I473" s="624"/>
      <c r="J473" s="629"/>
      <c r="K473" s="629"/>
      <c r="L473" s="642"/>
      <c r="M473" s="642"/>
      <c r="N473" s="640"/>
      <c r="O473" s="632" t="str">
        <f t="shared" si="84"/>
        <v/>
      </c>
      <c r="P473" s="640"/>
      <c r="Q473" s="643"/>
      <c r="R473" s="643"/>
      <c r="S473" s="634" t="str">
        <f t="shared" si="85"/>
        <v/>
      </c>
      <c r="T473" s="634" t="str">
        <f t="shared" si="86"/>
        <v/>
      </c>
      <c r="U473" s="644"/>
      <c r="V473" s="636" t="str">
        <f t="shared" si="87"/>
        <v xml:space="preserve"> </v>
      </c>
      <c r="W473" s="636" t="str">
        <f t="shared" si="88"/>
        <v xml:space="preserve"> </v>
      </c>
      <c r="X473" s="636" t="str">
        <f t="shared" si="89"/>
        <v/>
      </c>
      <c r="Y473" s="636" t="str">
        <f t="shared" si="90"/>
        <v xml:space="preserve"> </v>
      </c>
      <c r="Z473" s="636" t="str">
        <f t="shared" si="91"/>
        <v xml:space="preserve"> </v>
      </c>
      <c r="AA473" s="636" t="str">
        <f t="shared" si="92"/>
        <v xml:space="preserve"> </v>
      </c>
      <c r="AB473" s="637" t="str">
        <f t="shared" si="93"/>
        <v xml:space="preserve"> </v>
      </c>
      <c r="AH473" s="38">
        <f t="shared" si="94"/>
        <v>0</v>
      </c>
      <c r="AK473" s="38">
        <f t="shared" si="95"/>
        <v>0</v>
      </c>
    </row>
    <row r="474" spans="1:37" x14ac:dyDescent="0.25">
      <c r="A474" s="638"/>
      <c r="B474" s="639"/>
      <c r="C474" s="626"/>
      <c r="D474" s="638"/>
      <c r="E474" s="640"/>
      <c r="F474" s="640"/>
      <c r="G474" s="640"/>
      <c r="H474" s="624"/>
      <c r="I474" s="624"/>
      <c r="J474" s="629"/>
      <c r="K474" s="629"/>
      <c r="L474" s="642"/>
      <c r="M474" s="642"/>
      <c r="N474" s="640"/>
      <c r="O474" s="632" t="str">
        <f t="shared" si="84"/>
        <v/>
      </c>
      <c r="P474" s="640"/>
      <c r="Q474" s="643"/>
      <c r="R474" s="643"/>
      <c r="S474" s="634" t="str">
        <f t="shared" si="85"/>
        <v/>
      </c>
      <c r="T474" s="634" t="str">
        <f t="shared" si="86"/>
        <v/>
      </c>
      <c r="U474" s="644"/>
      <c r="V474" s="636" t="str">
        <f t="shared" si="87"/>
        <v xml:space="preserve"> </v>
      </c>
      <c r="W474" s="636" t="str">
        <f t="shared" si="88"/>
        <v xml:space="preserve"> </v>
      </c>
      <c r="X474" s="636" t="str">
        <f t="shared" si="89"/>
        <v/>
      </c>
      <c r="Y474" s="636" t="str">
        <f t="shared" si="90"/>
        <v xml:space="preserve"> </v>
      </c>
      <c r="Z474" s="636" t="str">
        <f t="shared" si="91"/>
        <v xml:space="preserve"> </v>
      </c>
      <c r="AA474" s="636" t="str">
        <f t="shared" si="92"/>
        <v xml:space="preserve"> </v>
      </c>
      <c r="AB474" s="637" t="str">
        <f t="shared" si="93"/>
        <v xml:space="preserve"> </v>
      </c>
      <c r="AH474" s="38">
        <f t="shared" si="94"/>
        <v>0</v>
      </c>
      <c r="AK474" s="38">
        <f t="shared" si="95"/>
        <v>0</v>
      </c>
    </row>
    <row r="475" spans="1:37" x14ac:dyDescent="0.25">
      <c r="A475" s="638"/>
      <c r="B475" s="639"/>
      <c r="C475" s="626"/>
      <c r="D475" s="638"/>
      <c r="E475" s="640"/>
      <c r="F475" s="640"/>
      <c r="G475" s="640"/>
      <c r="H475" s="624"/>
      <c r="I475" s="624"/>
      <c r="J475" s="629"/>
      <c r="K475" s="629"/>
      <c r="L475" s="642"/>
      <c r="M475" s="642"/>
      <c r="N475" s="640"/>
      <c r="O475" s="632" t="str">
        <f t="shared" si="84"/>
        <v/>
      </c>
      <c r="P475" s="640"/>
      <c r="Q475" s="643"/>
      <c r="R475" s="643"/>
      <c r="S475" s="634" t="str">
        <f t="shared" si="85"/>
        <v/>
      </c>
      <c r="T475" s="634" t="str">
        <f t="shared" si="86"/>
        <v/>
      </c>
      <c r="U475" s="644"/>
      <c r="V475" s="636" t="str">
        <f t="shared" si="87"/>
        <v xml:space="preserve"> </v>
      </c>
      <c r="W475" s="636" t="str">
        <f t="shared" si="88"/>
        <v xml:space="preserve"> </v>
      </c>
      <c r="X475" s="636" t="str">
        <f t="shared" si="89"/>
        <v/>
      </c>
      <c r="Y475" s="636" t="str">
        <f t="shared" si="90"/>
        <v xml:space="preserve"> </v>
      </c>
      <c r="Z475" s="636" t="str">
        <f t="shared" si="91"/>
        <v xml:space="preserve"> </v>
      </c>
      <c r="AA475" s="636" t="str">
        <f t="shared" si="92"/>
        <v xml:space="preserve"> </v>
      </c>
      <c r="AB475" s="637" t="str">
        <f t="shared" si="93"/>
        <v xml:space="preserve"> </v>
      </c>
      <c r="AH475" s="38">
        <f t="shared" si="94"/>
        <v>0</v>
      </c>
      <c r="AK475" s="38">
        <f t="shared" si="95"/>
        <v>0</v>
      </c>
    </row>
    <row r="476" spans="1:37" x14ac:dyDescent="0.25">
      <c r="A476" s="638"/>
      <c r="B476" s="639"/>
      <c r="C476" s="626"/>
      <c r="D476" s="638"/>
      <c r="E476" s="640"/>
      <c r="F476" s="640"/>
      <c r="G476" s="640"/>
      <c r="H476" s="624"/>
      <c r="I476" s="624"/>
      <c r="J476" s="629"/>
      <c r="K476" s="629"/>
      <c r="L476" s="642"/>
      <c r="M476" s="642"/>
      <c r="N476" s="640"/>
      <c r="O476" s="632" t="str">
        <f t="shared" si="84"/>
        <v/>
      </c>
      <c r="P476" s="640"/>
      <c r="Q476" s="643"/>
      <c r="R476" s="643"/>
      <c r="S476" s="634" t="str">
        <f t="shared" si="85"/>
        <v/>
      </c>
      <c r="T476" s="634" t="str">
        <f t="shared" si="86"/>
        <v/>
      </c>
      <c r="U476" s="644"/>
      <c r="V476" s="636" t="str">
        <f t="shared" si="87"/>
        <v xml:space="preserve"> </v>
      </c>
      <c r="W476" s="636" t="str">
        <f t="shared" si="88"/>
        <v xml:space="preserve"> </v>
      </c>
      <c r="X476" s="636" t="str">
        <f t="shared" si="89"/>
        <v/>
      </c>
      <c r="Y476" s="636" t="str">
        <f t="shared" si="90"/>
        <v xml:space="preserve"> </v>
      </c>
      <c r="Z476" s="636" t="str">
        <f t="shared" si="91"/>
        <v xml:space="preserve"> </v>
      </c>
      <c r="AA476" s="636" t="str">
        <f t="shared" si="92"/>
        <v xml:space="preserve"> </v>
      </c>
      <c r="AB476" s="637" t="str">
        <f t="shared" si="93"/>
        <v xml:space="preserve"> </v>
      </c>
      <c r="AH476" s="38">
        <f t="shared" si="94"/>
        <v>0</v>
      </c>
      <c r="AK476" s="38">
        <f t="shared" si="95"/>
        <v>0</v>
      </c>
    </row>
    <row r="477" spans="1:37" x14ac:dyDescent="0.25">
      <c r="A477" s="638"/>
      <c r="B477" s="639"/>
      <c r="C477" s="626"/>
      <c r="D477" s="638"/>
      <c r="E477" s="640"/>
      <c r="F477" s="640"/>
      <c r="G477" s="640"/>
      <c r="H477" s="624"/>
      <c r="I477" s="624"/>
      <c r="J477" s="629"/>
      <c r="K477" s="629"/>
      <c r="L477" s="642"/>
      <c r="M477" s="642"/>
      <c r="N477" s="640"/>
      <c r="O477" s="632" t="str">
        <f t="shared" si="84"/>
        <v/>
      </c>
      <c r="P477" s="640"/>
      <c r="Q477" s="643"/>
      <c r="R477" s="643"/>
      <c r="S477" s="634" t="str">
        <f t="shared" si="85"/>
        <v/>
      </c>
      <c r="T477" s="634" t="str">
        <f t="shared" si="86"/>
        <v/>
      </c>
      <c r="U477" s="644"/>
      <c r="V477" s="636" t="str">
        <f t="shared" si="87"/>
        <v xml:space="preserve"> </v>
      </c>
      <c r="W477" s="636" t="str">
        <f t="shared" si="88"/>
        <v xml:space="preserve"> </v>
      </c>
      <c r="X477" s="636" t="str">
        <f t="shared" si="89"/>
        <v/>
      </c>
      <c r="Y477" s="636" t="str">
        <f t="shared" si="90"/>
        <v xml:space="preserve"> </v>
      </c>
      <c r="Z477" s="636" t="str">
        <f t="shared" si="91"/>
        <v xml:space="preserve"> </v>
      </c>
      <c r="AA477" s="636" t="str">
        <f t="shared" si="92"/>
        <v xml:space="preserve"> </v>
      </c>
      <c r="AB477" s="637" t="str">
        <f t="shared" si="93"/>
        <v xml:space="preserve"> </v>
      </c>
      <c r="AH477" s="38">
        <f t="shared" si="94"/>
        <v>0</v>
      </c>
      <c r="AK477" s="38">
        <f t="shared" si="95"/>
        <v>0</v>
      </c>
    </row>
    <row r="478" spans="1:37" x14ac:dyDescent="0.25">
      <c r="A478" s="638"/>
      <c r="B478" s="639"/>
      <c r="C478" s="626"/>
      <c r="D478" s="638"/>
      <c r="E478" s="640"/>
      <c r="F478" s="640"/>
      <c r="G478" s="640"/>
      <c r="H478" s="624"/>
      <c r="I478" s="624"/>
      <c r="J478" s="629"/>
      <c r="K478" s="629"/>
      <c r="L478" s="642"/>
      <c r="M478" s="642"/>
      <c r="N478" s="640"/>
      <c r="O478" s="632" t="str">
        <f t="shared" si="84"/>
        <v/>
      </c>
      <c r="P478" s="640"/>
      <c r="Q478" s="643"/>
      <c r="R478" s="643"/>
      <c r="S478" s="634" t="str">
        <f t="shared" si="85"/>
        <v/>
      </c>
      <c r="T478" s="634" t="str">
        <f t="shared" si="86"/>
        <v/>
      </c>
      <c r="U478" s="644"/>
      <c r="V478" s="636" t="str">
        <f t="shared" si="87"/>
        <v xml:space="preserve"> </v>
      </c>
      <c r="W478" s="636" t="str">
        <f t="shared" si="88"/>
        <v xml:space="preserve"> </v>
      </c>
      <c r="X478" s="636" t="str">
        <f t="shared" si="89"/>
        <v/>
      </c>
      <c r="Y478" s="636" t="str">
        <f t="shared" si="90"/>
        <v xml:space="preserve"> </v>
      </c>
      <c r="Z478" s="636" t="str">
        <f t="shared" si="91"/>
        <v xml:space="preserve"> </v>
      </c>
      <c r="AA478" s="636" t="str">
        <f t="shared" si="92"/>
        <v xml:space="preserve"> </v>
      </c>
      <c r="AB478" s="637" t="str">
        <f t="shared" si="93"/>
        <v xml:space="preserve"> </v>
      </c>
      <c r="AH478" s="38">
        <f t="shared" si="94"/>
        <v>0</v>
      </c>
      <c r="AK478" s="38">
        <f t="shared" si="95"/>
        <v>0</v>
      </c>
    </row>
    <row r="479" spans="1:37" x14ac:dyDescent="0.25">
      <c r="A479" s="638"/>
      <c r="B479" s="639"/>
      <c r="C479" s="626"/>
      <c r="D479" s="638"/>
      <c r="E479" s="640"/>
      <c r="F479" s="640"/>
      <c r="G479" s="640"/>
      <c r="H479" s="624"/>
      <c r="I479" s="624"/>
      <c r="J479" s="629"/>
      <c r="K479" s="629"/>
      <c r="L479" s="642"/>
      <c r="M479" s="642"/>
      <c r="N479" s="640"/>
      <c r="O479" s="632" t="str">
        <f t="shared" si="84"/>
        <v/>
      </c>
      <c r="P479" s="640"/>
      <c r="Q479" s="643"/>
      <c r="R479" s="643"/>
      <c r="S479" s="634" t="str">
        <f t="shared" si="85"/>
        <v/>
      </c>
      <c r="T479" s="634" t="str">
        <f t="shared" si="86"/>
        <v/>
      </c>
      <c r="U479" s="644"/>
      <c r="V479" s="636" t="str">
        <f t="shared" si="87"/>
        <v xml:space="preserve"> </v>
      </c>
      <c r="W479" s="636" t="str">
        <f t="shared" si="88"/>
        <v xml:space="preserve"> </v>
      </c>
      <c r="X479" s="636" t="str">
        <f t="shared" si="89"/>
        <v/>
      </c>
      <c r="Y479" s="636" t="str">
        <f t="shared" si="90"/>
        <v xml:space="preserve"> </v>
      </c>
      <c r="Z479" s="636" t="str">
        <f t="shared" si="91"/>
        <v xml:space="preserve"> </v>
      </c>
      <c r="AA479" s="636" t="str">
        <f t="shared" si="92"/>
        <v xml:space="preserve"> </v>
      </c>
      <c r="AB479" s="637" t="str">
        <f t="shared" si="93"/>
        <v xml:space="preserve"> </v>
      </c>
      <c r="AH479" s="38">
        <f t="shared" si="94"/>
        <v>0</v>
      </c>
      <c r="AK479" s="38">
        <f t="shared" si="95"/>
        <v>0</v>
      </c>
    </row>
    <row r="480" spans="1:37" x14ac:dyDescent="0.25">
      <c r="A480" s="638"/>
      <c r="B480" s="639"/>
      <c r="C480" s="626"/>
      <c r="D480" s="638"/>
      <c r="E480" s="640"/>
      <c r="F480" s="640"/>
      <c r="G480" s="640"/>
      <c r="H480" s="624"/>
      <c r="I480" s="624"/>
      <c r="J480" s="629"/>
      <c r="K480" s="629"/>
      <c r="L480" s="642"/>
      <c r="M480" s="642"/>
      <c r="N480" s="640"/>
      <c r="O480" s="632" t="str">
        <f t="shared" si="84"/>
        <v/>
      </c>
      <c r="P480" s="640"/>
      <c r="Q480" s="643"/>
      <c r="R480" s="643"/>
      <c r="S480" s="634" t="str">
        <f t="shared" si="85"/>
        <v/>
      </c>
      <c r="T480" s="634" t="str">
        <f t="shared" si="86"/>
        <v/>
      </c>
      <c r="U480" s="644"/>
      <c r="V480" s="636" t="str">
        <f t="shared" si="87"/>
        <v xml:space="preserve"> </v>
      </c>
      <c r="W480" s="636" t="str">
        <f t="shared" si="88"/>
        <v xml:space="preserve"> </v>
      </c>
      <c r="X480" s="636" t="str">
        <f t="shared" si="89"/>
        <v/>
      </c>
      <c r="Y480" s="636" t="str">
        <f t="shared" si="90"/>
        <v xml:space="preserve"> </v>
      </c>
      <c r="Z480" s="636" t="str">
        <f t="shared" si="91"/>
        <v xml:space="preserve"> </v>
      </c>
      <c r="AA480" s="636" t="str">
        <f t="shared" si="92"/>
        <v xml:space="preserve"> </v>
      </c>
      <c r="AB480" s="637" t="str">
        <f t="shared" si="93"/>
        <v xml:space="preserve"> </v>
      </c>
      <c r="AH480" s="38">
        <f t="shared" si="94"/>
        <v>0</v>
      </c>
      <c r="AK480" s="38">
        <f t="shared" si="95"/>
        <v>0</v>
      </c>
    </row>
    <row r="481" spans="1:37" x14ac:dyDescent="0.25">
      <c r="A481" s="638"/>
      <c r="B481" s="639"/>
      <c r="C481" s="626"/>
      <c r="D481" s="638"/>
      <c r="E481" s="640"/>
      <c r="F481" s="640"/>
      <c r="G481" s="640"/>
      <c r="H481" s="624"/>
      <c r="I481" s="624"/>
      <c r="J481" s="629"/>
      <c r="K481" s="629"/>
      <c r="L481" s="642"/>
      <c r="M481" s="642"/>
      <c r="N481" s="640"/>
      <c r="O481" s="632" t="str">
        <f t="shared" si="84"/>
        <v/>
      </c>
      <c r="P481" s="640"/>
      <c r="Q481" s="643"/>
      <c r="R481" s="643"/>
      <c r="S481" s="634" t="str">
        <f t="shared" si="85"/>
        <v/>
      </c>
      <c r="T481" s="634" t="str">
        <f t="shared" si="86"/>
        <v/>
      </c>
      <c r="U481" s="644"/>
      <c r="V481" s="636" t="str">
        <f t="shared" si="87"/>
        <v xml:space="preserve"> </v>
      </c>
      <c r="W481" s="636" t="str">
        <f t="shared" si="88"/>
        <v xml:space="preserve"> </v>
      </c>
      <c r="X481" s="636" t="str">
        <f t="shared" si="89"/>
        <v/>
      </c>
      <c r="Y481" s="636" t="str">
        <f t="shared" si="90"/>
        <v xml:space="preserve"> </v>
      </c>
      <c r="Z481" s="636" t="str">
        <f t="shared" si="91"/>
        <v xml:space="preserve"> </v>
      </c>
      <c r="AA481" s="636" t="str">
        <f t="shared" si="92"/>
        <v xml:space="preserve"> </v>
      </c>
      <c r="AB481" s="637" t="str">
        <f t="shared" si="93"/>
        <v xml:space="preserve"> </v>
      </c>
      <c r="AH481" s="38">
        <f t="shared" si="94"/>
        <v>0</v>
      </c>
      <c r="AK481" s="38">
        <f t="shared" si="95"/>
        <v>0</v>
      </c>
    </row>
    <row r="482" spans="1:37" x14ac:dyDescent="0.25">
      <c r="A482" s="638"/>
      <c r="B482" s="639"/>
      <c r="C482" s="626"/>
      <c r="D482" s="638"/>
      <c r="E482" s="640"/>
      <c r="F482" s="640"/>
      <c r="G482" s="640"/>
      <c r="H482" s="624"/>
      <c r="I482" s="624"/>
      <c r="J482" s="629"/>
      <c r="K482" s="629"/>
      <c r="L482" s="642"/>
      <c r="M482" s="642"/>
      <c r="N482" s="640"/>
      <c r="O482" s="632" t="str">
        <f t="shared" si="84"/>
        <v/>
      </c>
      <c r="P482" s="640"/>
      <c r="Q482" s="643"/>
      <c r="R482" s="643"/>
      <c r="S482" s="634" t="str">
        <f t="shared" si="85"/>
        <v/>
      </c>
      <c r="T482" s="634" t="str">
        <f t="shared" si="86"/>
        <v/>
      </c>
      <c r="U482" s="644"/>
      <c r="V482" s="636" t="str">
        <f t="shared" si="87"/>
        <v xml:space="preserve"> </v>
      </c>
      <c r="W482" s="636" t="str">
        <f t="shared" si="88"/>
        <v xml:space="preserve"> </v>
      </c>
      <c r="X482" s="636" t="str">
        <f t="shared" si="89"/>
        <v/>
      </c>
      <c r="Y482" s="636" t="str">
        <f t="shared" si="90"/>
        <v xml:space="preserve"> </v>
      </c>
      <c r="Z482" s="636" t="str">
        <f t="shared" si="91"/>
        <v xml:space="preserve"> </v>
      </c>
      <c r="AA482" s="636" t="str">
        <f t="shared" si="92"/>
        <v xml:space="preserve"> </v>
      </c>
      <c r="AB482" s="637" t="str">
        <f t="shared" si="93"/>
        <v xml:space="preserve"> </v>
      </c>
      <c r="AH482" s="38">
        <f t="shared" si="94"/>
        <v>0</v>
      </c>
      <c r="AK482" s="38">
        <f t="shared" si="95"/>
        <v>0</v>
      </c>
    </row>
    <row r="483" spans="1:37" x14ac:dyDescent="0.25">
      <c r="A483" s="638"/>
      <c r="B483" s="639"/>
      <c r="C483" s="626"/>
      <c r="D483" s="638"/>
      <c r="E483" s="640"/>
      <c r="F483" s="640"/>
      <c r="G483" s="640"/>
      <c r="H483" s="624"/>
      <c r="I483" s="624"/>
      <c r="J483" s="629"/>
      <c r="K483" s="629"/>
      <c r="L483" s="642"/>
      <c r="M483" s="642"/>
      <c r="N483" s="640"/>
      <c r="O483" s="632" t="str">
        <f t="shared" si="84"/>
        <v/>
      </c>
      <c r="P483" s="640"/>
      <c r="Q483" s="643"/>
      <c r="R483" s="643"/>
      <c r="S483" s="634" t="str">
        <f t="shared" si="85"/>
        <v/>
      </c>
      <c r="T483" s="634" t="str">
        <f t="shared" si="86"/>
        <v/>
      </c>
      <c r="U483" s="644"/>
      <c r="V483" s="636" t="str">
        <f t="shared" si="87"/>
        <v xml:space="preserve"> </v>
      </c>
      <c r="W483" s="636" t="str">
        <f t="shared" si="88"/>
        <v xml:space="preserve"> </v>
      </c>
      <c r="X483" s="636" t="str">
        <f t="shared" si="89"/>
        <v/>
      </c>
      <c r="Y483" s="636" t="str">
        <f t="shared" si="90"/>
        <v xml:space="preserve"> </v>
      </c>
      <c r="Z483" s="636" t="str">
        <f t="shared" si="91"/>
        <v xml:space="preserve"> </v>
      </c>
      <c r="AA483" s="636" t="str">
        <f t="shared" si="92"/>
        <v xml:space="preserve"> </v>
      </c>
      <c r="AB483" s="637" t="str">
        <f t="shared" si="93"/>
        <v xml:space="preserve"> </v>
      </c>
      <c r="AH483" s="38">
        <f t="shared" si="94"/>
        <v>0</v>
      </c>
      <c r="AK483" s="38">
        <f t="shared" si="95"/>
        <v>0</v>
      </c>
    </row>
    <row r="484" spans="1:37" x14ac:dyDescent="0.25">
      <c r="A484" s="638"/>
      <c r="B484" s="639"/>
      <c r="C484" s="626"/>
      <c r="D484" s="638"/>
      <c r="E484" s="640"/>
      <c r="F484" s="640"/>
      <c r="G484" s="640"/>
      <c r="H484" s="624"/>
      <c r="I484" s="624"/>
      <c r="J484" s="629"/>
      <c r="K484" s="629"/>
      <c r="L484" s="642"/>
      <c r="M484" s="642"/>
      <c r="N484" s="640"/>
      <c r="O484" s="632" t="str">
        <f t="shared" si="84"/>
        <v/>
      </c>
      <c r="P484" s="640"/>
      <c r="Q484" s="643"/>
      <c r="R484" s="643"/>
      <c r="S484" s="634" t="str">
        <f t="shared" si="85"/>
        <v/>
      </c>
      <c r="T484" s="634" t="str">
        <f t="shared" si="86"/>
        <v/>
      </c>
      <c r="U484" s="644"/>
      <c r="V484" s="636" t="str">
        <f t="shared" si="87"/>
        <v xml:space="preserve"> </v>
      </c>
      <c r="W484" s="636" t="str">
        <f t="shared" si="88"/>
        <v xml:space="preserve"> </v>
      </c>
      <c r="X484" s="636" t="str">
        <f t="shared" si="89"/>
        <v/>
      </c>
      <c r="Y484" s="636" t="str">
        <f t="shared" si="90"/>
        <v xml:space="preserve"> </v>
      </c>
      <c r="Z484" s="636" t="str">
        <f t="shared" si="91"/>
        <v xml:space="preserve"> </v>
      </c>
      <c r="AA484" s="636" t="str">
        <f t="shared" si="92"/>
        <v xml:space="preserve"> </v>
      </c>
      <c r="AB484" s="637" t="str">
        <f t="shared" si="93"/>
        <v xml:space="preserve"> </v>
      </c>
      <c r="AH484" s="38">
        <f t="shared" si="94"/>
        <v>0</v>
      </c>
      <c r="AK484" s="38">
        <f t="shared" si="95"/>
        <v>0</v>
      </c>
    </row>
    <row r="485" spans="1:37" x14ac:dyDescent="0.25">
      <c r="A485" s="638"/>
      <c r="B485" s="639"/>
      <c r="C485" s="626"/>
      <c r="D485" s="638"/>
      <c r="E485" s="640"/>
      <c r="F485" s="640"/>
      <c r="G485" s="640"/>
      <c r="H485" s="624"/>
      <c r="I485" s="624"/>
      <c r="J485" s="629"/>
      <c r="K485" s="629"/>
      <c r="L485" s="642"/>
      <c r="M485" s="642"/>
      <c r="N485" s="640"/>
      <c r="O485" s="632" t="str">
        <f t="shared" si="84"/>
        <v/>
      </c>
      <c r="P485" s="640"/>
      <c r="Q485" s="643"/>
      <c r="R485" s="643"/>
      <c r="S485" s="634" t="str">
        <f t="shared" si="85"/>
        <v/>
      </c>
      <c r="T485" s="634" t="str">
        <f t="shared" si="86"/>
        <v/>
      </c>
      <c r="U485" s="644"/>
      <c r="V485" s="636" t="str">
        <f t="shared" si="87"/>
        <v xml:space="preserve"> </v>
      </c>
      <c r="W485" s="636" t="str">
        <f t="shared" si="88"/>
        <v xml:space="preserve"> </v>
      </c>
      <c r="X485" s="636" t="str">
        <f t="shared" si="89"/>
        <v/>
      </c>
      <c r="Y485" s="636" t="str">
        <f t="shared" si="90"/>
        <v xml:space="preserve"> </v>
      </c>
      <c r="Z485" s="636" t="str">
        <f t="shared" si="91"/>
        <v xml:space="preserve"> </v>
      </c>
      <c r="AA485" s="636" t="str">
        <f t="shared" si="92"/>
        <v xml:space="preserve"> </v>
      </c>
      <c r="AB485" s="637" t="str">
        <f t="shared" si="93"/>
        <v xml:space="preserve"> </v>
      </c>
      <c r="AH485" s="38">
        <f t="shared" si="94"/>
        <v>0</v>
      </c>
      <c r="AK485" s="38">
        <f t="shared" si="95"/>
        <v>0</v>
      </c>
    </row>
    <row r="486" spans="1:37" x14ac:dyDescent="0.25">
      <c r="A486" s="638"/>
      <c r="B486" s="639"/>
      <c r="C486" s="626"/>
      <c r="D486" s="638"/>
      <c r="E486" s="640"/>
      <c r="F486" s="640"/>
      <c r="G486" s="640"/>
      <c r="H486" s="624"/>
      <c r="I486" s="624"/>
      <c r="J486" s="629"/>
      <c r="K486" s="629"/>
      <c r="L486" s="642"/>
      <c r="M486" s="642"/>
      <c r="N486" s="640"/>
      <c r="O486" s="632" t="str">
        <f t="shared" si="84"/>
        <v/>
      </c>
      <c r="P486" s="640"/>
      <c r="Q486" s="643"/>
      <c r="R486" s="643"/>
      <c r="S486" s="634" t="str">
        <f t="shared" si="85"/>
        <v/>
      </c>
      <c r="T486" s="634" t="str">
        <f t="shared" si="86"/>
        <v/>
      </c>
      <c r="U486" s="644"/>
      <c r="V486" s="636" t="str">
        <f t="shared" si="87"/>
        <v xml:space="preserve"> </v>
      </c>
      <c r="W486" s="636" t="str">
        <f t="shared" si="88"/>
        <v xml:space="preserve"> </v>
      </c>
      <c r="X486" s="636" t="str">
        <f t="shared" si="89"/>
        <v/>
      </c>
      <c r="Y486" s="636" t="str">
        <f t="shared" si="90"/>
        <v xml:space="preserve"> </v>
      </c>
      <c r="Z486" s="636" t="str">
        <f t="shared" si="91"/>
        <v xml:space="preserve"> </v>
      </c>
      <c r="AA486" s="636" t="str">
        <f t="shared" si="92"/>
        <v xml:space="preserve"> </v>
      </c>
      <c r="AB486" s="637" t="str">
        <f t="shared" si="93"/>
        <v xml:space="preserve"> </v>
      </c>
      <c r="AH486" s="38">
        <f t="shared" si="94"/>
        <v>0</v>
      </c>
      <c r="AK486" s="38">
        <f t="shared" si="95"/>
        <v>0</v>
      </c>
    </row>
    <row r="487" spans="1:37" x14ac:dyDescent="0.25">
      <c r="A487" s="638"/>
      <c r="B487" s="639"/>
      <c r="C487" s="626"/>
      <c r="D487" s="638"/>
      <c r="E487" s="640"/>
      <c r="F487" s="640"/>
      <c r="G487" s="640"/>
      <c r="H487" s="624"/>
      <c r="I487" s="624"/>
      <c r="J487" s="629"/>
      <c r="K487" s="629"/>
      <c r="L487" s="642"/>
      <c r="M487" s="642"/>
      <c r="N487" s="640"/>
      <c r="O487" s="632" t="str">
        <f t="shared" si="84"/>
        <v/>
      </c>
      <c r="P487" s="640"/>
      <c r="Q487" s="643"/>
      <c r="R487" s="643"/>
      <c r="S487" s="634" t="str">
        <f t="shared" si="85"/>
        <v/>
      </c>
      <c r="T487" s="634" t="str">
        <f t="shared" si="86"/>
        <v/>
      </c>
      <c r="U487" s="644"/>
      <c r="V487" s="636" t="str">
        <f t="shared" si="87"/>
        <v xml:space="preserve"> </v>
      </c>
      <c r="W487" s="636" t="str">
        <f t="shared" si="88"/>
        <v xml:space="preserve"> </v>
      </c>
      <c r="X487" s="636" t="str">
        <f t="shared" si="89"/>
        <v/>
      </c>
      <c r="Y487" s="636" t="str">
        <f t="shared" si="90"/>
        <v xml:space="preserve"> </v>
      </c>
      <c r="Z487" s="636" t="str">
        <f t="shared" si="91"/>
        <v xml:space="preserve"> </v>
      </c>
      <c r="AA487" s="636" t="str">
        <f t="shared" si="92"/>
        <v xml:space="preserve"> </v>
      </c>
      <c r="AB487" s="637" t="str">
        <f t="shared" si="93"/>
        <v xml:space="preserve"> </v>
      </c>
      <c r="AH487" s="38">
        <f t="shared" si="94"/>
        <v>0</v>
      </c>
      <c r="AK487" s="38">
        <f t="shared" si="95"/>
        <v>0</v>
      </c>
    </row>
    <row r="488" spans="1:37" x14ac:dyDescent="0.25">
      <c r="A488" s="638"/>
      <c r="B488" s="639"/>
      <c r="C488" s="626"/>
      <c r="D488" s="638"/>
      <c r="E488" s="640"/>
      <c r="F488" s="640"/>
      <c r="G488" s="640"/>
      <c r="H488" s="624"/>
      <c r="I488" s="624"/>
      <c r="J488" s="629"/>
      <c r="K488" s="629"/>
      <c r="L488" s="642"/>
      <c r="M488" s="642"/>
      <c r="N488" s="640"/>
      <c r="O488" s="632" t="str">
        <f t="shared" si="84"/>
        <v/>
      </c>
      <c r="P488" s="640"/>
      <c r="Q488" s="643"/>
      <c r="R488" s="643"/>
      <c r="S488" s="634" t="str">
        <f t="shared" si="85"/>
        <v/>
      </c>
      <c r="T488" s="634" t="str">
        <f t="shared" si="86"/>
        <v/>
      </c>
      <c r="U488" s="644"/>
      <c r="V488" s="636" t="str">
        <f t="shared" si="87"/>
        <v xml:space="preserve"> </v>
      </c>
      <c r="W488" s="636" t="str">
        <f t="shared" si="88"/>
        <v xml:space="preserve"> </v>
      </c>
      <c r="X488" s="636" t="str">
        <f t="shared" si="89"/>
        <v/>
      </c>
      <c r="Y488" s="636" t="str">
        <f t="shared" si="90"/>
        <v xml:space="preserve"> </v>
      </c>
      <c r="Z488" s="636" t="str">
        <f t="shared" si="91"/>
        <v xml:space="preserve"> </v>
      </c>
      <c r="AA488" s="636" t="str">
        <f t="shared" si="92"/>
        <v xml:space="preserve"> </v>
      </c>
      <c r="AB488" s="637" t="str">
        <f t="shared" si="93"/>
        <v xml:space="preserve"> </v>
      </c>
      <c r="AH488" s="38">
        <f t="shared" si="94"/>
        <v>0</v>
      </c>
      <c r="AK488" s="38">
        <f t="shared" si="95"/>
        <v>0</v>
      </c>
    </row>
    <row r="489" spans="1:37" x14ac:dyDescent="0.25">
      <c r="A489" s="638"/>
      <c r="B489" s="639"/>
      <c r="C489" s="626"/>
      <c r="D489" s="638"/>
      <c r="E489" s="640"/>
      <c r="F489" s="640"/>
      <c r="G489" s="640"/>
      <c r="H489" s="624"/>
      <c r="I489" s="624"/>
      <c r="J489" s="629"/>
      <c r="K489" s="629"/>
      <c r="L489" s="642"/>
      <c r="M489" s="642"/>
      <c r="N489" s="640"/>
      <c r="O489" s="632" t="str">
        <f t="shared" si="84"/>
        <v/>
      </c>
      <c r="P489" s="640"/>
      <c r="Q489" s="643"/>
      <c r="R489" s="643"/>
      <c r="S489" s="634" t="str">
        <f t="shared" si="85"/>
        <v/>
      </c>
      <c r="T489" s="634" t="str">
        <f t="shared" si="86"/>
        <v/>
      </c>
      <c r="U489" s="644"/>
      <c r="V489" s="636" t="str">
        <f t="shared" si="87"/>
        <v xml:space="preserve"> </v>
      </c>
      <c r="W489" s="636" t="str">
        <f t="shared" si="88"/>
        <v xml:space="preserve"> </v>
      </c>
      <c r="X489" s="636" t="str">
        <f t="shared" si="89"/>
        <v/>
      </c>
      <c r="Y489" s="636" t="str">
        <f t="shared" si="90"/>
        <v xml:space="preserve"> </v>
      </c>
      <c r="Z489" s="636" t="str">
        <f t="shared" si="91"/>
        <v xml:space="preserve"> </v>
      </c>
      <c r="AA489" s="636" t="str">
        <f t="shared" si="92"/>
        <v xml:space="preserve"> </v>
      </c>
      <c r="AB489" s="637" t="str">
        <f t="shared" si="93"/>
        <v xml:space="preserve"> </v>
      </c>
      <c r="AH489" s="38">
        <f t="shared" si="94"/>
        <v>0</v>
      </c>
      <c r="AK489" s="38">
        <f t="shared" si="95"/>
        <v>0</v>
      </c>
    </row>
    <row r="490" spans="1:37" x14ac:dyDescent="0.25">
      <c r="A490" s="638"/>
      <c r="B490" s="639"/>
      <c r="C490" s="626"/>
      <c r="D490" s="638"/>
      <c r="E490" s="640"/>
      <c r="F490" s="640"/>
      <c r="G490" s="640"/>
      <c r="H490" s="624"/>
      <c r="I490" s="624"/>
      <c r="J490" s="629"/>
      <c r="K490" s="629"/>
      <c r="L490" s="642"/>
      <c r="M490" s="642"/>
      <c r="N490" s="640"/>
      <c r="O490" s="632" t="str">
        <f t="shared" si="84"/>
        <v/>
      </c>
      <c r="P490" s="640"/>
      <c r="Q490" s="643"/>
      <c r="R490" s="643"/>
      <c r="S490" s="634" t="str">
        <f t="shared" si="85"/>
        <v/>
      </c>
      <c r="T490" s="634" t="str">
        <f t="shared" si="86"/>
        <v/>
      </c>
      <c r="U490" s="644"/>
      <c r="V490" s="636" t="str">
        <f t="shared" si="87"/>
        <v xml:space="preserve"> </v>
      </c>
      <c r="W490" s="636" t="str">
        <f t="shared" si="88"/>
        <v xml:space="preserve"> </v>
      </c>
      <c r="X490" s="636" t="str">
        <f t="shared" si="89"/>
        <v/>
      </c>
      <c r="Y490" s="636" t="str">
        <f t="shared" si="90"/>
        <v xml:space="preserve"> </v>
      </c>
      <c r="Z490" s="636" t="str">
        <f t="shared" si="91"/>
        <v xml:space="preserve"> </v>
      </c>
      <c r="AA490" s="636" t="str">
        <f t="shared" si="92"/>
        <v xml:space="preserve"> </v>
      </c>
      <c r="AB490" s="637" t="str">
        <f t="shared" si="93"/>
        <v xml:space="preserve"> </v>
      </c>
      <c r="AH490" s="38">
        <f t="shared" si="94"/>
        <v>0</v>
      </c>
      <c r="AK490" s="38">
        <f t="shared" si="95"/>
        <v>0</v>
      </c>
    </row>
    <row r="491" spans="1:37" x14ac:dyDescent="0.25">
      <c r="A491" s="638"/>
      <c r="B491" s="639"/>
      <c r="C491" s="626"/>
      <c r="D491" s="638"/>
      <c r="E491" s="640"/>
      <c r="F491" s="640"/>
      <c r="G491" s="640"/>
      <c r="H491" s="624"/>
      <c r="I491" s="624"/>
      <c r="J491" s="629"/>
      <c r="K491" s="629"/>
      <c r="L491" s="642"/>
      <c r="M491" s="642"/>
      <c r="N491" s="640"/>
      <c r="O491" s="632" t="str">
        <f t="shared" si="84"/>
        <v/>
      </c>
      <c r="P491" s="640"/>
      <c r="Q491" s="643"/>
      <c r="R491" s="643"/>
      <c r="S491" s="634" t="str">
        <f t="shared" si="85"/>
        <v/>
      </c>
      <c r="T491" s="634" t="str">
        <f t="shared" si="86"/>
        <v/>
      </c>
      <c r="U491" s="644"/>
      <c r="V491" s="636" t="str">
        <f t="shared" si="87"/>
        <v xml:space="preserve"> </v>
      </c>
      <c r="W491" s="636" t="str">
        <f t="shared" si="88"/>
        <v xml:space="preserve"> </v>
      </c>
      <c r="X491" s="636" t="str">
        <f t="shared" si="89"/>
        <v/>
      </c>
      <c r="Y491" s="636" t="str">
        <f t="shared" si="90"/>
        <v xml:space="preserve"> </v>
      </c>
      <c r="Z491" s="636" t="str">
        <f t="shared" si="91"/>
        <v xml:space="preserve"> </v>
      </c>
      <c r="AA491" s="636" t="str">
        <f t="shared" si="92"/>
        <v xml:space="preserve"> </v>
      </c>
      <c r="AB491" s="637" t="str">
        <f t="shared" si="93"/>
        <v xml:space="preserve"> </v>
      </c>
      <c r="AH491" s="38">
        <f t="shared" si="94"/>
        <v>0</v>
      </c>
      <c r="AK491" s="38">
        <f t="shared" si="95"/>
        <v>0</v>
      </c>
    </row>
    <row r="492" spans="1:37" x14ac:dyDescent="0.25">
      <c r="A492" s="638"/>
      <c r="B492" s="639"/>
      <c r="C492" s="626"/>
      <c r="D492" s="638"/>
      <c r="E492" s="640"/>
      <c r="F492" s="640"/>
      <c r="G492" s="640"/>
      <c r="H492" s="624"/>
      <c r="I492" s="624"/>
      <c r="J492" s="629"/>
      <c r="K492" s="629"/>
      <c r="L492" s="642"/>
      <c r="M492" s="642"/>
      <c r="N492" s="640"/>
      <c r="O492" s="632" t="str">
        <f t="shared" si="84"/>
        <v/>
      </c>
      <c r="P492" s="640"/>
      <c r="Q492" s="643"/>
      <c r="R492" s="643"/>
      <c r="S492" s="634" t="str">
        <f t="shared" si="85"/>
        <v/>
      </c>
      <c r="T492" s="634" t="str">
        <f t="shared" si="86"/>
        <v/>
      </c>
      <c r="U492" s="644"/>
      <c r="V492" s="636" t="str">
        <f t="shared" si="87"/>
        <v xml:space="preserve"> </v>
      </c>
      <c r="W492" s="636" t="str">
        <f t="shared" si="88"/>
        <v xml:space="preserve"> </v>
      </c>
      <c r="X492" s="636" t="str">
        <f t="shared" si="89"/>
        <v/>
      </c>
      <c r="Y492" s="636" t="str">
        <f t="shared" si="90"/>
        <v xml:space="preserve"> </v>
      </c>
      <c r="Z492" s="636" t="str">
        <f t="shared" si="91"/>
        <v xml:space="preserve"> </v>
      </c>
      <c r="AA492" s="636" t="str">
        <f t="shared" si="92"/>
        <v xml:space="preserve"> </v>
      </c>
      <c r="AB492" s="637" t="str">
        <f t="shared" si="93"/>
        <v xml:space="preserve"> </v>
      </c>
      <c r="AH492" s="38">
        <f t="shared" si="94"/>
        <v>0</v>
      </c>
      <c r="AK492" s="38">
        <f t="shared" si="95"/>
        <v>0</v>
      </c>
    </row>
    <row r="493" spans="1:37" x14ac:dyDescent="0.25">
      <c r="A493" s="638"/>
      <c r="B493" s="639"/>
      <c r="C493" s="626"/>
      <c r="D493" s="638"/>
      <c r="E493" s="640"/>
      <c r="F493" s="640"/>
      <c r="G493" s="640"/>
      <c r="H493" s="624"/>
      <c r="I493" s="624"/>
      <c r="J493" s="629"/>
      <c r="K493" s="629"/>
      <c r="L493" s="642"/>
      <c r="M493" s="642"/>
      <c r="N493" s="640"/>
      <c r="O493" s="632" t="str">
        <f t="shared" si="84"/>
        <v/>
      </c>
      <c r="P493" s="640"/>
      <c r="Q493" s="643"/>
      <c r="R493" s="643"/>
      <c r="S493" s="634" t="str">
        <f t="shared" si="85"/>
        <v/>
      </c>
      <c r="T493" s="634" t="str">
        <f t="shared" si="86"/>
        <v/>
      </c>
      <c r="U493" s="644"/>
      <c r="V493" s="636" t="str">
        <f t="shared" si="87"/>
        <v xml:space="preserve"> </v>
      </c>
      <c r="W493" s="636" t="str">
        <f t="shared" si="88"/>
        <v xml:space="preserve"> </v>
      </c>
      <c r="X493" s="636" t="str">
        <f t="shared" si="89"/>
        <v/>
      </c>
      <c r="Y493" s="636" t="str">
        <f t="shared" si="90"/>
        <v xml:space="preserve"> </v>
      </c>
      <c r="Z493" s="636" t="str">
        <f t="shared" si="91"/>
        <v xml:space="preserve"> </v>
      </c>
      <c r="AA493" s="636" t="str">
        <f t="shared" si="92"/>
        <v xml:space="preserve"> </v>
      </c>
      <c r="AB493" s="637" t="str">
        <f t="shared" si="93"/>
        <v xml:space="preserve"> </v>
      </c>
      <c r="AH493" s="38">
        <f t="shared" si="94"/>
        <v>0</v>
      </c>
      <c r="AK493" s="38">
        <f t="shared" si="95"/>
        <v>0</v>
      </c>
    </row>
    <row r="494" spans="1:37" x14ac:dyDescent="0.25">
      <c r="A494" s="638"/>
      <c r="B494" s="639"/>
      <c r="C494" s="626"/>
      <c r="D494" s="638"/>
      <c r="E494" s="640"/>
      <c r="F494" s="640"/>
      <c r="G494" s="640"/>
      <c r="H494" s="624"/>
      <c r="I494" s="624"/>
      <c r="J494" s="629"/>
      <c r="K494" s="629"/>
      <c r="L494" s="642"/>
      <c r="M494" s="642"/>
      <c r="N494" s="640"/>
      <c r="O494" s="632" t="str">
        <f t="shared" si="84"/>
        <v/>
      </c>
      <c r="P494" s="640"/>
      <c r="Q494" s="643"/>
      <c r="R494" s="643"/>
      <c r="S494" s="634" t="str">
        <f t="shared" si="85"/>
        <v/>
      </c>
      <c r="T494" s="634" t="str">
        <f t="shared" si="86"/>
        <v/>
      </c>
      <c r="U494" s="644"/>
      <c r="V494" s="636" t="str">
        <f t="shared" si="87"/>
        <v xml:space="preserve"> </v>
      </c>
      <c r="W494" s="636" t="str">
        <f t="shared" si="88"/>
        <v xml:space="preserve"> </v>
      </c>
      <c r="X494" s="636" t="str">
        <f t="shared" si="89"/>
        <v/>
      </c>
      <c r="Y494" s="636" t="str">
        <f t="shared" si="90"/>
        <v xml:space="preserve"> </v>
      </c>
      <c r="Z494" s="636" t="str">
        <f t="shared" si="91"/>
        <v xml:space="preserve"> </v>
      </c>
      <c r="AA494" s="636" t="str">
        <f t="shared" si="92"/>
        <v xml:space="preserve"> </v>
      </c>
      <c r="AB494" s="637" t="str">
        <f t="shared" si="93"/>
        <v xml:space="preserve"> </v>
      </c>
      <c r="AH494" s="38">
        <f t="shared" si="94"/>
        <v>0</v>
      </c>
      <c r="AK494" s="38">
        <f t="shared" si="95"/>
        <v>0</v>
      </c>
    </row>
    <row r="495" spans="1:37" x14ac:dyDescent="0.25">
      <c r="A495" s="638"/>
      <c r="B495" s="639"/>
      <c r="C495" s="626"/>
      <c r="D495" s="638"/>
      <c r="E495" s="640"/>
      <c r="F495" s="640"/>
      <c r="G495" s="640"/>
      <c r="H495" s="624"/>
      <c r="I495" s="624"/>
      <c r="J495" s="629"/>
      <c r="K495" s="629"/>
      <c r="L495" s="642"/>
      <c r="M495" s="642"/>
      <c r="N495" s="640"/>
      <c r="O495" s="632" t="str">
        <f t="shared" si="84"/>
        <v/>
      </c>
      <c r="P495" s="640"/>
      <c r="Q495" s="643"/>
      <c r="R495" s="643"/>
      <c r="S495" s="634" t="str">
        <f t="shared" si="85"/>
        <v/>
      </c>
      <c r="T495" s="634" t="str">
        <f t="shared" si="86"/>
        <v/>
      </c>
      <c r="U495" s="644"/>
      <c r="V495" s="636" t="str">
        <f t="shared" si="87"/>
        <v xml:space="preserve"> </v>
      </c>
      <c r="W495" s="636" t="str">
        <f t="shared" si="88"/>
        <v xml:space="preserve"> </v>
      </c>
      <c r="X495" s="636" t="str">
        <f t="shared" si="89"/>
        <v/>
      </c>
      <c r="Y495" s="636" t="str">
        <f t="shared" si="90"/>
        <v xml:space="preserve"> </v>
      </c>
      <c r="Z495" s="636" t="str">
        <f t="shared" si="91"/>
        <v xml:space="preserve"> </v>
      </c>
      <c r="AA495" s="636" t="str">
        <f t="shared" si="92"/>
        <v xml:space="preserve"> </v>
      </c>
      <c r="AB495" s="637" t="str">
        <f t="shared" si="93"/>
        <v xml:space="preserve"> </v>
      </c>
      <c r="AH495" s="38">
        <f t="shared" si="94"/>
        <v>0</v>
      </c>
      <c r="AK495" s="38">
        <f t="shared" si="95"/>
        <v>0</v>
      </c>
    </row>
    <row r="496" spans="1:37" x14ac:dyDescent="0.25">
      <c r="A496" s="638"/>
      <c r="B496" s="639"/>
      <c r="C496" s="626"/>
      <c r="D496" s="638"/>
      <c r="E496" s="640"/>
      <c r="F496" s="640"/>
      <c r="G496" s="640"/>
      <c r="H496" s="624"/>
      <c r="I496" s="624"/>
      <c r="J496" s="629"/>
      <c r="K496" s="629"/>
      <c r="L496" s="642"/>
      <c r="M496" s="642"/>
      <c r="N496" s="640"/>
      <c r="O496" s="632" t="str">
        <f t="shared" si="84"/>
        <v/>
      </c>
      <c r="P496" s="640"/>
      <c r="Q496" s="643"/>
      <c r="R496" s="643"/>
      <c r="S496" s="634" t="str">
        <f t="shared" si="85"/>
        <v/>
      </c>
      <c r="T496" s="634" t="str">
        <f t="shared" si="86"/>
        <v/>
      </c>
      <c r="U496" s="644"/>
      <c r="V496" s="636" t="str">
        <f t="shared" si="87"/>
        <v xml:space="preserve"> </v>
      </c>
      <c r="W496" s="636" t="str">
        <f t="shared" si="88"/>
        <v xml:space="preserve"> </v>
      </c>
      <c r="X496" s="636" t="str">
        <f t="shared" si="89"/>
        <v/>
      </c>
      <c r="Y496" s="636" t="str">
        <f t="shared" si="90"/>
        <v xml:space="preserve"> </v>
      </c>
      <c r="Z496" s="636" t="str">
        <f t="shared" si="91"/>
        <v xml:space="preserve"> </v>
      </c>
      <c r="AA496" s="636" t="str">
        <f t="shared" si="92"/>
        <v xml:space="preserve"> </v>
      </c>
      <c r="AB496" s="637" t="str">
        <f t="shared" si="93"/>
        <v xml:space="preserve"> </v>
      </c>
      <c r="AH496" s="38">
        <f t="shared" si="94"/>
        <v>0</v>
      </c>
      <c r="AK496" s="38">
        <f t="shared" si="95"/>
        <v>0</v>
      </c>
    </row>
    <row r="497" spans="1:37" x14ac:dyDescent="0.25">
      <c r="A497" s="638"/>
      <c r="B497" s="639"/>
      <c r="C497" s="626"/>
      <c r="D497" s="638"/>
      <c r="E497" s="640"/>
      <c r="F497" s="640"/>
      <c r="G497" s="640"/>
      <c r="H497" s="624"/>
      <c r="I497" s="624"/>
      <c r="J497" s="629"/>
      <c r="K497" s="629"/>
      <c r="L497" s="642"/>
      <c r="M497" s="642"/>
      <c r="N497" s="640"/>
      <c r="O497" s="632" t="str">
        <f t="shared" si="84"/>
        <v/>
      </c>
      <c r="P497" s="640"/>
      <c r="Q497" s="643"/>
      <c r="R497" s="643"/>
      <c r="S497" s="634" t="str">
        <f t="shared" si="85"/>
        <v/>
      </c>
      <c r="T497" s="634" t="str">
        <f t="shared" si="86"/>
        <v/>
      </c>
      <c r="U497" s="644"/>
      <c r="V497" s="636" t="str">
        <f t="shared" si="87"/>
        <v xml:space="preserve"> </v>
      </c>
      <c r="W497" s="636" t="str">
        <f t="shared" si="88"/>
        <v xml:space="preserve"> </v>
      </c>
      <c r="X497" s="636" t="str">
        <f t="shared" si="89"/>
        <v/>
      </c>
      <c r="Y497" s="636" t="str">
        <f t="shared" si="90"/>
        <v xml:space="preserve"> </v>
      </c>
      <c r="Z497" s="636" t="str">
        <f t="shared" si="91"/>
        <v xml:space="preserve"> </v>
      </c>
      <c r="AA497" s="636" t="str">
        <f t="shared" si="92"/>
        <v xml:space="preserve"> </v>
      </c>
      <c r="AB497" s="637" t="str">
        <f t="shared" si="93"/>
        <v xml:space="preserve"> </v>
      </c>
      <c r="AH497" s="38">
        <f t="shared" si="94"/>
        <v>0</v>
      </c>
      <c r="AK497" s="38">
        <f t="shared" si="95"/>
        <v>0</v>
      </c>
    </row>
    <row r="498" spans="1:37" x14ac:dyDescent="0.25">
      <c r="A498" s="638"/>
      <c r="B498" s="639"/>
      <c r="C498" s="626"/>
      <c r="D498" s="638"/>
      <c r="E498" s="640"/>
      <c r="F498" s="640"/>
      <c r="G498" s="640"/>
      <c r="H498" s="624"/>
      <c r="I498" s="624"/>
      <c r="J498" s="629"/>
      <c r="K498" s="629"/>
      <c r="L498" s="642"/>
      <c r="M498" s="642"/>
      <c r="N498" s="640"/>
      <c r="O498" s="632" t="str">
        <f t="shared" si="84"/>
        <v/>
      </c>
      <c r="P498" s="640"/>
      <c r="Q498" s="643"/>
      <c r="R498" s="643"/>
      <c r="S498" s="634" t="str">
        <f t="shared" si="85"/>
        <v/>
      </c>
      <c r="T498" s="634" t="str">
        <f t="shared" si="86"/>
        <v/>
      </c>
      <c r="U498" s="644"/>
      <c r="V498" s="636" t="str">
        <f t="shared" si="87"/>
        <v xml:space="preserve"> </v>
      </c>
      <c r="W498" s="636" t="str">
        <f t="shared" si="88"/>
        <v xml:space="preserve"> </v>
      </c>
      <c r="X498" s="636" t="str">
        <f t="shared" si="89"/>
        <v/>
      </c>
      <c r="Y498" s="636" t="str">
        <f t="shared" si="90"/>
        <v xml:space="preserve"> </v>
      </c>
      <c r="Z498" s="636" t="str">
        <f t="shared" si="91"/>
        <v xml:space="preserve"> </v>
      </c>
      <c r="AA498" s="636" t="str">
        <f t="shared" si="92"/>
        <v xml:space="preserve"> </v>
      </c>
      <c r="AB498" s="637" t="str">
        <f t="shared" si="93"/>
        <v xml:space="preserve"> </v>
      </c>
      <c r="AH498" s="38">
        <f t="shared" si="94"/>
        <v>0</v>
      </c>
      <c r="AK498" s="38">
        <f t="shared" si="95"/>
        <v>0</v>
      </c>
    </row>
    <row r="499" spans="1:37" x14ac:dyDescent="0.25">
      <c r="A499" s="638"/>
      <c r="B499" s="639"/>
      <c r="C499" s="626"/>
      <c r="D499" s="638"/>
      <c r="E499" s="640"/>
      <c r="F499" s="640"/>
      <c r="G499" s="640"/>
      <c r="H499" s="624"/>
      <c r="I499" s="624"/>
      <c r="J499" s="629"/>
      <c r="K499" s="629"/>
      <c r="L499" s="642"/>
      <c r="M499" s="642"/>
      <c r="N499" s="640"/>
      <c r="O499" s="632" t="str">
        <f t="shared" si="84"/>
        <v/>
      </c>
      <c r="P499" s="640"/>
      <c r="Q499" s="643"/>
      <c r="R499" s="643"/>
      <c r="S499" s="634" t="str">
        <f t="shared" si="85"/>
        <v/>
      </c>
      <c r="T499" s="634" t="str">
        <f t="shared" si="86"/>
        <v/>
      </c>
      <c r="U499" s="644"/>
      <c r="V499" s="636" t="str">
        <f t="shared" si="87"/>
        <v xml:space="preserve"> </v>
      </c>
      <c r="W499" s="636" t="str">
        <f t="shared" si="88"/>
        <v xml:space="preserve"> </v>
      </c>
      <c r="X499" s="636" t="str">
        <f t="shared" si="89"/>
        <v/>
      </c>
      <c r="Y499" s="636" t="str">
        <f t="shared" si="90"/>
        <v xml:space="preserve"> </v>
      </c>
      <c r="Z499" s="636" t="str">
        <f t="shared" si="91"/>
        <v xml:space="preserve"> </v>
      </c>
      <c r="AA499" s="636" t="str">
        <f t="shared" si="92"/>
        <v xml:space="preserve"> </v>
      </c>
      <c r="AB499" s="637" t="str">
        <f t="shared" si="93"/>
        <v xml:space="preserve"> </v>
      </c>
      <c r="AH499" s="38">
        <f t="shared" si="94"/>
        <v>0</v>
      </c>
      <c r="AK499" s="38">
        <f t="shared" si="95"/>
        <v>0</v>
      </c>
    </row>
    <row r="500" spans="1:37" x14ac:dyDescent="0.25">
      <c r="A500" s="638"/>
      <c r="B500" s="639"/>
      <c r="C500" s="626"/>
      <c r="D500" s="638"/>
      <c r="E500" s="640"/>
      <c r="F500" s="640"/>
      <c r="G500" s="640"/>
      <c r="H500" s="624"/>
      <c r="I500" s="624"/>
      <c r="J500" s="629"/>
      <c r="K500" s="629"/>
      <c r="L500" s="642"/>
      <c r="M500" s="642"/>
      <c r="N500" s="640"/>
      <c r="O500" s="632" t="str">
        <f t="shared" si="84"/>
        <v/>
      </c>
      <c r="P500" s="640"/>
      <c r="Q500" s="643"/>
      <c r="R500" s="643"/>
      <c r="S500" s="634" t="str">
        <f t="shared" si="85"/>
        <v/>
      </c>
      <c r="T500" s="634" t="str">
        <f t="shared" si="86"/>
        <v/>
      </c>
      <c r="U500" s="644"/>
      <c r="V500" s="636" t="str">
        <f t="shared" si="87"/>
        <v xml:space="preserve"> </v>
      </c>
      <c r="W500" s="636" t="str">
        <f t="shared" si="88"/>
        <v xml:space="preserve"> </v>
      </c>
      <c r="X500" s="636" t="str">
        <f t="shared" si="89"/>
        <v/>
      </c>
      <c r="Y500" s="636" t="str">
        <f t="shared" si="90"/>
        <v xml:space="preserve"> </v>
      </c>
      <c r="Z500" s="636" t="str">
        <f t="shared" si="91"/>
        <v xml:space="preserve"> </v>
      </c>
      <c r="AA500" s="636" t="str">
        <f t="shared" si="92"/>
        <v xml:space="preserve"> </v>
      </c>
      <c r="AB500" s="637" t="str">
        <f t="shared" si="93"/>
        <v xml:space="preserve"> </v>
      </c>
      <c r="AH500" s="38">
        <f t="shared" si="94"/>
        <v>0</v>
      </c>
      <c r="AK500" s="38">
        <f t="shared" si="95"/>
        <v>0</v>
      </c>
    </row>
    <row r="501" spans="1:37" x14ac:dyDescent="0.25">
      <c r="A501" s="638"/>
      <c r="B501" s="639"/>
      <c r="C501" s="626"/>
      <c r="D501" s="638"/>
      <c r="E501" s="640"/>
      <c r="F501" s="640"/>
      <c r="G501" s="640"/>
      <c r="H501" s="624"/>
      <c r="I501" s="624"/>
      <c r="J501" s="629"/>
      <c r="K501" s="629"/>
      <c r="L501" s="642"/>
      <c r="M501" s="642"/>
      <c r="N501" s="640"/>
      <c r="O501" s="632" t="str">
        <f t="shared" si="84"/>
        <v/>
      </c>
      <c r="P501" s="640"/>
      <c r="Q501" s="643"/>
      <c r="R501" s="643"/>
      <c r="S501" s="634" t="str">
        <f t="shared" si="85"/>
        <v/>
      </c>
      <c r="T501" s="634" t="str">
        <f t="shared" si="86"/>
        <v/>
      </c>
      <c r="U501" s="644"/>
      <c r="V501" s="636" t="str">
        <f t="shared" si="87"/>
        <v xml:space="preserve"> </v>
      </c>
      <c r="W501" s="636" t="str">
        <f t="shared" si="88"/>
        <v xml:space="preserve"> </v>
      </c>
      <c r="X501" s="636" t="str">
        <f t="shared" si="89"/>
        <v/>
      </c>
      <c r="Y501" s="636" t="str">
        <f t="shared" si="90"/>
        <v xml:space="preserve"> </v>
      </c>
      <c r="Z501" s="636" t="str">
        <f t="shared" si="91"/>
        <v xml:space="preserve"> </v>
      </c>
      <c r="AA501" s="636" t="str">
        <f t="shared" si="92"/>
        <v xml:space="preserve"> </v>
      </c>
      <c r="AB501" s="637" t="str">
        <f t="shared" si="93"/>
        <v xml:space="preserve"> </v>
      </c>
      <c r="AH501" s="38">
        <f t="shared" si="94"/>
        <v>0</v>
      </c>
      <c r="AK501" s="38">
        <f t="shared" si="95"/>
        <v>0</v>
      </c>
    </row>
    <row r="502" spans="1:37" x14ac:dyDescent="0.25">
      <c r="A502" s="638"/>
      <c r="B502" s="639"/>
      <c r="C502" s="626"/>
      <c r="D502" s="638"/>
      <c r="E502" s="640"/>
      <c r="F502" s="640"/>
      <c r="G502" s="640"/>
      <c r="H502" s="624"/>
      <c r="I502" s="624"/>
      <c r="J502" s="629"/>
      <c r="K502" s="629"/>
      <c r="L502" s="642"/>
      <c r="M502" s="642"/>
      <c r="N502" s="640"/>
      <c r="O502" s="632" t="str">
        <f t="shared" si="84"/>
        <v/>
      </c>
      <c r="P502" s="640"/>
      <c r="Q502" s="643"/>
      <c r="R502" s="643"/>
      <c r="S502" s="634" t="str">
        <f t="shared" si="85"/>
        <v/>
      </c>
      <c r="T502" s="634" t="str">
        <f t="shared" si="86"/>
        <v/>
      </c>
      <c r="U502" s="644"/>
      <c r="V502" s="636" t="str">
        <f t="shared" si="87"/>
        <v xml:space="preserve"> </v>
      </c>
      <c r="W502" s="636" t="str">
        <f t="shared" si="88"/>
        <v xml:space="preserve"> </v>
      </c>
      <c r="X502" s="636" t="str">
        <f t="shared" si="89"/>
        <v/>
      </c>
      <c r="Y502" s="636" t="str">
        <f t="shared" si="90"/>
        <v xml:space="preserve"> </v>
      </c>
      <c r="Z502" s="636" t="str">
        <f t="shared" si="91"/>
        <v xml:space="preserve"> </v>
      </c>
      <c r="AA502" s="636" t="str">
        <f t="shared" si="92"/>
        <v xml:space="preserve"> </v>
      </c>
      <c r="AB502" s="637" t="str">
        <f t="shared" si="93"/>
        <v xml:space="preserve"> </v>
      </c>
      <c r="AH502" s="38">
        <f t="shared" si="94"/>
        <v>0</v>
      </c>
      <c r="AK502" s="38">
        <f t="shared" si="95"/>
        <v>0</v>
      </c>
    </row>
    <row r="503" spans="1:37" x14ac:dyDescent="0.25">
      <c r="A503" s="638"/>
      <c r="B503" s="639"/>
      <c r="C503" s="626"/>
      <c r="D503" s="638"/>
      <c r="E503" s="640"/>
      <c r="F503" s="640"/>
      <c r="G503" s="640"/>
      <c r="H503" s="624"/>
      <c r="I503" s="624"/>
      <c r="J503" s="629"/>
      <c r="K503" s="629"/>
      <c r="L503" s="642"/>
      <c r="M503" s="642"/>
      <c r="N503" s="640"/>
      <c r="O503" s="632" t="str">
        <f t="shared" si="84"/>
        <v/>
      </c>
      <c r="P503" s="640"/>
      <c r="Q503" s="643"/>
      <c r="R503" s="643"/>
      <c r="S503" s="634" t="str">
        <f t="shared" si="85"/>
        <v/>
      </c>
      <c r="T503" s="634" t="str">
        <f t="shared" si="86"/>
        <v/>
      </c>
      <c r="U503" s="644"/>
      <c r="V503" s="636" t="str">
        <f t="shared" si="87"/>
        <v xml:space="preserve"> </v>
      </c>
      <c r="W503" s="636" t="str">
        <f t="shared" si="88"/>
        <v xml:space="preserve"> </v>
      </c>
      <c r="X503" s="636" t="str">
        <f t="shared" si="89"/>
        <v/>
      </c>
      <c r="Y503" s="636" t="str">
        <f t="shared" si="90"/>
        <v xml:space="preserve"> </v>
      </c>
      <c r="Z503" s="636" t="str">
        <f t="shared" si="91"/>
        <v xml:space="preserve"> </v>
      </c>
      <c r="AA503" s="636" t="str">
        <f t="shared" si="92"/>
        <v xml:space="preserve"> </v>
      </c>
      <c r="AB503" s="637" t="str">
        <f t="shared" si="93"/>
        <v xml:space="preserve"> </v>
      </c>
      <c r="AH503" s="38">
        <f t="shared" si="94"/>
        <v>0</v>
      </c>
      <c r="AK503" s="38">
        <f t="shared" si="95"/>
        <v>0</v>
      </c>
    </row>
    <row r="504" spans="1:37" x14ac:dyDescent="0.25">
      <c r="A504" s="638"/>
      <c r="B504" s="639"/>
      <c r="C504" s="626"/>
      <c r="D504" s="638"/>
      <c r="E504" s="640"/>
      <c r="F504" s="640"/>
      <c r="G504" s="640"/>
      <c r="H504" s="624"/>
      <c r="I504" s="624"/>
      <c r="J504" s="629"/>
      <c r="K504" s="629"/>
      <c r="L504" s="642"/>
      <c r="M504" s="642"/>
      <c r="N504" s="640"/>
      <c r="O504" s="632" t="str">
        <f t="shared" si="84"/>
        <v/>
      </c>
      <c r="P504" s="640"/>
      <c r="Q504" s="643"/>
      <c r="R504" s="643"/>
      <c r="S504" s="634" t="str">
        <f t="shared" si="85"/>
        <v/>
      </c>
      <c r="T504" s="634" t="str">
        <f t="shared" si="86"/>
        <v/>
      </c>
      <c r="U504" s="644"/>
      <c r="V504" s="636" t="str">
        <f t="shared" si="87"/>
        <v xml:space="preserve"> </v>
      </c>
      <c r="W504" s="636" t="str">
        <f t="shared" si="88"/>
        <v xml:space="preserve"> </v>
      </c>
      <c r="X504" s="636" t="str">
        <f t="shared" si="89"/>
        <v/>
      </c>
      <c r="Y504" s="636" t="str">
        <f t="shared" si="90"/>
        <v xml:space="preserve"> </v>
      </c>
      <c r="Z504" s="636" t="str">
        <f t="shared" si="91"/>
        <v xml:space="preserve"> </v>
      </c>
      <c r="AA504" s="636" t="str">
        <f t="shared" si="92"/>
        <v xml:space="preserve"> </v>
      </c>
      <c r="AB504" s="637" t="str">
        <f t="shared" si="93"/>
        <v xml:space="preserve"> </v>
      </c>
      <c r="AH504" s="38">
        <f t="shared" si="94"/>
        <v>0</v>
      </c>
      <c r="AK504" s="38">
        <f t="shared" si="95"/>
        <v>0</v>
      </c>
    </row>
    <row r="505" spans="1:37" x14ac:dyDescent="0.25">
      <c r="A505" s="638"/>
      <c r="B505" s="639"/>
      <c r="C505" s="626"/>
      <c r="D505" s="638"/>
      <c r="E505" s="640"/>
      <c r="F505" s="640"/>
      <c r="G505" s="640"/>
      <c r="H505" s="624"/>
      <c r="I505" s="624"/>
      <c r="J505" s="629"/>
      <c r="K505" s="629"/>
      <c r="L505" s="642"/>
      <c r="M505" s="642"/>
      <c r="N505" s="640"/>
      <c r="O505" s="632" t="str">
        <f t="shared" si="84"/>
        <v/>
      </c>
      <c r="P505" s="640"/>
      <c r="Q505" s="643"/>
      <c r="R505" s="643"/>
      <c r="S505" s="634" t="str">
        <f t="shared" si="85"/>
        <v/>
      </c>
      <c r="T505" s="634" t="str">
        <f t="shared" si="86"/>
        <v/>
      </c>
      <c r="U505" s="644"/>
      <c r="V505" s="636" t="str">
        <f t="shared" si="87"/>
        <v xml:space="preserve"> </v>
      </c>
      <c r="W505" s="636" t="str">
        <f t="shared" si="88"/>
        <v xml:space="preserve"> </v>
      </c>
      <c r="X505" s="636" t="str">
        <f t="shared" si="89"/>
        <v/>
      </c>
      <c r="Y505" s="636" t="str">
        <f t="shared" si="90"/>
        <v xml:space="preserve"> </v>
      </c>
      <c r="Z505" s="636" t="str">
        <f t="shared" si="91"/>
        <v xml:space="preserve"> </v>
      </c>
      <c r="AA505" s="636" t="str">
        <f t="shared" si="92"/>
        <v xml:space="preserve"> </v>
      </c>
      <c r="AB505" s="637" t="str">
        <f t="shared" si="93"/>
        <v xml:space="preserve"> </v>
      </c>
      <c r="AH505" s="38">
        <f t="shared" si="94"/>
        <v>0</v>
      </c>
      <c r="AK505" s="38">
        <f t="shared" si="95"/>
        <v>0</v>
      </c>
    </row>
    <row r="506" spans="1:37" x14ac:dyDescent="0.25">
      <c r="A506" s="638"/>
      <c r="B506" s="639"/>
      <c r="C506" s="626"/>
      <c r="D506" s="638"/>
      <c r="E506" s="640"/>
      <c r="F506" s="640"/>
      <c r="G506" s="640"/>
      <c r="H506" s="624"/>
      <c r="I506" s="624"/>
      <c r="J506" s="629"/>
      <c r="K506" s="629"/>
      <c r="L506" s="642"/>
      <c r="M506" s="642"/>
      <c r="N506" s="640"/>
      <c r="O506" s="632" t="str">
        <f t="shared" si="84"/>
        <v/>
      </c>
      <c r="P506" s="640"/>
      <c r="Q506" s="643"/>
      <c r="R506" s="643"/>
      <c r="S506" s="634" t="str">
        <f t="shared" si="85"/>
        <v/>
      </c>
      <c r="T506" s="634" t="str">
        <f t="shared" si="86"/>
        <v/>
      </c>
      <c r="U506" s="644"/>
      <c r="V506" s="636" t="str">
        <f t="shared" si="87"/>
        <v xml:space="preserve"> </v>
      </c>
      <c r="W506" s="636" t="str">
        <f t="shared" si="88"/>
        <v xml:space="preserve"> </v>
      </c>
      <c r="X506" s="636" t="str">
        <f t="shared" si="89"/>
        <v/>
      </c>
      <c r="Y506" s="636" t="str">
        <f t="shared" si="90"/>
        <v xml:space="preserve"> </v>
      </c>
      <c r="Z506" s="636" t="str">
        <f t="shared" si="91"/>
        <v xml:space="preserve"> </v>
      </c>
      <c r="AA506" s="636" t="str">
        <f t="shared" si="92"/>
        <v xml:space="preserve"> </v>
      </c>
      <c r="AB506" s="637" t="str">
        <f t="shared" si="93"/>
        <v xml:space="preserve"> </v>
      </c>
      <c r="AH506" s="38">
        <f t="shared" si="94"/>
        <v>0</v>
      </c>
      <c r="AK506" s="38">
        <f t="shared" si="95"/>
        <v>0</v>
      </c>
    </row>
    <row r="507" spans="1:37" x14ac:dyDescent="0.25">
      <c r="A507" s="638"/>
      <c r="B507" s="639"/>
      <c r="C507" s="626"/>
      <c r="D507" s="638"/>
      <c r="E507" s="640"/>
      <c r="F507" s="640"/>
      <c r="G507" s="640"/>
      <c r="H507" s="624"/>
      <c r="I507" s="624"/>
      <c r="J507" s="629"/>
      <c r="K507" s="629"/>
      <c r="L507" s="642"/>
      <c r="M507" s="642"/>
      <c r="N507" s="640"/>
      <c r="O507" s="632" t="str">
        <f t="shared" si="84"/>
        <v/>
      </c>
      <c r="P507" s="640"/>
      <c r="Q507" s="643"/>
      <c r="R507" s="643"/>
      <c r="S507" s="634" t="str">
        <f t="shared" si="85"/>
        <v/>
      </c>
      <c r="T507" s="634" t="str">
        <f t="shared" si="86"/>
        <v/>
      </c>
      <c r="U507" s="644"/>
      <c r="V507" s="636" t="str">
        <f t="shared" si="87"/>
        <v xml:space="preserve"> </v>
      </c>
      <c r="W507" s="636" t="str">
        <f t="shared" si="88"/>
        <v xml:space="preserve"> </v>
      </c>
      <c r="X507" s="636" t="str">
        <f t="shared" si="89"/>
        <v/>
      </c>
      <c r="Y507" s="636" t="str">
        <f t="shared" si="90"/>
        <v xml:space="preserve"> </v>
      </c>
      <c r="Z507" s="636" t="str">
        <f t="shared" si="91"/>
        <v xml:space="preserve"> </v>
      </c>
      <c r="AA507" s="636" t="str">
        <f t="shared" si="92"/>
        <v xml:space="preserve"> </v>
      </c>
      <c r="AB507" s="637" t="str">
        <f t="shared" si="93"/>
        <v xml:space="preserve"> </v>
      </c>
      <c r="AH507" s="38">
        <f t="shared" si="94"/>
        <v>0</v>
      </c>
      <c r="AK507" s="38">
        <f t="shared" si="95"/>
        <v>0</v>
      </c>
    </row>
    <row r="508" spans="1:37" x14ac:dyDescent="0.25">
      <c r="A508" s="638"/>
      <c r="B508" s="639"/>
      <c r="C508" s="626"/>
      <c r="D508" s="638"/>
      <c r="E508" s="640"/>
      <c r="F508" s="640"/>
      <c r="G508" s="640"/>
      <c r="H508" s="624"/>
      <c r="I508" s="624"/>
      <c r="J508" s="629"/>
      <c r="K508" s="629"/>
      <c r="L508" s="642"/>
      <c r="M508" s="642"/>
      <c r="N508" s="640"/>
      <c r="O508" s="632" t="str">
        <f t="shared" si="84"/>
        <v/>
      </c>
      <c r="P508" s="640"/>
      <c r="Q508" s="643"/>
      <c r="R508" s="643"/>
      <c r="S508" s="634" t="str">
        <f t="shared" si="85"/>
        <v/>
      </c>
      <c r="T508" s="634" t="str">
        <f t="shared" si="86"/>
        <v/>
      </c>
      <c r="U508" s="644"/>
      <c r="V508" s="636" t="str">
        <f t="shared" si="87"/>
        <v xml:space="preserve"> </v>
      </c>
      <c r="W508" s="636" t="str">
        <f t="shared" si="88"/>
        <v xml:space="preserve"> </v>
      </c>
      <c r="X508" s="636" t="str">
        <f t="shared" si="89"/>
        <v/>
      </c>
      <c r="Y508" s="636" t="str">
        <f t="shared" si="90"/>
        <v xml:space="preserve"> </v>
      </c>
      <c r="Z508" s="636" t="str">
        <f t="shared" si="91"/>
        <v xml:space="preserve"> </v>
      </c>
      <c r="AA508" s="636" t="str">
        <f t="shared" si="92"/>
        <v xml:space="preserve"> </v>
      </c>
      <c r="AB508" s="637" t="str">
        <f t="shared" si="93"/>
        <v xml:space="preserve"> </v>
      </c>
      <c r="AH508" s="38">
        <f t="shared" si="94"/>
        <v>0</v>
      </c>
      <c r="AK508" s="38">
        <f t="shared" si="95"/>
        <v>0</v>
      </c>
    </row>
    <row r="509" spans="1:37" x14ac:dyDescent="0.25">
      <c r="A509" s="638"/>
      <c r="B509" s="639"/>
      <c r="C509" s="626"/>
      <c r="D509" s="638"/>
      <c r="E509" s="640"/>
      <c r="F509" s="640"/>
      <c r="G509" s="640"/>
      <c r="H509" s="624"/>
      <c r="I509" s="624"/>
      <c r="J509" s="629"/>
      <c r="K509" s="629"/>
      <c r="L509" s="642"/>
      <c r="M509" s="642"/>
      <c r="N509" s="640"/>
      <c r="O509" s="632" t="str">
        <f t="shared" si="84"/>
        <v/>
      </c>
      <c r="P509" s="640"/>
      <c r="Q509" s="643"/>
      <c r="R509" s="643"/>
      <c r="S509" s="634" t="str">
        <f t="shared" si="85"/>
        <v/>
      </c>
      <c r="T509" s="634" t="str">
        <f t="shared" si="86"/>
        <v/>
      </c>
      <c r="U509" s="644"/>
      <c r="V509" s="636" t="str">
        <f t="shared" si="87"/>
        <v xml:space="preserve"> </v>
      </c>
      <c r="W509" s="636" t="str">
        <f t="shared" si="88"/>
        <v xml:space="preserve"> </v>
      </c>
      <c r="X509" s="636" t="str">
        <f t="shared" si="89"/>
        <v/>
      </c>
      <c r="Y509" s="636" t="str">
        <f t="shared" si="90"/>
        <v xml:space="preserve"> </v>
      </c>
      <c r="Z509" s="636" t="str">
        <f t="shared" si="91"/>
        <v xml:space="preserve"> </v>
      </c>
      <c r="AA509" s="636" t="str">
        <f t="shared" si="92"/>
        <v xml:space="preserve"> </v>
      </c>
      <c r="AB509" s="637" t="str">
        <f t="shared" si="93"/>
        <v xml:space="preserve"> </v>
      </c>
      <c r="AH509" s="38">
        <f t="shared" si="94"/>
        <v>0</v>
      </c>
      <c r="AK509" s="38">
        <f t="shared" si="95"/>
        <v>0</v>
      </c>
    </row>
    <row r="510" spans="1:37" x14ac:dyDescent="0.25">
      <c r="A510" s="638"/>
      <c r="B510" s="639"/>
      <c r="C510" s="626"/>
      <c r="D510" s="638"/>
      <c r="E510" s="640"/>
      <c r="F510" s="640"/>
      <c r="G510" s="640"/>
      <c r="H510" s="624"/>
      <c r="I510" s="624"/>
      <c r="J510" s="629"/>
      <c r="K510" s="629"/>
      <c r="L510" s="642"/>
      <c r="M510" s="642"/>
      <c r="N510" s="640"/>
      <c r="O510" s="632" t="str">
        <f t="shared" si="84"/>
        <v/>
      </c>
      <c r="P510" s="640"/>
      <c r="Q510" s="643"/>
      <c r="R510" s="643"/>
      <c r="S510" s="634" t="str">
        <f t="shared" si="85"/>
        <v/>
      </c>
      <c r="T510" s="634" t="str">
        <f t="shared" si="86"/>
        <v/>
      </c>
      <c r="U510" s="644"/>
      <c r="V510" s="636" t="str">
        <f t="shared" si="87"/>
        <v xml:space="preserve"> </v>
      </c>
      <c r="W510" s="636" t="str">
        <f t="shared" si="88"/>
        <v xml:space="preserve"> </v>
      </c>
      <c r="X510" s="636" t="str">
        <f t="shared" si="89"/>
        <v/>
      </c>
      <c r="Y510" s="636" t="str">
        <f t="shared" si="90"/>
        <v xml:space="preserve"> </v>
      </c>
      <c r="Z510" s="636" t="str">
        <f t="shared" si="91"/>
        <v xml:space="preserve"> </v>
      </c>
      <c r="AA510" s="636" t="str">
        <f t="shared" si="92"/>
        <v xml:space="preserve"> </v>
      </c>
      <c r="AB510" s="637" t="str">
        <f t="shared" si="93"/>
        <v xml:space="preserve"> </v>
      </c>
      <c r="AH510" s="38">
        <f t="shared" si="94"/>
        <v>0</v>
      </c>
      <c r="AK510" s="38">
        <f t="shared" si="95"/>
        <v>0</v>
      </c>
    </row>
    <row r="511" spans="1:37" x14ac:dyDescent="0.25">
      <c r="A511" s="638"/>
      <c r="B511" s="639"/>
      <c r="C511" s="626"/>
      <c r="D511" s="638"/>
      <c r="E511" s="640"/>
      <c r="F511" s="640"/>
      <c r="G511" s="640"/>
      <c r="H511" s="624"/>
      <c r="I511" s="624"/>
      <c r="J511" s="629"/>
      <c r="K511" s="629"/>
      <c r="L511" s="642"/>
      <c r="M511" s="642"/>
      <c r="N511" s="640"/>
      <c r="O511" s="632" t="str">
        <f t="shared" si="84"/>
        <v/>
      </c>
      <c r="P511" s="640"/>
      <c r="Q511" s="643"/>
      <c r="R511" s="643"/>
      <c r="S511" s="634" t="str">
        <f t="shared" si="85"/>
        <v/>
      </c>
      <c r="T511" s="634" t="str">
        <f t="shared" si="86"/>
        <v/>
      </c>
      <c r="U511" s="644"/>
      <c r="V511" s="636" t="str">
        <f t="shared" si="87"/>
        <v xml:space="preserve"> </v>
      </c>
      <c r="W511" s="636" t="str">
        <f t="shared" si="88"/>
        <v xml:space="preserve"> </v>
      </c>
      <c r="X511" s="636" t="str">
        <f t="shared" si="89"/>
        <v/>
      </c>
      <c r="Y511" s="636" t="str">
        <f t="shared" si="90"/>
        <v xml:space="preserve"> </v>
      </c>
      <c r="Z511" s="636" t="str">
        <f t="shared" si="91"/>
        <v xml:space="preserve"> </v>
      </c>
      <c r="AA511" s="636" t="str">
        <f t="shared" si="92"/>
        <v xml:space="preserve"> </v>
      </c>
      <c r="AB511" s="637" t="str">
        <f t="shared" si="93"/>
        <v xml:space="preserve"> </v>
      </c>
      <c r="AH511" s="38">
        <f t="shared" si="94"/>
        <v>0</v>
      </c>
      <c r="AK511" s="38">
        <f t="shared" si="95"/>
        <v>0</v>
      </c>
    </row>
    <row r="512" spans="1:37" x14ac:dyDescent="0.25">
      <c r="A512" s="638"/>
      <c r="B512" s="639"/>
      <c r="C512" s="626"/>
      <c r="D512" s="638"/>
      <c r="E512" s="640"/>
      <c r="F512" s="640"/>
      <c r="G512" s="640"/>
      <c r="H512" s="624"/>
      <c r="I512" s="624"/>
      <c r="J512" s="629"/>
      <c r="K512" s="629"/>
      <c r="L512" s="642"/>
      <c r="M512" s="642"/>
      <c r="N512" s="640"/>
      <c r="O512" s="632" t="str">
        <f t="shared" si="84"/>
        <v/>
      </c>
      <c r="P512" s="640"/>
      <c r="Q512" s="643"/>
      <c r="R512" s="643"/>
      <c r="S512" s="634" t="str">
        <f t="shared" si="85"/>
        <v/>
      </c>
      <c r="T512" s="634" t="str">
        <f t="shared" si="86"/>
        <v/>
      </c>
      <c r="U512" s="644"/>
      <c r="V512" s="636" t="str">
        <f t="shared" si="87"/>
        <v xml:space="preserve"> </v>
      </c>
      <c r="W512" s="636" t="str">
        <f t="shared" si="88"/>
        <v xml:space="preserve"> </v>
      </c>
      <c r="X512" s="636" t="str">
        <f t="shared" si="89"/>
        <v/>
      </c>
      <c r="Y512" s="636" t="str">
        <f t="shared" si="90"/>
        <v xml:space="preserve"> </v>
      </c>
      <c r="Z512" s="636" t="str">
        <f t="shared" si="91"/>
        <v xml:space="preserve"> </v>
      </c>
      <c r="AA512" s="636" t="str">
        <f t="shared" si="92"/>
        <v xml:space="preserve"> </v>
      </c>
      <c r="AB512" s="637" t="str">
        <f t="shared" si="93"/>
        <v xml:space="preserve"> </v>
      </c>
      <c r="AH512" s="38">
        <f t="shared" si="94"/>
        <v>0</v>
      </c>
      <c r="AK512" s="38">
        <f t="shared" si="95"/>
        <v>0</v>
      </c>
    </row>
    <row r="513" spans="1:37" x14ac:dyDescent="0.25">
      <c r="A513" s="638"/>
      <c r="B513" s="639"/>
      <c r="C513" s="626"/>
      <c r="D513" s="638"/>
      <c r="E513" s="640"/>
      <c r="F513" s="640"/>
      <c r="G513" s="640"/>
      <c r="H513" s="624"/>
      <c r="I513" s="624"/>
      <c r="J513" s="629"/>
      <c r="K513" s="629"/>
      <c r="L513" s="642"/>
      <c r="M513" s="642"/>
      <c r="N513" s="640"/>
      <c r="O513" s="632" t="str">
        <f t="shared" si="84"/>
        <v/>
      </c>
      <c r="P513" s="640"/>
      <c r="Q513" s="643"/>
      <c r="R513" s="643"/>
      <c r="S513" s="634" t="str">
        <f t="shared" si="85"/>
        <v/>
      </c>
      <c r="T513" s="634" t="str">
        <f t="shared" si="86"/>
        <v/>
      </c>
      <c r="U513" s="644"/>
      <c r="V513" s="636" t="str">
        <f t="shared" si="87"/>
        <v xml:space="preserve"> </v>
      </c>
      <c r="W513" s="636" t="str">
        <f t="shared" si="88"/>
        <v xml:space="preserve"> </v>
      </c>
      <c r="X513" s="636" t="str">
        <f t="shared" si="89"/>
        <v/>
      </c>
      <c r="Y513" s="636" t="str">
        <f t="shared" si="90"/>
        <v xml:space="preserve"> </v>
      </c>
      <c r="Z513" s="636" t="str">
        <f t="shared" si="91"/>
        <v xml:space="preserve"> </v>
      </c>
      <c r="AA513" s="636" t="str">
        <f t="shared" si="92"/>
        <v xml:space="preserve"> </v>
      </c>
      <c r="AB513" s="637" t="str">
        <f t="shared" si="93"/>
        <v xml:space="preserve"> </v>
      </c>
      <c r="AH513" s="38">
        <f t="shared" si="94"/>
        <v>0</v>
      </c>
      <c r="AK513" s="38">
        <f t="shared" si="95"/>
        <v>0</v>
      </c>
    </row>
    <row r="514" spans="1:37" x14ac:dyDescent="0.25">
      <c r="A514" s="638"/>
      <c r="B514" s="639"/>
      <c r="C514" s="626"/>
      <c r="D514" s="638"/>
      <c r="E514" s="640"/>
      <c r="F514" s="640"/>
      <c r="G514" s="640"/>
      <c r="H514" s="624"/>
      <c r="I514" s="624"/>
      <c r="J514" s="629"/>
      <c r="K514" s="629"/>
      <c r="L514" s="642"/>
      <c r="M514" s="642"/>
      <c r="N514" s="640"/>
      <c r="O514" s="632" t="str">
        <f t="shared" si="84"/>
        <v/>
      </c>
      <c r="P514" s="640"/>
      <c r="Q514" s="643"/>
      <c r="R514" s="643"/>
      <c r="S514" s="634" t="str">
        <f t="shared" si="85"/>
        <v/>
      </c>
      <c r="T514" s="634" t="str">
        <f t="shared" si="86"/>
        <v/>
      </c>
      <c r="U514" s="644"/>
      <c r="V514" s="636" t="str">
        <f t="shared" si="87"/>
        <v xml:space="preserve"> </v>
      </c>
      <c r="W514" s="636" t="str">
        <f t="shared" si="88"/>
        <v xml:space="preserve"> </v>
      </c>
      <c r="X514" s="636" t="str">
        <f t="shared" si="89"/>
        <v/>
      </c>
      <c r="Y514" s="636" t="str">
        <f t="shared" si="90"/>
        <v xml:space="preserve"> </v>
      </c>
      <c r="Z514" s="636" t="str">
        <f t="shared" si="91"/>
        <v xml:space="preserve"> </v>
      </c>
      <c r="AA514" s="636" t="str">
        <f t="shared" si="92"/>
        <v xml:space="preserve"> </v>
      </c>
      <c r="AB514" s="637" t="str">
        <f t="shared" si="93"/>
        <v xml:space="preserve"> </v>
      </c>
      <c r="AH514" s="38">
        <f t="shared" si="94"/>
        <v>0</v>
      </c>
      <c r="AK514" s="38">
        <f t="shared" si="95"/>
        <v>0</v>
      </c>
    </row>
    <row r="515" spans="1:37" x14ac:dyDescent="0.25">
      <c r="A515" s="638"/>
      <c r="B515" s="639"/>
      <c r="C515" s="626"/>
      <c r="D515" s="638"/>
      <c r="E515" s="640"/>
      <c r="F515" s="640"/>
      <c r="G515" s="640"/>
      <c r="H515" s="624"/>
      <c r="I515" s="624"/>
      <c r="J515" s="629"/>
      <c r="K515" s="629"/>
      <c r="L515" s="642"/>
      <c r="M515" s="642"/>
      <c r="N515" s="640"/>
      <c r="O515" s="632" t="str">
        <f t="shared" si="84"/>
        <v/>
      </c>
      <c r="P515" s="640"/>
      <c r="Q515" s="643"/>
      <c r="R515" s="643"/>
      <c r="S515" s="634" t="str">
        <f t="shared" si="85"/>
        <v/>
      </c>
      <c r="T515" s="634" t="str">
        <f t="shared" si="86"/>
        <v/>
      </c>
      <c r="U515" s="644"/>
      <c r="V515" s="636" t="str">
        <f t="shared" si="87"/>
        <v xml:space="preserve"> </v>
      </c>
      <c r="W515" s="636" t="str">
        <f t="shared" si="88"/>
        <v xml:space="preserve"> </v>
      </c>
      <c r="X515" s="636" t="str">
        <f t="shared" si="89"/>
        <v/>
      </c>
      <c r="Y515" s="636" t="str">
        <f t="shared" si="90"/>
        <v xml:space="preserve"> </v>
      </c>
      <c r="Z515" s="636" t="str">
        <f t="shared" si="91"/>
        <v xml:space="preserve"> </v>
      </c>
      <c r="AA515" s="636" t="str">
        <f t="shared" si="92"/>
        <v xml:space="preserve"> </v>
      </c>
      <c r="AB515" s="637" t="str">
        <f t="shared" si="93"/>
        <v xml:space="preserve"> </v>
      </c>
      <c r="AH515" s="38">
        <f t="shared" si="94"/>
        <v>0</v>
      </c>
      <c r="AK515" s="38">
        <f t="shared" si="95"/>
        <v>0</v>
      </c>
    </row>
    <row r="516" spans="1:37" x14ac:dyDescent="0.25">
      <c r="A516" s="638"/>
      <c r="B516" s="639"/>
      <c r="C516" s="626"/>
      <c r="D516" s="638"/>
      <c r="E516" s="640"/>
      <c r="F516" s="640"/>
      <c r="G516" s="640"/>
      <c r="H516" s="624"/>
      <c r="I516" s="624"/>
      <c r="J516" s="629"/>
      <c r="K516" s="629"/>
      <c r="L516" s="642"/>
      <c r="M516" s="642"/>
      <c r="N516" s="640"/>
      <c r="O516" s="632" t="str">
        <f t="shared" si="84"/>
        <v/>
      </c>
      <c r="P516" s="640"/>
      <c r="Q516" s="643"/>
      <c r="R516" s="643"/>
      <c r="S516" s="634" t="str">
        <f t="shared" si="85"/>
        <v/>
      </c>
      <c r="T516" s="634" t="str">
        <f t="shared" si="86"/>
        <v/>
      </c>
      <c r="U516" s="644"/>
      <c r="V516" s="636" t="str">
        <f t="shared" si="87"/>
        <v xml:space="preserve"> </v>
      </c>
      <c r="W516" s="636" t="str">
        <f t="shared" si="88"/>
        <v xml:space="preserve"> </v>
      </c>
      <c r="X516" s="636" t="str">
        <f t="shared" si="89"/>
        <v/>
      </c>
      <c r="Y516" s="636" t="str">
        <f t="shared" si="90"/>
        <v xml:space="preserve"> </v>
      </c>
      <c r="Z516" s="636" t="str">
        <f t="shared" si="91"/>
        <v xml:space="preserve"> </v>
      </c>
      <c r="AA516" s="636" t="str">
        <f t="shared" si="92"/>
        <v xml:space="preserve"> </v>
      </c>
      <c r="AB516" s="637" t="str">
        <f t="shared" si="93"/>
        <v xml:space="preserve"> </v>
      </c>
      <c r="AH516" s="38">
        <f t="shared" si="94"/>
        <v>0</v>
      </c>
      <c r="AK516" s="38">
        <f t="shared" si="95"/>
        <v>0</v>
      </c>
    </row>
    <row r="517" spans="1:37" x14ac:dyDescent="0.25">
      <c r="A517" s="638"/>
      <c r="B517" s="639"/>
      <c r="C517" s="626"/>
      <c r="D517" s="638"/>
      <c r="E517" s="640"/>
      <c r="F517" s="640"/>
      <c r="G517" s="640"/>
      <c r="H517" s="624"/>
      <c r="I517" s="624"/>
      <c r="J517" s="629"/>
      <c r="K517" s="629"/>
      <c r="L517" s="642"/>
      <c r="M517" s="642"/>
      <c r="N517" s="640"/>
      <c r="O517" s="632" t="str">
        <f t="shared" si="84"/>
        <v/>
      </c>
      <c r="P517" s="640"/>
      <c r="Q517" s="643"/>
      <c r="R517" s="643"/>
      <c r="S517" s="634" t="str">
        <f t="shared" si="85"/>
        <v/>
      </c>
      <c r="T517" s="634" t="str">
        <f t="shared" si="86"/>
        <v/>
      </c>
      <c r="U517" s="644"/>
      <c r="V517" s="636" t="str">
        <f t="shared" si="87"/>
        <v xml:space="preserve"> </v>
      </c>
      <c r="W517" s="636" t="str">
        <f t="shared" si="88"/>
        <v xml:space="preserve"> </v>
      </c>
      <c r="X517" s="636" t="str">
        <f t="shared" si="89"/>
        <v/>
      </c>
      <c r="Y517" s="636" t="str">
        <f t="shared" si="90"/>
        <v xml:space="preserve"> </v>
      </c>
      <c r="Z517" s="636" t="str">
        <f t="shared" si="91"/>
        <v xml:space="preserve"> </v>
      </c>
      <c r="AA517" s="636" t="str">
        <f t="shared" si="92"/>
        <v xml:space="preserve"> </v>
      </c>
      <c r="AB517" s="637" t="str">
        <f t="shared" si="93"/>
        <v xml:space="preserve"> </v>
      </c>
      <c r="AH517" s="38">
        <f t="shared" si="94"/>
        <v>0</v>
      </c>
      <c r="AK517" s="38">
        <f t="shared" si="95"/>
        <v>0</v>
      </c>
    </row>
    <row r="518" spans="1:37" x14ac:dyDescent="0.25">
      <c r="A518" s="638"/>
      <c r="B518" s="639"/>
      <c r="C518" s="626"/>
      <c r="D518" s="638"/>
      <c r="E518" s="640"/>
      <c r="F518" s="640"/>
      <c r="G518" s="640"/>
      <c r="H518" s="624"/>
      <c r="I518" s="624"/>
      <c r="J518" s="629"/>
      <c r="K518" s="629"/>
      <c r="L518" s="642"/>
      <c r="M518" s="642"/>
      <c r="N518" s="640"/>
      <c r="O518" s="632" t="str">
        <f t="shared" ref="O518:O570" si="96">IF(N518*Q518&gt;0,N518*Q518,"")</f>
        <v/>
      </c>
      <c r="P518" s="640"/>
      <c r="Q518" s="643"/>
      <c r="R518" s="643"/>
      <c r="S518" s="634" t="str">
        <f t="shared" ref="S518:S570" si="97">IF($C518="","",VLOOKUP($C518,$AE$5:$AG$10,2,FALSE))</f>
        <v/>
      </c>
      <c r="T518" s="634" t="str">
        <f t="shared" ref="T518:T570" si="98">IF($C518="","",VLOOKUP($C518,$AE$5:$AG$10,3,FALSE)*R518)</f>
        <v/>
      </c>
      <c r="U518" s="644"/>
      <c r="V518" s="636" t="str">
        <f t="shared" ref="V518:V570" si="99">IF(U518*0.000187&gt;0,(U518*0.000187)+T518," ")</f>
        <v xml:space="preserve"> </v>
      </c>
      <c r="W518" s="636" t="str">
        <f t="shared" ref="W518:W570" si="100">IFERROR(R518/Q518," ")</f>
        <v xml:space="preserve"> </v>
      </c>
      <c r="X518" s="636" t="str">
        <f t="shared" ref="X518:X570" si="101">IF(S518="","",S518&amp;"/km")</f>
        <v/>
      </c>
      <c r="Y518" s="636" t="str">
        <f t="shared" ref="Y518:Y570" si="102">IFERROR(T518/Q518," ")</f>
        <v xml:space="preserve"> </v>
      </c>
      <c r="Z518" s="636" t="str">
        <f t="shared" ref="Z518:Z570" si="103">IFERROR(T518/O518," ")</f>
        <v xml:space="preserve"> </v>
      </c>
      <c r="AA518" s="636" t="str">
        <f t="shared" ref="AA518:AA570" si="104">IFERROR(V518/Q518," ")</f>
        <v xml:space="preserve"> </v>
      </c>
      <c r="AB518" s="637" t="str">
        <f t="shared" ref="AB518:AB570" si="105">IFERROR(V518/O518," ")</f>
        <v xml:space="preserve"> </v>
      </c>
      <c r="AH518" s="38">
        <f t="shared" ref="AH518:AH570" si="106">IF(C518="Metano",1,0)</f>
        <v>0</v>
      </c>
      <c r="AK518" s="38">
        <f t="shared" ref="AK518:AK570" si="107">IF(C518="Elettrico",1,0)+IF(C518="Ibrido",1,0)</f>
        <v>0</v>
      </c>
    </row>
    <row r="519" spans="1:37" x14ac:dyDescent="0.25">
      <c r="A519" s="638"/>
      <c r="B519" s="639"/>
      <c r="C519" s="626"/>
      <c r="D519" s="638"/>
      <c r="E519" s="640"/>
      <c r="F519" s="640"/>
      <c r="G519" s="640"/>
      <c r="H519" s="624"/>
      <c r="I519" s="624"/>
      <c r="J519" s="629"/>
      <c r="K519" s="629"/>
      <c r="L519" s="642"/>
      <c r="M519" s="642"/>
      <c r="N519" s="640"/>
      <c r="O519" s="632" t="str">
        <f t="shared" si="96"/>
        <v/>
      </c>
      <c r="P519" s="640"/>
      <c r="Q519" s="643"/>
      <c r="R519" s="643"/>
      <c r="S519" s="634" t="str">
        <f t="shared" si="97"/>
        <v/>
      </c>
      <c r="T519" s="634" t="str">
        <f t="shared" si="98"/>
        <v/>
      </c>
      <c r="U519" s="644"/>
      <c r="V519" s="636" t="str">
        <f t="shared" si="99"/>
        <v xml:space="preserve"> </v>
      </c>
      <c r="W519" s="636" t="str">
        <f t="shared" si="100"/>
        <v xml:space="preserve"> </v>
      </c>
      <c r="X519" s="636" t="str">
        <f t="shared" si="101"/>
        <v/>
      </c>
      <c r="Y519" s="636" t="str">
        <f t="shared" si="102"/>
        <v xml:space="preserve"> </v>
      </c>
      <c r="Z519" s="636" t="str">
        <f t="shared" si="103"/>
        <v xml:space="preserve"> </v>
      </c>
      <c r="AA519" s="636" t="str">
        <f t="shared" si="104"/>
        <v xml:space="preserve"> </v>
      </c>
      <c r="AB519" s="637" t="str">
        <f t="shared" si="105"/>
        <v xml:space="preserve"> </v>
      </c>
      <c r="AH519" s="38">
        <f t="shared" si="106"/>
        <v>0</v>
      </c>
      <c r="AK519" s="38">
        <f t="shared" si="107"/>
        <v>0</v>
      </c>
    </row>
    <row r="520" spans="1:37" x14ac:dyDescent="0.25">
      <c r="A520" s="638"/>
      <c r="B520" s="639"/>
      <c r="C520" s="626"/>
      <c r="D520" s="638"/>
      <c r="E520" s="640"/>
      <c r="F520" s="640"/>
      <c r="G520" s="640"/>
      <c r="H520" s="624"/>
      <c r="I520" s="624"/>
      <c r="J520" s="629"/>
      <c r="K520" s="629"/>
      <c r="L520" s="642"/>
      <c r="M520" s="642"/>
      <c r="N520" s="640"/>
      <c r="O520" s="632" t="str">
        <f t="shared" si="96"/>
        <v/>
      </c>
      <c r="P520" s="640"/>
      <c r="Q520" s="643"/>
      <c r="R520" s="643"/>
      <c r="S520" s="634" t="str">
        <f t="shared" si="97"/>
        <v/>
      </c>
      <c r="T520" s="634" t="str">
        <f t="shared" si="98"/>
        <v/>
      </c>
      <c r="U520" s="644"/>
      <c r="V520" s="636" t="str">
        <f t="shared" si="99"/>
        <v xml:space="preserve"> </v>
      </c>
      <c r="W520" s="636" t="str">
        <f t="shared" si="100"/>
        <v xml:space="preserve"> </v>
      </c>
      <c r="X520" s="636" t="str">
        <f t="shared" si="101"/>
        <v/>
      </c>
      <c r="Y520" s="636" t="str">
        <f t="shared" si="102"/>
        <v xml:space="preserve"> </v>
      </c>
      <c r="Z520" s="636" t="str">
        <f t="shared" si="103"/>
        <v xml:space="preserve"> </v>
      </c>
      <c r="AA520" s="636" t="str">
        <f t="shared" si="104"/>
        <v xml:space="preserve"> </v>
      </c>
      <c r="AB520" s="637" t="str">
        <f t="shared" si="105"/>
        <v xml:space="preserve"> </v>
      </c>
      <c r="AH520" s="38">
        <f t="shared" si="106"/>
        <v>0</v>
      </c>
      <c r="AK520" s="38">
        <f t="shared" si="107"/>
        <v>0</v>
      </c>
    </row>
    <row r="521" spans="1:37" x14ac:dyDescent="0.25">
      <c r="A521" s="638"/>
      <c r="B521" s="639"/>
      <c r="C521" s="626"/>
      <c r="D521" s="638"/>
      <c r="E521" s="640"/>
      <c r="F521" s="640"/>
      <c r="G521" s="640"/>
      <c r="H521" s="624"/>
      <c r="I521" s="624"/>
      <c r="J521" s="629"/>
      <c r="K521" s="629"/>
      <c r="L521" s="642"/>
      <c r="M521" s="642"/>
      <c r="N521" s="640"/>
      <c r="O521" s="632" t="str">
        <f t="shared" si="96"/>
        <v/>
      </c>
      <c r="P521" s="640"/>
      <c r="Q521" s="643"/>
      <c r="R521" s="643"/>
      <c r="S521" s="634" t="str">
        <f t="shared" si="97"/>
        <v/>
      </c>
      <c r="T521" s="634" t="str">
        <f t="shared" si="98"/>
        <v/>
      </c>
      <c r="U521" s="644"/>
      <c r="V521" s="636" t="str">
        <f t="shared" si="99"/>
        <v xml:space="preserve"> </v>
      </c>
      <c r="W521" s="636" t="str">
        <f t="shared" si="100"/>
        <v xml:space="preserve"> </v>
      </c>
      <c r="X521" s="636" t="str">
        <f t="shared" si="101"/>
        <v/>
      </c>
      <c r="Y521" s="636" t="str">
        <f t="shared" si="102"/>
        <v xml:space="preserve"> </v>
      </c>
      <c r="Z521" s="636" t="str">
        <f t="shared" si="103"/>
        <v xml:space="preserve"> </v>
      </c>
      <c r="AA521" s="636" t="str">
        <f t="shared" si="104"/>
        <v xml:space="preserve"> </v>
      </c>
      <c r="AB521" s="637" t="str">
        <f t="shared" si="105"/>
        <v xml:space="preserve"> </v>
      </c>
      <c r="AH521" s="38">
        <f t="shared" si="106"/>
        <v>0</v>
      </c>
      <c r="AK521" s="38">
        <f t="shared" si="107"/>
        <v>0</v>
      </c>
    </row>
    <row r="522" spans="1:37" x14ac:dyDescent="0.25">
      <c r="A522" s="638"/>
      <c r="B522" s="639"/>
      <c r="C522" s="626"/>
      <c r="D522" s="638"/>
      <c r="E522" s="640"/>
      <c r="F522" s="640"/>
      <c r="G522" s="640"/>
      <c r="H522" s="624"/>
      <c r="I522" s="624"/>
      <c r="J522" s="629"/>
      <c r="K522" s="629"/>
      <c r="L522" s="642"/>
      <c r="M522" s="642"/>
      <c r="N522" s="640"/>
      <c r="O522" s="632" t="str">
        <f t="shared" si="96"/>
        <v/>
      </c>
      <c r="P522" s="640"/>
      <c r="Q522" s="643"/>
      <c r="R522" s="643"/>
      <c r="S522" s="634" t="str">
        <f t="shared" si="97"/>
        <v/>
      </c>
      <c r="T522" s="634" t="str">
        <f t="shared" si="98"/>
        <v/>
      </c>
      <c r="U522" s="644"/>
      <c r="V522" s="636" t="str">
        <f t="shared" si="99"/>
        <v xml:space="preserve"> </v>
      </c>
      <c r="W522" s="636" t="str">
        <f t="shared" si="100"/>
        <v xml:space="preserve"> </v>
      </c>
      <c r="X522" s="636" t="str">
        <f t="shared" si="101"/>
        <v/>
      </c>
      <c r="Y522" s="636" t="str">
        <f t="shared" si="102"/>
        <v xml:space="preserve"> </v>
      </c>
      <c r="Z522" s="636" t="str">
        <f t="shared" si="103"/>
        <v xml:space="preserve"> </v>
      </c>
      <c r="AA522" s="636" t="str">
        <f t="shared" si="104"/>
        <v xml:space="preserve"> </v>
      </c>
      <c r="AB522" s="637" t="str">
        <f t="shared" si="105"/>
        <v xml:space="preserve"> </v>
      </c>
      <c r="AH522" s="38">
        <f t="shared" si="106"/>
        <v>0</v>
      </c>
      <c r="AK522" s="38">
        <f t="shared" si="107"/>
        <v>0</v>
      </c>
    </row>
    <row r="523" spans="1:37" x14ac:dyDescent="0.25">
      <c r="A523" s="638"/>
      <c r="B523" s="639"/>
      <c r="C523" s="626"/>
      <c r="D523" s="638"/>
      <c r="E523" s="640"/>
      <c r="F523" s="640"/>
      <c r="G523" s="640"/>
      <c r="H523" s="624"/>
      <c r="I523" s="624"/>
      <c r="J523" s="629"/>
      <c r="K523" s="629"/>
      <c r="L523" s="642"/>
      <c r="M523" s="642"/>
      <c r="N523" s="640"/>
      <c r="O523" s="632" t="str">
        <f t="shared" si="96"/>
        <v/>
      </c>
      <c r="P523" s="640"/>
      <c r="Q523" s="643"/>
      <c r="R523" s="643"/>
      <c r="S523" s="634" t="str">
        <f t="shared" si="97"/>
        <v/>
      </c>
      <c r="T523" s="634" t="str">
        <f t="shared" si="98"/>
        <v/>
      </c>
      <c r="U523" s="644"/>
      <c r="V523" s="636" t="str">
        <f t="shared" si="99"/>
        <v xml:space="preserve"> </v>
      </c>
      <c r="W523" s="636" t="str">
        <f t="shared" si="100"/>
        <v xml:space="preserve"> </v>
      </c>
      <c r="X523" s="636" t="str">
        <f t="shared" si="101"/>
        <v/>
      </c>
      <c r="Y523" s="636" t="str">
        <f t="shared" si="102"/>
        <v xml:space="preserve"> </v>
      </c>
      <c r="Z523" s="636" t="str">
        <f t="shared" si="103"/>
        <v xml:space="preserve"> </v>
      </c>
      <c r="AA523" s="636" t="str">
        <f t="shared" si="104"/>
        <v xml:space="preserve"> </v>
      </c>
      <c r="AB523" s="637" t="str">
        <f t="shared" si="105"/>
        <v xml:space="preserve"> </v>
      </c>
      <c r="AH523" s="38">
        <f t="shared" si="106"/>
        <v>0</v>
      </c>
      <c r="AK523" s="38">
        <f t="shared" si="107"/>
        <v>0</v>
      </c>
    </row>
    <row r="524" spans="1:37" x14ac:dyDescent="0.25">
      <c r="A524" s="638"/>
      <c r="B524" s="639"/>
      <c r="C524" s="626"/>
      <c r="D524" s="638"/>
      <c r="E524" s="640"/>
      <c r="F524" s="640"/>
      <c r="G524" s="640"/>
      <c r="H524" s="624"/>
      <c r="I524" s="624"/>
      <c r="J524" s="629"/>
      <c r="K524" s="629"/>
      <c r="L524" s="642"/>
      <c r="M524" s="642"/>
      <c r="N524" s="640"/>
      <c r="O524" s="632" t="str">
        <f t="shared" si="96"/>
        <v/>
      </c>
      <c r="P524" s="640"/>
      <c r="Q524" s="643"/>
      <c r="R524" s="643"/>
      <c r="S524" s="634" t="str">
        <f t="shared" si="97"/>
        <v/>
      </c>
      <c r="T524" s="634" t="str">
        <f t="shared" si="98"/>
        <v/>
      </c>
      <c r="U524" s="644"/>
      <c r="V524" s="636" t="str">
        <f t="shared" si="99"/>
        <v xml:space="preserve"> </v>
      </c>
      <c r="W524" s="636" t="str">
        <f t="shared" si="100"/>
        <v xml:space="preserve"> </v>
      </c>
      <c r="X524" s="636" t="str">
        <f t="shared" si="101"/>
        <v/>
      </c>
      <c r="Y524" s="636" t="str">
        <f t="shared" si="102"/>
        <v xml:space="preserve"> </v>
      </c>
      <c r="Z524" s="636" t="str">
        <f t="shared" si="103"/>
        <v xml:space="preserve"> </v>
      </c>
      <c r="AA524" s="636" t="str">
        <f t="shared" si="104"/>
        <v xml:space="preserve"> </v>
      </c>
      <c r="AB524" s="637" t="str">
        <f t="shared" si="105"/>
        <v xml:space="preserve"> </v>
      </c>
      <c r="AH524" s="38">
        <f t="shared" si="106"/>
        <v>0</v>
      </c>
      <c r="AK524" s="38">
        <f t="shared" si="107"/>
        <v>0</v>
      </c>
    </row>
    <row r="525" spans="1:37" x14ac:dyDescent="0.25">
      <c r="A525" s="638"/>
      <c r="B525" s="639"/>
      <c r="C525" s="626"/>
      <c r="D525" s="638"/>
      <c r="E525" s="640"/>
      <c r="F525" s="640"/>
      <c r="G525" s="640"/>
      <c r="H525" s="624"/>
      <c r="I525" s="624"/>
      <c r="J525" s="629"/>
      <c r="K525" s="629"/>
      <c r="L525" s="642"/>
      <c r="M525" s="642"/>
      <c r="N525" s="640"/>
      <c r="O525" s="632" t="str">
        <f t="shared" si="96"/>
        <v/>
      </c>
      <c r="P525" s="640"/>
      <c r="Q525" s="643"/>
      <c r="R525" s="643"/>
      <c r="S525" s="634" t="str">
        <f t="shared" si="97"/>
        <v/>
      </c>
      <c r="T525" s="634" t="str">
        <f t="shared" si="98"/>
        <v/>
      </c>
      <c r="U525" s="644"/>
      <c r="V525" s="636" t="str">
        <f t="shared" si="99"/>
        <v xml:space="preserve"> </v>
      </c>
      <c r="W525" s="636" t="str">
        <f t="shared" si="100"/>
        <v xml:space="preserve"> </v>
      </c>
      <c r="X525" s="636" t="str">
        <f t="shared" si="101"/>
        <v/>
      </c>
      <c r="Y525" s="636" t="str">
        <f t="shared" si="102"/>
        <v xml:space="preserve"> </v>
      </c>
      <c r="Z525" s="636" t="str">
        <f t="shared" si="103"/>
        <v xml:space="preserve"> </v>
      </c>
      <c r="AA525" s="636" t="str">
        <f t="shared" si="104"/>
        <v xml:space="preserve"> </v>
      </c>
      <c r="AB525" s="637" t="str">
        <f t="shared" si="105"/>
        <v xml:space="preserve"> </v>
      </c>
      <c r="AH525" s="38">
        <f t="shared" si="106"/>
        <v>0</v>
      </c>
      <c r="AK525" s="38">
        <f t="shared" si="107"/>
        <v>0</v>
      </c>
    </row>
    <row r="526" spans="1:37" x14ac:dyDescent="0.25">
      <c r="A526" s="638"/>
      <c r="B526" s="639"/>
      <c r="C526" s="626"/>
      <c r="D526" s="638"/>
      <c r="E526" s="640"/>
      <c r="F526" s="640"/>
      <c r="G526" s="640"/>
      <c r="H526" s="624"/>
      <c r="I526" s="624"/>
      <c r="J526" s="629"/>
      <c r="K526" s="629"/>
      <c r="L526" s="642"/>
      <c r="M526" s="642"/>
      <c r="N526" s="640"/>
      <c r="O526" s="632" t="str">
        <f t="shared" si="96"/>
        <v/>
      </c>
      <c r="P526" s="640"/>
      <c r="Q526" s="643"/>
      <c r="R526" s="643"/>
      <c r="S526" s="634" t="str">
        <f t="shared" si="97"/>
        <v/>
      </c>
      <c r="T526" s="634" t="str">
        <f t="shared" si="98"/>
        <v/>
      </c>
      <c r="U526" s="644"/>
      <c r="V526" s="636" t="str">
        <f t="shared" si="99"/>
        <v xml:space="preserve"> </v>
      </c>
      <c r="W526" s="636" t="str">
        <f t="shared" si="100"/>
        <v xml:space="preserve"> </v>
      </c>
      <c r="X526" s="636" t="str">
        <f t="shared" si="101"/>
        <v/>
      </c>
      <c r="Y526" s="636" t="str">
        <f t="shared" si="102"/>
        <v xml:space="preserve"> </v>
      </c>
      <c r="Z526" s="636" t="str">
        <f t="shared" si="103"/>
        <v xml:space="preserve"> </v>
      </c>
      <c r="AA526" s="636" t="str">
        <f t="shared" si="104"/>
        <v xml:space="preserve"> </v>
      </c>
      <c r="AB526" s="637" t="str">
        <f t="shared" si="105"/>
        <v xml:space="preserve"> </v>
      </c>
      <c r="AH526" s="38">
        <f t="shared" si="106"/>
        <v>0</v>
      </c>
      <c r="AK526" s="38">
        <f t="shared" si="107"/>
        <v>0</v>
      </c>
    </row>
    <row r="527" spans="1:37" x14ac:dyDescent="0.25">
      <c r="A527" s="638"/>
      <c r="B527" s="639"/>
      <c r="C527" s="626"/>
      <c r="D527" s="638"/>
      <c r="E527" s="640"/>
      <c r="F527" s="640"/>
      <c r="G527" s="640"/>
      <c r="H527" s="624"/>
      <c r="I527" s="624"/>
      <c r="J527" s="629"/>
      <c r="K527" s="629"/>
      <c r="L527" s="642"/>
      <c r="M527" s="642"/>
      <c r="N527" s="640"/>
      <c r="O527" s="632" t="str">
        <f t="shared" si="96"/>
        <v/>
      </c>
      <c r="P527" s="640"/>
      <c r="Q527" s="643"/>
      <c r="R527" s="643"/>
      <c r="S527" s="634" t="str">
        <f t="shared" si="97"/>
        <v/>
      </c>
      <c r="T527" s="634" t="str">
        <f t="shared" si="98"/>
        <v/>
      </c>
      <c r="U527" s="644"/>
      <c r="V527" s="636" t="str">
        <f t="shared" si="99"/>
        <v xml:space="preserve"> </v>
      </c>
      <c r="W527" s="636" t="str">
        <f t="shared" si="100"/>
        <v xml:space="preserve"> </v>
      </c>
      <c r="X527" s="636" t="str">
        <f t="shared" si="101"/>
        <v/>
      </c>
      <c r="Y527" s="636" t="str">
        <f t="shared" si="102"/>
        <v xml:space="preserve"> </v>
      </c>
      <c r="Z527" s="636" t="str">
        <f t="shared" si="103"/>
        <v xml:space="preserve"> </v>
      </c>
      <c r="AA527" s="636" t="str">
        <f t="shared" si="104"/>
        <v xml:space="preserve"> </v>
      </c>
      <c r="AB527" s="637" t="str">
        <f t="shared" si="105"/>
        <v xml:space="preserve"> </v>
      </c>
      <c r="AH527" s="38">
        <f t="shared" si="106"/>
        <v>0</v>
      </c>
      <c r="AK527" s="38">
        <f t="shared" si="107"/>
        <v>0</v>
      </c>
    </row>
    <row r="528" spans="1:37" x14ac:dyDescent="0.25">
      <c r="A528" s="638"/>
      <c r="B528" s="639"/>
      <c r="C528" s="626"/>
      <c r="D528" s="638"/>
      <c r="E528" s="640"/>
      <c r="F528" s="640"/>
      <c r="G528" s="640"/>
      <c r="H528" s="624"/>
      <c r="I528" s="624"/>
      <c r="J528" s="629"/>
      <c r="K528" s="629"/>
      <c r="L528" s="642"/>
      <c r="M528" s="642"/>
      <c r="N528" s="640"/>
      <c r="O528" s="632" t="str">
        <f t="shared" si="96"/>
        <v/>
      </c>
      <c r="P528" s="640"/>
      <c r="Q528" s="643"/>
      <c r="R528" s="643"/>
      <c r="S528" s="634" t="str">
        <f t="shared" si="97"/>
        <v/>
      </c>
      <c r="T528" s="634" t="str">
        <f t="shared" si="98"/>
        <v/>
      </c>
      <c r="U528" s="644"/>
      <c r="V528" s="636" t="str">
        <f t="shared" si="99"/>
        <v xml:space="preserve"> </v>
      </c>
      <c r="W528" s="636" t="str">
        <f t="shared" si="100"/>
        <v xml:space="preserve"> </v>
      </c>
      <c r="X528" s="636" t="str">
        <f t="shared" si="101"/>
        <v/>
      </c>
      <c r="Y528" s="636" t="str">
        <f t="shared" si="102"/>
        <v xml:space="preserve"> </v>
      </c>
      <c r="Z528" s="636" t="str">
        <f t="shared" si="103"/>
        <v xml:space="preserve"> </v>
      </c>
      <c r="AA528" s="636" t="str">
        <f t="shared" si="104"/>
        <v xml:space="preserve"> </v>
      </c>
      <c r="AB528" s="637" t="str">
        <f t="shared" si="105"/>
        <v xml:space="preserve"> </v>
      </c>
      <c r="AH528" s="38">
        <f t="shared" si="106"/>
        <v>0</v>
      </c>
      <c r="AK528" s="38">
        <f t="shared" si="107"/>
        <v>0</v>
      </c>
    </row>
    <row r="529" spans="1:37" x14ac:dyDescent="0.25">
      <c r="A529" s="638"/>
      <c r="B529" s="639"/>
      <c r="C529" s="626"/>
      <c r="D529" s="638"/>
      <c r="E529" s="640"/>
      <c r="F529" s="640"/>
      <c r="G529" s="640"/>
      <c r="H529" s="624"/>
      <c r="I529" s="624"/>
      <c r="J529" s="629"/>
      <c r="K529" s="629"/>
      <c r="L529" s="642"/>
      <c r="M529" s="642"/>
      <c r="N529" s="640"/>
      <c r="O529" s="632" t="str">
        <f t="shared" si="96"/>
        <v/>
      </c>
      <c r="P529" s="640"/>
      <c r="Q529" s="643"/>
      <c r="R529" s="643"/>
      <c r="S529" s="634" t="str">
        <f t="shared" si="97"/>
        <v/>
      </c>
      <c r="T529" s="634" t="str">
        <f t="shared" si="98"/>
        <v/>
      </c>
      <c r="U529" s="644"/>
      <c r="V529" s="636" t="str">
        <f t="shared" si="99"/>
        <v xml:space="preserve"> </v>
      </c>
      <c r="W529" s="636" t="str">
        <f t="shared" si="100"/>
        <v xml:space="preserve"> </v>
      </c>
      <c r="X529" s="636" t="str">
        <f t="shared" si="101"/>
        <v/>
      </c>
      <c r="Y529" s="636" t="str">
        <f t="shared" si="102"/>
        <v xml:space="preserve"> </v>
      </c>
      <c r="Z529" s="636" t="str">
        <f t="shared" si="103"/>
        <v xml:space="preserve"> </v>
      </c>
      <c r="AA529" s="636" t="str">
        <f t="shared" si="104"/>
        <v xml:space="preserve"> </v>
      </c>
      <c r="AB529" s="637" t="str">
        <f t="shared" si="105"/>
        <v xml:space="preserve"> </v>
      </c>
      <c r="AH529" s="38">
        <f t="shared" si="106"/>
        <v>0</v>
      </c>
      <c r="AK529" s="38">
        <f t="shared" si="107"/>
        <v>0</v>
      </c>
    </row>
    <row r="530" spans="1:37" x14ac:dyDescent="0.25">
      <c r="A530" s="638"/>
      <c r="B530" s="639"/>
      <c r="C530" s="626"/>
      <c r="D530" s="638"/>
      <c r="E530" s="640"/>
      <c r="F530" s="640"/>
      <c r="G530" s="640"/>
      <c r="H530" s="624"/>
      <c r="I530" s="624"/>
      <c r="J530" s="629"/>
      <c r="K530" s="629"/>
      <c r="L530" s="642"/>
      <c r="M530" s="642"/>
      <c r="N530" s="640"/>
      <c r="O530" s="632" t="str">
        <f t="shared" si="96"/>
        <v/>
      </c>
      <c r="P530" s="640"/>
      <c r="Q530" s="643"/>
      <c r="R530" s="643"/>
      <c r="S530" s="634" t="str">
        <f t="shared" si="97"/>
        <v/>
      </c>
      <c r="T530" s="634" t="str">
        <f t="shared" si="98"/>
        <v/>
      </c>
      <c r="U530" s="644"/>
      <c r="V530" s="636" t="str">
        <f t="shared" si="99"/>
        <v xml:space="preserve"> </v>
      </c>
      <c r="W530" s="636" t="str">
        <f t="shared" si="100"/>
        <v xml:space="preserve"> </v>
      </c>
      <c r="X530" s="636" t="str">
        <f t="shared" si="101"/>
        <v/>
      </c>
      <c r="Y530" s="636" t="str">
        <f t="shared" si="102"/>
        <v xml:space="preserve"> </v>
      </c>
      <c r="Z530" s="636" t="str">
        <f t="shared" si="103"/>
        <v xml:space="preserve"> </v>
      </c>
      <c r="AA530" s="636" t="str">
        <f t="shared" si="104"/>
        <v xml:space="preserve"> </v>
      </c>
      <c r="AB530" s="637" t="str">
        <f t="shared" si="105"/>
        <v xml:space="preserve"> </v>
      </c>
      <c r="AH530" s="38">
        <f t="shared" si="106"/>
        <v>0</v>
      </c>
      <c r="AK530" s="38">
        <f t="shared" si="107"/>
        <v>0</v>
      </c>
    </row>
    <row r="531" spans="1:37" x14ac:dyDescent="0.25">
      <c r="A531" s="638"/>
      <c r="B531" s="639"/>
      <c r="C531" s="626"/>
      <c r="D531" s="638"/>
      <c r="E531" s="640"/>
      <c r="F531" s="640"/>
      <c r="G531" s="640"/>
      <c r="H531" s="624"/>
      <c r="I531" s="624"/>
      <c r="J531" s="629"/>
      <c r="K531" s="629"/>
      <c r="L531" s="642"/>
      <c r="M531" s="642"/>
      <c r="N531" s="640"/>
      <c r="O531" s="632" t="str">
        <f t="shared" si="96"/>
        <v/>
      </c>
      <c r="P531" s="640"/>
      <c r="Q531" s="643"/>
      <c r="R531" s="643"/>
      <c r="S531" s="634" t="str">
        <f t="shared" si="97"/>
        <v/>
      </c>
      <c r="T531" s="634" t="str">
        <f t="shared" si="98"/>
        <v/>
      </c>
      <c r="U531" s="644"/>
      <c r="V531" s="636" t="str">
        <f t="shared" si="99"/>
        <v xml:space="preserve"> </v>
      </c>
      <c r="W531" s="636" t="str">
        <f t="shared" si="100"/>
        <v xml:space="preserve"> </v>
      </c>
      <c r="X531" s="636" t="str">
        <f t="shared" si="101"/>
        <v/>
      </c>
      <c r="Y531" s="636" t="str">
        <f t="shared" si="102"/>
        <v xml:space="preserve"> </v>
      </c>
      <c r="Z531" s="636" t="str">
        <f t="shared" si="103"/>
        <v xml:space="preserve"> </v>
      </c>
      <c r="AA531" s="636" t="str">
        <f t="shared" si="104"/>
        <v xml:space="preserve"> </v>
      </c>
      <c r="AB531" s="637" t="str">
        <f t="shared" si="105"/>
        <v xml:space="preserve"> </v>
      </c>
      <c r="AH531" s="38">
        <f t="shared" si="106"/>
        <v>0</v>
      </c>
      <c r="AK531" s="38">
        <f t="shared" si="107"/>
        <v>0</v>
      </c>
    </row>
    <row r="532" spans="1:37" x14ac:dyDescent="0.25">
      <c r="A532" s="638"/>
      <c r="B532" s="639"/>
      <c r="C532" s="626"/>
      <c r="D532" s="638"/>
      <c r="E532" s="640"/>
      <c r="F532" s="640"/>
      <c r="G532" s="640"/>
      <c r="H532" s="624"/>
      <c r="I532" s="624"/>
      <c r="J532" s="629"/>
      <c r="K532" s="629"/>
      <c r="L532" s="642"/>
      <c r="M532" s="642"/>
      <c r="N532" s="640"/>
      <c r="O532" s="632" t="str">
        <f t="shared" si="96"/>
        <v/>
      </c>
      <c r="P532" s="640"/>
      <c r="Q532" s="643"/>
      <c r="R532" s="643"/>
      <c r="S532" s="634" t="str">
        <f t="shared" si="97"/>
        <v/>
      </c>
      <c r="T532" s="634" t="str">
        <f t="shared" si="98"/>
        <v/>
      </c>
      <c r="U532" s="644"/>
      <c r="V532" s="636" t="str">
        <f t="shared" si="99"/>
        <v xml:space="preserve"> </v>
      </c>
      <c r="W532" s="636" t="str">
        <f t="shared" si="100"/>
        <v xml:space="preserve"> </v>
      </c>
      <c r="X532" s="636" t="str">
        <f t="shared" si="101"/>
        <v/>
      </c>
      <c r="Y532" s="636" t="str">
        <f t="shared" si="102"/>
        <v xml:space="preserve"> </v>
      </c>
      <c r="Z532" s="636" t="str">
        <f t="shared" si="103"/>
        <v xml:space="preserve"> </v>
      </c>
      <c r="AA532" s="636" t="str">
        <f t="shared" si="104"/>
        <v xml:space="preserve"> </v>
      </c>
      <c r="AB532" s="637" t="str">
        <f t="shared" si="105"/>
        <v xml:space="preserve"> </v>
      </c>
      <c r="AH532" s="38">
        <f t="shared" si="106"/>
        <v>0</v>
      </c>
      <c r="AK532" s="38">
        <f t="shared" si="107"/>
        <v>0</v>
      </c>
    </row>
    <row r="533" spans="1:37" x14ac:dyDescent="0.25">
      <c r="A533" s="638"/>
      <c r="B533" s="639"/>
      <c r="C533" s="626"/>
      <c r="D533" s="638"/>
      <c r="E533" s="640"/>
      <c r="F533" s="640"/>
      <c r="G533" s="640"/>
      <c r="H533" s="624"/>
      <c r="I533" s="624"/>
      <c r="J533" s="629"/>
      <c r="K533" s="629"/>
      <c r="L533" s="642"/>
      <c r="M533" s="642"/>
      <c r="N533" s="640"/>
      <c r="O533" s="632" t="str">
        <f t="shared" si="96"/>
        <v/>
      </c>
      <c r="P533" s="640"/>
      <c r="Q533" s="643"/>
      <c r="R533" s="643"/>
      <c r="S533" s="634" t="str">
        <f t="shared" si="97"/>
        <v/>
      </c>
      <c r="T533" s="634" t="str">
        <f t="shared" si="98"/>
        <v/>
      </c>
      <c r="U533" s="644"/>
      <c r="V533" s="636" t="str">
        <f t="shared" si="99"/>
        <v xml:space="preserve"> </v>
      </c>
      <c r="W533" s="636" t="str">
        <f t="shared" si="100"/>
        <v xml:space="preserve"> </v>
      </c>
      <c r="X533" s="636" t="str">
        <f t="shared" si="101"/>
        <v/>
      </c>
      <c r="Y533" s="636" t="str">
        <f t="shared" si="102"/>
        <v xml:space="preserve"> </v>
      </c>
      <c r="Z533" s="636" t="str">
        <f t="shared" si="103"/>
        <v xml:space="preserve"> </v>
      </c>
      <c r="AA533" s="636" t="str">
        <f t="shared" si="104"/>
        <v xml:space="preserve"> </v>
      </c>
      <c r="AB533" s="637" t="str">
        <f t="shared" si="105"/>
        <v xml:space="preserve"> </v>
      </c>
      <c r="AH533" s="38">
        <f t="shared" si="106"/>
        <v>0</v>
      </c>
      <c r="AK533" s="38">
        <f t="shared" si="107"/>
        <v>0</v>
      </c>
    </row>
    <row r="534" spans="1:37" x14ac:dyDescent="0.25">
      <c r="A534" s="638"/>
      <c r="B534" s="639"/>
      <c r="C534" s="626"/>
      <c r="D534" s="638"/>
      <c r="E534" s="640"/>
      <c r="F534" s="640"/>
      <c r="G534" s="640"/>
      <c r="H534" s="624"/>
      <c r="I534" s="624"/>
      <c r="J534" s="629"/>
      <c r="K534" s="629"/>
      <c r="L534" s="642"/>
      <c r="M534" s="642"/>
      <c r="N534" s="640"/>
      <c r="O534" s="632" t="str">
        <f t="shared" si="96"/>
        <v/>
      </c>
      <c r="P534" s="640"/>
      <c r="Q534" s="643"/>
      <c r="R534" s="643"/>
      <c r="S534" s="634" t="str">
        <f t="shared" si="97"/>
        <v/>
      </c>
      <c r="T534" s="634" t="str">
        <f t="shared" si="98"/>
        <v/>
      </c>
      <c r="U534" s="644"/>
      <c r="V534" s="636" t="str">
        <f t="shared" si="99"/>
        <v xml:space="preserve"> </v>
      </c>
      <c r="W534" s="636" t="str">
        <f t="shared" si="100"/>
        <v xml:space="preserve"> </v>
      </c>
      <c r="X534" s="636" t="str">
        <f t="shared" si="101"/>
        <v/>
      </c>
      <c r="Y534" s="636" t="str">
        <f t="shared" si="102"/>
        <v xml:space="preserve"> </v>
      </c>
      <c r="Z534" s="636" t="str">
        <f t="shared" si="103"/>
        <v xml:space="preserve"> </v>
      </c>
      <c r="AA534" s="636" t="str">
        <f t="shared" si="104"/>
        <v xml:space="preserve"> </v>
      </c>
      <c r="AB534" s="637" t="str">
        <f t="shared" si="105"/>
        <v xml:space="preserve"> </v>
      </c>
      <c r="AH534" s="38">
        <f t="shared" si="106"/>
        <v>0</v>
      </c>
      <c r="AK534" s="38">
        <f t="shared" si="107"/>
        <v>0</v>
      </c>
    </row>
    <row r="535" spans="1:37" x14ac:dyDescent="0.25">
      <c r="A535" s="638"/>
      <c r="B535" s="639"/>
      <c r="C535" s="626"/>
      <c r="D535" s="638"/>
      <c r="E535" s="640"/>
      <c r="F535" s="640"/>
      <c r="G535" s="640"/>
      <c r="H535" s="624"/>
      <c r="I535" s="624"/>
      <c r="J535" s="629"/>
      <c r="K535" s="629"/>
      <c r="L535" s="642"/>
      <c r="M535" s="642"/>
      <c r="N535" s="640"/>
      <c r="O535" s="632" t="str">
        <f t="shared" si="96"/>
        <v/>
      </c>
      <c r="P535" s="640"/>
      <c r="Q535" s="643"/>
      <c r="R535" s="643"/>
      <c r="S535" s="634" t="str">
        <f t="shared" si="97"/>
        <v/>
      </c>
      <c r="T535" s="634" t="str">
        <f t="shared" si="98"/>
        <v/>
      </c>
      <c r="U535" s="644"/>
      <c r="V535" s="636" t="str">
        <f t="shared" si="99"/>
        <v xml:space="preserve"> </v>
      </c>
      <c r="W535" s="636" t="str">
        <f t="shared" si="100"/>
        <v xml:space="preserve"> </v>
      </c>
      <c r="X535" s="636" t="str">
        <f t="shared" si="101"/>
        <v/>
      </c>
      <c r="Y535" s="636" t="str">
        <f t="shared" si="102"/>
        <v xml:space="preserve"> </v>
      </c>
      <c r="Z535" s="636" t="str">
        <f t="shared" si="103"/>
        <v xml:space="preserve"> </v>
      </c>
      <c r="AA535" s="636" t="str">
        <f t="shared" si="104"/>
        <v xml:space="preserve"> </v>
      </c>
      <c r="AB535" s="637" t="str">
        <f t="shared" si="105"/>
        <v xml:space="preserve"> </v>
      </c>
      <c r="AH535" s="38">
        <f t="shared" si="106"/>
        <v>0</v>
      </c>
      <c r="AK535" s="38">
        <f t="shared" si="107"/>
        <v>0</v>
      </c>
    </row>
    <row r="536" spans="1:37" x14ac:dyDescent="0.25">
      <c r="A536" s="638"/>
      <c r="B536" s="639"/>
      <c r="C536" s="626"/>
      <c r="D536" s="638"/>
      <c r="E536" s="640"/>
      <c r="F536" s="640"/>
      <c r="G536" s="640"/>
      <c r="H536" s="624"/>
      <c r="I536" s="624"/>
      <c r="J536" s="629"/>
      <c r="K536" s="629"/>
      <c r="L536" s="642"/>
      <c r="M536" s="642"/>
      <c r="N536" s="640"/>
      <c r="O536" s="632" t="str">
        <f t="shared" si="96"/>
        <v/>
      </c>
      <c r="P536" s="640"/>
      <c r="Q536" s="643"/>
      <c r="R536" s="643"/>
      <c r="S536" s="634" t="str">
        <f t="shared" si="97"/>
        <v/>
      </c>
      <c r="T536" s="634" t="str">
        <f t="shared" si="98"/>
        <v/>
      </c>
      <c r="U536" s="644"/>
      <c r="V536" s="636" t="str">
        <f t="shared" si="99"/>
        <v xml:space="preserve"> </v>
      </c>
      <c r="W536" s="636" t="str">
        <f t="shared" si="100"/>
        <v xml:space="preserve"> </v>
      </c>
      <c r="X536" s="636" t="str">
        <f t="shared" si="101"/>
        <v/>
      </c>
      <c r="Y536" s="636" t="str">
        <f t="shared" si="102"/>
        <v xml:space="preserve"> </v>
      </c>
      <c r="Z536" s="636" t="str">
        <f t="shared" si="103"/>
        <v xml:space="preserve"> </v>
      </c>
      <c r="AA536" s="636" t="str">
        <f t="shared" si="104"/>
        <v xml:space="preserve"> </v>
      </c>
      <c r="AB536" s="637" t="str">
        <f t="shared" si="105"/>
        <v xml:space="preserve"> </v>
      </c>
      <c r="AH536" s="38">
        <f t="shared" si="106"/>
        <v>0</v>
      </c>
      <c r="AK536" s="38">
        <f t="shared" si="107"/>
        <v>0</v>
      </c>
    </row>
    <row r="537" spans="1:37" x14ac:dyDescent="0.25">
      <c r="A537" s="638"/>
      <c r="B537" s="639"/>
      <c r="C537" s="626"/>
      <c r="D537" s="638"/>
      <c r="E537" s="640"/>
      <c r="F537" s="640"/>
      <c r="G537" s="640"/>
      <c r="H537" s="624"/>
      <c r="I537" s="624"/>
      <c r="J537" s="629"/>
      <c r="K537" s="629"/>
      <c r="L537" s="642"/>
      <c r="M537" s="642"/>
      <c r="N537" s="640"/>
      <c r="O537" s="632" t="str">
        <f t="shared" si="96"/>
        <v/>
      </c>
      <c r="P537" s="640"/>
      <c r="Q537" s="643"/>
      <c r="R537" s="643"/>
      <c r="S537" s="634" t="str">
        <f t="shared" si="97"/>
        <v/>
      </c>
      <c r="T537" s="634" t="str">
        <f t="shared" si="98"/>
        <v/>
      </c>
      <c r="U537" s="644"/>
      <c r="V537" s="636" t="str">
        <f t="shared" si="99"/>
        <v xml:space="preserve"> </v>
      </c>
      <c r="W537" s="636" t="str">
        <f t="shared" si="100"/>
        <v xml:space="preserve"> </v>
      </c>
      <c r="X537" s="636" t="str">
        <f t="shared" si="101"/>
        <v/>
      </c>
      <c r="Y537" s="636" t="str">
        <f t="shared" si="102"/>
        <v xml:space="preserve"> </v>
      </c>
      <c r="Z537" s="636" t="str">
        <f t="shared" si="103"/>
        <v xml:space="preserve"> </v>
      </c>
      <c r="AA537" s="636" t="str">
        <f t="shared" si="104"/>
        <v xml:space="preserve"> </v>
      </c>
      <c r="AB537" s="637" t="str">
        <f t="shared" si="105"/>
        <v xml:space="preserve"> </v>
      </c>
      <c r="AH537" s="38">
        <f t="shared" si="106"/>
        <v>0</v>
      </c>
      <c r="AK537" s="38">
        <f t="shared" si="107"/>
        <v>0</v>
      </c>
    </row>
    <row r="538" spans="1:37" x14ac:dyDescent="0.25">
      <c r="A538" s="638"/>
      <c r="B538" s="639"/>
      <c r="C538" s="626"/>
      <c r="D538" s="638"/>
      <c r="E538" s="640"/>
      <c r="F538" s="640"/>
      <c r="G538" s="640"/>
      <c r="H538" s="624"/>
      <c r="I538" s="624"/>
      <c r="J538" s="629"/>
      <c r="K538" s="629"/>
      <c r="L538" s="642"/>
      <c r="M538" s="642"/>
      <c r="N538" s="640"/>
      <c r="O538" s="632" t="str">
        <f t="shared" si="96"/>
        <v/>
      </c>
      <c r="P538" s="640"/>
      <c r="Q538" s="643"/>
      <c r="R538" s="643"/>
      <c r="S538" s="634" t="str">
        <f t="shared" si="97"/>
        <v/>
      </c>
      <c r="T538" s="634" t="str">
        <f t="shared" si="98"/>
        <v/>
      </c>
      <c r="U538" s="644"/>
      <c r="V538" s="636" t="str">
        <f t="shared" si="99"/>
        <v xml:space="preserve"> </v>
      </c>
      <c r="W538" s="636" t="str">
        <f t="shared" si="100"/>
        <v xml:space="preserve"> </v>
      </c>
      <c r="X538" s="636" t="str">
        <f t="shared" si="101"/>
        <v/>
      </c>
      <c r="Y538" s="636" t="str">
        <f t="shared" si="102"/>
        <v xml:space="preserve"> </v>
      </c>
      <c r="Z538" s="636" t="str">
        <f t="shared" si="103"/>
        <v xml:space="preserve"> </v>
      </c>
      <c r="AA538" s="636" t="str">
        <f t="shared" si="104"/>
        <v xml:space="preserve"> </v>
      </c>
      <c r="AB538" s="637" t="str">
        <f t="shared" si="105"/>
        <v xml:space="preserve"> </v>
      </c>
      <c r="AH538" s="38">
        <f t="shared" si="106"/>
        <v>0</v>
      </c>
      <c r="AK538" s="38">
        <f t="shared" si="107"/>
        <v>0</v>
      </c>
    </row>
    <row r="539" spans="1:37" x14ac:dyDescent="0.25">
      <c r="A539" s="638"/>
      <c r="B539" s="639"/>
      <c r="C539" s="626"/>
      <c r="D539" s="638"/>
      <c r="E539" s="640"/>
      <c r="F539" s="640"/>
      <c r="G539" s="640"/>
      <c r="H539" s="624"/>
      <c r="I539" s="624"/>
      <c r="J539" s="629"/>
      <c r="K539" s="629"/>
      <c r="L539" s="642"/>
      <c r="M539" s="642"/>
      <c r="N539" s="640"/>
      <c r="O539" s="632" t="str">
        <f t="shared" si="96"/>
        <v/>
      </c>
      <c r="P539" s="640"/>
      <c r="Q539" s="643"/>
      <c r="R539" s="643"/>
      <c r="S539" s="634" t="str">
        <f t="shared" si="97"/>
        <v/>
      </c>
      <c r="T539" s="634" t="str">
        <f t="shared" si="98"/>
        <v/>
      </c>
      <c r="U539" s="644"/>
      <c r="V539" s="636" t="str">
        <f t="shared" si="99"/>
        <v xml:space="preserve"> </v>
      </c>
      <c r="W539" s="636" t="str">
        <f t="shared" si="100"/>
        <v xml:space="preserve"> </v>
      </c>
      <c r="X539" s="636" t="str">
        <f t="shared" si="101"/>
        <v/>
      </c>
      <c r="Y539" s="636" t="str">
        <f t="shared" si="102"/>
        <v xml:space="preserve"> </v>
      </c>
      <c r="Z539" s="636" t="str">
        <f t="shared" si="103"/>
        <v xml:space="preserve"> </v>
      </c>
      <c r="AA539" s="636" t="str">
        <f t="shared" si="104"/>
        <v xml:space="preserve"> </v>
      </c>
      <c r="AB539" s="637" t="str">
        <f t="shared" si="105"/>
        <v xml:space="preserve"> </v>
      </c>
      <c r="AH539" s="38">
        <f t="shared" si="106"/>
        <v>0</v>
      </c>
      <c r="AK539" s="38">
        <f t="shared" si="107"/>
        <v>0</v>
      </c>
    </row>
    <row r="540" spans="1:37" x14ac:dyDescent="0.25">
      <c r="A540" s="638"/>
      <c r="B540" s="639"/>
      <c r="C540" s="626"/>
      <c r="D540" s="638"/>
      <c r="E540" s="640"/>
      <c r="F540" s="640"/>
      <c r="G540" s="640"/>
      <c r="H540" s="624"/>
      <c r="I540" s="624"/>
      <c r="J540" s="629"/>
      <c r="K540" s="629"/>
      <c r="L540" s="642"/>
      <c r="M540" s="642"/>
      <c r="N540" s="640"/>
      <c r="O540" s="632" t="str">
        <f t="shared" si="96"/>
        <v/>
      </c>
      <c r="P540" s="640"/>
      <c r="Q540" s="643"/>
      <c r="R540" s="643"/>
      <c r="S540" s="634" t="str">
        <f t="shared" si="97"/>
        <v/>
      </c>
      <c r="T540" s="634" t="str">
        <f t="shared" si="98"/>
        <v/>
      </c>
      <c r="U540" s="644"/>
      <c r="V540" s="636" t="str">
        <f t="shared" si="99"/>
        <v xml:space="preserve"> </v>
      </c>
      <c r="W540" s="636" t="str">
        <f t="shared" si="100"/>
        <v xml:space="preserve"> </v>
      </c>
      <c r="X540" s="636" t="str">
        <f t="shared" si="101"/>
        <v/>
      </c>
      <c r="Y540" s="636" t="str">
        <f t="shared" si="102"/>
        <v xml:space="preserve"> </v>
      </c>
      <c r="Z540" s="636" t="str">
        <f t="shared" si="103"/>
        <v xml:space="preserve"> </v>
      </c>
      <c r="AA540" s="636" t="str">
        <f t="shared" si="104"/>
        <v xml:space="preserve"> </v>
      </c>
      <c r="AB540" s="637" t="str">
        <f t="shared" si="105"/>
        <v xml:space="preserve"> </v>
      </c>
      <c r="AH540" s="38">
        <f t="shared" si="106"/>
        <v>0</v>
      </c>
      <c r="AK540" s="38">
        <f t="shared" si="107"/>
        <v>0</v>
      </c>
    </row>
    <row r="541" spans="1:37" x14ac:dyDescent="0.25">
      <c r="A541" s="638"/>
      <c r="B541" s="639"/>
      <c r="C541" s="626"/>
      <c r="D541" s="638"/>
      <c r="E541" s="640"/>
      <c r="F541" s="640"/>
      <c r="G541" s="640"/>
      <c r="H541" s="624"/>
      <c r="I541" s="624"/>
      <c r="J541" s="629"/>
      <c r="K541" s="629"/>
      <c r="L541" s="642"/>
      <c r="M541" s="642"/>
      <c r="N541" s="640"/>
      <c r="O541" s="632" t="str">
        <f t="shared" si="96"/>
        <v/>
      </c>
      <c r="P541" s="640"/>
      <c r="Q541" s="643"/>
      <c r="R541" s="643"/>
      <c r="S541" s="634" t="str">
        <f t="shared" si="97"/>
        <v/>
      </c>
      <c r="T541" s="634" t="str">
        <f t="shared" si="98"/>
        <v/>
      </c>
      <c r="U541" s="644"/>
      <c r="V541" s="636" t="str">
        <f t="shared" si="99"/>
        <v xml:space="preserve"> </v>
      </c>
      <c r="W541" s="636" t="str">
        <f t="shared" si="100"/>
        <v xml:space="preserve"> </v>
      </c>
      <c r="X541" s="636" t="str">
        <f t="shared" si="101"/>
        <v/>
      </c>
      <c r="Y541" s="636" t="str">
        <f t="shared" si="102"/>
        <v xml:space="preserve"> </v>
      </c>
      <c r="Z541" s="636" t="str">
        <f t="shared" si="103"/>
        <v xml:space="preserve"> </v>
      </c>
      <c r="AA541" s="636" t="str">
        <f t="shared" si="104"/>
        <v xml:space="preserve"> </v>
      </c>
      <c r="AB541" s="637" t="str">
        <f t="shared" si="105"/>
        <v xml:space="preserve"> </v>
      </c>
      <c r="AH541" s="38">
        <f t="shared" si="106"/>
        <v>0</v>
      </c>
      <c r="AK541" s="38">
        <f t="shared" si="107"/>
        <v>0</v>
      </c>
    </row>
    <row r="542" spans="1:37" x14ac:dyDescent="0.25">
      <c r="A542" s="638"/>
      <c r="B542" s="639"/>
      <c r="C542" s="626"/>
      <c r="D542" s="638"/>
      <c r="E542" s="640"/>
      <c r="F542" s="640"/>
      <c r="G542" s="640"/>
      <c r="H542" s="624"/>
      <c r="I542" s="624"/>
      <c r="J542" s="629"/>
      <c r="K542" s="629"/>
      <c r="L542" s="642"/>
      <c r="M542" s="642"/>
      <c r="N542" s="640"/>
      <c r="O542" s="632" t="str">
        <f t="shared" si="96"/>
        <v/>
      </c>
      <c r="P542" s="640"/>
      <c r="Q542" s="643"/>
      <c r="R542" s="643"/>
      <c r="S542" s="634" t="str">
        <f t="shared" si="97"/>
        <v/>
      </c>
      <c r="T542" s="634" t="str">
        <f t="shared" si="98"/>
        <v/>
      </c>
      <c r="U542" s="644"/>
      <c r="V542" s="636" t="str">
        <f t="shared" si="99"/>
        <v xml:space="preserve"> </v>
      </c>
      <c r="W542" s="636" t="str">
        <f t="shared" si="100"/>
        <v xml:space="preserve"> </v>
      </c>
      <c r="X542" s="636" t="str">
        <f t="shared" si="101"/>
        <v/>
      </c>
      <c r="Y542" s="636" t="str">
        <f t="shared" si="102"/>
        <v xml:space="preserve"> </v>
      </c>
      <c r="Z542" s="636" t="str">
        <f t="shared" si="103"/>
        <v xml:space="preserve"> </v>
      </c>
      <c r="AA542" s="636" t="str">
        <f t="shared" si="104"/>
        <v xml:space="preserve"> </v>
      </c>
      <c r="AB542" s="637" t="str">
        <f t="shared" si="105"/>
        <v xml:space="preserve"> </v>
      </c>
      <c r="AH542" s="38">
        <f t="shared" si="106"/>
        <v>0</v>
      </c>
      <c r="AK542" s="38">
        <f t="shared" si="107"/>
        <v>0</v>
      </c>
    </row>
    <row r="543" spans="1:37" x14ac:dyDescent="0.25">
      <c r="A543" s="638"/>
      <c r="B543" s="639"/>
      <c r="C543" s="626"/>
      <c r="D543" s="638"/>
      <c r="E543" s="640"/>
      <c r="F543" s="640"/>
      <c r="G543" s="640"/>
      <c r="H543" s="624"/>
      <c r="I543" s="624"/>
      <c r="J543" s="629"/>
      <c r="K543" s="629"/>
      <c r="L543" s="642"/>
      <c r="M543" s="642"/>
      <c r="N543" s="640"/>
      <c r="O543" s="632" t="str">
        <f t="shared" si="96"/>
        <v/>
      </c>
      <c r="P543" s="640"/>
      <c r="Q543" s="643"/>
      <c r="R543" s="643"/>
      <c r="S543" s="634" t="str">
        <f t="shared" si="97"/>
        <v/>
      </c>
      <c r="T543" s="634" t="str">
        <f t="shared" si="98"/>
        <v/>
      </c>
      <c r="U543" s="644"/>
      <c r="V543" s="636" t="str">
        <f t="shared" si="99"/>
        <v xml:space="preserve"> </v>
      </c>
      <c r="W543" s="636" t="str">
        <f t="shared" si="100"/>
        <v xml:space="preserve"> </v>
      </c>
      <c r="X543" s="636" t="str">
        <f t="shared" si="101"/>
        <v/>
      </c>
      <c r="Y543" s="636" t="str">
        <f t="shared" si="102"/>
        <v xml:space="preserve"> </v>
      </c>
      <c r="Z543" s="636" t="str">
        <f t="shared" si="103"/>
        <v xml:space="preserve"> </v>
      </c>
      <c r="AA543" s="636" t="str">
        <f t="shared" si="104"/>
        <v xml:space="preserve"> </v>
      </c>
      <c r="AB543" s="637" t="str">
        <f t="shared" si="105"/>
        <v xml:space="preserve"> </v>
      </c>
      <c r="AH543" s="38">
        <f t="shared" si="106"/>
        <v>0</v>
      </c>
      <c r="AK543" s="38">
        <f t="shared" si="107"/>
        <v>0</v>
      </c>
    </row>
    <row r="544" spans="1:37" x14ac:dyDescent="0.25">
      <c r="A544" s="638"/>
      <c r="B544" s="639"/>
      <c r="C544" s="626"/>
      <c r="D544" s="638"/>
      <c r="E544" s="640"/>
      <c r="F544" s="640"/>
      <c r="G544" s="640"/>
      <c r="H544" s="624"/>
      <c r="I544" s="624"/>
      <c r="J544" s="629"/>
      <c r="K544" s="629"/>
      <c r="L544" s="642"/>
      <c r="M544" s="642"/>
      <c r="N544" s="640"/>
      <c r="O544" s="632" t="str">
        <f t="shared" si="96"/>
        <v/>
      </c>
      <c r="P544" s="640"/>
      <c r="Q544" s="643"/>
      <c r="R544" s="643"/>
      <c r="S544" s="634" t="str">
        <f t="shared" si="97"/>
        <v/>
      </c>
      <c r="T544" s="634" t="str">
        <f t="shared" si="98"/>
        <v/>
      </c>
      <c r="U544" s="644"/>
      <c r="V544" s="636" t="str">
        <f t="shared" si="99"/>
        <v xml:space="preserve"> </v>
      </c>
      <c r="W544" s="636" t="str">
        <f t="shared" si="100"/>
        <v xml:space="preserve"> </v>
      </c>
      <c r="X544" s="636" t="str">
        <f t="shared" si="101"/>
        <v/>
      </c>
      <c r="Y544" s="636" t="str">
        <f t="shared" si="102"/>
        <v xml:space="preserve"> </v>
      </c>
      <c r="Z544" s="636" t="str">
        <f t="shared" si="103"/>
        <v xml:space="preserve"> </v>
      </c>
      <c r="AA544" s="636" t="str">
        <f t="shared" si="104"/>
        <v xml:space="preserve"> </v>
      </c>
      <c r="AB544" s="637" t="str">
        <f t="shared" si="105"/>
        <v xml:space="preserve"> </v>
      </c>
      <c r="AH544" s="38">
        <f t="shared" si="106"/>
        <v>0</v>
      </c>
      <c r="AK544" s="38">
        <f t="shared" si="107"/>
        <v>0</v>
      </c>
    </row>
    <row r="545" spans="1:37" x14ac:dyDescent="0.25">
      <c r="A545" s="638"/>
      <c r="B545" s="639"/>
      <c r="C545" s="626"/>
      <c r="D545" s="638"/>
      <c r="E545" s="640"/>
      <c r="F545" s="640"/>
      <c r="G545" s="640"/>
      <c r="H545" s="624"/>
      <c r="I545" s="624"/>
      <c r="J545" s="629"/>
      <c r="K545" s="629"/>
      <c r="L545" s="642"/>
      <c r="M545" s="642"/>
      <c r="N545" s="640"/>
      <c r="O545" s="632" t="str">
        <f t="shared" si="96"/>
        <v/>
      </c>
      <c r="P545" s="640"/>
      <c r="Q545" s="643"/>
      <c r="R545" s="643"/>
      <c r="S545" s="634" t="str">
        <f t="shared" si="97"/>
        <v/>
      </c>
      <c r="T545" s="634" t="str">
        <f t="shared" si="98"/>
        <v/>
      </c>
      <c r="U545" s="644"/>
      <c r="V545" s="636" t="str">
        <f t="shared" si="99"/>
        <v xml:space="preserve"> </v>
      </c>
      <c r="W545" s="636" t="str">
        <f t="shared" si="100"/>
        <v xml:space="preserve"> </v>
      </c>
      <c r="X545" s="636" t="str">
        <f t="shared" si="101"/>
        <v/>
      </c>
      <c r="Y545" s="636" t="str">
        <f t="shared" si="102"/>
        <v xml:space="preserve"> </v>
      </c>
      <c r="Z545" s="636" t="str">
        <f t="shared" si="103"/>
        <v xml:space="preserve"> </v>
      </c>
      <c r="AA545" s="636" t="str">
        <f t="shared" si="104"/>
        <v xml:space="preserve"> </v>
      </c>
      <c r="AB545" s="637" t="str">
        <f t="shared" si="105"/>
        <v xml:space="preserve"> </v>
      </c>
      <c r="AH545" s="38">
        <f t="shared" si="106"/>
        <v>0</v>
      </c>
      <c r="AK545" s="38">
        <f t="shared" si="107"/>
        <v>0</v>
      </c>
    </row>
    <row r="546" spans="1:37" x14ac:dyDescent="0.25">
      <c r="A546" s="638"/>
      <c r="B546" s="639"/>
      <c r="C546" s="626"/>
      <c r="D546" s="638"/>
      <c r="E546" s="640"/>
      <c r="F546" s="640"/>
      <c r="G546" s="640"/>
      <c r="H546" s="624"/>
      <c r="I546" s="624"/>
      <c r="J546" s="629"/>
      <c r="K546" s="629"/>
      <c r="L546" s="642"/>
      <c r="M546" s="642"/>
      <c r="N546" s="640"/>
      <c r="O546" s="632" t="str">
        <f t="shared" si="96"/>
        <v/>
      </c>
      <c r="P546" s="640"/>
      <c r="Q546" s="643"/>
      <c r="R546" s="643"/>
      <c r="S546" s="634" t="str">
        <f t="shared" si="97"/>
        <v/>
      </c>
      <c r="T546" s="634" t="str">
        <f t="shared" si="98"/>
        <v/>
      </c>
      <c r="U546" s="644"/>
      <c r="V546" s="636" t="str">
        <f t="shared" si="99"/>
        <v xml:space="preserve"> </v>
      </c>
      <c r="W546" s="636" t="str">
        <f t="shared" si="100"/>
        <v xml:space="preserve"> </v>
      </c>
      <c r="X546" s="636" t="str">
        <f t="shared" si="101"/>
        <v/>
      </c>
      <c r="Y546" s="636" t="str">
        <f t="shared" si="102"/>
        <v xml:space="preserve"> </v>
      </c>
      <c r="Z546" s="636" t="str">
        <f t="shared" si="103"/>
        <v xml:space="preserve"> </v>
      </c>
      <c r="AA546" s="636" t="str">
        <f t="shared" si="104"/>
        <v xml:space="preserve"> </v>
      </c>
      <c r="AB546" s="637" t="str">
        <f t="shared" si="105"/>
        <v xml:space="preserve"> </v>
      </c>
      <c r="AH546" s="38">
        <f t="shared" si="106"/>
        <v>0</v>
      </c>
      <c r="AK546" s="38">
        <f t="shared" si="107"/>
        <v>0</v>
      </c>
    </row>
    <row r="547" spans="1:37" x14ac:dyDescent="0.25">
      <c r="A547" s="638"/>
      <c r="B547" s="639"/>
      <c r="C547" s="626"/>
      <c r="D547" s="638"/>
      <c r="E547" s="640"/>
      <c r="F547" s="640"/>
      <c r="G547" s="640"/>
      <c r="H547" s="624"/>
      <c r="I547" s="624"/>
      <c r="J547" s="629"/>
      <c r="K547" s="629"/>
      <c r="L547" s="642"/>
      <c r="M547" s="642"/>
      <c r="N547" s="640"/>
      <c r="O547" s="632" t="str">
        <f t="shared" si="96"/>
        <v/>
      </c>
      <c r="P547" s="640"/>
      <c r="Q547" s="643"/>
      <c r="R547" s="643"/>
      <c r="S547" s="634" t="str">
        <f t="shared" si="97"/>
        <v/>
      </c>
      <c r="T547" s="634" t="str">
        <f t="shared" si="98"/>
        <v/>
      </c>
      <c r="U547" s="644"/>
      <c r="V547" s="636" t="str">
        <f t="shared" si="99"/>
        <v xml:space="preserve"> </v>
      </c>
      <c r="W547" s="636" t="str">
        <f t="shared" si="100"/>
        <v xml:space="preserve"> </v>
      </c>
      <c r="X547" s="636" t="str">
        <f t="shared" si="101"/>
        <v/>
      </c>
      <c r="Y547" s="636" t="str">
        <f t="shared" si="102"/>
        <v xml:space="preserve"> </v>
      </c>
      <c r="Z547" s="636" t="str">
        <f t="shared" si="103"/>
        <v xml:space="preserve"> </v>
      </c>
      <c r="AA547" s="636" t="str">
        <f t="shared" si="104"/>
        <v xml:space="preserve"> </v>
      </c>
      <c r="AB547" s="637" t="str">
        <f t="shared" si="105"/>
        <v xml:space="preserve"> </v>
      </c>
      <c r="AH547" s="38">
        <f t="shared" si="106"/>
        <v>0</v>
      </c>
      <c r="AK547" s="38">
        <f t="shared" si="107"/>
        <v>0</v>
      </c>
    </row>
    <row r="548" spans="1:37" x14ac:dyDescent="0.25">
      <c r="A548" s="638"/>
      <c r="B548" s="639"/>
      <c r="C548" s="626"/>
      <c r="D548" s="638"/>
      <c r="E548" s="640"/>
      <c r="F548" s="640"/>
      <c r="G548" s="640"/>
      <c r="H548" s="624"/>
      <c r="I548" s="624"/>
      <c r="J548" s="629"/>
      <c r="K548" s="629"/>
      <c r="L548" s="642"/>
      <c r="M548" s="642"/>
      <c r="N548" s="640"/>
      <c r="O548" s="632" t="str">
        <f t="shared" si="96"/>
        <v/>
      </c>
      <c r="P548" s="640"/>
      <c r="Q548" s="643"/>
      <c r="R548" s="643"/>
      <c r="S548" s="634" t="str">
        <f t="shared" si="97"/>
        <v/>
      </c>
      <c r="T548" s="634" t="str">
        <f t="shared" si="98"/>
        <v/>
      </c>
      <c r="U548" s="644"/>
      <c r="V548" s="636" t="str">
        <f t="shared" si="99"/>
        <v xml:space="preserve"> </v>
      </c>
      <c r="W548" s="636" t="str">
        <f t="shared" si="100"/>
        <v xml:space="preserve"> </v>
      </c>
      <c r="X548" s="636" t="str">
        <f t="shared" si="101"/>
        <v/>
      </c>
      <c r="Y548" s="636" t="str">
        <f t="shared" si="102"/>
        <v xml:space="preserve"> </v>
      </c>
      <c r="Z548" s="636" t="str">
        <f t="shared" si="103"/>
        <v xml:space="preserve"> </v>
      </c>
      <c r="AA548" s="636" t="str">
        <f t="shared" si="104"/>
        <v xml:space="preserve"> </v>
      </c>
      <c r="AB548" s="637" t="str">
        <f t="shared" si="105"/>
        <v xml:space="preserve"> </v>
      </c>
      <c r="AH548" s="38">
        <f t="shared" si="106"/>
        <v>0</v>
      </c>
      <c r="AK548" s="38">
        <f t="shared" si="107"/>
        <v>0</v>
      </c>
    </row>
    <row r="549" spans="1:37" x14ac:dyDescent="0.25">
      <c r="A549" s="638"/>
      <c r="B549" s="639"/>
      <c r="C549" s="626"/>
      <c r="D549" s="638"/>
      <c r="E549" s="640"/>
      <c r="F549" s="640"/>
      <c r="G549" s="640"/>
      <c r="H549" s="624"/>
      <c r="I549" s="624"/>
      <c r="J549" s="629"/>
      <c r="K549" s="629"/>
      <c r="L549" s="642"/>
      <c r="M549" s="642"/>
      <c r="N549" s="640"/>
      <c r="O549" s="632" t="str">
        <f t="shared" si="96"/>
        <v/>
      </c>
      <c r="P549" s="640"/>
      <c r="Q549" s="643"/>
      <c r="R549" s="643"/>
      <c r="S549" s="634" t="str">
        <f t="shared" si="97"/>
        <v/>
      </c>
      <c r="T549" s="634" t="str">
        <f t="shared" si="98"/>
        <v/>
      </c>
      <c r="U549" s="644"/>
      <c r="V549" s="636" t="str">
        <f t="shared" si="99"/>
        <v xml:space="preserve"> </v>
      </c>
      <c r="W549" s="636" t="str">
        <f t="shared" si="100"/>
        <v xml:space="preserve"> </v>
      </c>
      <c r="X549" s="636" t="str">
        <f t="shared" si="101"/>
        <v/>
      </c>
      <c r="Y549" s="636" t="str">
        <f t="shared" si="102"/>
        <v xml:space="preserve"> </v>
      </c>
      <c r="Z549" s="636" t="str">
        <f t="shared" si="103"/>
        <v xml:space="preserve"> </v>
      </c>
      <c r="AA549" s="636" t="str">
        <f t="shared" si="104"/>
        <v xml:space="preserve"> </v>
      </c>
      <c r="AB549" s="637" t="str">
        <f t="shared" si="105"/>
        <v xml:space="preserve"> </v>
      </c>
      <c r="AH549" s="38">
        <f t="shared" si="106"/>
        <v>0</v>
      </c>
      <c r="AK549" s="38">
        <f t="shared" si="107"/>
        <v>0</v>
      </c>
    </row>
    <row r="550" spans="1:37" x14ac:dyDescent="0.25">
      <c r="A550" s="638"/>
      <c r="B550" s="639"/>
      <c r="C550" s="626"/>
      <c r="D550" s="638"/>
      <c r="E550" s="640"/>
      <c r="F550" s="640"/>
      <c r="G550" s="640"/>
      <c r="H550" s="624"/>
      <c r="I550" s="624"/>
      <c r="J550" s="629"/>
      <c r="K550" s="629"/>
      <c r="L550" s="642"/>
      <c r="M550" s="642"/>
      <c r="N550" s="640"/>
      <c r="O550" s="632" t="str">
        <f t="shared" si="96"/>
        <v/>
      </c>
      <c r="P550" s="640"/>
      <c r="Q550" s="643"/>
      <c r="R550" s="643"/>
      <c r="S550" s="634" t="str">
        <f t="shared" si="97"/>
        <v/>
      </c>
      <c r="T550" s="634" t="str">
        <f t="shared" si="98"/>
        <v/>
      </c>
      <c r="U550" s="644"/>
      <c r="V550" s="636" t="str">
        <f t="shared" si="99"/>
        <v xml:space="preserve"> </v>
      </c>
      <c r="W550" s="636" t="str">
        <f t="shared" si="100"/>
        <v xml:space="preserve"> </v>
      </c>
      <c r="X550" s="636" t="str">
        <f t="shared" si="101"/>
        <v/>
      </c>
      <c r="Y550" s="636" t="str">
        <f t="shared" si="102"/>
        <v xml:space="preserve"> </v>
      </c>
      <c r="Z550" s="636" t="str">
        <f t="shared" si="103"/>
        <v xml:space="preserve"> </v>
      </c>
      <c r="AA550" s="636" t="str">
        <f t="shared" si="104"/>
        <v xml:space="preserve"> </v>
      </c>
      <c r="AB550" s="637" t="str">
        <f t="shared" si="105"/>
        <v xml:space="preserve"> </v>
      </c>
      <c r="AH550" s="38">
        <f t="shared" si="106"/>
        <v>0</v>
      </c>
      <c r="AK550" s="38">
        <f t="shared" si="107"/>
        <v>0</v>
      </c>
    </row>
    <row r="551" spans="1:37" x14ac:dyDescent="0.25">
      <c r="A551" s="638"/>
      <c r="B551" s="639"/>
      <c r="C551" s="626"/>
      <c r="D551" s="638"/>
      <c r="E551" s="640"/>
      <c r="F551" s="640"/>
      <c r="G551" s="640"/>
      <c r="H551" s="624"/>
      <c r="I551" s="624"/>
      <c r="J551" s="629"/>
      <c r="K551" s="629"/>
      <c r="L551" s="642"/>
      <c r="M551" s="642"/>
      <c r="N551" s="640"/>
      <c r="O551" s="632" t="str">
        <f t="shared" si="96"/>
        <v/>
      </c>
      <c r="P551" s="640"/>
      <c r="Q551" s="643"/>
      <c r="R551" s="643"/>
      <c r="S551" s="634" t="str">
        <f t="shared" si="97"/>
        <v/>
      </c>
      <c r="T551" s="634" t="str">
        <f t="shared" si="98"/>
        <v/>
      </c>
      <c r="U551" s="644"/>
      <c r="V551" s="636" t="str">
        <f t="shared" si="99"/>
        <v xml:space="preserve"> </v>
      </c>
      <c r="W551" s="636" t="str">
        <f t="shared" si="100"/>
        <v xml:space="preserve"> </v>
      </c>
      <c r="X551" s="636" t="str">
        <f t="shared" si="101"/>
        <v/>
      </c>
      <c r="Y551" s="636" t="str">
        <f t="shared" si="102"/>
        <v xml:space="preserve"> </v>
      </c>
      <c r="Z551" s="636" t="str">
        <f t="shared" si="103"/>
        <v xml:space="preserve"> </v>
      </c>
      <c r="AA551" s="636" t="str">
        <f t="shared" si="104"/>
        <v xml:space="preserve"> </v>
      </c>
      <c r="AB551" s="637" t="str">
        <f t="shared" si="105"/>
        <v xml:space="preserve"> </v>
      </c>
      <c r="AH551" s="38">
        <f t="shared" si="106"/>
        <v>0</v>
      </c>
      <c r="AK551" s="38">
        <f t="shared" si="107"/>
        <v>0</v>
      </c>
    </row>
    <row r="552" spans="1:37" x14ac:dyDescent="0.25">
      <c r="A552" s="638"/>
      <c r="B552" s="639"/>
      <c r="C552" s="626"/>
      <c r="D552" s="638"/>
      <c r="E552" s="640"/>
      <c r="F552" s="640"/>
      <c r="G552" s="640"/>
      <c r="H552" s="624"/>
      <c r="I552" s="624"/>
      <c r="J552" s="629"/>
      <c r="K552" s="629"/>
      <c r="L552" s="642"/>
      <c r="M552" s="642"/>
      <c r="N552" s="640"/>
      <c r="O552" s="632" t="str">
        <f t="shared" si="96"/>
        <v/>
      </c>
      <c r="P552" s="640"/>
      <c r="Q552" s="643"/>
      <c r="R552" s="643"/>
      <c r="S552" s="634" t="str">
        <f t="shared" si="97"/>
        <v/>
      </c>
      <c r="T552" s="634" t="str">
        <f t="shared" si="98"/>
        <v/>
      </c>
      <c r="U552" s="644"/>
      <c r="V552" s="636" t="str">
        <f t="shared" si="99"/>
        <v xml:space="preserve"> </v>
      </c>
      <c r="W552" s="636" t="str">
        <f t="shared" si="100"/>
        <v xml:space="preserve"> </v>
      </c>
      <c r="X552" s="636" t="str">
        <f t="shared" si="101"/>
        <v/>
      </c>
      <c r="Y552" s="636" t="str">
        <f t="shared" si="102"/>
        <v xml:space="preserve"> </v>
      </c>
      <c r="Z552" s="636" t="str">
        <f t="shared" si="103"/>
        <v xml:space="preserve"> </v>
      </c>
      <c r="AA552" s="636" t="str">
        <f t="shared" si="104"/>
        <v xml:space="preserve"> </v>
      </c>
      <c r="AB552" s="637" t="str">
        <f t="shared" si="105"/>
        <v xml:space="preserve"> </v>
      </c>
      <c r="AH552" s="38">
        <f t="shared" si="106"/>
        <v>0</v>
      </c>
      <c r="AK552" s="38">
        <f t="shared" si="107"/>
        <v>0</v>
      </c>
    </row>
    <row r="553" spans="1:37" x14ac:dyDescent="0.25">
      <c r="A553" s="638"/>
      <c r="B553" s="639"/>
      <c r="C553" s="626"/>
      <c r="D553" s="638"/>
      <c r="E553" s="640"/>
      <c r="F553" s="640"/>
      <c r="G553" s="640"/>
      <c r="H553" s="624"/>
      <c r="I553" s="624"/>
      <c r="J553" s="629"/>
      <c r="K553" s="629"/>
      <c r="L553" s="642"/>
      <c r="M553" s="642"/>
      <c r="N553" s="640"/>
      <c r="O553" s="632" t="str">
        <f t="shared" si="96"/>
        <v/>
      </c>
      <c r="P553" s="640"/>
      <c r="Q553" s="643"/>
      <c r="R553" s="643"/>
      <c r="S553" s="634" t="str">
        <f t="shared" si="97"/>
        <v/>
      </c>
      <c r="T553" s="634" t="str">
        <f t="shared" si="98"/>
        <v/>
      </c>
      <c r="U553" s="644"/>
      <c r="V553" s="636" t="str">
        <f t="shared" si="99"/>
        <v xml:space="preserve"> </v>
      </c>
      <c r="W553" s="636" t="str">
        <f t="shared" si="100"/>
        <v xml:space="preserve"> </v>
      </c>
      <c r="X553" s="636" t="str">
        <f t="shared" si="101"/>
        <v/>
      </c>
      <c r="Y553" s="636" t="str">
        <f t="shared" si="102"/>
        <v xml:space="preserve"> </v>
      </c>
      <c r="Z553" s="636" t="str">
        <f t="shared" si="103"/>
        <v xml:space="preserve"> </v>
      </c>
      <c r="AA553" s="636" t="str">
        <f t="shared" si="104"/>
        <v xml:space="preserve"> </v>
      </c>
      <c r="AB553" s="637" t="str">
        <f t="shared" si="105"/>
        <v xml:space="preserve"> </v>
      </c>
      <c r="AH553" s="38">
        <f t="shared" si="106"/>
        <v>0</v>
      </c>
      <c r="AK553" s="38">
        <f t="shared" si="107"/>
        <v>0</v>
      </c>
    </row>
    <row r="554" spans="1:37" x14ac:dyDescent="0.25">
      <c r="A554" s="638"/>
      <c r="B554" s="639"/>
      <c r="C554" s="626"/>
      <c r="D554" s="638"/>
      <c r="E554" s="640"/>
      <c r="F554" s="640"/>
      <c r="G554" s="640"/>
      <c r="H554" s="624"/>
      <c r="I554" s="624"/>
      <c r="J554" s="629"/>
      <c r="K554" s="629"/>
      <c r="L554" s="642"/>
      <c r="M554" s="642"/>
      <c r="N554" s="640"/>
      <c r="O554" s="632" t="str">
        <f t="shared" si="96"/>
        <v/>
      </c>
      <c r="P554" s="640"/>
      <c r="Q554" s="643"/>
      <c r="R554" s="643"/>
      <c r="S554" s="634" t="str">
        <f t="shared" si="97"/>
        <v/>
      </c>
      <c r="T554" s="634" t="str">
        <f t="shared" si="98"/>
        <v/>
      </c>
      <c r="U554" s="644"/>
      <c r="V554" s="636" t="str">
        <f t="shared" si="99"/>
        <v xml:space="preserve"> </v>
      </c>
      <c r="W554" s="636" t="str">
        <f t="shared" si="100"/>
        <v xml:space="preserve"> </v>
      </c>
      <c r="X554" s="636" t="str">
        <f t="shared" si="101"/>
        <v/>
      </c>
      <c r="Y554" s="636" t="str">
        <f t="shared" si="102"/>
        <v xml:space="preserve"> </v>
      </c>
      <c r="Z554" s="636" t="str">
        <f t="shared" si="103"/>
        <v xml:space="preserve"> </v>
      </c>
      <c r="AA554" s="636" t="str">
        <f t="shared" si="104"/>
        <v xml:space="preserve"> </v>
      </c>
      <c r="AB554" s="637" t="str">
        <f t="shared" si="105"/>
        <v xml:space="preserve"> </v>
      </c>
      <c r="AH554" s="38">
        <f t="shared" si="106"/>
        <v>0</v>
      </c>
      <c r="AK554" s="38">
        <f t="shared" si="107"/>
        <v>0</v>
      </c>
    </row>
    <row r="555" spans="1:37" x14ac:dyDescent="0.25">
      <c r="A555" s="638"/>
      <c r="B555" s="639"/>
      <c r="C555" s="626"/>
      <c r="D555" s="638"/>
      <c r="E555" s="640"/>
      <c r="F555" s="640"/>
      <c r="G555" s="640"/>
      <c r="H555" s="624"/>
      <c r="I555" s="624"/>
      <c r="J555" s="629"/>
      <c r="K555" s="629"/>
      <c r="L555" s="642"/>
      <c r="M555" s="642"/>
      <c r="N555" s="640"/>
      <c r="O555" s="632" t="str">
        <f t="shared" si="96"/>
        <v/>
      </c>
      <c r="P555" s="640"/>
      <c r="Q555" s="643"/>
      <c r="R555" s="643"/>
      <c r="S555" s="634" t="str">
        <f t="shared" si="97"/>
        <v/>
      </c>
      <c r="T555" s="634" t="str">
        <f t="shared" si="98"/>
        <v/>
      </c>
      <c r="U555" s="644"/>
      <c r="V555" s="636" t="str">
        <f t="shared" si="99"/>
        <v xml:space="preserve"> </v>
      </c>
      <c r="W555" s="636" t="str">
        <f t="shared" si="100"/>
        <v xml:space="preserve"> </v>
      </c>
      <c r="X555" s="636" t="str">
        <f t="shared" si="101"/>
        <v/>
      </c>
      <c r="Y555" s="636" t="str">
        <f t="shared" si="102"/>
        <v xml:space="preserve"> </v>
      </c>
      <c r="Z555" s="636" t="str">
        <f t="shared" si="103"/>
        <v xml:space="preserve"> </v>
      </c>
      <c r="AA555" s="636" t="str">
        <f t="shared" si="104"/>
        <v xml:space="preserve"> </v>
      </c>
      <c r="AB555" s="637" t="str">
        <f t="shared" si="105"/>
        <v xml:space="preserve"> </v>
      </c>
      <c r="AH555" s="38">
        <f t="shared" si="106"/>
        <v>0</v>
      </c>
      <c r="AK555" s="38">
        <f t="shared" si="107"/>
        <v>0</v>
      </c>
    </row>
    <row r="556" spans="1:37" x14ac:dyDescent="0.25">
      <c r="A556" s="638"/>
      <c r="B556" s="639"/>
      <c r="C556" s="626"/>
      <c r="D556" s="638"/>
      <c r="E556" s="640"/>
      <c r="F556" s="640"/>
      <c r="G556" s="640"/>
      <c r="H556" s="624"/>
      <c r="I556" s="624"/>
      <c r="J556" s="629"/>
      <c r="K556" s="629"/>
      <c r="L556" s="642"/>
      <c r="M556" s="642"/>
      <c r="N556" s="640"/>
      <c r="O556" s="632" t="str">
        <f t="shared" si="96"/>
        <v/>
      </c>
      <c r="P556" s="640"/>
      <c r="Q556" s="643"/>
      <c r="R556" s="643"/>
      <c r="S556" s="634" t="str">
        <f t="shared" si="97"/>
        <v/>
      </c>
      <c r="T556" s="634" t="str">
        <f t="shared" si="98"/>
        <v/>
      </c>
      <c r="U556" s="644"/>
      <c r="V556" s="636" t="str">
        <f t="shared" si="99"/>
        <v xml:space="preserve"> </v>
      </c>
      <c r="W556" s="636" t="str">
        <f t="shared" si="100"/>
        <v xml:space="preserve"> </v>
      </c>
      <c r="X556" s="636" t="str">
        <f t="shared" si="101"/>
        <v/>
      </c>
      <c r="Y556" s="636" t="str">
        <f t="shared" si="102"/>
        <v xml:space="preserve"> </v>
      </c>
      <c r="Z556" s="636" t="str">
        <f t="shared" si="103"/>
        <v xml:space="preserve"> </v>
      </c>
      <c r="AA556" s="636" t="str">
        <f t="shared" si="104"/>
        <v xml:space="preserve"> </v>
      </c>
      <c r="AB556" s="637" t="str">
        <f t="shared" si="105"/>
        <v xml:space="preserve"> </v>
      </c>
      <c r="AH556" s="38">
        <f t="shared" si="106"/>
        <v>0</v>
      </c>
      <c r="AK556" s="38">
        <f t="shared" si="107"/>
        <v>0</v>
      </c>
    </row>
    <row r="557" spans="1:37" x14ac:dyDescent="0.25">
      <c r="A557" s="638"/>
      <c r="B557" s="639"/>
      <c r="C557" s="626"/>
      <c r="D557" s="638"/>
      <c r="E557" s="640"/>
      <c r="F557" s="640"/>
      <c r="G557" s="640"/>
      <c r="H557" s="624"/>
      <c r="I557" s="624"/>
      <c r="J557" s="629"/>
      <c r="K557" s="629"/>
      <c r="L557" s="642"/>
      <c r="M557" s="642"/>
      <c r="N557" s="640"/>
      <c r="O557" s="632" t="str">
        <f t="shared" si="96"/>
        <v/>
      </c>
      <c r="P557" s="640"/>
      <c r="Q557" s="643"/>
      <c r="R557" s="643"/>
      <c r="S557" s="634" t="str">
        <f t="shared" si="97"/>
        <v/>
      </c>
      <c r="T557" s="634" t="str">
        <f t="shared" si="98"/>
        <v/>
      </c>
      <c r="U557" s="644"/>
      <c r="V557" s="636" t="str">
        <f t="shared" si="99"/>
        <v xml:space="preserve"> </v>
      </c>
      <c r="W557" s="636" t="str">
        <f t="shared" si="100"/>
        <v xml:space="preserve"> </v>
      </c>
      <c r="X557" s="636" t="str">
        <f t="shared" si="101"/>
        <v/>
      </c>
      <c r="Y557" s="636" t="str">
        <f t="shared" si="102"/>
        <v xml:space="preserve"> </v>
      </c>
      <c r="Z557" s="636" t="str">
        <f t="shared" si="103"/>
        <v xml:space="preserve"> </v>
      </c>
      <c r="AA557" s="636" t="str">
        <f t="shared" si="104"/>
        <v xml:space="preserve"> </v>
      </c>
      <c r="AB557" s="637" t="str">
        <f t="shared" si="105"/>
        <v xml:space="preserve"> </v>
      </c>
      <c r="AH557" s="38">
        <f t="shared" si="106"/>
        <v>0</v>
      </c>
      <c r="AK557" s="38">
        <f t="shared" si="107"/>
        <v>0</v>
      </c>
    </row>
    <row r="558" spans="1:37" x14ac:dyDescent="0.25">
      <c r="A558" s="638"/>
      <c r="B558" s="639"/>
      <c r="C558" s="626"/>
      <c r="D558" s="638"/>
      <c r="E558" s="640"/>
      <c r="F558" s="640"/>
      <c r="G558" s="640"/>
      <c r="H558" s="624"/>
      <c r="I558" s="624"/>
      <c r="J558" s="629"/>
      <c r="K558" s="629"/>
      <c r="L558" s="642"/>
      <c r="M558" s="642"/>
      <c r="N558" s="640"/>
      <c r="O558" s="632" t="str">
        <f t="shared" si="96"/>
        <v/>
      </c>
      <c r="P558" s="640"/>
      <c r="Q558" s="643"/>
      <c r="R558" s="643"/>
      <c r="S558" s="634" t="str">
        <f t="shared" si="97"/>
        <v/>
      </c>
      <c r="T558" s="634" t="str">
        <f t="shared" si="98"/>
        <v/>
      </c>
      <c r="U558" s="644"/>
      <c r="V558" s="636" t="str">
        <f t="shared" si="99"/>
        <v xml:space="preserve"> </v>
      </c>
      <c r="W558" s="636" t="str">
        <f t="shared" si="100"/>
        <v xml:space="preserve"> </v>
      </c>
      <c r="X558" s="636" t="str">
        <f t="shared" si="101"/>
        <v/>
      </c>
      <c r="Y558" s="636" t="str">
        <f t="shared" si="102"/>
        <v xml:space="preserve"> </v>
      </c>
      <c r="Z558" s="636" t="str">
        <f t="shared" si="103"/>
        <v xml:space="preserve"> </v>
      </c>
      <c r="AA558" s="636" t="str">
        <f t="shared" si="104"/>
        <v xml:space="preserve"> </v>
      </c>
      <c r="AB558" s="637" t="str">
        <f t="shared" si="105"/>
        <v xml:space="preserve"> </v>
      </c>
      <c r="AH558" s="38">
        <f t="shared" si="106"/>
        <v>0</v>
      </c>
      <c r="AK558" s="38">
        <f t="shared" si="107"/>
        <v>0</v>
      </c>
    </row>
    <row r="559" spans="1:37" x14ac:dyDescent="0.25">
      <c r="A559" s="638"/>
      <c r="B559" s="639"/>
      <c r="C559" s="626"/>
      <c r="D559" s="638"/>
      <c r="E559" s="640"/>
      <c r="F559" s="640"/>
      <c r="G559" s="640"/>
      <c r="H559" s="624"/>
      <c r="I559" s="624"/>
      <c r="J559" s="629"/>
      <c r="K559" s="629"/>
      <c r="L559" s="642"/>
      <c r="M559" s="642"/>
      <c r="N559" s="640"/>
      <c r="O559" s="632" t="str">
        <f t="shared" si="96"/>
        <v/>
      </c>
      <c r="P559" s="640"/>
      <c r="Q559" s="643"/>
      <c r="R559" s="643"/>
      <c r="S559" s="634" t="str">
        <f t="shared" si="97"/>
        <v/>
      </c>
      <c r="T559" s="634" t="str">
        <f t="shared" si="98"/>
        <v/>
      </c>
      <c r="U559" s="644"/>
      <c r="V559" s="636" t="str">
        <f t="shared" si="99"/>
        <v xml:space="preserve"> </v>
      </c>
      <c r="W559" s="636" t="str">
        <f t="shared" si="100"/>
        <v xml:space="preserve"> </v>
      </c>
      <c r="X559" s="636" t="str">
        <f t="shared" si="101"/>
        <v/>
      </c>
      <c r="Y559" s="636" t="str">
        <f t="shared" si="102"/>
        <v xml:space="preserve"> </v>
      </c>
      <c r="Z559" s="636" t="str">
        <f t="shared" si="103"/>
        <v xml:space="preserve"> </v>
      </c>
      <c r="AA559" s="636" t="str">
        <f t="shared" si="104"/>
        <v xml:space="preserve"> </v>
      </c>
      <c r="AB559" s="637" t="str">
        <f t="shared" si="105"/>
        <v xml:space="preserve"> </v>
      </c>
      <c r="AH559" s="38">
        <f t="shared" si="106"/>
        <v>0</v>
      </c>
      <c r="AK559" s="38">
        <f t="shared" si="107"/>
        <v>0</v>
      </c>
    </row>
    <row r="560" spans="1:37" x14ac:dyDescent="0.25">
      <c r="A560" s="638"/>
      <c r="B560" s="639"/>
      <c r="C560" s="626"/>
      <c r="D560" s="638"/>
      <c r="E560" s="640"/>
      <c r="F560" s="640"/>
      <c r="G560" s="640"/>
      <c r="H560" s="624"/>
      <c r="I560" s="624"/>
      <c r="J560" s="629"/>
      <c r="K560" s="629"/>
      <c r="L560" s="642"/>
      <c r="M560" s="642"/>
      <c r="N560" s="640"/>
      <c r="O560" s="632" t="str">
        <f t="shared" si="96"/>
        <v/>
      </c>
      <c r="P560" s="640"/>
      <c r="Q560" s="643"/>
      <c r="R560" s="643"/>
      <c r="S560" s="634" t="str">
        <f t="shared" si="97"/>
        <v/>
      </c>
      <c r="T560" s="634" t="str">
        <f t="shared" si="98"/>
        <v/>
      </c>
      <c r="U560" s="644"/>
      <c r="V560" s="636" t="str">
        <f t="shared" si="99"/>
        <v xml:space="preserve"> </v>
      </c>
      <c r="W560" s="636" t="str">
        <f t="shared" si="100"/>
        <v xml:space="preserve"> </v>
      </c>
      <c r="X560" s="636" t="str">
        <f t="shared" si="101"/>
        <v/>
      </c>
      <c r="Y560" s="636" t="str">
        <f t="shared" si="102"/>
        <v xml:space="preserve"> </v>
      </c>
      <c r="Z560" s="636" t="str">
        <f t="shared" si="103"/>
        <v xml:space="preserve"> </v>
      </c>
      <c r="AA560" s="636" t="str">
        <f t="shared" si="104"/>
        <v xml:space="preserve"> </v>
      </c>
      <c r="AB560" s="637" t="str">
        <f t="shared" si="105"/>
        <v xml:space="preserve"> </v>
      </c>
      <c r="AH560" s="38">
        <f t="shared" si="106"/>
        <v>0</v>
      </c>
      <c r="AK560" s="38">
        <f t="shared" si="107"/>
        <v>0</v>
      </c>
    </row>
    <row r="561" spans="1:37" x14ac:dyDescent="0.25">
      <c r="A561" s="638"/>
      <c r="B561" s="639"/>
      <c r="C561" s="626"/>
      <c r="D561" s="638"/>
      <c r="E561" s="640"/>
      <c r="F561" s="640"/>
      <c r="G561" s="640"/>
      <c r="H561" s="624"/>
      <c r="I561" s="624"/>
      <c r="J561" s="629"/>
      <c r="K561" s="629"/>
      <c r="L561" s="642"/>
      <c r="M561" s="642"/>
      <c r="N561" s="640"/>
      <c r="O561" s="632" t="str">
        <f t="shared" si="96"/>
        <v/>
      </c>
      <c r="P561" s="640"/>
      <c r="Q561" s="643"/>
      <c r="R561" s="643"/>
      <c r="S561" s="634" t="str">
        <f t="shared" si="97"/>
        <v/>
      </c>
      <c r="T561" s="634" t="str">
        <f t="shared" si="98"/>
        <v/>
      </c>
      <c r="U561" s="644"/>
      <c r="V561" s="636" t="str">
        <f t="shared" si="99"/>
        <v xml:space="preserve"> </v>
      </c>
      <c r="W561" s="636" t="str">
        <f t="shared" si="100"/>
        <v xml:space="preserve"> </v>
      </c>
      <c r="X561" s="636" t="str">
        <f t="shared" si="101"/>
        <v/>
      </c>
      <c r="Y561" s="636" t="str">
        <f t="shared" si="102"/>
        <v xml:space="preserve"> </v>
      </c>
      <c r="Z561" s="636" t="str">
        <f t="shared" si="103"/>
        <v xml:space="preserve"> </v>
      </c>
      <c r="AA561" s="636" t="str">
        <f t="shared" si="104"/>
        <v xml:space="preserve"> </v>
      </c>
      <c r="AB561" s="637" t="str">
        <f t="shared" si="105"/>
        <v xml:space="preserve"> </v>
      </c>
      <c r="AH561" s="38">
        <f t="shared" si="106"/>
        <v>0</v>
      </c>
      <c r="AK561" s="38">
        <f t="shared" si="107"/>
        <v>0</v>
      </c>
    </row>
    <row r="562" spans="1:37" x14ac:dyDescent="0.25">
      <c r="A562" s="638"/>
      <c r="B562" s="639"/>
      <c r="C562" s="626"/>
      <c r="D562" s="638"/>
      <c r="E562" s="640"/>
      <c r="F562" s="640"/>
      <c r="G562" s="640"/>
      <c r="H562" s="624"/>
      <c r="I562" s="624"/>
      <c r="J562" s="629"/>
      <c r="K562" s="629"/>
      <c r="L562" s="642"/>
      <c r="M562" s="642"/>
      <c r="N562" s="640"/>
      <c r="O562" s="632" t="str">
        <f t="shared" si="96"/>
        <v/>
      </c>
      <c r="P562" s="640"/>
      <c r="Q562" s="643"/>
      <c r="R562" s="643"/>
      <c r="S562" s="634" t="str">
        <f t="shared" si="97"/>
        <v/>
      </c>
      <c r="T562" s="634" t="str">
        <f t="shared" si="98"/>
        <v/>
      </c>
      <c r="U562" s="644"/>
      <c r="V562" s="636" t="str">
        <f t="shared" si="99"/>
        <v xml:space="preserve"> </v>
      </c>
      <c r="W562" s="636" t="str">
        <f t="shared" si="100"/>
        <v xml:space="preserve"> </v>
      </c>
      <c r="X562" s="636" t="str">
        <f t="shared" si="101"/>
        <v/>
      </c>
      <c r="Y562" s="636" t="str">
        <f t="shared" si="102"/>
        <v xml:space="preserve"> </v>
      </c>
      <c r="Z562" s="636" t="str">
        <f t="shared" si="103"/>
        <v xml:space="preserve"> </v>
      </c>
      <c r="AA562" s="636" t="str">
        <f t="shared" si="104"/>
        <v xml:space="preserve"> </v>
      </c>
      <c r="AB562" s="637" t="str">
        <f t="shared" si="105"/>
        <v xml:space="preserve"> </v>
      </c>
      <c r="AH562" s="38">
        <f t="shared" si="106"/>
        <v>0</v>
      </c>
      <c r="AK562" s="38">
        <f t="shared" si="107"/>
        <v>0</v>
      </c>
    </row>
    <row r="563" spans="1:37" x14ac:dyDescent="0.25">
      <c r="A563" s="638"/>
      <c r="B563" s="639"/>
      <c r="C563" s="626"/>
      <c r="D563" s="638"/>
      <c r="E563" s="640"/>
      <c r="F563" s="640"/>
      <c r="G563" s="640"/>
      <c r="H563" s="624"/>
      <c r="I563" s="624"/>
      <c r="J563" s="629"/>
      <c r="K563" s="629"/>
      <c r="L563" s="642"/>
      <c r="M563" s="642"/>
      <c r="N563" s="640"/>
      <c r="O563" s="632" t="str">
        <f t="shared" si="96"/>
        <v/>
      </c>
      <c r="P563" s="640"/>
      <c r="Q563" s="643"/>
      <c r="R563" s="643"/>
      <c r="S563" s="634" t="str">
        <f t="shared" si="97"/>
        <v/>
      </c>
      <c r="T563" s="634" t="str">
        <f t="shared" si="98"/>
        <v/>
      </c>
      <c r="U563" s="644"/>
      <c r="V563" s="636" t="str">
        <f t="shared" si="99"/>
        <v xml:space="preserve"> </v>
      </c>
      <c r="W563" s="636" t="str">
        <f t="shared" si="100"/>
        <v xml:space="preserve"> </v>
      </c>
      <c r="X563" s="636" t="str">
        <f t="shared" si="101"/>
        <v/>
      </c>
      <c r="Y563" s="636" t="str">
        <f t="shared" si="102"/>
        <v xml:space="preserve"> </v>
      </c>
      <c r="Z563" s="636" t="str">
        <f t="shared" si="103"/>
        <v xml:space="preserve"> </v>
      </c>
      <c r="AA563" s="636" t="str">
        <f t="shared" si="104"/>
        <v xml:space="preserve"> </v>
      </c>
      <c r="AB563" s="637" t="str">
        <f t="shared" si="105"/>
        <v xml:space="preserve"> </v>
      </c>
      <c r="AH563" s="38">
        <f t="shared" si="106"/>
        <v>0</v>
      </c>
      <c r="AK563" s="38">
        <f t="shared" si="107"/>
        <v>0</v>
      </c>
    </row>
    <row r="564" spans="1:37" x14ac:dyDescent="0.25">
      <c r="A564" s="638"/>
      <c r="B564" s="639"/>
      <c r="C564" s="626"/>
      <c r="D564" s="638"/>
      <c r="E564" s="640"/>
      <c r="F564" s="640"/>
      <c r="G564" s="640"/>
      <c r="H564" s="624"/>
      <c r="I564" s="624"/>
      <c r="J564" s="629"/>
      <c r="K564" s="629"/>
      <c r="L564" s="642"/>
      <c r="M564" s="642"/>
      <c r="N564" s="640"/>
      <c r="O564" s="632" t="str">
        <f t="shared" si="96"/>
        <v/>
      </c>
      <c r="P564" s="640"/>
      <c r="Q564" s="643"/>
      <c r="R564" s="643"/>
      <c r="S564" s="634" t="str">
        <f t="shared" si="97"/>
        <v/>
      </c>
      <c r="T564" s="634" t="str">
        <f t="shared" si="98"/>
        <v/>
      </c>
      <c r="U564" s="644"/>
      <c r="V564" s="636" t="str">
        <f t="shared" si="99"/>
        <v xml:space="preserve"> </v>
      </c>
      <c r="W564" s="636" t="str">
        <f t="shared" si="100"/>
        <v xml:space="preserve"> </v>
      </c>
      <c r="X564" s="636" t="str">
        <f t="shared" si="101"/>
        <v/>
      </c>
      <c r="Y564" s="636" t="str">
        <f t="shared" si="102"/>
        <v xml:space="preserve"> </v>
      </c>
      <c r="Z564" s="636" t="str">
        <f t="shared" si="103"/>
        <v xml:space="preserve"> </v>
      </c>
      <c r="AA564" s="636" t="str">
        <f t="shared" si="104"/>
        <v xml:space="preserve"> </v>
      </c>
      <c r="AB564" s="637" t="str">
        <f t="shared" si="105"/>
        <v xml:space="preserve"> </v>
      </c>
      <c r="AH564" s="38">
        <f t="shared" si="106"/>
        <v>0</v>
      </c>
      <c r="AK564" s="38">
        <f t="shared" si="107"/>
        <v>0</v>
      </c>
    </row>
    <row r="565" spans="1:37" x14ac:dyDescent="0.25">
      <c r="A565" s="638"/>
      <c r="B565" s="639"/>
      <c r="C565" s="626"/>
      <c r="D565" s="638"/>
      <c r="E565" s="640"/>
      <c r="F565" s="640"/>
      <c r="G565" s="640"/>
      <c r="H565" s="624"/>
      <c r="I565" s="624"/>
      <c r="J565" s="629"/>
      <c r="K565" s="629"/>
      <c r="L565" s="642"/>
      <c r="M565" s="642"/>
      <c r="N565" s="640"/>
      <c r="O565" s="632" t="str">
        <f t="shared" si="96"/>
        <v/>
      </c>
      <c r="P565" s="640"/>
      <c r="Q565" s="643"/>
      <c r="R565" s="643"/>
      <c r="S565" s="634" t="str">
        <f t="shared" si="97"/>
        <v/>
      </c>
      <c r="T565" s="634" t="str">
        <f t="shared" si="98"/>
        <v/>
      </c>
      <c r="U565" s="644"/>
      <c r="V565" s="636" t="str">
        <f t="shared" si="99"/>
        <v xml:space="preserve"> </v>
      </c>
      <c r="W565" s="636" t="str">
        <f t="shared" si="100"/>
        <v xml:space="preserve"> </v>
      </c>
      <c r="X565" s="636" t="str">
        <f t="shared" si="101"/>
        <v/>
      </c>
      <c r="Y565" s="636" t="str">
        <f t="shared" si="102"/>
        <v xml:space="preserve"> </v>
      </c>
      <c r="Z565" s="636" t="str">
        <f t="shared" si="103"/>
        <v xml:space="preserve"> </v>
      </c>
      <c r="AA565" s="636" t="str">
        <f t="shared" si="104"/>
        <v xml:space="preserve"> </v>
      </c>
      <c r="AB565" s="637" t="str">
        <f t="shared" si="105"/>
        <v xml:space="preserve"> </v>
      </c>
      <c r="AH565" s="38">
        <f t="shared" si="106"/>
        <v>0</v>
      </c>
      <c r="AK565" s="38">
        <f t="shared" si="107"/>
        <v>0</v>
      </c>
    </row>
    <row r="566" spans="1:37" x14ac:dyDescent="0.25">
      <c r="A566" s="638"/>
      <c r="B566" s="639"/>
      <c r="C566" s="626"/>
      <c r="D566" s="638"/>
      <c r="E566" s="640"/>
      <c r="F566" s="640"/>
      <c r="G566" s="640"/>
      <c r="H566" s="624"/>
      <c r="I566" s="624"/>
      <c r="J566" s="629"/>
      <c r="K566" s="629"/>
      <c r="L566" s="642"/>
      <c r="M566" s="642"/>
      <c r="N566" s="640"/>
      <c r="O566" s="632" t="str">
        <f t="shared" si="96"/>
        <v/>
      </c>
      <c r="P566" s="640"/>
      <c r="Q566" s="643"/>
      <c r="R566" s="643"/>
      <c r="S566" s="634" t="str">
        <f t="shared" si="97"/>
        <v/>
      </c>
      <c r="T566" s="634" t="str">
        <f t="shared" si="98"/>
        <v/>
      </c>
      <c r="U566" s="644"/>
      <c r="V566" s="636" t="str">
        <f t="shared" si="99"/>
        <v xml:space="preserve"> </v>
      </c>
      <c r="W566" s="636" t="str">
        <f t="shared" si="100"/>
        <v xml:space="preserve"> </v>
      </c>
      <c r="X566" s="636" t="str">
        <f t="shared" si="101"/>
        <v/>
      </c>
      <c r="Y566" s="636" t="str">
        <f t="shared" si="102"/>
        <v xml:space="preserve"> </v>
      </c>
      <c r="Z566" s="636" t="str">
        <f t="shared" si="103"/>
        <v xml:space="preserve"> </v>
      </c>
      <c r="AA566" s="636" t="str">
        <f t="shared" si="104"/>
        <v xml:space="preserve"> </v>
      </c>
      <c r="AB566" s="637" t="str">
        <f t="shared" si="105"/>
        <v xml:space="preserve"> </v>
      </c>
      <c r="AH566" s="38">
        <f t="shared" si="106"/>
        <v>0</v>
      </c>
      <c r="AK566" s="38">
        <f t="shared" si="107"/>
        <v>0</v>
      </c>
    </row>
    <row r="567" spans="1:37" x14ac:dyDescent="0.25">
      <c r="A567" s="638"/>
      <c r="B567" s="639"/>
      <c r="C567" s="626"/>
      <c r="D567" s="638"/>
      <c r="E567" s="640"/>
      <c r="F567" s="640"/>
      <c r="G567" s="640"/>
      <c r="H567" s="624"/>
      <c r="I567" s="624"/>
      <c r="J567" s="629"/>
      <c r="K567" s="629"/>
      <c r="L567" s="642"/>
      <c r="M567" s="642"/>
      <c r="N567" s="640"/>
      <c r="O567" s="632" t="str">
        <f t="shared" si="96"/>
        <v/>
      </c>
      <c r="P567" s="640"/>
      <c r="Q567" s="643"/>
      <c r="R567" s="643"/>
      <c r="S567" s="634" t="str">
        <f t="shared" si="97"/>
        <v/>
      </c>
      <c r="T567" s="634" t="str">
        <f t="shared" si="98"/>
        <v/>
      </c>
      <c r="U567" s="644"/>
      <c r="V567" s="636" t="str">
        <f t="shared" si="99"/>
        <v xml:space="preserve"> </v>
      </c>
      <c r="W567" s="636" t="str">
        <f t="shared" si="100"/>
        <v xml:space="preserve"> </v>
      </c>
      <c r="X567" s="636" t="str">
        <f t="shared" si="101"/>
        <v/>
      </c>
      <c r="Y567" s="636" t="str">
        <f t="shared" si="102"/>
        <v xml:space="preserve"> </v>
      </c>
      <c r="Z567" s="636" t="str">
        <f t="shared" si="103"/>
        <v xml:space="preserve"> </v>
      </c>
      <c r="AA567" s="636" t="str">
        <f t="shared" si="104"/>
        <v xml:space="preserve"> </v>
      </c>
      <c r="AB567" s="637" t="str">
        <f t="shared" si="105"/>
        <v xml:space="preserve"> </v>
      </c>
      <c r="AH567" s="38">
        <f t="shared" si="106"/>
        <v>0</v>
      </c>
      <c r="AK567" s="38">
        <f t="shared" si="107"/>
        <v>0</v>
      </c>
    </row>
    <row r="568" spans="1:37" x14ac:dyDescent="0.25">
      <c r="A568" s="638"/>
      <c r="B568" s="639"/>
      <c r="C568" s="626"/>
      <c r="D568" s="638"/>
      <c r="E568" s="640"/>
      <c r="F568" s="640"/>
      <c r="G568" s="640"/>
      <c r="H568" s="624"/>
      <c r="I568" s="624"/>
      <c r="J568" s="629"/>
      <c r="K568" s="629"/>
      <c r="L568" s="642"/>
      <c r="M568" s="642"/>
      <c r="N568" s="640"/>
      <c r="O568" s="632" t="str">
        <f t="shared" si="96"/>
        <v/>
      </c>
      <c r="P568" s="640"/>
      <c r="Q568" s="643"/>
      <c r="R568" s="643"/>
      <c r="S568" s="634" t="str">
        <f t="shared" si="97"/>
        <v/>
      </c>
      <c r="T568" s="634" t="str">
        <f t="shared" si="98"/>
        <v/>
      </c>
      <c r="U568" s="644"/>
      <c r="V568" s="636" t="str">
        <f t="shared" si="99"/>
        <v xml:space="preserve"> </v>
      </c>
      <c r="W568" s="636" t="str">
        <f t="shared" si="100"/>
        <v xml:space="preserve"> </v>
      </c>
      <c r="X568" s="636" t="str">
        <f t="shared" si="101"/>
        <v/>
      </c>
      <c r="Y568" s="636" t="str">
        <f t="shared" si="102"/>
        <v xml:space="preserve"> </v>
      </c>
      <c r="Z568" s="636" t="str">
        <f t="shared" si="103"/>
        <v xml:space="preserve"> </v>
      </c>
      <c r="AA568" s="636" t="str">
        <f t="shared" si="104"/>
        <v xml:space="preserve"> </v>
      </c>
      <c r="AB568" s="637" t="str">
        <f t="shared" si="105"/>
        <v xml:space="preserve"> </v>
      </c>
      <c r="AH568" s="38">
        <f t="shared" si="106"/>
        <v>0</v>
      </c>
      <c r="AK568" s="38">
        <f t="shared" si="107"/>
        <v>0</v>
      </c>
    </row>
    <row r="569" spans="1:37" x14ac:dyDescent="0.25">
      <c r="A569" s="638"/>
      <c r="B569" s="639"/>
      <c r="C569" s="626"/>
      <c r="D569" s="638"/>
      <c r="E569" s="640"/>
      <c r="F569" s="640"/>
      <c r="G569" s="640"/>
      <c r="H569" s="624"/>
      <c r="I569" s="624"/>
      <c r="J569" s="629"/>
      <c r="K569" s="629"/>
      <c r="L569" s="642"/>
      <c r="M569" s="642"/>
      <c r="N569" s="640"/>
      <c r="O569" s="632" t="str">
        <f t="shared" si="96"/>
        <v/>
      </c>
      <c r="P569" s="640"/>
      <c r="Q569" s="643"/>
      <c r="R569" s="643"/>
      <c r="S569" s="634" t="str">
        <f t="shared" si="97"/>
        <v/>
      </c>
      <c r="T569" s="634" t="str">
        <f t="shared" si="98"/>
        <v/>
      </c>
      <c r="U569" s="644"/>
      <c r="V569" s="636" t="str">
        <f t="shared" si="99"/>
        <v xml:space="preserve"> </v>
      </c>
      <c r="W569" s="636" t="str">
        <f t="shared" si="100"/>
        <v xml:space="preserve"> </v>
      </c>
      <c r="X569" s="636" t="str">
        <f t="shared" si="101"/>
        <v/>
      </c>
      <c r="Y569" s="636" t="str">
        <f t="shared" si="102"/>
        <v xml:space="preserve"> </v>
      </c>
      <c r="Z569" s="636" t="str">
        <f t="shared" si="103"/>
        <v xml:space="preserve"> </v>
      </c>
      <c r="AA569" s="636" t="str">
        <f t="shared" si="104"/>
        <v xml:space="preserve"> </v>
      </c>
      <c r="AB569" s="637" t="str">
        <f t="shared" si="105"/>
        <v xml:space="preserve"> </v>
      </c>
      <c r="AH569" s="38">
        <f t="shared" si="106"/>
        <v>0</v>
      </c>
      <c r="AK569" s="38">
        <f t="shared" si="107"/>
        <v>0</v>
      </c>
    </row>
    <row r="570" spans="1:37" x14ac:dyDescent="0.25">
      <c r="A570" s="638"/>
      <c r="B570" s="639"/>
      <c r="C570" s="626"/>
      <c r="D570" s="638"/>
      <c r="E570" s="640"/>
      <c r="F570" s="640"/>
      <c r="G570" s="640"/>
      <c r="H570" s="624"/>
      <c r="I570" s="624"/>
      <c r="J570" s="629"/>
      <c r="K570" s="629"/>
      <c r="L570" s="642"/>
      <c r="M570" s="642"/>
      <c r="N570" s="640"/>
      <c r="O570" s="632" t="str">
        <f t="shared" si="96"/>
        <v/>
      </c>
      <c r="P570" s="640"/>
      <c r="Q570" s="643"/>
      <c r="R570" s="643"/>
      <c r="S570" s="634" t="str">
        <f t="shared" si="97"/>
        <v/>
      </c>
      <c r="T570" s="634" t="str">
        <f t="shared" si="98"/>
        <v/>
      </c>
      <c r="U570" s="644"/>
      <c r="V570" s="636" t="str">
        <f t="shared" si="99"/>
        <v xml:space="preserve"> </v>
      </c>
      <c r="W570" s="636" t="str">
        <f t="shared" si="100"/>
        <v xml:space="preserve"> </v>
      </c>
      <c r="X570" s="636" t="str">
        <f t="shared" si="101"/>
        <v/>
      </c>
      <c r="Y570" s="636" t="str">
        <f t="shared" si="102"/>
        <v xml:space="preserve"> </v>
      </c>
      <c r="Z570" s="636" t="str">
        <f t="shared" si="103"/>
        <v xml:space="preserve"> </v>
      </c>
      <c r="AA570" s="636" t="str">
        <f t="shared" si="104"/>
        <v xml:space="preserve"> </v>
      </c>
      <c r="AB570" s="637" t="str">
        <f t="shared" si="105"/>
        <v xml:space="preserve"> </v>
      </c>
      <c r="AH570" s="38">
        <f t="shared" si="106"/>
        <v>0</v>
      </c>
      <c r="AK570" s="38">
        <f t="shared" si="107"/>
        <v>0</v>
      </c>
    </row>
    <row r="571" spans="1:37" x14ac:dyDescent="0.25">
      <c r="H571" s="624"/>
    </row>
  </sheetData>
  <mergeCells count="5">
    <mergeCell ref="R3:S3"/>
    <mergeCell ref="R2:V2"/>
    <mergeCell ref="A2:Q2"/>
    <mergeCell ref="W2:AB2"/>
    <mergeCell ref="W3:X3"/>
  </mergeCells>
  <conditionalFormatting sqref="U3:V3 AA3:AB3">
    <cfRule type="expression" dxfId="17" priority="5">
      <formula>$AI$5&gt;0</formula>
    </cfRule>
  </conditionalFormatting>
  <conditionalFormatting sqref="AA5:AB570 U5:V570">
    <cfRule type="expression" dxfId="16" priority="4">
      <formula>$C5&lt;&gt;"Metano"</formula>
    </cfRule>
  </conditionalFormatting>
  <conditionalFormatting sqref="J5:M570">
    <cfRule type="expression" dxfId="15" priority="2">
      <formula>$C5="Ibrido"</formula>
    </cfRule>
    <cfRule type="expression" dxfId="14" priority="3">
      <formula>$C5="Elettrico"</formula>
    </cfRule>
  </conditionalFormatting>
  <conditionalFormatting sqref="J3:M3">
    <cfRule type="expression" dxfId="13" priority="1">
      <formula>$AL$5&gt;0</formula>
    </cfRule>
  </conditionalFormatting>
  <dataValidations disablePrompts="1" count="4">
    <dataValidation type="list" allowBlank="1" showInputMessage="1" showErrorMessage="1" sqref="J5:J570">
      <formula1>"Sincrono, Asincrono"</formula1>
    </dataValidation>
    <dataValidation type="list" allowBlank="1" showInputMessage="1" showErrorMessage="1" sqref="I5:I570">
      <formula1>"Si,No"</formula1>
    </dataValidation>
    <dataValidation type="list" allowBlank="1" showInputMessage="1" showErrorMessage="1" sqref="H5:H571">
      <formula1>"A,SA,M"</formula1>
    </dataValidation>
    <dataValidation type="list" allowBlank="1" showInputMessage="1" showErrorMessage="1" sqref="C5:C570">
      <formula1>$AE$5:$AE$10</formula1>
    </dataValidation>
  </dataValidations>
  <hyperlinks>
    <hyperlink ref="B1" location="Menu!A1" display="Men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6"/>
  <sheetViews>
    <sheetView zoomScale="70" zoomScaleNormal="70" workbookViewId="0">
      <selection activeCell="P5" sqref="P5"/>
    </sheetView>
  </sheetViews>
  <sheetFormatPr defaultRowHeight="15" x14ac:dyDescent="0.25"/>
  <cols>
    <col min="1" max="1" width="38.140625" style="38" customWidth="1"/>
    <col min="2" max="2" width="20.42578125" style="38" customWidth="1"/>
    <col min="3" max="3" width="19.140625" style="38" customWidth="1"/>
    <col min="4" max="4" width="18.85546875" style="38" customWidth="1"/>
    <col min="5" max="6" width="25.5703125" style="38" customWidth="1"/>
    <col min="7" max="7" width="15.28515625" style="38" customWidth="1"/>
    <col min="8" max="9" width="18.85546875" style="38" customWidth="1"/>
    <col min="10" max="10" width="18.140625" style="38" customWidth="1"/>
    <col min="11" max="11" width="16.7109375" style="38" customWidth="1"/>
    <col min="12" max="12" width="17" style="38" customWidth="1"/>
    <col min="13" max="13" width="15.28515625" style="38" customWidth="1"/>
    <col min="14" max="14" width="18.42578125" style="38" customWidth="1"/>
    <col min="15" max="15" width="16.5703125" style="38" customWidth="1"/>
    <col min="16" max="16" width="16.28515625" style="38" customWidth="1"/>
    <col min="17" max="17" width="17.28515625" style="38" customWidth="1"/>
    <col min="18" max="18" width="20.140625" style="38" customWidth="1"/>
    <col min="19" max="16384" width="9.140625" style="38"/>
  </cols>
  <sheetData>
    <row r="1" spans="1:18" ht="19.5" thickBot="1" x14ac:dyDescent="0.35">
      <c r="A1" s="645" t="s">
        <v>16</v>
      </c>
      <c r="B1" s="603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</row>
    <row r="2" spans="1:18" ht="19.5" thickBot="1" x14ac:dyDescent="0.35">
      <c r="A2" s="1344" t="s">
        <v>0</v>
      </c>
      <c r="B2" s="1345"/>
      <c r="C2" s="1345"/>
      <c r="D2" s="1345"/>
      <c r="E2" s="1345"/>
      <c r="F2" s="1345"/>
      <c r="G2" s="1345"/>
      <c r="H2" s="1345"/>
      <c r="I2" s="1345"/>
      <c r="J2" s="1346"/>
      <c r="K2" s="1339" t="s">
        <v>1</v>
      </c>
      <c r="L2" s="1340"/>
      <c r="M2" s="1340"/>
      <c r="N2" s="1340"/>
      <c r="O2" s="1340"/>
      <c r="P2" s="1341"/>
      <c r="Q2" s="1339" t="s">
        <v>2</v>
      </c>
      <c r="R2" s="1341"/>
    </row>
    <row r="3" spans="1:18" ht="88.5" customHeight="1" thickBot="1" x14ac:dyDescent="0.3">
      <c r="A3" s="646" t="s">
        <v>17</v>
      </c>
      <c r="B3" s="647" t="s">
        <v>4</v>
      </c>
      <c r="C3" s="648" t="s">
        <v>18</v>
      </c>
      <c r="D3" s="649" t="s">
        <v>6</v>
      </c>
      <c r="E3" s="650" t="s">
        <v>7</v>
      </c>
      <c r="F3" s="651" t="s">
        <v>356</v>
      </c>
      <c r="G3" s="652" t="s">
        <v>9</v>
      </c>
      <c r="H3" s="652" t="s">
        <v>19</v>
      </c>
      <c r="I3" s="653" t="s">
        <v>352</v>
      </c>
      <c r="J3" s="653" t="s">
        <v>368</v>
      </c>
      <c r="K3" s="654" t="s">
        <v>358</v>
      </c>
      <c r="L3" s="655" t="s">
        <v>12</v>
      </c>
      <c r="M3" s="655" t="s">
        <v>13</v>
      </c>
      <c r="N3" s="655" t="s">
        <v>14</v>
      </c>
      <c r="O3" s="655" t="s">
        <v>15</v>
      </c>
      <c r="P3" s="656" t="s">
        <v>353</v>
      </c>
      <c r="Q3" s="654" t="s">
        <v>354</v>
      </c>
      <c r="R3" s="656" t="s">
        <v>355</v>
      </c>
    </row>
    <row r="4" spans="1:18" ht="18.75" x14ac:dyDescent="0.25">
      <c r="A4" s="657" t="s">
        <v>432</v>
      </c>
      <c r="B4" s="658"/>
      <c r="C4" s="659"/>
      <c r="D4" s="660"/>
      <c r="E4" s="659"/>
      <c r="F4" s="659"/>
      <c r="G4" s="661">
        <f>'Autobus urbani LV2'!M4</f>
        <v>0</v>
      </c>
      <c r="H4" s="661">
        <f>'Autobus urbani LV2'!G4</f>
        <v>0</v>
      </c>
      <c r="I4" s="662">
        <f>'Autobus urbani LV2'!F10</f>
        <v>0</v>
      </c>
      <c r="J4" s="661">
        <f>'Autobus urbani LV2'!G10</f>
        <v>0</v>
      </c>
      <c r="K4" s="663">
        <f>'Autobus urbani LV2'!B16</f>
        <v>0</v>
      </c>
      <c r="L4" s="663">
        <f>'Autobus urbani LV2'!C16</f>
        <v>0</v>
      </c>
      <c r="M4" s="663">
        <f>'Autobus urbani LV2'!D16</f>
        <v>0</v>
      </c>
      <c r="N4" s="663">
        <f>'Autobus urbani LV2'!E16</f>
        <v>0</v>
      </c>
      <c r="O4" s="663">
        <f>'Autobus urbani LV2'!F16</f>
        <v>0</v>
      </c>
      <c r="P4" s="663">
        <f>'Autobus urbani LV2'!G16</f>
        <v>0</v>
      </c>
      <c r="Q4" s="664"/>
      <c r="R4" s="658"/>
    </row>
    <row r="5" spans="1:18" x14ac:dyDescent="0.25">
      <c r="A5" s="665"/>
      <c r="B5" s="666"/>
      <c r="C5" s="665"/>
      <c r="D5" s="667"/>
      <c r="E5" s="668" t="str">
        <f>IFERROR(G5/J5," ")</f>
        <v xml:space="preserve"> </v>
      </c>
      <c r="F5" s="669"/>
      <c r="G5" s="670"/>
      <c r="H5" s="670"/>
      <c r="I5" s="670"/>
      <c r="J5" s="671"/>
      <c r="K5" s="666"/>
      <c r="L5" s="666"/>
      <c r="M5" s="666"/>
      <c r="N5" s="666"/>
      <c r="O5" s="666"/>
      <c r="P5" s="672" t="str">
        <f>IF((K5*0.187*10^-3+L5*0.86*10^-3+M5*1.225*10^-3+N5*0.616*10^-3+O5*0.765*10^-3)&gt;0,K5*0.187*10^-3+L5*0.86*10^-3+M5*1.225*10^-3+N5*0.616*10^-3+O5*0.765*10^-3," ")</f>
        <v xml:space="preserve"> </v>
      </c>
      <c r="Q5" s="672" t="str">
        <f>IFERROR(P5/J5," ")</f>
        <v xml:space="preserve"> </v>
      </c>
      <c r="R5" s="672" t="str">
        <f>IFERROR(P5/G5," ")</f>
        <v xml:space="preserve"> </v>
      </c>
    </row>
    <row r="6" spans="1:18" x14ac:dyDescent="0.25">
      <c r="A6" s="673"/>
      <c r="B6" s="674"/>
      <c r="C6" s="673"/>
      <c r="D6" s="675"/>
      <c r="E6" s="668" t="str">
        <f t="shared" ref="E6:E55" si="0">IFERROR(G6/J6," ")</f>
        <v xml:space="preserve"> </v>
      </c>
      <c r="F6" s="676"/>
      <c r="G6" s="677"/>
      <c r="H6" s="677"/>
      <c r="I6" s="677"/>
      <c r="J6" s="678"/>
      <c r="K6" s="666"/>
      <c r="L6" s="666"/>
      <c r="M6" s="666"/>
      <c r="N6" s="666"/>
      <c r="O6" s="666"/>
      <c r="P6" s="672" t="str">
        <f t="shared" ref="P6:P69" si="1">IF((K6*0.187*10^-3+L6*0.86*10^-3+M6*1.225*10^-3+N6*0.616*10^-3+O6*0.765*10^-3)&gt;0,K6*0.187*10^-3+L6*0.86*10^-3+M6*1.225*10^-3+N6*0.616*10^-3+O6*0.765*10^-3," ")</f>
        <v xml:space="preserve"> </v>
      </c>
      <c r="Q6" s="672" t="str">
        <f t="shared" ref="Q6:Q55" si="2">IFERROR(P6/J6," ")</f>
        <v xml:space="preserve"> </v>
      </c>
      <c r="R6" s="672" t="str">
        <f t="shared" ref="R6:R55" si="3">IFERROR(P6/G6," ")</f>
        <v xml:space="preserve"> </v>
      </c>
    </row>
    <row r="7" spans="1:18" x14ac:dyDescent="0.25">
      <c r="A7" s="673"/>
      <c r="B7" s="673"/>
      <c r="C7" s="673"/>
      <c r="D7" s="675"/>
      <c r="E7" s="668" t="str">
        <f t="shared" si="0"/>
        <v xml:space="preserve"> </v>
      </c>
      <c r="F7" s="676"/>
      <c r="G7" s="677"/>
      <c r="H7" s="677"/>
      <c r="I7" s="677"/>
      <c r="J7" s="678"/>
      <c r="K7" s="666"/>
      <c r="L7" s="666"/>
      <c r="M7" s="666"/>
      <c r="N7" s="666"/>
      <c r="O7" s="666"/>
      <c r="P7" s="672" t="str">
        <f t="shared" si="1"/>
        <v xml:space="preserve"> </v>
      </c>
      <c r="Q7" s="672" t="str">
        <f t="shared" si="2"/>
        <v xml:space="preserve"> </v>
      </c>
      <c r="R7" s="672" t="str">
        <f t="shared" si="3"/>
        <v xml:space="preserve"> </v>
      </c>
    </row>
    <row r="8" spans="1:18" x14ac:dyDescent="0.25">
      <c r="A8" s="673"/>
      <c r="B8" s="673"/>
      <c r="C8" s="673"/>
      <c r="D8" s="675"/>
      <c r="E8" s="668" t="str">
        <f t="shared" si="0"/>
        <v xml:space="preserve"> </v>
      </c>
      <c r="F8" s="676"/>
      <c r="G8" s="677"/>
      <c r="H8" s="677"/>
      <c r="I8" s="677"/>
      <c r="J8" s="678"/>
      <c r="K8" s="666"/>
      <c r="L8" s="666"/>
      <c r="M8" s="666"/>
      <c r="N8" s="666"/>
      <c r="O8" s="666"/>
      <c r="P8" s="672" t="str">
        <f t="shared" si="1"/>
        <v xml:space="preserve"> </v>
      </c>
      <c r="Q8" s="672" t="str">
        <f t="shared" si="2"/>
        <v xml:space="preserve"> </v>
      </c>
      <c r="R8" s="672" t="str">
        <f t="shared" si="3"/>
        <v xml:space="preserve"> </v>
      </c>
    </row>
    <row r="9" spans="1:18" x14ac:dyDescent="0.25">
      <c r="A9" s="673"/>
      <c r="B9" s="673"/>
      <c r="C9" s="673"/>
      <c r="D9" s="675"/>
      <c r="E9" s="668" t="str">
        <f t="shared" si="0"/>
        <v xml:space="preserve"> </v>
      </c>
      <c r="F9" s="676"/>
      <c r="G9" s="677"/>
      <c r="H9" s="677"/>
      <c r="I9" s="677"/>
      <c r="J9" s="678"/>
      <c r="K9" s="666"/>
      <c r="L9" s="666"/>
      <c r="M9" s="666"/>
      <c r="N9" s="666"/>
      <c r="O9" s="666"/>
      <c r="P9" s="672" t="str">
        <f t="shared" si="1"/>
        <v xml:space="preserve"> </v>
      </c>
      <c r="Q9" s="672" t="str">
        <f t="shared" si="2"/>
        <v xml:space="preserve"> </v>
      </c>
      <c r="R9" s="672" t="str">
        <f t="shared" si="3"/>
        <v xml:space="preserve"> </v>
      </c>
    </row>
    <row r="10" spans="1:18" x14ac:dyDescent="0.25">
      <c r="A10" s="673"/>
      <c r="B10" s="673"/>
      <c r="C10" s="673"/>
      <c r="D10" s="675"/>
      <c r="E10" s="668" t="str">
        <f t="shared" si="0"/>
        <v xml:space="preserve"> </v>
      </c>
      <c r="F10" s="676"/>
      <c r="G10" s="677"/>
      <c r="H10" s="677"/>
      <c r="I10" s="677"/>
      <c r="J10" s="678"/>
      <c r="K10" s="666"/>
      <c r="L10" s="666"/>
      <c r="M10" s="666"/>
      <c r="N10" s="666"/>
      <c r="O10" s="666"/>
      <c r="P10" s="672" t="str">
        <f t="shared" si="1"/>
        <v xml:space="preserve"> </v>
      </c>
      <c r="Q10" s="672" t="str">
        <f t="shared" si="2"/>
        <v xml:space="preserve"> </v>
      </c>
      <c r="R10" s="672" t="str">
        <f t="shared" si="3"/>
        <v xml:space="preserve"> </v>
      </c>
    </row>
    <row r="11" spans="1:18" x14ac:dyDescent="0.25">
      <c r="A11" s="673"/>
      <c r="B11" s="673"/>
      <c r="C11" s="673"/>
      <c r="D11" s="675"/>
      <c r="E11" s="668" t="str">
        <f t="shared" si="0"/>
        <v xml:space="preserve"> </v>
      </c>
      <c r="F11" s="676"/>
      <c r="G11" s="677"/>
      <c r="H11" s="677"/>
      <c r="I11" s="677"/>
      <c r="J11" s="678"/>
      <c r="K11" s="666"/>
      <c r="L11" s="666"/>
      <c r="M11" s="666"/>
      <c r="N11" s="666"/>
      <c r="O11" s="666"/>
      <c r="P11" s="672" t="str">
        <f t="shared" si="1"/>
        <v xml:space="preserve"> </v>
      </c>
      <c r="Q11" s="672" t="str">
        <f t="shared" si="2"/>
        <v xml:space="preserve"> </v>
      </c>
      <c r="R11" s="672" t="str">
        <f t="shared" si="3"/>
        <v xml:space="preserve"> </v>
      </c>
    </row>
    <row r="12" spans="1:18" x14ac:dyDescent="0.25">
      <c r="A12" s="673"/>
      <c r="B12" s="673"/>
      <c r="C12" s="673"/>
      <c r="D12" s="675"/>
      <c r="E12" s="668" t="str">
        <f t="shared" si="0"/>
        <v xml:space="preserve"> </v>
      </c>
      <c r="F12" s="676"/>
      <c r="G12" s="677"/>
      <c r="H12" s="677"/>
      <c r="I12" s="677"/>
      <c r="J12" s="678"/>
      <c r="K12" s="666"/>
      <c r="L12" s="666"/>
      <c r="M12" s="666"/>
      <c r="N12" s="666"/>
      <c r="O12" s="666"/>
      <c r="P12" s="672" t="str">
        <f t="shared" si="1"/>
        <v xml:space="preserve"> </v>
      </c>
      <c r="Q12" s="672" t="str">
        <f t="shared" si="2"/>
        <v xml:space="preserve"> </v>
      </c>
      <c r="R12" s="672" t="str">
        <f t="shared" si="3"/>
        <v xml:space="preserve"> </v>
      </c>
    </row>
    <row r="13" spans="1:18" x14ac:dyDescent="0.25">
      <c r="A13" s="673"/>
      <c r="B13" s="673"/>
      <c r="C13" s="673"/>
      <c r="D13" s="675"/>
      <c r="E13" s="668" t="str">
        <f t="shared" si="0"/>
        <v xml:space="preserve"> </v>
      </c>
      <c r="F13" s="676"/>
      <c r="G13" s="677"/>
      <c r="H13" s="677"/>
      <c r="I13" s="677"/>
      <c r="J13" s="678"/>
      <c r="K13" s="666"/>
      <c r="L13" s="666"/>
      <c r="M13" s="666"/>
      <c r="N13" s="666"/>
      <c r="O13" s="666"/>
      <c r="P13" s="672" t="str">
        <f t="shared" si="1"/>
        <v xml:space="preserve"> </v>
      </c>
      <c r="Q13" s="672" t="str">
        <f t="shared" si="2"/>
        <v xml:space="preserve"> </v>
      </c>
      <c r="R13" s="672" t="str">
        <f t="shared" si="3"/>
        <v xml:space="preserve"> </v>
      </c>
    </row>
    <row r="14" spans="1:18" x14ac:dyDescent="0.25">
      <c r="A14" s="673"/>
      <c r="B14" s="673"/>
      <c r="C14" s="673"/>
      <c r="D14" s="675"/>
      <c r="E14" s="668" t="str">
        <f t="shared" si="0"/>
        <v xml:space="preserve"> </v>
      </c>
      <c r="F14" s="676"/>
      <c r="G14" s="677"/>
      <c r="H14" s="677"/>
      <c r="I14" s="677"/>
      <c r="J14" s="678"/>
      <c r="K14" s="666"/>
      <c r="L14" s="666"/>
      <c r="M14" s="666"/>
      <c r="N14" s="666"/>
      <c r="O14" s="666"/>
      <c r="P14" s="672" t="str">
        <f t="shared" si="1"/>
        <v xml:space="preserve"> </v>
      </c>
      <c r="Q14" s="672" t="str">
        <f t="shared" si="2"/>
        <v xml:space="preserve"> </v>
      </c>
      <c r="R14" s="672" t="str">
        <f t="shared" si="3"/>
        <v xml:space="preserve"> </v>
      </c>
    </row>
    <row r="15" spans="1:18" x14ac:dyDescent="0.25">
      <c r="A15" s="673"/>
      <c r="B15" s="673"/>
      <c r="C15" s="673"/>
      <c r="D15" s="675"/>
      <c r="E15" s="668" t="str">
        <f t="shared" si="0"/>
        <v xml:space="preserve"> </v>
      </c>
      <c r="F15" s="676"/>
      <c r="G15" s="677"/>
      <c r="H15" s="677"/>
      <c r="I15" s="677"/>
      <c r="J15" s="678"/>
      <c r="K15" s="666"/>
      <c r="L15" s="666"/>
      <c r="M15" s="666"/>
      <c r="N15" s="666"/>
      <c r="O15" s="666"/>
      <c r="P15" s="672" t="str">
        <f t="shared" si="1"/>
        <v xml:space="preserve"> </v>
      </c>
      <c r="Q15" s="672" t="str">
        <f t="shared" si="2"/>
        <v xml:space="preserve"> </v>
      </c>
      <c r="R15" s="672" t="str">
        <f t="shared" si="3"/>
        <v xml:space="preserve"> </v>
      </c>
    </row>
    <row r="16" spans="1:18" x14ac:dyDescent="0.25">
      <c r="A16" s="673"/>
      <c r="B16" s="673"/>
      <c r="C16" s="673"/>
      <c r="D16" s="675"/>
      <c r="E16" s="668" t="str">
        <f t="shared" si="0"/>
        <v xml:space="preserve"> </v>
      </c>
      <c r="F16" s="676"/>
      <c r="G16" s="677"/>
      <c r="H16" s="677"/>
      <c r="I16" s="677"/>
      <c r="J16" s="678"/>
      <c r="K16" s="666"/>
      <c r="L16" s="666"/>
      <c r="M16" s="666"/>
      <c r="N16" s="666"/>
      <c r="O16" s="666"/>
      <c r="P16" s="672" t="str">
        <f t="shared" si="1"/>
        <v xml:space="preserve"> </v>
      </c>
      <c r="Q16" s="672" t="str">
        <f t="shared" si="2"/>
        <v xml:space="preserve"> </v>
      </c>
      <c r="R16" s="672" t="str">
        <f t="shared" si="3"/>
        <v xml:space="preserve"> </v>
      </c>
    </row>
    <row r="17" spans="1:18" x14ac:dyDescent="0.25">
      <c r="A17" s="673"/>
      <c r="B17" s="673"/>
      <c r="C17" s="673"/>
      <c r="D17" s="675"/>
      <c r="E17" s="668" t="str">
        <f t="shared" si="0"/>
        <v xml:space="preserve"> </v>
      </c>
      <c r="F17" s="676"/>
      <c r="G17" s="677"/>
      <c r="H17" s="677"/>
      <c r="I17" s="677"/>
      <c r="J17" s="678"/>
      <c r="K17" s="666"/>
      <c r="L17" s="666"/>
      <c r="M17" s="666"/>
      <c r="N17" s="666"/>
      <c r="O17" s="666"/>
      <c r="P17" s="672" t="str">
        <f t="shared" si="1"/>
        <v xml:space="preserve"> </v>
      </c>
      <c r="Q17" s="672" t="str">
        <f t="shared" si="2"/>
        <v xml:space="preserve"> </v>
      </c>
      <c r="R17" s="672" t="str">
        <f t="shared" si="3"/>
        <v xml:space="preserve"> </v>
      </c>
    </row>
    <row r="18" spans="1:18" x14ac:dyDescent="0.25">
      <c r="A18" s="673"/>
      <c r="B18" s="673"/>
      <c r="C18" s="673"/>
      <c r="D18" s="675"/>
      <c r="E18" s="668" t="str">
        <f t="shared" si="0"/>
        <v xml:space="preserve"> </v>
      </c>
      <c r="F18" s="676"/>
      <c r="G18" s="677"/>
      <c r="H18" s="677"/>
      <c r="I18" s="677"/>
      <c r="J18" s="678"/>
      <c r="K18" s="666"/>
      <c r="L18" s="666"/>
      <c r="M18" s="666"/>
      <c r="N18" s="666"/>
      <c r="O18" s="666"/>
      <c r="P18" s="672" t="str">
        <f t="shared" si="1"/>
        <v xml:space="preserve"> </v>
      </c>
      <c r="Q18" s="672" t="str">
        <f t="shared" si="2"/>
        <v xml:space="preserve"> </v>
      </c>
      <c r="R18" s="672" t="str">
        <f t="shared" si="3"/>
        <v xml:space="preserve"> </v>
      </c>
    </row>
    <row r="19" spans="1:18" x14ac:dyDescent="0.25">
      <c r="A19" s="673"/>
      <c r="B19" s="673"/>
      <c r="C19" s="673"/>
      <c r="D19" s="675"/>
      <c r="E19" s="668" t="str">
        <f t="shared" si="0"/>
        <v xml:space="preserve"> </v>
      </c>
      <c r="F19" s="676"/>
      <c r="G19" s="677"/>
      <c r="H19" s="677"/>
      <c r="I19" s="677"/>
      <c r="J19" s="678"/>
      <c r="K19" s="666"/>
      <c r="L19" s="666"/>
      <c r="M19" s="666"/>
      <c r="N19" s="666"/>
      <c r="O19" s="666"/>
      <c r="P19" s="672" t="str">
        <f t="shared" si="1"/>
        <v xml:space="preserve"> </v>
      </c>
      <c r="Q19" s="672" t="str">
        <f t="shared" si="2"/>
        <v xml:space="preserve"> </v>
      </c>
      <c r="R19" s="672" t="str">
        <f t="shared" si="3"/>
        <v xml:space="preserve"> </v>
      </c>
    </row>
    <row r="20" spans="1:18" x14ac:dyDescent="0.25">
      <c r="A20" s="673"/>
      <c r="B20" s="673"/>
      <c r="C20" s="673"/>
      <c r="D20" s="675"/>
      <c r="E20" s="668" t="str">
        <f t="shared" si="0"/>
        <v xml:space="preserve"> </v>
      </c>
      <c r="F20" s="676"/>
      <c r="G20" s="677"/>
      <c r="H20" s="677"/>
      <c r="I20" s="677"/>
      <c r="J20" s="678"/>
      <c r="K20" s="666"/>
      <c r="L20" s="666"/>
      <c r="M20" s="666"/>
      <c r="N20" s="666"/>
      <c r="O20" s="666"/>
      <c r="P20" s="672" t="str">
        <f t="shared" si="1"/>
        <v xml:space="preserve"> </v>
      </c>
      <c r="Q20" s="672" t="str">
        <f t="shared" si="2"/>
        <v xml:space="preserve"> </v>
      </c>
      <c r="R20" s="672" t="str">
        <f t="shared" si="3"/>
        <v xml:space="preserve"> </v>
      </c>
    </row>
    <row r="21" spans="1:18" x14ac:dyDescent="0.25">
      <c r="A21" s="673"/>
      <c r="B21" s="673"/>
      <c r="C21" s="673"/>
      <c r="D21" s="675"/>
      <c r="E21" s="668" t="str">
        <f t="shared" si="0"/>
        <v xml:space="preserve"> </v>
      </c>
      <c r="F21" s="676"/>
      <c r="G21" s="677"/>
      <c r="H21" s="677"/>
      <c r="I21" s="677"/>
      <c r="J21" s="678"/>
      <c r="K21" s="666"/>
      <c r="L21" s="666"/>
      <c r="M21" s="666"/>
      <c r="N21" s="666"/>
      <c r="O21" s="666"/>
      <c r="P21" s="672" t="str">
        <f t="shared" si="1"/>
        <v xml:space="preserve"> </v>
      </c>
      <c r="Q21" s="672" t="str">
        <f t="shared" si="2"/>
        <v xml:space="preserve"> </v>
      </c>
      <c r="R21" s="672" t="str">
        <f t="shared" si="3"/>
        <v xml:space="preserve"> </v>
      </c>
    </row>
    <row r="22" spans="1:18" x14ac:dyDescent="0.25">
      <c r="A22" s="673"/>
      <c r="B22" s="673"/>
      <c r="C22" s="673"/>
      <c r="D22" s="675"/>
      <c r="E22" s="668" t="str">
        <f t="shared" si="0"/>
        <v xml:space="preserve"> </v>
      </c>
      <c r="F22" s="676"/>
      <c r="G22" s="677"/>
      <c r="H22" s="677"/>
      <c r="I22" s="677"/>
      <c r="J22" s="678"/>
      <c r="K22" s="666"/>
      <c r="L22" s="666"/>
      <c r="M22" s="666"/>
      <c r="N22" s="666"/>
      <c r="O22" s="666"/>
      <c r="P22" s="672" t="str">
        <f t="shared" si="1"/>
        <v xml:space="preserve"> </v>
      </c>
      <c r="Q22" s="672" t="str">
        <f t="shared" si="2"/>
        <v xml:space="preserve"> </v>
      </c>
      <c r="R22" s="672" t="str">
        <f t="shared" si="3"/>
        <v xml:space="preserve"> </v>
      </c>
    </row>
    <row r="23" spans="1:18" x14ac:dyDescent="0.25">
      <c r="A23" s="673"/>
      <c r="B23" s="673"/>
      <c r="C23" s="673"/>
      <c r="D23" s="675"/>
      <c r="E23" s="668" t="str">
        <f t="shared" si="0"/>
        <v xml:space="preserve"> </v>
      </c>
      <c r="F23" s="676"/>
      <c r="G23" s="677"/>
      <c r="H23" s="677"/>
      <c r="I23" s="677"/>
      <c r="J23" s="678"/>
      <c r="K23" s="666"/>
      <c r="L23" s="666"/>
      <c r="M23" s="666"/>
      <c r="N23" s="666"/>
      <c r="O23" s="666"/>
      <c r="P23" s="672" t="str">
        <f t="shared" si="1"/>
        <v xml:space="preserve"> </v>
      </c>
      <c r="Q23" s="672" t="str">
        <f t="shared" si="2"/>
        <v xml:space="preserve"> </v>
      </c>
      <c r="R23" s="672" t="str">
        <f t="shared" si="3"/>
        <v xml:space="preserve"> </v>
      </c>
    </row>
    <row r="24" spans="1:18" x14ac:dyDescent="0.25">
      <c r="A24" s="673"/>
      <c r="B24" s="673"/>
      <c r="C24" s="673"/>
      <c r="D24" s="675"/>
      <c r="E24" s="668" t="str">
        <f t="shared" si="0"/>
        <v xml:space="preserve"> </v>
      </c>
      <c r="F24" s="676"/>
      <c r="G24" s="677"/>
      <c r="H24" s="677"/>
      <c r="I24" s="677"/>
      <c r="J24" s="678"/>
      <c r="K24" s="666"/>
      <c r="L24" s="666"/>
      <c r="M24" s="666"/>
      <c r="N24" s="666"/>
      <c r="O24" s="666"/>
      <c r="P24" s="672" t="str">
        <f t="shared" si="1"/>
        <v xml:space="preserve"> </v>
      </c>
      <c r="Q24" s="672" t="str">
        <f t="shared" si="2"/>
        <v xml:space="preserve"> </v>
      </c>
      <c r="R24" s="672" t="str">
        <f t="shared" si="3"/>
        <v xml:space="preserve"> </v>
      </c>
    </row>
    <row r="25" spans="1:18" x14ac:dyDescent="0.25">
      <c r="A25" s="673"/>
      <c r="B25" s="673"/>
      <c r="C25" s="673"/>
      <c r="D25" s="675"/>
      <c r="E25" s="668" t="str">
        <f t="shared" si="0"/>
        <v xml:space="preserve"> </v>
      </c>
      <c r="F25" s="676"/>
      <c r="G25" s="677"/>
      <c r="H25" s="677"/>
      <c r="I25" s="677"/>
      <c r="J25" s="678"/>
      <c r="K25" s="666"/>
      <c r="L25" s="666"/>
      <c r="M25" s="666"/>
      <c r="N25" s="666"/>
      <c r="O25" s="666"/>
      <c r="P25" s="672" t="str">
        <f t="shared" si="1"/>
        <v xml:space="preserve"> </v>
      </c>
      <c r="Q25" s="672" t="str">
        <f t="shared" si="2"/>
        <v xml:space="preserve"> </v>
      </c>
      <c r="R25" s="672" t="str">
        <f t="shared" si="3"/>
        <v xml:space="preserve"> </v>
      </c>
    </row>
    <row r="26" spans="1:18" x14ac:dyDescent="0.25">
      <c r="A26" s="673"/>
      <c r="B26" s="673"/>
      <c r="C26" s="673"/>
      <c r="D26" s="675"/>
      <c r="E26" s="668" t="str">
        <f t="shared" si="0"/>
        <v xml:space="preserve"> </v>
      </c>
      <c r="F26" s="676"/>
      <c r="G26" s="677"/>
      <c r="H26" s="677"/>
      <c r="I26" s="677"/>
      <c r="J26" s="678"/>
      <c r="K26" s="666"/>
      <c r="L26" s="666"/>
      <c r="M26" s="666"/>
      <c r="N26" s="666"/>
      <c r="O26" s="666"/>
      <c r="P26" s="672" t="str">
        <f t="shared" si="1"/>
        <v xml:space="preserve"> </v>
      </c>
      <c r="Q26" s="672" t="str">
        <f t="shared" si="2"/>
        <v xml:space="preserve"> </v>
      </c>
      <c r="R26" s="672" t="str">
        <f t="shared" si="3"/>
        <v xml:space="preserve"> </v>
      </c>
    </row>
    <row r="27" spans="1:18" x14ac:dyDescent="0.25">
      <c r="A27" s="673"/>
      <c r="B27" s="673"/>
      <c r="C27" s="673"/>
      <c r="D27" s="675"/>
      <c r="E27" s="668" t="str">
        <f t="shared" si="0"/>
        <v xml:space="preserve"> </v>
      </c>
      <c r="F27" s="676"/>
      <c r="G27" s="677"/>
      <c r="H27" s="677"/>
      <c r="I27" s="677"/>
      <c r="J27" s="678"/>
      <c r="K27" s="666"/>
      <c r="L27" s="666"/>
      <c r="M27" s="666"/>
      <c r="N27" s="666"/>
      <c r="O27" s="666"/>
      <c r="P27" s="672" t="str">
        <f t="shared" si="1"/>
        <v xml:space="preserve"> </v>
      </c>
      <c r="Q27" s="672" t="str">
        <f t="shared" si="2"/>
        <v xml:space="preserve"> </v>
      </c>
      <c r="R27" s="672" t="str">
        <f t="shared" si="3"/>
        <v xml:space="preserve"> </v>
      </c>
    </row>
    <row r="28" spans="1:18" x14ac:dyDescent="0.25">
      <c r="A28" s="673"/>
      <c r="B28" s="673"/>
      <c r="C28" s="673"/>
      <c r="D28" s="675"/>
      <c r="E28" s="668" t="str">
        <f t="shared" si="0"/>
        <v xml:space="preserve"> </v>
      </c>
      <c r="F28" s="676"/>
      <c r="G28" s="677"/>
      <c r="H28" s="677"/>
      <c r="I28" s="677"/>
      <c r="J28" s="678"/>
      <c r="K28" s="666"/>
      <c r="L28" s="666"/>
      <c r="M28" s="666"/>
      <c r="N28" s="666"/>
      <c r="O28" s="666"/>
      <c r="P28" s="672" t="str">
        <f t="shared" si="1"/>
        <v xml:space="preserve"> </v>
      </c>
      <c r="Q28" s="672" t="str">
        <f t="shared" si="2"/>
        <v xml:space="preserve"> </v>
      </c>
      <c r="R28" s="672" t="str">
        <f t="shared" si="3"/>
        <v xml:space="preserve"> </v>
      </c>
    </row>
    <row r="29" spans="1:18" x14ac:dyDescent="0.25">
      <c r="A29" s="673"/>
      <c r="B29" s="673"/>
      <c r="C29" s="673"/>
      <c r="D29" s="675"/>
      <c r="E29" s="668" t="str">
        <f t="shared" si="0"/>
        <v xml:space="preserve"> </v>
      </c>
      <c r="F29" s="676"/>
      <c r="G29" s="677"/>
      <c r="H29" s="677"/>
      <c r="I29" s="677"/>
      <c r="J29" s="678"/>
      <c r="K29" s="666"/>
      <c r="L29" s="666"/>
      <c r="M29" s="666"/>
      <c r="N29" s="666"/>
      <c r="O29" s="666"/>
      <c r="P29" s="672" t="str">
        <f t="shared" si="1"/>
        <v xml:space="preserve"> </v>
      </c>
      <c r="Q29" s="672" t="str">
        <f t="shared" si="2"/>
        <v xml:space="preserve"> </v>
      </c>
      <c r="R29" s="672" t="str">
        <f t="shared" si="3"/>
        <v xml:space="preserve"> </v>
      </c>
    </row>
    <row r="30" spans="1:18" x14ac:dyDescent="0.25">
      <c r="A30" s="673"/>
      <c r="B30" s="673"/>
      <c r="C30" s="673"/>
      <c r="D30" s="675"/>
      <c r="E30" s="668" t="str">
        <f t="shared" si="0"/>
        <v xml:space="preserve"> </v>
      </c>
      <c r="F30" s="676"/>
      <c r="G30" s="677"/>
      <c r="H30" s="677"/>
      <c r="I30" s="677"/>
      <c r="J30" s="678"/>
      <c r="K30" s="666"/>
      <c r="L30" s="666"/>
      <c r="M30" s="666"/>
      <c r="N30" s="666"/>
      <c r="O30" s="666"/>
      <c r="P30" s="672" t="str">
        <f t="shared" si="1"/>
        <v xml:space="preserve"> </v>
      </c>
      <c r="Q30" s="672" t="str">
        <f t="shared" si="2"/>
        <v xml:space="preserve"> </v>
      </c>
      <c r="R30" s="672" t="str">
        <f t="shared" si="3"/>
        <v xml:space="preserve"> </v>
      </c>
    </row>
    <row r="31" spans="1:18" x14ac:dyDescent="0.25">
      <c r="A31" s="673"/>
      <c r="B31" s="673"/>
      <c r="C31" s="673"/>
      <c r="D31" s="675"/>
      <c r="E31" s="668" t="str">
        <f t="shared" si="0"/>
        <v xml:space="preserve"> </v>
      </c>
      <c r="F31" s="676"/>
      <c r="G31" s="677"/>
      <c r="H31" s="677"/>
      <c r="I31" s="677"/>
      <c r="J31" s="678"/>
      <c r="K31" s="666"/>
      <c r="L31" s="666"/>
      <c r="M31" s="666"/>
      <c r="N31" s="666"/>
      <c r="O31" s="666"/>
      <c r="P31" s="672" t="str">
        <f t="shared" si="1"/>
        <v xml:space="preserve"> </v>
      </c>
      <c r="Q31" s="672" t="str">
        <f t="shared" si="2"/>
        <v xml:space="preserve"> </v>
      </c>
      <c r="R31" s="672" t="str">
        <f t="shared" si="3"/>
        <v xml:space="preserve"> </v>
      </c>
    </row>
    <row r="32" spans="1:18" x14ac:dyDescent="0.25">
      <c r="A32" s="673"/>
      <c r="B32" s="673"/>
      <c r="C32" s="673"/>
      <c r="D32" s="675"/>
      <c r="E32" s="668" t="str">
        <f t="shared" si="0"/>
        <v xml:space="preserve"> </v>
      </c>
      <c r="F32" s="676"/>
      <c r="G32" s="677"/>
      <c r="H32" s="677"/>
      <c r="I32" s="677"/>
      <c r="J32" s="678"/>
      <c r="K32" s="666"/>
      <c r="L32" s="666"/>
      <c r="M32" s="666"/>
      <c r="N32" s="666"/>
      <c r="O32" s="666"/>
      <c r="P32" s="672" t="str">
        <f t="shared" si="1"/>
        <v xml:space="preserve"> </v>
      </c>
      <c r="Q32" s="672" t="str">
        <f t="shared" si="2"/>
        <v xml:space="preserve"> </v>
      </c>
      <c r="R32" s="672" t="str">
        <f t="shared" si="3"/>
        <v xml:space="preserve"> </v>
      </c>
    </row>
    <row r="33" spans="1:18" x14ac:dyDescent="0.25">
      <c r="A33" s="673"/>
      <c r="B33" s="673"/>
      <c r="C33" s="673"/>
      <c r="D33" s="675"/>
      <c r="E33" s="668" t="str">
        <f t="shared" si="0"/>
        <v xml:space="preserve"> </v>
      </c>
      <c r="F33" s="676"/>
      <c r="G33" s="677"/>
      <c r="H33" s="677"/>
      <c r="I33" s="677"/>
      <c r="J33" s="678"/>
      <c r="K33" s="666"/>
      <c r="L33" s="666"/>
      <c r="M33" s="666"/>
      <c r="N33" s="666"/>
      <c r="O33" s="666"/>
      <c r="P33" s="672" t="str">
        <f t="shared" si="1"/>
        <v xml:space="preserve"> </v>
      </c>
      <c r="Q33" s="672" t="str">
        <f t="shared" si="2"/>
        <v xml:space="preserve"> </v>
      </c>
      <c r="R33" s="672" t="str">
        <f t="shared" si="3"/>
        <v xml:space="preserve"> </v>
      </c>
    </row>
    <row r="34" spans="1:18" x14ac:dyDescent="0.25">
      <c r="A34" s="673"/>
      <c r="B34" s="673"/>
      <c r="C34" s="673"/>
      <c r="D34" s="675"/>
      <c r="E34" s="668" t="str">
        <f t="shared" si="0"/>
        <v xml:space="preserve"> </v>
      </c>
      <c r="F34" s="676"/>
      <c r="G34" s="677"/>
      <c r="H34" s="677"/>
      <c r="I34" s="677"/>
      <c r="J34" s="678"/>
      <c r="K34" s="666"/>
      <c r="L34" s="666"/>
      <c r="M34" s="666"/>
      <c r="N34" s="666"/>
      <c r="O34" s="666"/>
      <c r="P34" s="672" t="str">
        <f t="shared" si="1"/>
        <v xml:space="preserve"> </v>
      </c>
      <c r="Q34" s="672" t="str">
        <f t="shared" si="2"/>
        <v xml:space="preserve"> </v>
      </c>
      <c r="R34" s="672" t="str">
        <f t="shared" si="3"/>
        <v xml:space="preserve"> </v>
      </c>
    </row>
    <row r="35" spans="1:18" x14ac:dyDescent="0.25">
      <c r="A35" s="673"/>
      <c r="B35" s="673"/>
      <c r="C35" s="673"/>
      <c r="D35" s="675"/>
      <c r="E35" s="668" t="str">
        <f t="shared" si="0"/>
        <v xml:space="preserve"> </v>
      </c>
      <c r="F35" s="676"/>
      <c r="G35" s="677"/>
      <c r="H35" s="677"/>
      <c r="I35" s="677"/>
      <c r="J35" s="678"/>
      <c r="K35" s="666"/>
      <c r="L35" s="666"/>
      <c r="M35" s="666"/>
      <c r="N35" s="666"/>
      <c r="O35" s="666"/>
      <c r="P35" s="672" t="str">
        <f t="shared" si="1"/>
        <v xml:space="preserve"> </v>
      </c>
      <c r="Q35" s="672" t="str">
        <f t="shared" si="2"/>
        <v xml:space="preserve"> </v>
      </c>
      <c r="R35" s="672" t="str">
        <f t="shared" si="3"/>
        <v xml:space="preserve"> </v>
      </c>
    </row>
    <row r="36" spans="1:18" x14ac:dyDescent="0.25">
      <c r="A36" s="673"/>
      <c r="B36" s="673"/>
      <c r="C36" s="673"/>
      <c r="D36" s="675"/>
      <c r="E36" s="668" t="str">
        <f t="shared" si="0"/>
        <v xml:space="preserve"> </v>
      </c>
      <c r="F36" s="676"/>
      <c r="G36" s="677"/>
      <c r="H36" s="677"/>
      <c r="I36" s="677"/>
      <c r="J36" s="678"/>
      <c r="K36" s="666"/>
      <c r="L36" s="666"/>
      <c r="M36" s="666"/>
      <c r="N36" s="666"/>
      <c r="O36" s="666"/>
      <c r="P36" s="672" t="str">
        <f t="shared" si="1"/>
        <v xml:space="preserve"> </v>
      </c>
      <c r="Q36" s="672" t="str">
        <f t="shared" si="2"/>
        <v xml:space="preserve"> </v>
      </c>
      <c r="R36" s="672" t="str">
        <f t="shared" si="3"/>
        <v xml:space="preserve"> </v>
      </c>
    </row>
    <row r="37" spans="1:18" x14ac:dyDescent="0.25">
      <c r="A37" s="673"/>
      <c r="B37" s="673"/>
      <c r="C37" s="673"/>
      <c r="D37" s="675"/>
      <c r="E37" s="668" t="str">
        <f t="shared" si="0"/>
        <v xml:space="preserve"> </v>
      </c>
      <c r="F37" s="676"/>
      <c r="G37" s="677"/>
      <c r="H37" s="677"/>
      <c r="I37" s="677"/>
      <c r="J37" s="678"/>
      <c r="K37" s="666"/>
      <c r="L37" s="666"/>
      <c r="M37" s="666"/>
      <c r="N37" s="666"/>
      <c r="O37" s="666"/>
      <c r="P37" s="672" t="str">
        <f t="shared" si="1"/>
        <v xml:space="preserve"> </v>
      </c>
      <c r="Q37" s="672" t="str">
        <f t="shared" si="2"/>
        <v xml:space="preserve"> </v>
      </c>
      <c r="R37" s="672" t="str">
        <f t="shared" si="3"/>
        <v xml:space="preserve"> </v>
      </c>
    </row>
    <row r="38" spans="1:18" x14ac:dyDescent="0.25">
      <c r="A38" s="673"/>
      <c r="B38" s="673"/>
      <c r="C38" s="673"/>
      <c r="D38" s="675"/>
      <c r="E38" s="668" t="str">
        <f t="shared" si="0"/>
        <v xml:space="preserve"> </v>
      </c>
      <c r="F38" s="676"/>
      <c r="G38" s="677"/>
      <c r="H38" s="677"/>
      <c r="I38" s="677"/>
      <c r="J38" s="678"/>
      <c r="K38" s="666"/>
      <c r="L38" s="666"/>
      <c r="M38" s="666"/>
      <c r="N38" s="666"/>
      <c r="O38" s="666"/>
      <c r="P38" s="672" t="str">
        <f t="shared" si="1"/>
        <v xml:space="preserve"> </v>
      </c>
      <c r="Q38" s="672" t="str">
        <f t="shared" si="2"/>
        <v xml:space="preserve"> </v>
      </c>
      <c r="R38" s="672" t="str">
        <f t="shared" si="3"/>
        <v xml:space="preserve"> </v>
      </c>
    </row>
    <row r="39" spans="1:18" x14ac:dyDescent="0.25">
      <c r="A39" s="673"/>
      <c r="B39" s="673"/>
      <c r="C39" s="673"/>
      <c r="D39" s="675"/>
      <c r="E39" s="668" t="str">
        <f t="shared" si="0"/>
        <v xml:space="preserve"> </v>
      </c>
      <c r="F39" s="676"/>
      <c r="G39" s="677"/>
      <c r="H39" s="677"/>
      <c r="I39" s="677"/>
      <c r="J39" s="678"/>
      <c r="K39" s="666"/>
      <c r="L39" s="666"/>
      <c r="M39" s="666"/>
      <c r="N39" s="666"/>
      <c r="O39" s="666"/>
      <c r="P39" s="672" t="str">
        <f t="shared" si="1"/>
        <v xml:space="preserve"> </v>
      </c>
      <c r="Q39" s="672" t="str">
        <f t="shared" si="2"/>
        <v xml:space="preserve"> </v>
      </c>
      <c r="R39" s="672" t="str">
        <f t="shared" si="3"/>
        <v xml:space="preserve"> </v>
      </c>
    </row>
    <row r="40" spans="1:18" x14ac:dyDescent="0.25">
      <c r="A40" s="673"/>
      <c r="B40" s="673"/>
      <c r="C40" s="673"/>
      <c r="D40" s="675"/>
      <c r="E40" s="668" t="str">
        <f t="shared" si="0"/>
        <v xml:space="preserve"> </v>
      </c>
      <c r="F40" s="676"/>
      <c r="G40" s="677"/>
      <c r="H40" s="677"/>
      <c r="I40" s="677"/>
      <c r="J40" s="678"/>
      <c r="K40" s="666"/>
      <c r="L40" s="666"/>
      <c r="M40" s="666"/>
      <c r="N40" s="666"/>
      <c r="O40" s="666"/>
      <c r="P40" s="672" t="str">
        <f t="shared" si="1"/>
        <v xml:space="preserve"> </v>
      </c>
      <c r="Q40" s="672" t="str">
        <f t="shared" si="2"/>
        <v xml:space="preserve"> </v>
      </c>
      <c r="R40" s="672" t="str">
        <f t="shared" si="3"/>
        <v xml:space="preserve"> </v>
      </c>
    </row>
    <row r="41" spans="1:18" x14ac:dyDescent="0.25">
      <c r="A41" s="673"/>
      <c r="B41" s="673"/>
      <c r="C41" s="673"/>
      <c r="D41" s="675"/>
      <c r="E41" s="668" t="str">
        <f t="shared" si="0"/>
        <v xml:space="preserve"> </v>
      </c>
      <c r="F41" s="676"/>
      <c r="G41" s="677"/>
      <c r="H41" s="677"/>
      <c r="I41" s="677"/>
      <c r="J41" s="678"/>
      <c r="K41" s="666"/>
      <c r="L41" s="666"/>
      <c r="M41" s="666"/>
      <c r="N41" s="666"/>
      <c r="O41" s="666"/>
      <c r="P41" s="672" t="str">
        <f t="shared" si="1"/>
        <v xml:space="preserve"> </v>
      </c>
      <c r="Q41" s="672" t="str">
        <f t="shared" si="2"/>
        <v xml:space="preserve"> </v>
      </c>
      <c r="R41" s="672" t="str">
        <f t="shared" si="3"/>
        <v xml:space="preserve"> </v>
      </c>
    </row>
    <row r="42" spans="1:18" x14ac:dyDescent="0.25">
      <c r="A42" s="673"/>
      <c r="B42" s="673"/>
      <c r="C42" s="673"/>
      <c r="D42" s="675"/>
      <c r="E42" s="668" t="str">
        <f t="shared" si="0"/>
        <v xml:space="preserve"> </v>
      </c>
      <c r="F42" s="676"/>
      <c r="G42" s="677"/>
      <c r="H42" s="677"/>
      <c r="I42" s="677"/>
      <c r="J42" s="678"/>
      <c r="K42" s="666"/>
      <c r="L42" s="666"/>
      <c r="M42" s="666"/>
      <c r="N42" s="666"/>
      <c r="O42" s="666"/>
      <c r="P42" s="672" t="str">
        <f t="shared" si="1"/>
        <v xml:space="preserve"> </v>
      </c>
      <c r="Q42" s="672" t="str">
        <f t="shared" si="2"/>
        <v xml:space="preserve"> </v>
      </c>
      <c r="R42" s="672" t="str">
        <f t="shared" si="3"/>
        <v xml:space="preserve"> </v>
      </c>
    </row>
    <row r="43" spans="1:18" x14ac:dyDescent="0.25">
      <c r="A43" s="673"/>
      <c r="B43" s="673"/>
      <c r="C43" s="673"/>
      <c r="D43" s="675"/>
      <c r="E43" s="668" t="str">
        <f t="shared" si="0"/>
        <v xml:space="preserve"> </v>
      </c>
      <c r="F43" s="676"/>
      <c r="G43" s="677"/>
      <c r="H43" s="677"/>
      <c r="I43" s="677"/>
      <c r="J43" s="678"/>
      <c r="K43" s="666"/>
      <c r="L43" s="666"/>
      <c r="M43" s="666"/>
      <c r="N43" s="666"/>
      <c r="O43" s="666"/>
      <c r="P43" s="672" t="str">
        <f t="shared" si="1"/>
        <v xml:space="preserve"> </v>
      </c>
      <c r="Q43" s="672" t="str">
        <f t="shared" si="2"/>
        <v xml:space="preserve"> </v>
      </c>
      <c r="R43" s="672" t="str">
        <f t="shared" si="3"/>
        <v xml:space="preserve"> </v>
      </c>
    </row>
    <row r="44" spans="1:18" x14ac:dyDescent="0.25">
      <c r="A44" s="673"/>
      <c r="B44" s="673"/>
      <c r="C44" s="673"/>
      <c r="D44" s="675"/>
      <c r="E44" s="668" t="str">
        <f t="shared" si="0"/>
        <v xml:space="preserve"> </v>
      </c>
      <c r="F44" s="676"/>
      <c r="G44" s="677"/>
      <c r="H44" s="677"/>
      <c r="I44" s="677"/>
      <c r="J44" s="678"/>
      <c r="K44" s="666"/>
      <c r="L44" s="666"/>
      <c r="M44" s="666"/>
      <c r="N44" s="666"/>
      <c r="O44" s="666"/>
      <c r="P44" s="672" t="str">
        <f t="shared" si="1"/>
        <v xml:space="preserve"> </v>
      </c>
      <c r="Q44" s="672" t="str">
        <f t="shared" si="2"/>
        <v xml:space="preserve"> </v>
      </c>
      <c r="R44" s="672" t="str">
        <f t="shared" si="3"/>
        <v xml:space="preserve"> </v>
      </c>
    </row>
    <row r="45" spans="1:18" x14ac:dyDescent="0.25">
      <c r="A45" s="673"/>
      <c r="B45" s="673"/>
      <c r="C45" s="673"/>
      <c r="D45" s="675"/>
      <c r="E45" s="668" t="str">
        <f t="shared" si="0"/>
        <v xml:space="preserve"> </v>
      </c>
      <c r="F45" s="676"/>
      <c r="G45" s="677"/>
      <c r="H45" s="677"/>
      <c r="I45" s="677"/>
      <c r="J45" s="678"/>
      <c r="K45" s="666"/>
      <c r="L45" s="666"/>
      <c r="M45" s="666"/>
      <c r="N45" s="666"/>
      <c r="O45" s="666"/>
      <c r="P45" s="672" t="str">
        <f t="shared" si="1"/>
        <v xml:space="preserve"> </v>
      </c>
      <c r="Q45" s="672" t="str">
        <f t="shared" si="2"/>
        <v xml:space="preserve"> </v>
      </c>
      <c r="R45" s="672" t="str">
        <f t="shared" si="3"/>
        <v xml:space="preserve"> </v>
      </c>
    </row>
    <row r="46" spans="1:18" x14ac:dyDescent="0.25">
      <c r="A46" s="673"/>
      <c r="B46" s="673"/>
      <c r="C46" s="673"/>
      <c r="D46" s="675"/>
      <c r="E46" s="668" t="str">
        <f t="shared" si="0"/>
        <v xml:space="preserve"> </v>
      </c>
      <c r="F46" s="676"/>
      <c r="G46" s="677"/>
      <c r="H46" s="677"/>
      <c r="I46" s="677"/>
      <c r="J46" s="678"/>
      <c r="K46" s="666"/>
      <c r="L46" s="666"/>
      <c r="M46" s="666"/>
      <c r="N46" s="666"/>
      <c r="O46" s="666"/>
      <c r="P46" s="672" t="str">
        <f t="shared" si="1"/>
        <v xml:space="preserve"> </v>
      </c>
      <c r="Q46" s="672" t="str">
        <f t="shared" si="2"/>
        <v xml:space="preserve"> </v>
      </c>
      <c r="R46" s="672" t="str">
        <f t="shared" si="3"/>
        <v xml:space="preserve"> </v>
      </c>
    </row>
    <row r="47" spans="1:18" x14ac:dyDescent="0.25">
      <c r="A47" s="673"/>
      <c r="B47" s="673"/>
      <c r="C47" s="673"/>
      <c r="D47" s="675"/>
      <c r="E47" s="668" t="str">
        <f t="shared" si="0"/>
        <v xml:space="preserve"> </v>
      </c>
      <c r="F47" s="676"/>
      <c r="G47" s="677"/>
      <c r="H47" s="677"/>
      <c r="I47" s="677"/>
      <c r="J47" s="678"/>
      <c r="K47" s="666"/>
      <c r="L47" s="666"/>
      <c r="M47" s="666"/>
      <c r="N47" s="666"/>
      <c r="O47" s="666"/>
      <c r="P47" s="672" t="str">
        <f t="shared" si="1"/>
        <v xml:space="preserve"> </v>
      </c>
      <c r="Q47" s="672" t="str">
        <f t="shared" si="2"/>
        <v xml:space="preserve"> </v>
      </c>
      <c r="R47" s="672" t="str">
        <f t="shared" si="3"/>
        <v xml:space="preserve"> </v>
      </c>
    </row>
    <row r="48" spans="1:18" x14ac:dyDescent="0.25">
      <c r="A48" s="673"/>
      <c r="B48" s="673"/>
      <c r="C48" s="673"/>
      <c r="D48" s="675"/>
      <c r="E48" s="668" t="str">
        <f t="shared" si="0"/>
        <v xml:space="preserve"> </v>
      </c>
      <c r="F48" s="676"/>
      <c r="G48" s="677"/>
      <c r="H48" s="677"/>
      <c r="I48" s="677"/>
      <c r="J48" s="678"/>
      <c r="K48" s="666"/>
      <c r="L48" s="666"/>
      <c r="M48" s="666"/>
      <c r="N48" s="666"/>
      <c r="O48" s="666"/>
      <c r="P48" s="672" t="str">
        <f t="shared" si="1"/>
        <v xml:space="preserve"> </v>
      </c>
      <c r="Q48" s="672" t="str">
        <f t="shared" si="2"/>
        <v xml:space="preserve"> </v>
      </c>
      <c r="R48" s="672" t="str">
        <f t="shared" si="3"/>
        <v xml:space="preserve"> </v>
      </c>
    </row>
    <row r="49" spans="1:18" x14ac:dyDescent="0.25">
      <c r="A49" s="673"/>
      <c r="B49" s="673"/>
      <c r="C49" s="673"/>
      <c r="D49" s="675"/>
      <c r="E49" s="668" t="str">
        <f t="shared" si="0"/>
        <v xml:space="preserve"> </v>
      </c>
      <c r="F49" s="676"/>
      <c r="G49" s="677"/>
      <c r="H49" s="677"/>
      <c r="I49" s="677"/>
      <c r="J49" s="678"/>
      <c r="K49" s="666"/>
      <c r="L49" s="666"/>
      <c r="M49" s="666"/>
      <c r="N49" s="666"/>
      <c r="O49" s="666"/>
      <c r="P49" s="672" t="str">
        <f t="shared" si="1"/>
        <v xml:space="preserve"> </v>
      </c>
      <c r="Q49" s="672" t="str">
        <f t="shared" si="2"/>
        <v xml:space="preserve"> </v>
      </c>
      <c r="R49" s="672" t="str">
        <f t="shared" si="3"/>
        <v xml:space="preserve"> </v>
      </c>
    </row>
    <row r="50" spans="1:18" x14ac:dyDescent="0.25">
      <c r="A50" s="673"/>
      <c r="B50" s="673"/>
      <c r="C50" s="673"/>
      <c r="D50" s="675"/>
      <c r="E50" s="668" t="str">
        <f t="shared" si="0"/>
        <v xml:space="preserve"> </v>
      </c>
      <c r="F50" s="676"/>
      <c r="G50" s="677"/>
      <c r="H50" s="677"/>
      <c r="I50" s="677"/>
      <c r="J50" s="678"/>
      <c r="K50" s="666"/>
      <c r="L50" s="666"/>
      <c r="M50" s="666"/>
      <c r="N50" s="666"/>
      <c r="O50" s="666"/>
      <c r="P50" s="672" t="str">
        <f t="shared" si="1"/>
        <v xml:space="preserve"> </v>
      </c>
      <c r="Q50" s="672" t="str">
        <f t="shared" si="2"/>
        <v xml:space="preserve"> </v>
      </c>
      <c r="R50" s="672" t="str">
        <f t="shared" si="3"/>
        <v xml:space="preserve"> </v>
      </c>
    </row>
    <row r="51" spans="1:18" x14ac:dyDescent="0.25">
      <c r="A51" s="673"/>
      <c r="B51" s="673"/>
      <c r="C51" s="673"/>
      <c r="D51" s="675"/>
      <c r="E51" s="668" t="str">
        <f t="shared" si="0"/>
        <v xml:space="preserve"> </v>
      </c>
      <c r="F51" s="676"/>
      <c r="G51" s="677"/>
      <c r="H51" s="677"/>
      <c r="I51" s="677"/>
      <c r="J51" s="678"/>
      <c r="K51" s="666"/>
      <c r="L51" s="666"/>
      <c r="M51" s="666"/>
      <c r="N51" s="666"/>
      <c r="O51" s="666"/>
      <c r="P51" s="672" t="str">
        <f t="shared" si="1"/>
        <v xml:space="preserve"> </v>
      </c>
      <c r="Q51" s="672" t="str">
        <f t="shared" si="2"/>
        <v xml:space="preserve"> </v>
      </c>
      <c r="R51" s="672" t="str">
        <f t="shared" si="3"/>
        <v xml:space="preserve"> </v>
      </c>
    </row>
    <row r="52" spans="1:18" x14ac:dyDescent="0.25">
      <c r="A52" s="673"/>
      <c r="B52" s="673"/>
      <c r="C52" s="673"/>
      <c r="D52" s="675"/>
      <c r="E52" s="668" t="str">
        <f t="shared" si="0"/>
        <v xml:space="preserve"> </v>
      </c>
      <c r="F52" s="676"/>
      <c r="G52" s="677"/>
      <c r="H52" s="677"/>
      <c r="I52" s="677"/>
      <c r="J52" s="678"/>
      <c r="K52" s="666"/>
      <c r="L52" s="666"/>
      <c r="M52" s="666"/>
      <c r="N52" s="666"/>
      <c r="O52" s="666"/>
      <c r="P52" s="672" t="str">
        <f t="shared" si="1"/>
        <v xml:space="preserve"> </v>
      </c>
      <c r="Q52" s="672" t="str">
        <f t="shared" si="2"/>
        <v xml:space="preserve"> </v>
      </c>
      <c r="R52" s="672" t="str">
        <f t="shared" si="3"/>
        <v xml:space="preserve"> </v>
      </c>
    </row>
    <row r="53" spans="1:18" x14ac:dyDescent="0.25">
      <c r="A53" s="673"/>
      <c r="B53" s="673"/>
      <c r="C53" s="673"/>
      <c r="D53" s="675"/>
      <c r="E53" s="668" t="str">
        <f t="shared" si="0"/>
        <v xml:space="preserve"> </v>
      </c>
      <c r="F53" s="676"/>
      <c r="G53" s="677"/>
      <c r="H53" s="677"/>
      <c r="I53" s="677"/>
      <c r="J53" s="678"/>
      <c r="K53" s="666"/>
      <c r="L53" s="666"/>
      <c r="M53" s="666"/>
      <c r="N53" s="666"/>
      <c r="O53" s="666"/>
      <c r="P53" s="672" t="str">
        <f t="shared" si="1"/>
        <v xml:space="preserve"> </v>
      </c>
      <c r="Q53" s="672" t="str">
        <f t="shared" si="2"/>
        <v xml:space="preserve"> </v>
      </c>
      <c r="R53" s="672" t="str">
        <f t="shared" si="3"/>
        <v xml:space="preserve"> </v>
      </c>
    </row>
    <row r="54" spans="1:18" x14ac:dyDescent="0.25">
      <c r="A54" s="673"/>
      <c r="B54" s="673"/>
      <c r="C54" s="673"/>
      <c r="D54" s="675"/>
      <c r="E54" s="668" t="str">
        <f t="shared" si="0"/>
        <v xml:space="preserve"> </v>
      </c>
      <c r="F54" s="676"/>
      <c r="G54" s="677"/>
      <c r="H54" s="677"/>
      <c r="I54" s="677"/>
      <c r="J54" s="678"/>
      <c r="K54" s="666"/>
      <c r="L54" s="666"/>
      <c r="M54" s="666"/>
      <c r="N54" s="666"/>
      <c r="O54" s="666"/>
      <c r="P54" s="672" t="str">
        <f t="shared" si="1"/>
        <v xml:space="preserve"> </v>
      </c>
      <c r="Q54" s="672" t="str">
        <f t="shared" si="2"/>
        <v xml:space="preserve"> </v>
      </c>
      <c r="R54" s="672" t="str">
        <f t="shared" si="3"/>
        <v xml:space="preserve"> </v>
      </c>
    </row>
    <row r="55" spans="1:18" x14ac:dyDescent="0.25">
      <c r="A55" s="673"/>
      <c r="B55" s="673"/>
      <c r="C55" s="673"/>
      <c r="D55" s="675"/>
      <c r="E55" s="668" t="str">
        <f t="shared" si="0"/>
        <v xml:space="preserve"> </v>
      </c>
      <c r="F55" s="676"/>
      <c r="G55" s="677"/>
      <c r="H55" s="677"/>
      <c r="I55" s="677"/>
      <c r="J55" s="678"/>
      <c r="K55" s="666"/>
      <c r="L55" s="666"/>
      <c r="M55" s="666"/>
      <c r="N55" s="666"/>
      <c r="O55" s="666"/>
      <c r="P55" s="672" t="str">
        <f t="shared" si="1"/>
        <v xml:space="preserve"> </v>
      </c>
      <c r="Q55" s="672" t="str">
        <f t="shared" si="2"/>
        <v xml:space="preserve"> </v>
      </c>
      <c r="R55" s="672" t="str">
        <f t="shared" si="3"/>
        <v xml:space="preserve"> </v>
      </c>
    </row>
    <row r="56" spans="1:18" x14ac:dyDescent="0.25">
      <c r="A56" s="673"/>
      <c r="B56" s="673"/>
      <c r="C56" s="673"/>
      <c r="D56" s="675"/>
      <c r="E56" s="668" t="str">
        <f t="shared" ref="E56:E119" si="4">IFERROR(G56/J56," ")</f>
        <v xml:space="preserve"> </v>
      </c>
      <c r="F56" s="676"/>
      <c r="G56" s="677"/>
      <c r="H56" s="677"/>
      <c r="I56" s="677"/>
      <c r="J56" s="678"/>
      <c r="K56" s="666"/>
      <c r="L56" s="666"/>
      <c r="M56" s="666"/>
      <c r="N56" s="666"/>
      <c r="O56" s="666"/>
      <c r="P56" s="672" t="str">
        <f t="shared" si="1"/>
        <v xml:space="preserve"> </v>
      </c>
      <c r="Q56" s="672" t="str">
        <f t="shared" ref="Q56:Q119" si="5">IFERROR(P56/J56," ")</f>
        <v xml:space="preserve"> </v>
      </c>
      <c r="R56" s="672" t="str">
        <f t="shared" ref="R56:R119" si="6">IFERROR(P56/G56," ")</f>
        <v xml:space="preserve"> </v>
      </c>
    </row>
    <row r="57" spans="1:18" x14ac:dyDescent="0.25">
      <c r="A57" s="673"/>
      <c r="B57" s="673"/>
      <c r="C57" s="673"/>
      <c r="D57" s="675"/>
      <c r="E57" s="668" t="str">
        <f t="shared" si="4"/>
        <v xml:space="preserve"> </v>
      </c>
      <c r="F57" s="676"/>
      <c r="G57" s="677"/>
      <c r="H57" s="677"/>
      <c r="I57" s="677"/>
      <c r="J57" s="678"/>
      <c r="K57" s="666"/>
      <c r="L57" s="666"/>
      <c r="M57" s="666"/>
      <c r="N57" s="666"/>
      <c r="O57" s="666"/>
      <c r="P57" s="672" t="str">
        <f t="shared" si="1"/>
        <v xml:space="preserve"> </v>
      </c>
      <c r="Q57" s="672" t="str">
        <f t="shared" si="5"/>
        <v xml:space="preserve"> </v>
      </c>
      <c r="R57" s="672" t="str">
        <f t="shared" si="6"/>
        <v xml:space="preserve"> </v>
      </c>
    </row>
    <row r="58" spans="1:18" x14ac:dyDescent="0.25">
      <c r="A58" s="673"/>
      <c r="B58" s="673"/>
      <c r="C58" s="673"/>
      <c r="D58" s="675"/>
      <c r="E58" s="668" t="str">
        <f t="shared" si="4"/>
        <v xml:space="preserve"> </v>
      </c>
      <c r="F58" s="676"/>
      <c r="G58" s="677"/>
      <c r="H58" s="677"/>
      <c r="I58" s="677"/>
      <c r="J58" s="678"/>
      <c r="K58" s="666"/>
      <c r="L58" s="666"/>
      <c r="M58" s="666"/>
      <c r="N58" s="666"/>
      <c r="O58" s="666"/>
      <c r="P58" s="672" t="str">
        <f t="shared" si="1"/>
        <v xml:space="preserve"> </v>
      </c>
      <c r="Q58" s="672" t="str">
        <f t="shared" si="5"/>
        <v xml:space="preserve"> </v>
      </c>
      <c r="R58" s="672" t="str">
        <f t="shared" si="6"/>
        <v xml:space="preserve"> </v>
      </c>
    </row>
    <row r="59" spans="1:18" x14ac:dyDescent="0.25">
      <c r="A59" s="673"/>
      <c r="B59" s="673"/>
      <c r="C59" s="673"/>
      <c r="D59" s="675"/>
      <c r="E59" s="668" t="str">
        <f t="shared" si="4"/>
        <v xml:space="preserve"> </v>
      </c>
      <c r="F59" s="676"/>
      <c r="G59" s="677"/>
      <c r="H59" s="677"/>
      <c r="I59" s="677"/>
      <c r="J59" s="678"/>
      <c r="K59" s="666"/>
      <c r="L59" s="666"/>
      <c r="M59" s="666"/>
      <c r="N59" s="666"/>
      <c r="O59" s="666"/>
      <c r="P59" s="672" t="str">
        <f t="shared" si="1"/>
        <v xml:space="preserve"> </v>
      </c>
      <c r="Q59" s="672" t="str">
        <f t="shared" si="5"/>
        <v xml:space="preserve"> </v>
      </c>
      <c r="R59" s="672" t="str">
        <f t="shared" si="6"/>
        <v xml:space="preserve"> </v>
      </c>
    </row>
    <row r="60" spans="1:18" x14ac:dyDescent="0.25">
      <c r="A60" s="673"/>
      <c r="B60" s="673"/>
      <c r="C60" s="673"/>
      <c r="D60" s="675"/>
      <c r="E60" s="668" t="str">
        <f t="shared" si="4"/>
        <v xml:space="preserve"> </v>
      </c>
      <c r="F60" s="676"/>
      <c r="G60" s="677"/>
      <c r="H60" s="677"/>
      <c r="I60" s="677"/>
      <c r="J60" s="678"/>
      <c r="K60" s="666"/>
      <c r="L60" s="666"/>
      <c r="M60" s="666"/>
      <c r="N60" s="666"/>
      <c r="O60" s="666"/>
      <c r="P60" s="672" t="str">
        <f t="shared" si="1"/>
        <v xml:space="preserve"> </v>
      </c>
      <c r="Q60" s="672" t="str">
        <f t="shared" si="5"/>
        <v xml:space="preserve"> </v>
      </c>
      <c r="R60" s="672" t="str">
        <f t="shared" si="6"/>
        <v xml:space="preserve"> </v>
      </c>
    </row>
    <row r="61" spans="1:18" x14ac:dyDescent="0.25">
      <c r="A61" s="673"/>
      <c r="B61" s="673"/>
      <c r="C61" s="673"/>
      <c r="D61" s="675"/>
      <c r="E61" s="668" t="str">
        <f t="shared" si="4"/>
        <v xml:space="preserve"> </v>
      </c>
      <c r="F61" s="676"/>
      <c r="G61" s="677"/>
      <c r="H61" s="677"/>
      <c r="I61" s="677"/>
      <c r="J61" s="678"/>
      <c r="K61" s="666"/>
      <c r="L61" s="666"/>
      <c r="M61" s="666"/>
      <c r="N61" s="666"/>
      <c r="O61" s="666"/>
      <c r="P61" s="672" t="str">
        <f t="shared" si="1"/>
        <v xml:space="preserve"> </v>
      </c>
      <c r="Q61" s="672" t="str">
        <f t="shared" si="5"/>
        <v xml:space="preserve"> </v>
      </c>
      <c r="R61" s="672" t="str">
        <f t="shared" si="6"/>
        <v xml:space="preserve"> </v>
      </c>
    </row>
    <row r="62" spans="1:18" x14ac:dyDescent="0.25">
      <c r="A62" s="673"/>
      <c r="B62" s="673"/>
      <c r="C62" s="673"/>
      <c r="D62" s="675"/>
      <c r="E62" s="668" t="str">
        <f t="shared" si="4"/>
        <v xml:space="preserve"> </v>
      </c>
      <c r="F62" s="676"/>
      <c r="G62" s="677"/>
      <c r="H62" s="677"/>
      <c r="I62" s="677"/>
      <c r="J62" s="678"/>
      <c r="K62" s="666"/>
      <c r="L62" s="666"/>
      <c r="M62" s="666"/>
      <c r="N62" s="666"/>
      <c r="O62" s="666"/>
      <c r="P62" s="672" t="str">
        <f t="shared" si="1"/>
        <v xml:space="preserve"> </v>
      </c>
      <c r="Q62" s="672" t="str">
        <f t="shared" si="5"/>
        <v xml:space="preserve"> </v>
      </c>
      <c r="R62" s="672" t="str">
        <f t="shared" si="6"/>
        <v xml:space="preserve"> </v>
      </c>
    </row>
    <row r="63" spans="1:18" x14ac:dyDescent="0.25">
      <c r="A63" s="673"/>
      <c r="B63" s="673"/>
      <c r="C63" s="673"/>
      <c r="D63" s="675"/>
      <c r="E63" s="668" t="str">
        <f t="shared" si="4"/>
        <v xml:space="preserve"> </v>
      </c>
      <c r="F63" s="676"/>
      <c r="G63" s="677"/>
      <c r="H63" s="677"/>
      <c r="I63" s="677"/>
      <c r="J63" s="678"/>
      <c r="K63" s="666"/>
      <c r="L63" s="666"/>
      <c r="M63" s="666"/>
      <c r="N63" s="666"/>
      <c r="O63" s="666"/>
      <c r="P63" s="672" t="str">
        <f t="shared" si="1"/>
        <v xml:space="preserve"> </v>
      </c>
      <c r="Q63" s="672" t="str">
        <f t="shared" si="5"/>
        <v xml:space="preserve"> </v>
      </c>
      <c r="R63" s="672" t="str">
        <f t="shared" si="6"/>
        <v xml:space="preserve"> </v>
      </c>
    </row>
    <row r="64" spans="1:18" x14ac:dyDescent="0.25">
      <c r="A64" s="673"/>
      <c r="B64" s="673"/>
      <c r="C64" s="673"/>
      <c r="D64" s="675"/>
      <c r="E64" s="668" t="str">
        <f t="shared" si="4"/>
        <v xml:space="preserve"> </v>
      </c>
      <c r="F64" s="676"/>
      <c r="G64" s="677"/>
      <c r="H64" s="677"/>
      <c r="I64" s="677"/>
      <c r="J64" s="678"/>
      <c r="K64" s="666"/>
      <c r="L64" s="666"/>
      <c r="M64" s="666"/>
      <c r="N64" s="666"/>
      <c r="O64" s="666"/>
      <c r="P64" s="672" t="str">
        <f t="shared" si="1"/>
        <v xml:space="preserve"> </v>
      </c>
      <c r="Q64" s="672" t="str">
        <f t="shared" si="5"/>
        <v xml:space="preserve"> </v>
      </c>
      <c r="R64" s="672" t="str">
        <f t="shared" si="6"/>
        <v xml:space="preserve"> </v>
      </c>
    </row>
    <row r="65" spans="1:18" x14ac:dyDescent="0.25">
      <c r="A65" s="673"/>
      <c r="B65" s="673"/>
      <c r="C65" s="673"/>
      <c r="D65" s="675"/>
      <c r="E65" s="668" t="str">
        <f t="shared" si="4"/>
        <v xml:space="preserve"> </v>
      </c>
      <c r="F65" s="676"/>
      <c r="G65" s="677"/>
      <c r="H65" s="677"/>
      <c r="I65" s="677"/>
      <c r="J65" s="678"/>
      <c r="K65" s="666"/>
      <c r="L65" s="666"/>
      <c r="M65" s="666"/>
      <c r="N65" s="666"/>
      <c r="O65" s="666"/>
      <c r="P65" s="672" t="str">
        <f t="shared" si="1"/>
        <v xml:space="preserve"> </v>
      </c>
      <c r="Q65" s="672" t="str">
        <f t="shared" si="5"/>
        <v xml:space="preserve"> </v>
      </c>
      <c r="R65" s="672" t="str">
        <f t="shared" si="6"/>
        <v xml:space="preserve"> </v>
      </c>
    </row>
    <row r="66" spans="1:18" x14ac:dyDescent="0.25">
      <c r="A66" s="673"/>
      <c r="B66" s="673"/>
      <c r="C66" s="673"/>
      <c r="D66" s="675"/>
      <c r="E66" s="668" t="str">
        <f t="shared" si="4"/>
        <v xml:space="preserve"> </v>
      </c>
      <c r="F66" s="676"/>
      <c r="G66" s="677"/>
      <c r="H66" s="677"/>
      <c r="I66" s="677"/>
      <c r="J66" s="678"/>
      <c r="K66" s="666"/>
      <c r="L66" s="666"/>
      <c r="M66" s="666"/>
      <c r="N66" s="666"/>
      <c r="O66" s="666"/>
      <c r="P66" s="672" t="str">
        <f t="shared" si="1"/>
        <v xml:space="preserve"> </v>
      </c>
      <c r="Q66" s="672" t="str">
        <f t="shared" si="5"/>
        <v xml:space="preserve"> </v>
      </c>
      <c r="R66" s="672" t="str">
        <f t="shared" si="6"/>
        <v xml:space="preserve"> </v>
      </c>
    </row>
    <row r="67" spans="1:18" x14ac:dyDescent="0.25">
      <c r="A67" s="673"/>
      <c r="B67" s="673"/>
      <c r="C67" s="673"/>
      <c r="D67" s="675"/>
      <c r="E67" s="668" t="str">
        <f t="shared" si="4"/>
        <v xml:space="preserve"> </v>
      </c>
      <c r="F67" s="676"/>
      <c r="G67" s="677"/>
      <c r="H67" s="677"/>
      <c r="I67" s="677"/>
      <c r="J67" s="678"/>
      <c r="K67" s="666"/>
      <c r="L67" s="666"/>
      <c r="M67" s="666"/>
      <c r="N67" s="666"/>
      <c r="O67" s="666"/>
      <c r="P67" s="672" t="str">
        <f t="shared" si="1"/>
        <v xml:space="preserve"> </v>
      </c>
      <c r="Q67" s="672" t="str">
        <f t="shared" si="5"/>
        <v xml:space="preserve"> </v>
      </c>
      <c r="R67" s="672" t="str">
        <f t="shared" si="6"/>
        <v xml:space="preserve"> </v>
      </c>
    </row>
    <row r="68" spans="1:18" x14ac:dyDescent="0.25">
      <c r="A68" s="673"/>
      <c r="B68" s="673"/>
      <c r="C68" s="673"/>
      <c r="D68" s="675"/>
      <c r="E68" s="668" t="str">
        <f t="shared" si="4"/>
        <v xml:space="preserve"> </v>
      </c>
      <c r="F68" s="676"/>
      <c r="G68" s="677"/>
      <c r="H68" s="677"/>
      <c r="I68" s="677"/>
      <c r="J68" s="678"/>
      <c r="K68" s="666"/>
      <c r="L68" s="666"/>
      <c r="M68" s="666"/>
      <c r="N68" s="666"/>
      <c r="O68" s="666"/>
      <c r="P68" s="672" t="str">
        <f t="shared" si="1"/>
        <v xml:space="preserve"> </v>
      </c>
      <c r="Q68" s="672" t="str">
        <f t="shared" si="5"/>
        <v xml:space="preserve"> </v>
      </c>
      <c r="R68" s="672" t="str">
        <f t="shared" si="6"/>
        <v xml:space="preserve"> </v>
      </c>
    </row>
    <row r="69" spans="1:18" x14ac:dyDescent="0.25">
      <c r="A69" s="673"/>
      <c r="B69" s="673"/>
      <c r="C69" s="673"/>
      <c r="D69" s="675"/>
      <c r="E69" s="668" t="str">
        <f t="shared" si="4"/>
        <v xml:space="preserve"> </v>
      </c>
      <c r="F69" s="676"/>
      <c r="G69" s="677"/>
      <c r="H69" s="677"/>
      <c r="I69" s="677"/>
      <c r="J69" s="678"/>
      <c r="K69" s="666"/>
      <c r="L69" s="666"/>
      <c r="M69" s="666"/>
      <c r="N69" s="666"/>
      <c r="O69" s="666"/>
      <c r="P69" s="672" t="str">
        <f t="shared" si="1"/>
        <v xml:space="preserve"> </v>
      </c>
      <c r="Q69" s="672" t="str">
        <f t="shared" si="5"/>
        <v xml:space="preserve"> </v>
      </c>
      <c r="R69" s="672" t="str">
        <f t="shared" si="6"/>
        <v xml:space="preserve"> </v>
      </c>
    </row>
    <row r="70" spans="1:18" x14ac:dyDescent="0.25">
      <c r="A70" s="673"/>
      <c r="B70" s="673"/>
      <c r="C70" s="673"/>
      <c r="D70" s="675"/>
      <c r="E70" s="668" t="str">
        <f t="shared" si="4"/>
        <v xml:space="preserve"> </v>
      </c>
      <c r="F70" s="676"/>
      <c r="G70" s="677"/>
      <c r="H70" s="677"/>
      <c r="I70" s="677"/>
      <c r="J70" s="678"/>
      <c r="K70" s="666"/>
      <c r="L70" s="666"/>
      <c r="M70" s="666"/>
      <c r="N70" s="666"/>
      <c r="O70" s="666"/>
      <c r="P70" s="672" t="str">
        <f t="shared" ref="P70:P133" si="7">IF((K70*0.187*10^-3+L70*0.86*10^-3+M70*1.225*10^-3+N70*0.616*10^-3+O70*0.765*10^-3)&gt;0,K70*0.187*10^-3+L70*0.86*10^-3+M70*1.225*10^-3+N70*0.616*10^-3+O70*0.765*10^-3," ")</f>
        <v xml:space="preserve"> </v>
      </c>
      <c r="Q70" s="672" t="str">
        <f t="shared" si="5"/>
        <v xml:space="preserve"> </v>
      </c>
      <c r="R70" s="672" t="str">
        <f t="shared" si="6"/>
        <v xml:space="preserve"> </v>
      </c>
    </row>
    <row r="71" spans="1:18" x14ac:dyDescent="0.25">
      <c r="A71" s="673"/>
      <c r="B71" s="673"/>
      <c r="C71" s="673"/>
      <c r="D71" s="675"/>
      <c r="E71" s="668" t="str">
        <f t="shared" si="4"/>
        <v xml:space="preserve"> </v>
      </c>
      <c r="F71" s="676"/>
      <c r="G71" s="677"/>
      <c r="H71" s="677"/>
      <c r="I71" s="677"/>
      <c r="J71" s="678"/>
      <c r="K71" s="666"/>
      <c r="L71" s="666"/>
      <c r="M71" s="666"/>
      <c r="N71" s="666"/>
      <c r="O71" s="666"/>
      <c r="P71" s="672" t="str">
        <f t="shared" si="7"/>
        <v xml:space="preserve"> </v>
      </c>
      <c r="Q71" s="672" t="str">
        <f t="shared" si="5"/>
        <v xml:space="preserve"> </v>
      </c>
      <c r="R71" s="672" t="str">
        <f t="shared" si="6"/>
        <v xml:space="preserve"> </v>
      </c>
    </row>
    <row r="72" spans="1:18" x14ac:dyDescent="0.25">
      <c r="A72" s="673"/>
      <c r="B72" s="673"/>
      <c r="C72" s="673"/>
      <c r="D72" s="675"/>
      <c r="E72" s="668" t="str">
        <f t="shared" si="4"/>
        <v xml:space="preserve"> </v>
      </c>
      <c r="F72" s="676"/>
      <c r="G72" s="677"/>
      <c r="H72" s="677"/>
      <c r="I72" s="677"/>
      <c r="J72" s="678"/>
      <c r="K72" s="666"/>
      <c r="L72" s="666"/>
      <c r="M72" s="666"/>
      <c r="N72" s="666"/>
      <c r="O72" s="666"/>
      <c r="P72" s="672" t="str">
        <f t="shared" si="7"/>
        <v xml:space="preserve"> </v>
      </c>
      <c r="Q72" s="672" t="str">
        <f t="shared" si="5"/>
        <v xml:space="preserve"> </v>
      </c>
      <c r="R72" s="672" t="str">
        <f t="shared" si="6"/>
        <v xml:space="preserve"> </v>
      </c>
    </row>
    <row r="73" spans="1:18" x14ac:dyDescent="0.25">
      <c r="A73" s="673"/>
      <c r="B73" s="673"/>
      <c r="C73" s="673"/>
      <c r="D73" s="675"/>
      <c r="E73" s="668" t="str">
        <f t="shared" si="4"/>
        <v xml:space="preserve"> </v>
      </c>
      <c r="F73" s="676"/>
      <c r="G73" s="677"/>
      <c r="H73" s="677"/>
      <c r="I73" s="677"/>
      <c r="J73" s="678"/>
      <c r="K73" s="666"/>
      <c r="L73" s="666"/>
      <c r="M73" s="666"/>
      <c r="N73" s="666"/>
      <c r="O73" s="666"/>
      <c r="P73" s="672" t="str">
        <f t="shared" si="7"/>
        <v xml:space="preserve"> </v>
      </c>
      <c r="Q73" s="672" t="str">
        <f t="shared" si="5"/>
        <v xml:space="preserve"> </v>
      </c>
      <c r="R73" s="672" t="str">
        <f t="shared" si="6"/>
        <v xml:space="preserve"> </v>
      </c>
    </row>
    <row r="74" spans="1:18" x14ac:dyDescent="0.25">
      <c r="A74" s="673"/>
      <c r="B74" s="673"/>
      <c r="C74" s="673"/>
      <c r="D74" s="675"/>
      <c r="E74" s="668" t="str">
        <f t="shared" si="4"/>
        <v xml:space="preserve"> </v>
      </c>
      <c r="F74" s="676"/>
      <c r="G74" s="677"/>
      <c r="H74" s="677"/>
      <c r="I74" s="677"/>
      <c r="J74" s="678"/>
      <c r="K74" s="666"/>
      <c r="L74" s="666"/>
      <c r="M74" s="666"/>
      <c r="N74" s="666"/>
      <c r="O74" s="666"/>
      <c r="P74" s="672" t="str">
        <f t="shared" si="7"/>
        <v xml:space="preserve"> </v>
      </c>
      <c r="Q74" s="672" t="str">
        <f t="shared" si="5"/>
        <v xml:space="preserve"> </v>
      </c>
      <c r="R74" s="672" t="str">
        <f t="shared" si="6"/>
        <v xml:space="preserve"> </v>
      </c>
    </row>
    <row r="75" spans="1:18" x14ac:dyDescent="0.25">
      <c r="A75" s="673"/>
      <c r="B75" s="673"/>
      <c r="C75" s="673"/>
      <c r="D75" s="675"/>
      <c r="E75" s="668" t="str">
        <f t="shared" si="4"/>
        <v xml:space="preserve"> </v>
      </c>
      <c r="F75" s="676"/>
      <c r="G75" s="677"/>
      <c r="H75" s="677"/>
      <c r="I75" s="677"/>
      <c r="J75" s="678"/>
      <c r="K75" s="666"/>
      <c r="L75" s="666"/>
      <c r="M75" s="666"/>
      <c r="N75" s="666"/>
      <c r="O75" s="666"/>
      <c r="P75" s="672" t="str">
        <f t="shared" si="7"/>
        <v xml:space="preserve"> </v>
      </c>
      <c r="Q75" s="672" t="str">
        <f t="shared" si="5"/>
        <v xml:space="preserve"> </v>
      </c>
      <c r="R75" s="672" t="str">
        <f t="shared" si="6"/>
        <v xml:space="preserve"> </v>
      </c>
    </row>
    <row r="76" spans="1:18" x14ac:dyDescent="0.25">
      <c r="A76" s="673"/>
      <c r="B76" s="673"/>
      <c r="C76" s="673"/>
      <c r="D76" s="675"/>
      <c r="E76" s="668" t="str">
        <f t="shared" si="4"/>
        <v xml:space="preserve"> </v>
      </c>
      <c r="F76" s="676"/>
      <c r="G76" s="677"/>
      <c r="H76" s="677"/>
      <c r="I76" s="677"/>
      <c r="J76" s="678"/>
      <c r="K76" s="666"/>
      <c r="L76" s="666"/>
      <c r="M76" s="666"/>
      <c r="N76" s="666"/>
      <c r="O76" s="666"/>
      <c r="P76" s="672" t="str">
        <f t="shared" si="7"/>
        <v xml:space="preserve"> </v>
      </c>
      <c r="Q76" s="672" t="str">
        <f t="shared" si="5"/>
        <v xml:space="preserve"> </v>
      </c>
      <c r="R76" s="672" t="str">
        <f t="shared" si="6"/>
        <v xml:space="preserve"> </v>
      </c>
    </row>
    <row r="77" spans="1:18" x14ac:dyDescent="0.25">
      <c r="A77" s="673"/>
      <c r="B77" s="673"/>
      <c r="C77" s="673"/>
      <c r="D77" s="675"/>
      <c r="E77" s="668" t="str">
        <f t="shared" si="4"/>
        <v xml:space="preserve"> </v>
      </c>
      <c r="F77" s="676"/>
      <c r="G77" s="677"/>
      <c r="H77" s="677"/>
      <c r="I77" s="677"/>
      <c r="J77" s="678"/>
      <c r="K77" s="666"/>
      <c r="L77" s="666"/>
      <c r="M77" s="666"/>
      <c r="N77" s="666"/>
      <c r="O77" s="666"/>
      <c r="P77" s="672" t="str">
        <f t="shared" si="7"/>
        <v xml:space="preserve"> </v>
      </c>
      <c r="Q77" s="672" t="str">
        <f t="shared" si="5"/>
        <v xml:space="preserve"> </v>
      </c>
      <c r="R77" s="672" t="str">
        <f t="shared" si="6"/>
        <v xml:space="preserve"> </v>
      </c>
    </row>
    <row r="78" spans="1:18" x14ac:dyDescent="0.25">
      <c r="A78" s="673"/>
      <c r="B78" s="673"/>
      <c r="C78" s="673"/>
      <c r="D78" s="675"/>
      <c r="E78" s="668" t="str">
        <f t="shared" si="4"/>
        <v xml:space="preserve"> </v>
      </c>
      <c r="F78" s="676"/>
      <c r="G78" s="677"/>
      <c r="H78" s="677"/>
      <c r="I78" s="677"/>
      <c r="J78" s="678"/>
      <c r="K78" s="666"/>
      <c r="L78" s="666"/>
      <c r="M78" s="666"/>
      <c r="N78" s="666"/>
      <c r="O78" s="666"/>
      <c r="P78" s="672" t="str">
        <f t="shared" si="7"/>
        <v xml:space="preserve"> </v>
      </c>
      <c r="Q78" s="672" t="str">
        <f t="shared" si="5"/>
        <v xml:space="preserve"> </v>
      </c>
      <c r="R78" s="672" t="str">
        <f t="shared" si="6"/>
        <v xml:space="preserve"> </v>
      </c>
    </row>
    <row r="79" spans="1:18" x14ac:dyDescent="0.25">
      <c r="A79" s="673"/>
      <c r="B79" s="673"/>
      <c r="C79" s="673"/>
      <c r="D79" s="675"/>
      <c r="E79" s="668" t="str">
        <f t="shared" si="4"/>
        <v xml:space="preserve"> </v>
      </c>
      <c r="F79" s="676"/>
      <c r="G79" s="677"/>
      <c r="H79" s="677"/>
      <c r="I79" s="677"/>
      <c r="J79" s="678"/>
      <c r="K79" s="666"/>
      <c r="L79" s="666"/>
      <c r="M79" s="666"/>
      <c r="N79" s="666"/>
      <c r="O79" s="666"/>
      <c r="P79" s="672" t="str">
        <f t="shared" si="7"/>
        <v xml:space="preserve"> </v>
      </c>
      <c r="Q79" s="672" t="str">
        <f t="shared" si="5"/>
        <v xml:space="preserve"> </v>
      </c>
      <c r="R79" s="672" t="str">
        <f t="shared" si="6"/>
        <v xml:space="preserve"> </v>
      </c>
    </row>
    <row r="80" spans="1:18" x14ac:dyDescent="0.25">
      <c r="A80" s="673"/>
      <c r="B80" s="673"/>
      <c r="C80" s="673"/>
      <c r="D80" s="675"/>
      <c r="E80" s="668" t="str">
        <f t="shared" si="4"/>
        <v xml:space="preserve"> </v>
      </c>
      <c r="F80" s="676"/>
      <c r="G80" s="677"/>
      <c r="H80" s="677"/>
      <c r="I80" s="677"/>
      <c r="J80" s="678"/>
      <c r="K80" s="666"/>
      <c r="L80" s="666"/>
      <c r="M80" s="666"/>
      <c r="N80" s="666"/>
      <c r="O80" s="666"/>
      <c r="P80" s="672" t="str">
        <f t="shared" si="7"/>
        <v xml:space="preserve"> </v>
      </c>
      <c r="Q80" s="672" t="str">
        <f t="shared" si="5"/>
        <v xml:space="preserve"> </v>
      </c>
      <c r="R80" s="672" t="str">
        <f t="shared" si="6"/>
        <v xml:space="preserve"> </v>
      </c>
    </row>
    <row r="81" spans="1:18" x14ac:dyDescent="0.25">
      <c r="A81" s="673"/>
      <c r="B81" s="673"/>
      <c r="C81" s="673"/>
      <c r="D81" s="675"/>
      <c r="E81" s="668" t="str">
        <f t="shared" si="4"/>
        <v xml:space="preserve"> </v>
      </c>
      <c r="F81" s="676"/>
      <c r="G81" s="677"/>
      <c r="H81" s="677"/>
      <c r="I81" s="677"/>
      <c r="J81" s="678"/>
      <c r="K81" s="666"/>
      <c r="L81" s="666"/>
      <c r="M81" s="666"/>
      <c r="N81" s="666"/>
      <c r="O81" s="666"/>
      <c r="P81" s="672" t="str">
        <f t="shared" si="7"/>
        <v xml:space="preserve"> </v>
      </c>
      <c r="Q81" s="672" t="str">
        <f t="shared" si="5"/>
        <v xml:space="preserve"> </v>
      </c>
      <c r="R81" s="672" t="str">
        <f t="shared" si="6"/>
        <v xml:space="preserve"> </v>
      </c>
    </row>
    <row r="82" spans="1:18" x14ac:dyDescent="0.25">
      <c r="A82" s="673"/>
      <c r="B82" s="673"/>
      <c r="C82" s="673"/>
      <c r="D82" s="675"/>
      <c r="E82" s="668" t="str">
        <f t="shared" si="4"/>
        <v xml:space="preserve"> </v>
      </c>
      <c r="F82" s="676"/>
      <c r="G82" s="677"/>
      <c r="H82" s="677"/>
      <c r="I82" s="677"/>
      <c r="J82" s="678"/>
      <c r="K82" s="666"/>
      <c r="L82" s="666"/>
      <c r="M82" s="666"/>
      <c r="N82" s="666"/>
      <c r="O82" s="666"/>
      <c r="P82" s="672" t="str">
        <f t="shared" si="7"/>
        <v xml:space="preserve"> </v>
      </c>
      <c r="Q82" s="672" t="str">
        <f t="shared" si="5"/>
        <v xml:space="preserve"> </v>
      </c>
      <c r="R82" s="672" t="str">
        <f t="shared" si="6"/>
        <v xml:space="preserve"> </v>
      </c>
    </row>
    <row r="83" spans="1:18" x14ac:dyDescent="0.25">
      <c r="A83" s="673"/>
      <c r="B83" s="673"/>
      <c r="C83" s="673"/>
      <c r="D83" s="675"/>
      <c r="E83" s="668" t="str">
        <f t="shared" si="4"/>
        <v xml:space="preserve"> </v>
      </c>
      <c r="F83" s="676"/>
      <c r="G83" s="677"/>
      <c r="H83" s="677"/>
      <c r="I83" s="677"/>
      <c r="J83" s="678"/>
      <c r="K83" s="666"/>
      <c r="L83" s="666"/>
      <c r="M83" s="666"/>
      <c r="N83" s="666"/>
      <c r="O83" s="666"/>
      <c r="P83" s="672" t="str">
        <f t="shared" si="7"/>
        <v xml:space="preserve"> </v>
      </c>
      <c r="Q83" s="672" t="str">
        <f t="shared" si="5"/>
        <v xml:space="preserve"> </v>
      </c>
      <c r="R83" s="672" t="str">
        <f t="shared" si="6"/>
        <v xml:space="preserve"> </v>
      </c>
    </row>
    <row r="84" spans="1:18" x14ac:dyDescent="0.25">
      <c r="A84" s="673"/>
      <c r="B84" s="673"/>
      <c r="C84" s="673"/>
      <c r="D84" s="675"/>
      <c r="E84" s="668" t="str">
        <f t="shared" si="4"/>
        <v xml:space="preserve"> </v>
      </c>
      <c r="F84" s="676"/>
      <c r="G84" s="677"/>
      <c r="H84" s="677"/>
      <c r="I84" s="677"/>
      <c r="J84" s="678"/>
      <c r="K84" s="666"/>
      <c r="L84" s="666"/>
      <c r="M84" s="666"/>
      <c r="N84" s="666"/>
      <c r="O84" s="666"/>
      <c r="P84" s="672" t="str">
        <f t="shared" si="7"/>
        <v xml:space="preserve"> </v>
      </c>
      <c r="Q84" s="672" t="str">
        <f t="shared" si="5"/>
        <v xml:space="preserve"> </v>
      </c>
      <c r="R84" s="672" t="str">
        <f t="shared" si="6"/>
        <v xml:space="preserve"> </v>
      </c>
    </row>
    <row r="85" spans="1:18" x14ac:dyDescent="0.25">
      <c r="A85" s="673"/>
      <c r="B85" s="673"/>
      <c r="C85" s="673"/>
      <c r="D85" s="675"/>
      <c r="E85" s="668" t="str">
        <f t="shared" si="4"/>
        <v xml:space="preserve"> </v>
      </c>
      <c r="F85" s="676"/>
      <c r="G85" s="677"/>
      <c r="H85" s="677"/>
      <c r="I85" s="677"/>
      <c r="J85" s="678"/>
      <c r="K85" s="666"/>
      <c r="L85" s="666"/>
      <c r="M85" s="666"/>
      <c r="N85" s="666"/>
      <c r="O85" s="666"/>
      <c r="P85" s="672" t="str">
        <f t="shared" si="7"/>
        <v xml:space="preserve"> </v>
      </c>
      <c r="Q85" s="672" t="str">
        <f t="shared" si="5"/>
        <v xml:space="preserve"> </v>
      </c>
      <c r="R85" s="672" t="str">
        <f t="shared" si="6"/>
        <v xml:space="preserve"> </v>
      </c>
    </row>
    <row r="86" spans="1:18" x14ac:dyDescent="0.25">
      <c r="A86" s="673"/>
      <c r="B86" s="673"/>
      <c r="C86" s="673"/>
      <c r="D86" s="675"/>
      <c r="E86" s="668" t="str">
        <f t="shared" si="4"/>
        <v xml:space="preserve"> </v>
      </c>
      <c r="F86" s="676"/>
      <c r="G86" s="677"/>
      <c r="H86" s="677"/>
      <c r="I86" s="677"/>
      <c r="J86" s="678"/>
      <c r="K86" s="666"/>
      <c r="L86" s="666"/>
      <c r="M86" s="666"/>
      <c r="N86" s="666"/>
      <c r="O86" s="666"/>
      <c r="P86" s="672" t="str">
        <f t="shared" si="7"/>
        <v xml:space="preserve"> </v>
      </c>
      <c r="Q86" s="672" t="str">
        <f t="shared" si="5"/>
        <v xml:space="preserve"> </v>
      </c>
      <c r="R86" s="672" t="str">
        <f t="shared" si="6"/>
        <v xml:space="preserve"> </v>
      </c>
    </row>
    <row r="87" spans="1:18" x14ac:dyDescent="0.25">
      <c r="A87" s="673"/>
      <c r="B87" s="673"/>
      <c r="C87" s="673"/>
      <c r="D87" s="675"/>
      <c r="E87" s="668" t="str">
        <f t="shared" si="4"/>
        <v xml:space="preserve"> </v>
      </c>
      <c r="F87" s="676"/>
      <c r="G87" s="677"/>
      <c r="H87" s="677"/>
      <c r="I87" s="677"/>
      <c r="J87" s="678"/>
      <c r="K87" s="666"/>
      <c r="L87" s="666"/>
      <c r="M87" s="666"/>
      <c r="N87" s="666"/>
      <c r="O87" s="666"/>
      <c r="P87" s="672" t="str">
        <f t="shared" si="7"/>
        <v xml:space="preserve"> </v>
      </c>
      <c r="Q87" s="672" t="str">
        <f t="shared" si="5"/>
        <v xml:space="preserve"> </v>
      </c>
      <c r="R87" s="672" t="str">
        <f t="shared" si="6"/>
        <v xml:space="preserve"> </v>
      </c>
    </row>
    <row r="88" spans="1:18" x14ac:dyDescent="0.25">
      <c r="A88" s="673"/>
      <c r="B88" s="673"/>
      <c r="C88" s="673"/>
      <c r="D88" s="675"/>
      <c r="E88" s="668" t="str">
        <f t="shared" si="4"/>
        <v xml:space="preserve"> </v>
      </c>
      <c r="F88" s="676"/>
      <c r="G88" s="677"/>
      <c r="H88" s="677"/>
      <c r="I88" s="677"/>
      <c r="J88" s="678"/>
      <c r="K88" s="666"/>
      <c r="L88" s="666"/>
      <c r="M88" s="666"/>
      <c r="N88" s="666"/>
      <c r="O88" s="666"/>
      <c r="P88" s="672" t="str">
        <f t="shared" si="7"/>
        <v xml:space="preserve"> </v>
      </c>
      <c r="Q88" s="672" t="str">
        <f t="shared" si="5"/>
        <v xml:space="preserve"> </v>
      </c>
      <c r="R88" s="672" t="str">
        <f t="shared" si="6"/>
        <v xml:space="preserve"> </v>
      </c>
    </row>
    <row r="89" spans="1:18" x14ac:dyDescent="0.25">
      <c r="A89" s="673"/>
      <c r="B89" s="673"/>
      <c r="C89" s="673"/>
      <c r="D89" s="675"/>
      <c r="E89" s="668" t="str">
        <f t="shared" si="4"/>
        <v xml:space="preserve"> </v>
      </c>
      <c r="F89" s="676"/>
      <c r="G89" s="677"/>
      <c r="H89" s="677"/>
      <c r="I89" s="677"/>
      <c r="J89" s="678"/>
      <c r="K89" s="666"/>
      <c r="L89" s="666"/>
      <c r="M89" s="666"/>
      <c r="N89" s="666"/>
      <c r="O89" s="666"/>
      <c r="P89" s="672" t="str">
        <f t="shared" si="7"/>
        <v xml:space="preserve"> </v>
      </c>
      <c r="Q89" s="672" t="str">
        <f t="shared" si="5"/>
        <v xml:space="preserve"> </v>
      </c>
      <c r="R89" s="672" t="str">
        <f t="shared" si="6"/>
        <v xml:space="preserve"> </v>
      </c>
    </row>
    <row r="90" spans="1:18" x14ac:dyDescent="0.25">
      <c r="A90" s="673"/>
      <c r="B90" s="673"/>
      <c r="C90" s="673"/>
      <c r="D90" s="675"/>
      <c r="E90" s="668" t="str">
        <f t="shared" si="4"/>
        <v xml:space="preserve"> </v>
      </c>
      <c r="F90" s="676"/>
      <c r="G90" s="677"/>
      <c r="H90" s="677"/>
      <c r="I90" s="677"/>
      <c r="J90" s="678"/>
      <c r="K90" s="666"/>
      <c r="L90" s="666"/>
      <c r="M90" s="666"/>
      <c r="N90" s="666"/>
      <c r="O90" s="666"/>
      <c r="P90" s="672" t="str">
        <f t="shared" si="7"/>
        <v xml:space="preserve"> </v>
      </c>
      <c r="Q90" s="672" t="str">
        <f t="shared" si="5"/>
        <v xml:space="preserve"> </v>
      </c>
      <c r="R90" s="672" t="str">
        <f t="shared" si="6"/>
        <v xml:space="preserve"> </v>
      </c>
    </row>
    <row r="91" spans="1:18" x14ac:dyDescent="0.25">
      <c r="A91" s="673"/>
      <c r="B91" s="673"/>
      <c r="C91" s="673"/>
      <c r="D91" s="675"/>
      <c r="E91" s="668" t="str">
        <f t="shared" si="4"/>
        <v xml:space="preserve"> </v>
      </c>
      <c r="F91" s="676"/>
      <c r="G91" s="677"/>
      <c r="H91" s="677"/>
      <c r="I91" s="677"/>
      <c r="J91" s="678"/>
      <c r="K91" s="666"/>
      <c r="L91" s="666"/>
      <c r="M91" s="666"/>
      <c r="N91" s="666"/>
      <c r="O91" s="666"/>
      <c r="P91" s="672" t="str">
        <f t="shared" si="7"/>
        <v xml:space="preserve"> </v>
      </c>
      <c r="Q91" s="672" t="str">
        <f t="shared" si="5"/>
        <v xml:space="preserve"> </v>
      </c>
      <c r="R91" s="672" t="str">
        <f t="shared" si="6"/>
        <v xml:space="preserve"> </v>
      </c>
    </row>
    <row r="92" spans="1:18" x14ac:dyDescent="0.25">
      <c r="A92" s="673"/>
      <c r="B92" s="673"/>
      <c r="C92" s="673"/>
      <c r="D92" s="675"/>
      <c r="E92" s="668" t="str">
        <f t="shared" si="4"/>
        <v xml:space="preserve"> </v>
      </c>
      <c r="F92" s="676"/>
      <c r="G92" s="677"/>
      <c r="H92" s="677"/>
      <c r="I92" s="677"/>
      <c r="J92" s="678"/>
      <c r="K92" s="666"/>
      <c r="L92" s="666"/>
      <c r="M92" s="666"/>
      <c r="N92" s="666"/>
      <c r="O92" s="666"/>
      <c r="P92" s="672" t="str">
        <f t="shared" si="7"/>
        <v xml:space="preserve"> </v>
      </c>
      <c r="Q92" s="672" t="str">
        <f t="shared" si="5"/>
        <v xml:space="preserve"> </v>
      </c>
      <c r="R92" s="672" t="str">
        <f t="shared" si="6"/>
        <v xml:space="preserve"> </v>
      </c>
    </row>
    <row r="93" spans="1:18" x14ac:dyDescent="0.25">
      <c r="A93" s="673"/>
      <c r="B93" s="673"/>
      <c r="C93" s="673"/>
      <c r="D93" s="675"/>
      <c r="E93" s="668" t="str">
        <f t="shared" si="4"/>
        <v xml:space="preserve"> </v>
      </c>
      <c r="F93" s="676"/>
      <c r="G93" s="677"/>
      <c r="H93" s="677"/>
      <c r="I93" s="677"/>
      <c r="J93" s="678"/>
      <c r="K93" s="666"/>
      <c r="L93" s="666"/>
      <c r="M93" s="666"/>
      <c r="N93" s="666"/>
      <c r="O93" s="666"/>
      <c r="P93" s="672" t="str">
        <f t="shared" si="7"/>
        <v xml:space="preserve"> </v>
      </c>
      <c r="Q93" s="672" t="str">
        <f t="shared" si="5"/>
        <v xml:space="preserve"> </v>
      </c>
      <c r="R93" s="672" t="str">
        <f t="shared" si="6"/>
        <v xml:space="preserve"> </v>
      </c>
    </row>
    <row r="94" spans="1:18" x14ac:dyDescent="0.25">
      <c r="A94" s="673"/>
      <c r="B94" s="673"/>
      <c r="C94" s="673"/>
      <c r="D94" s="675"/>
      <c r="E94" s="668" t="str">
        <f t="shared" si="4"/>
        <v xml:space="preserve"> </v>
      </c>
      <c r="F94" s="676"/>
      <c r="G94" s="677"/>
      <c r="H94" s="677"/>
      <c r="I94" s="677"/>
      <c r="J94" s="678"/>
      <c r="K94" s="666"/>
      <c r="L94" s="666"/>
      <c r="M94" s="666"/>
      <c r="N94" s="666"/>
      <c r="O94" s="666"/>
      <c r="P94" s="672" t="str">
        <f t="shared" si="7"/>
        <v xml:space="preserve"> </v>
      </c>
      <c r="Q94" s="672" t="str">
        <f t="shared" si="5"/>
        <v xml:space="preserve"> </v>
      </c>
      <c r="R94" s="672" t="str">
        <f t="shared" si="6"/>
        <v xml:space="preserve"> </v>
      </c>
    </row>
    <row r="95" spans="1:18" x14ac:dyDescent="0.25">
      <c r="A95" s="673"/>
      <c r="B95" s="673"/>
      <c r="C95" s="673"/>
      <c r="D95" s="675"/>
      <c r="E95" s="668" t="str">
        <f t="shared" si="4"/>
        <v xml:space="preserve"> </v>
      </c>
      <c r="F95" s="676"/>
      <c r="G95" s="677"/>
      <c r="H95" s="677"/>
      <c r="I95" s="677"/>
      <c r="J95" s="678"/>
      <c r="K95" s="666"/>
      <c r="L95" s="666"/>
      <c r="M95" s="666"/>
      <c r="N95" s="666"/>
      <c r="O95" s="666"/>
      <c r="P95" s="672" t="str">
        <f t="shared" si="7"/>
        <v xml:space="preserve"> </v>
      </c>
      <c r="Q95" s="672" t="str">
        <f t="shared" si="5"/>
        <v xml:space="preserve"> </v>
      </c>
      <c r="R95" s="672" t="str">
        <f t="shared" si="6"/>
        <v xml:space="preserve"> </v>
      </c>
    </row>
    <row r="96" spans="1:18" x14ac:dyDescent="0.25">
      <c r="A96" s="673"/>
      <c r="B96" s="673"/>
      <c r="C96" s="673"/>
      <c r="D96" s="675"/>
      <c r="E96" s="668" t="str">
        <f t="shared" si="4"/>
        <v xml:space="preserve"> </v>
      </c>
      <c r="F96" s="676"/>
      <c r="G96" s="677"/>
      <c r="H96" s="677"/>
      <c r="I96" s="677"/>
      <c r="J96" s="678"/>
      <c r="K96" s="666"/>
      <c r="L96" s="666"/>
      <c r="M96" s="666"/>
      <c r="N96" s="666"/>
      <c r="O96" s="666"/>
      <c r="P96" s="672" t="str">
        <f t="shared" si="7"/>
        <v xml:space="preserve"> </v>
      </c>
      <c r="Q96" s="672" t="str">
        <f t="shared" si="5"/>
        <v xml:space="preserve"> </v>
      </c>
      <c r="R96" s="672" t="str">
        <f t="shared" si="6"/>
        <v xml:space="preserve"> </v>
      </c>
    </row>
    <row r="97" spans="1:18" x14ac:dyDescent="0.25">
      <c r="A97" s="673"/>
      <c r="B97" s="673"/>
      <c r="C97" s="673"/>
      <c r="D97" s="675"/>
      <c r="E97" s="668" t="str">
        <f t="shared" si="4"/>
        <v xml:space="preserve"> </v>
      </c>
      <c r="F97" s="676"/>
      <c r="G97" s="677"/>
      <c r="H97" s="677"/>
      <c r="I97" s="677"/>
      <c r="J97" s="678"/>
      <c r="K97" s="666"/>
      <c r="L97" s="666"/>
      <c r="M97" s="666"/>
      <c r="N97" s="666"/>
      <c r="O97" s="666"/>
      <c r="P97" s="672" t="str">
        <f t="shared" si="7"/>
        <v xml:space="preserve"> </v>
      </c>
      <c r="Q97" s="672" t="str">
        <f t="shared" si="5"/>
        <v xml:space="preserve"> </v>
      </c>
      <c r="R97" s="672" t="str">
        <f t="shared" si="6"/>
        <v xml:space="preserve"> </v>
      </c>
    </row>
    <row r="98" spans="1:18" x14ac:dyDescent="0.25">
      <c r="A98" s="673"/>
      <c r="B98" s="673"/>
      <c r="C98" s="673"/>
      <c r="D98" s="675"/>
      <c r="E98" s="668" t="str">
        <f t="shared" si="4"/>
        <v xml:space="preserve"> </v>
      </c>
      <c r="F98" s="676"/>
      <c r="G98" s="677"/>
      <c r="H98" s="677"/>
      <c r="I98" s="677"/>
      <c r="J98" s="678"/>
      <c r="K98" s="666"/>
      <c r="L98" s="666"/>
      <c r="M98" s="666"/>
      <c r="N98" s="666"/>
      <c r="O98" s="666"/>
      <c r="P98" s="672" t="str">
        <f t="shared" si="7"/>
        <v xml:space="preserve"> </v>
      </c>
      <c r="Q98" s="672" t="str">
        <f t="shared" si="5"/>
        <v xml:space="preserve"> </v>
      </c>
      <c r="R98" s="672" t="str">
        <f t="shared" si="6"/>
        <v xml:space="preserve"> </v>
      </c>
    </row>
    <row r="99" spans="1:18" x14ac:dyDescent="0.25">
      <c r="A99" s="673"/>
      <c r="B99" s="673"/>
      <c r="C99" s="673"/>
      <c r="D99" s="675"/>
      <c r="E99" s="668" t="str">
        <f t="shared" si="4"/>
        <v xml:space="preserve"> </v>
      </c>
      <c r="F99" s="676"/>
      <c r="G99" s="677"/>
      <c r="H99" s="677"/>
      <c r="I99" s="677"/>
      <c r="J99" s="678"/>
      <c r="K99" s="666"/>
      <c r="L99" s="666"/>
      <c r="M99" s="666"/>
      <c r="N99" s="666"/>
      <c r="O99" s="666"/>
      <c r="P99" s="672" t="str">
        <f t="shared" si="7"/>
        <v xml:space="preserve"> </v>
      </c>
      <c r="Q99" s="672" t="str">
        <f t="shared" si="5"/>
        <v xml:space="preserve"> </v>
      </c>
      <c r="R99" s="672" t="str">
        <f t="shared" si="6"/>
        <v xml:space="preserve"> </v>
      </c>
    </row>
    <row r="100" spans="1:18" x14ac:dyDescent="0.25">
      <c r="A100" s="673"/>
      <c r="B100" s="673"/>
      <c r="C100" s="673"/>
      <c r="D100" s="675"/>
      <c r="E100" s="668" t="str">
        <f t="shared" si="4"/>
        <v xml:space="preserve"> </v>
      </c>
      <c r="F100" s="676"/>
      <c r="G100" s="677"/>
      <c r="H100" s="677"/>
      <c r="I100" s="677"/>
      <c r="J100" s="678"/>
      <c r="K100" s="666"/>
      <c r="L100" s="666"/>
      <c r="M100" s="666"/>
      <c r="N100" s="666"/>
      <c r="O100" s="666"/>
      <c r="P100" s="672" t="str">
        <f t="shared" si="7"/>
        <v xml:space="preserve"> </v>
      </c>
      <c r="Q100" s="672" t="str">
        <f t="shared" si="5"/>
        <v xml:space="preserve"> </v>
      </c>
      <c r="R100" s="672" t="str">
        <f t="shared" si="6"/>
        <v xml:space="preserve"> </v>
      </c>
    </row>
    <row r="101" spans="1:18" x14ac:dyDescent="0.25">
      <c r="A101" s="673"/>
      <c r="B101" s="673"/>
      <c r="C101" s="673"/>
      <c r="D101" s="675"/>
      <c r="E101" s="668" t="str">
        <f t="shared" si="4"/>
        <v xml:space="preserve"> </v>
      </c>
      <c r="F101" s="676"/>
      <c r="G101" s="677"/>
      <c r="H101" s="677"/>
      <c r="I101" s="677"/>
      <c r="J101" s="678"/>
      <c r="K101" s="666"/>
      <c r="L101" s="666"/>
      <c r="M101" s="666"/>
      <c r="N101" s="666"/>
      <c r="O101" s="666"/>
      <c r="P101" s="672" t="str">
        <f t="shared" si="7"/>
        <v xml:space="preserve"> </v>
      </c>
      <c r="Q101" s="672" t="str">
        <f t="shared" si="5"/>
        <v xml:space="preserve"> </v>
      </c>
      <c r="R101" s="672" t="str">
        <f t="shared" si="6"/>
        <v xml:space="preserve"> </v>
      </c>
    </row>
    <row r="102" spans="1:18" x14ac:dyDescent="0.25">
      <c r="A102" s="673"/>
      <c r="B102" s="673"/>
      <c r="C102" s="673"/>
      <c r="D102" s="675"/>
      <c r="E102" s="668" t="str">
        <f t="shared" si="4"/>
        <v xml:space="preserve"> </v>
      </c>
      <c r="F102" s="676"/>
      <c r="G102" s="677"/>
      <c r="H102" s="677"/>
      <c r="I102" s="677"/>
      <c r="J102" s="678"/>
      <c r="K102" s="666"/>
      <c r="L102" s="666"/>
      <c r="M102" s="666"/>
      <c r="N102" s="666"/>
      <c r="O102" s="666"/>
      <c r="P102" s="672" t="str">
        <f t="shared" si="7"/>
        <v xml:space="preserve"> </v>
      </c>
      <c r="Q102" s="672" t="str">
        <f t="shared" si="5"/>
        <v xml:space="preserve"> </v>
      </c>
      <c r="R102" s="672" t="str">
        <f t="shared" si="6"/>
        <v xml:space="preserve"> </v>
      </c>
    </row>
    <row r="103" spans="1:18" x14ac:dyDescent="0.25">
      <c r="A103" s="673"/>
      <c r="B103" s="673"/>
      <c r="C103" s="673"/>
      <c r="D103" s="675"/>
      <c r="E103" s="668" t="str">
        <f t="shared" si="4"/>
        <v xml:space="preserve"> </v>
      </c>
      <c r="F103" s="676"/>
      <c r="G103" s="677"/>
      <c r="H103" s="677"/>
      <c r="I103" s="677"/>
      <c r="J103" s="678"/>
      <c r="K103" s="666"/>
      <c r="L103" s="666"/>
      <c r="M103" s="666"/>
      <c r="N103" s="666"/>
      <c r="O103" s="666"/>
      <c r="P103" s="672" t="str">
        <f t="shared" si="7"/>
        <v xml:space="preserve"> </v>
      </c>
      <c r="Q103" s="672" t="str">
        <f t="shared" si="5"/>
        <v xml:space="preserve"> </v>
      </c>
      <c r="R103" s="672" t="str">
        <f t="shared" si="6"/>
        <v xml:space="preserve"> </v>
      </c>
    </row>
    <row r="104" spans="1:18" x14ac:dyDescent="0.25">
      <c r="A104" s="673"/>
      <c r="B104" s="673"/>
      <c r="C104" s="673"/>
      <c r="D104" s="675"/>
      <c r="E104" s="668" t="str">
        <f t="shared" si="4"/>
        <v xml:space="preserve"> </v>
      </c>
      <c r="F104" s="676"/>
      <c r="G104" s="677"/>
      <c r="H104" s="677"/>
      <c r="I104" s="677"/>
      <c r="J104" s="678"/>
      <c r="K104" s="666"/>
      <c r="L104" s="666"/>
      <c r="M104" s="666"/>
      <c r="N104" s="666"/>
      <c r="O104" s="666"/>
      <c r="P104" s="672" t="str">
        <f t="shared" si="7"/>
        <v xml:space="preserve"> </v>
      </c>
      <c r="Q104" s="672" t="str">
        <f t="shared" si="5"/>
        <v xml:space="preserve"> </v>
      </c>
      <c r="R104" s="672" t="str">
        <f t="shared" si="6"/>
        <v xml:space="preserve"> </v>
      </c>
    </row>
    <row r="105" spans="1:18" x14ac:dyDescent="0.25">
      <c r="A105" s="673"/>
      <c r="B105" s="673"/>
      <c r="C105" s="673"/>
      <c r="D105" s="675"/>
      <c r="E105" s="668" t="str">
        <f t="shared" si="4"/>
        <v xml:space="preserve"> </v>
      </c>
      <c r="F105" s="676"/>
      <c r="G105" s="677"/>
      <c r="H105" s="677"/>
      <c r="I105" s="677"/>
      <c r="J105" s="678"/>
      <c r="K105" s="666"/>
      <c r="L105" s="666"/>
      <c r="M105" s="666"/>
      <c r="N105" s="666"/>
      <c r="O105" s="666"/>
      <c r="P105" s="672" t="str">
        <f t="shared" si="7"/>
        <v xml:space="preserve"> </v>
      </c>
      <c r="Q105" s="672" t="str">
        <f t="shared" si="5"/>
        <v xml:space="preserve"> </v>
      </c>
      <c r="R105" s="672" t="str">
        <f t="shared" si="6"/>
        <v xml:space="preserve"> </v>
      </c>
    </row>
    <row r="106" spans="1:18" x14ac:dyDescent="0.25">
      <c r="A106" s="673"/>
      <c r="B106" s="673"/>
      <c r="C106" s="673"/>
      <c r="D106" s="675"/>
      <c r="E106" s="668" t="str">
        <f t="shared" si="4"/>
        <v xml:space="preserve"> </v>
      </c>
      <c r="F106" s="676"/>
      <c r="G106" s="677"/>
      <c r="H106" s="677"/>
      <c r="I106" s="677"/>
      <c r="J106" s="678"/>
      <c r="K106" s="666"/>
      <c r="L106" s="666"/>
      <c r="M106" s="666"/>
      <c r="N106" s="666"/>
      <c r="O106" s="666"/>
      <c r="P106" s="672" t="str">
        <f t="shared" si="7"/>
        <v xml:space="preserve"> </v>
      </c>
      <c r="Q106" s="672" t="str">
        <f t="shared" si="5"/>
        <v xml:space="preserve"> </v>
      </c>
      <c r="R106" s="672" t="str">
        <f t="shared" si="6"/>
        <v xml:space="preserve"> </v>
      </c>
    </row>
    <row r="107" spans="1:18" x14ac:dyDescent="0.25">
      <c r="A107" s="673"/>
      <c r="B107" s="673"/>
      <c r="C107" s="673"/>
      <c r="D107" s="675"/>
      <c r="E107" s="668" t="str">
        <f t="shared" si="4"/>
        <v xml:space="preserve"> </v>
      </c>
      <c r="F107" s="676"/>
      <c r="G107" s="677"/>
      <c r="H107" s="677"/>
      <c r="I107" s="677"/>
      <c r="J107" s="678"/>
      <c r="K107" s="666"/>
      <c r="L107" s="666"/>
      <c r="M107" s="666"/>
      <c r="N107" s="666"/>
      <c r="O107" s="666"/>
      <c r="P107" s="672" t="str">
        <f t="shared" si="7"/>
        <v xml:space="preserve"> </v>
      </c>
      <c r="Q107" s="672" t="str">
        <f t="shared" si="5"/>
        <v xml:space="preserve"> </v>
      </c>
      <c r="R107" s="672" t="str">
        <f t="shared" si="6"/>
        <v xml:space="preserve"> </v>
      </c>
    </row>
    <row r="108" spans="1:18" x14ac:dyDescent="0.25">
      <c r="A108" s="673"/>
      <c r="B108" s="673"/>
      <c r="C108" s="673"/>
      <c r="D108" s="675"/>
      <c r="E108" s="668" t="str">
        <f t="shared" si="4"/>
        <v xml:space="preserve"> </v>
      </c>
      <c r="F108" s="676"/>
      <c r="G108" s="677"/>
      <c r="H108" s="677"/>
      <c r="I108" s="677"/>
      <c r="J108" s="678"/>
      <c r="K108" s="666"/>
      <c r="L108" s="666"/>
      <c r="M108" s="666"/>
      <c r="N108" s="666"/>
      <c r="O108" s="666"/>
      <c r="P108" s="672" t="str">
        <f t="shared" si="7"/>
        <v xml:space="preserve"> </v>
      </c>
      <c r="Q108" s="672" t="str">
        <f t="shared" si="5"/>
        <v xml:space="preserve"> </v>
      </c>
      <c r="R108" s="672" t="str">
        <f t="shared" si="6"/>
        <v xml:space="preserve"> </v>
      </c>
    </row>
    <row r="109" spans="1:18" x14ac:dyDescent="0.25">
      <c r="A109" s="673"/>
      <c r="B109" s="673"/>
      <c r="C109" s="673"/>
      <c r="D109" s="675"/>
      <c r="E109" s="668" t="str">
        <f t="shared" si="4"/>
        <v xml:space="preserve"> </v>
      </c>
      <c r="F109" s="676"/>
      <c r="G109" s="677"/>
      <c r="H109" s="677"/>
      <c r="I109" s="677"/>
      <c r="J109" s="678"/>
      <c r="K109" s="666"/>
      <c r="L109" s="666"/>
      <c r="M109" s="666"/>
      <c r="N109" s="666"/>
      <c r="O109" s="666"/>
      <c r="P109" s="672" t="str">
        <f t="shared" si="7"/>
        <v xml:space="preserve"> </v>
      </c>
      <c r="Q109" s="672" t="str">
        <f t="shared" si="5"/>
        <v xml:space="preserve"> </v>
      </c>
      <c r="R109" s="672" t="str">
        <f t="shared" si="6"/>
        <v xml:space="preserve"> </v>
      </c>
    </row>
    <row r="110" spans="1:18" x14ac:dyDescent="0.25">
      <c r="A110" s="673"/>
      <c r="B110" s="673"/>
      <c r="C110" s="673"/>
      <c r="D110" s="675"/>
      <c r="E110" s="668" t="str">
        <f t="shared" si="4"/>
        <v xml:space="preserve"> </v>
      </c>
      <c r="F110" s="676"/>
      <c r="G110" s="677"/>
      <c r="H110" s="677"/>
      <c r="I110" s="677"/>
      <c r="J110" s="678"/>
      <c r="K110" s="666"/>
      <c r="L110" s="666"/>
      <c r="M110" s="666"/>
      <c r="N110" s="666"/>
      <c r="O110" s="666"/>
      <c r="P110" s="672" t="str">
        <f t="shared" si="7"/>
        <v xml:space="preserve"> </v>
      </c>
      <c r="Q110" s="672" t="str">
        <f t="shared" si="5"/>
        <v xml:space="preserve"> </v>
      </c>
      <c r="R110" s="672" t="str">
        <f t="shared" si="6"/>
        <v xml:space="preserve"> </v>
      </c>
    </row>
    <row r="111" spans="1:18" x14ac:dyDescent="0.25">
      <c r="A111" s="673"/>
      <c r="B111" s="673"/>
      <c r="C111" s="673"/>
      <c r="D111" s="675"/>
      <c r="E111" s="668" t="str">
        <f t="shared" si="4"/>
        <v xml:space="preserve"> </v>
      </c>
      <c r="F111" s="676"/>
      <c r="G111" s="677"/>
      <c r="H111" s="677"/>
      <c r="I111" s="677"/>
      <c r="J111" s="678"/>
      <c r="K111" s="666"/>
      <c r="L111" s="666"/>
      <c r="M111" s="666"/>
      <c r="N111" s="666"/>
      <c r="O111" s="666"/>
      <c r="P111" s="672" t="str">
        <f t="shared" si="7"/>
        <v xml:space="preserve"> </v>
      </c>
      <c r="Q111" s="672" t="str">
        <f t="shared" si="5"/>
        <v xml:space="preserve"> </v>
      </c>
      <c r="R111" s="672" t="str">
        <f t="shared" si="6"/>
        <v xml:space="preserve"> </v>
      </c>
    </row>
    <row r="112" spans="1:18" x14ac:dyDescent="0.25">
      <c r="A112" s="673"/>
      <c r="B112" s="673"/>
      <c r="C112" s="673"/>
      <c r="D112" s="675"/>
      <c r="E112" s="668" t="str">
        <f t="shared" si="4"/>
        <v xml:space="preserve"> </v>
      </c>
      <c r="F112" s="676"/>
      <c r="G112" s="677"/>
      <c r="H112" s="677"/>
      <c r="I112" s="677"/>
      <c r="J112" s="678"/>
      <c r="K112" s="666"/>
      <c r="L112" s="666"/>
      <c r="M112" s="666"/>
      <c r="N112" s="666"/>
      <c r="O112" s="666"/>
      <c r="P112" s="672" t="str">
        <f t="shared" si="7"/>
        <v xml:space="preserve"> </v>
      </c>
      <c r="Q112" s="672" t="str">
        <f t="shared" si="5"/>
        <v xml:space="preserve"> </v>
      </c>
      <c r="R112" s="672" t="str">
        <f t="shared" si="6"/>
        <v xml:space="preserve"> </v>
      </c>
    </row>
    <row r="113" spans="1:18" x14ac:dyDescent="0.25">
      <c r="A113" s="673"/>
      <c r="B113" s="673"/>
      <c r="C113" s="673"/>
      <c r="D113" s="675"/>
      <c r="E113" s="668" t="str">
        <f t="shared" si="4"/>
        <v xml:space="preserve"> </v>
      </c>
      <c r="F113" s="676"/>
      <c r="G113" s="677"/>
      <c r="H113" s="677"/>
      <c r="I113" s="677"/>
      <c r="J113" s="678"/>
      <c r="K113" s="666"/>
      <c r="L113" s="666"/>
      <c r="M113" s="666"/>
      <c r="N113" s="666"/>
      <c r="O113" s="666"/>
      <c r="P113" s="672" t="str">
        <f t="shared" si="7"/>
        <v xml:space="preserve"> </v>
      </c>
      <c r="Q113" s="672" t="str">
        <f t="shared" si="5"/>
        <v xml:space="preserve"> </v>
      </c>
      <c r="R113" s="672" t="str">
        <f t="shared" si="6"/>
        <v xml:space="preserve"> </v>
      </c>
    </row>
    <row r="114" spans="1:18" x14ac:dyDescent="0.25">
      <c r="A114" s="673"/>
      <c r="B114" s="673"/>
      <c r="C114" s="673"/>
      <c r="D114" s="675"/>
      <c r="E114" s="668" t="str">
        <f t="shared" si="4"/>
        <v xml:space="preserve"> </v>
      </c>
      <c r="F114" s="676"/>
      <c r="G114" s="677"/>
      <c r="H114" s="677"/>
      <c r="I114" s="677"/>
      <c r="J114" s="678"/>
      <c r="K114" s="666"/>
      <c r="L114" s="666"/>
      <c r="M114" s="666"/>
      <c r="N114" s="666"/>
      <c r="O114" s="666"/>
      <c r="P114" s="672" t="str">
        <f t="shared" si="7"/>
        <v xml:space="preserve"> </v>
      </c>
      <c r="Q114" s="672" t="str">
        <f t="shared" si="5"/>
        <v xml:space="preserve"> </v>
      </c>
      <c r="R114" s="672" t="str">
        <f t="shared" si="6"/>
        <v xml:space="preserve"> </v>
      </c>
    </row>
    <row r="115" spans="1:18" x14ac:dyDescent="0.25">
      <c r="A115" s="673"/>
      <c r="B115" s="673"/>
      <c r="C115" s="673"/>
      <c r="D115" s="675"/>
      <c r="E115" s="668" t="str">
        <f t="shared" si="4"/>
        <v xml:space="preserve"> </v>
      </c>
      <c r="F115" s="676"/>
      <c r="G115" s="677"/>
      <c r="H115" s="677"/>
      <c r="I115" s="677"/>
      <c r="J115" s="678"/>
      <c r="K115" s="666"/>
      <c r="L115" s="666"/>
      <c r="M115" s="666"/>
      <c r="N115" s="666"/>
      <c r="O115" s="666"/>
      <c r="P115" s="672" t="str">
        <f t="shared" si="7"/>
        <v xml:space="preserve"> </v>
      </c>
      <c r="Q115" s="672" t="str">
        <f t="shared" si="5"/>
        <v xml:space="preserve"> </v>
      </c>
      <c r="R115" s="672" t="str">
        <f t="shared" si="6"/>
        <v xml:space="preserve"> </v>
      </c>
    </row>
    <row r="116" spans="1:18" x14ac:dyDescent="0.25">
      <c r="A116" s="673"/>
      <c r="B116" s="673"/>
      <c r="C116" s="673"/>
      <c r="D116" s="675"/>
      <c r="E116" s="668" t="str">
        <f t="shared" si="4"/>
        <v xml:space="preserve"> </v>
      </c>
      <c r="F116" s="676"/>
      <c r="G116" s="677"/>
      <c r="H116" s="677"/>
      <c r="I116" s="677"/>
      <c r="J116" s="678"/>
      <c r="K116" s="666"/>
      <c r="L116" s="666"/>
      <c r="M116" s="666"/>
      <c r="N116" s="666"/>
      <c r="O116" s="666"/>
      <c r="P116" s="672" t="str">
        <f t="shared" si="7"/>
        <v xml:space="preserve"> </v>
      </c>
      <c r="Q116" s="672" t="str">
        <f t="shared" si="5"/>
        <v xml:space="preserve"> </v>
      </c>
      <c r="R116" s="672" t="str">
        <f t="shared" si="6"/>
        <v xml:space="preserve"> </v>
      </c>
    </row>
    <row r="117" spans="1:18" x14ac:dyDescent="0.25">
      <c r="A117" s="673"/>
      <c r="B117" s="673"/>
      <c r="C117" s="673"/>
      <c r="D117" s="675"/>
      <c r="E117" s="668" t="str">
        <f t="shared" si="4"/>
        <v xml:space="preserve"> </v>
      </c>
      <c r="F117" s="676"/>
      <c r="G117" s="677"/>
      <c r="H117" s="677"/>
      <c r="I117" s="677"/>
      <c r="J117" s="678"/>
      <c r="K117" s="666"/>
      <c r="L117" s="666"/>
      <c r="M117" s="666"/>
      <c r="N117" s="666"/>
      <c r="O117" s="666"/>
      <c r="P117" s="672" t="str">
        <f t="shared" si="7"/>
        <v xml:space="preserve"> </v>
      </c>
      <c r="Q117" s="672" t="str">
        <f t="shared" si="5"/>
        <v xml:space="preserve"> </v>
      </c>
      <c r="R117" s="672" t="str">
        <f t="shared" si="6"/>
        <v xml:space="preserve"> </v>
      </c>
    </row>
    <row r="118" spans="1:18" x14ac:dyDescent="0.25">
      <c r="A118" s="673"/>
      <c r="B118" s="673"/>
      <c r="C118" s="673"/>
      <c r="D118" s="675"/>
      <c r="E118" s="668" t="str">
        <f t="shared" si="4"/>
        <v xml:space="preserve"> </v>
      </c>
      <c r="F118" s="676"/>
      <c r="G118" s="677"/>
      <c r="H118" s="677"/>
      <c r="I118" s="677"/>
      <c r="J118" s="678"/>
      <c r="K118" s="666"/>
      <c r="L118" s="666"/>
      <c r="M118" s="666"/>
      <c r="N118" s="666"/>
      <c r="O118" s="666"/>
      <c r="P118" s="672" t="str">
        <f t="shared" si="7"/>
        <v xml:space="preserve"> </v>
      </c>
      <c r="Q118" s="672" t="str">
        <f t="shared" si="5"/>
        <v xml:space="preserve"> </v>
      </c>
      <c r="R118" s="672" t="str">
        <f t="shared" si="6"/>
        <v xml:space="preserve"> </v>
      </c>
    </row>
    <row r="119" spans="1:18" x14ac:dyDescent="0.25">
      <c r="A119" s="673"/>
      <c r="B119" s="673"/>
      <c r="C119" s="673"/>
      <c r="D119" s="675"/>
      <c r="E119" s="668" t="str">
        <f t="shared" si="4"/>
        <v xml:space="preserve"> </v>
      </c>
      <c r="F119" s="676"/>
      <c r="G119" s="677"/>
      <c r="H119" s="677"/>
      <c r="I119" s="677"/>
      <c r="J119" s="678"/>
      <c r="K119" s="666"/>
      <c r="L119" s="666"/>
      <c r="M119" s="666"/>
      <c r="N119" s="666"/>
      <c r="O119" s="666"/>
      <c r="P119" s="672" t="str">
        <f t="shared" si="7"/>
        <v xml:space="preserve"> </v>
      </c>
      <c r="Q119" s="672" t="str">
        <f t="shared" si="5"/>
        <v xml:space="preserve"> </v>
      </c>
      <c r="R119" s="672" t="str">
        <f t="shared" si="6"/>
        <v xml:space="preserve"> </v>
      </c>
    </row>
    <row r="120" spans="1:18" x14ac:dyDescent="0.25">
      <c r="A120" s="673"/>
      <c r="B120" s="673"/>
      <c r="C120" s="673"/>
      <c r="D120" s="675"/>
      <c r="E120" s="668" t="str">
        <f t="shared" ref="E120:E183" si="8">IFERROR(G120/J120," ")</f>
        <v xml:space="preserve"> </v>
      </c>
      <c r="F120" s="676"/>
      <c r="G120" s="677"/>
      <c r="H120" s="677"/>
      <c r="I120" s="677"/>
      <c r="J120" s="678"/>
      <c r="K120" s="666"/>
      <c r="L120" s="666"/>
      <c r="M120" s="666"/>
      <c r="N120" s="666"/>
      <c r="O120" s="666"/>
      <c r="P120" s="672" t="str">
        <f t="shared" si="7"/>
        <v xml:space="preserve"> </v>
      </c>
      <c r="Q120" s="672" t="str">
        <f t="shared" ref="Q120:Q183" si="9">IFERROR(P120/J120," ")</f>
        <v xml:space="preserve"> </v>
      </c>
      <c r="R120" s="672" t="str">
        <f t="shared" ref="R120:R183" si="10">IFERROR(P120/G120," ")</f>
        <v xml:space="preserve"> </v>
      </c>
    </row>
    <row r="121" spans="1:18" x14ac:dyDescent="0.25">
      <c r="A121" s="673"/>
      <c r="B121" s="673"/>
      <c r="C121" s="673"/>
      <c r="D121" s="675"/>
      <c r="E121" s="668" t="str">
        <f t="shared" si="8"/>
        <v xml:space="preserve"> </v>
      </c>
      <c r="F121" s="676"/>
      <c r="G121" s="677"/>
      <c r="H121" s="677"/>
      <c r="I121" s="677"/>
      <c r="J121" s="678"/>
      <c r="K121" s="666"/>
      <c r="L121" s="666"/>
      <c r="M121" s="666"/>
      <c r="N121" s="666"/>
      <c r="O121" s="666"/>
      <c r="P121" s="672" t="str">
        <f t="shared" si="7"/>
        <v xml:space="preserve"> </v>
      </c>
      <c r="Q121" s="672" t="str">
        <f t="shared" si="9"/>
        <v xml:space="preserve"> </v>
      </c>
      <c r="R121" s="672" t="str">
        <f t="shared" si="10"/>
        <v xml:space="preserve"> </v>
      </c>
    </row>
    <row r="122" spans="1:18" x14ac:dyDescent="0.25">
      <c r="A122" s="673"/>
      <c r="B122" s="673"/>
      <c r="C122" s="673"/>
      <c r="D122" s="675"/>
      <c r="E122" s="668" t="str">
        <f t="shared" si="8"/>
        <v xml:space="preserve"> </v>
      </c>
      <c r="F122" s="676"/>
      <c r="G122" s="677"/>
      <c r="H122" s="677"/>
      <c r="I122" s="677"/>
      <c r="J122" s="678"/>
      <c r="K122" s="666"/>
      <c r="L122" s="666"/>
      <c r="M122" s="666"/>
      <c r="N122" s="666"/>
      <c r="O122" s="666"/>
      <c r="P122" s="672" t="str">
        <f t="shared" si="7"/>
        <v xml:space="preserve"> </v>
      </c>
      <c r="Q122" s="672" t="str">
        <f t="shared" si="9"/>
        <v xml:space="preserve"> </v>
      </c>
      <c r="R122" s="672" t="str">
        <f t="shared" si="10"/>
        <v xml:space="preserve"> </v>
      </c>
    </row>
    <row r="123" spans="1:18" x14ac:dyDescent="0.25">
      <c r="A123" s="673"/>
      <c r="B123" s="673"/>
      <c r="C123" s="673"/>
      <c r="D123" s="675"/>
      <c r="E123" s="668" t="str">
        <f t="shared" si="8"/>
        <v xml:space="preserve"> </v>
      </c>
      <c r="F123" s="676"/>
      <c r="G123" s="677"/>
      <c r="H123" s="677"/>
      <c r="I123" s="677"/>
      <c r="J123" s="678"/>
      <c r="K123" s="666"/>
      <c r="L123" s="666"/>
      <c r="M123" s="666"/>
      <c r="N123" s="666"/>
      <c r="O123" s="666"/>
      <c r="P123" s="672" t="str">
        <f t="shared" si="7"/>
        <v xml:space="preserve"> </v>
      </c>
      <c r="Q123" s="672" t="str">
        <f t="shared" si="9"/>
        <v xml:space="preserve"> </v>
      </c>
      <c r="R123" s="672" t="str">
        <f t="shared" si="10"/>
        <v xml:space="preserve"> </v>
      </c>
    </row>
    <row r="124" spans="1:18" x14ac:dyDescent="0.25">
      <c r="A124" s="673"/>
      <c r="B124" s="673"/>
      <c r="C124" s="673"/>
      <c r="D124" s="675"/>
      <c r="E124" s="668" t="str">
        <f t="shared" si="8"/>
        <v xml:space="preserve"> </v>
      </c>
      <c r="F124" s="676"/>
      <c r="G124" s="677"/>
      <c r="H124" s="677"/>
      <c r="I124" s="677"/>
      <c r="J124" s="678"/>
      <c r="K124" s="666"/>
      <c r="L124" s="666"/>
      <c r="M124" s="666"/>
      <c r="N124" s="666"/>
      <c r="O124" s="666"/>
      <c r="P124" s="672" t="str">
        <f t="shared" si="7"/>
        <v xml:space="preserve"> </v>
      </c>
      <c r="Q124" s="672" t="str">
        <f t="shared" si="9"/>
        <v xml:space="preserve"> </v>
      </c>
      <c r="R124" s="672" t="str">
        <f t="shared" si="10"/>
        <v xml:space="preserve"> </v>
      </c>
    </row>
    <row r="125" spans="1:18" x14ac:dyDescent="0.25">
      <c r="A125" s="673"/>
      <c r="B125" s="673"/>
      <c r="C125" s="673"/>
      <c r="D125" s="675"/>
      <c r="E125" s="668" t="str">
        <f t="shared" si="8"/>
        <v xml:space="preserve"> </v>
      </c>
      <c r="F125" s="676"/>
      <c r="G125" s="677"/>
      <c r="H125" s="677"/>
      <c r="I125" s="677"/>
      <c r="J125" s="678"/>
      <c r="K125" s="666"/>
      <c r="L125" s="666"/>
      <c r="M125" s="666"/>
      <c r="N125" s="666"/>
      <c r="O125" s="666"/>
      <c r="P125" s="672" t="str">
        <f t="shared" si="7"/>
        <v xml:space="preserve"> </v>
      </c>
      <c r="Q125" s="672" t="str">
        <f t="shared" si="9"/>
        <v xml:space="preserve"> </v>
      </c>
      <c r="R125" s="672" t="str">
        <f t="shared" si="10"/>
        <v xml:space="preserve"> </v>
      </c>
    </row>
    <row r="126" spans="1:18" x14ac:dyDescent="0.25">
      <c r="A126" s="673"/>
      <c r="B126" s="673"/>
      <c r="C126" s="673"/>
      <c r="D126" s="675"/>
      <c r="E126" s="668" t="str">
        <f t="shared" si="8"/>
        <v xml:space="preserve"> </v>
      </c>
      <c r="F126" s="676"/>
      <c r="G126" s="677"/>
      <c r="H126" s="677"/>
      <c r="I126" s="677"/>
      <c r="J126" s="678"/>
      <c r="K126" s="666"/>
      <c r="L126" s="666"/>
      <c r="M126" s="666"/>
      <c r="N126" s="666"/>
      <c r="O126" s="666"/>
      <c r="P126" s="672" t="str">
        <f t="shared" si="7"/>
        <v xml:space="preserve"> </v>
      </c>
      <c r="Q126" s="672" t="str">
        <f t="shared" si="9"/>
        <v xml:space="preserve"> </v>
      </c>
      <c r="R126" s="672" t="str">
        <f t="shared" si="10"/>
        <v xml:space="preserve"> </v>
      </c>
    </row>
    <row r="127" spans="1:18" x14ac:dyDescent="0.25">
      <c r="A127" s="673"/>
      <c r="B127" s="673"/>
      <c r="C127" s="673"/>
      <c r="D127" s="675"/>
      <c r="E127" s="668" t="str">
        <f t="shared" si="8"/>
        <v xml:space="preserve"> </v>
      </c>
      <c r="F127" s="676"/>
      <c r="G127" s="677"/>
      <c r="H127" s="677"/>
      <c r="I127" s="677"/>
      <c r="J127" s="678"/>
      <c r="K127" s="666"/>
      <c r="L127" s="666"/>
      <c r="M127" s="666"/>
      <c r="N127" s="666"/>
      <c r="O127" s="666"/>
      <c r="P127" s="672" t="str">
        <f t="shared" si="7"/>
        <v xml:space="preserve"> </v>
      </c>
      <c r="Q127" s="672" t="str">
        <f t="shared" si="9"/>
        <v xml:space="preserve"> </v>
      </c>
      <c r="R127" s="672" t="str">
        <f t="shared" si="10"/>
        <v xml:space="preserve"> </v>
      </c>
    </row>
    <row r="128" spans="1:18" x14ac:dyDescent="0.25">
      <c r="A128" s="673"/>
      <c r="B128" s="673"/>
      <c r="C128" s="673"/>
      <c r="D128" s="675"/>
      <c r="E128" s="668" t="str">
        <f t="shared" si="8"/>
        <v xml:space="preserve"> </v>
      </c>
      <c r="F128" s="676"/>
      <c r="G128" s="677"/>
      <c r="H128" s="677"/>
      <c r="I128" s="677"/>
      <c r="J128" s="678"/>
      <c r="K128" s="666"/>
      <c r="L128" s="666"/>
      <c r="M128" s="666"/>
      <c r="N128" s="666"/>
      <c r="O128" s="666"/>
      <c r="P128" s="672" t="str">
        <f t="shared" si="7"/>
        <v xml:space="preserve"> </v>
      </c>
      <c r="Q128" s="672" t="str">
        <f t="shared" si="9"/>
        <v xml:space="preserve"> </v>
      </c>
      <c r="R128" s="672" t="str">
        <f t="shared" si="10"/>
        <v xml:space="preserve"> </v>
      </c>
    </row>
    <row r="129" spans="1:18" x14ac:dyDescent="0.25">
      <c r="A129" s="673"/>
      <c r="B129" s="673"/>
      <c r="C129" s="673"/>
      <c r="D129" s="675"/>
      <c r="E129" s="668" t="str">
        <f t="shared" si="8"/>
        <v xml:space="preserve"> </v>
      </c>
      <c r="F129" s="676"/>
      <c r="G129" s="677"/>
      <c r="H129" s="677"/>
      <c r="I129" s="677"/>
      <c r="J129" s="678"/>
      <c r="K129" s="666"/>
      <c r="L129" s="666"/>
      <c r="M129" s="666"/>
      <c r="N129" s="666"/>
      <c r="O129" s="666"/>
      <c r="P129" s="672" t="str">
        <f t="shared" si="7"/>
        <v xml:space="preserve"> </v>
      </c>
      <c r="Q129" s="672" t="str">
        <f t="shared" si="9"/>
        <v xml:space="preserve"> </v>
      </c>
      <c r="R129" s="672" t="str">
        <f t="shared" si="10"/>
        <v xml:space="preserve"> </v>
      </c>
    </row>
    <row r="130" spans="1:18" x14ac:dyDescent="0.25">
      <c r="A130" s="673"/>
      <c r="B130" s="673"/>
      <c r="C130" s="673"/>
      <c r="D130" s="675"/>
      <c r="E130" s="668" t="str">
        <f t="shared" si="8"/>
        <v xml:space="preserve"> </v>
      </c>
      <c r="F130" s="676"/>
      <c r="G130" s="677"/>
      <c r="H130" s="677"/>
      <c r="I130" s="677"/>
      <c r="J130" s="678"/>
      <c r="K130" s="666"/>
      <c r="L130" s="666"/>
      <c r="M130" s="666"/>
      <c r="N130" s="666"/>
      <c r="O130" s="666"/>
      <c r="P130" s="672" t="str">
        <f t="shared" si="7"/>
        <v xml:space="preserve"> </v>
      </c>
      <c r="Q130" s="672" t="str">
        <f t="shared" si="9"/>
        <v xml:space="preserve"> </v>
      </c>
      <c r="R130" s="672" t="str">
        <f t="shared" si="10"/>
        <v xml:space="preserve"> </v>
      </c>
    </row>
    <row r="131" spans="1:18" x14ac:dyDescent="0.25">
      <c r="A131" s="673"/>
      <c r="B131" s="673"/>
      <c r="C131" s="673"/>
      <c r="D131" s="675"/>
      <c r="E131" s="668" t="str">
        <f t="shared" si="8"/>
        <v xml:space="preserve"> </v>
      </c>
      <c r="F131" s="676"/>
      <c r="G131" s="677"/>
      <c r="H131" s="677"/>
      <c r="I131" s="677"/>
      <c r="J131" s="678"/>
      <c r="K131" s="666"/>
      <c r="L131" s="666"/>
      <c r="M131" s="666"/>
      <c r="N131" s="666"/>
      <c r="O131" s="666"/>
      <c r="P131" s="672" t="str">
        <f t="shared" si="7"/>
        <v xml:space="preserve"> </v>
      </c>
      <c r="Q131" s="672" t="str">
        <f t="shared" si="9"/>
        <v xml:space="preserve"> </v>
      </c>
      <c r="R131" s="672" t="str">
        <f t="shared" si="10"/>
        <v xml:space="preserve"> </v>
      </c>
    </row>
    <row r="132" spans="1:18" x14ac:dyDescent="0.25">
      <c r="A132" s="673"/>
      <c r="B132" s="673"/>
      <c r="C132" s="673"/>
      <c r="D132" s="675"/>
      <c r="E132" s="668" t="str">
        <f t="shared" si="8"/>
        <v xml:space="preserve"> </v>
      </c>
      <c r="F132" s="676"/>
      <c r="G132" s="677"/>
      <c r="H132" s="677"/>
      <c r="I132" s="677"/>
      <c r="J132" s="678"/>
      <c r="K132" s="666"/>
      <c r="L132" s="666"/>
      <c r="M132" s="666"/>
      <c r="N132" s="666"/>
      <c r="O132" s="666"/>
      <c r="P132" s="672" t="str">
        <f t="shared" si="7"/>
        <v xml:space="preserve"> </v>
      </c>
      <c r="Q132" s="672" t="str">
        <f t="shared" si="9"/>
        <v xml:space="preserve"> </v>
      </c>
      <c r="R132" s="672" t="str">
        <f t="shared" si="10"/>
        <v xml:space="preserve"> </v>
      </c>
    </row>
    <row r="133" spans="1:18" x14ac:dyDescent="0.25">
      <c r="A133" s="673"/>
      <c r="B133" s="673"/>
      <c r="C133" s="673"/>
      <c r="D133" s="675"/>
      <c r="E133" s="668" t="str">
        <f t="shared" si="8"/>
        <v xml:space="preserve"> </v>
      </c>
      <c r="F133" s="676"/>
      <c r="G133" s="677"/>
      <c r="H133" s="677"/>
      <c r="I133" s="677"/>
      <c r="J133" s="678"/>
      <c r="K133" s="666"/>
      <c r="L133" s="666"/>
      <c r="M133" s="666"/>
      <c r="N133" s="666"/>
      <c r="O133" s="666"/>
      <c r="P133" s="672" t="str">
        <f t="shared" si="7"/>
        <v xml:space="preserve"> </v>
      </c>
      <c r="Q133" s="672" t="str">
        <f t="shared" si="9"/>
        <v xml:space="preserve"> </v>
      </c>
      <c r="R133" s="672" t="str">
        <f t="shared" si="10"/>
        <v xml:space="preserve"> </v>
      </c>
    </row>
    <row r="134" spans="1:18" x14ac:dyDescent="0.25">
      <c r="A134" s="673"/>
      <c r="B134" s="673"/>
      <c r="C134" s="673"/>
      <c r="D134" s="675"/>
      <c r="E134" s="668" t="str">
        <f t="shared" si="8"/>
        <v xml:space="preserve"> </v>
      </c>
      <c r="F134" s="676"/>
      <c r="G134" s="677"/>
      <c r="H134" s="677"/>
      <c r="I134" s="677"/>
      <c r="J134" s="678"/>
      <c r="K134" s="666"/>
      <c r="L134" s="666"/>
      <c r="M134" s="666"/>
      <c r="N134" s="666"/>
      <c r="O134" s="666"/>
      <c r="P134" s="672" t="str">
        <f t="shared" ref="P134:P197" si="11">IF((K134*0.187*10^-3+L134*0.86*10^-3+M134*1.225*10^-3+N134*0.616*10^-3+O134*0.765*10^-3)&gt;0,K134*0.187*10^-3+L134*0.86*10^-3+M134*1.225*10^-3+N134*0.616*10^-3+O134*0.765*10^-3," ")</f>
        <v xml:space="preserve"> </v>
      </c>
      <c r="Q134" s="672" t="str">
        <f t="shared" si="9"/>
        <v xml:space="preserve"> </v>
      </c>
      <c r="R134" s="672" t="str">
        <f t="shared" si="10"/>
        <v xml:space="preserve"> </v>
      </c>
    </row>
    <row r="135" spans="1:18" x14ac:dyDescent="0.25">
      <c r="A135" s="673"/>
      <c r="B135" s="673"/>
      <c r="C135" s="673"/>
      <c r="D135" s="675"/>
      <c r="E135" s="668" t="str">
        <f t="shared" si="8"/>
        <v xml:space="preserve"> </v>
      </c>
      <c r="F135" s="676"/>
      <c r="G135" s="677"/>
      <c r="H135" s="677"/>
      <c r="I135" s="677"/>
      <c r="J135" s="678"/>
      <c r="K135" s="666"/>
      <c r="L135" s="666"/>
      <c r="M135" s="666"/>
      <c r="N135" s="666"/>
      <c r="O135" s="666"/>
      <c r="P135" s="672" t="str">
        <f t="shared" si="11"/>
        <v xml:space="preserve"> </v>
      </c>
      <c r="Q135" s="672" t="str">
        <f t="shared" si="9"/>
        <v xml:space="preserve"> </v>
      </c>
      <c r="R135" s="672" t="str">
        <f t="shared" si="10"/>
        <v xml:space="preserve"> </v>
      </c>
    </row>
    <row r="136" spans="1:18" x14ac:dyDescent="0.25">
      <c r="A136" s="673"/>
      <c r="B136" s="673"/>
      <c r="C136" s="673"/>
      <c r="D136" s="675"/>
      <c r="E136" s="668" t="str">
        <f t="shared" si="8"/>
        <v xml:space="preserve"> </v>
      </c>
      <c r="F136" s="676"/>
      <c r="G136" s="677"/>
      <c r="H136" s="677"/>
      <c r="I136" s="677"/>
      <c r="J136" s="678"/>
      <c r="K136" s="666"/>
      <c r="L136" s="666"/>
      <c r="M136" s="666"/>
      <c r="N136" s="666"/>
      <c r="O136" s="666"/>
      <c r="P136" s="672" t="str">
        <f t="shared" si="11"/>
        <v xml:space="preserve"> </v>
      </c>
      <c r="Q136" s="672" t="str">
        <f t="shared" si="9"/>
        <v xml:space="preserve"> </v>
      </c>
      <c r="R136" s="672" t="str">
        <f t="shared" si="10"/>
        <v xml:space="preserve"> </v>
      </c>
    </row>
    <row r="137" spans="1:18" x14ac:dyDescent="0.25">
      <c r="A137" s="673"/>
      <c r="B137" s="673"/>
      <c r="C137" s="673"/>
      <c r="D137" s="675"/>
      <c r="E137" s="668" t="str">
        <f t="shared" si="8"/>
        <v xml:space="preserve"> </v>
      </c>
      <c r="F137" s="676"/>
      <c r="G137" s="677"/>
      <c r="H137" s="677"/>
      <c r="I137" s="677"/>
      <c r="J137" s="678"/>
      <c r="K137" s="666"/>
      <c r="L137" s="666"/>
      <c r="M137" s="666"/>
      <c r="N137" s="666"/>
      <c r="O137" s="666"/>
      <c r="P137" s="672" t="str">
        <f t="shared" si="11"/>
        <v xml:space="preserve"> </v>
      </c>
      <c r="Q137" s="672" t="str">
        <f t="shared" si="9"/>
        <v xml:space="preserve"> </v>
      </c>
      <c r="R137" s="672" t="str">
        <f t="shared" si="10"/>
        <v xml:space="preserve"> </v>
      </c>
    </row>
    <row r="138" spans="1:18" x14ac:dyDescent="0.25">
      <c r="A138" s="673"/>
      <c r="B138" s="673"/>
      <c r="C138" s="673"/>
      <c r="D138" s="675"/>
      <c r="E138" s="668" t="str">
        <f t="shared" si="8"/>
        <v xml:space="preserve"> </v>
      </c>
      <c r="F138" s="676"/>
      <c r="G138" s="677"/>
      <c r="H138" s="677"/>
      <c r="I138" s="677"/>
      <c r="J138" s="678"/>
      <c r="K138" s="666"/>
      <c r="L138" s="666"/>
      <c r="M138" s="666"/>
      <c r="N138" s="666"/>
      <c r="O138" s="666"/>
      <c r="P138" s="672" t="str">
        <f t="shared" si="11"/>
        <v xml:space="preserve"> </v>
      </c>
      <c r="Q138" s="672" t="str">
        <f t="shared" si="9"/>
        <v xml:space="preserve"> </v>
      </c>
      <c r="R138" s="672" t="str">
        <f t="shared" si="10"/>
        <v xml:space="preserve"> </v>
      </c>
    </row>
    <row r="139" spans="1:18" x14ac:dyDescent="0.25">
      <c r="A139" s="673"/>
      <c r="B139" s="673"/>
      <c r="C139" s="673"/>
      <c r="D139" s="675"/>
      <c r="E139" s="668" t="str">
        <f t="shared" si="8"/>
        <v xml:space="preserve"> </v>
      </c>
      <c r="F139" s="676"/>
      <c r="G139" s="677"/>
      <c r="H139" s="677"/>
      <c r="I139" s="677"/>
      <c r="J139" s="678"/>
      <c r="K139" s="666"/>
      <c r="L139" s="666"/>
      <c r="M139" s="666"/>
      <c r="N139" s="666"/>
      <c r="O139" s="666"/>
      <c r="P139" s="672" t="str">
        <f t="shared" si="11"/>
        <v xml:space="preserve"> </v>
      </c>
      <c r="Q139" s="672" t="str">
        <f t="shared" si="9"/>
        <v xml:space="preserve"> </v>
      </c>
      <c r="R139" s="672" t="str">
        <f t="shared" si="10"/>
        <v xml:space="preserve"> </v>
      </c>
    </row>
    <row r="140" spans="1:18" x14ac:dyDescent="0.25">
      <c r="A140" s="673"/>
      <c r="B140" s="673"/>
      <c r="C140" s="673"/>
      <c r="D140" s="675"/>
      <c r="E140" s="668" t="str">
        <f t="shared" si="8"/>
        <v xml:space="preserve"> </v>
      </c>
      <c r="F140" s="676"/>
      <c r="G140" s="677"/>
      <c r="H140" s="677"/>
      <c r="I140" s="677"/>
      <c r="J140" s="678"/>
      <c r="K140" s="666"/>
      <c r="L140" s="666"/>
      <c r="M140" s="666"/>
      <c r="N140" s="666"/>
      <c r="O140" s="666"/>
      <c r="P140" s="672" t="str">
        <f t="shared" si="11"/>
        <v xml:space="preserve"> </v>
      </c>
      <c r="Q140" s="672" t="str">
        <f t="shared" si="9"/>
        <v xml:space="preserve"> </v>
      </c>
      <c r="R140" s="672" t="str">
        <f t="shared" si="10"/>
        <v xml:space="preserve"> </v>
      </c>
    </row>
    <row r="141" spans="1:18" x14ac:dyDescent="0.25">
      <c r="A141" s="673"/>
      <c r="B141" s="673"/>
      <c r="C141" s="673"/>
      <c r="D141" s="675"/>
      <c r="E141" s="668" t="str">
        <f t="shared" si="8"/>
        <v xml:space="preserve"> </v>
      </c>
      <c r="F141" s="676"/>
      <c r="G141" s="677"/>
      <c r="H141" s="677"/>
      <c r="I141" s="677"/>
      <c r="J141" s="678"/>
      <c r="K141" s="666"/>
      <c r="L141" s="666"/>
      <c r="M141" s="666"/>
      <c r="N141" s="666"/>
      <c r="O141" s="666"/>
      <c r="P141" s="672" t="str">
        <f t="shared" si="11"/>
        <v xml:space="preserve"> </v>
      </c>
      <c r="Q141" s="672" t="str">
        <f t="shared" si="9"/>
        <v xml:space="preserve"> </v>
      </c>
      <c r="R141" s="672" t="str">
        <f t="shared" si="10"/>
        <v xml:space="preserve"> </v>
      </c>
    </row>
    <row r="142" spans="1:18" x14ac:dyDescent="0.25">
      <c r="A142" s="673"/>
      <c r="B142" s="673"/>
      <c r="C142" s="673"/>
      <c r="D142" s="675"/>
      <c r="E142" s="668" t="str">
        <f t="shared" si="8"/>
        <v xml:space="preserve"> </v>
      </c>
      <c r="F142" s="676"/>
      <c r="G142" s="677"/>
      <c r="H142" s="677"/>
      <c r="I142" s="677"/>
      <c r="J142" s="678"/>
      <c r="K142" s="666"/>
      <c r="L142" s="666"/>
      <c r="M142" s="666"/>
      <c r="N142" s="666"/>
      <c r="O142" s="666"/>
      <c r="P142" s="672" t="str">
        <f t="shared" si="11"/>
        <v xml:space="preserve"> </v>
      </c>
      <c r="Q142" s="672" t="str">
        <f t="shared" si="9"/>
        <v xml:space="preserve"> </v>
      </c>
      <c r="R142" s="672" t="str">
        <f t="shared" si="10"/>
        <v xml:space="preserve"> </v>
      </c>
    </row>
    <row r="143" spans="1:18" x14ac:dyDescent="0.25">
      <c r="A143" s="673"/>
      <c r="B143" s="673"/>
      <c r="C143" s="673"/>
      <c r="D143" s="675"/>
      <c r="E143" s="668" t="str">
        <f t="shared" si="8"/>
        <v xml:space="preserve"> </v>
      </c>
      <c r="F143" s="676"/>
      <c r="G143" s="677"/>
      <c r="H143" s="677"/>
      <c r="I143" s="677"/>
      <c r="J143" s="678"/>
      <c r="K143" s="666"/>
      <c r="L143" s="666"/>
      <c r="M143" s="666"/>
      <c r="N143" s="666"/>
      <c r="O143" s="666"/>
      <c r="P143" s="672" t="str">
        <f t="shared" si="11"/>
        <v xml:space="preserve"> </v>
      </c>
      <c r="Q143" s="672" t="str">
        <f t="shared" si="9"/>
        <v xml:space="preserve"> </v>
      </c>
      <c r="R143" s="672" t="str">
        <f t="shared" si="10"/>
        <v xml:space="preserve"> </v>
      </c>
    </row>
    <row r="144" spans="1:18" x14ac:dyDescent="0.25">
      <c r="A144" s="673"/>
      <c r="B144" s="673"/>
      <c r="C144" s="673"/>
      <c r="D144" s="675"/>
      <c r="E144" s="668" t="str">
        <f t="shared" si="8"/>
        <v xml:space="preserve"> </v>
      </c>
      <c r="F144" s="676"/>
      <c r="G144" s="677"/>
      <c r="H144" s="677"/>
      <c r="I144" s="677"/>
      <c r="J144" s="678"/>
      <c r="K144" s="666"/>
      <c r="L144" s="666"/>
      <c r="M144" s="666"/>
      <c r="N144" s="666"/>
      <c r="O144" s="666"/>
      <c r="P144" s="672" t="str">
        <f t="shared" si="11"/>
        <v xml:space="preserve"> </v>
      </c>
      <c r="Q144" s="672" t="str">
        <f t="shared" si="9"/>
        <v xml:space="preserve"> </v>
      </c>
      <c r="R144" s="672" t="str">
        <f t="shared" si="10"/>
        <v xml:space="preserve"> </v>
      </c>
    </row>
    <row r="145" spans="1:18" x14ac:dyDescent="0.25">
      <c r="A145" s="673"/>
      <c r="B145" s="673"/>
      <c r="C145" s="673"/>
      <c r="D145" s="675"/>
      <c r="E145" s="668" t="str">
        <f t="shared" si="8"/>
        <v xml:space="preserve"> </v>
      </c>
      <c r="F145" s="676"/>
      <c r="G145" s="677"/>
      <c r="H145" s="677"/>
      <c r="I145" s="677"/>
      <c r="J145" s="678"/>
      <c r="K145" s="666"/>
      <c r="L145" s="666"/>
      <c r="M145" s="666"/>
      <c r="N145" s="666"/>
      <c r="O145" s="666"/>
      <c r="P145" s="672" t="str">
        <f t="shared" si="11"/>
        <v xml:space="preserve"> </v>
      </c>
      <c r="Q145" s="672" t="str">
        <f t="shared" si="9"/>
        <v xml:space="preserve"> </v>
      </c>
      <c r="R145" s="672" t="str">
        <f t="shared" si="10"/>
        <v xml:space="preserve"> </v>
      </c>
    </row>
    <row r="146" spans="1:18" x14ac:dyDescent="0.25">
      <c r="A146" s="673"/>
      <c r="B146" s="673"/>
      <c r="C146" s="673"/>
      <c r="D146" s="675"/>
      <c r="E146" s="668" t="str">
        <f t="shared" si="8"/>
        <v xml:space="preserve"> </v>
      </c>
      <c r="F146" s="676"/>
      <c r="G146" s="677"/>
      <c r="H146" s="677"/>
      <c r="I146" s="677"/>
      <c r="J146" s="678"/>
      <c r="K146" s="666"/>
      <c r="L146" s="666"/>
      <c r="M146" s="666"/>
      <c r="N146" s="666"/>
      <c r="O146" s="666"/>
      <c r="P146" s="672" t="str">
        <f t="shared" si="11"/>
        <v xml:space="preserve"> </v>
      </c>
      <c r="Q146" s="672" t="str">
        <f t="shared" si="9"/>
        <v xml:space="preserve"> </v>
      </c>
      <c r="R146" s="672" t="str">
        <f t="shared" si="10"/>
        <v xml:space="preserve"> </v>
      </c>
    </row>
    <row r="147" spans="1:18" x14ac:dyDescent="0.25">
      <c r="A147" s="673"/>
      <c r="B147" s="673"/>
      <c r="C147" s="673"/>
      <c r="D147" s="675"/>
      <c r="E147" s="668" t="str">
        <f t="shared" si="8"/>
        <v xml:space="preserve"> </v>
      </c>
      <c r="F147" s="676"/>
      <c r="G147" s="677"/>
      <c r="H147" s="677"/>
      <c r="I147" s="677"/>
      <c r="J147" s="678"/>
      <c r="K147" s="666"/>
      <c r="L147" s="666"/>
      <c r="M147" s="666"/>
      <c r="N147" s="666"/>
      <c r="O147" s="666"/>
      <c r="P147" s="672" t="str">
        <f t="shared" si="11"/>
        <v xml:space="preserve"> </v>
      </c>
      <c r="Q147" s="672" t="str">
        <f t="shared" si="9"/>
        <v xml:space="preserve"> </v>
      </c>
      <c r="R147" s="672" t="str">
        <f t="shared" si="10"/>
        <v xml:space="preserve"> </v>
      </c>
    </row>
    <row r="148" spans="1:18" x14ac:dyDescent="0.25">
      <c r="A148" s="673"/>
      <c r="B148" s="673"/>
      <c r="C148" s="673"/>
      <c r="D148" s="675"/>
      <c r="E148" s="668" t="str">
        <f t="shared" si="8"/>
        <v xml:space="preserve"> </v>
      </c>
      <c r="F148" s="676"/>
      <c r="G148" s="677"/>
      <c r="H148" s="677"/>
      <c r="I148" s="677"/>
      <c r="J148" s="678"/>
      <c r="K148" s="666"/>
      <c r="L148" s="666"/>
      <c r="M148" s="666"/>
      <c r="N148" s="666"/>
      <c r="O148" s="666"/>
      <c r="P148" s="672" t="str">
        <f t="shared" si="11"/>
        <v xml:space="preserve"> </v>
      </c>
      <c r="Q148" s="672" t="str">
        <f t="shared" si="9"/>
        <v xml:space="preserve"> </v>
      </c>
      <c r="R148" s="672" t="str">
        <f t="shared" si="10"/>
        <v xml:space="preserve"> </v>
      </c>
    </row>
    <row r="149" spans="1:18" x14ac:dyDescent="0.25">
      <c r="A149" s="673"/>
      <c r="B149" s="673"/>
      <c r="C149" s="673"/>
      <c r="D149" s="675"/>
      <c r="E149" s="668" t="str">
        <f t="shared" si="8"/>
        <v xml:space="preserve"> </v>
      </c>
      <c r="F149" s="676"/>
      <c r="G149" s="677"/>
      <c r="H149" s="677"/>
      <c r="I149" s="677"/>
      <c r="J149" s="678"/>
      <c r="K149" s="666"/>
      <c r="L149" s="666"/>
      <c r="M149" s="666"/>
      <c r="N149" s="666"/>
      <c r="O149" s="666"/>
      <c r="P149" s="672" t="str">
        <f t="shared" si="11"/>
        <v xml:space="preserve"> </v>
      </c>
      <c r="Q149" s="672" t="str">
        <f t="shared" si="9"/>
        <v xml:space="preserve"> </v>
      </c>
      <c r="R149" s="672" t="str">
        <f t="shared" si="10"/>
        <v xml:space="preserve"> </v>
      </c>
    </row>
    <row r="150" spans="1:18" x14ac:dyDescent="0.25">
      <c r="A150" s="673"/>
      <c r="B150" s="673"/>
      <c r="C150" s="673"/>
      <c r="D150" s="675"/>
      <c r="E150" s="668" t="str">
        <f t="shared" si="8"/>
        <v xml:space="preserve"> </v>
      </c>
      <c r="F150" s="676"/>
      <c r="G150" s="677"/>
      <c r="H150" s="677"/>
      <c r="I150" s="677"/>
      <c r="J150" s="678"/>
      <c r="K150" s="666"/>
      <c r="L150" s="666"/>
      <c r="M150" s="666"/>
      <c r="N150" s="666"/>
      <c r="O150" s="666"/>
      <c r="P150" s="672" t="str">
        <f t="shared" si="11"/>
        <v xml:space="preserve"> </v>
      </c>
      <c r="Q150" s="672" t="str">
        <f t="shared" si="9"/>
        <v xml:space="preserve"> </v>
      </c>
      <c r="R150" s="672" t="str">
        <f t="shared" si="10"/>
        <v xml:space="preserve"> </v>
      </c>
    </row>
    <row r="151" spans="1:18" x14ac:dyDescent="0.25">
      <c r="A151" s="673"/>
      <c r="B151" s="673"/>
      <c r="C151" s="673"/>
      <c r="D151" s="675"/>
      <c r="E151" s="668" t="str">
        <f t="shared" si="8"/>
        <v xml:space="preserve"> </v>
      </c>
      <c r="F151" s="676"/>
      <c r="G151" s="677"/>
      <c r="H151" s="677"/>
      <c r="I151" s="677"/>
      <c r="J151" s="678"/>
      <c r="K151" s="666"/>
      <c r="L151" s="666"/>
      <c r="M151" s="666"/>
      <c r="N151" s="666"/>
      <c r="O151" s="666"/>
      <c r="P151" s="672" t="str">
        <f t="shared" si="11"/>
        <v xml:space="preserve"> </v>
      </c>
      <c r="Q151" s="672" t="str">
        <f t="shared" si="9"/>
        <v xml:space="preserve"> </v>
      </c>
      <c r="R151" s="672" t="str">
        <f t="shared" si="10"/>
        <v xml:space="preserve"> </v>
      </c>
    </row>
    <row r="152" spans="1:18" x14ac:dyDescent="0.25">
      <c r="A152" s="673"/>
      <c r="B152" s="673"/>
      <c r="C152" s="673"/>
      <c r="D152" s="675"/>
      <c r="E152" s="668" t="str">
        <f t="shared" si="8"/>
        <v xml:space="preserve"> </v>
      </c>
      <c r="F152" s="676"/>
      <c r="G152" s="677"/>
      <c r="H152" s="677"/>
      <c r="I152" s="677"/>
      <c r="J152" s="678"/>
      <c r="K152" s="666"/>
      <c r="L152" s="666"/>
      <c r="M152" s="666"/>
      <c r="N152" s="666"/>
      <c r="O152" s="666"/>
      <c r="P152" s="672" t="str">
        <f t="shared" si="11"/>
        <v xml:space="preserve"> </v>
      </c>
      <c r="Q152" s="672" t="str">
        <f t="shared" si="9"/>
        <v xml:space="preserve"> </v>
      </c>
      <c r="R152" s="672" t="str">
        <f t="shared" si="10"/>
        <v xml:space="preserve"> </v>
      </c>
    </row>
    <row r="153" spans="1:18" x14ac:dyDescent="0.25">
      <c r="A153" s="673"/>
      <c r="B153" s="673"/>
      <c r="C153" s="673"/>
      <c r="D153" s="675"/>
      <c r="E153" s="668" t="str">
        <f t="shared" si="8"/>
        <v xml:space="preserve"> </v>
      </c>
      <c r="F153" s="676"/>
      <c r="G153" s="677"/>
      <c r="H153" s="677"/>
      <c r="I153" s="677"/>
      <c r="J153" s="678"/>
      <c r="K153" s="666"/>
      <c r="L153" s="666"/>
      <c r="M153" s="666"/>
      <c r="N153" s="666"/>
      <c r="O153" s="666"/>
      <c r="P153" s="672" t="str">
        <f t="shared" si="11"/>
        <v xml:space="preserve"> </v>
      </c>
      <c r="Q153" s="672" t="str">
        <f t="shared" si="9"/>
        <v xml:space="preserve"> </v>
      </c>
      <c r="R153" s="672" t="str">
        <f t="shared" si="10"/>
        <v xml:space="preserve"> </v>
      </c>
    </row>
    <row r="154" spans="1:18" x14ac:dyDescent="0.25">
      <c r="A154" s="673"/>
      <c r="B154" s="673"/>
      <c r="C154" s="673"/>
      <c r="D154" s="675"/>
      <c r="E154" s="668" t="str">
        <f t="shared" si="8"/>
        <v xml:space="preserve"> </v>
      </c>
      <c r="F154" s="676"/>
      <c r="G154" s="677"/>
      <c r="H154" s="677"/>
      <c r="I154" s="677"/>
      <c r="J154" s="678"/>
      <c r="K154" s="666"/>
      <c r="L154" s="666"/>
      <c r="M154" s="666"/>
      <c r="N154" s="666"/>
      <c r="O154" s="666"/>
      <c r="P154" s="672" t="str">
        <f t="shared" si="11"/>
        <v xml:space="preserve"> </v>
      </c>
      <c r="Q154" s="672" t="str">
        <f t="shared" si="9"/>
        <v xml:space="preserve"> </v>
      </c>
      <c r="R154" s="672" t="str">
        <f t="shared" si="10"/>
        <v xml:space="preserve"> </v>
      </c>
    </row>
    <row r="155" spans="1:18" x14ac:dyDescent="0.25">
      <c r="A155" s="673"/>
      <c r="B155" s="673"/>
      <c r="C155" s="673"/>
      <c r="D155" s="675"/>
      <c r="E155" s="668" t="str">
        <f t="shared" si="8"/>
        <v xml:space="preserve"> </v>
      </c>
      <c r="F155" s="676"/>
      <c r="G155" s="677"/>
      <c r="H155" s="677"/>
      <c r="I155" s="677"/>
      <c r="J155" s="678"/>
      <c r="K155" s="666"/>
      <c r="L155" s="666"/>
      <c r="M155" s="666"/>
      <c r="N155" s="666"/>
      <c r="O155" s="666"/>
      <c r="P155" s="672" t="str">
        <f t="shared" si="11"/>
        <v xml:space="preserve"> </v>
      </c>
      <c r="Q155" s="672" t="str">
        <f t="shared" si="9"/>
        <v xml:space="preserve"> </v>
      </c>
      <c r="R155" s="672" t="str">
        <f t="shared" si="10"/>
        <v xml:space="preserve"> </v>
      </c>
    </row>
    <row r="156" spans="1:18" x14ac:dyDescent="0.25">
      <c r="A156" s="673"/>
      <c r="B156" s="673"/>
      <c r="C156" s="673"/>
      <c r="D156" s="675"/>
      <c r="E156" s="668" t="str">
        <f t="shared" si="8"/>
        <v xml:space="preserve"> </v>
      </c>
      <c r="F156" s="676"/>
      <c r="G156" s="677"/>
      <c r="H156" s="677"/>
      <c r="I156" s="677"/>
      <c r="J156" s="678"/>
      <c r="K156" s="666"/>
      <c r="L156" s="666"/>
      <c r="M156" s="666"/>
      <c r="N156" s="666"/>
      <c r="O156" s="666"/>
      <c r="P156" s="672" t="str">
        <f t="shared" si="11"/>
        <v xml:space="preserve"> </v>
      </c>
      <c r="Q156" s="672" t="str">
        <f t="shared" si="9"/>
        <v xml:space="preserve"> </v>
      </c>
      <c r="R156" s="672" t="str">
        <f t="shared" si="10"/>
        <v xml:space="preserve"> </v>
      </c>
    </row>
    <row r="157" spans="1:18" x14ac:dyDescent="0.25">
      <c r="A157" s="673"/>
      <c r="B157" s="673"/>
      <c r="C157" s="673"/>
      <c r="D157" s="675"/>
      <c r="E157" s="668" t="str">
        <f t="shared" si="8"/>
        <v xml:space="preserve"> </v>
      </c>
      <c r="F157" s="676"/>
      <c r="G157" s="677"/>
      <c r="H157" s="677"/>
      <c r="I157" s="677"/>
      <c r="J157" s="678"/>
      <c r="K157" s="666"/>
      <c r="L157" s="666"/>
      <c r="M157" s="666"/>
      <c r="N157" s="666"/>
      <c r="O157" s="666"/>
      <c r="P157" s="672" t="str">
        <f t="shared" si="11"/>
        <v xml:space="preserve"> </v>
      </c>
      <c r="Q157" s="672" t="str">
        <f t="shared" si="9"/>
        <v xml:space="preserve"> </v>
      </c>
      <c r="R157" s="672" t="str">
        <f t="shared" si="10"/>
        <v xml:space="preserve"> </v>
      </c>
    </row>
    <row r="158" spans="1:18" x14ac:dyDescent="0.25">
      <c r="A158" s="673"/>
      <c r="B158" s="673"/>
      <c r="C158" s="673"/>
      <c r="D158" s="675"/>
      <c r="E158" s="668" t="str">
        <f t="shared" si="8"/>
        <v xml:space="preserve"> </v>
      </c>
      <c r="F158" s="676"/>
      <c r="G158" s="677"/>
      <c r="H158" s="677"/>
      <c r="I158" s="677"/>
      <c r="J158" s="678"/>
      <c r="K158" s="666"/>
      <c r="L158" s="666"/>
      <c r="M158" s="666"/>
      <c r="N158" s="666"/>
      <c r="O158" s="666"/>
      <c r="P158" s="672" t="str">
        <f t="shared" si="11"/>
        <v xml:space="preserve"> </v>
      </c>
      <c r="Q158" s="672" t="str">
        <f t="shared" si="9"/>
        <v xml:space="preserve"> </v>
      </c>
      <c r="R158" s="672" t="str">
        <f t="shared" si="10"/>
        <v xml:space="preserve"> </v>
      </c>
    </row>
    <row r="159" spans="1:18" x14ac:dyDescent="0.25">
      <c r="A159" s="673"/>
      <c r="B159" s="673"/>
      <c r="C159" s="673"/>
      <c r="D159" s="675"/>
      <c r="E159" s="668" t="str">
        <f t="shared" si="8"/>
        <v xml:space="preserve"> </v>
      </c>
      <c r="F159" s="676"/>
      <c r="G159" s="677"/>
      <c r="H159" s="677"/>
      <c r="I159" s="677"/>
      <c r="J159" s="678"/>
      <c r="K159" s="666"/>
      <c r="L159" s="666"/>
      <c r="M159" s="666"/>
      <c r="N159" s="666"/>
      <c r="O159" s="666"/>
      <c r="P159" s="672" t="str">
        <f t="shared" si="11"/>
        <v xml:space="preserve"> </v>
      </c>
      <c r="Q159" s="672" t="str">
        <f t="shared" si="9"/>
        <v xml:space="preserve"> </v>
      </c>
      <c r="R159" s="672" t="str">
        <f t="shared" si="10"/>
        <v xml:space="preserve"> </v>
      </c>
    </row>
    <row r="160" spans="1:18" x14ac:dyDescent="0.25">
      <c r="A160" s="673"/>
      <c r="B160" s="673"/>
      <c r="C160" s="673"/>
      <c r="D160" s="675"/>
      <c r="E160" s="668" t="str">
        <f t="shared" si="8"/>
        <v xml:space="preserve"> </v>
      </c>
      <c r="F160" s="676"/>
      <c r="G160" s="677"/>
      <c r="H160" s="677"/>
      <c r="I160" s="677"/>
      <c r="J160" s="678"/>
      <c r="K160" s="666"/>
      <c r="L160" s="666"/>
      <c r="M160" s="666"/>
      <c r="N160" s="666"/>
      <c r="O160" s="666"/>
      <c r="P160" s="672" t="str">
        <f t="shared" si="11"/>
        <v xml:space="preserve"> </v>
      </c>
      <c r="Q160" s="672" t="str">
        <f t="shared" si="9"/>
        <v xml:space="preserve"> </v>
      </c>
      <c r="R160" s="672" t="str">
        <f t="shared" si="10"/>
        <v xml:space="preserve"> </v>
      </c>
    </row>
    <row r="161" spans="1:18" x14ac:dyDescent="0.25">
      <c r="A161" s="673"/>
      <c r="B161" s="673"/>
      <c r="C161" s="673"/>
      <c r="D161" s="675"/>
      <c r="E161" s="668" t="str">
        <f t="shared" si="8"/>
        <v xml:space="preserve"> </v>
      </c>
      <c r="F161" s="676"/>
      <c r="G161" s="677"/>
      <c r="H161" s="677"/>
      <c r="I161" s="677"/>
      <c r="J161" s="678"/>
      <c r="K161" s="666"/>
      <c r="L161" s="666"/>
      <c r="M161" s="666"/>
      <c r="N161" s="666"/>
      <c r="O161" s="666"/>
      <c r="P161" s="672" t="str">
        <f t="shared" si="11"/>
        <v xml:space="preserve"> </v>
      </c>
      <c r="Q161" s="672" t="str">
        <f t="shared" si="9"/>
        <v xml:space="preserve"> </v>
      </c>
      <c r="R161" s="672" t="str">
        <f t="shared" si="10"/>
        <v xml:space="preserve"> </v>
      </c>
    </row>
    <row r="162" spans="1:18" x14ac:dyDescent="0.25">
      <c r="A162" s="673"/>
      <c r="B162" s="673"/>
      <c r="C162" s="673"/>
      <c r="D162" s="675"/>
      <c r="E162" s="668" t="str">
        <f t="shared" si="8"/>
        <v xml:space="preserve"> </v>
      </c>
      <c r="F162" s="676"/>
      <c r="G162" s="677"/>
      <c r="H162" s="677"/>
      <c r="I162" s="677"/>
      <c r="J162" s="678"/>
      <c r="K162" s="666"/>
      <c r="L162" s="666"/>
      <c r="M162" s="666"/>
      <c r="N162" s="666"/>
      <c r="O162" s="666"/>
      <c r="P162" s="672" t="str">
        <f t="shared" si="11"/>
        <v xml:space="preserve"> </v>
      </c>
      <c r="Q162" s="672" t="str">
        <f t="shared" si="9"/>
        <v xml:space="preserve"> </v>
      </c>
      <c r="R162" s="672" t="str">
        <f t="shared" si="10"/>
        <v xml:space="preserve"> </v>
      </c>
    </row>
    <row r="163" spans="1:18" x14ac:dyDescent="0.25">
      <c r="A163" s="673"/>
      <c r="B163" s="673"/>
      <c r="C163" s="673"/>
      <c r="D163" s="675"/>
      <c r="E163" s="668" t="str">
        <f t="shared" si="8"/>
        <v xml:space="preserve"> </v>
      </c>
      <c r="F163" s="676"/>
      <c r="G163" s="677"/>
      <c r="H163" s="677"/>
      <c r="I163" s="677"/>
      <c r="J163" s="678"/>
      <c r="K163" s="666"/>
      <c r="L163" s="666"/>
      <c r="M163" s="666"/>
      <c r="N163" s="666"/>
      <c r="O163" s="666"/>
      <c r="P163" s="672" t="str">
        <f t="shared" si="11"/>
        <v xml:space="preserve"> </v>
      </c>
      <c r="Q163" s="672" t="str">
        <f t="shared" si="9"/>
        <v xml:space="preserve"> </v>
      </c>
      <c r="R163" s="672" t="str">
        <f t="shared" si="10"/>
        <v xml:space="preserve"> </v>
      </c>
    </row>
    <row r="164" spans="1:18" x14ac:dyDescent="0.25">
      <c r="A164" s="673"/>
      <c r="B164" s="673"/>
      <c r="C164" s="673"/>
      <c r="D164" s="675"/>
      <c r="E164" s="668" t="str">
        <f t="shared" si="8"/>
        <v xml:space="preserve"> </v>
      </c>
      <c r="F164" s="676"/>
      <c r="G164" s="677"/>
      <c r="H164" s="677"/>
      <c r="I164" s="677"/>
      <c r="J164" s="678"/>
      <c r="K164" s="666"/>
      <c r="L164" s="666"/>
      <c r="M164" s="666"/>
      <c r="N164" s="666"/>
      <c r="O164" s="666"/>
      <c r="P164" s="672" t="str">
        <f t="shared" si="11"/>
        <v xml:space="preserve"> </v>
      </c>
      <c r="Q164" s="672" t="str">
        <f t="shared" si="9"/>
        <v xml:space="preserve"> </v>
      </c>
      <c r="R164" s="672" t="str">
        <f t="shared" si="10"/>
        <v xml:space="preserve"> </v>
      </c>
    </row>
    <row r="165" spans="1:18" x14ac:dyDescent="0.25">
      <c r="A165" s="673"/>
      <c r="B165" s="673"/>
      <c r="C165" s="673"/>
      <c r="D165" s="675"/>
      <c r="E165" s="668" t="str">
        <f t="shared" si="8"/>
        <v xml:space="preserve"> </v>
      </c>
      <c r="F165" s="676"/>
      <c r="G165" s="677"/>
      <c r="H165" s="677"/>
      <c r="I165" s="677"/>
      <c r="J165" s="678"/>
      <c r="K165" s="666"/>
      <c r="L165" s="666"/>
      <c r="M165" s="666"/>
      <c r="N165" s="666"/>
      <c r="O165" s="666"/>
      <c r="P165" s="672" t="str">
        <f t="shared" si="11"/>
        <v xml:space="preserve"> </v>
      </c>
      <c r="Q165" s="672" t="str">
        <f t="shared" si="9"/>
        <v xml:space="preserve"> </v>
      </c>
      <c r="R165" s="672" t="str">
        <f t="shared" si="10"/>
        <v xml:space="preserve"> </v>
      </c>
    </row>
    <row r="166" spans="1:18" x14ac:dyDescent="0.25">
      <c r="A166" s="673"/>
      <c r="B166" s="673"/>
      <c r="C166" s="673"/>
      <c r="D166" s="675"/>
      <c r="E166" s="668" t="str">
        <f t="shared" si="8"/>
        <v xml:space="preserve"> </v>
      </c>
      <c r="F166" s="676"/>
      <c r="G166" s="677"/>
      <c r="H166" s="677"/>
      <c r="I166" s="677"/>
      <c r="J166" s="678"/>
      <c r="K166" s="666"/>
      <c r="L166" s="666"/>
      <c r="M166" s="666"/>
      <c r="N166" s="666"/>
      <c r="O166" s="666"/>
      <c r="P166" s="672" t="str">
        <f t="shared" si="11"/>
        <v xml:space="preserve"> </v>
      </c>
      <c r="Q166" s="672" t="str">
        <f t="shared" si="9"/>
        <v xml:space="preserve"> </v>
      </c>
      <c r="R166" s="672" t="str">
        <f t="shared" si="10"/>
        <v xml:space="preserve"> </v>
      </c>
    </row>
    <row r="167" spans="1:18" x14ac:dyDescent="0.25">
      <c r="A167" s="673"/>
      <c r="B167" s="673"/>
      <c r="C167" s="673"/>
      <c r="D167" s="675"/>
      <c r="E167" s="668" t="str">
        <f t="shared" si="8"/>
        <v xml:space="preserve"> </v>
      </c>
      <c r="F167" s="676"/>
      <c r="G167" s="677"/>
      <c r="H167" s="677"/>
      <c r="I167" s="677"/>
      <c r="J167" s="678"/>
      <c r="K167" s="666"/>
      <c r="L167" s="666"/>
      <c r="M167" s="666"/>
      <c r="N167" s="666"/>
      <c r="O167" s="666"/>
      <c r="P167" s="672" t="str">
        <f t="shared" si="11"/>
        <v xml:space="preserve"> </v>
      </c>
      <c r="Q167" s="672" t="str">
        <f t="shared" si="9"/>
        <v xml:space="preserve"> </v>
      </c>
      <c r="R167" s="672" t="str">
        <f t="shared" si="10"/>
        <v xml:space="preserve"> </v>
      </c>
    </row>
    <row r="168" spans="1:18" x14ac:dyDescent="0.25">
      <c r="A168" s="673"/>
      <c r="B168" s="673"/>
      <c r="C168" s="673"/>
      <c r="D168" s="675"/>
      <c r="E168" s="668" t="str">
        <f t="shared" si="8"/>
        <v xml:space="preserve"> </v>
      </c>
      <c r="F168" s="676"/>
      <c r="G168" s="677"/>
      <c r="H168" s="677"/>
      <c r="I168" s="677"/>
      <c r="J168" s="678"/>
      <c r="K168" s="666"/>
      <c r="L168" s="666"/>
      <c r="M168" s="666"/>
      <c r="N168" s="666"/>
      <c r="O168" s="666"/>
      <c r="P168" s="672" t="str">
        <f t="shared" si="11"/>
        <v xml:space="preserve"> </v>
      </c>
      <c r="Q168" s="672" t="str">
        <f t="shared" si="9"/>
        <v xml:space="preserve"> </v>
      </c>
      <c r="R168" s="672" t="str">
        <f t="shared" si="10"/>
        <v xml:space="preserve"> </v>
      </c>
    </row>
    <row r="169" spans="1:18" x14ac:dyDescent="0.25">
      <c r="A169" s="673"/>
      <c r="B169" s="673"/>
      <c r="C169" s="673"/>
      <c r="D169" s="675"/>
      <c r="E169" s="668" t="str">
        <f t="shared" si="8"/>
        <v xml:space="preserve"> </v>
      </c>
      <c r="F169" s="676"/>
      <c r="G169" s="677"/>
      <c r="H169" s="677"/>
      <c r="I169" s="677"/>
      <c r="J169" s="678"/>
      <c r="K169" s="666"/>
      <c r="L169" s="666"/>
      <c r="M169" s="666"/>
      <c r="N169" s="666"/>
      <c r="O169" s="666"/>
      <c r="P169" s="672" t="str">
        <f t="shared" si="11"/>
        <v xml:space="preserve"> </v>
      </c>
      <c r="Q169" s="672" t="str">
        <f t="shared" si="9"/>
        <v xml:space="preserve"> </v>
      </c>
      <c r="R169" s="672" t="str">
        <f t="shared" si="10"/>
        <v xml:space="preserve"> </v>
      </c>
    </row>
    <row r="170" spans="1:18" x14ac:dyDescent="0.25">
      <c r="A170" s="673"/>
      <c r="B170" s="673"/>
      <c r="C170" s="673"/>
      <c r="D170" s="675"/>
      <c r="E170" s="668" t="str">
        <f t="shared" si="8"/>
        <v xml:space="preserve"> </v>
      </c>
      <c r="F170" s="676"/>
      <c r="G170" s="677"/>
      <c r="H170" s="677"/>
      <c r="I170" s="677"/>
      <c r="J170" s="678"/>
      <c r="K170" s="666"/>
      <c r="L170" s="666"/>
      <c r="M170" s="666"/>
      <c r="N170" s="666"/>
      <c r="O170" s="666"/>
      <c r="P170" s="672" t="str">
        <f t="shared" si="11"/>
        <v xml:space="preserve"> </v>
      </c>
      <c r="Q170" s="672" t="str">
        <f t="shared" si="9"/>
        <v xml:space="preserve"> </v>
      </c>
      <c r="R170" s="672" t="str">
        <f t="shared" si="10"/>
        <v xml:space="preserve"> </v>
      </c>
    </row>
    <row r="171" spans="1:18" x14ac:dyDescent="0.25">
      <c r="A171" s="673"/>
      <c r="B171" s="673"/>
      <c r="C171" s="673"/>
      <c r="D171" s="675"/>
      <c r="E171" s="668" t="str">
        <f t="shared" si="8"/>
        <v xml:space="preserve"> </v>
      </c>
      <c r="F171" s="676"/>
      <c r="G171" s="677"/>
      <c r="H171" s="677"/>
      <c r="I171" s="677"/>
      <c r="J171" s="678"/>
      <c r="K171" s="666"/>
      <c r="L171" s="666"/>
      <c r="M171" s="666"/>
      <c r="N171" s="666"/>
      <c r="O171" s="666"/>
      <c r="P171" s="672" t="str">
        <f t="shared" si="11"/>
        <v xml:space="preserve"> </v>
      </c>
      <c r="Q171" s="672" t="str">
        <f t="shared" si="9"/>
        <v xml:space="preserve"> </v>
      </c>
      <c r="R171" s="672" t="str">
        <f t="shared" si="10"/>
        <v xml:space="preserve"> </v>
      </c>
    </row>
    <row r="172" spans="1:18" x14ac:dyDescent="0.25">
      <c r="A172" s="673"/>
      <c r="B172" s="673"/>
      <c r="C172" s="673"/>
      <c r="D172" s="675"/>
      <c r="E172" s="668" t="str">
        <f t="shared" si="8"/>
        <v xml:space="preserve"> </v>
      </c>
      <c r="F172" s="676"/>
      <c r="G172" s="677"/>
      <c r="H172" s="677"/>
      <c r="I172" s="677"/>
      <c r="J172" s="678"/>
      <c r="K172" s="666"/>
      <c r="L172" s="666"/>
      <c r="M172" s="666"/>
      <c r="N172" s="666"/>
      <c r="O172" s="666"/>
      <c r="P172" s="672" t="str">
        <f t="shared" si="11"/>
        <v xml:space="preserve"> </v>
      </c>
      <c r="Q172" s="672" t="str">
        <f t="shared" si="9"/>
        <v xml:space="preserve"> </v>
      </c>
      <c r="R172" s="672" t="str">
        <f t="shared" si="10"/>
        <v xml:space="preserve"> </v>
      </c>
    </row>
    <row r="173" spans="1:18" x14ac:dyDescent="0.25">
      <c r="A173" s="673"/>
      <c r="B173" s="673"/>
      <c r="C173" s="673"/>
      <c r="D173" s="675"/>
      <c r="E173" s="668" t="str">
        <f t="shared" si="8"/>
        <v xml:space="preserve"> </v>
      </c>
      <c r="F173" s="676"/>
      <c r="G173" s="677"/>
      <c r="H173" s="677"/>
      <c r="I173" s="677"/>
      <c r="J173" s="678"/>
      <c r="K173" s="666"/>
      <c r="L173" s="666"/>
      <c r="M173" s="666"/>
      <c r="N173" s="666"/>
      <c r="O173" s="666"/>
      <c r="P173" s="672" t="str">
        <f t="shared" si="11"/>
        <v xml:space="preserve"> </v>
      </c>
      <c r="Q173" s="672" t="str">
        <f t="shared" si="9"/>
        <v xml:space="preserve"> </v>
      </c>
      <c r="R173" s="672" t="str">
        <f t="shared" si="10"/>
        <v xml:space="preserve"> </v>
      </c>
    </row>
    <row r="174" spans="1:18" x14ac:dyDescent="0.25">
      <c r="A174" s="673"/>
      <c r="B174" s="673"/>
      <c r="C174" s="673"/>
      <c r="D174" s="675"/>
      <c r="E174" s="668" t="str">
        <f t="shared" si="8"/>
        <v xml:space="preserve"> </v>
      </c>
      <c r="F174" s="676"/>
      <c r="G174" s="677"/>
      <c r="H174" s="677"/>
      <c r="I174" s="677"/>
      <c r="J174" s="678"/>
      <c r="K174" s="666"/>
      <c r="L174" s="666"/>
      <c r="M174" s="666"/>
      <c r="N174" s="666"/>
      <c r="O174" s="666"/>
      <c r="P174" s="672" t="str">
        <f t="shared" si="11"/>
        <v xml:space="preserve"> </v>
      </c>
      <c r="Q174" s="672" t="str">
        <f t="shared" si="9"/>
        <v xml:space="preserve"> </v>
      </c>
      <c r="R174" s="672" t="str">
        <f t="shared" si="10"/>
        <v xml:space="preserve"> </v>
      </c>
    </row>
    <row r="175" spans="1:18" x14ac:dyDescent="0.25">
      <c r="A175" s="673"/>
      <c r="B175" s="673"/>
      <c r="C175" s="673"/>
      <c r="D175" s="675"/>
      <c r="E175" s="668" t="str">
        <f t="shared" si="8"/>
        <v xml:space="preserve"> </v>
      </c>
      <c r="F175" s="676"/>
      <c r="G175" s="677"/>
      <c r="H175" s="677"/>
      <c r="I175" s="677"/>
      <c r="J175" s="678"/>
      <c r="K175" s="666"/>
      <c r="L175" s="666"/>
      <c r="M175" s="666"/>
      <c r="N175" s="666"/>
      <c r="O175" s="666"/>
      <c r="P175" s="672" t="str">
        <f t="shared" si="11"/>
        <v xml:space="preserve"> </v>
      </c>
      <c r="Q175" s="672" t="str">
        <f t="shared" si="9"/>
        <v xml:space="preserve"> </v>
      </c>
      <c r="R175" s="672" t="str">
        <f t="shared" si="10"/>
        <v xml:space="preserve"> </v>
      </c>
    </row>
    <row r="176" spans="1:18" x14ac:dyDescent="0.25">
      <c r="A176" s="673"/>
      <c r="B176" s="673"/>
      <c r="C176" s="673"/>
      <c r="D176" s="675"/>
      <c r="E176" s="668" t="str">
        <f t="shared" si="8"/>
        <v xml:space="preserve"> </v>
      </c>
      <c r="F176" s="676"/>
      <c r="G176" s="677"/>
      <c r="H176" s="677"/>
      <c r="I176" s="677"/>
      <c r="J176" s="678"/>
      <c r="K176" s="666"/>
      <c r="L176" s="666"/>
      <c r="M176" s="666"/>
      <c r="N176" s="666"/>
      <c r="O176" s="666"/>
      <c r="P176" s="672" t="str">
        <f t="shared" si="11"/>
        <v xml:space="preserve"> </v>
      </c>
      <c r="Q176" s="672" t="str">
        <f t="shared" si="9"/>
        <v xml:space="preserve"> </v>
      </c>
      <c r="R176" s="672" t="str">
        <f t="shared" si="10"/>
        <v xml:space="preserve"> </v>
      </c>
    </row>
    <row r="177" spans="1:18" x14ac:dyDescent="0.25">
      <c r="A177" s="673"/>
      <c r="B177" s="673"/>
      <c r="C177" s="673"/>
      <c r="D177" s="675"/>
      <c r="E177" s="668" t="str">
        <f t="shared" si="8"/>
        <v xml:space="preserve"> </v>
      </c>
      <c r="F177" s="676"/>
      <c r="G177" s="677"/>
      <c r="H177" s="677"/>
      <c r="I177" s="677"/>
      <c r="J177" s="678"/>
      <c r="K177" s="666"/>
      <c r="L177" s="666"/>
      <c r="M177" s="666"/>
      <c r="N177" s="666"/>
      <c r="O177" s="666"/>
      <c r="P177" s="672" t="str">
        <f t="shared" si="11"/>
        <v xml:space="preserve"> </v>
      </c>
      <c r="Q177" s="672" t="str">
        <f t="shared" si="9"/>
        <v xml:space="preserve"> </v>
      </c>
      <c r="R177" s="672" t="str">
        <f t="shared" si="10"/>
        <v xml:space="preserve"> </v>
      </c>
    </row>
    <row r="178" spans="1:18" x14ac:dyDescent="0.25">
      <c r="A178" s="673"/>
      <c r="B178" s="673"/>
      <c r="C178" s="673"/>
      <c r="D178" s="675"/>
      <c r="E178" s="668" t="str">
        <f t="shared" si="8"/>
        <v xml:space="preserve"> </v>
      </c>
      <c r="F178" s="676"/>
      <c r="G178" s="677"/>
      <c r="H178" s="677"/>
      <c r="I178" s="677"/>
      <c r="J178" s="678"/>
      <c r="K178" s="666"/>
      <c r="L178" s="666"/>
      <c r="M178" s="666"/>
      <c r="N178" s="666"/>
      <c r="O178" s="666"/>
      <c r="P178" s="672" t="str">
        <f t="shared" si="11"/>
        <v xml:space="preserve"> </v>
      </c>
      <c r="Q178" s="672" t="str">
        <f t="shared" si="9"/>
        <v xml:space="preserve"> </v>
      </c>
      <c r="R178" s="672" t="str">
        <f t="shared" si="10"/>
        <v xml:space="preserve"> </v>
      </c>
    </row>
    <row r="179" spans="1:18" x14ac:dyDescent="0.25">
      <c r="A179" s="673"/>
      <c r="B179" s="673"/>
      <c r="C179" s="673"/>
      <c r="D179" s="675"/>
      <c r="E179" s="668" t="str">
        <f t="shared" si="8"/>
        <v xml:space="preserve"> </v>
      </c>
      <c r="F179" s="676"/>
      <c r="G179" s="677"/>
      <c r="H179" s="677"/>
      <c r="I179" s="677"/>
      <c r="J179" s="678"/>
      <c r="K179" s="666"/>
      <c r="L179" s="666"/>
      <c r="M179" s="666"/>
      <c r="N179" s="666"/>
      <c r="O179" s="666"/>
      <c r="P179" s="672" t="str">
        <f t="shared" si="11"/>
        <v xml:space="preserve"> </v>
      </c>
      <c r="Q179" s="672" t="str">
        <f t="shared" si="9"/>
        <v xml:space="preserve"> </v>
      </c>
      <c r="R179" s="672" t="str">
        <f t="shared" si="10"/>
        <v xml:space="preserve"> </v>
      </c>
    </row>
    <row r="180" spans="1:18" x14ac:dyDescent="0.25">
      <c r="A180" s="673"/>
      <c r="B180" s="673"/>
      <c r="C180" s="673"/>
      <c r="D180" s="675"/>
      <c r="E180" s="668" t="str">
        <f t="shared" si="8"/>
        <v xml:space="preserve"> </v>
      </c>
      <c r="F180" s="676"/>
      <c r="G180" s="677"/>
      <c r="H180" s="677"/>
      <c r="I180" s="677"/>
      <c r="J180" s="678"/>
      <c r="K180" s="666"/>
      <c r="L180" s="666"/>
      <c r="M180" s="666"/>
      <c r="N180" s="666"/>
      <c r="O180" s="666"/>
      <c r="P180" s="672" t="str">
        <f t="shared" si="11"/>
        <v xml:space="preserve"> </v>
      </c>
      <c r="Q180" s="672" t="str">
        <f t="shared" si="9"/>
        <v xml:space="preserve"> </v>
      </c>
      <c r="R180" s="672" t="str">
        <f t="shared" si="10"/>
        <v xml:space="preserve"> </v>
      </c>
    </row>
    <row r="181" spans="1:18" x14ac:dyDescent="0.25">
      <c r="A181" s="673"/>
      <c r="B181" s="673"/>
      <c r="C181" s="673"/>
      <c r="D181" s="675"/>
      <c r="E181" s="668" t="str">
        <f t="shared" si="8"/>
        <v xml:space="preserve"> </v>
      </c>
      <c r="F181" s="676"/>
      <c r="G181" s="677"/>
      <c r="H181" s="677"/>
      <c r="I181" s="677"/>
      <c r="J181" s="678"/>
      <c r="K181" s="666"/>
      <c r="L181" s="666"/>
      <c r="M181" s="666"/>
      <c r="N181" s="666"/>
      <c r="O181" s="666"/>
      <c r="P181" s="672" t="str">
        <f t="shared" si="11"/>
        <v xml:space="preserve"> </v>
      </c>
      <c r="Q181" s="672" t="str">
        <f t="shared" si="9"/>
        <v xml:space="preserve"> </v>
      </c>
      <c r="R181" s="672" t="str">
        <f t="shared" si="10"/>
        <v xml:space="preserve"> </v>
      </c>
    </row>
    <row r="182" spans="1:18" x14ac:dyDescent="0.25">
      <c r="A182" s="673"/>
      <c r="B182" s="673"/>
      <c r="C182" s="673"/>
      <c r="D182" s="675"/>
      <c r="E182" s="668" t="str">
        <f t="shared" si="8"/>
        <v xml:space="preserve"> </v>
      </c>
      <c r="F182" s="676"/>
      <c r="G182" s="677"/>
      <c r="H182" s="677"/>
      <c r="I182" s="677"/>
      <c r="J182" s="678"/>
      <c r="K182" s="666"/>
      <c r="L182" s="666"/>
      <c r="M182" s="666"/>
      <c r="N182" s="666"/>
      <c r="O182" s="666"/>
      <c r="P182" s="672" t="str">
        <f t="shared" si="11"/>
        <v xml:space="preserve"> </v>
      </c>
      <c r="Q182" s="672" t="str">
        <f t="shared" si="9"/>
        <v xml:space="preserve"> </v>
      </c>
      <c r="R182" s="672" t="str">
        <f t="shared" si="10"/>
        <v xml:space="preserve"> </v>
      </c>
    </row>
    <row r="183" spans="1:18" x14ac:dyDescent="0.25">
      <c r="A183" s="673"/>
      <c r="B183" s="673"/>
      <c r="C183" s="673"/>
      <c r="D183" s="675"/>
      <c r="E183" s="668" t="str">
        <f t="shared" si="8"/>
        <v xml:space="preserve"> </v>
      </c>
      <c r="F183" s="676"/>
      <c r="G183" s="677"/>
      <c r="H183" s="677"/>
      <c r="I183" s="677"/>
      <c r="J183" s="678"/>
      <c r="K183" s="666"/>
      <c r="L183" s="666"/>
      <c r="M183" s="666"/>
      <c r="N183" s="666"/>
      <c r="O183" s="666"/>
      <c r="P183" s="672" t="str">
        <f t="shared" si="11"/>
        <v xml:space="preserve"> </v>
      </c>
      <c r="Q183" s="672" t="str">
        <f t="shared" si="9"/>
        <v xml:space="preserve"> </v>
      </c>
      <c r="R183" s="672" t="str">
        <f t="shared" si="10"/>
        <v xml:space="preserve"> </v>
      </c>
    </row>
    <row r="184" spans="1:18" x14ac:dyDescent="0.25">
      <c r="A184" s="673"/>
      <c r="B184" s="673"/>
      <c r="C184" s="673"/>
      <c r="D184" s="675"/>
      <c r="E184" s="668" t="str">
        <f t="shared" ref="E184:E247" si="12">IFERROR(G184/J184," ")</f>
        <v xml:space="preserve"> </v>
      </c>
      <c r="F184" s="676"/>
      <c r="G184" s="677"/>
      <c r="H184" s="677"/>
      <c r="I184" s="677"/>
      <c r="J184" s="678"/>
      <c r="K184" s="666"/>
      <c r="L184" s="666"/>
      <c r="M184" s="666"/>
      <c r="N184" s="666"/>
      <c r="O184" s="666"/>
      <c r="P184" s="672" t="str">
        <f t="shared" si="11"/>
        <v xml:space="preserve"> </v>
      </c>
      <c r="Q184" s="672" t="str">
        <f t="shared" ref="Q184:Q247" si="13">IFERROR(P184/J184," ")</f>
        <v xml:space="preserve"> </v>
      </c>
      <c r="R184" s="672" t="str">
        <f t="shared" ref="R184:R247" si="14">IFERROR(P184/G184," ")</f>
        <v xml:space="preserve"> </v>
      </c>
    </row>
    <row r="185" spans="1:18" x14ac:dyDescent="0.25">
      <c r="A185" s="673"/>
      <c r="B185" s="673"/>
      <c r="C185" s="673"/>
      <c r="D185" s="675"/>
      <c r="E185" s="668" t="str">
        <f t="shared" si="12"/>
        <v xml:space="preserve"> </v>
      </c>
      <c r="F185" s="676"/>
      <c r="G185" s="677"/>
      <c r="H185" s="677"/>
      <c r="I185" s="677"/>
      <c r="J185" s="678"/>
      <c r="K185" s="666"/>
      <c r="L185" s="666"/>
      <c r="M185" s="666"/>
      <c r="N185" s="666"/>
      <c r="O185" s="666"/>
      <c r="P185" s="672" t="str">
        <f t="shared" si="11"/>
        <v xml:space="preserve"> </v>
      </c>
      <c r="Q185" s="672" t="str">
        <f t="shared" si="13"/>
        <v xml:space="preserve"> </v>
      </c>
      <c r="R185" s="672" t="str">
        <f t="shared" si="14"/>
        <v xml:space="preserve"> </v>
      </c>
    </row>
    <row r="186" spans="1:18" x14ac:dyDescent="0.25">
      <c r="A186" s="673"/>
      <c r="B186" s="673"/>
      <c r="C186" s="673"/>
      <c r="D186" s="675"/>
      <c r="E186" s="668" t="str">
        <f t="shared" si="12"/>
        <v xml:space="preserve"> </v>
      </c>
      <c r="F186" s="676"/>
      <c r="G186" s="677"/>
      <c r="H186" s="677"/>
      <c r="I186" s="677"/>
      <c r="J186" s="678"/>
      <c r="K186" s="666"/>
      <c r="L186" s="666"/>
      <c r="M186" s="666"/>
      <c r="N186" s="666"/>
      <c r="O186" s="666"/>
      <c r="P186" s="672" t="str">
        <f t="shared" si="11"/>
        <v xml:space="preserve"> </v>
      </c>
      <c r="Q186" s="672" t="str">
        <f t="shared" si="13"/>
        <v xml:space="preserve"> </v>
      </c>
      <c r="R186" s="672" t="str">
        <f t="shared" si="14"/>
        <v xml:space="preserve"> </v>
      </c>
    </row>
    <row r="187" spans="1:18" x14ac:dyDescent="0.25">
      <c r="A187" s="673"/>
      <c r="B187" s="673"/>
      <c r="C187" s="673"/>
      <c r="D187" s="675"/>
      <c r="E187" s="668" t="str">
        <f t="shared" si="12"/>
        <v xml:space="preserve"> </v>
      </c>
      <c r="F187" s="676"/>
      <c r="G187" s="677"/>
      <c r="H187" s="677"/>
      <c r="I187" s="677"/>
      <c r="J187" s="678"/>
      <c r="K187" s="666"/>
      <c r="L187" s="666"/>
      <c r="M187" s="666"/>
      <c r="N187" s="666"/>
      <c r="O187" s="666"/>
      <c r="P187" s="672" t="str">
        <f t="shared" si="11"/>
        <v xml:space="preserve"> </v>
      </c>
      <c r="Q187" s="672" t="str">
        <f t="shared" si="13"/>
        <v xml:space="preserve"> </v>
      </c>
      <c r="R187" s="672" t="str">
        <f t="shared" si="14"/>
        <v xml:space="preserve"> </v>
      </c>
    </row>
    <row r="188" spans="1:18" x14ac:dyDescent="0.25">
      <c r="A188" s="673"/>
      <c r="B188" s="673"/>
      <c r="C188" s="673"/>
      <c r="D188" s="675"/>
      <c r="E188" s="668" t="str">
        <f t="shared" si="12"/>
        <v xml:space="preserve"> </v>
      </c>
      <c r="F188" s="676"/>
      <c r="G188" s="677"/>
      <c r="H188" s="677"/>
      <c r="I188" s="677"/>
      <c r="J188" s="678"/>
      <c r="K188" s="666"/>
      <c r="L188" s="666"/>
      <c r="M188" s="666"/>
      <c r="N188" s="666"/>
      <c r="O188" s="666"/>
      <c r="P188" s="672" t="str">
        <f t="shared" si="11"/>
        <v xml:space="preserve"> </v>
      </c>
      <c r="Q188" s="672" t="str">
        <f t="shared" si="13"/>
        <v xml:space="preserve"> </v>
      </c>
      <c r="R188" s="672" t="str">
        <f t="shared" si="14"/>
        <v xml:space="preserve"> </v>
      </c>
    </row>
    <row r="189" spans="1:18" x14ac:dyDescent="0.25">
      <c r="A189" s="673"/>
      <c r="B189" s="673"/>
      <c r="C189" s="673"/>
      <c r="D189" s="675"/>
      <c r="E189" s="668" t="str">
        <f t="shared" si="12"/>
        <v xml:space="preserve"> </v>
      </c>
      <c r="F189" s="676"/>
      <c r="G189" s="677"/>
      <c r="H189" s="677"/>
      <c r="I189" s="677"/>
      <c r="J189" s="678"/>
      <c r="K189" s="666"/>
      <c r="L189" s="666"/>
      <c r="M189" s="666"/>
      <c r="N189" s="666"/>
      <c r="O189" s="666"/>
      <c r="P189" s="672" t="str">
        <f t="shared" si="11"/>
        <v xml:space="preserve"> </v>
      </c>
      <c r="Q189" s="672" t="str">
        <f t="shared" si="13"/>
        <v xml:space="preserve"> </v>
      </c>
      <c r="R189" s="672" t="str">
        <f t="shared" si="14"/>
        <v xml:space="preserve"> </v>
      </c>
    </row>
    <row r="190" spans="1:18" x14ac:dyDescent="0.25">
      <c r="A190" s="673"/>
      <c r="B190" s="673"/>
      <c r="C190" s="673"/>
      <c r="D190" s="675"/>
      <c r="E190" s="668" t="str">
        <f t="shared" si="12"/>
        <v xml:space="preserve"> </v>
      </c>
      <c r="F190" s="676"/>
      <c r="G190" s="677"/>
      <c r="H190" s="677"/>
      <c r="I190" s="677"/>
      <c r="J190" s="678"/>
      <c r="K190" s="666"/>
      <c r="L190" s="666"/>
      <c r="M190" s="666"/>
      <c r="N190" s="666"/>
      <c r="O190" s="666"/>
      <c r="P190" s="672" t="str">
        <f t="shared" si="11"/>
        <v xml:space="preserve"> </v>
      </c>
      <c r="Q190" s="672" t="str">
        <f t="shared" si="13"/>
        <v xml:space="preserve"> </v>
      </c>
      <c r="R190" s="672" t="str">
        <f t="shared" si="14"/>
        <v xml:space="preserve"> </v>
      </c>
    </row>
    <row r="191" spans="1:18" x14ac:dyDescent="0.25">
      <c r="A191" s="673"/>
      <c r="B191" s="673"/>
      <c r="C191" s="673"/>
      <c r="D191" s="675"/>
      <c r="E191" s="668" t="str">
        <f t="shared" si="12"/>
        <v xml:space="preserve"> </v>
      </c>
      <c r="F191" s="676"/>
      <c r="G191" s="677"/>
      <c r="H191" s="677"/>
      <c r="I191" s="677"/>
      <c r="J191" s="678"/>
      <c r="K191" s="666"/>
      <c r="L191" s="666"/>
      <c r="M191" s="666"/>
      <c r="N191" s="666"/>
      <c r="O191" s="666"/>
      <c r="P191" s="672" t="str">
        <f t="shared" si="11"/>
        <v xml:space="preserve"> </v>
      </c>
      <c r="Q191" s="672" t="str">
        <f t="shared" si="13"/>
        <v xml:space="preserve"> </v>
      </c>
      <c r="R191" s="672" t="str">
        <f t="shared" si="14"/>
        <v xml:space="preserve"> </v>
      </c>
    </row>
    <row r="192" spans="1:18" x14ac:dyDescent="0.25">
      <c r="A192" s="673"/>
      <c r="B192" s="673"/>
      <c r="C192" s="673"/>
      <c r="D192" s="675"/>
      <c r="E192" s="668" t="str">
        <f t="shared" si="12"/>
        <v xml:space="preserve"> </v>
      </c>
      <c r="F192" s="676"/>
      <c r="G192" s="677"/>
      <c r="H192" s="677"/>
      <c r="I192" s="677"/>
      <c r="J192" s="678"/>
      <c r="K192" s="666"/>
      <c r="L192" s="666"/>
      <c r="M192" s="666"/>
      <c r="N192" s="666"/>
      <c r="O192" s="666"/>
      <c r="P192" s="672" t="str">
        <f t="shared" si="11"/>
        <v xml:space="preserve"> </v>
      </c>
      <c r="Q192" s="672" t="str">
        <f t="shared" si="13"/>
        <v xml:space="preserve"> </v>
      </c>
      <c r="R192" s="672" t="str">
        <f t="shared" si="14"/>
        <v xml:space="preserve"> </v>
      </c>
    </row>
    <row r="193" spans="1:18" x14ac:dyDescent="0.25">
      <c r="A193" s="673"/>
      <c r="B193" s="673"/>
      <c r="C193" s="673"/>
      <c r="D193" s="675"/>
      <c r="E193" s="668" t="str">
        <f t="shared" si="12"/>
        <v xml:space="preserve"> </v>
      </c>
      <c r="F193" s="676"/>
      <c r="G193" s="677"/>
      <c r="H193" s="677"/>
      <c r="I193" s="677"/>
      <c r="J193" s="678"/>
      <c r="K193" s="666"/>
      <c r="L193" s="666"/>
      <c r="M193" s="666"/>
      <c r="N193" s="666"/>
      <c r="O193" s="666"/>
      <c r="P193" s="672" t="str">
        <f t="shared" si="11"/>
        <v xml:space="preserve"> </v>
      </c>
      <c r="Q193" s="672" t="str">
        <f t="shared" si="13"/>
        <v xml:space="preserve"> </v>
      </c>
      <c r="R193" s="672" t="str">
        <f t="shared" si="14"/>
        <v xml:space="preserve"> </v>
      </c>
    </row>
    <row r="194" spans="1:18" x14ac:dyDescent="0.25">
      <c r="A194" s="673"/>
      <c r="B194" s="673"/>
      <c r="C194" s="673"/>
      <c r="D194" s="675"/>
      <c r="E194" s="668" t="str">
        <f t="shared" si="12"/>
        <v xml:space="preserve"> </v>
      </c>
      <c r="F194" s="676"/>
      <c r="G194" s="677"/>
      <c r="H194" s="677"/>
      <c r="I194" s="677"/>
      <c r="J194" s="678"/>
      <c r="K194" s="666"/>
      <c r="L194" s="666"/>
      <c r="M194" s="666"/>
      <c r="N194" s="666"/>
      <c r="O194" s="666"/>
      <c r="P194" s="672" t="str">
        <f t="shared" si="11"/>
        <v xml:space="preserve"> </v>
      </c>
      <c r="Q194" s="672" t="str">
        <f t="shared" si="13"/>
        <v xml:space="preserve"> </v>
      </c>
      <c r="R194" s="672" t="str">
        <f t="shared" si="14"/>
        <v xml:space="preserve"> </v>
      </c>
    </row>
    <row r="195" spans="1:18" x14ac:dyDescent="0.25">
      <c r="A195" s="673"/>
      <c r="B195" s="673"/>
      <c r="C195" s="673"/>
      <c r="D195" s="675"/>
      <c r="E195" s="668" t="str">
        <f t="shared" si="12"/>
        <v xml:space="preserve"> </v>
      </c>
      <c r="F195" s="676"/>
      <c r="G195" s="677"/>
      <c r="H195" s="677"/>
      <c r="I195" s="677"/>
      <c r="J195" s="678"/>
      <c r="K195" s="666"/>
      <c r="L195" s="666"/>
      <c r="M195" s="666"/>
      <c r="N195" s="666"/>
      <c r="O195" s="666"/>
      <c r="P195" s="672" t="str">
        <f t="shared" si="11"/>
        <v xml:space="preserve"> </v>
      </c>
      <c r="Q195" s="672" t="str">
        <f t="shared" si="13"/>
        <v xml:space="preserve"> </v>
      </c>
      <c r="R195" s="672" t="str">
        <f t="shared" si="14"/>
        <v xml:space="preserve"> </v>
      </c>
    </row>
    <row r="196" spans="1:18" x14ac:dyDescent="0.25">
      <c r="A196" s="673"/>
      <c r="B196" s="673"/>
      <c r="C196" s="673"/>
      <c r="D196" s="675"/>
      <c r="E196" s="668" t="str">
        <f t="shared" si="12"/>
        <v xml:space="preserve"> </v>
      </c>
      <c r="F196" s="676"/>
      <c r="G196" s="677"/>
      <c r="H196" s="677"/>
      <c r="I196" s="677"/>
      <c r="J196" s="678"/>
      <c r="K196" s="666"/>
      <c r="L196" s="666"/>
      <c r="M196" s="666"/>
      <c r="N196" s="666"/>
      <c r="O196" s="666"/>
      <c r="P196" s="672" t="str">
        <f t="shared" si="11"/>
        <v xml:space="preserve"> </v>
      </c>
      <c r="Q196" s="672" t="str">
        <f t="shared" si="13"/>
        <v xml:space="preserve"> </v>
      </c>
      <c r="R196" s="672" t="str">
        <f t="shared" si="14"/>
        <v xml:space="preserve"> </v>
      </c>
    </row>
    <row r="197" spans="1:18" x14ac:dyDescent="0.25">
      <c r="A197" s="673"/>
      <c r="B197" s="673"/>
      <c r="C197" s="673"/>
      <c r="D197" s="675"/>
      <c r="E197" s="668" t="str">
        <f t="shared" si="12"/>
        <v xml:space="preserve"> </v>
      </c>
      <c r="F197" s="676"/>
      <c r="G197" s="677"/>
      <c r="H197" s="677"/>
      <c r="I197" s="677"/>
      <c r="J197" s="678"/>
      <c r="K197" s="666"/>
      <c r="L197" s="666"/>
      <c r="M197" s="666"/>
      <c r="N197" s="666"/>
      <c r="O197" s="666"/>
      <c r="P197" s="672" t="str">
        <f t="shared" si="11"/>
        <v xml:space="preserve"> </v>
      </c>
      <c r="Q197" s="672" t="str">
        <f t="shared" si="13"/>
        <v xml:space="preserve"> </v>
      </c>
      <c r="R197" s="672" t="str">
        <f t="shared" si="14"/>
        <v xml:space="preserve"> </v>
      </c>
    </row>
    <row r="198" spans="1:18" x14ac:dyDescent="0.25">
      <c r="A198" s="673"/>
      <c r="B198" s="673"/>
      <c r="C198" s="673"/>
      <c r="D198" s="675"/>
      <c r="E198" s="668" t="str">
        <f t="shared" si="12"/>
        <v xml:space="preserve"> </v>
      </c>
      <c r="F198" s="676"/>
      <c r="G198" s="677"/>
      <c r="H198" s="677"/>
      <c r="I198" s="677"/>
      <c r="J198" s="678"/>
      <c r="K198" s="666"/>
      <c r="L198" s="666"/>
      <c r="M198" s="666"/>
      <c r="N198" s="666"/>
      <c r="O198" s="666"/>
      <c r="P198" s="672" t="str">
        <f t="shared" ref="P198:P261" si="15">IF((K198*0.187*10^-3+L198*0.86*10^-3+M198*1.225*10^-3+N198*0.616*10^-3+O198*0.765*10^-3)&gt;0,K198*0.187*10^-3+L198*0.86*10^-3+M198*1.225*10^-3+N198*0.616*10^-3+O198*0.765*10^-3," ")</f>
        <v xml:space="preserve"> </v>
      </c>
      <c r="Q198" s="672" t="str">
        <f t="shared" si="13"/>
        <v xml:space="preserve"> </v>
      </c>
      <c r="R198" s="672" t="str">
        <f t="shared" si="14"/>
        <v xml:space="preserve"> </v>
      </c>
    </row>
    <row r="199" spans="1:18" x14ac:dyDescent="0.25">
      <c r="A199" s="673"/>
      <c r="B199" s="673"/>
      <c r="C199" s="673"/>
      <c r="D199" s="675"/>
      <c r="E199" s="668" t="str">
        <f t="shared" si="12"/>
        <v xml:space="preserve"> </v>
      </c>
      <c r="F199" s="676"/>
      <c r="G199" s="677"/>
      <c r="H199" s="677"/>
      <c r="I199" s="677"/>
      <c r="J199" s="678"/>
      <c r="K199" s="666"/>
      <c r="L199" s="666"/>
      <c r="M199" s="666"/>
      <c r="N199" s="666"/>
      <c r="O199" s="666"/>
      <c r="P199" s="672" t="str">
        <f t="shared" si="15"/>
        <v xml:space="preserve"> </v>
      </c>
      <c r="Q199" s="672" t="str">
        <f t="shared" si="13"/>
        <v xml:space="preserve"> </v>
      </c>
      <c r="R199" s="672" t="str">
        <f t="shared" si="14"/>
        <v xml:space="preserve"> </v>
      </c>
    </row>
    <row r="200" spans="1:18" x14ac:dyDescent="0.25">
      <c r="A200" s="673"/>
      <c r="B200" s="673"/>
      <c r="C200" s="673"/>
      <c r="D200" s="675"/>
      <c r="E200" s="668" t="str">
        <f t="shared" si="12"/>
        <v xml:space="preserve"> </v>
      </c>
      <c r="F200" s="676"/>
      <c r="G200" s="677"/>
      <c r="H200" s="677"/>
      <c r="I200" s="677"/>
      <c r="J200" s="678"/>
      <c r="K200" s="666"/>
      <c r="L200" s="666"/>
      <c r="M200" s="666"/>
      <c r="N200" s="666"/>
      <c r="O200" s="666"/>
      <c r="P200" s="672" t="str">
        <f t="shared" si="15"/>
        <v xml:space="preserve"> </v>
      </c>
      <c r="Q200" s="672" t="str">
        <f t="shared" si="13"/>
        <v xml:space="preserve"> </v>
      </c>
      <c r="R200" s="672" t="str">
        <f t="shared" si="14"/>
        <v xml:space="preserve"> </v>
      </c>
    </row>
    <row r="201" spans="1:18" x14ac:dyDescent="0.25">
      <c r="A201" s="673"/>
      <c r="B201" s="673"/>
      <c r="C201" s="673"/>
      <c r="D201" s="675"/>
      <c r="E201" s="668" t="str">
        <f t="shared" si="12"/>
        <v xml:space="preserve"> </v>
      </c>
      <c r="F201" s="676"/>
      <c r="G201" s="677"/>
      <c r="H201" s="677"/>
      <c r="I201" s="677"/>
      <c r="J201" s="678"/>
      <c r="K201" s="666"/>
      <c r="L201" s="666"/>
      <c r="M201" s="666"/>
      <c r="N201" s="666"/>
      <c r="O201" s="666"/>
      <c r="P201" s="672" t="str">
        <f t="shared" si="15"/>
        <v xml:space="preserve"> </v>
      </c>
      <c r="Q201" s="672" t="str">
        <f t="shared" si="13"/>
        <v xml:space="preserve"> </v>
      </c>
      <c r="R201" s="672" t="str">
        <f t="shared" si="14"/>
        <v xml:space="preserve"> </v>
      </c>
    </row>
    <row r="202" spans="1:18" x14ac:dyDescent="0.25">
      <c r="A202" s="673"/>
      <c r="B202" s="673"/>
      <c r="C202" s="673"/>
      <c r="D202" s="675"/>
      <c r="E202" s="668" t="str">
        <f t="shared" si="12"/>
        <v xml:space="preserve"> </v>
      </c>
      <c r="F202" s="676"/>
      <c r="G202" s="677"/>
      <c r="H202" s="677"/>
      <c r="I202" s="677"/>
      <c r="J202" s="678"/>
      <c r="K202" s="666"/>
      <c r="L202" s="666"/>
      <c r="M202" s="666"/>
      <c r="N202" s="666"/>
      <c r="O202" s="666"/>
      <c r="P202" s="672" t="str">
        <f t="shared" si="15"/>
        <v xml:space="preserve"> </v>
      </c>
      <c r="Q202" s="672" t="str">
        <f t="shared" si="13"/>
        <v xml:space="preserve"> </v>
      </c>
      <c r="R202" s="672" t="str">
        <f t="shared" si="14"/>
        <v xml:space="preserve"> </v>
      </c>
    </row>
    <row r="203" spans="1:18" x14ac:dyDescent="0.25">
      <c r="A203" s="673"/>
      <c r="B203" s="673"/>
      <c r="C203" s="673"/>
      <c r="D203" s="675"/>
      <c r="E203" s="668" t="str">
        <f t="shared" si="12"/>
        <v xml:space="preserve"> </v>
      </c>
      <c r="F203" s="676"/>
      <c r="G203" s="677"/>
      <c r="H203" s="677"/>
      <c r="I203" s="677"/>
      <c r="J203" s="678"/>
      <c r="K203" s="666"/>
      <c r="L203" s="666"/>
      <c r="M203" s="666"/>
      <c r="N203" s="666"/>
      <c r="O203" s="666"/>
      <c r="P203" s="672" t="str">
        <f t="shared" si="15"/>
        <v xml:space="preserve"> </v>
      </c>
      <c r="Q203" s="672" t="str">
        <f t="shared" si="13"/>
        <v xml:space="preserve"> </v>
      </c>
      <c r="R203" s="672" t="str">
        <f t="shared" si="14"/>
        <v xml:space="preserve"> </v>
      </c>
    </row>
    <row r="204" spans="1:18" x14ac:dyDescent="0.25">
      <c r="A204" s="673"/>
      <c r="B204" s="673"/>
      <c r="C204" s="673"/>
      <c r="D204" s="675"/>
      <c r="E204" s="668" t="str">
        <f t="shared" si="12"/>
        <v xml:space="preserve"> </v>
      </c>
      <c r="F204" s="676"/>
      <c r="G204" s="677"/>
      <c r="H204" s="677"/>
      <c r="I204" s="677"/>
      <c r="J204" s="678"/>
      <c r="K204" s="666"/>
      <c r="L204" s="666"/>
      <c r="M204" s="666"/>
      <c r="N204" s="666"/>
      <c r="O204" s="666"/>
      <c r="P204" s="672" t="str">
        <f t="shared" si="15"/>
        <v xml:space="preserve"> </v>
      </c>
      <c r="Q204" s="672" t="str">
        <f t="shared" si="13"/>
        <v xml:space="preserve"> </v>
      </c>
      <c r="R204" s="672" t="str">
        <f t="shared" si="14"/>
        <v xml:space="preserve"> </v>
      </c>
    </row>
    <row r="205" spans="1:18" x14ac:dyDescent="0.25">
      <c r="A205" s="673"/>
      <c r="B205" s="673"/>
      <c r="C205" s="673"/>
      <c r="D205" s="675"/>
      <c r="E205" s="668" t="str">
        <f t="shared" si="12"/>
        <v xml:space="preserve"> </v>
      </c>
      <c r="F205" s="676"/>
      <c r="G205" s="677"/>
      <c r="H205" s="677"/>
      <c r="I205" s="677"/>
      <c r="J205" s="678"/>
      <c r="K205" s="666"/>
      <c r="L205" s="666"/>
      <c r="M205" s="666"/>
      <c r="N205" s="666"/>
      <c r="O205" s="666"/>
      <c r="P205" s="672" t="str">
        <f t="shared" si="15"/>
        <v xml:space="preserve"> </v>
      </c>
      <c r="Q205" s="672" t="str">
        <f t="shared" si="13"/>
        <v xml:space="preserve"> </v>
      </c>
      <c r="R205" s="672" t="str">
        <f t="shared" si="14"/>
        <v xml:space="preserve"> </v>
      </c>
    </row>
    <row r="206" spans="1:18" x14ac:dyDescent="0.25">
      <c r="A206" s="673"/>
      <c r="B206" s="673"/>
      <c r="C206" s="673"/>
      <c r="D206" s="675"/>
      <c r="E206" s="668" t="str">
        <f t="shared" si="12"/>
        <v xml:space="preserve"> </v>
      </c>
      <c r="F206" s="676"/>
      <c r="G206" s="677"/>
      <c r="H206" s="677"/>
      <c r="I206" s="677"/>
      <c r="J206" s="678"/>
      <c r="K206" s="666"/>
      <c r="L206" s="666"/>
      <c r="M206" s="666"/>
      <c r="N206" s="666"/>
      <c r="O206" s="666"/>
      <c r="P206" s="672" t="str">
        <f t="shared" si="15"/>
        <v xml:space="preserve"> </v>
      </c>
      <c r="Q206" s="672" t="str">
        <f t="shared" si="13"/>
        <v xml:space="preserve"> </v>
      </c>
      <c r="R206" s="672" t="str">
        <f t="shared" si="14"/>
        <v xml:space="preserve"> </v>
      </c>
    </row>
    <row r="207" spans="1:18" x14ac:dyDescent="0.25">
      <c r="A207" s="673"/>
      <c r="B207" s="673"/>
      <c r="C207" s="673"/>
      <c r="D207" s="675"/>
      <c r="E207" s="668" t="str">
        <f t="shared" si="12"/>
        <v xml:space="preserve"> </v>
      </c>
      <c r="F207" s="676"/>
      <c r="G207" s="677"/>
      <c r="H207" s="677"/>
      <c r="I207" s="677"/>
      <c r="J207" s="678"/>
      <c r="K207" s="666"/>
      <c r="L207" s="666"/>
      <c r="M207" s="666"/>
      <c r="N207" s="666"/>
      <c r="O207" s="666"/>
      <c r="P207" s="672" t="str">
        <f t="shared" si="15"/>
        <v xml:space="preserve"> </v>
      </c>
      <c r="Q207" s="672" t="str">
        <f t="shared" si="13"/>
        <v xml:space="preserve"> </v>
      </c>
      <c r="R207" s="672" t="str">
        <f t="shared" si="14"/>
        <v xml:space="preserve"> </v>
      </c>
    </row>
    <row r="208" spans="1:18" x14ac:dyDescent="0.25">
      <c r="A208" s="673"/>
      <c r="B208" s="673"/>
      <c r="C208" s="673"/>
      <c r="D208" s="675"/>
      <c r="E208" s="668" t="str">
        <f t="shared" si="12"/>
        <v xml:space="preserve"> </v>
      </c>
      <c r="F208" s="676"/>
      <c r="G208" s="677"/>
      <c r="H208" s="677"/>
      <c r="I208" s="677"/>
      <c r="J208" s="678"/>
      <c r="K208" s="666"/>
      <c r="L208" s="666"/>
      <c r="M208" s="666"/>
      <c r="N208" s="666"/>
      <c r="O208" s="666"/>
      <c r="P208" s="672" t="str">
        <f t="shared" si="15"/>
        <v xml:space="preserve"> </v>
      </c>
      <c r="Q208" s="672" t="str">
        <f t="shared" si="13"/>
        <v xml:space="preserve"> </v>
      </c>
      <c r="R208" s="672" t="str">
        <f t="shared" si="14"/>
        <v xml:space="preserve"> </v>
      </c>
    </row>
    <row r="209" spans="1:18" x14ac:dyDescent="0.25">
      <c r="A209" s="673"/>
      <c r="B209" s="673"/>
      <c r="C209" s="673"/>
      <c r="D209" s="675"/>
      <c r="E209" s="668" t="str">
        <f t="shared" si="12"/>
        <v xml:space="preserve"> </v>
      </c>
      <c r="F209" s="676"/>
      <c r="G209" s="677"/>
      <c r="H209" s="677"/>
      <c r="I209" s="677"/>
      <c r="J209" s="678"/>
      <c r="K209" s="666"/>
      <c r="L209" s="666"/>
      <c r="M209" s="666"/>
      <c r="N209" s="666"/>
      <c r="O209" s="666"/>
      <c r="P209" s="672" t="str">
        <f t="shared" si="15"/>
        <v xml:space="preserve"> </v>
      </c>
      <c r="Q209" s="672" t="str">
        <f t="shared" si="13"/>
        <v xml:space="preserve"> </v>
      </c>
      <c r="R209" s="672" t="str">
        <f t="shared" si="14"/>
        <v xml:space="preserve"> </v>
      </c>
    </row>
    <row r="210" spans="1:18" x14ac:dyDescent="0.25">
      <c r="A210" s="673"/>
      <c r="B210" s="673"/>
      <c r="C210" s="673"/>
      <c r="D210" s="675"/>
      <c r="E210" s="668" t="str">
        <f t="shared" si="12"/>
        <v xml:space="preserve"> </v>
      </c>
      <c r="F210" s="676"/>
      <c r="G210" s="677"/>
      <c r="H210" s="677"/>
      <c r="I210" s="677"/>
      <c r="J210" s="678"/>
      <c r="K210" s="666"/>
      <c r="L210" s="666"/>
      <c r="M210" s="666"/>
      <c r="N210" s="666"/>
      <c r="O210" s="666"/>
      <c r="P210" s="672" t="str">
        <f t="shared" si="15"/>
        <v xml:space="preserve"> </v>
      </c>
      <c r="Q210" s="672" t="str">
        <f t="shared" si="13"/>
        <v xml:space="preserve"> </v>
      </c>
      <c r="R210" s="672" t="str">
        <f t="shared" si="14"/>
        <v xml:space="preserve"> </v>
      </c>
    </row>
    <row r="211" spans="1:18" x14ac:dyDescent="0.25">
      <c r="A211" s="673"/>
      <c r="B211" s="673"/>
      <c r="C211" s="673"/>
      <c r="D211" s="675"/>
      <c r="E211" s="668" t="str">
        <f t="shared" si="12"/>
        <v xml:space="preserve"> </v>
      </c>
      <c r="F211" s="676"/>
      <c r="G211" s="677"/>
      <c r="H211" s="677"/>
      <c r="I211" s="677"/>
      <c r="J211" s="678"/>
      <c r="K211" s="666"/>
      <c r="L211" s="666"/>
      <c r="M211" s="666"/>
      <c r="N211" s="666"/>
      <c r="O211" s="666"/>
      <c r="P211" s="672" t="str">
        <f t="shared" si="15"/>
        <v xml:space="preserve"> </v>
      </c>
      <c r="Q211" s="672" t="str">
        <f t="shared" si="13"/>
        <v xml:space="preserve"> </v>
      </c>
      <c r="R211" s="672" t="str">
        <f t="shared" si="14"/>
        <v xml:space="preserve"> </v>
      </c>
    </row>
    <row r="212" spans="1:18" x14ac:dyDescent="0.25">
      <c r="A212" s="673"/>
      <c r="B212" s="673"/>
      <c r="C212" s="673"/>
      <c r="D212" s="675"/>
      <c r="E212" s="668" t="str">
        <f t="shared" si="12"/>
        <v xml:space="preserve"> </v>
      </c>
      <c r="F212" s="676"/>
      <c r="G212" s="677"/>
      <c r="H212" s="677"/>
      <c r="I212" s="677"/>
      <c r="J212" s="678"/>
      <c r="K212" s="666"/>
      <c r="L212" s="666"/>
      <c r="M212" s="666"/>
      <c r="N212" s="666"/>
      <c r="O212" s="666"/>
      <c r="P212" s="672" t="str">
        <f t="shared" si="15"/>
        <v xml:space="preserve"> </v>
      </c>
      <c r="Q212" s="672" t="str">
        <f t="shared" si="13"/>
        <v xml:space="preserve"> </v>
      </c>
      <c r="R212" s="672" t="str">
        <f t="shared" si="14"/>
        <v xml:space="preserve"> </v>
      </c>
    </row>
    <row r="213" spans="1:18" x14ac:dyDescent="0.25">
      <c r="A213" s="673"/>
      <c r="B213" s="673"/>
      <c r="C213" s="673"/>
      <c r="D213" s="675"/>
      <c r="E213" s="668" t="str">
        <f t="shared" si="12"/>
        <v xml:space="preserve"> </v>
      </c>
      <c r="F213" s="676"/>
      <c r="G213" s="677"/>
      <c r="H213" s="677"/>
      <c r="I213" s="677"/>
      <c r="J213" s="678"/>
      <c r="K213" s="666"/>
      <c r="L213" s="666"/>
      <c r="M213" s="666"/>
      <c r="N213" s="666"/>
      <c r="O213" s="666"/>
      <c r="P213" s="672" t="str">
        <f t="shared" si="15"/>
        <v xml:space="preserve"> </v>
      </c>
      <c r="Q213" s="672" t="str">
        <f t="shared" si="13"/>
        <v xml:space="preserve"> </v>
      </c>
      <c r="R213" s="672" t="str">
        <f t="shared" si="14"/>
        <v xml:space="preserve"> </v>
      </c>
    </row>
    <row r="214" spans="1:18" x14ac:dyDescent="0.25">
      <c r="A214" s="673"/>
      <c r="B214" s="673"/>
      <c r="C214" s="673"/>
      <c r="D214" s="675"/>
      <c r="E214" s="668" t="str">
        <f t="shared" si="12"/>
        <v xml:space="preserve"> </v>
      </c>
      <c r="F214" s="676"/>
      <c r="G214" s="677"/>
      <c r="H214" s="677"/>
      <c r="I214" s="677"/>
      <c r="J214" s="678"/>
      <c r="K214" s="666"/>
      <c r="L214" s="666"/>
      <c r="M214" s="666"/>
      <c r="N214" s="666"/>
      <c r="O214" s="666"/>
      <c r="P214" s="672" t="str">
        <f t="shared" si="15"/>
        <v xml:space="preserve"> </v>
      </c>
      <c r="Q214" s="672" t="str">
        <f t="shared" si="13"/>
        <v xml:space="preserve"> </v>
      </c>
      <c r="R214" s="672" t="str">
        <f t="shared" si="14"/>
        <v xml:space="preserve"> </v>
      </c>
    </row>
    <row r="215" spans="1:18" x14ac:dyDescent="0.25">
      <c r="A215" s="673"/>
      <c r="B215" s="673"/>
      <c r="C215" s="673"/>
      <c r="D215" s="675"/>
      <c r="E215" s="668" t="str">
        <f t="shared" si="12"/>
        <v xml:space="preserve"> </v>
      </c>
      <c r="F215" s="676"/>
      <c r="G215" s="677"/>
      <c r="H215" s="677"/>
      <c r="I215" s="677"/>
      <c r="J215" s="678"/>
      <c r="K215" s="666"/>
      <c r="L215" s="666"/>
      <c r="M215" s="666"/>
      <c r="N215" s="666"/>
      <c r="O215" s="666"/>
      <c r="P215" s="672" t="str">
        <f t="shared" si="15"/>
        <v xml:space="preserve"> </v>
      </c>
      <c r="Q215" s="672" t="str">
        <f t="shared" si="13"/>
        <v xml:space="preserve"> </v>
      </c>
      <c r="R215" s="672" t="str">
        <f t="shared" si="14"/>
        <v xml:space="preserve"> </v>
      </c>
    </row>
    <row r="216" spans="1:18" x14ac:dyDescent="0.25">
      <c r="A216" s="673"/>
      <c r="B216" s="673"/>
      <c r="C216" s="673"/>
      <c r="D216" s="675"/>
      <c r="E216" s="668" t="str">
        <f t="shared" si="12"/>
        <v xml:space="preserve"> </v>
      </c>
      <c r="F216" s="676"/>
      <c r="G216" s="677"/>
      <c r="H216" s="677"/>
      <c r="I216" s="677"/>
      <c r="J216" s="678"/>
      <c r="K216" s="666"/>
      <c r="L216" s="666"/>
      <c r="M216" s="666"/>
      <c r="N216" s="666"/>
      <c r="O216" s="666"/>
      <c r="P216" s="672" t="str">
        <f t="shared" si="15"/>
        <v xml:space="preserve"> </v>
      </c>
      <c r="Q216" s="672" t="str">
        <f t="shared" si="13"/>
        <v xml:space="preserve"> </v>
      </c>
      <c r="R216" s="672" t="str">
        <f t="shared" si="14"/>
        <v xml:space="preserve"> </v>
      </c>
    </row>
    <row r="217" spans="1:18" x14ac:dyDescent="0.25">
      <c r="A217" s="673"/>
      <c r="B217" s="673"/>
      <c r="C217" s="673"/>
      <c r="D217" s="675"/>
      <c r="E217" s="668" t="str">
        <f t="shared" si="12"/>
        <v xml:space="preserve"> </v>
      </c>
      <c r="F217" s="676"/>
      <c r="G217" s="677"/>
      <c r="H217" s="677"/>
      <c r="I217" s="677"/>
      <c r="J217" s="678"/>
      <c r="K217" s="666"/>
      <c r="L217" s="666"/>
      <c r="M217" s="666"/>
      <c r="N217" s="666"/>
      <c r="O217" s="666"/>
      <c r="P217" s="672" t="str">
        <f t="shared" si="15"/>
        <v xml:space="preserve"> </v>
      </c>
      <c r="Q217" s="672" t="str">
        <f t="shared" si="13"/>
        <v xml:space="preserve"> </v>
      </c>
      <c r="R217" s="672" t="str">
        <f t="shared" si="14"/>
        <v xml:space="preserve"> </v>
      </c>
    </row>
    <row r="218" spans="1:18" x14ac:dyDescent="0.25">
      <c r="A218" s="673"/>
      <c r="B218" s="673"/>
      <c r="C218" s="673"/>
      <c r="D218" s="675"/>
      <c r="E218" s="668" t="str">
        <f t="shared" si="12"/>
        <v xml:space="preserve"> </v>
      </c>
      <c r="F218" s="676"/>
      <c r="G218" s="677"/>
      <c r="H218" s="677"/>
      <c r="I218" s="677"/>
      <c r="J218" s="678"/>
      <c r="K218" s="666"/>
      <c r="L218" s="666"/>
      <c r="M218" s="666"/>
      <c r="N218" s="666"/>
      <c r="O218" s="666"/>
      <c r="P218" s="672" t="str">
        <f t="shared" si="15"/>
        <v xml:space="preserve"> </v>
      </c>
      <c r="Q218" s="672" t="str">
        <f t="shared" si="13"/>
        <v xml:space="preserve"> </v>
      </c>
      <c r="R218" s="672" t="str">
        <f t="shared" si="14"/>
        <v xml:space="preserve"> </v>
      </c>
    </row>
    <row r="219" spans="1:18" x14ac:dyDescent="0.25">
      <c r="A219" s="673"/>
      <c r="B219" s="673"/>
      <c r="C219" s="673"/>
      <c r="D219" s="675"/>
      <c r="E219" s="668" t="str">
        <f t="shared" si="12"/>
        <v xml:space="preserve"> </v>
      </c>
      <c r="F219" s="676"/>
      <c r="G219" s="677"/>
      <c r="H219" s="677"/>
      <c r="I219" s="677"/>
      <c r="J219" s="678"/>
      <c r="K219" s="666"/>
      <c r="L219" s="666"/>
      <c r="M219" s="666"/>
      <c r="N219" s="666"/>
      <c r="O219" s="666"/>
      <c r="P219" s="672" t="str">
        <f t="shared" si="15"/>
        <v xml:space="preserve"> </v>
      </c>
      <c r="Q219" s="672" t="str">
        <f t="shared" si="13"/>
        <v xml:space="preserve"> </v>
      </c>
      <c r="R219" s="672" t="str">
        <f t="shared" si="14"/>
        <v xml:space="preserve"> </v>
      </c>
    </row>
    <row r="220" spans="1:18" x14ac:dyDescent="0.25">
      <c r="A220" s="673"/>
      <c r="B220" s="673"/>
      <c r="C220" s="673"/>
      <c r="D220" s="675"/>
      <c r="E220" s="668" t="str">
        <f t="shared" si="12"/>
        <v xml:space="preserve"> </v>
      </c>
      <c r="F220" s="676"/>
      <c r="G220" s="677"/>
      <c r="H220" s="677"/>
      <c r="I220" s="677"/>
      <c r="J220" s="678"/>
      <c r="K220" s="666"/>
      <c r="L220" s="666"/>
      <c r="M220" s="666"/>
      <c r="N220" s="666"/>
      <c r="O220" s="666"/>
      <c r="P220" s="672" t="str">
        <f t="shared" si="15"/>
        <v xml:space="preserve"> </v>
      </c>
      <c r="Q220" s="672" t="str">
        <f t="shared" si="13"/>
        <v xml:space="preserve"> </v>
      </c>
      <c r="R220" s="672" t="str">
        <f t="shared" si="14"/>
        <v xml:space="preserve"> </v>
      </c>
    </row>
    <row r="221" spans="1:18" x14ac:dyDescent="0.25">
      <c r="A221" s="673"/>
      <c r="B221" s="673"/>
      <c r="C221" s="673"/>
      <c r="D221" s="675"/>
      <c r="E221" s="668" t="str">
        <f t="shared" si="12"/>
        <v xml:space="preserve"> </v>
      </c>
      <c r="F221" s="676"/>
      <c r="G221" s="677"/>
      <c r="H221" s="677"/>
      <c r="I221" s="677"/>
      <c r="J221" s="678"/>
      <c r="K221" s="666"/>
      <c r="L221" s="666"/>
      <c r="M221" s="666"/>
      <c r="N221" s="666"/>
      <c r="O221" s="666"/>
      <c r="P221" s="672" t="str">
        <f t="shared" si="15"/>
        <v xml:space="preserve"> </v>
      </c>
      <c r="Q221" s="672" t="str">
        <f t="shared" si="13"/>
        <v xml:space="preserve"> </v>
      </c>
      <c r="R221" s="672" t="str">
        <f t="shared" si="14"/>
        <v xml:space="preserve"> </v>
      </c>
    </row>
    <row r="222" spans="1:18" x14ac:dyDescent="0.25">
      <c r="A222" s="673"/>
      <c r="B222" s="673"/>
      <c r="C222" s="673"/>
      <c r="D222" s="675"/>
      <c r="E222" s="668" t="str">
        <f t="shared" si="12"/>
        <v xml:space="preserve"> </v>
      </c>
      <c r="F222" s="676"/>
      <c r="G222" s="677"/>
      <c r="H222" s="677"/>
      <c r="I222" s="677"/>
      <c r="J222" s="678"/>
      <c r="K222" s="666"/>
      <c r="L222" s="666"/>
      <c r="M222" s="666"/>
      <c r="N222" s="666"/>
      <c r="O222" s="666"/>
      <c r="P222" s="672" t="str">
        <f t="shared" si="15"/>
        <v xml:space="preserve"> </v>
      </c>
      <c r="Q222" s="672" t="str">
        <f t="shared" si="13"/>
        <v xml:space="preserve"> </v>
      </c>
      <c r="R222" s="672" t="str">
        <f t="shared" si="14"/>
        <v xml:space="preserve"> </v>
      </c>
    </row>
    <row r="223" spans="1:18" x14ac:dyDescent="0.25">
      <c r="A223" s="673"/>
      <c r="B223" s="673"/>
      <c r="C223" s="673"/>
      <c r="D223" s="675"/>
      <c r="E223" s="668" t="str">
        <f t="shared" si="12"/>
        <v xml:space="preserve"> </v>
      </c>
      <c r="F223" s="676"/>
      <c r="G223" s="677"/>
      <c r="H223" s="677"/>
      <c r="I223" s="677"/>
      <c r="J223" s="678"/>
      <c r="K223" s="666"/>
      <c r="L223" s="666"/>
      <c r="M223" s="666"/>
      <c r="N223" s="666"/>
      <c r="O223" s="666"/>
      <c r="P223" s="672" t="str">
        <f t="shared" si="15"/>
        <v xml:space="preserve"> </v>
      </c>
      <c r="Q223" s="672" t="str">
        <f t="shared" si="13"/>
        <v xml:space="preserve"> </v>
      </c>
      <c r="R223" s="672" t="str">
        <f t="shared" si="14"/>
        <v xml:space="preserve"> </v>
      </c>
    </row>
    <row r="224" spans="1:18" x14ac:dyDescent="0.25">
      <c r="A224" s="673"/>
      <c r="B224" s="673"/>
      <c r="C224" s="673"/>
      <c r="D224" s="675"/>
      <c r="E224" s="668" t="str">
        <f t="shared" si="12"/>
        <v xml:space="preserve"> </v>
      </c>
      <c r="F224" s="676"/>
      <c r="G224" s="677"/>
      <c r="H224" s="677"/>
      <c r="I224" s="677"/>
      <c r="J224" s="678"/>
      <c r="K224" s="666"/>
      <c r="L224" s="666"/>
      <c r="M224" s="666"/>
      <c r="N224" s="666"/>
      <c r="O224" s="666"/>
      <c r="P224" s="672" t="str">
        <f t="shared" si="15"/>
        <v xml:space="preserve"> </v>
      </c>
      <c r="Q224" s="672" t="str">
        <f t="shared" si="13"/>
        <v xml:space="preserve"> </v>
      </c>
      <c r="R224" s="672" t="str">
        <f t="shared" si="14"/>
        <v xml:space="preserve"> </v>
      </c>
    </row>
    <row r="225" spans="1:18" x14ac:dyDescent="0.25">
      <c r="A225" s="673"/>
      <c r="B225" s="673"/>
      <c r="C225" s="673"/>
      <c r="D225" s="675"/>
      <c r="E225" s="668" t="str">
        <f t="shared" si="12"/>
        <v xml:space="preserve"> </v>
      </c>
      <c r="F225" s="676"/>
      <c r="G225" s="677"/>
      <c r="H225" s="677"/>
      <c r="I225" s="677"/>
      <c r="J225" s="678"/>
      <c r="K225" s="666"/>
      <c r="L225" s="666"/>
      <c r="M225" s="666"/>
      <c r="N225" s="666"/>
      <c r="O225" s="666"/>
      <c r="P225" s="672" t="str">
        <f t="shared" si="15"/>
        <v xml:space="preserve"> </v>
      </c>
      <c r="Q225" s="672" t="str">
        <f t="shared" si="13"/>
        <v xml:space="preserve"> </v>
      </c>
      <c r="R225" s="672" t="str">
        <f t="shared" si="14"/>
        <v xml:space="preserve"> </v>
      </c>
    </row>
    <row r="226" spans="1:18" x14ac:dyDescent="0.25">
      <c r="A226" s="673"/>
      <c r="B226" s="673"/>
      <c r="C226" s="673"/>
      <c r="D226" s="675"/>
      <c r="E226" s="668" t="str">
        <f t="shared" si="12"/>
        <v xml:space="preserve"> </v>
      </c>
      <c r="F226" s="676"/>
      <c r="G226" s="677"/>
      <c r="H226" s="677"/>
      <c r="I226" s="677"/>
      <c r="J226" s="678"/>
      <c r="K226" s="666"/>
      <c r="L226" s="666"/>
      <c r="M226" s="666"/>
      <c r="N226" s="666"/>
      <c r="O226" s="666"/>
      <c r="P226" s="672" t="str">
        <f t="shared" si="15"/>
        <v xml:space="preserve"> </v>
      </c>
      <c r="Q226" s="672" t="str">
        <f t="shared" si="13"/>
        <v xml:space="preserve"> </v>
      </c>
      <c r="R226" s="672" t="str">
        <f t="shared" si="14"/>
        <v xml:space="preserve"> </v>
      </c>
    </row>
    <row r="227" spans="1:18" x14ac:dyDescent="0.25">
      <c r="A227" s="673"/>
      <c r="B227" s="673"/>
      <c r="C227" s="673"/>
      <c r="D227" s="675"/>
      <c r="E227" s="668" t="str">
        <f t="shared" si="12"/>
        <v xml:space="preserve"> </v>
      </c>
      <c r="F227" s="676"/>
      <c r="G227" s="677"/>
      <c r="H227" s="677"/>
      <c r="I227" s="677"/>
      <c r="J227" s="678"/>
      <c r="K227" s="666"/>
      <c r="L227" s="666"/>
      <c r="M227" s="666"/>
      <c r="N227" s="666"/>
      <c r="O227" s="666"/>
      <c r="P227" s="672" t="str">
        <f t="shared" si="15"/>
        <v xml:space="preserve"> </v>
      </c>
      <c r="Q227" s="672" t="str">
        <f t="shared" si="13"/>
        <v xml:space="preserve"> </v>
      </c>
      <c r="R227" s="672" t="str">
        <f t="shared" si="14"/>
        <v xml:space="preserve"> </v>
      </c>
    </row>
    <row r="228" spans="1:18" x14ac:dyDescent="0.25">
      <c r="A228" s="673"/>
      <c r="B228" s="673"/>
      <c r="C228" s="673"/>
      <c r="D228" s="675"/>
      <c r="E228" s="668" t="str">
        <f t="shared" si="12"/>
        <v xml:space="preserve"> </v>
      </c>
      <c r="F228" s="676"/>
      <c r="G228" s="677"/>
      <c r="H228" s="677"/>
      <c r="I228" s="677"/>
      <c r="J228" s="678"/>
      <c r="K228" s="666"/>
      <c r="L228" s="666"/>
      <c r="M228" s="666"/>
      <c r="N228" s="666"/>
      <c r="O228" s="666"/>
      <c r="P228" s="672" t="str">
        <f t="shared" si="15"/>
        <v xml:space="preserve"> </v>
      </c>
      <c r="Q228" s="672" t="str">
        <f t="shared" si="13"/>
        <v xml:space="preserve"> </v>
      </c>
      <c r="R228" s="672" t="str">
        <f t="shared" si="14"/>
        <v xml:space="preserve"> </v>
      </c>
    </row>
    <row r="229" spans="1:18" x14ac:dyDescent="0.25">
      <c r="A229" s="673"/>
      <c r="B229" s="673"/>
      <c r="C229" s="673"/>
      <c r="D229" s="675"/>
      <c r="E229" s="668" t="str">
        <f t="shared" si="12"/>
        <v xml:space="preserve"> </v>
      </c>
      <c r="F229" s="676"/>
      <c r="G229" s="677"/>
      <c r="H229" s="677"/>
      <c r="I229" s="677"/>
      <c r="J229" s="678"/>
      <c r="K229" s="666"/>
      <c r="L229" s="666"/>
      <c r="M229" s="666"/>
      <c r="N229" s="666"/>
      <c r="O229" s="666"/>
      <c r="P229" s="672" t="str">
        <f t="shared" si="15"/>
        <v xml:space="preserve"> </v>
      </c>
      <c r="Q229" s="672" t="str">
        <f t="shared" si="13"/>
        <v xml:space="preserve"> </v>
      </c>
      <c r="R229" s="672" t="str">
        <f t="shared" si="14"/>
        <v xml:space="preserve"> </v>
      </c>
    </row>
    <row r="230" spans="1:18" x14ac:dyDescent="0.25">
      <c r="A230" s="673"/>
      <c r="B230" s="673"/>
      <c r="C230" s="673"/>
      <c r="D230" s="675"/>
      <c r="E230" s="668" t="str">
        <f t="shared" si="12"/>
        <v xml:space="preserve"> </v>
      </c>
      <c r="F230" s="676"/>
      <c r="G230" s="677"/>
      <c r="H230" s="677"/>
      <c r="I230" s="677"/>
      <c r="J230" s="678"/>
      <c r="K230" s="666"/>
      <c r="L230" s="666"/>
      <c r="M230" s="666"/>
      <c r="N230" s="666"/>
      <c r="O230" s="666"/>
      <c r="P230" s="672" t="str">
        <f t="shared" si="15"/>
        <v xml:space="preserve"> </v>
      </c>
      <c r="Q230" s="672" t="str">
        <f t="shared" si="13"/>
        <v xml:space="preserve"> </v>
      </c>
      <c r="R230" s="672" t="str">
        <f t="shared" si="14"/>
        <v xml:space="preserve"> </v>
      </c>
    </row>
    <row r="231" spans="1:18" x14ac:dyDescent="0.25">
      <c r="A231" s="673"/>
      <c r="B231" s="673"/>
      <c r="C231" s="673"/>
      <c r="D231" s="675"/>
      <c r="E231" s="668" t="str">
        <f t="shared" si="12"/>
        <v xml:space="preserve"> </v>
      </c>
      <c r="F231" s="676"/>
      <c r="G231" s="677"/>
      <c r="H231" s="677"/>
      <c r="I231" s="677"/>
      <c r="J231" s="678"/>
      <c r="K231" s="666"/>
      <c r="L231" s="666"/>
      <c r="M231" s="666"/>
      <c r="N231" s="666"/>
      <c r="O231" s="666"/>
      <c r="P231" s="672" t="str">
        <f t="shared" si="15"/>
        <v xml:space="preserve"> </v>
      </c>
      <c r="Q231" s="672" t="str">
        <f t="shared" si="13"/>
        <v xml:space="preserve"> </v>
      </c>
      <c r="R231" s="672" t="str">
        <f t="shared" si="14"/>
        <v xml:space="preserve"> </v>
      </c>
    </row>
    <row r="232" spans="1:18" x14ac:dyDescent="0.25">
      <c r="A232" s="673"/>
      <c r="B232" s="673"/>
      <c r="C232" s="673"/>
      <c r="D232" s="675"/>
      <c r="E232" s="668" t="str">
        <f t="shared" si="12"/>
        <v xml:space="preserve"> </v>
      </c>
      <c r="F232" s="676"/>
      <c r="G232" s="677"/>
      <c r="H232" s="677"/>
      <c r="I232" s="677"/>
      <c r="J232" s="678"/>
      <c r="K232" s="666"/>
      <c r="L232" s="666"/>
      <c r="M232" s="666"/>
      <c r="N232" s="666"/>
      <c r="O232" s="666"/>
      <c r="P232" s="672" t="str">
        <f t="shared" si="15"/>
        <v xml:space="preserve"> </v>
      </c>
      <c r="Q232" s="672" t="str">
        <f t="shared" si="13"/>
        <v xml:space="preserve"> </v>
      </c>
      <c r="R232" s="672" t="str">
        <f t="shared" si="14"/>
        <v xml:space="preserve"> </v>
      </c>
    </row>
    <row r="233" spans="1:18" x14ac:dyDescent="0.25">
      <c r="A233" s="673"/>
      <c r="B233" s="673"/>
      <c r="C233" s="673"/>
      <c r="D233" s="675"/>
      <c r="E233" s="668" t="str">
        <f t="shared" si="12"/>
        <v xml:space="preserve"> </v>
      </c>
      <c r="F233" s="676"/>
      <c r="G233" s="677"/>
      <c r="H233" s="677"/>
      <c r="I233" s="677"/>
      <c r="J233" s="678"/>
      <c r="K233" s="666"/>
      <c r="L233" s="666"/>
      <c r="M233" s="666"/>
      <c r="N233" s="666"/>
      <c r="O233" s="666"/>
      <c r="P233" s="672" t="str">
        <f t="shared" si="15"/>
        <v xml:space="preserve"> </v>
      </c>
      <c r="Q233" s="672" t="str">
        <f t="shared" si="13"/>
        <v xml:space="preserve"> </v>
      </c>
      <c r="R233" s="672" t="str">
        <f t="shared" si="14"/>
        <v xml:space="preserve"> </v>
      </c>
    </row>
    <row r="234" spans="1:18" x14ac:dyDescent="0.25">
      <c r="A234" s="673"/>
      <c r="B234" s="673"/>
      <c r="C234" s="673"/>
      <c r="D234" s="675"/>
      <c r="E234" s="668" t="str">
        <f t="shared" si="12"/>
        <v xml:space="preserve"> </v>
      </c>
      <c r="F234" s="676"/>
      <c r="G234" s="677"/>
      <c r="H234" s="677"/>
      <c r="I234" s="677"/>
      <c r="J234" s="678"/>
      <c r="K234" s="666"/>
      <c r="L234" s="666"/>
      <c r="M234" s="666"/>
      <c r="N234" s="666"/>
      <c r="O234" s="666"/>
      <c r="P234" s="672" t="str">
        <f t="shared" si="15"/>
        <v xml:space="preserve"> </v>
      </c>
      <c r="Q234" s="672" t="str">
        <f t="shared" si="13"/>
        <v xml:space="preserve"> </v>
      </c>
      <c r="R234" s="672" t="str">
        <f t="shared" si="14"/>
        <v xml:space="preserve"> </v>
      </c>
    </row>
    <row r="235" spans="1:18" x14ac:dyDescent="0.25">
      <c r="A235" s="673"/>
      <c r="B235" s="673"/>
      <c r="C235" s="673"/>
      <c r="D235" s="675"/>
      <c r="E235" s="668" t="str">
        <f t="shared" si="12"/>
        <v xml:space="preserve"> </v>
      </c>
      <c r="F235" s="676"/>
      <c r="G235" s="677"/>
      <c r="H235" s="677"/>
      <c r="I235" s="677"/>
      <c r="J235" s="678"/>
      <c r="K235" s="666"/>
      <c r="L235" s="666"/>
      <c r="M235" s="666"/>
      <c r="N235" s="666"/>
      <c r="O235" s="666"/>
      <c r="P235" s="672" t="str">
        <f t="shared" si="15"/>
        <v xml:space="preserve"> </v>
      </c>
      <c r="Q235" s="672" t="str">
        <f t="shared" si="13"/>
        <v xml:space="preserve"> </v>
      </c>
      <c r="R235" s="672" t="str">
        <f t="shared" si="14"/>
        <v xml:space="preserve"> </v>
      </c>
    </row>
    <row r="236" spans="1:18" x14ac:dyDescent="0.25">
      <c r="A236" s="673"/>
      <c r="B236" s="673"/>
      <c r="C236" s="673"/>
      <c r="D236" s="675"/>
      <c r="E236" s="668" t="str">
        <f t="shared" si="12"/>
        <v xml:space="preserve"> </v>
      </c>
      <c r="F236" s="676"/>
      <c r="G236" s="677"/>
      <c r="H236" s="677"/>
      <c r="I236" s="677"/>
      <c r="J236" s="678"/>
      <c r="K236" s="666"/>
      <c r="L236" s="666"/>
      <c r="M236" s="666"/>
      <c r="N236" s="666"/>
      <c r="O236" s="666"/>
      <c r="P236" s="672" t="str">
        <f t="shared" si="15"/>
        <v xml:space="preserve"> </v>
      </c>
      <c r="Q236" s="672" t="str">
        <f t="shared" si="13"/>
        <v xml:space="preserve"> </v>
      </c>
      <c r="R236" s="672" t="str">
        <f t="shared" si="14"/>
        <v xml:space="preserve"> </v>
      </c>
    </row>
    <row r="237" spans="1:18" x14ac:dyDescent="0.25">
      <c r="A237" s="673"/>
      <c r="B237" s="673"/>
      <c r="C237" s="673"/>
      <c r="D237" s="675"/>
      <c r="E237" s="668" t="str">
        <f t="shared" si="12"/>
        <v xml:space="preserve"> </v>
      </c>
      <c r="F237" s="676"/>
      <c r="G237" s="677"/>
      <c r="H237" s="677"/>
      <c r="I237" s="677"/>
      <c r="J237" s="678"/>
      <c r="K237" s="666"/>
      <c r="L237" s="666"/>
      <c r="M237" s="666"/>
      <c r="N237" s="666"/>
      <c r="O237" s="666"/>
      <c r="P237" s="672" t="str">
        <f t="shared" si="15"/>
        <v xml:space="preserve"> </v>
      </c>
      <c r="Q237" s="672" t="str">
        <f t="shared" si="13"/>
        <v xml:space="preserve"> </v>
      </c>
      <c r="R237" s="672" t="str">
        <f t="shared" si="14"/>
        <v xml:space="preserve"> </v>
      </c>
    </row>
    <row r="238" spans="1:18" x14ac:dyDescent="0.25">
      <c r="A238" s="673"/>
      <c r="B238" s="673"/>
      <c r="C238" s="673"/>
      <c r="D238" s="675"/>
      <c r="E238" s="668" t="str">
        <f t="shared" si="12"/>
        <v xml:space="preserve"> </v>
      </c>
      <c r="F238" s="676"/>
      <c r="G238" s="677"/>
      <c r="H238" s="677"/>
      <c r="I238" s="677"/>
      <c r="J238" s="678"/>
      <c r="K238" s="666"/>
      <c r="L238" s="666"/>
      <c r="M238" s="666"/>
      <c r="N238" s="666"/>
      <c r="O238" s="666"/>
      <c r="P238" s="672" t="str">
        <f t="shared" si="15"/>
        <v xml:space="preserve"> </v>
      </c>
      <c r="Q238" s="672" t="str">
        <f t="shared" si="13"/>
        <v xml:space="preserve"> </v>
      </c>
      <c r="R238" s="672" t="str">
        <f t="shared" si="14"/>
        <v xml:space="preserve"> </v>
      </c>
    </row>
    <row r="239" spans="1:18" x14ac:dyDescent="0.25">
      <c r="A239" s="673"/>
      <c r="B239" s="673"/>
      <c r="C239" s="673"/>
      <c r="D239" s="675"/>
      <c r="E239" s="668" t="str">
        <f t="shared" si="12"/>
        <v xml:space="preserve"> </v>
      </c>
      <c r="F239" s="676"/>
      <c r="G239" s="677"/>
      <c r="H239" s="677"/>
      <c r="I239" s="677"/>
      <c r="J239" s="678"/>
      <c r="K239" s="666"/>
      <c r="L239" s="666"/>
      <c r="M239" s="666"/>
      <c r="N239" s="666"/>
      <c r="O239" s="666"/>
      <c r="P239" s="672" t="str">
        <f t="shared" si="15"/>
        <v xml:space="preserve"> </v>
      </c>
      <c r="Q239" s="672" t="str">
        <f t="shared" si="13"/>
        <v xml:space="preserve"> </v>
      </c>
      <c r="R239" s="672" t="str">
        <f t="shared" si="14"/>
        <v xml:space="preserve"> </v>
      </c>
    </row>
    <row r="240" spans="1:18" x14ac:dyDescent="0.25">
      <c r="A240" s="673"/>
      <c r="B240" s="673"/>
      <c r="C240" s="673"/>
      <c r="D240" s="675"/>
      <c r="E240" s="668" t="str">
        <f t="shared" si="12"/>
        <v xml:space="preserve"> </v>
      </c>
      <c r="F240" s="676"/>
      <c r="G240" s="677"/>
      <c r="H240" s="677"/>
      <c r="I240" s="677"/>
      <c r="J240" s="678"/>
      <c r="K240" s="666"/>
      <c r="L240" s="666"/>
      <c r="M240" s="666"/>
      <c r="N240" s="666"/>
      <c r="O240" s="666"/>
      <c r="P240" s="672" t="str">
        <f t="shared" si="15"/>
        <v xml:space="preserve"> </v>
      </c>
      <c r="Q240" s="672" t="str">
        <f t="shared" si="13"/>
        <v xml:space="preserve"> </v>
      </c>
      <c r="R240" s="672" t="str">
        <f t="shared" si="14"/>
        <v xml:space="preserve"> </v>
      </c>
    </row>
    <row r="241" spans="1:18" x14ac:dyDescent="0.25">
      <c r="A241" s="673"/>
      <c r="B241" s="673"/>
      <c r="C241" s="673"/>
      <c r="D241" s="675"/>
      <c r="E241" s="668" t="str">
        <f t="shared" si="12"/>
        <v xml:space="preserve"> </v>
      </c>
      <c r="F241" s="676"/>
      <c r="G241" s="677"/>
      <c r="H241" s="677"/>
      <c r="I241" s="677"/>
      <c r="J241" s="678"/>
      <c r="K241" s="666"/>
      <c r="L241" s="666"/>
      <c r="M241" s="666"/>
      <c r="N241" s="666"/>
      <c r="O241" s="666"/>
      <c r="P241" s="672" t="str">
        <f t="shared" si="15"/>
        <v xml:space="preserve"> </v>
      </c>
      <c r="Q241" s="672" t="str">
        <f t="shared" si="13"/>
        <v xml:space="preserve"> </v>
      </c>
      <c r="R241" s="672" t="str">
        <f t="shared" si="14"/>
        <v xml:space="preserve"> </v>
      </c>
    </row>
    <row r="242" spans="1:18" x14ac:dyDescent="0.25">
      <c r="A242" s="673"/>
      <c r="B242" s="673"/>
      <c r="C242" s="673"/>
      <c r="D242" s="675"/>
      <c r="E242" s="668" t="str">
        <f t="shared" si="12"/>
        <v xml:space="preserve"> </v>
      </c>
      <c r="F242" s="676"/>
      <c r="G242" s="677"/>
      <c r="H242" s="677"/>
      <c r="I242" s="677"/>
      <c r="J242" s="678"/>
      <c r="K242" s="666"/>
      <c r="L242" s="666"/>
      <c r="M242" s="666"/>
      <c r="N242" s="666"/>
      <c r="O242" s="666"/>
      <c r="P242" s="672" t="str">
        <f t="shared" si="15"/>
        <v xml:space="preserve"> </v>
      </c>
      <c r="Q242" s="672" t="str">
        <f t="shared" si="13"/>
        <v xml:space="preserve"> </v>
      </c>
      <c r="R242" s="672" t="str">
        <f t="shared" si="14"/>
        <v xml:space="preserve"> </v>
      </c>
    </row>
    <row r="243" spans="1:18" x14ac:dyDescent="0.25">
      <c r="A243" s="673"/>
      <c r="B243" s="673"/>
      <c r="C243" s="673"/>
      <c r="D243" s="675"/>
      <c r="E243" s="668" t="str">
        <f t="shared" si="12"/>
        <v xml:space="preserve"> </v>
      </c>
      <c r="F243" s="676"/>
      <c r="G243" s="677"/>
      <c r="H243" s="677"/>
      <c r="I243" s="677"/>
      <c r="J243" s="678"/>
      <c r="K243" s="666"/>
      <c r="L243" s="666"/>
      <c r="M243" s="666"/>
      <c r="N243" s="666"/>
      <c r="O243" s="666"/>
      <c r="P243" s="672" t="str">
        <f t="shared" si="15"/>
        <v xml:space="preserve"> </v>
      </c>
      <c r="Q243" s="672" t="str">
        <f t="shared" si="13"/>
        <v xml:space="preserve"> </v>
      </c>
      <c r="R243" s="672" t="str">
        <f t="shared" si="14"/>
        <v xml:space="preserve"> </v>
      </c>
    </row>
    <row r="244" spans="1:18" x14ac:dyDescent="0.25">
      <c r="A244" s="673"/>
      <c r="B244" s="673"/>
      <c r="C244" s="673"/>
      <c r="D244" s="675"/>
      <c r="E244" s="668" t="str">
        <f t="shared" si="12"/>
        <v xml:space="preserve"> </v>
      </c>
      <c r="F244" s="676"/>
      <c r="G244" s="677"/>
      <c r="H244" s="677"/>
      <c r="I244" s="677"/>
      <c r="J244" s="678"/>
      <c r="K244" s="666"/>
      <c r="L244" s="666"/>
      <c r="M244" s="666"/>
      <c r="N244" s="666"/>
      <c r="O244" s="666"/>
      <c r="P244" s="672" t="str">
        <f t="shared" si="15"/>
        <v xml:space="preserve"> </v>
      </c>
      <c r="Q244" s="672" t="str">
        <f t="shared" si="13"/>
        <v xml:space="preserve"> </v>
      </c>
      <c r="R244" s="672" t="str">
        <f t="shared" si="14"/>
        <v xml:space="preserve"> </v>
      </c>
    </row>
    <row r="245" spans="1:18" x14ac:dyDescent="0.25">
      <c r="A245" s="673"/>
      <c r="B245" s="673"/>
      <c r="C245" s="673"/>
      <c r="D245" s="675"/>
      <c r="E245" s="668" t="str">
        <f t="shared" si="12"/>
        <v xml:space="preserve"> </v>
      </c>
      <c r="F245" s="676"/>
      <c r="G245" s="677"/>
      <c r="H245" s="677"/>
      <c r="I245" s="677"/>
      <c r="J245" s="678"/>
      <c r="K245" s="666"/>
      <c r="L245" s="666"/>
      <c r="M245" s="666"/>
      <c r="N245" s="666"/>
      <c r="O245" s="666"/>
      <c r="P245" s="672" t="str">
        <f t="shared" si="15"/>
        <v xml:space="preserve"> </v>
      </c>
      <c r="Q245" s="672" t="str">
        <f t="shared" si="13"/>
        <v xml:space="preserve"> </v>
      </c>
      <c r="R245" s="672" t="str">
        <f t="shared" si="14"/>
        <v xml:space="preserve"> </v>
      </c>
    </row>
    <row r="246" spans="1:18" x14ac:dyDescent="0.25">
      <c r="A246" s="673"/>
      <c r="B246" s="673"/>
      <c r="C246" s="673"/>
      <c r="D246" s="675"/>
      <c r="E246" s="668" t="str">
        <f t="shared" si="12"/>
        <v xml:space="preserve"> </v>
      </c>
      <c r="F246" s="676"/>
      <c r="G246" s="677"/>
      <c r="H246" s="677"/>
      <c r="I246" s="677"/>
      <c r="J246" s="678"/>
      <c r="K246" s="666"/>
      <c r="L246" s="666"/>
      <c r="M246" s="666"/>
      <c r="N246" s="666"/>
      <c r="O246" s="666"/>
      <c r="P246" s="672" t="str">
        <f t="shared" si="15"/>
        <v xml:space="preserve"> </v>
      </c>
      <c r="Q246" s="672" t="str">
        <f t="shared" si="13"/>
        <v xml:space="preserve"> </v>
      </c>
      <c r="R246" s="672" t="str">
        <f t="shared" si="14"/>
        <v xml:space="preserve"> </v>
      </c>
    </row>
    <row r="247" spans="1:18" x14ac:dyDescent="0.25">
      <c r="A247" s="673"/>
      <c r="B247" s="673"/>
      <c r="C247" s="673"/>
      <c r="D247" s="675"/>
      <c r="E247" s="668" t="str">
        <f t="shared" si="12"/>
        <v xml:space="preserve"> </v>
      </c>
      <c r="F247" s="676"/>
      <c r="G247" s="677"/>
      <c r="H247" s="677"/>
      <c r="I247" s="677"/>
      <c r="J247" s="678"/>
      <c r="K247" s="666"/>
      <c r="L247" s="666"/>
      <c r="M247" s="666"/>
      <c r="N247" s="666"/>
      <c r="O247" s="666"/>
      <c r="P247" s="672" t="str">
        <f t="shared" si="15"/>
        <v xml:space="preserve"> </v>
      </c>
      <c r="Q247" s="672" t="str">
        <f t="shared" si="13"/>
        <v xml:space="preserve"> </v>
      </c>
      <c r="R247" s="672" t="str">
        <f t="shared" si="14"/>
        <v xml:space="preserve"> </v>
      </c>
    </row>
    <row r="248" spans="1:18" x14ac:dyDescent="0.25">
      <c r="A248" s="673"/>
      <c r="B248" s="673"/>
      <c r="C248" s="673"/>
      <c r="D248" s="675"/>
      <c r="E248" s="668" t="str">
        <f t="shared" ref="E248:E311" si="16">IFERROR(G248/J248," ")</f>
        <v xml:space="preserve"> </v>
      </c>
      <c r="F248" s="676"/>
      <c r="G248" s="677"/>
      <c r="H248" s="677"/>
      <c r="I248" s="677"/>
      <c r="J248" s="678"/>
      <c r="K248" s="666"/>
      <c r="L248" s="666"/>
      <c r="M248" s="666"/>
      <c r="N248" s="666"/>
      <c r="O248" s="666"/>
      <c r="P248" s="672" t="str">
        <f t="shared" si="15"/>
        <v xml:space="preserve"> </v>
      </c>
      <c r="Q248" s="672" t="str">
        <f t="shared" ref="Q248:Q311" si="17">IFERROR(P248/J248," ")</f>
        <v xml:space="preserve"> </v>
      </c>
      <c r="R248" s="672" t="str">
        <f t="shared" ref="R248:R311" si="18">IFERROR(P248/G248," ")</f>
        <v xml:space="preserve"> </v>
      </c>
    </row>
    <row r="249" spans="1:18" x14ac:dyDescent="0.25">
      <c r="A249" s="673"/>
      <c r="B249" s="673"/>
      <c r="C249" s="673"/>
      <c r="D249" s="675"/>
      <c r="E249" s="668" t="str">
        <f t="shared" si="16"/>
        <v xml:space="preserve"> </v>
      </c>
      <c r="F249" s="676"/>
      <c r="G249" s="677"/>
      <c r="H249" s="677"/>
      <c r="I249" s="677"/>
      <c r="J249" s="678"/>
      <c r="K249" s="666"/>
      <c r="L249" s="666"/>
      <c r="M249" s="666"/>
      <c r="N249" s="666"/>
      <c r="O249" s="666"/>
      <c r="P249" s="672" t="str">
        <f t="shared" si="15"/>
        <v xml:space="preserve"> </v>
      </c>
      <c r="Q249" s="672" t="str">
        <f t="shared" si="17"/>
        <v xml:space="preserve"> </v>
      </c>
      <c r="R249" s="672" t="str">
        <f t="shared" si="18"/>
        <v xml:space="preserve"> </v>
      </c>
    </row>
    <row r="250" spans="1:18" x14ac:dyDescent="0.25">
      <c r="A250" s="673"/>
      <c r="B250" s="673"/>
      <c r="C250" s="673"/>
      <c r="D250" s="675"/>
      <c r="E250" s="668" t="str">
        <f t="shared" si="16"/>
        <v xml:space="preserve"> </v>
      </c>
      <c r="F250" s="676"/>
      <c r="G250" s="677"/>
      <c r="H250" s="677"/>
      <c r="I250" s="677"/>
      <c r="J250" s="678"/>
      <c r="K250" s="666"/>
      <c r="L250" s="666"/>
      <c r="M250" s="666"/>
      <c r="N250" s="666"/>
      <c r="O250" s="666"/>
      <c r="P250" s="672" t="str">
        <f t="shared" si="15"/>
        <v xml:space="preserve"> </v>
      </c>
      <c r="Q250" s="672" t="str">
        <f t="shared" si="17"/>
        <v xml:space="preserve"> </v>
      </c>
      <c r="R250" s="672" t="str">
        <f t="shared" si="18"/>
        <v xml:space="preserve"> </v>
      </c>
    </row>
    <row r="251" spans="1:18" x14ac:dyDescent="0.25">
      <c r="A251" s="673"/>
      <c r="B251" s="673"/>
      <c r="C251" s="673"/>
      <c r="D251" s="675"/>
      <c r="E251" s="668" t="str">
        <f t="shared" si="16"/>
        <v xml:space="preserve"> </v>
      </c>
      <c r="F251" s="676"/>
      <c r="G251" s="677"/>
      <c r="H251" s="677"/>
      <c r="I251" s="677"/>
      <c r="J251" s="678"/>
      <c r="K251" s="666"/>
      <c r="L251" s="666"/>
      <c r="M251" s="666"/>
      <c r="N251" s="666"/>
      <c r="O251" s="666"/>
      <c r="P251" s="672" t="str">
        <f t="shared" si="15"/>
        <v xml:space="preserve"> </v>
      </c>
      <c r="Q251" s="672" t="str">
        <f t="shared" si="17"/>
        <v xml:space="preserve"> </v>
      </c>
      <c r="R251" s="672" t="str">
        <f t="shared" si="18"/>
        <v xml:space="preserve"> </v>
      </c>
    </row>
    <row r="252" spans="1:18" x14ac:dyDescent="0.25">
      <c r="A252" s="673"/>
      <c r="B252" s="673"/>
      <c r="C252" s="673"/>
      <c r="D252" s="675"/>
      <c r="E252" s="668" t="str">
        <f t="shared" si="16"/>
        <v xml:space="preserve"> </v>
      </c>
      <c r="F252" s="676"/>
      <c r="G252" s="677"/>
      <c r="H252" s="677"/>
      <c r="I252" s="677"/>
      <c r="J252" s="678"/>
      <c r="K252" s="666"/>
      <c r="L252" s="666"/>
      <c r="M252" s="666"/>
      <c r="N252" s="666"/>
      <c r="O252" s="666"/>
      <c r="P252" s="672" t="str">
        <f t="shared" si="15"/>
        <v xml:space="preserve"> </v>
      </c>
      <c r="Q252" s="672" t="str">
        <f t="shared" si="17"/>
        <v xml:space="preserve"> </v>
      </c>
      <c r="R252" s="672" t="str">
        <f t="shared" si="18"/>
        <v xml:space="preserve"> </v>
      </c>
    </row>
    <row r="253" spans="1:18" x14ac:dyDescent="0.25">
      <c r="A253" s="673"/>
      <c r="B253" s="673"/>
      <c r="C253" s="673"/>
      <c r="D253" s="675"/>
      <c r="E253" s="668" t="str">
        <f t="shared" si="16"/>
        <v xml:space="preserve"> </v>
      </c>
      <c r="F253" s="676"/>
      <c r="G253" s="677"/>
      <c r="H253" s="677"/>
      <c r="I253" s="677"/>
      <c r="J253" s="678"/>
      <c r="K253" s="666"/>
      <c r="L253" s="666"/>
      <c r="M253" s="666"/>
      <c r="N253" s="666"/>
      <c r="O253" s="666"/>
      <c r="P253" s="672" t="str">
        <f t="shared" si="15"/>
        <v xml:space="preserve"> </v>
      </c>
      <c r="Q253" s="672" t="str">
        <f t="shared" si="17"/>
        <v xml:space="preserve"> </v>
      </c>
      <c r="R253" s="672" t="str">
        <f t="shared" si="18"/>
        <v xml:space="preserve"> </v>
      </c>
    </row>
    <row r="254" spans="1:18" x14ac:dyDescent="0.25">
      <c r="A254" s="673"/>
      <c r="B254" s="673"/>
      <c r="C254" s="673"/>
      <c r="D254" s="675"/>
      <c r="E254" s="668" t="str">
        <f t="shared" si="16"/>
        <v xml:space="preserve"> </v>
      </c>
      <c r="F254" s="676"/>
      <c r="G254" s="677"/>
      <c r="H254" s="677"/>
      <c r="I254" s="677"/>
      <c r="J254" s="678"/>
      <c r="K254" s="666"/>
      <c r="L254" s="666"/>
      <c r="M254" s="666"/>
      <c r="N254" s="666"/>
      <c r="O254" s="666"/>
      <c r="P254" s="672" t="str">
        <f t="shared" si="15"/>
        <v xml:space="preserve"> </v>
      </c>
      <c r="Q254" s="672" t="str">
        <f t="shared" si="17"/>
        <v xml:space="preserve"> </v>
      </c>
      <c r="R254" s="672" t="str">
        <f t="shared" si="18"/>
        <v xml:space="preserve"> </v>
      </c>
    </row>
    <row r="255" spans="1:18" x14ac:dyDescent="0.25">
      <c r="A255" s="673"/>
      <c r="B255" s="673"/>
      <c r="C255" s="673"/>
      <c r="D255" s="675"/>
      <c r="E255" s="668" t="str">
        <f t="shared" si="16"/>
        <v xml:space="preserve"> </v>
      </c>
      <c r="F255" s="676"/>
      <c r="G255" s="677"/>
      <c r="H255" s="677"/>
      <c r="I255" s="677"/>
      <c r="J255" s="678"/>
      <c r="K255" s="666"/>
      <c r="L255" s="666"/>
      <c r="M255" s="666"/>
      <c r="N255" s="666"/>
      <c r="O255" s="666"/>
      <c r="P255" s="672" t="str">
        <f t="shared" si="15"/>
        <v xml:space="preserve"> </v>
      </c>
      <c r="Q255" s="672" t="str">
        <f t="shared" si="17"/>
        <v xml:space="preserve"> </v>
      </c>
      <c r="R255" s="672" t="str">
        <f t="shared" si="18"/>
        <v xml:space="preserve"> </v>
      </c>
    </row>
    <row r="256" spans="1:18" x14ac:dyDescent="0.25">
      <c r="A256" s="673"/>
      <c r="B256" s="673"/>
      <c r="C256" s="673"/>
      <c r="D256" s="675"/>
      <c r="E256" s="668" t="str">
        <f t="shared" si="16"/>
        <v xml:space="preserve"> </v>
      </c>
      <c r="F256" s="676"/>
      <c r="G256" s="677"/>
      <c r="H256" s="677"/>
      <c r="I256" s="677"/>
      <c r="J256" s="678"/>
      <c r="K256" s="666"/>
      <c r="L256" s="666"/>
      <c r="M256" s="666"/>
      <c r="N256" s="666"/>
      <c r="O256" s="666"/>
      <c r="P256" s="672" t="str">
        <f t="shared" si="15"/>
        <v xml:space="preserve"> </v>
      </c>
      <c r="Q256" s="672" t="str">
        <f t="shared" si="17"/>
        <v xml:space="preserve"> </v>
      </c>
      <c r="R256" s="672" t="str">
        <f t="shared" si="18"/>
        <v xml:space="preserve"> </v>
      </c>
    </row>
    <row r="257" spans="1:18" x14ac:dyDescent="0.25">
      <c r="A257" s="673"/>
      <c r="B257" s="673"/>
      <c r="C257" s="673"/>
      <c r="D257" s="675"/>
      <c r="E257" s="668" t="str">
        <f t="shared" si="16"/>
        <v xml:space="preserve"> </v>
      </c>
      <c r="F257" s="676"/>
      <c r="G257" s="677"/>
      <c r="H257" s="677"/>
      <c r="I257" s="677"/>
      <c r="J257" s="678"/>
      <c r="K257" s="666"/>
      <c r="L257" s="666"/>
      <c r="M257" s="666"/>
      <c r="N257" s="666"/>
      <c r="O257" s="666"/>
      <c r="P257" s="672" t="str">
        <f t="shared" si="15"/>
        <v xml:space="preserve"> </v>
      </c>
      <c r="Q257" s="672" t="str">
        <f t="shared" si="17"/>
        <v xml:space="preserve"> </v>
      </c>
      <c r="R257" s="672" t="str">
        <f t="shared" si="18"/>
        <v xml:space="preserve"> </v>
      </c>
    </row>
    <row r="258" spans="1:18" x14ac:dyDescent="0.25">
      <c r="A258" s="673"/>
      <c r="B258" s="673"/>
      <c r="C258" s="673"/>
      <c r="D258" s="675"/>
      <c r="E258" s="668" t="str">
        <f t="shared" si="16"/>
        <v xml:space="preserve"> </v>
      </c>
      <c r="F258" s="676"/>
      <c r="G258" s="677"/>
      <c r="H258" s="677"/>
      <c r="I258" s="677"/>
      <c r="J258" s="678"/>
      <c r="K258" s="666"/>
      <c r="L258" s="666"/>
      <c r="M258" s="666"/>
      <c r="N258" s="666"/>
      <c r="O258" s="666"/>
      <c r="P258" s="672" t="str">
        <f t="shared" si="15"/>
        <v xml:space="preserve"> </v>
      </c>
      <c r="Q258" s="672" t="str">
        <f t="shared" si="17"/>
        <v xml:space="preserve"> </v>
      </c>
      <c r="R258" s="672" t="str">
        <f t="shared" si="18"/>
        <v xml:space="preserve"> </v>
      </c>
    </row>
    <row r="259" spans="1:18" x14ac:dyDescent="0.25">
      <c r="A259" s="673"/>
      <c r="B259" s="673"/>
      <c r="C259" s="673"/>
      <c r="D259" s="675"/>
      <c r="E259" s="668" t="str">
        <f t="shared" si="16"/>
        <v xml:space="preserve"> </v>
      </c>
      <c r="F259" s="676"/>
      <c r="G259" s="677"/>
      <c r="H259" s="677"/>
      <c r="I259" s="677"/>
      <c r="J259" s="678"/>
      <c r="K259" s="666"/>
      <c r="L259" s="666"/>
      <c r="M259" s="666"/>
      <c r="N259" s="666"/>
      <c r="O259" s="666"/>
      <c r="P259" s="672" t="str">
        <f t="shared" si="15"/>
        <v xml:space="preserve"> </v>
      </c>
      <c r="Q259" s="672" t="str">
        <f t="shared" si="17"/>
        <v xml:space="preserve"> </v>
      </c>
      <c r="R259" s="672" t="str">
        <f t="shared" si="18"/>
        <v xml:space="preserve"> </v>
      </c>
    </row>
    <row r="260" spans="1:18" x14ac:dyDescent="0.25">
      <c r="A260" s="673"/>
      <c r="B260" s="673"/>
      <c r="C260" s="673"/>
      <c r="D260" s="675"/>
      <c r="E260" s="668" t="str">
        <f t="shared" si="16"/>
        <v xml:space="preserve"> </v>
      </c>
      <c r="F260" s="676"/>
      <c r="G260" s="677"/>
      <c r="H260" s="677"/>
      <c r="I260" s="677"/>
      <c r="J260" s="678"/>
      <c r="K260" s="666"/>
      <c r="L260" s="666"/>
      <c r="M260" s="666"/>
      <c r="N260" s="666"/>
      <c r="O260" s="666"/>
      <c r="P260" s="672" t="str">
        <f t="shared" si="15"/>
        <v xml:space="preserve"> </v>
      </c>
      <c r="Q260" s="672" t="str">
        <f t="shared" si="17"/>
        <v xml:space="preserve"> </v>
      </c>
      <c r="R260" s="672" t="str">
        <f t="shared" si="18"/>
        <v xml:space="preserve"> </v>
      </c>
    </row>
    <row r="261" spans="1:18" x14ac:dyDescent="0.25">
      <c r="A261" s="673"/>
      <c r="B261" s="673"/>
      <c r="C261" s="673"/>
      <c r="D261" s="675"/>
      <c r="E261" s="668" t="str">
        <f t="shared" si="16"/>
        <v xml:space="preserve"> </v>
      </c>
      <c r="F261" s="676"/>
      <c r="G261" s="677"/>
      <c r="H261" s="677"/>
      <c r="I261" s="677"/>
      <c r="J261" s="678"/>
      <c r="K261" s="666"/>
      <c r="L261" s="666"/>
      <c r="M261" s="666"/>
      <c r="N261" s="666"/>
      <c r="O261" s="666"/>
      <c r="P261" s="672" t="str">
        <f t="shared" si="15"/>
        <v xml:space="preserve"> </v>
      </c>
      <c r="Q261" s="672" t="str">
        <f t="shared" si="17"/>
        <v xml:space="preserve"> </v>
      </c>
      <c r="R261" s="672" t="str">
        <f t="shared" si="18"/>
        <v xml:space="preserve"> </v>
      </c>
    </row>
    <row r="262" spans="1:18" x14ac:dyDescent="0.25">
      <c r="A262" s="673"/>
      <c r="B262" s="673"/>
      <c r="C262" s="673"/>
      <c r="D262" s="675"/>
      <c r="E262" s="668" t="str">
        <f t="shared" si="16"/>
        <v xml:space="preserve"> </v>
      </c>
      <c r="F262" s="676"/>
      <c r="G262" s="677"/>
      <c r="H262" s="677"/>
      <c r="I262" s="677"/>
      <c r="J262" s="678"/>
      <c r="K262" s="666"/>
      <c r="L262" s="666"/>
      <c r="M262" s="666"/>
      <c r="N262" s="666"/>
      <c r="O262" s="666"/>
      <c r="P262" s="672" t="str">
        <f t="shared" ref="P262:P325" si="19">IF((K262*0.187*10^-3+L262*0.86*10^-3+M262*1.225*10^-3+N262*0.616*10^-3+O262*0.765*10^-3)&gt;0,K262*0.187*10^-3+L262*0.86*10^-3+M262*1.225*10^-3+N262*0.616*10^-3+O262*0.765*10^-3," ")</f>
        <v xml:space="preserve"> </v>
      </c>
      <c r="Q262" s="672" t="str">
        <f t="shared" si="17"/>
        <v xml:space="preserve"> </v>
      </c>
      <c r="R262" s="672" t="str">
        <f t="shared" si="18"/>
        <v xml:space="preserve"> </v>
      </c>
    </row>
    <row r="263" spans="1:18" x14ac:dyDescent="0.25">
      <c r="A263" s="673"/>
      <c r="B263" s="673"/>
      <c r="C263" s="673"/>
      <c r="D263" s="675"/>
      <c r="E263" s="668" t="str">
        <f t="shared" si="16"/>
        <v xml:space="preserve"> </v>
      </c>
      <c r="F263" s="676"/>
      <c r="G263" s="677"/>
      <c r="H263" s="677"/>
      <c r="I263" s="677"/>
      <c r="J263" s="678"/>
      <c r="K263" s="666"/>
      <c r="L263" s="666"/>
      <c r="M263" s="666"/>
      <c r="N263" s="666"/>
      <c r="O263" s="666"/>
      <c r="P263" s="672" t="str">
        <f t="shared" si="19"/>
        <v xml:space="preserve"> </v>
      </c>
      <c r="Q263" s="672" t="str">
        <f t="shared" si="17"/>
        <v xml:space="preserve"> </v>
      </c>
      <c r="R263" s="672" t="str">
        <f t="shared" si="18"/>
        <v xml:space="preserve"> </v>
      </c>
    </row>
    <row r="264" spans="1:18" x14ac:dyDescent="0.25">
      <c r="A264" s="673"/>
      <c r="B264" s="673"/>
      <c r="C264" s="673"/>
      <c r="D264" s="675"/>
      <c r="E264" s="668" t="str">
        <f t="shared" si="16"/>
        <v xml:space="preserve"> </v>
      </c>
      <c r="F264" s="676"/>
      <c r="G264" s="677"/>
      <c r="H264" s="677"/>
      <c r="I264" s="677"/>
      <c r="J264" s="678"/>
      <c r="K264" s="666"/>
      <c r="L264" s="666"/>
      <c r="M264" s="666"/>
      <c r="N264" s="666"/>
      <c r="O264" s="666"/>
      <c r="P264" s="672" t="str">
        <f t="shared" si="19"/>
        <v xml:space="preserve"> </v>
      </c>
      <c r="Q264" s="672" t="str">
        <f t="shared" si="17"/>
        <v xml:space="preserve"> </v>
      </c>
      <c r="R264" s="672" t="str">
        <f t="shared" si="18"/>
        <v xml:space="preserve"> </v>
      </c>
    </row>
    <row r="265" spans="1:18" x14ac:dyDescent="0.25">
      <c r="A265" s="673"/>
      <c r="B265" s="673"/>
      <c r="C265" s="673"/>
      <c r="D265" s="675"/>
      <c r="E265" s="668" t="str">
        <f t="shared" si="16"/>
        <v xml:space="preserve"> </v>
      </c>
      <c r="F265" s="676"/>
      <c r="G265" s="677"/>
      <c r="H265" s="677"/>
      <c r="I265" s="677"/>
      <c r="J265" s="678"/>
      <c r="K265" s="666"/>
      <c r="L265" s="666"/>
      <c r="M265" s="666"/>
      <c r="N265" s="666"/>
      <c r="O265" s="666"/>
      <c r="P265" s="672" t="str">
        <f t="shared" si="19"/>
        <v xml:space="preserve"> </v>
      </c>
      <c r="Q265" s="672" t="str">
        <f t="shared" si="17"/>
        <v xml:space="preserve"> </v>
      </c>
      <c r="R265" s="672" t="str">
        <f t="shared" si="18"/>
        <v xml:space="preserve"> </v>
      </c>
    </row>
    <row r="266" spans="1:18" x14ac:dyDescent="0.25">
      <c r="A266" s="673"/>
      <c r="B266" s="673"/>
      <c r="C266" s="673"/>
      <c r="D266" s="675"/>
      <c r="E266" s="668" t="str">
        <f t="shared" si="16"/>
        <v xml:space="preserve"> </v>
      </c>
      <c r="F266" s="676"/>
      <c r="G266" s="677"/>
      <c r="H266" s="677"/>
      <c r="I266" s="677"/>
      <c r="J266" s="678"/>
      <c r="K266" s="666"/>
      <c r="L266" s="666"/>
      <c r="M266" s="666"/>
      <c r="N266" s="666"/>
      <c r="O266" s="666"/>
      <c r="P266" s="672" t="str">
        <f t="shared" si="19"/>
        <v xml:space="preserve"> </v>
      </c>
      <c r="Q266" s="672" t="str">
        <f t="shared" si="17"/>
        <v xml:space="preserve"> </v>
      </c>
      <c r="R266" s="672" t="str">
        <f t="shared" si="18"/>
        <v xml:space="preserve"> </v>
      </c>
    </row>
    <row r="267" spans="1:18" x14ac:dyDescent="0.25">
      <c r="A267" s="673"/>
      <c r="B267" s="673"/>
      <c r="C267" s="673"/>
      <c r="D267" s="675"/>
      <c r="E267" s="668" t="str">
        <f t="shared" si="16"/>
        <v xml:space="preserve"> </v>
      </c>
      <c r="F267" s="676"/>
      <c r="G267" s="677"/>
      <c r="H267" s="677"/>
      <c r="I267" s="677"/>
      <c r="J267" s="678"/>
      <c r="K267" s="666"/>
      <c r="L267" s="666"/>
      <c r="M267" s="666"/>
      <c r="N267" s="666"/>
      <c r="O267" s="666"/>
      <c r="P267" s="672" t="str">
        <f t="shared" si="19"/>
        <v xml:space="preserve"> </v>
      </c>
      <c r="Q267" s="672" t="str">
        <f t="shared" si="17"/>
        <v xml:space="preserve"> </v>
      </c>
      <c r="R267" s="672" t="str">
        <f t="shared" si="18"/>
        <v xml:space="preserve"> </v>
      </c>
    </row>
    <row r="268" spans="1:18" x14ac:dyDescent="0.25">
      <c r="A268" s="673"/>
      <c r="B268" s="673"/>
      <c r="C268" s="673"/>
      <c r="D268" s="675"/>
      <c r="E268" s="668" t="str">
        <f t="shared" si="16"/>
        <v xml:space="preserve"> </v>
      </c>
      <c r="F268" s="676"/>
      <c r="G268" s="677"/>
      <c r="H268" s="677"/>
      <c r="I268" s="677"/>
      <c r="J268" s="678"/>
      <c r="K268" s="666"/>
      <c r="L268" s="666"/>
      <c r="M268" s="666"/>
      <c r="N268" s="666"/>
      <c r="O268" s="666"/>
      <c r="P268" s="672" t="str">
        <f t="shared" si="19"/>
        <v xml:space="preserve"> </v>
      </c>
      <c r="Q268" s="672" t="str">
        <f t="shared" si="17"/>
        <v xml:space="preserve"> </v>
      </c>
      <c r="R268" s="672" t="str">
        <f t="shared" si="18"/>
        <v xml:space="preserve"> </v>
      </c>
    </row>
    <row r="269" spans="1:18" x14ac:dyDescent="0.25">
      <c r="A269" s="673"/>
      <c r="B269" s="673"/>
      <c r="C269" s="673"/>
      <c r="D269" s="675"/>
      <c r="E269" s="668" t="str">
        <f t="shared" si="16"/>
        <v xml:space="preserve"> </v>
      </c>
      <c r="F269" s="676"/>
      <c r="G269" s="677"/>
      <c r="H269" s="677"/>
      <c r="I269" s="677"/>
      <c r="J269" s="678"/>
      <c r="K269" s="666"/>
      <c r="L269" s="666"/>
      <c r="M269" s="666"/>
      <c r="N269" s="666"/>
      <c r="O269" s="666"/>
      <c r="P269" s="672" t="str">
        <f t="shared" si="19"/>
        <v xml:space="preserve"> </v>
      </c>
      <c r="Q269" s="672" t="str">
        <f t="shared" si="17"/>
        <v xml:space="preserve"> </v>
      </c>
      <c r="R269" s="672" t="str">
        <f t="shared" si="18"/>
        <v xml:space="preserve"> </v>
      </c>
    </row>
    <row r="270" spans="1:18" x14ac:dyDescent="0.25">
      <c r="A270" s="673"/>
      <c r="B270" s="673"/>
      <c r="C270" s="673"/>
      <c r="D270" s="675"/>
      <c r="E270" s="668" t="str">
        <f t="shared" si="16"/>
        <v xml:space="preserve"> </v>
      </c>
      <c r="F270" s="676"/>
      <c r="G270" s="677"/>
      <c r="H270" s="677"/>
      <c r="I270" s="677"/>
      <c r="J270" s="678"/>
      <c r="K270" s="666"/>
      <c r="L270" s="666"/>
      <c r="M270" s="666"/>
      <c r="N270" s="666"/>
      <c r="O270" s="666"/>
      <c r="P270" s="672" t="str">
        <f t="shared" si="19"/>
        <v xml:space="preserve"> </v>
      </c>
      <c r="Q270" s="672" t="str">
        <f t="shared" si="17"/>
        <v xml:space="preserve"> </v>
      </c>
      <c r="R270" s="672" t="str">
        <f t="shared" si="18"/>
        <v xml:space="preserve"> </v>
      </c>
    </row>
    <row r="271" spans="1:18" x14ac:dyDescent="0.25">
      <c r="A271" s="673"/>
      <c r="B271" s="673"/>
      <c r="C271" s="673"/>
      <c r="D271" s="675"/>
      <c r="E271" s="668" t="str">
        <f t="shared" si="16"/>
        <v xml:space="preserve"> </v>
      </c>
      <c r="F271" s="676"/>
      <c r="G271" s="677"/>
      <c r="H271" s="677"/>
      <c r="I271" s="677"/>
      <c r="J271" s="678"/>
      <c r="K271" s="666"/>
      <c r="L271" s="666"/>
      <c r="M271" s="666"/>
      <c r="N271" s="666"/>
      <c r="O271" s="666"/>
      <c r="P271" s="672" t="str">
        <f t="shared" si="19"/>
        <v xml:space="preserve"> </v>
      </c>
      <c r="Q271" s="672" t="str">
        <f t="shared" si="17"/>
        <v xml:space="preserve"> </v>
      </c>
      <c r="R271" s="672" t="str">
        <f t="shared" si="18"/>
        <v xml:space="preserve"> </v>
      </c>
    </row>
    <row r="272" spans="1:18" x14ac:dyDescent="0.25">
      <c r="A272" s="673"/>
      <c r="B272" s="673"/>
      <c r="C272" s="673"/>
      <c r="D272" s="675"/>
      <c r="E272" s="668" t="str">
        <f t="shared" si="16"/>
        <v xml:space="preserve"> </v>
      </c>
      <c r="F272" s="676"/>
      <c r="G272" s="677"/>
      <c r="H272" s="677"/>
      <c r="I272" s="677"/>
      <c r="J272" s="678"/>
      <c r="K272" s="666"/>
      <c r="L272" s="666"/>
      <c r="M272" s="666"/>
      <c r="N272" s="666"/>
      <c r="O272" s="666"/>
      <c r="P272" s="672" t="str">
        <f t="shared" si="19"/>
        <v xml:space="preserve"> </v>
      </c>
      <c r="Q272" s="672" t="str">
        <f t="shared" si="17"/>
        <v xml:space="preserve"> </v>
      </c>
      <c r="R272" s="672" t="str">
        <f t="shared" si="18"/>
        <v xml:space="preserve"> </v>
      </c>
    </row>
    <row r="273" spans="1:18" x14ac:dyDescent="0.25">
      <c r="A273" s="673"/>
      <c r="B273" s="673"/>
      <c r="C273" s="673"/>
      <c r="D273" s="675"/>
      <c r="E273" s="668" t="str">
        <f t="shared" si="16"/>
        <v xml:space="preserve"> </v>
      </c>
      <c r="F273" s="676"/>
      <c r="G273" s="677"/>
      <c r="H273" s="677"/>
      <c r="I273" s="677"/>
      <c r="J273" s="678"/>
      <c r="K273" s="666"/>
      <c r="L273" s="666"/>
      <c r="M273" s="666"/>
      <c r="N273" s="666"/>
      <c r="O273" s="666"/>
      <c r="P273" s="672" t="str">
        <f t="shared" si="19"/>
        <v xml:space="preserve"> </v>
      </c>
      <c r="Q273" s="672" t="str">
        <f t="shared" si="17"/>
        <v xml:space="preserve"> </v>
      </c>
      <c r="R273" s="672" t="str">
        <f t="shared" si="18"/>
        <v xml:space="preserve"> </v>
      </c>
    </row>
    <row r="274" spans="1:18" x14ac:dyDescent="0.25">
      <c r="A274" s="673"/>
      <c r="B274" s="673"/>
      <c r="C274" s="673"/>
      <c r="D274" s="675"/>
      <c r="E274" s="668" t="str">
        <f t="shared" si="16"/>
        <v xml:space="preserve"> </v>
      </c>
      <c r="F274" s="676"/>
      <c r="G274" s="677"/>
      <c r="H274" s="677"/>
      <c r="I274" s="677"/>
      <c r="J274" s="678"/>
      <c r="K274" s="666"/>
      <c r="L274" s="666"/>
      <c r="M274" s="666"/>
      <c r="N274" s="666"/>
      <c r="O274" s="666"/>
      <c r="P274" s="672" t="str">
        <f t="shared" si="19"/>
        <v xml:space="preserve"> </v>
      </c>
      <c r="Q274" s="672" t="str">
        <f t="shared" si="17"/>
        <v xml:space="preserve"> </v>
      </c>
      <c r="R274" s="672" t="str">
        <f t="shared" si="18"/>
        <v xml:space="preserve"> </v>
      </c>
    </row>
    <row r="275" spans="1:18" x14ac:dyDescent="0.25">
      <c r="A275" s="673"/>
      <c r="B275" s="673"/>
      <c r="C275" s="673"/>
      <c r="D275" s="675"/>
      <c r="E275" s="668" t="str">
        <f t="shared" si="16"/>
        <v xml:space="preserve"> </v>
      </c>
      <c r="F275" s="676"/>
      <c r="G275" s="677"/>
      <c r="H275" s="677"/>
      <c r="I275" s="677"/>
      <c r="J275" s="678"/>
      <c r="K275" s="666"/>
      <c r="L275" s="666"/>
      <c r="M275" s="666"/>
      <c r="N275" s="666"/>
      <c r="O275" s="666"/>
      <c r="P275" s="672" t="str">
        <f t="shared" si="19"/>
        <v xml:space="preserve"> </v>
      </c>
      <c r="Q275" s="672" t="str">
        <f t="shared" si="17"/>
        <v xml:space="preserve"> </v>
      </c>
      <c r="R275" s="672" t="str">
        <f t="shared" si="18"/>
        <v xml:space="preserve"> </v>
      </c>
    </row>
    <row r="276" spans="1:18" x14ac:dyDescent="0.25">
      <c r="A276" s="673"/>
      <c r="B276" s="673"/>
      <c r="C276" s="673"/>
      <c r="D276" s="675"/>
      <c r="E276" s="668" t="str">
        <f t="shared" si="16"/>
        <v xml:space="preserve"> </v>
      </c>
      <c r="F276" s="676"/>
      <c r="G276" s="677"/>
      <c r="H276" s="677"/>
      <c r="I276" s="677"/>
      <c r="J276" s="678"/>
      <c r="K276" s="666"/>
      <c r="L276" s="666"/>
      <c r="M276" s="666"/>
      <c r="N276" s="666"/>
      <c r="O276" s="666"/>
      <c r="P276" s="672" t="str">
        <f t="shared" si="19"/>
        <v xml:space="preserve"> </v>
      </c>
      <c r="Q276" s="672" t="str">
        <f t="shared" si="17"/>
        <v xml:space="preserve"> </v>
      </c>
      <c r="R276" s="672" t="str">
        <f t="shared" si="18"/>
        <v xml:space="preserve"> </v>
      </c>
    </row>
    <row r="277" spans="1:18" x14ac:dyDescent="0.25">
      <c r="A277" s="673"/>
      <c r="B277" s="673"/>
      <c r="C277" s="673"/>
      <c r="D277" s="675"/>
      <c r="E277" s="668" t="str">
        <f t="shared" si="16"/>
        <v xml:space="preserve"> </v>
      </c>
      <c r="F277" s="676"/>
      <c r="G277" s="677"/>
      <c r="H277" s="677"/>
      <c r="I277" s="677"/>
      <c r="J277" s="678"/>
      <c r="K277" s="666"/>
      <c r="L277" s="666"/>
      <c r="M277" s="666"/>
      <c r="N277" s="666"/>
      <c r="O277" s="666"/>
      <c r="P277" s="672" t="str">
        <f t="shared" si="19"/>
        <v xml:space="preserve"> </v>
      </c>
      <c r="Q277" s="672" t="str">
        <f t="shared" si="17"/>
        <v xml:space="preserve"> </v>
      </c>
      <c r="R277" s="672" t="str">
        <f t="shared" si="18"/>
        <v xml:space="preserve"> </v>
      </c>
    </row>
    <row r="278" spans="1:18" x14ac:dyDescent="0.25">
      <c r="A278" s="673"/>
      <c r="B278" s="673"/>
      <c r="C278" s="673"/>
      <c r="D278" s="675"/>
      <c r="E278" s="668" t="str">
        <f t="shared" si="16"/>
        <v xml:space="preserve"> </v>
      </c>
      <c r="F278" s="676"/>
      <c r="G278" s="677"/>
      <c r="H278" s="677"/>
      <c r="I278" s="677"/>
      <c r="J278" s="678"/>
      <c r="K278" s="666"/>
      <c r="L278" s="666"/>
      <c r="M278" s="666"/>
      <c r="N278" s="666"/>
      <c r="O278" s="666"/>
      <c r="P278" s="672" t="str">
        <f t="shared" si="19"/>
        <v xml:space="preserve"> </v>
      </c>
      <c r="Q278" s="672" t="str">
        <f t="shared" si="17"/>
        <v xml:space="preserve"> </v>
      </c>
      <c r="R278" s="672" t="str">
        <f t="shared" si="18"/>
        <v xml:space="preserve"> </v>
      </c>
    </row>
    <row r="279" spans="1:18" x14ac:dyDescent="0.25">
      <c r="A279" s="673"/>
      <c r="B279" s="673"/>
      <c r="C279" s="673"/>
      <c r="D279" s="675"/>
      <c r="E279" s="668" t="str">
        <f t="shared" si="16"/>
        <v xml:space="preserve"> </v>
      </c>
      <c r="F279" s="676"/>
      <c r="G279" s="677"/>
      <c r="H279" s="677"/>
      <c r="I279" s="677"/>
      <c r="J279" s="678"/>
      <c r="K279" s="666"/>
      <c r="L279" s="666"/>
      <c r="M279" s="666"/>
      <c r="N279" s="666"/>
      <c r="O279" s="666"/>
      <c r="P279" s="672" t="str">
        <f t="shared" si="19"/>
        <v xml:space="preserve"> </v>
      </c>
      <c r="Q279" s="672" t="str">
        <f t="shared" si="17"/>
        <v xml:space="preserve"> </v>
      </c>
      <c r="R279" s="672" t="str">
        <f t="shared" si="18"/>
        <v xml:space="preserve"> </v>
      </c>
    </row>
    <row r="280" spans="1:18" x14ac:dyDescent="0.25">
      <c r="A280" s="673"/>
      <c r="B280" s="673"/>
      <c r="C280" s="673"/>
      <c r="D280" s="675"/>
      <c r="E280" s="668" t="str">
        <f t="shared" si="16"/>
        <v xml:space="preserve"> </v>
      </c>
      <c r="F280" s="676"/>
      <c r="G280" s="677"/>
      <c r="H280" s="677"/>
      <c r="I280" s="677"/>
      <c r="J280" s="678"/>
      <c r="K280" s="666"/>
      <c r="L280" s="666"/>
      <c r="M280" s="666"/>
      <c r="N280" s="666"/>
      <c r="O280" s="666"/>
      <c r="P280" s="672" t="str">
        <f t="shared" si="19"/>
        <v xml:space="preserve"> </v>
      </c>
      <c r="Q280" s="672" t="str">
        <f t="shared" si="17"/>
        <v xml:space="preserve"> </v>
      </c>
      <c r="R280" s="672" t="str">
        <f t="shared" si="18"/>
        <v xml:space="preserve"> </v>
      </c>
    </row>
    <row r="281" spans="1:18" x14ac:dyDescent="0.25">
      <c r="A281" s="673"/>
      <c r="B281" s="673"/>
      <c r="C281" s="673"/>
      <c r="D281" s="675"/>
      <c r="E281" s="668" t="str">
        <f t="shared" si="16"/>
        <v xml:space="preserve"> </v>
      </c>
      <c r="F281" s="676"/>
      <c r="G281" s="677"/>
      <c r="H281" s="677"/>
      <c r="I281" s="677"/>
      <c r="J281" s="678"/>
      <c r="K281" s="666"/>
      <c r="L281" s="666"/>
      <c r="M281" s="666"/>
      <c r="N281" s="666"/>
      <c r="O281" s="666"/>
      <c r="P281" s="672" t="str">
        <f t="shared" si="19"/>
        <v xml:space="preserve"> </v>
      </c>
      <c r="Q281" s="672" t="str">
        <f t="shared" si="17"/>
        <v xml:space="preserve"> </v>
      </c>
      <c r="R281" s="672" t="str">
        <f t="shared" si="18"/>
        <v xml:space="preserve"> </v>
      </c>
    </row>
    <row r="282" spans="1:18" x14ac:dyDescent="0.25">
      <c r="A282" s="673"/>
      <c r="B282" s="673"/>
      <c r="C282" s="673"/>
      <c r="D282" s="675"/>
      <c r="E282" s="668" t="str">
        <f t="shared" si="16"/>
        <v xml:space="preserve"> </v>
      </c>
      <c r="F282" s="676"/>
      <c r="G282" s="677"/>
      <c r="H282" s="677"/>
      <c r="I282" s="677"/>
      <c r="J282" s="678"/>
      <c r="K282" s="666"/>
      <c r="L282" s="666"/>
      <c r="M282" s="666"/>
      <c r="N282" s="666"/>
      <c r="O282" s="666"/>
      <c r="P282" s="672" t="str">
        <f t="shared" si="19"/>
        <v xml:space="preserve"> </v>
      </c>
      <c r="Q282" s="672" t="str">
        <f t="shared" si="17"/>
        <v xml:space="preserve"> </v>
      </c>
      <c r="R282" s="672" t="str">
        <f t="shared" si="18"/>
        <v xml:space="preserve"> </v>
      </c>
    </row>
    <row r="283" spans="1:18" x14ac:dyDescent="0.25">
      <c r="A283" s="673"/>
      <c r="B283" s="673"/>
      <c r="C283" s="673"/>
      <c r="D283" s="675"/>
      <c r="E283" s="668" t="str">
        <f t="shared" si="16"/>
        <v xml:space="preserve"> </v>
      </c>
      <c r="F283" s="676"/>
      <c r="G283" s="677"/>
      <c r="H283" s="677"/>
      <c r="I283" s="677"/>
      <c r="J283" s="678"/>
      <c r="K283" s="666"/>
      <c r="L283" s="666"/>
      <c r="M283" s="666"/>
      <c r="N283" s="666"/>
      <c r="O283" s="666"/>
      <c r="P283" s="672" t="str">
        <f t="shared" si="19"/>
        <v xml:space="preserve"> </v>
      </c>
      <c r="Q283" s="672" t="str">
        <f t="shared" si="17"/>
        <v xml:space="preserve"> </v>
      </c>
      <c r="R283" s="672" t="str">
        <f t="shared" si="18"/>
        <v xml:space="preserve"> </v>
      </c>
    </row>
    <row r="284" spans="1:18" x14ac:dyDescent="0.25">
      <c r="A284" s="673"/>
      <c r="B284" s="673"/>
      <c r="C284" s="673"/>
      <c r="D284" s="675"/>
      <c r="E284" s="668" t="str">
        <f t="shared" si="16"/>
        <v xml:space="preserve"> </v>
      </c>
      <c r="F284" s="676"/>
      <c r="G284" s="677"/>
      <c r="H284" s="677"/>
      <c r="I284" s="677"/>
      <c r="J284" s="678"/>
      <c r="K284" s="666"/>
      <c r="L284" s="666"/>
      <c r="M284" s="666"/>
      <c r="N284" s="666"/>
      <c r="O284" s="666"/>
      <c r="P284" s="672" t="str">
        <f t="shared" si="19"/>
        <v xml:space="preserve"> </v>
      </c>
      <c r="Q284" s="672" t="str">
        <f t="shared" si="17"/>
        <v xml:space="preserve"> </v>
      </c>
      <c r="R284" s="672" t="str">
        <f t="shared" si="18"/>
        <v xml:space="preserve"> </v>
      </c>
    </row>
    <row r="285" spans="1:18" x14ac:dyDescent="0.25">
      <c r="A285" s="673"/>
      <c r="B285" s="673"/>
      <c r="C285" s="673"/>
      <c r="D285" s="675"/>
      <c r="E285" s="668" t="str">
        <f t="shared" si="16"/>
        <v xml:space="preserve"> </v>
      </c>
      <c r="F285" s="676"/>
      <c r="G285" s="677"/>
      <c r="H285" s="677"/>
      <c r="I285" s="677"/>
      <c r="J285" s="678"/>
      <c r="K285" s="666"/>
      <c r="L285" s="666"/>
      <c r="M285" s="666"/>
      <c r="N285" s="666"/>
      <c r="O285" s="666"/>
      <c r="P285" s="672" t="str">
        <f t="shared" si="19"/>
        <v xml:space="preserve"> </v>
      </c>
      <c r="Q285" s="672" t="str">
        <f t="shared" si="17"/>
        <v xml:space="preserve"> </v>
      </c>
      <c r="R285" s="672" t="str">
        <f t="shared" si="18"/>
        <v xml:space="preserve"> </v>
      </c>
    </row>
    <row r="286" spans="1:18" x14ac:dyDescent="0.25">
      <c r="A286" s="673"/>
      <c r="B286" s="673"/>
      <c r="C286" s="673"/>
      <c r="D286" s="675"/>
      <c r="E286" s="668" t="str">
        <f t="shared" si="16"/>
        <v xml:space="preserve"> </v>
      </c>
      <c r="F286" s="676"/>
      <c r="G286" s="677"/>
      <c r="H286" s="677"/>
      <c r="I286" s="677"/>
      <c r="J286" s="678"/>
      <c r="K286" s="666"/>
      <c r="L286" s="666"/>
      <c r="M286" s="666"/>
      <c r="N286" s="666"/>
      <c r="O286" s="666"/>
      <c r="P286" s="672" t="str">
        <f t="shared" si="19"/>
        <v xml:space="preserve"> </v>
      </c>
      <c r="Q286" s="672" t="str">
        <f t="shared" si="17"/>
        <v xml:space="preserve"> </v>
      </c>
      <c r="R286" s="672" t="str">
        <f t="shared" si="18"/>
        <v xml:space="preserve"> </v>
      </c>
    </row>
    <row r="287" spans="1:18" x14ac:dyDescent="0.25">
      <c r="A287" s="673"/>
      <c r="B287" s="673"/>
      <c r="C287" s="673"/>
      <c r="D287" s="675"/>
      <c r="E287" s="668" t="str">
        <f t="shared" si="16"/>
        <v xml:space="preserve"> </v>
      </c>
      <c r="F287" s="676"/>
      <c r="G287" s="677"/>
      <c r="H287" s="677"/>
      <c r="I287" s="677"/>
      <c r="J287" s="678"/>
      <c r="K287" s="666"/>
      <c r="L287" s="666"/>
      <c r="M287" s="666"/>
      <c r="N287" s="666"/>
      <c r="O287" s="666"/>
      <c r="P287" s="672" t="str">
        <f t="shared" si="19"/>
        <v xml:space="preserve"> </v>
      </c>
      <c r="Q287" s="672" t="str">
        <f t="shared" si="17"/>
        <v xml:space="preserve"> </v>
      </c>
      <c r="R287" s="672" t="str">
        <f t="shared" si="18"/>
        <v xml:space="preserve"> </v>
      </c>
    </row>
    <row r="288" spans="1:18" x14ac:dyDescent="0.25">
      <c r="A288" s="673"/>
      <c r="B288" s="673"/>
      <c r="C288" s="673"/>
      <c r="D288" s="675"/>
      <c r="E288" s="668" t="str">
        <f t="shared" si="16"/>
        <v xml:space="preserve"> </v>
      </c>
      <c r="F288" s="676"/>
      <c r="G288" s="677"/>
      <c r="H288" s="677"/>
      <c r="I288" s="677"/>
      <c r="J288" s="678"/>
      <c r="K288" s="666"/>
      <c r="L288" s="666"/>
      <c r="M288" s="666"/>
      <c r="N288" s="666"/>
      <c r="O288" s="666"/>
      <c r="P288" s="672" t="str">
        <f t="shared" si="19"/>
        <v xml:space="preserve"> </v>
      </c>
      <c r="Q288" s="672" t="str">
        <f t="shared" si="17"/>
        <v xml:space="preserve"> </v>
      </c>
      <c r="R288" s="672" t="str">
        <f t="shared" si="18"/>
        <v xml:space="preserve"> </v>
      </c>
    </row>
    <row r="289" spans="1:18" x14ac:dyDescent="0.25">
      <c r="A289" s="673"/>
      <c r="B289" s="673"/>
      <c r="C289" s="673"/>
      <c r="D289" s="675"/>
      <c r="E289" s="668" t="str">
        <f t="shared" si="16"/>
        <v xml:space="preserve"> </v>
      </c>
      <c r="F289" s="676"/>
      <c r="G289" s="677"/>
      <c r="H289" s="677"/>
      <c r="I289" s="677"/>
      <c r="J289" s="678"/>
      <c r="K289" s="666"/>
      <c r="L289" s="666"/>
      <c r="M289" s="666"/>
      <c r="N289" s="666"/>
      <c r="O289" s="666"/>
      <c r="P289" s="672" t="str">
        <f t="shared" si="19"/>
        <v xml:space="preserve"> </v>
      </c>
      <c r="Q289" s="672" t="str">
        <f t="shared" si="17"/>
        <v xml:space="preserve"> </v>
      </c>
      <c r="R289" s="672" t="str">
        <f t="shared" si="18"/>
        <v xml:space="preserve"> </v>
      </c>
    </row>
    <row r="290" spans="1:18" x14ac:dyDescent="0.25">
      <c r="A290" s="673"/>
      <c r="B290" s="673"/>
      <c r="C290" s="673"/>
      <c r="D290" s="675"/>
      <c r="E290" s="668" t="str">
        <f t="shared" si="16"/>
        <v xml:space="preserve"> </v>
      </c>
      <c r="F290" s="676"/>
      <c r="G290" s="677"/>
      <c r="H290" s="677"/>
      <c r="I290" s="677"/>
      <c r="J290" s="678"/>
      <c r="K290" s="666"/>
      <c r="L290" s="666"/>
      <c r="M290" s="666"/>
      <c r="N290" s="666"/>
      <c r="O290" s="666"/>
      <c r="P290" s="672" t="str">
        <f t="shared" si="19"/>
        <v xml:space="preserve"> </v>
      </c>
      <c r="Q290" s="672" t="str">
        <f t="shared" si="17"/>
        <v xml:space="preserve"> </v>
      </c>
      <c r="R290" s="672" t="str">
        <f t="shared" si="18"/>
        <v xml:space="preserve"> </v>
      </c>
    </row>
    <row r="291" spans="1:18" x14ac:dyDescent="0.25">
      <c r="A291" s="673"/>
      <c r="B291" s="673"/>
      <c r="C291" s="673"/>
      <c r="D291" s="675"/>
      <c r="E291" s="668" t="str">
        <f t="shared" si="16"/>
        <v xml:space="preserve"> </v>
      </c>
      <c r="F291" s="676"/>
      <c r="G291" s="677"/>
      <c r="H291" s="677"/>
      <c r="I291" s="677"/>
      <c r="J291" s="678"/>
      <c r="K291" s="666"/>
      <c r="L291" s="666"/>
      <c r="M291" s="666"/>
      <c r="N291" s="666"/>
      <c r="O291" s="666"/>
      <c r="P291" s="672" t="str">
        <f t="shared" si="19"/>
        <v xml:space="preserve"> </v>
      </c>
      <c r="Q291" s="672" t="str">
        <f t="shared" si="17"/>
        <v xml:space="preserve"> </v>
      </c>
      <c r="R291" s="672" t="str">
        <f t="shared" si="18"/>
        <v xml:space="preserve"> </v>
      </c>
    </row>
    <row r="292" spans="1:18" x14ac:dyDescent="0.25">
      <c r="A292" s="673"/>
      <c r="B292" s="673"/>
      <c r="C292" s="673"/>
      <c r="D292" s="675"/>
      <c r="E292" s="668" t="str">
        <f t="shared" si="16"/>
        <v xml:space="preserve"> </v>
      </c>
      <c r="F292" s="676"/>
      <c r="G292" s="677"/>
      <c r="H292" s="677"/>
      <c r="I292" s="677"/>
      <c r="J292" s="678"/>
      <c r="K292" s="666"/>
      <c r="L292" s="666"/>
      <c r="M292" s="666"/>
      <c r="N292" s="666"/>
      <c r="O292" s="666"/>
      <c r="P292" s="672" t="str">
        <f t="shared" si="19"/>
        <v xml:space="preserve"> </v>
      </c>
      <c r="Q292" s="672" t="str">
        <f t="shared" si="17"/>
        <v xml:space="preserve"> </v>
      </c>
      <c r="R292" s="672" t="str">
        <f t="shared" si="18"/>
        <v xml:space="preserve"> </v>
      </c>
    </row>
    <row r="293" spans="1:18" x14ac:dyDescent="0.25">
      <c r="A293" s="673"/>
      <c r="B293" s="673"/>
      <c r="C293" s="673"/>
      <c r="D293" s="675"/>
      <c r="E293" s="668" t="str">
        <f t="shared" si="16"/>
        <v xml:space="preserve"> </v>
      </c>
      <c r="F293" s="676"/>
      <c r="G293" s="677"/>
      <c r="H293" s="677"/>
      <c r="I293" s="677"/>
      <c r="J293" s="678"/>
      <c r="K293" s="666"/>
      <c r="L293" s="666"/>
      <c r="M293" s="666"/>
      <c r="N293" s="666"/>
      <c r="O293" s="666"/>
      <c r="P293" s="672" t="str">
        <f t="shared" si="19"/>
        <v xml:space="preserve"> </v>
      </c>
      <c r="Q293" s="672" t="str">
        <f t="shared" si="17"/>
        <v xml:space="preserve"> </v>
      </c>
      <c r="R293" s="672" t="str">
        <f t="shared" si="18"/>
        <v xml:space="preserve"> </v>
      </c>
    </row>
    <row r="294" spans="1:18" x14ac:dyDescent="0.25">
      <c r="A294" s="673"/>
      <c r="B294" s="673"/>
      <c r="C294" s="673"/>
      <c r="D294" s="675"/>
      <c r="E294" s="668" t="str">
        <f t="shared" si="16"/>
        <v xml:space="preserve"> </v>
      </c>
      <c r="F294" s="676"/>
      <c r="G294" s="677"/>
      <c r="H294" s="677"/>
      <c r="I294" s="677"/>
      <c r="J294" s="678"/>
      <c r="K294" s="666"/>
      <c r="L294" s="666"/>
      <c r="M294" s="666"/>
      <c r="N294" s="666"/>
      <c r="O294" s="666"/>
      <c r="P294" s="672" t="str">
        <f t="shared" si="19"/>
        <v xml:space="preserve"> </v>
      </c>
      <c r="Q294" s="672" t="str">
        <f t="shared" si="17"/>
        <v xml:space="preserve"> </v>
      </c>
      <c r="R294" s="672" t="str">
        <f t="shared" si="18"/>
        <v xml:space="preserve"> </v>
      </c>
    </row>
    <row r="295" spans="1:18" x14ac:dyDescent="0.25">
      <c r="A295" s="673"/>
      <c r="B295" s="673"/>
      <c r="C295" s="673"/>
      <c r="D295" s="675"/>
      <c r="E295" s="668" t="str">
        <f t="shared" si="16"/>
        <v xml:space="preserve"> </v>
      </c>
      <c r="F295" s="676"/>
      <c r="G295" s="677"/>
      <c r="H295" s="677"/>
      <c r="I295" s="677"/>
      <c r="J295" s="678"/>
      <c r="K295" s="666"/>
      <c r="L295" s="666"/>
      <c r="M295" s="666"/>
      <c r="N295" s="666"/>
      <c r="O295" s="666"/>
      <c r="P295" s="672" t="str">
        <f t="shared" si="19"/>
        <v xml:space="preserve"> </v>
      </c>
      <c r="Q295" s="672" t="str">
        <f t="shared" si="17"/>
        <v xml:space="preserve"> </v>
      </c>
      <c r="R295" s="672" t="str">
        <f t="shared" si="18"/>
        <v xml:space="preserve"> </v>
      </c>
    </row>
    <row r="296" spans="1:18" x14ac:dyDescent="0.25">
      <c r="A296" s="673"/>
      <c r="B296" s="673"/>
      <c r="C296" s="673"/>
      <c r="D296" s="675"/>
      <c r="E296" s="668" t="str">
        <f t="shared" si="16"/>
        <v xml:space="preserve"> </v>
      </c>
      <c r="F296" s="676"/>
      <c r="G296" s="677"/>
      <c r="H296" s="677"/>
      <c r="I296" s="677"/>
      <c r="J296" s="678"/>
      <c r="K296" s="666"/>
      <c r="L296" s="666"/>
      <c r="M296" s="666"/>
      <c r="N296" s="666"/>
      <c r="O296" s="666"/>
      <c r="P296" s="672" t="str">
        <f t="shared" si="19"/>
        <v xml:space="preserve"> </v>
      </c>
      <c r="Q296" s="672" t="str">
        <f t="shared" si="17"/>
        <v xml:space="preserve"> </v>
      </c>
      <c r="R296" s="672" t="str">
        <f t="shared" si="18"/>
        <v xml:space="preserve"> </v>
      </c>
    </row>
    <row r="297" spans="1:18" x14ac:dyDescent="0.25">
      <c r="A297" s="673"/>
      <c r="B297" s="673"/>
      <c r="C297" s="673"/>
      <c r="D297" s="675"/>
      <c r="E297" s="668" t="str">
        <f t="shared" si="16"/>
        <v xml:space="preserve"> </v>
      </c>
      <c r="F297" s="676"/>
      <c r="G297" s="677"/>
      <c r="H297" s="677"/>
      <c r="I297" s="677"/>
      <c r="J297" s="678"/>
      <c r="K297" s="666"/>
      <c r="L297" s="666"/>
      <c r="M297" s="666"/>
      <c r="N297" s="666"/>
      <c r="O297" s="666"/>
      <c r="P297" s="672" t="str">
        <f t="shared" si="19"/>
        <v xml:space="preserve"> </v>
      </c>
      <c r="Q297" s="672" t="str">
        <f t="shared" si="17"/>
        <v xml:space="preserve"> </v>
      </c>
      <c r="R297" s="672" t="str">
        <f t="shared" si="18"/>
        <v xml:space="preserve"> </v>
      </c>
    </row>
    <row r="298" spans="1:18" x14ac:dyDescent="0.25">
      <c r="A298" s="673"/>
      <c r="B298" s="673"/>
      <c r="C298" s="673"/>
      <c r="D298" s="675"/>
      <c r="E298" s="668" t="str">
        <f t="shared" si="16"/>
        <v xml:space="preserve"> </v>
      </c>
      <c r="F298" s="676"/>
      <c r="G298" s="677"/>
      <c r="H298" s="677"/>
      <c r="I298" s="677"/>
      <c r="J298" s="678"/>
      <c r="K298" s="666"/>
      <c r="L298" s="666"/>
      <c r="M298" s="666"/>
      <c r="N298" s="666"/>
      <c r="O298" s="666"/>
      <c r="P298" s="672" t="str">
        <f t="shared" si="19"/>
        <v xml:space="preserve"> </v>
      </c>
      <c r="Q298" s="672" t="str">
        <f t="shared" si="17"/>
        <v xml:space="preserve"> </v>
      </c>
      <c r="R298" s="672" t="str">
        <f t="shared" si="18"/>
        <v xml:space="preserve"> </v>
      </c>
    </row>
    <row r="299" spans="1:18" x14ac:dyDescent="0.25">
      <c r="A299" s="673"/>
      <c r="B299" s="673"/>
      <c r="C299" s="673"/>
      <c r="D299" s="675"/>
      <c r="E299" s="668" t="str">
        <f t="shared" si="16"/>
        <v xml:space="preserve"> </v>
      </c>
      <c r="F299" s="676"/>
      <c r="G299" s="677"/>
      <c r="H299" s="677"/>
      <c r="I299" s="677"/>
      <c r="J299" s="678"/>
      <c r="K299" s="666"/>
      <c r="L299" s="666"/>
      <c r="M299" s="666"/>
      <c r="N299" s="666"/>
      <c r="O299" s="666"/>
      <c r="P299" s="672" t="str">
        <f t="shared" si="19"/>
        <v xml:space="preserve"> </v>
      </c>
      <c r="Q299" s="672" t="str">
        <f t="shared" si="17"/>
        <v xml:space="preserve"> </v>
      </c>
      <c r="R299" s="672" t="str">
        <f t="shared" si="18"/>
        <v xml:space="preserve"> </v>
      </c>
    </row>
    <row r="300" spans="1:18" x14ac:dyDescent="0.25">
      <c r="A300" s="673"/>
      <c r="B300" s="673"/>
      <c r="C300" s="673"/>
      <c r="D300" s="675"/>
      <c r="E300" s="668" t="str">
        <f t="shared" si="16"/>
        <v xml:space="preserve"> </v>
      </c>
      <c r="F300" s="676"/>
      <c r="G300" s="677"/>
      <c r="H300" s="677"/>
      <c r="I300" s="677"/>
      <c r="J300" s="678"/>
      <c r="K300" s="666"/>
      <c r="L300" s="666"/>
      <c r="M300" s="666"/>
      <c r="N300" s="666"/>
      <c r="O300" s="666"/>
      <c r="P300" s="672" t="str">
        <f t="shared" si="19"/>
        <v xml:space="preserve"> </v>
      </c>
      <c r="Q300" s="672" t="str">
        <f t="shared" si="17"/>
        <v xml:space="preserve"> </v>
      </c>
      <c r="R300" s="672" t="str">
        <f t="shared" si="18"/>
        <v xml:space="preserve"> </v>
      </c>
    </row>
    <row r="301" spans="1:18" x14ac:dyDescent="0.25">
      <c r="A301" s="673"/>
      <c r="B301" s="673"/>
      <c r="C301" s="673"/>
      <c r="D301" s="675"/>
      <c r="E301" s="668" t="str">
        <f t="shared" si="16"/>
        <v xml:space="preserve"> </v>
      </c>
      <c r="F301" s="676"/>
      <c r="G301" s="677"/>
      <c r="H301" s="677"/>
      <c r="I301" s="677"/>
      <c r="J301" s="678"/>
      <c r="K301" s="666"/>
      <c r="L301" s="666"/>
      <c r="M301" s="666"/>
      <c r="N301" s="666"/>
      <c r="O301" s="666"/>
      <c r="P301" s="672" t="str">
        <f t="shared" si="19"/>
        <v xml:space="preserve"> </v>
      </c>
      <c r="Q301" s="672" t="str">
        <f t="shared" si="17"/>
        <v xml:space="preserve"> </v>
      </c>
      <c r="R301" s="672" t="str">
        <f t="shared" si="18"/>
        <v xml:space="preserve"> </v>
      </c>
    </row>
    <row r="302" spans="1:18" x14ac:dyDescent="0.25">
      <c r="A302" s="673"/>
      <c r="B302" s="673"/>
      <c r="C302" s="673"/>
      <c r="D302" s="675"/>
      <c r="E302" s="668" t="str">
        <f t="shared" si="16"/>
        <v xml:space="preserve"> </v>
      </c>
      <c r="F302" s="676"/>
      <c r="G302" s="677"/>
      <c r="H302" s="677"/>
      <c r="I302" s="677"/>
      <c r="J302" s="678"/>
      <c r="K302" s="666"/>
      <c r="L302" s="666"/>
      <c r="M302" s="666"/>
      <c r="N302" s="666"/>
      <c r="O302" s="666"/>
      <c r="P302" s="672" t="str">
        <f t="shared" si="19"/>
        <v xml:space="preserve"> </v>
      </c>
      <c r="Q302" s="672" t="str">
        <f t="shared" si="17"/>
        <v xml:space="preserve"> </v>
      </c>
      <c r="R302" s="672" t="str">
        <f t="shared" si="18"/>
        <v xml:space="preserve"> </v>
      </c>
    </row>
    <row r="303" spans="1:18" x14ac:dyDescent="0.25">
      <c r="A303" s="673"/>
      <c r="B303" s="673"/>
      <c r="C303" s="673"/>
      <c r="D303" s="675"/>
      <c r="E303" s="668" t="str">
        <f t="shared" si="16"/>
        <v xml:space="preserve"> </v>
      </c>
      <c r="F303" s="676"/>
      <c r="G303" s="677"/>
      <c r="H303" s="677"/>
      <c r="I303" s="677"/>
      <c r="J303" s="678"/>
      <c r="K303" s="666"/>
      <c r="L303" s="666"/>
      <c r="M303" s="666"/>
      <c r="N303" s="666"/>
      <c r="O303" s="666"/>
      <c r="P303" s="672" t="str">
        <f t="shared" si="19"/>
        <v xml:space="preserve"> </v>
      </c>
      <c r="Q303" s="672" t="str">
        <f t="shared" si="17"/>
        <v xml:space="preserve"> </v>
      </c>
      <c r="R303" s="672" t="str">
        <f t="shared" si="18"/>
        <v xml:space="preserve"> </v>
      </c>
    </row>
    <row r="304" spans="1:18" x14ac:dyDescent="0.25">
      <c r="A304" s="673"/>
      <c r="B304" s="673"/>
      <c r="C304" s="673"/>
      <c r="D304" s="675"/>
      <c r="E304" s="668" t="str">
        <f t="shared" si="16"/>
        <v xml:space="preserve"> </v>
      </c>
      <c r="F304" s="676"/>
      <c r="G304" s="677"/>
      <c r="H304" s="677"/>
      <c r="I304" s="677"/>
      <c r="J304" s="678"/>
      <c r="K304" s="666"/>
      <c r="L304" s="666"/>
      <c r="M304" s="666"/>
      <c r="N304" s="666"/>
      <c r="O304" s="666"/>
      <c r="P304" s="672" t="str">
        <f t="shared" si="19"/>
        <v xml:space="preserve"> </v>
      </c>
      <c r="Q304" s="672" t="str">
        <f t="shared" si="17"/>
        <v xml:space="preserve"> </v>
      </c>
      <c r="R304" s="672" t="str">
        <f t="shared" si="18"/>
        <v xml:space="preserve"> </v>
      </c>
    </row>
    <row r="305" spans="1:18" x14ac:dyDescent="0.25">
      <c r="A305" s="673"/>
      <c r="B305" s="673"/>
      <c r="C305" s="673"/>
      <c r="D305" s="675"/>
      <c r="E305" s="668" t="str">
        <f t="shared" si="16"/>
        <v xml:space="preserve"> </v>
      </c>
      <c r="F305" s="676"/>
      <c r="G305" s="677"/>
      <c r="H305" s="677"/>
      <c r="I305" s="677"/>
      <c r="J305" s="678"/>
      <c r="K305" s="666"/>
      <c r="L305" s="666"/>
      <c r="M305" s="666"/>
      <c r="N305" s="666"/>
      <c r="O305" s="666"/>
      <c r="P305" s="672" t="str">
        <f t="shared" si="19"/>
        <v xml:space="preserve"> </v>
      </c>
      <c r="Q305" s="672" t="str">
        <f t="shared" si="17"/>
        <v xml:space="preserve"> </v>
      </c>
      <c r="R305" s="672" t="str">
        <f t="shared" si="18"/>
        <v xml:space="preserve"> </v>
      </c>
    </row>
    <row r="306" spans="1:18" x14ac:dyDescent="0.25">
      <c r="A306" s="673"/>
      <c r="B306" s="673"/>
      <c r="C306" s="673"/>
      <c r="D306" s="675"/>
      <c r="E306" s="668" t="str">
        <f t="shared" si="16"/>
        <v xml:space="preserve"> </v>
      </c>
      <c r="F306" s="676"/>
      <c r="G306" s="677"/>
      <c r="H306" s="677"/>
      <c r="I306" s="677"/>
      <c r="J306" s="678"/>
      <c r="K306" s="666"/>
      <c r="L306" s="666"/>
      <c r="M306" s="666"/>
      <c r="N306" s="666"/>
      <c r="O306" s="666"/>
      <c r="P306" s="672" t="str">
        <f t="shared" si="19"/>
        <v xml:space="preserve"> </v>
      </c>
      <c r="Q306" s="672" t="str">
        <f t="shared" si="17"/>
        <v xml:space="preserve"> </v>
      </c>
      <c r="R306" s="672" t="str">
        <f t="shared" si="18"/>
        <v xml:space="preserve"> </v>
      </c>
    </row>
    <row r="307" spans="1:18" x14ac:dyDescent="0.25">
      <c r="A307" s="673"/>
      <c r="B307" s="673"/>
      <c r="C307" s="673"/>
      <c r="D307" s="675"/>
      <c r="E307" s="668" t="str">
        <f t="shared" si="16"/>
        <v xml:space="preserve"> </v>
      </c>
      <c r="F307" s="676"/>
      <c r="G307" s="677"/>
      <c r="H307" s="677"/>
      <c r="I307" s="677"/>
      <c r="J307" s="678"/>
      <c r="K307" s="666"/>
      <c r="L307" s="666"/>
      <c r="M307" s="666"/>
      <c r="N307" s="666"/>
      <c r="O307" s="666"/>
      <c r="P307" s="672" t="str">
        <f t="shared" si="19"/>
        <v xml:space="preserve"> </v>
      </c>
      <c r="Q307" s="672" t="str">
        <f t="shared" si="17"/>
        <v xml:space="preserve"> </v>
      </c>
      <c r="R307" s="672" t="str">
        <f t="shared" si="18"/>
        <v xml:space="preserve"> </v>
      </c>
    </row>
    <row r="308" spans="1:18" x14ac:dyDescent="0.25">
      <c r="A308" s="673"/>
      <c r="B308" s="673"/>
      <c r="C308" s="673"/>
      <c r="D308" s="675"/>
      <c r="E308" s="668" t="str">
        <f t="shared" si="16"/>
        <v xml:space="preserve"> </v>
      </c>
      <c r="F308" s="676"/>
      <c r="G308" s="677"/>
      <c r="H308" s="677"/>
      <c r="I308" s="677"/>
      <c r="J308" s="678"/>
      <c r="K308" s="666"/>
      <c r="L308" s="666"/>
      <c r="M308" s="666"/>
      <c r="N308" s="666"/>
      <c r="O308" s="666"/>
      <c r="P308" s="672" t="str">
        <f t="shared" si="19"/>
        <v xml:space="preserve"> </v>
      </c>
      <c r="Q308" s="672" t="str">
        <f t="shared" si="17"/>
        <v xml:space="preserve"> </v>
      </c>
      <c r="R308" s="672" t="str">
        <f t="shared" si="18"/>
        <v xml:space="preserve"> </v>
      </c>
    </row>
    <row r="309" spans="1:18" x14ac:dyDescent="0.25">
      <c r="A309" s="673"/>
      <c r="B309" s="673"/>
      <c r="C309" s="673"/>
      <c r="D309" s="675"/>
      <c r="E309" s="668" t="str">
        <f t="shared" si="16"/>
        <v xml:space="preserve"> </v>
      </c>
      <c r="F309" s="676"/>
      <c r="G309" s="677"/>
      <c r="H309" s="677"/>
      <c r="I309" s="677"/>
      <c r="J309" s="678"/>
      <c r="K309" s="666"/>
      <c r="L309" s="666"/>
      <c r="M309" s="666"/>
      <c r="N309" s="666"/>
      <c r="O309" s="666"/>
      <c r="P309" s="672" t="str">
        <f t="shared" si="19"/>
        <v xml:space="preserve"> </v>
      </c>
      <c r="Q309" s="672" t="str">
        <f t="shared" si="17"/>
        <v xml:space="preserve"> </v>
      </c>
      <c r="R309" s="672" t="str">
        <f t="shared" si="18"/>
        <v xml:space="preserve"> </v>
      </c>
    </row>
    <row r="310" spans="1:18" x14ac:dyDescent="0.25">
      <c r="A310" s="673"/>
      <c r="B310" s="673"/>
      <c r="C310" s="673"/>
      <c r="D310" s="675"/>
      <c r="E310" s="668" t="str">
        <f t="shared" si="16"/>
        <v xml:space="preserve"> </v>
      </c>
      <c r="F310" s="676"/>
      <c r="G310" s="677"/>
      <c r="H310" s="677"/>
      <c r="I310" s="677"/>
      <c r="J310" s="678"/>
      <c r="K310" s="666"/>
      <c r="L310" s="666"/>
      <c r="M310" s="666"/>
      <c r="N310" s="666"/>
      <c r="O310" s="666"/>
      <c r="P310" s="672" t="str">
        <f t="shared" si="19"/>
        <v xml:space="preserve"> </v>
      </c>
      <c r="Q310" s="672" t="str">
        <f t="shared" si="17"/>
        <v xml:space="preserve"> </v>
      </c>
      <c r="R310" s="672" t="str">
        <f t="shared" si="18"/>
        <v xml:space="preserve"> </v>
      </c>
    </row>
    <row r="311" spans="1:18" x14ac:dyDescent="0.25">
      <c r="A311" s="673"/>
      <c r="B311" s="673"/>
      <c r="C311" s="673"/>
      <c r="D311" s="675"/>
      <c r="E311" s="668" t="str">
        <f t="shared" si="16"/>
        <v xml:space="preserve"> </v>
      </c>
      <c r="F311" s="676"/>
      <c r="G311" s="677"/>
      <c r="H311" s="677"/>
      <c r="I311" s="677"/>
      <c r="J311" s="678"/>
      <c r="K311" s="666"/>
      <c r="L311" s="666"/>
      <c r="M311" s="666"/>
      <c r="N311" s="666"/>
      <c r="O311" s="666"/>
      <c r="P311" s="672" t="str">
        <f t="shared" si="19"/>
        <v xml:space="preserve"> </v>
      </c>
      <c r="Q311" s="672" t="str">
        <f t="shared" si="17"/>
        <v xml:space="preserve"> </v>
      </c>
      <c r="R311" s="672" t="str">
        <f t="shared" si="18"/>
        <v xml:space="preserve"> </v>
      </c>
    </row>
    <row r="312" spans="1:18" x14ac:dyDescent="0.25">
      <c r="A312" s="673"/>
      <c r="B312" s="673"/>
      <c r="C312" s="673"/>
      <c r="D312" s="675"/>
      <c r="E312" s="668" t="str">
        <f t="shared" ref="E312:E375" si="20">IFERROR(G312/J312," ")</f>
        <v xml:space="preserve"> </v>
      </c>
      <c r="F312" s="676"/>
      <c r="G312" s="677"/>
      <c r="H312" s="677"/>
      <c r="I312" s="677"/>
      <c r="J312" s="678"/>
      <c r="K312" s="666"/>
      <c r="L312" s="666"/>
      <c r="M312" s="666"/>
      <c r="N312" s="666"/>
      <c r="O312" s="666"/>
      <c r="P312" s="672" t="str">
        <f t="shared" si="19"/>
        <v xml:space="preserve"> </v>
      </c>
      <c r="Q312" s="672" t="str">
        <f t="shared" ref="Q312:Q375" si="21">IFERROR(P312/J312," ")</f>
        <v xml:space="preserve"> </v>
      </c>
      <c r="R312" s="672" t="str">
        <f t="shared" ref="R312:R375" si="22">IFERROR(P312/G312," ")</f>
        <v xml:space="preserve"> </v>
      </c>
    </row>
    <row r="313" spans="1:18" x14ac:dyDescent="0.25">
      <c r="A313" s="673"/>
      <c r="B313" s="673"/>
      <c r="C313" s="673"/>
      <c r="D313" s="675"/>
      <c r="E313" s="668" t="str">
        <f t="shared" si="20"/>
        <v xml:space="preserve"> </v>
      </c>
      <c r="F313" s="676"/>
      <c r="G313" s="677"/>
      <c r="H313" s="677"/>
      <c r="I313" s="677"/>
      <c r="J313" s="678"/>
      <c r="K313" s="666"/>
      <c r="L313" s="666"/>
      <c r="M313" s="666"/>
      <c r="N313" s="666"/>
      <c r="O313" s="666"/>
      <c r="P313" s="672" t="str">
        <f t="shared" si="19"/>
        <v xml:space="preserve"> </v>
      </c>
      <c r="Q313" s="672" t="str">
        <f t="shared" si="21"/>
        <v xml:space="preserve"> </v>
      </c>
      <c r="R313" s="672" t="str">
        <f t="shared" si="22"/>
        <v xml:space="preserve"> </v>
      </c>
    </row>
    <row r="314" spans="1:18" x14ac:dyDescent="0.25">
      <c r="A314" s="673"/>
      <c r="B314" s="673"/>
      <c r="C314" s="673"/>
      <c r="D314" s="675"/>
      <c r="E314" s="668" t="str">
        <f t="shared" si="20"/>
        <v xml:space="preserve"> </v>
      </c>
      <c r="F314" s="676"/>
      <c r="G314" s="677"/>
      <c r="H314" s="677"/>
      <c r="I314" s="677"/>
      <c r="J314" s="678"/>
      <c r="K314" s="666"/>
      <c r="L314" s="666"/>
      <c r="M314" s="666"/>
      <c r="N314" s="666"/>
      <c r="O314" s="666"/>
      <c r="P314" s="672" t="str">
        <f t="shared" si="19"/>
        <v xml:space="preserve"> </v>
      </c>
      <c r="Q314" s="672" t="str">
        <f t="shared" si="21"/>
        <v xml:space="preserve"> </v>
      </c>
      <c r="R314" s="672" t="str">
        <f t="shared" si="22"/>
        <v xml:space="preserve"> </v>
      </c>
    </row>
    <row r="315" spans="1:18" x14ac:dyDescent="0.25">
      <c r="A315" s="673"/>
      <c r="B315" s="673"/>
      <c r="C315" s="673"/>
      <c r="D315" s="675"/>
      <c r="E315" s="668" t="str">
        <f t="shared" si="20"/>
        <v xml:space="preserve"> </v>
      </c>
      <c r="F315" s="676"/>
      <c r="G315" s="677"/>
      <c r="H315" s="677"/>
      <c r="I315" s="677"/>
      <c r="J315" s="678"/>
      <c r="K315" s="666"/>
      <c r="L315" s="666"/>
      <c r="M315" s="666"/>
      <c r="N315" s="666"/>
      <c r="O315" s="666"/>
      <c r="P315" s="672" t="str">
        <f t="shared" si="19"/>
        <v xml:space="preserve"> </v>
      </c>
      <c r="Q315" s="672" t="str">
        <f t="shared" si="21"/>
        <v xml:space="preserve"> </v>
      </c>
      <c r="R315" s="672" t="str">
        <f t="shared" si="22"/>
        <v xml:space="preserve"> </v>
      </c>
    </row>
    <row r="316" spans="1:18" x14ac:dyDescent="0.25">
      <c r="A316" s="673"/>
      <c r="B316" s="673"/>
      <c r="C316" s="673"/>
      <c r="D316" s="675"/>
      <c r="E316" s="668" t="str">
        <f t="shared" si="20"/>
        <v xml:space="preserve"> </v>
      </c>
      <c r="F316" s="676"/>
      <c r="G316" s="677"/>
      <c r="H316" s="677"/>
      <c r="I316" s="677"/>
      <c r="J316" s="678"/>
      <c r="K316" s="666"/>
      <c r="L316" s="666"/>
      <c r="M316" s="666"/>
      <c r="N316" s="666"/>
      <c r="O316" s="666"/>
      <c r="P316" s="672" t="str">
        <f t="shared" si="19"/>
        <v xml:space="preserve"> </v>
      </c>
      <c r="Q316" s="672" t="str">
        <f t="shared" si="21"/>
        <v xml:space="preserve"> </v>
      </c>
      <c r="R316" s="672" t="str">
        <f t="shared" si="22"/>
        <v xml:space="preserve"> </v>
      </c>
    </row>
    <row r="317" spans="1:18" x14ac:dyDescent="0.25">
      <c r="A317" s="673"/>
      <c r="B317" s="673"/>
      <c r="C317" s="673"/>
      <c r="D317" s="675"/>
      <c r="E317" s="668" t="str">
        <f t="shared" si="20"/>
        <v xml:space="preserve"> </v>
      </c>
      <c r="F317" s="676"/>
      <c r="G317" s="677"/>
      <c r="H317" s="677"/>
      <c r="I317" s="677"/>
      <c r="J317" s="678"/>
      <c r="K317" s="666"/>
      <c r="L317" s="666"/>
      <c r="M317" s="666"/>
      <c r="N317" s="666"/>
      <c r="O317" s="666"/>
      <c r="P317" s="672" t="str">
        <f t="shared" si="19"/>
        <v xml:space="preserve"> </v>
      </c>
      <c r="Q317" s="672" t="str">
        <f t="shared" si="21"/>
        <v xml:space="preserve"> </v>
      </c>
      <c r="R317" s="672" t="str">
        <f t="shared" si="22"/>
        <v xml:space="preserve"> </v>
      </c>
    </row>
    <row r="318" spans="1:18" x14ac:dyDescent="0.25">
      <c r="A318" s="673"/>
      <c r="B318" s="673"/>
      <c r="C318" s="673"/>
      <c r="D318" s="675"/>
      <c r="E318" s="668" t="str">
        <f t="shared" si="20"/>
        <v xml:space="preserve"> </v>
      </c>
      <c r="F318" s="676"/>
      <c r="G318" s="677"/>
      <c r="H318" s="677"/>
      <c r="I318" s="677"/>
      <c r="J318" s="678"/>
      <c r="K318" s="666"/>
      <c r="L318" s="666"/>
      <c r="M318" s="666"/>
      <c r="N318" s="666"/>
      <c r="O318" s="666"/>
      <c r="P318" s="672" t="str">
        <f t="shared" si="19"/>
        <v xml:space="preserve"> </v>
      </c>
      <c r="Q318" s="672" t="str">
        <f t="shared" si="21"/>
        <v xml:space="preserve"> </v>
      </c>
      <c r="R318" s="672" t="str">
        <f t="shared" si="22"/>
        <v xml:space="preserve"> </v>
      </c>
    </row>
    <row r="319" spans="1:18" x14ac:dyDescent="0.25">
      <c r="A319" s="673"/>
      <c r="B319" s="673"/>
      <c r="C319" s="673"/>
      <c r="D319" s="675"/>
      <c r="E319" s="668" t="str">
        <f t="shared" si="20"/>
        <v xml:space="preserve"> </v>
      </c>
      <c r="F319" s="676"/>
      <c r="G319" s="677"/>
      <c r="H319" s="677"/>
      <c r="I319" s="677"/>
      <c r="J319" s="678"/>
      <c r="K319" s="666"/>
      <c r="L319" s="666"/>
      <c r="M319" s="666"/>
      <c r="N319" s="666"/>
      <c r="O319" s="666"/>
      <c r="P319" s="672" t="str">
        <f t="shared" si="19"/>
        <v xml:space="preserve"> </v>
      </c>
      <c r="Q319" s="672" t="str">
        <f t="shared" si="21"/>
        <v xml:space="preserve"> </v>
      </c>
      <c r="R319" s="672" t="str">
        <f t="shared" si="22"/>
        <v xml:space="preserve"> </v>
      </c>
    </row>
    <row r="320" spans="1:18" x14ac:dyDescent="0.25">
      <c r="A320" s="673"/>
      <c r="B320" s="673"/>
      <c r="C320" s="673"/>
      <c r="D320" s="675"/>
      <c r="E320" s="668" t="str">
        <f t="shared" si="20"/>
        <v xml:space="preserve"> </v>
      </c>
      <c r="F320" s="676"/>
      <c r="G320" s="677"/>
      <c r="H320" s="677"/>
      <c r="I320" s="677"/>
      <c r="J320" s="678"/>
      <c r="K320" s="666"/>
      <c r="L320" s="666"/>
      <c r="M320" s="666"/>
      <c r="N320" s="666"/>
      <c r="O320" s="666"/>
      <c r="P320" s="672" t="str">
        <f t="shared" si="19"/>
        <v xml:space="preserve"> </v>
      </c>
      <c r="Q320" s="672" t="str">
        <f t="shared" si="21"/>
        <v xml:space="preserve"> </v>
      </c>
      <c r="R320" s="672" t="str">
        <f t="shared" si="22"/>
        <v xml:space="preserve"> </v>
      </c>
    </row>
    <row r="321" spans="1:18" x14ac:dyDescent="0.25">
      <c r="A321" s="673"/>
      <c r="B321" s="673"/>
      <c r="C321" s="673"/>
      <c r="D321" s="675"/>
      <c r="E321" s="668" t="str">
        <f t="shared" si="20"/>
        <v xml:space="preserve"> </v>
      </c>
      <c r="F321" s="676"/>
      <c r="G321" s="677"/>
      <c r="H321" s="677"/>
      <c r="I321" s="677"/>
      <c r="J321" s="678"/>
      <c r="K321" s="666"/>
      <c r="L321" s="666"/>
      <c r="M321" s="666"/>
      <c r="N321" s="666"/>
      <c r="O321" s="666"/>
      <c r="P321" s="672" t="str">
        <f t="shared" si="19"/>
        <v xml:space="preserve"> </v>
      </c>
      <c r="Q321" s="672" t="str">
        <f t="shared" si="21"/>
        <v xml:space="preserve"> </v>
      </c>
      <c r="R321" s="672" t="str">
        <f t="shared" si="22"/>
        <v xml:space="preserve"> </v>
      </c>
    </row>
    <row r="322" spans="1:18" x14ac:dyDescent="0.25">
      <c r="A322" s="673"/>
      <c r="B322" s="673"/>
      <c r="C322" s="673"/>
      <c r="D322" s="675"/>
      <c r="E322" s="668" t="str">
        <f t="shared" si="20"/>
        <v xml:space="preserve"> </v>
      </c>
      <c r="F322" s="676"/>
      <c r="G322" s="677"/>
      <c r="H322" s="677"/>
      <c r="I322" s="677"/>
      <c r="J322" s="678"/>
      <c r="K322" s="666"/>
      <c r="L322" s="666"/>
      <c r="M322" s="666"/>
      <c r="N322" s="666"/>
      <c r="O322" s="666"/>
      <c r="P322" s="672" t="str">
        <f t="shared" si="19"/>
        <v xml:space="preserve"> </v>
      </c>
      <c r="Q322" s="672" t="str">
        <f t="shared" si="21"/>
        <v xml:space="preserve"> </v>
      </c>
      <c r="R322" s="672" t="str">
        <f t="shared" si="22"/>
        <v xml:space="preserve"> </v>
      </c>
    </row>
    <row r="323" spans="1:18" x14ac:dyDescent="0.25">
      <c r="A323" s="673"/>
      <c r="B323" s="673"/>
      <c r="C323" s="673"/>
      <c r="D323" s="675"/>
      <c r="E323" s="668" t="str">
        <f t="shared" si="20"/>
        <v xml:space="preserve"> </v>
      </c>
      <c r="F323" s="676"/>
      <c r="G323" s="677"/>
      <c r="H323" s="677"/>
      <c r="I323" s="677"/>
      <c r="J323" s="678"/>
      <c r="K323" s="666"/>
      <c r="L323" s="666"/>
      <c r="M323" s="666"/>
      <c r="N323" s="666"/>
      <c r="O323" s="666"/>
      <c r="P323" s="672" t="str">
        <f t="shared" si="19"/>
        <v xml:space="preserve"> </v>
      </c>
      <c r="Q323" s="672" t="str">
        <f t="shared" si="21"/>
        <v xml:space="preserve"> </v>
      </c>
      <c r="R323" s="672" t="str">
        <f t="shared" si="22"/>
        <v xml:space="preserve"> </v>
      </c>
    </row>
    <row r="324" spans="1:18" x14ac:dyDescent="0.25">
      <c r="A324" s="673"/>
      <c r="B324" s="673"/>
      <c r="C324" s="673"/>
      <c r="D324" s="675"/>
      <c r="E324" s="668" t="str">
        <f t="shared" si="20"/>
        <v xml:space="preserve"> </v>
      </c>
      <c r="F324" s="676"/>
      <c r="G324" s="677"/>
      <c r="H324" s="677"/>
      <c r="I324" s="677"/>
      <c r="J324" s="678"/>
      <c r="K324" s="666"/>
      <c r="L324" s="666"/>
      <c r="M324" s="666"/>
      <c r="N324" s="666"/>
      <c r="O324" s="666"/>
      <c r="P324" s="672" t="str">
        <f t="shared" si="19"/>
        <v xml:space="preserve"> </v>
      </c>
      <c r="Q324" s="672" t="str">
        <f t="shared" si="21"/>
        <v xml:space="preserve"> </v>
      </c>
      <c r="R324" s="672" t="str">
        <f t="shared" si="22"/>
        <v xml:space="preserve"> </v>
      </c>
    </row>
    <row r="325" spans="1:18" x14ac:dyDescent="0.25">
      <c r="A325" s="673"/>
      <c r="B325" s="673"/>
      <c r="C325" s="673"/>
      <c r="D325" s="675"/>
      <c r="E325" s="668" t="str">
        <f t="shared" si="20"/>
        <v xml:space="preserve"> </v>
      </c>
      <c r="F325" s="676"/>
      <c r="G325" s="677"/>
      <c r="H325" s="677"/>
      <c r="I325" s="677"/>
      <c r="J325" s="678"/>
      <c r="K325" s="666"/>
      <c r="L325" s="666"/>
      <c r="M325" s="666"/>
      <c r="N325" s="666"/>
      <c r="O325" s="666"/>
      <c r="P325" s="672" t="str">
        <f t="shared" si="19"/>
        <v xml:space="preserve"> </v>
      </c>
      <c r="Q325" s="672" t="str">
        <f t="shared" si="21"/>
        <v xml:space="preserve"> </v>
      </c>
      <c r="R325" s="672" t="str">
        <f t="shared" si="22"/>
        <v xml:space="preserve"> </v>
      </c>
    </row>
    <row r="326" spans="1:18" x14ac:dyDescent="0.25">
      <c r="A326" s="673"/>
      <c r="B326" s="673"/>
      <c r="C326" s="673"/>
      <c r="D326" s="675"/>
      <c r="E326" s="668" t="str">
        <f t="shared" si="20"/>
        <v xml:space="preserve"> </v>
      </c>
      <c r="F326" s="676"/>
      <c r="G326" s="677"/>
      <c r="H326" s="677"/>
      <c r="I326" s="677"/>
      <c r="J326" s="678"/>
      <c r="K326" s="666"/>
      <c r="L326" s="666"/>
      <c r="M326" s="666"/>
      <c r="N326" s="666"/>
      <c r="O326" s="666"/>
      <c r="P326" s="672" t="str">
        <f t="shared" ref="P326:P389" si="23">IF((K326*0.187*10^-3+L326*0.86*10^-3+M326*1.225*10^-3+N326*0.616*10^-3+O326*0.765*10^-3)&gt;0,K326*0.187*10^-3+L326*0.86*10^-3+M326*1.225*10^-3+N326*0.616*10^-3+O326*0.765*10^-3," ")</f>
        <v xml:space="preserve"> </v>
      </c>
      <c r="Q326" s="672" t="str">
        <f t="shared" si="21"/>
        <v xml:space="preserve"> </v>
      </c>
      <c r="R326" s="672" t="str">
        <f t="shared" si="22"/>
        <v xml:space="preserve"> </v>
      </c>
    </row>
    <row r="327" spans="1:18" x14ac:dyDescent="0.25">
      <c r="A327" s="673"/>
      <c r="B327" s="673"/>
      <c r="C327" s="673"/>
      <c r="D327" s="675"/>
      <c r="E327" s="668" t="str">
        <f t="shared" si="20"/>
        <v xml:space="preserve"> </v>
      </c>
      <c r="F327" s="676"/>
      <c r="G327" s="677"/>
      <c r="H327" s="677"/>
      <c r="I327" s="677"/>
      <c r="J327" s="678"/>
      <c r="K327" s="666"/>
      <c r="L327" s="666"/>
      <c r="M327" s="666"/>
      <c r="N327" s="666"/>
      <c r="O327" s="666"/>
      <c r="P327" s="672" t="str">
        <f t="shared" si="23"/>
        <v xml:space="preserve"> </v>
      </c>
      <c r="Q327" s="672" t="str">
        <f t="shared" si="21"/>
        <v xml:space="preserve"> </v>
      </c>
      <c r="R327" s="672" t="str">
        <f t="shared" si="22"/>
        <v xml:space="preserve"> </v>
      </c>
    </row>
    <row r="328" spans="1:18" x14ac:dyDescent="0.25">
      <c r="A328" s="673"/>
      <c r="B328" s="673"/>
      <c r="C328" s="673"/>
      <c r="D328" s="675"/>
      <c r="E328" s="668" t="str">
        <f t="shared" si="20"/>
        <v xml:space="preserve"> </v>
      </c>
      <c r="F328" s="676"/>
      <c r="G328" s="677"/>
      <c r="H328" s="677"/>
      <c r="I328" s="677"/>
      <c r="J328" s="678"/>
      <c r="K328" s="666"/>
      <c r="L328" s="666"/>
      <c r="M328" s="666"/>
      <c r="N328" s="666"/>
      <c r="O328" s="666"/>
      <c r="P328" s="672" t="str">
        <f t="shared" si="23"/>
        <v xml:space="preserve"> </v>
      </c>
      <c r="Q328" s="672" t="str">
        <f t="shared" si="21"/>
        <v xml:space="preserve"> </v>
      </c>
      <c r="R328" s="672" t="str">
        <f t="shared" si="22"/>
        <v xml:space="preserve"> </v>
      </c>
    </row>
    <row r="329" spans="1:18" x14ac:dyDescent="0.25">
      <c r="A329" s="673"/>
      <c r="B329" s="673"/>
      <c r="C329" s="673"/>
      <c r="D329" s="675"/>
      <c r="E329" s="668" t="str">
        <f t="shared" si="20"/>
        <v xml:space="preserve"> </v>
      </c>
      <c r="F329" s="676"/>
      <c r="G329" s="677"/>
      <c r="H329" s="677"/>
      <c r="I329" s="677"/>
      <c r="J329" s="678"/>
      <c r="K329" s="666"/>
      <c r="L329" s="666"/>
      <c r="M329" s="666"/>
      <c r="N329" s="666"/>
      <c r="O329" s="666"/>
      <c r="P329" s="672" t="str">
        <f t="shared" si="23"/>
        <v xml:space="preserve"> </v>
      </c>
      <c r="Q329" s="672" t="str">
        <f t="shared" si="21"/>
        <v xml:space="preserve"> </v>
      </c>
      <c r="R329" s="672" t="str">
        <f t="shared" si="22"/>
        <v xml:space="preserve"> </v>
      </c>
    </row>
    <row r="330" spans="1:18" x14ac:dyDescent="0.25">
      <c r="A330" s="673"/>
      <c r="B330" s="673"/>
      <c r="C330" s="673"/>
      <c r="D330" s="675"/>
      <c r="E330" s="668" t="str">
        <f t="shared" si="20"/>
        <v xml:space="preserve"> </v>
      </c>
      <c r="F330" s="676"/>
      <c r="G330" s="677"/>
      <c r="H330" s="677"/>
      <c r="I330" s="677"/>
      <c r="J330" s="678"/>
      <c r="K330" s="666"/>
      <c r="L330" s="666"/>
      <c r="M330" s="666"/>
      <c r="N330" s="666"/>
      <c r="O330" s="666"/>
      <c r="P330" s="672" t="str">
        <f t="shared" si="23"/>
        <v xml:space="preserve"> </v>
      </c>
      <c r="Q330" s="672" t="str">
        <f t="shared" si="21"/>
        <v xml:space="preserve"> </v>
      </c>
      <c r="R330" s="672" t="str">
        <f t="shared" si="22"/>
        <v xml:space="preserve"> </v>
      </c>
    </row>
    <row r="331" spans="1:18" x14ac:dyDescent="0.25">
      <c r="A331" s="673"/>
      <c r="B331" s="673"/>
      <c r="C331" s="673"/>
      <c r="D331" s="675"/>
      <c r="E331" s="668" t="str">
        <f t="shared" si="20"/>
        <v xml:space="preserve"> </v>
      </c>
      <c r="F331" s="676"/>
      <c r="G331" s="677"/>
      <c r="H331" s="677"/>
      <c r="I331" s="677"/>
      <c r="J331" s="678"/>
      <c r="K331" s="666"/>
      <c r="L331" s="666"/>
      <c r="M331" s="666"/>
      <c r="N331" s="666"/>
      <c r="O331" s="666"/>
      <c r="P331" s="672" t="str">
        <f t="shared" si="23"/>
        <v xml:space="preserve"> </v>
      </c>
      <c r="Q331" s="672" t="str">
        <f t="shared" si="21"/>
        <v xml:space="preserve"> </v>
      </c>
      <c r="R331" s="672" t="str">
        <f t="shared" si="22"/>
        <v xml:space="preserve"> </v>
      </c>
    </row>
    <row r="332" spans="1:18" x14ac:dyDescent="0.25">
      <c r="A332" s="673"/>
      <c r="B332" s="673"/>
      <c r="C332" s="673"/>
      <c r="D332" s="675"/>
      <c r="E332" s="668" t="str">
        <f t="shared" si="20"/>
        <v xml:space="preserve"> </v>
      </c>
      <c r="F332" s="676"/>
      <c r="G332" s="677"/>
      <c r="H332" s="677"/>
      <c r="I332" s="677"/>
      <c r="J332" s="678"/>
      <c r="K332" s="666"/>
      <c r="L332" s="666"/>
      <c r="M332" s="666"/>
      <c r="N332" s="666"/>
      <c r="O332" s="666"/>
      <c r="P332" s="672" t="str">
        <f t="shared" si="23"/>
        <v xml:space="preserve"> </v>
      </c>
      <c r="Q332" s="672" t="str">
        <f t="shared" si="21"/>
        <v xml:space="preserve"> </v>
      </c>
      <c r="R332" s="672" t="str">
        <f t="shared" si="22"/>
        <v xml:space="preserve"> </v>
      </c>
    </row>
    <row r="333" spans="1:18" x14ac:dyDescent="0.25">
      <c r="A333" s="673"/>
      <c r="B333" s="673"/>
      <c r="C333" s="673"/>
      <c r="D333" s="675"/>
      <c r="E333" s="668" t="str">
        <f t="shared" si="20"/>
        <v xml:space="preserve"> </v>
      </c>
      <c r="F333" s="676"/>
      <c r="G333" s="677"/>
      <c r="H333" s="677"/>
      <c r="I333" s="677"/>
      <c r="J333" s="678"/>
      <c r="K333" s="666"/>
      <c r="L333" s="666"/>
      <c r="M333" s="666"/>
      <c r="N333" s="666"/>
      <c r="O333" s="666"/>
      <c r="P333" s="672" t="str">
        <f t="shared" si="23"/>
        <v xml:space="preserve"> </v>
      </c>
      <c r="Q333" s="672" t="str">
        <f t="shared" si="21"/>
        <v xml:space="preserve"> </v>
      </c>
      <c r="R333" s="672" t="str">
        <f t="shared" si="22"/>
        <v xml:space="preserve"> </v>
      </c>
    </row>
    <row r="334" spans="1:18" x14ac:dyDescent="0.25">
      <c r="A334" s="673"/>
      <c r="B334" s="673"/>
      <c r="C334" s="673"/>
      <c r="D334" s="675"/>
      <c r="E334" s="668" t="str">
        <f t="shared" si="20"/>
        <v xml:space="preserve"> </v>
      </c>
      <c r="F334" s="676"/>
      <c r="G334" s="677"/>
      <c r="H334" s="677"/>
      <c r="I334" s="677"/>
      <c r="J334" s="678"/>
      <c r="K334" s="666"/>
      <c r="L334" s="666"/>
      <c r="M334" s="666"/>
      <c r="N334" s="666"/>
      <c r="O334" s="666"/>
      <c r="P334" s="672" t="str">
        <f t="shared" si="23"/>
        <v xml:space="preserve"> </v>
      </c>
      <c r="Q334" s="672" t="str">
        <f t="shared" si="21"/>
        <v xml:space="preserve"> </v>
      </c>
      <c r="R334" s="672" t="str">
        <f t="shared" si="22"/>
        <v xml:space="preserve"> </v>
      </c>
    </row>
    <row r="335" spans="1:18" x14ac:dyDescent="0.25">
      <c r="A335" s="673"/>
      <c r="B335" s="673"/>
      <c r="C335" s="673"/>
      <c r="D335" s="675"/>
      <c r="E335" s="668" t="str">
        <f t="shared" si="20"/>
        <v xml:space="preserve"> </v>
      </c>
      <c r="F335" s="676"/>
      <c r="G335" s="677"/>
      <c r="H335" s="677"/>
      <c r="I335" s="677"/>
      <c r="J335" s="678"/>
      <c r="K335" s="666"/>
      <c r="L335" s="666"/>
      <c r="M335" s="666"/>
      <c r="N335" s="666"/>
      <c r="O335" s="666"/>
      <c r="P335" s="672" t="str">
        <f t="shared" si="23"/>
        <v xml:space="preserve"> </v>
      </c>
      <c r="Q335" s="672" t="str">
        <f t="shared" si="21"/>
        <v xml:space="preserve"> </v>
      </c>
      <c r="R335" s="672" t="str">
        <f t="shared" si="22"/>
        <v xml:space="preserve"> </v>
      </c>
    </row>
    <row r="336" spans="1:18" x14ac:dyDescent="0.25">
      <c r="A336" s="673"/>
      <c r="B336" s="673"/>
      <c r="C336" s="673"/>
      <c r="D336" s="675"/>
      <c r="E336" s="668" t="str">
        <f t="shared" si="20"/>
        <v xml:space="preserve"> </v>
      </c>
      <c r="F336" s="676"/>
      <c r="G336" s="677"/>
      <c r="H336" s="677"/>
      <c r="I336" s="677"/>
      <c r="J336" s="678"/>
      <c r="K336" s="666"/>
      <c r="L336" s="666"/>
      <c r="M336" s="666"/>
      <c r="N336" s="666"/>
      <c r="O336" s="666"/>
      <c r="P336" s="672" t="str">
        <f t="shared" si="23"/>
        <v xml:space="preserve"> </v>
      </c>
      <c r="Q336" s="672" t="str">
        <f t="shared" si="21"/>
        <v xml:space="preserve"> </v>
      </c>
      <c r="R336" s="672" t="str">
        <f t="shared" si="22"/>
        <v xml:space="preserve"> </v>
      </c>
    </row>
    <row r="337" spans="1:18" x14ac:dyDescent="0.25">
      <c r="A337" s="673"/>
      <c r="B337" s="673"/>
      <c r="C337" s="673"/>
      <c r="D337" s="675"/>
      <c r="E337" s="668" t="str">
        <f t="shared" si="20"/>
        <v xml:space="preserve"> </v>
      </c>
      <c r="F337" s="676"/>
      <c r="G337" s="677"/>
      <c r="H337" s="677"/>
      <c r="I337" s="677"/>
      <c r="J337" s="678"/>
      <c r="K337" s="666"/>
      <c r="L337" s="666"/>
      <c r="M337" s="666"/>
      <c r="N337" s="666"/>
      <c r="O337" s="666"/>
      <c r="P337" s="672" t="str">
        <f t="shared" si="23"/>
        <v xml:space="preserve"> </v>
      </c>
      <c r="Q337" s="672" t="str">
        <f t="shared" si="21"/>
        <v xml:space="preserve"> </v>
      </c>
      <c r="R337" s="672" t="str">
        <f t="shared" si="22"/>
        <v xml:space="preserve"> </v>
      </c>
    </row>
    <row r="338" spans="1:18" x14ac:dyDescent="0.25">
      <c r="A338" s="673"/>
      <c r="B338" s="673"/>
      <c r="C338" s="673"/>
      <c r="D338" s="675"/>
      <c r="E338" s="668" t="str">
        <f t="shared" si="20"/>
        <v xml:space="preserve"> </v>
      </c>
      <c r="F338" s="676"/>
      <c r="G338" s="677"/>
      <c r="H338" s="677"/>
      <c r="I338" s="677"/>
      <c r="J338" s="678"/>
      <c r="K338" s="666"/>
      <c r="L338" s="666"/>
      <c r="M338" s="666"/>
      <c r="N338" s="666"/>
      <c r="O338" s="666"/>
      <c r="P338" s="672" t="str">
        <f t="shared" si="23"/>
        <v xml:space="preserve"> </v>
      </c>
      <c r="Q338" s="672" t="str">
        <f t="shared" si="21"/>
        <v xml:space="preserve"> </v>
      </c>
      <c r="R338" s="672" t="str">
        <f t="shared" si="22"/>
        <v xml:space="preserve"> </v>
      </c>
    </row>
    <row r="339" spans="1:18" x14ac:dyDescent="0.25">
      <c r="A339" s="673"/>
      <c r="B339" s="673"/>
      <c r="C339" s="673"/>
      <c r="D339" s="675"/>
      <c r="E339" s="668" t="str">
        <f t="shared" si="20"/>
        <v xml:space="preserve"> </v>
      </c>
      <c r="F339" s="676"/>
      <c r="G339" s="677"/>
      <c r="H339" s="677"/>
      <c r="I339" s="677"/>
      <c r="J339" s="678"/>
      <c r="K339" s="666"/>
      <c r="L339" s="666"/>
      <c r="M339" s="666"/>
      <c r="N339" s="666"/>
      <c r="O339" s="666"/>
      <c r="P339" s="672" t="str">
        <f t="shared" si="23"/>
        <v xml:space="preserve"> </v>
      </c>
      <c r="Q339" s="672" t="str">
        <f t="shared" si="21"/>
        <v xml:space="preserve"> </v>
      </c>
      <c r="R339" s="672" t="str">
        <f t="shared" si="22"/>
        <v xml:space="preserve"> </v>
      </c>
    </row>
    <row r="340" spans="1:18" x14ac:dyDescent="0.25">
      <c r="A340" s="673"/>
      <c r="B340" s="673"/>
      <c r="C340" s="673"/>
      <c r="D340" s="675"/>
      <c r="E340" s="668" t="str">
        <f t="shared" si="20"/>
        <v xml:space="preserve"> </v>
      </c>
      <c r="F340" s="676"/>
      <c r="G340" s="677"/>
      <c r="H340" s="677"/>
      <c r="I340" s="677"/>
      <c r="J340" s="678"/>
      <c r="K340" s="666"/>
      <c r="L340" s="666"/>
      <c r="M340" s="666"/>
      <c r="N340" s="666"/>
      <c r="O340" s="666"/>
      <c r="P340" s="672" t="str">
        <f t="shared" si="23"/>
        <v xml:space="preserve"> </v>
      </c>
      <c r="Q340" s="672" t="str">
        <f t="shared" si="21"/>
        <v xml:space="preserve"> </v>
      </c>
      <c r="R340" s="672" t="str">
        <f t="shared" si="22"/>
        <v xml:space="preserve"> </v>
      </c>
    </row>
    <row r="341" spans="1:18" x14ac:dyDescent="0.25">
      <c r="A341" s="673"/>
      <c r="B341" s="673"/>
      <c r="C341" s="673"/>
      <c r="D341" s="675"/>
      <c r="E341" s="668" t="str">
        <f t="shared" si="20"/>
        <v xml:space="preserve"> </v>
      </c>
      <c r="F341" s="676"/>
      <c r="G341" s="677"/>
      <c r="H341" s="677"/>
      <c r="I341" s="677"/>
      <c r="J341" s="678"/>
      <c r="K341" s="666"/>
      <c r="L341" s="666"/>
      <c r="M341" s="666"/>
      <c r="N341" s="666"/>
      <c r="O341" s="666"/>
      <c r="P341" s="672" t="str">
        <f t="shared" si="23"/>
        <v xml:space="preserve"> </v>
      </c>
      <c r="Q341" s="672" t="str">
        <f t="shared" si="21"/>
        <v xml:space="preserve"> </v>
      </c>
      <c r="R341" s="672" t="str">
        <f t="shared" si="22"/>
        <v xml:space="preserve"> </v>
      </c>
    </row>
    <row r="342" spans="1:18" x14ac:dyDescent="0.25">
      <c r="A342" s="673"/>
      <c r="B342" s="673"/>
      <c r="C342" s="673"/>
      <c r="D342" s="675"/>
      <c r="E342" s="668" t="str">
        <f t="shared" si="20"/>
        <v xml:space="preserve"> </v>
      </c>
      <c r="F342" s="676"/>
      <c r="G342" s="677"/>
      <c r="H342" s="677"/>
      <c r="I342" s="677"/>
      <c r="J342" s="678"/>
      <c r="K342" s="666"/>
      <c r="L342" s="666"/>
      <c r="M342" s="666"/>
      <c r="N342" s="666"/>
      <c r="O342" s="666"/>
      <c r="P342" s="672" t="str">
        <f t="shared" si="23"/>
        <v xml:space="preserve"> </v>
      </c>
      <c r="Q342" s="672" t="str">
        <f t="shared" si="21"/>
        <v xml:space="preserve"> </v>
      </c>
      <c r="R342" s="672" t="str">
        <f t="shared" si="22"/>
        <v xml:space="preserve"> </v>
      </c>
    </row>
    <row r="343" spans="1:18" x14ac:dyDescent="0.25">
      <c r="A343" s="673"/>
      <c r="B343" s="673"/>
      <c r="C343" s="673"/>
      <c r="D343" s="675"/>
      <c r="E343" s="668" t="str">
        <f t="shared" si="20"/>
        <v xml:space="preserve"> </v>
      </c>
      <c r="F343" s="676"/>
      <c r="G343" s="677"/>
      <c r="H343" s="677"/>
      <c r="I343" s="677"/>
      <c r="J343" s="678"/>
      <c r="K343" s="666"/>
      <c r="L343" s="666"/>
      <c r="M343" s="666"/>
      <c r="N343" s="666"/>
      <c r="O343" s="666"/>
      <c r="P343" s="672" t="str">
        <f t="shared" si="23"/>
        <v xml:space="preserve"> </v>
      </c>
      <c r="Q343" s="672" t="str">
        <f t="shared" si="21"/>
        <v xml:space="preserve"> </v>
      </c>
      <c r="R343" s="672" t="str">
        <f t="shared" si="22"/>
        <v xml:space="preserve"> </v>
      </c>
    </row>
    <row r="344" spans="1:18" x14ac:dyDescent="0.25">
      <c r="A344" s="673"/>
      <c r="B344" s="673"/>
      <c r="C344" s="673"/>
      <c r="D344" s="675"/>
      <c r="E344" s="668" t="str">
        <f t="shared" si="20"/>
        <v xml:space="preserve"> </v>
      </c>
      <c r="F344" s="676"/>
      <c r="G344" s="677"/>
      <c r="H344" s="677"/>
      <c r="I344" s="677"/>
      <c r="J344" s="678"/>
      <c r="K344" s="666"/>
      <c r="L344" s="666"/>
      <c r="M344" s="666"/>
      <c r="N344" s="666"/>
      <c r="O344" s="666"/>
      <c r="P344" s="672" t="str">
        <f t="shared" si="23"/>
        <v xml:space="preserve"> </v>
      </c>
      <c r="Q344" s="672" t="str">
        <f t="shared" si="21"/>
        <v xml:space="preserve"> </v>
      </c>
      <c r="R344" s="672" t="str">
        <f t="shared" si="22"/>
        <v xml:space="preserve"> </v>
      </c>
    </row>
    <row r="345" spans="1:18" x14ac:dyDescent="0.25">
      <c r="A345" s="673"/>
      <c r="B345" s="673"/>
      <c r="C345" s="673"/>
      <c r="D345" s="675"/>
      <c r="E345" s="668" t="str">
        <f t="shared" si="20"/>
        <v xml:space="preserve"> </v>
      </c>
      <c r="F345" s="676"/>
      <c r="G345" s="677"/>
      <c r="H345" s="677"/>
      <c r="I345" s="677"/>
      <c r="J345" s="678"/>
      <c r="K345" s="666"/>
      <c r="L345" s="666"/>
      <c r="M345" s="666"/>
      <c r="N345" s="666"/>
      <c r="O345" s="666"/>
      <c r="P345" s="672" t="str">
        <f t="shared" si="23"/>
        <v xml:space="preserve"> </v>
      </c>
      <c r="Q345" s="672" t="str">
        <f t="shared" si="21"/>
        <v xml:space="preserve"> </v>
      </c>
      <c r="R345" s="672" t="str">
        <f t="shared" si="22"/>
        <v xml:space="preserve"> </v>
      </c>
    </row>
    <row r="346" spans="1:18" x14ac:dyDescent="0.25">
      <c r="A346" s="673"/>
      <c r="B346" s="673"/>
      <c r="C346" s="673"/>
      <c r="D346" s="675"/>
      <c r="E346" s="668" t="str">
        <f t="shared" si="20"/>
        <v xml:space="preserve"> </v>
      </c>
      <c r="F346" s="676"/>
      <c r="G346" s="677"/>
      <c r="H346" s="677"/>
      <c r="I346" s="677"/>
      <c r="J346" s="678"/>
      <c r="K346" s="666"/>
      <c r="L346" s="666"/>
      <c r="M346" s="666"/>
      <c r="N346" s="666"/>
      <c r="O346" s="666"/>
      <c r="P346" s="672" t="str">
        <f t="shared" si="23"/>
        <v xml:space="preserve"> </v>
      </c>
      <c r="Q346" s="672" t="str">
        <f t="shared" si="21"/>
        <v xml:space="preserve"> </v>
      </c>
      <c r="R346" s="672" t="str">
        <f t="shared" si="22"/>
        <v xml:space="preserve"> </v>
      </c>
    </row>
    <row r="347" spans="1:18" x14ac:dyDescent="0.25">
      <c r="A347" s="673"/>
      <c r="B347" s="673"/>
      <c r="C347" s="673"/>
      <c r="D347" s="675"/>
      <c r="E347" s="668" t="str">
        <f t="shared" si="20"/>
        <v xml:space="preserve"> </v>
      </c>
      <c r="F347" s="676"/>
      <c r="G347" s="677"/>
      <c r="H347" s="677"/>
      <c r="I347" s="677"/>
      <c r="J347" s="678"/>
      <c r="K347" s="666"/>
      <c r="L347" s="666"/>
      <c r="M347" s="666"/>
      <c r="N347" s="666"/>
      <c r="O347" s="666"/>
      <c r="P347" s="672" t="str">
        <f t="shared" si="23"/>
        <v xml:space="preserve"> </v>
      </c>
      <c r="Q347" s="672" t="str">
        <f t="shared" si="21"/>
        <v xml:space="preserve"> </v>
      </c>
      <c r="R347" s="672" t="str">
        <f t="shared" si="22"/>
        <v xml:space="preserve"> </v>
      </c>
    </row>
    <row r="348" spans="1:18" x14ac:dyDescent="0.25">
      <c r="A348" s="673"/>
      <c r="B348" s="673"/>
      <c r="C348" s="673"/>
      <c r="D348" s="675"/>
      <c r="E348" s="668" t="str">
        <f t="shared" si="20"/>
        <v xml:space="preserve"> </v>
      </c>
      <c r="F348" s="676"/>
      <c r="G348" s="677"/>
      <c r="H348" s="677"/>
      <c r="I348" s="677"/>
      <c r="J348" s="678"/>
      <c r="K348" s="666"/>
      <c r="L348" s="666"/>
      <c r="M348" s="666"/>
      <c r="N348" s="666"/>
      <c r="O348" s="666"/>
      <c r="P348" s="672" t="str">
        <f t="shared" si="23"/>
        <v xml:space="preserve"> </v>
      </c>
      <c r="Q348" s="672" t="str">
        <f t="shared" si="21"/>
        <v xml:space="preserve"> </v>
      </c>
      <c r="R348" s="672" t="str">
        <f t="shared" si="22"/>
        <v xml:space="preserve"> </v>
      </c>
    </row>
    <row r="349" spans="1:18" x14ac:dyDescent="0.25">
      <c r="A349" s="673"/>
      <c r="B349" s="673"/>
      <c r="C349" s="673"/>
      <c r="D349" s="675"/>
      <c r="E349" s="668" t="str">
        <f t="shared" si="20"/>
        <v xml:space="preserve"> </v>
      </c>
      <c r="F349" s="676"/>
      <c r="G349" s="677"/>
      <c r="H349" s="677"/>
      <c r="I349" s="677"/>
      <c r="J349" s="678"/>
      <c r="K349" s="666"/>
      <c r="L349" s="666"/>
      <c r="M349" s="666"/>
      <c r="N349" s="666"/>
      <c r="O349" s="666"/>
      <c r="P349" s="672" t="str">
        <f t="shared" si="23"/>
        <v xml:space="preserve"> </v>
      </c>
      <c r="Q349" s="672" t="str">
        <f t="shared" si="21"/>
        <v xml:space="preserve"> </v>
      </c>
      <c r="R349" s="672" t="str">
        <f t="shared" si="22"/>
        <v xml:space="preserve"> </v>
      </c>
    </row>
    <row r="350" spans="1:18" x14ac:dyDescent="0.25">
      <c r="A350" s="673"/>
      <c r="B350" s="673"/>
      <c r="C350" s="673"/>
      <c r="D350" s="675"/>
      <c r="E350" s="668" t="str">
        <f t="shared" si="20"/>
        <v xml:space="preserve"> </v>
      </c>
      <c r="F350" s="676"/>
      <c r="G350" s="677"/>
      <c r="H350" s="677"/>
      <c r="I350" s="677"/>
      <c r="J350" s="678"/>
      <c r="K350" s="666"/>
      <c r="L350" s="666"/>
      <c r="M350" s="666"/>
      <c r="N350" s="666"/>
      <c r="O350" s="666"/>
      <c r="P350" s="672" t="str">
        <f t="shared" si="23"/>
        <v xml:space="preserve"> </v>
      </c>
      <c r="Q350" s="672" t="str">
        <f t="shared" si="21"/>
        <v xml:space="preserve"> </v>
      </c>
      <c r="R350" s="672" t="str">
        <f t="shared" si="22"/>
        <v xml:space="preserve"> </v>
      </c>
    </row>
    <row r="351" spans="1:18" x14ac:dyDescent="0.25">
      <c r="A351" s="673"/>
      <c r="B351" s="673"/>
      <c r="C351" s="673"/>
      <c r="D351" s="675"/>
      <c r="E351" s="668" t="str">
        <f t="shared" si="20"/>
        <v xml:space="preserve"> </v>
      </c>
      <c r="F351" s="676"/>
      <c r="G351" s="677"/>
      <c r="H351" s="677"/>
      <c r="I351" s="677"/>
      <c r="J351" s="678"/>
      <c r="K351" s="666"/>
      <c r="L351" s="666"/>
      <c r="M351" s="666"/>
      <c r="N351" s="666"/>
      <c r="O351" s="666"/>
      <c r="P351" s="672" t="str">
        <f t="shared" si="23"/>
        <v xml:space="preserve"> </v>
      </c>
      <c r="Q351" s="672" t="str">
        <f t="shared" si="21"/>
        <v xml:space="preserve"> </v>
      </c>
      <c r="R351" s="672" t="str">
        <f t="shared" si="22"/>
        <v xml:space="preserve"> </v>
      </c>
    </row>
    <row r="352" spans="1:18" x14ac:dyDescent="0.25">
      <c r="A352" s="673"/>
      <c r="B352" s="673"/>
      <c r="C352" s="673"/>
      <c r="D352" s="675"/>
      <c r="E352" s="668" t="str">
        <f t="shared" si="20"/>
        <v xml:space="preserve"> </v>
      </c>
      <c r="F352" s="676"/>
      <c r="G352" s="677"/>
      <c r="H352" s="677"/>
      <c r="I352" s="677"/>
      <c r="J352" s="678"/>
      <c r="K352" s="666"/>
      <c r="L352" s="666"/>
      <c r="M352" s="666"/>
      <c r="N352" s="666"/>
      <c r="O352" s="666"/>
      <c r="P352" s="672" t="str">
        <f t="shared" si="23"/>
        <v xml:space="preserve"> </v>
      </c>
      <c r="Q352" s="672" t="str">
        <f t="shared" si="21"/>
        <v xml:space="preserve"> </v>
      </c>
      <c r="R352" s="672" t="str">
        <f t="shared" si="22"/>
        <v xml:space="preserve"> </v>
      </c>
    </row>
    <row r="353" spans="1:18" x14ac:dyDescent="0.25">
      <c r="A353" s="673"/>
      <c r="B353" s="673"/>
      <c r="C353" s="673"/>
      <c r="D353" s="675"/>
      <c r="E353" s="668" t="str">
        <f t="shared" si="20"/>
        <v xml:space="preserve"> </v>
      </c>
      <c r="F353" s="676"/>
      <c r="G353" s="677"/>
      <c r="H353" s="677"/>
      <c r="I353" s="677"/>
      <c r="J353" s="678"/>
      <c r="K353" s="666"/>
      <c r="L353" s="666"/>
      <c r="M353" s="666"/>
      <c r="N353" s="666"/>
      <c r="O353" s="666"/>
      <c r="P353" s="672" t="str">
        <f t="shared" si="23"/>
        <v xml:space="preserve"> </v>
      </c>
      <c r="Q353" s="672" t="str">
        <f t="shared" si="21"/>
        <v xml:space="preserve"> </v>
      </c>
      <c r="R353" s="672" t="str">
        <f t="shared" si="22"/>
        <v xml:space="preserve"> </v>
      </c>
    </row>
    <row r="354" spans="1:18" x14ac:dyDescent="0.25">
      <c r="A354" s="673"/>
      <c r="B354" s="673"/>
      <c r="C354" s="673"/>
      <c r="D354" s="675"/>
      <c r="E354" s="668" t="str">
        <f t="shared" si="20"/>
        <v xml:space="preserve"> </v>
      </c>
      <c r="F354" s="676"/>
      <c r="G354" s="677"/>
      <c r="H354" s="677"/>
      <c r="I354" s="677"/>
      <c r="J354" s="678"/>
      <c r="K354" s="666"/>
      <c r="L354" s="666"/>
      <c r="M354" s="666"/>
      <c r="N354" s="666"/>
      <c r="O354" s="666"/>
      <c r="P354" s="672" t="str">
        <f t="shared" si="23"/>
        <v xml:space="preserve"> </v>
      </c>
      <c r="Q354" s="672" t="str">
        <f t="shared" si="21"/>
        <v xml:space="preserve"> </v>
      </c>
      <c r="R354" s="672" t="str">
        <f t="shared" si="22"/>
        <v xml:space="preserve"> </v>
      </c>
    </row>
    <row r="355" spans="1:18" x14ac:dyDescent="0.25">
      <c r="A355" s="673"/>
      <c r="B355" s="673"/>
      <c r="C355" s="673"/>
      <c r="D355" s="675"/>
      <c r="E355" s="668" t="str">
        <f t="shared" si="20"/>
        <v xml:space="preserve"> </v>
      </c>
      <c r="F355" s="676"/>
      <c r="G355" s="677"/>
      <c r="H355" s="677"/>
      <c r="I355" s="677"/>
      <c r="J355" s="678"/>
      <c r="K355" s="666"/>
      <c r="L355" s="666"/>
      <c r="M355" s="666"/>
      <c r="N355" s="666"/>
      <c r="O355" s="666"/>
      <c r="P355" s="672" t="str">
        <f t="shared" si="23"/>
        <v xml:space="preserve"> </v>
      </c>
      <c r="Q355" s="672" t="str">
        <f t="shared" si="21"/>
        <v xml:space="preserve"> </v>
      </c>
      <c r="R355" s="672" t="str">
        <f t="shared" si="22"/>
        <v xml:space="preserve"> </v>
      </c>
    </row>
    <row r="356" spans="1:18" x14ac:dyDescent="0.25">
      <c r="A356" s="673"/>
      <c r="B356" s="673"/>
      <c r="C356" s="673"/>
      <c r="D356" s="675"/>
      <c r="E356" s="668" t="str">
        <f t="shared" si="20"/>
        <v xml:space="preserve"> </v>
      </c>
      <c r="F356" s="676"/>
      <c r="G356" s="677"/>
      <c r="H356" s="677"/>
      <c r="I356" s="677"/>
      <c r="J356" s="678"/>
      <c r="K356" s="666"/>
      <c r="L356" s="666"/>
      <c r="M356" s="666"/>
      <c r="N356" s="666"/>
      <c r="O356" s="666"/>
      <c r="P356" s="672" t="str">
        <f t="shared" si="23"/>
        <v xml:space="preserve"> </v>
      </c>
      <c r="Q356" s="672" t="str">
        <f t="shared" si="21"/>
        <v xml:space="preserve"> </v>
      </c>
      <c r="R356" s="672" t="str">
        <f t="shared" si="22"/>
        <v xml:space="preserve"> </v>
      </c>
    </row>
    <row r="357" spans="1:18" x14ac:dyDescent="0.25">
      <c r="A357" s="673"/>
      <c r="B357" s="673"/>
      <c r="C357" s="673"/>
      <c r="D357" s="675"/>
      <c r="E357" s="668" t="str">
        <f t="shared" si="20"/>
        <v xml:space="preserve"> </v>
      </c>
      <c r="F357" s="676"/>
      <c r="G357" s="677"/>
      <c r="H357" s="677"/>
      <c r="I357" s="677"/>
      <c r="J357" s="678"/>
      <c r="K357" s="666"/>
      <c r="L357" s="666"/>
      <c r="M357" s="666"/>
      <c r="N357" s="666"/>
      <c r="O357" s="666"/>
      <c r="P357" s="672" t="str">
        <f t="shared" si="23"/>
        <v xml:space="preserve"> </v>
      </c>
      <c r="Q357" s="672" t="str">
        <f t="shared" si="21"/>
        <v xml:space="preserve"> </v>
      </c>
      <c r="R357" s="672" t="str">
        <f t="shared" si="22"/>
        <v xml:space="preserve"> </v>
      </c>
    </row>
    <row r="358" spans="1:18" x14ac:dyDescent="0.25">
      <c r="A358" s="673"/>
      <c r="B358" s="673"/>
      <c r="C358" s="673"/>
      <c r="D358" s="675"/>
      <c r="E358" s="668" t="str">
        <f t="shared" si="20"/>
        <v xml:space="preserve"> </v>
      </c>
      <c r="F358" s="676"/>
      <c r="G358" s="677"/>
      <c r="H358" s="677"/>
      <c r="I358" s="677"/>
      <c r="J358" s="678"/>
      <c r="K358" s="666"/>
      <c r="L358" s="666"/>
      <c r="M358" s="666"/>
      <c r="N358" s="666"/>
      <c r="O358" s="666"/>
      <c r="P358" s="672" t="str">
        <f t="shared" si="23"/>
        <v xml:space="preserve"> </v>
      </c>
      <c r="Q358" s="672" t="str">
        <f t="shared" si="21"/>
        <v xml:space="preserve"> </v>
      </c>
      <c r="R358" s="672" t="str">
        <f t="shared" si="22"/>
        <v xml:space="preserve"> </v>
      </c>
    </row>
    <row r="359" spans="1:18" x14ac:dyDescent="0.25">
      <c r="A359" s="673"/>
      <c r="B359" s="673"/>
      <c r="C359" s="673"/>
      <c r="D359" s="675"/>
      <c r="E359" s="668" t="str">
        <f t="shared" si="20"/>
        <v xml:space="preserve"> </v>
      </c>
      <c r="F359" s="676"/>
      <c r="G359" s="677"/>
      <c r="H359" s="677"/>
      <c r="I359" s="677"/>
      <c r="J359" s="678"/>
      <c r="K359" s="666"/>
      <c r="L359" s="666"/>
      <c r="M359" s="666"/>
      <c r="N359" s="666"/>
      <c r="O359" s="666"/>
      <c r="P359" s="672" t="str">
        <f t="shared" si="23"/>
        <v xml:space="preserve"> </v>
      </c>
      <c r="Q359" s="672" t="str">
        <f t="shared" si="21"/>
        <v xml:space="preserve"> </v>
      </c>
      <c r="R359" s="672" t="str">
        <f t="shared" si="22"/>
        <v xml:space="preserve"> </v>
      </c>
    </row>
    <row r="360" spans="1:18" x14ac:dyDescent="0.25">
      <c r="A360" s="673"/>
      <c r="B360" s="673"/>
      <c r="C360" s="673"/>
      <c r="D360" s="675"/>
      <c r="E360" s="668" t="str">
        <f t="shared" si="20"/>
        <v xml:space="preserve"> </v>
      </c>
      <c r="F360" s="676"/>
      <c r="G360" s="677"/>
      <c r="H360" s="677"/>
      <c r="I360" s="677"/>
      <c r="J360" s="678"/>
      <c r="K360" s="666"/>
      <c r="L360" s="666"/>
      <c r="M360" s="666"/>
      <c r="N360" s="666"/>
      <c r="O360" s="666"/>
      <c r="P360" s="672" t="str">
        <f t="shared" si="23"/>
        <v xml:space="preserve"> </v>
      </c>
      <c r="Q360" s="672" t="str">
        <f t="shared" si="21"/>
        <v xml:space="preserve"> </v>
      </c>
      <c r="R360" s="672" t="str">
        <f t="shared" si="22"/>
        <v xml:space="preserve"> </v>
      </c>
    </row>
    <row r="361" spans="1:18" x14ac:dyDescent="0.25">
      <c r="A361" s="673"/>
      <c r="B361" s="673"/>
      <c r="C361" s="673"/>
      <c r="D361" s="675"/>
      <c r="E361" s="668" t="str">
        <f t="shared" si="20"/>
        <v xml:space="preserve"> </v>
      </c>
      <c r="F361" s="676"/>
      <c r="G361" s="677"/>
      <c r="H361" s="677"/>
      <c r="I361" s="677"/>
      <c r="J361" s="678"/>
      <c r="K361" s="666"/>
      <c r="L361" s="666"/>
      <c r="M361" s="666"/>
      <c r="N361" s="666"/>
      <c r="O361" s="666"/>
      <c r="P361" s="672" t="str">
        <f t="shared" si="23"/>
        <v xml:space="preserve"> </v>
      </c>
      <c r="Q361" s="672" t="str">
        <f t="shared" si="21"/>
        <v xml:space="preserve"> </v>
      </c>
      <c r="R361" s="672" t="str">
        <f t="shared" si="22"/>
        <v xml:space="preserve"> </v>
      </c>
    </row>
    <row r="362" spans="1:18" x14ac:dyDescent="0.25">
      <c r="A362" s="673"/>
      <c r="B362" s="673"/>
      <c r="C362" s="673"/>
      <c r="D362" s="675"/>
      <c r="E362" s="668" t="str">
        <f t="shared" si="20"/>
        <v xml:space="preserve"> </v>
      </c>
      <c r="F362" s="676"/>
      <c r="G362" s="677"/>
      <c r="H362" s="677"/>
      <c r="I362" s="677"/>
      <c r="J362" s="678"/>
      <c r="K362" s="666"/>
      <c r="L362" s="666"/>
      <c r="M362" s="666"/>
      <c r="N362" s="666"/>
      <c r="O362" s="666"/>
      <c r="P362" s="672" t="str">
        <f t="shared" si="23"/>
        <v xml:space="preserve"> </v>
      </c>
      <c r="Q362" s="672" t="str">
        <f t="shared" si="21"/>
        <v xml:space="preserve"> </v>
      </c>
      <c r="R362" s="672" t="str">
        <f t="shared" si="22"/>
        <v xml:space="preserve"> </v>
      </c>
    </row>
    <row r="363" spans="1:18" x14ac:dyDescent="0.25">
      <c r="A363" s="673"/>
      <c r="B363" s="673"/>
      <c r="C363" s="673"/>
      <c r="D363" s="675"/>
      <c r="E363" s="668" t="str">
        <f t="shared" si="20"/>
        <v xml:space="preserve"> </v>
      </c>
      <c r="F363" s="676"/>
      <c r="G363" s="677"/>
      <c r="H363" s="677"/>
      <c r="I363" s="677"/>
      <c r="J363" s="678"/>
      <c r="K363" s="666"/>
      <c r="L363" s="666"/>
      <c r="M363" s="666"/>
      <c r="N363" s="666"/>
      <c r="O363" s="666"/>
      <c r="P363" s="672" t="str">
        <f t="shared" si="23"/>
        <v xml:space="preserve"> </v>
      </c>
      <c r="Q363" s="672" t="str">
        <f t="shared" si="21"/>
        <v xml:space="preserve"> </v>
      </c>
      <c r="R363" s="672" t="str">
        <f t="shared" si="22"/>
        <v xml:space="preserve"> </v>
      </c>
    </row>
    <row r="364" spans="1:18" x14ac:dyDescent="0.25">
      <c r="A364" s="673"/>
      <c r="B364" s="673"/>
      <c r="C364" s="673"/>
      <c r="D364" s="675"/>
      <c r="E364" s="668" t="str">
        <f t="shared" si="20"/>
        <v xml:space="preserve"> </v>
      </c>
      <c r="F364" s="676"/>
      <c r="G364" s="677"/>
      <c r="H364" s="677"/>
      <c r="I364" s="677"/>
      <c r="J364" s="678"/>
      <c r="K364" s="666"/>
      <c r="L364" s="666"/>
      <c r="M364" s="666"/>
      <c r="N364" s="666"/>
      <c r="O364" s="666"/>
      <c r="P364" s="672" t="str">
        <f t="shared" si="23"/>
        <v xml:space="preserve"> </v>
      </c>
      <c r="Q364" s="672" t="str">
        <f t="shared" si="21"/>
        <v xml:space="preserve"> </v>
      </c>
      <c r="R364" s="672" t="str">
        <f t="shared" si="22"/>
        <v xml:space="preserve"> </v>
      </c>
    </row>
    <row r="365" spans="1:18" x14ac:dyDescent="0.25">
      <c r="A365" s="673"/>
      <c r="B365" s="673"/>
      <c r="C365" s="673"/>
      <c r="D365" s="675"/>
      <c r="E365" s="668" t="str">
        <f t="shared" si="20"/>
        <v xml:space="preserve"> </v>
      </c>
      <c r="F365" s="676"/>
      <c r="G365" s="677"/>
      <c r="H365" s="677"/>
      <c r="I365" s="677"/>
      <c r="J365" s="678"/>
      <c r="K365" s="666"/>
      <c r="L365" s="666"/>
      <c r="M365" s="666"/>
      <c r="N365" s="666"/>
      <c r="O365" s="666"/>
      <c r="P365" s="672" t="str">
        <f t="shared" si="23"/>
        <v xml:space="preserve"> </v>
      </c>
      <c r="Q365" s="672" t="str">
        <f t="shared" si="21"/>
        <v xml:space="preserve"> </v>
      </c>
      <c r="R365" s="672" t="str">
        <f t="shared" si="22"/>
        <v xml:space="preserve"> </v>
      </c>
    </row>
    <row r="366" spans="1:18" x14ac:dyDescent="0.25">
      <c r="A366" s="673"/>
      <c r="B366" s="673"/>
      <c r="C366" s="673"/>
      <c r="D366" s="675"/>
      <c r="E366" s="668" t="str">
        <f t="shared" si="20"/>
        <v xml:space="preserve"> </v>
      </c>
      <c r="F366" s="676"/>
      <c r="G366" s="677"/>
      <c r="H366" s="677"/>
      <c r="I366" s="677"/>
      <c r="J366" s="678"/>
      <c r="K366" s="666"/>
      <c r="L366" s="666"/>
      <c r="M366" s="666"/>
      <c r="N366" s="666"/>
      <c r="O366" s="666"/>
      <c r="P366" s="672" t="str">
        <f t="shared" si="23"/>
        <v xml:space="preserve"> </v>
      </c>
      <c r="Q366" s="672" t="str">
        <f t="shared" si="21"/>
        <v xml:space="preserve"> </v>
      </c>
      <c r="R366" s="672" t="str">
        <f t="shared" si="22"/>
        <v xml:space="preserve"> </v>
      </c>
    </row>
    <row r="367" spans="1:18" x14ac:dyDescent="0.25">
      <c r="A367" s="673"/>
      <c r="B367" s="673"/>
      <c r="C367" s="673"/>
      <c r="D367" s="675"/>
      <c r="E367" s="668" t="str">
        <f t="shared" si="20"/>
        <v xml:space="preserve"> </v>
      </c>
      <c r="F367" s="676"/>
      <c r="G367" s="677"/>
      <c r="H367" s="677"/>
      <c r="I367" s="677"/>
      <c r="J367" s="678"/>
      <c r="K367" s="666"/>
      <c r="L367" s="666"/>
      <c r="M367" s="666"/>
      <c r="N367" s="666"/>
      <c r="O367" s="666"/>
      <c r="P367" s="672" t="str">
        <f t="shared" si="23"/>
        <v xml:space="preserve"> </v>
      </c>
      <c r="Q367" s="672" t="str">
        <f t="shared" si="21"/>
        <v xml:space="preserve"> </v>
      </c>
      <c r="R367" s="672" t="str">
        <f t="shared" si="22"/>
        <v xml:space="preserve"> </v>
      </c>
    </row>
    <row r="368" spans="1:18" x14ac:dyDescent="0.25">
      <c r="A368" s="673"/>
      <c r="B368" s="673"/>
      <c r="C368" s="673"/>
      <c r="D368" s="675"/>
      <c r="E368" s="668" t="str">
        <f t="shared" si="20"/>
        <v xml:space="preserve"> </v>
      </c>
      <c r="F368" s="676"/>
      <c r="G368" s="677"/>
      <c r="H368" s="677"/>
      <c r="I368" s="677"/>
      <c r="J368" s="678"/>
      <c r="K368" s="666"/>
      <c r="L368" s="666"/>
      <c r="M368" s="666"/>
      <c r="N368" s="666"/>
      <c r="O368" s="666"/>
      <c r="P368" s="672" t="str">
        <f t="shared" si="23"/>
        <v xml:space="preserve"> </v>
      </c>
      <c r="Q368" s="672" t="str">
        <f t="shared" si="21"/>
        <v xml:space="preserve"> </v>
      </c>
      <c r="R368" s="672" t="str">
        <f t="shared" si="22"/>
        <v xml:space="preserve"> </v>
      </c>
    </row>
    <row r="369" spans="1:18" x14ac:dyDescent="0.25">
      <c r="A369" s="673"/>
      <c r="B369" s="673"/>
      <c r="C369" s="673"/>
      <c r="D369" s="675"/>
      <c r="E369" s="668" t="str">
        <f t="shared" si="20"/>
        <v xml:space="preserve"> </v>
      </c>
      <c r="F369" s="676"/>
      <c r="G369" s="677"/>
      <c r="H369" s="677"/>
      <c r="I369" s="677"/>
      <c r="J369" s="678"/>
      <c r="K369" s="666"/>
      <c r="L369" s="666"/>
      <c r="M369" s="666"/>
      <c r="N369" s="666"/>
      <c r="O369" s="666"/>
      <c r="P369" s="672" t="str">
        <f t="shared" si="23"/>
        <v xml:space="preserve"> </v>
      </c>
      <c r="Q369" s="672" t="str">
        <f t="shared" si="21"/>
        <v xml:space="preserve"> </v>
      </c>
      <c r="R369" s="672" t="str">
        <f t="shared" si="22"/>
        <v xml:space="preserve"> </v>
      </c>
    </row>
    <row r="370" spans="1:18" x14ac:dyDescent="0.25">
      <c r="A370" s="673"/>
      <c r="B370" s="673"/>
      <c r="C370" s="673"/>
      <c r="D370" s="675"/>
      <c r="E370" s="668" t="str">
        <f t="shared" si="20"/>
        <v xml:space="preserve"> </v>
      </c>
      <c r="F370" s="676"/>
      <c r="G370" s="677"/>
      <c r="H370" s="677"/>
      <c r="I370" s="677"/>
      <c r="J370" s="678"/>
      <c r="K370" s="666"/>
      <c r="L370" s="666"/>
      <c r="M370" s="666"/>
      <c r="N370" s="666"/>
      <c r="O370" s="666"/>
      <c r="P370" s="672" t="str">
        <f t="shared" si="23"/>
        <v xml:space="preserve"> </v>
      </c>
      <c r="Q370" s="672" t="str">
        <f t="shared" si="21"/>
        <v xml:space="preserve"> </v>
      </c>
      <c r="R370" s="672" t="str">
        <f t="shared" si="22"/>
        <v xml:space="preserve"> </v>
      </c>
    </row>
    <row r="371" spans="1:18" x14ac:dyDescent="0.25">
      <c r="A371" s="673"/>
      <c r="B371" s="673"/>
      <c r="C371" s="673"/>
      <c r="D371" s="675"/>
      <c r="E371" s="668" t="str">
        <f t="shared" si="20"/>
        <v xml:space="preserve"> </v>
      </c>
      <c r="F371" s="676"/>
      <c r="G371" s="677"/>
      <c r="H371" s="677"/>
      <c r="I371" s="677"/>
      <c r="J371" s="678"/>
      <c r="K371" s="666"/>
      <c r="L371" s="666"/>
      <c r="M371" s="666"/>
      <c r="N371" s="666"/>
      <c r="O371" s="666"/>
      <c r="P371" s="672" t="str">
        <f t="shared" si="23"/>
        <v xml:space="preserve"> </v>
      </c>
      <c r="Q371" s="672" t="str">
        <f t="shared" si="21"/>
        <v xml:space="preserve"> </v>
      </c>
      <c r="R371" s="672" t="str">
        <f t="shared" si="22"/>
        <v xml:space="preserve"> </v>
      </c>
    </row>
    <row r="372" spans="1:18" x14ac:dyDescent="0.25">
      <c r="A372" s="673"/>
      <c r="B372" s="673"/>
      <c r="C372" s="673"/>
      <c r="D372" s="675"/>
      <c r="E372" s="668" t="str">
        <f t="shared" si="20"/>
        <v xml:space="preserve"> </v>
      </c>
      <c r="F372" s="676"/>
      <c r="G372" s="677"/>
      <c r="H372" s="677"/>
      <c r="I372" s="677"/>
      <c r="J372" s="678"/>
      <c r="K372" s="666"/>
      <c r="L372" s="666"/>
      <c r="M372" s="666"/>
      <c r="N372" s="666"/>
      <c r="O372" s="666"/>
      <c r="P372" s="672" t="str">
        <f t="shared" si="23"/>
        <v xml:space="preserve"> </v>
      </c>
      <c r="Q372" s="672" t="str">
        <f t="shared" si="21"/>
        <v xml:space="preserve"> </v>
      </c>
      <c r="R372" s="672" t="str">
        <f t="shared" si="22"/>
        <v xml:space="preserve"> </v>
      </c>
    </row>
    <row r="373" spans="1:18" x14ac:dyDescent="0.25">
      <c r="A373" s="673"/>
      <c r="B373" s="673"/>
      <c r="C373" s="673"/>
      <c r="D373" s="675"/>
      <c r="E373" s="668" t="str">
        <f t="shared" si="20"/>
        <v xml:space="preserve"> </v>
      </c>
      <c r="F373" s="676"/>
      <c r="G373" s="677"/>
      <c r="H373" s="677"/>
      <c r="I373" s="677"/>
      <c r="J373" s="678"/>
      <c r="K373" s="666"/>
      <c r="L373" s="666"/>
      <c r="M373" s="666"/>
      <c r="N373" s="666"/>
      <c r="O373" s="666"/>
      <c r="P373" s="672" t="str">
        <f t="shared" si="23"/>
        <v xml:space="preserve"> </v>
      </c>
      <c r="Q373" s="672" t="str">
        <f t="shared" si="21"/>
        <v xml:space="preserve"> </v>
      </c>
      <c r="R373" s="672" t="str">
        <f t="shared" si="22"/>
        <v xml:space="preserve"> </v>
      </c>
    </row>
    <row r="374" spans="1:18" x14ac:dyDescent="0.25">
      <c r="A374" s="673"/>
      <c r="B374" s="673"/>
      <c r="C374" s="673"/>
      <c r="D374" s="675"/>
      <c r="E374" s="668" t="str">
        <f t="shared" si="20"/>
        <v xml:space="preserve"> </v>
      </c>
      <c r="F374" s="676"/>
      <c r="G374" s="677"/>
      <c r="H374" s="677"/>
      <c r="I374" s="677"/>
      <c r="J374" s="678"/>
      <c r="K374" s="666"/>
      <c r="L374" s="666"/>
      <c r="M374" s="666"/>
      <c r="N374" s="666"/>
      <c r="O374" s="666"/>
      <c r="P374" s="672" t="str">
        <f t="shared" si="23"/>
        <v xml:space="preserve"> </v>
      </c>
      <c r="Q374" s="672" t="str">
        <f t="shared" si="21"/>
        <v xml:space="preserve"> </v>
      </c>
      <c r="R374" s="672" t="str">
        <f t="shared" si="22"/>
        <v xml:space="preserve"> </v>
      </c>
    </row>
    <row r="375" spans="1:18" x14ac:dyDescent="0.25">
      <c r="A375" s="673"/>
      <c r="B375" s="673"/>
      <c r="C375" s="673"/>
      <c r="D375" s="675"/>
      <c r="E375" s="668" t="str">
        <f t="shared" si="20"/>
        <v xml:space="preserve"> </v>
      </c>
      <c r="F375" s="676"/>
      <c r="G375" s="677"/>
      <c r="H375" s="677"/>
      <c r="I375" s="677"/>
      <c r="J375" s="678"/>
      <c r="K375" s="666"/>
      <c r="L375" s="666"/>
      <c r="M375" s="666"/>
      <c r="N375" s="666"/>
      <c r="O375" s="666"/>
      <c r="P375" s="672" t="str">
        <f t="shared" si="23"/>
        <v xml:space="preserve"> </v>
      </c>
      <c r="Q375" s="672" t="str">
        <f t="shared" si="21"/>
        <v xml:space="preserve"> </v>
      </c>
      <c r="R375" s="672" t="str">
        <f t="shared" si="22"/>
        <v xml:space="preserve"> </v>
      </c>
    </row>
    <row r="376" spans="1:18" x14ac:dyDescent="0.25">
      <c r="A376" s="673"/>
      <c r="B376" s="673"/>
      <c r="C376" s="673"/>
      <c r="D376" s="675"/>
      <c r="E376" s="668" t="str">
        <f t="shared" ref="E376:E439" si="24">IFERROR(G376/J376," ")</f>
        <v xml:space="preserve"> </v>
      </c>
      <c r="F376" s="676"/>
      <c r="G376" s="677"/>
      <c r="H376" s="677"/>
      <c r="I376" s="677"/>
      <c r="J376" s="678"/>
      <c r="K376" s="666"/>
      <c r="L376" s="666"/>
      <c r="M376" s="666"/>
      <c r="N376" s="666"/>
      <c r="O376" s="666"/>
      <c r="P376" s="672" t="str">
        <f t="shared" si="23"/>
        <v xml:space="preserve"> </v>
      </c>
      <c r="Q376" s="672" t="str">
        <f t="shared" ref="Q376:Q439" si="25">IFERROR(P376/J376," ")</f>
        <v xml:space="preserve"> </v>
      </c>
      <c r="R376" s="672" t="str">
        <f t="shared" ref="R376:R439" si="26">IFERROR(P376/G376," ")</f>
        <v xml:space="preserve"> </v>
      </c>
    </row>
    <row r="377" spans="1:18" x14ac:dyDescent="0.25">
      <c r="A377" s="673"/>
      <c r="B377" s="673"/>
      <c r="C377" s="673"/>
      <c r="D377" s="675"/>
      <c r="E377" s="668" t="str">
        <f t="shared" si="24"/>
        <v xml:space="preserve"> </v>
      </c>
      <c r="F377" s="676"/>
      <c r="G377" s="677"/>
      <c r="H377" s="677"/>
      <c r="I377" s="677"/>
      <c r="J377" s="678"/>
      <c r="K377" s="666"/>
      <c r="L377" s="666"/>
      <c r="M377" s="666"/>
      <c r="N377" s="666"/>
      <c r="O377" s="666"/>
      <c r="P377" s="672" t="str">
        <f t="shared" si="23"/>
        <v xml:space="preserve"> </v>
      </c>
      <c r="Q377" s="672" t="str">
        <f t="shared" si="25"/>
        <v xml:space="preserve"> </v>
      </c>
      <c r="R377" s="672" t="str">
        <f t="shared" si="26"/>
        <v xml:space="preserve"> </v>
      </c>
    </row>
    <row r="378" spans="1:18" x14ac:dyDescent="0.25">
      <c r="A378" s="673"/>
      <c r="B378" s="673"/>
      <c r="C378" s="673"/>
      <c r="D378" s="675"/>
      <c r="E378" s="668" t="str">
        <f t="shared" si="24"/>
        <v xml:space="preserve"> </v>
      </c>
      <c r="F378" s="676"/>
      <c r="G378" s="677"/>
      <c r="H378" s="677"/>
      <c r="I378" s="677"/>
      <c r="J378" s="678"/>
      <c r="K378" s="666"/>
      <c r="L378" s="666"/>
      <c r="M378" s="666"/>
      <c r="N378" s="666"/>
      <c r="O378" s="666"/>
      <c r="P378" s="672" t="str">
        <f t="shared" si="23"/>
        <v xml:space="preserve"> </v>
      </c>
      <c r="Q378" s="672" t="str">
        <f t="shared" si="25"/>
        <v xml:space="preserve"> </v>
      </c>
      <c r="R378" s="672" t="str">
        <f t="shared" si="26"/>
        <v xml:space="preserve"> </v>
      </c>
    </row>
    <row r="379" spans="1:18" x14ac:dyDescent="0.25">
      <c r="A379" s="673"/>
      <c r="B379" s="673"/>
      <c r="C379" s="673"/>
      <c r="D379" s="675"/>
      <c r="E379" s="668" t="str">
        <f t="shared" si="24"/>
        <v xml:space="preserve"> </v>
      </c>
      <c r="F379" s="676"/>
      <c r="G379" s="677"/>
      <c r="H379" s="677"/>
      <c r="I379" s="677"/>
      <c r="J379" s="678"/>
      <c r="K379" s="666"/>
      <c r="L379" s="666"/>
      <c r="M379" s="666"/>
      <c r="N379" s="666"/>
      <c r="O379" s="666"/>
      <c r="P379" s="672" t="str">
        <f t="shared" si="23"/>
        <v xml:space="preserve"> </v>
      </c>
      <c r="Q379" s="672" t="str">
        <f t="shared" si="25"/>
        <v xml:space="preserve"> </v>
      </c>
      <c r="R379" s="672" t="str">
        <f t="shared" si="26"/>
        <v xml:space="preserve"> </v>
      </c>
    </row>
    <row r="380" spans="1:18" x14ac:dyDescent="0.25">
      <c r="A380" s="673"/>
      <c r="B380" s="673"/>
      <c r="C380" s="673"/>
      <c r="D380" s="675"/>
      <c r="E380" s="668" t="str">
        <f t="shared" si="24"/>
        <v xml:space="preserve"> </v>
      </c>
      <c r="F380" s="676"/>
      <c r="G380" s="677"/>
      <c r="H380" s="677"/>
      <c r="I380" s="677"/>
      <c r="J380" s="678"/>
      <c r="K380" s="666"/>
      <c r="L380" s="666"/>
      <c r="M380" s="666"/>
      <c r="N380" s="666"/>
      <c r="O380" s="666"/>
      <c r="P380" s="672" t="str">
        <f t="shared" si="23"/>
        <v xml:space="preserve"> </v>
      </c>
      <c r="Q380" s="672" t="str">
        <f t="shared" si="25"/>
        <v xml:space="preserve"> </v>
      </c>
      <c r="R380" s="672" t="str">
        <f t="shared" si="26"/>
        <v xml:space="preserve"> </v>
      </c>
    </row>
    <row r="381" spans="1:18" x14ac:dyDescent="0.25">
      <c r="A381" s="673"/>
      <c r="B381" s="673"/>
      <c r="C381" s="673"/>
      <c r="D381" s="675"/>
      <c r="E381" s="668" t="str">
        <f t="shared" si="24"/>
        <v xml:space="preserve"> </v>
      </c>
      <c r="F381" s="676"/>
      <c r="G381" s="677"/>
      <c r="H381" s="677"/>
      <c r="I381" s="677"/>
      <c r="J381" s="678"/>
      <c r="K381" s="666"/>
      <c r="L381" s="666"/>
      <c r="M381" s="666"/>
      <c r="N381" s="666"/>
      <c r="O381" s="666"/>
      <c r="P381" s="672" t="str">
        <f t="shared" si="23"/>
        <v xml:space="preserve"> </v>
      </c>
      <c r="Q381" s="672" t="str">
        <f t="shared" si="25"/>
        <v xml:space="preserve"> </v>
      </c>
      <c r="R381" s="672" t="str">
        <f t="shared" si="26"/>
        <v xml:space="preserve"> </v>
      </c>
    </row>
    <row r="382" spans="1:18" x14ac:dyDescent="0.25">
      <c r="A382" s="673"/>
      <c r="B382" s="673"/>
      <c r="C382" s="673"/>
      <c r="D382" s="675"/>
      <c r="E382" s="668" t="str">
        <f t="shared" si="24"/>
        <v xml:space="preserve"> </v>
      </c>
      <c r="F382" s="676"/>
      <c r="G382" s="677"/>
      <c r="H382" s="677"/>
      <c r="I382" s="677"/>
      <c r="J382" s="678"/>
      <c r="K382" s="666"/>
      <c r="L382" s="666"/>
      <c r="M382" s="666"/>
      <c r="N382" s="666"/>
      <c r="O382" s="666"/>
      <c r="P382" s="672" t="str">
        <f t="shared" si="23"/>
        <v xml:space="preserve"> </v>
      </c>
      <c r="Q382" s="672" t="str">
        <f t="shared" si="25"/>
        <v xml:space="preserve"> </v>
      </c>
      <c r="R382" s="672" t="str">
        <f t="shared" si="26"/>
        <v xml:space="preserve"> </v>
      </c>
    </row>
    <row r="383" spans="1:18" x14ac:dyDescent="0.25">
      <c r="A383" s="673"/>
      <c r="B383" s="673"/>
      <c r="C383" s="673"/>
      <c r="D383" s="675"/>
      <c r="E383" s="668" t="str">
        <f t="shared" si="24"/>
        <v xml:space="preserve"> </v>
      </c>
      <c r="F383" s="676"/>
      <c r="G383" s="677"/>
      <c r="H383" s="677"/>
      <c r="I383" s="677"/>
      <c r="J383" s="678"/>
      <c r="K383" s="666"/>
      <c r="L383" s="666"/>
      <c r="M383" s="666"/>
      <c r="N383" s="666"/>
      <c r="O383" s="666"/>
      <c r="P383" s="672" t="str">
        <f t="shared" si="23"/>
        <v xml:space="preserve"> </v>
      </c>
      <c r="Q383" s="672" t="str">
        <f t="shared" si="25"/>
        <v xml:space="preserve"> </v>
      </c>
      <c r="R383" s="672" t="str">
        <f t="shared" si="26"/>
        <v xml:space="preserve"> </v>
      </c>
    </row>
    <row r="384" spans="1:18" x14ac:dyDescent="0.25">
      <c r="A384" s="673"/>
      <c r="B384" s="673"/>
      <c r="C384" s="673"/>
      <c r="D384" s="675"/>
      <c r="E384" s="668" t="str">
        <f t="shared" si="24"/>
        <v xml:space="preserve"> </v>
      </c>
      <c r="F384" s="676"/>
      <c r="G384" s="677"/>
      <c r="H384" s="677"/>
      <c r="I384" s="677"/>
      <c r="J384" s="678"/>
      <c r="K384" s="666"/>
      <c r="L384" s="666"/>
      <c r="M384" s="666"/>
      <c r="N384" s="666"/>
      <c r="O384" s="666"/>
      <c r="P384" s="672" t="str">
        <f t="shared" si="23"/>
        <v xml:space="preserve"> </v>
      </c>
      <c r="Q384" s="672" t="str">
        <f t="shared" si="25"/>
        <v xml:space="preserve"> </v>
      </c>
      <c r="R384" s="672" t="str">
        <f t="shared" si="26"/>
        <v xml:space="preserve"> </v>
      </c>
    </row>
    <row r="385" spans="1:18" x14ac:dyDescent="0.25">
      <c r="A385" s="673"/>
      <c r="B385" s="673"/>
      <c r="C385" s="673"/>
      <c r="D385" s="675"/>
      <c r="E385" s="668" t="str">
        <f t="shared" si="24"/>
        <v xml:space="preserve"> </v>
      </c>
      <c r="F385" s="676"/>
      <c r="G385" s="677"/>
      <c r="H385" s="677"/>
      <c r="I385" s="677"/>
      <c r="J385" s="678"/>
      <c r="K385" s="666"/>
      <c r="L385" s="666"/>
      <c r="M385" s="666"/>
      <c r="N385" s="666"/>
      <c r="O385" s="666"/>
      <c r="P385" s="672" t="str">
        <f t="shared" si="23"/>
        <v xml:space="preserve"> </v>
      </c>
      <c r="Q385" s="672" t="str">
        <f t="shared" si="25"/>
        <v xml:space="preserve"> </v>
      </c>
      <c r="R385" s="672" t="str">
        <f t="shared" si="26"/>
        <v xml:space="preserve"> </v>
      </c>
    </row>
    <row r="386" spans="1:18" x14ac:dyDescent="0.25">
      <c r="A386" s="673"/>
      <c r="B386" s="673"/>
      <c r="C386" s="673"/>
      <c r="D386" s="675"/>
      <c r="E386" s="668" t="str">
        <f t="shared" si="24"/>
        <v xml:space="preserve"> </v>
      </c>
      <c r="F386" s="676"/>
      <c r="G386" s="677"/>
      <c r="H386" s="677"/>
      <c r="I386" s="677"/>
      <c r="J386" s="678"/>
      <c r="K386" s="666"/>
      <c r="L386" s="666"/>
      <c r="M386" s="666"/>
      <c r="N386" s="666"/>
      <c r="O386" s="666"/>
      <c r="P386" s="672" t="str">
        <f t="shared" si="23"/>
        <v xml:space="preserve"> </v>
      </c>
      <c r="Q386" s="672" t="str">
        <f t="shared" si="25"/>
        <v xml:space="preserve"> </v>
      </c>
      <c r="R386" s="672" t="str">
        <f t="shared" si="26"/>
        <v xml:space="preserve"> </v>
      </c>
    </row>
    <row r="387" spans="1:18" x14ac:dyDescent="0.25">
      <c r="A387" s="673"/>
      <c r="B387" s="673"/>
      <c r="C387" s="673"/>
      <c r="D387" s="675"/>
      <c r="E387" s="668" t="str">
        <f t="shared" si="24"/>
        <v xml:space="preserve"> </v>
      </c>
      <c r="F387" s="676"/>
      <c r="G387" s="677"/>
      <c r="H387" s="677"/>
      <c r="I387" s="677"/>
      <c r="J387" s="678"/>
      <c r="K387" s="666"/>
      <c r="L387" s="666"/>
      <c r="M387" s="666"/>
      <c r="N387" s="666"/>
      <c r="O387" s="666"/>
      <c r="P387" s="672" t="str">
        <f t="shared" si="23"/>
        <v xml:space="preserve"> </v>
      </c>
      <c r="Q387" s="672" t="str">
        <f t="shared" si="25"/>
        <v xml:space="preserve"> </v>
      </c>
      <c r="R387" s="672" t="str">
        <f t="shared" si="26"/>
        <v xml:space="preserve"> </v>
      </c>
    </row>
    <row r="388" spans="1:18" x14ac:dyDescent="0.25">
      <c r="A388" s="673"/>
      <c r="B388" s="673"/>
      <c r="C388" s="673"/>
      <c r="D388" s="675"/>
      <c r="E388" s="668" t="str">
        <f t="shared" si="24"/>
        <v xml:space="preserve"> </v>
      </c>
      <c r="F388" s="676"/>
      <c r="G388" s="677"/>
      <c r="H388" s="677"/>
      <c r="I388" s="677"/>
      <c r="J388" s="678"/>
      <c r="K388" s="666"/>
      <c r="L388" s="666"/>
      <c r="M388" s="666"/>
      <c r="N388" s="666"/>
      <c r="O388" s="666"/>
      <c r="P388" s="672" t="str">
        <f t="shared" si="23"/>
        <v xml:space="preserve"> </v>
      </c>
      <c r="Q388" s="672" t="str">
        <f t="shared" si="25"/>
        <v xml:space="preserve"> </v>
      </c>
      <c r="R388" s="672" t="str">
        <f t="shared" si="26"/>
        <v xml:space="preserve"> </v>
      </c>
    </row>
    <row r="389" spans="1:18" x14ac:dyDescent="0.25">
      <c r="A389" s="673"/>
      <c r="B389" s="673"/>
      <c r="C389" s="673"/>
      <c r="D389" s="675"/>
      <c r="E389" s="668" t="str">
        <f t="shared" si="24"/>
        <v xml:space="preserve"> </v>
      </c>
      <c r="F389" s="676"/>
      <c r="G389" s="677"/>
      <c r="H389" s="677"/>
      <c r="I389" s="677"/>
      <c r="J389" s="678"/>
      <c r="K389" s="666"/>
      <c r="L389" s="666"/>
      <c r="M389" s="666"/>
      <c r="N389" s="666"/>
      <c r="O389" s="666"/>
      <c r="P389" s="672" t="str">
        <f t="shared" si="23"/>
        <v xml:space="preserve"> </v>
      </c>
      <c r="Q389" s="672" t="str">
        <f t="shared" si="25"/>
        <v xml:space="preserve"> </v>
      </c>
      <c r="R389" s="672" t="str">
        <f t="shared" si="26"/>
        <v xml:space="preserve"> </v>
      </c>
    </row>
    <row r="390" spans="1:18" x14ac:dyDescent="0.25">
      <c r="A390" s="673"/>
      <c r="B390" s="673"/>
      <c r="C390" s="673"/>
      <c r="D390" s="675"/>
      <c r="E390" s="668" t="str">
        <f t="shared" si="24"/>
        <v xml:space="preserve"> </v>
      </c>
      <c r="F390" s="676"/>
      <c r="G390" s="677"/>
      <c r="H390" s="677"/>
      <c r="I390" s="677"/>
      <c r="J390" s="678"/>
      <c r="K390" s="666"/>
      <c r="L390" s="666"/>
      <c r="M390" s="666"/>
      <c r="N390" s="666"/>
      <c r="O390" s="666"/>
      <c r="P390" s="672" t="str">
        <f t="shared" ref="P390:P453" si="27">IF((K390*0.187*10^-3+L390*0.86*10^-3+M390*1.225*10^-3+N390*0.616*10^-3+O390*0.765*10^-3)&gt;0,K390*0.187*10^-3+L390*0.86*10^-3+M390*1.225*10^-3+N390*0.616*10^-3+O390*0.765*10^-3," ")</f>
        <v xml:space="preserve"> </v>
      </c>
      <c r="Q390" s="672" t="str">
        <f t="shared" si="25"/>
        <v xml:space="preserve"> </v>
      </c>
      <c r="R390" s="672" t="str">
        <f t="shared" si="26"/>
        <v xml:space="preserve"> </v>
      </c>
    </row>
    <row r="391" spans="1:18" x14ac:dyDescent="0.25">
      <c r="A391" s="673"/>
      <c r="B391" s="673"/>
      <c r="C391" s="673"/>
      <c r="D391" s="675"/>
      <c r="E391" s="668" t="str">
        <f t="shared" si="24"/>
        <v xml:space="preserve"> </v>
      </c>
      <c r="F391" s="676"/>
      <c r="G391" s="677"/>
      <c r="H391" s="677"/>
      <c r="I391" s="677"/>
      <c r="J391" s="678"/>
      <c r="K391" s="666"/>
      <c r="L391" s="666"/>
      <c r="M391" s="666"/>
      <c r="N391" s="666"/>
      <c r="O391" s="666"/>
      <c r="P391" s="672" t="str">
        <f t="shared" si="27"/>
        <v xml:space="preserve"> </v>
      </c>
      <c r="Q391" s="672" t="str">
        <f t="shared" si="25"/>
        <v xml:space="preserve"> </v>
      </c>
      <c r="R391" s="672" t="str">
        <f t="shared" si="26"/>
        <v xml:space="preserve"> </v>
      </c>
    </row>
    <row r="392" spans="1:18" x14ac:dyDescent="0.25">
      <c r="A392" s="673"/>
      <c r="B392" s="673"/>
      <c r="C392" s="673"/>
      <c r="D392" s="675"/>
      <c r="E392" s="668" t="str">
        <f t="shared" si="24"/>
        <v xml:space="preserve"> </v>
      </c>
      <c r="F392" s="676"/>
      <c r="G392" s="677"/>
      <c r="H392" s="677"/>
      <c r="I392" s="677"/>
      <c r="J392" s="678"/>
      <c r="K392" s="666"/>
      <c r="L392" s="666"/>
      <c r="M392" s="666"/>
      <c r="N392" s="666"/>
      <c r="O392" s="666"/>
      <c r="P392" s="672" t="str">
        <f t="shared" si="27"/>
        <v xml:space="preserve"> </v>
      </c>
      <c r="Q392" s="672" t="str">
        <f t="shared" si="25"/>
        <v xml:space="preserve"> </v>
      </c>
      <c r="R392" s="672" t="str">
        <f t="shared" si="26"/>
        <v xml:space="preserve"> </v>
      </c>
    </row>
    <row r="393" spans="1:18" x14ac:dyDescent="0.25">
      <c r="A393" s="673"/>
      <c r="B393" s="673"/>
      <c r="C393" s="673"/>
      <c r="D393" s="675"/>
      <c r="E393" s="668" t="str">
        <f t="shared" si="24"/>
        <v xml:space="preserve"> </v>
      </c>
      <c r="F393" s="676"/>
      <c r="G393" s="677"/>
      <c r="H393" s="677"/>
      <c r="I393" s="677"/>
      <c r="J393" s="678"/>
      <c r="K393" s="666"/>
      <c r="L393" s="666"/>
      <c r="M393" s="666"/>
      <c r="N393" s="666"/>
      <c r="O393" s="666"/>
      <c r="P393" s="672" t="str">
        <f t="shared" si="27"/>
        <v xml:space="preserve"> </v>
      </c>
      <c r="Q393" s="672" t="str">
        <f t="shared" si="25"/>
        <v xml:space="preserve"> </v>
      </c>
      <c r="R393" s="672" t="str">
        <f t="shared" si="26"/>
        <v xml:space="preserve"> </v>
      </c>
    </row>
    <row r="394" spans="1:18" x14ac:dyDescent="0.25">
      <c r="A394" s="673"/>
      <c r="B394" s="673"/>
      <c r="C394" s="673"/>
      <c r="D394" s="675"/>
      <c r="E394" s="668" t="str">
        <f t="shared" si="24"/>
        <v xml:space="preserve"> </v>
      </c>
      <c r="F394" s="676"/>
      <c r="G394" s="677"/>
      <c r="H394" s="677"/>
      <c r="I394" s="677"/>
      <c r="J394" s="678"/>
      <c r="K394" s="666"/>
      <c r="L394" s="666"/>
      <c r="M394" s="666"/>
      <c r="N394" s="666"/>
      <c r="O394" s="666"/>
      <c r="P394" s="672" t="str">
        <f t="shared" si="27"/>
        <v xml:space="preserve"> </v>
      </c>
      <c r="Q394" s="672" t="str">
        <f t="shared" si="25"/>
        <v xml:space="preserve"> </v>
      </c>
      <c r="R394" s="672" t="str">
        <f t="shared" si="26"/>
        <v xml:space="preserve"> </v>
      </c>
    </row>
    <row r="395" spans="1:18" x14ac:dyDescent="0.25">
      <c r="A395" s="673"/>
      <c r="B395" s="673"/>
      <c r="C395" s="673"/>
      <c r="D395" s="675"/>
      <c r="E395" s="668" t="str">
        <f t="shared" si="24"/>
        <v xml:space="preserve"> </v>
      </c>
      <c r="F395" s="676"/>
      <c r="G395" s="677"/>
      <c r="H395" s="677"/>
      <c r="I395" s="677"/>
      <c r="J395" s="678"/>
      <c r="K395" s="666"/>
      <c r="L395" s="666"/>
      <c r="M395" s="666"/>
      <c r="N395" s="666"/>
      <c r="O395" s="666"/>
      <c r="P395" s="672" t="str">
        <f t="shared" si="27"/>
        <v xml:space="preserve"> </v>
      </c>
      <c r="Q395" s="672" t="str">
        <f t="shared" si="25"/>
        <v xml:space="preserve"> </v>
      </c>
      <c r="R395" s="672" t="str">
        <f t="shared" si="26"/>
        <v xml:space="preserve"> </v>
      </c>
    </row>
    <row r="396" spans="1:18" x14ac:dyDescent="0.25">
      <c r="A396" s="673"/>
      <c r="B396" s="673"/>
      <c r="C396" s="673"/>
      <c r="D396" s="675"/>
      <c r="E396" s="668" t="str">
        <f t="shared" si="24"/>
        <v xml:space="preserve"> </v>
      </c>
      <c r="F396" s="676"/>
      <c r="G396" s="677"/>
      <c r="H396" s="677"/>
      <c r="I396" s="677"/>
      <c r="J396" s="678"/>
      <c r="K396" s="666"/>
      <c r="L396" s="666"/>
      <c r="M396" s="666"/>
      <c r="N396" s="666"/>
      <c r="O396" s="666"/>
      <c r="P396" s="672" t="str">
        <f t="shared" si="27"/>
        <v xml:space="preserve"> </v>
      </c>
      <c r="Q396" s="672" t="str">
        <f t="shared" si="25"/>
        <v xml:space="preserve"> </v>
      </c>
      <c r="R396" s="672" t="str">
        <f t="shared" si="26"/>
        <v xml:space="preserve"> </v>
      </c>
    </row>
    <row r="397" spans="1:18" x14ac:dyDescent="0.25">
      <c r="A397" s="673"/>
      <c r="B397" s="673"/>
      <c r="C397" s="673"/>
      <c r="D397" s="675"/>
      <c r="E397" s="668" t="str">
        <f t="shared" si="24"/>
        <v xml:space="preserve"> </v>
      </c>
      <c r="F397" s="676"/>
      <c r="G397" s="677"/>
      <c r="H397" s="677"/>
      <c r="I397" s="677"/>
      <c r="J397" s="678"/>
      <c r="K397" s="666"/>
      <c r="L397" s="666"/>
      <c r="M397" s="666"/>
      <c r="N397" s="666"/>
      <c r="O397" s="666"/>
      <c r="P397" s="672" t="str">
        <f t="shared" si="27"/>
        <v xml:space="preserve"> </v>
      </c>
      <c r="Q397" s="672" t="str">
        <f t="shared" si="25"/>
        <v xml:space="preserve"> </v>
      </c>
      <c r="R397" s="672" t="str">
        <f t="shared" si="26"/>
        <v xml:space="preserve"> </v>
      </c>
    </row>
    <row r="398" spans="1:18" x14ac:dyDescent="0.25">
      <c r="A398" s="673"/>
      <c r="B398" s="673"/>
      <c r="C398" s="673"/>
      <c r="D398" s="675"/>
      <c r="E398" s="668" t="str">
        <f t="shared" si="24"/>
        <v xml:space="preserve"> </v>
      </c>
      <c r="F398" s="676"/>
      <c r="G398" s="677"/>
      <c r="H398" s="677"/>
      <c r="I398" s="677"/>
      <c r="J398" s="678"/>
      <c r="K398" s="666"/>
      <c r="L398" s="666"/>
      <c r="M398" s="666"/>
      <c r="N398" s="666"/>
      <c r="O398" s="666"/>
      <c r="P398" s="672" t="str">
        <f t="shared" si="27"/>
        <v xml:space="preserve"> </v>
      </c>
      <c r="Q398" s="672" t="str">
        <f t="shared" si="25"/>
        <v xml:space="preserve"> </v>
      </c>
      <c r="R398" s="672" t="str">
        <f t="shared" si="26"/>
        <v xml:space="preserve"> </v>
      </c>
    </row>
    <row r="399" spans="1:18" x14ac:dyDescent="0.25">
      <c r="A399" s="673"/>
      <c r="B399" s="673"/>
      <c r="C399" s="673"/>
      <c r="D399" s="675"/>
      <c r="E399" s="668" t="str">
        <f t="shared" si="24"/>
        <v xml:space="preserve"> </v>
      </c>
      <c r="F399" s="676"/>
      <c r="G399" s="677"/>
      <c r="H399" s="677"/>
      <c r="I399" s="677"/>
      <c r="J399" s="678"/>
      <c r="K399" s="666"/>
      <c r="L399" s="666"/>
      <c r="M399" s="666"/>
      <c r="N399" s="666"/>
      <c r="O399" s="666"/>
      <c r="P399" s="672" t="str">
        <f t="shared" si="27"/>
        <v xml:space="preserve"> </v>
      </c>
      <c r="Q399" s="672" t="str">
        <f t="shared" si="25"/>
        <v xml:space="preserve"> </v>
      </c>
      <c r="R399" s="672" t="str">
        <f t="shared" si="26"/>
        <v xml:space="preserve"> </v>
      </c>
    </row>
    <row r="400" spans="1:18" x14ac:dyDescent="0.25">
      <c r="A400" s="673"/>
      <c r="B400" s="673"/>
      <c r="C400" s="673"/>
      <c r="D400" s="675"/>
      <c r="E400" s="668" t="str">
        <f t="shared" si="24"/>
        <v xml:space="preserve"> </v>
      </c>
      <c r="F400" s="676"/>
      <c r="G400" s="677"/>
      <c r="H400" s="677"/>
      <c r="I400" s="677"/>
      <c r="J400" s="678"/>
      <c r="K400" s="666"/>
      <c r="L400" s="666"/>
      <c r="M400" s="666"/>
      <c r="N400" s="666"/>
      <c r="O400" s="666"/>
      <c r="P400" s="672" t="str">
        <f t="shared" si="27"/>
        <v xml:space="preserve"> </v>
      </c>
      <c r="Q400" s="672" t="str">
        <f t="shared" si="25"/>
        <v xml:space="preserve"> </v>
      </c>
      <c r="R400" s="672" t="str">
        <f t="shared" si="26"/>
        <v xml:space="preserve"> </v>
      </c>
    </row>
    <row r="401" spans="1:18" x14ac:dyDescent="0.25">
      <c r="A401" s="673"/>
      <c r="B401" s="673"/>
      <c r="C401" s="673"/>
      <c r="D401" s="675"/>
      <c r="E401" s="668" t="str">
        <f t="shared" si="24"/>
        <v xml:space="preserve"> </v>
      </c>
      <c r="F401" s="676"/>
      <c r="G401" s="677"/>
      <c r="H401" s="677"/>
      <c r="I401" s="677"/>
      <c r="J401" s="678"/>
      <c r="K401" s="666"/>
      <c r="L401" s="666"/>
      <c r="M401" s="666"/>
      <c r="N401" s="666"/>
      <c r="O401" s="666"/>
      <c r="P401" s="672" t="str">
        <f t="shared" si="27"/>
        <v xml:space="preserve"> </v>
      </c>
      <c r="Q401" s="672" t="str">
        <f t="shared" si="25"/>
        <v xml:space="preserve"> </v>
      </c>
      <c r="R401" s="672" t="str">
        <f t="shared" si="26"/>
        <v xml:space="preserve"> </v>
      </c>
    </row>
    <row r="402" spans="1:18" x14ac:dyDescent="0.25">
      <c r="A402" s="673"/>
      <c r="B402" s="673"/>
      <c r="C402" s="673"/>
      <c r="D402" s="675"/>
      <c r="E402" s="668" t="str">
        <f t="shared" si="24"/>
        <v xml:space="preserve"> </v>
      </c>
      <c r="F402" s="676"/>
      <c r="G402" s="677"/>
      <c r="H402" s="677"/>
      <c r="I402" s="677"/>
      <c r="J402" s="678"/>
      <c r="K402" s="666"/>
      <c r="L402" s="666"/>
      <c r="M402" s="666"/>
      <c r="N402" s="666"/>
      <c r="O402" s="666"/>
      <c r="P402" s="672" t="str">
        <f t="shared" si="27"/>
        <v xml:space="preserve"> </v>
      </c>
      <c r="Q402" s="672" t="str">
        <f t="shared" si="25"/>
        <v xml:space="preserve"> </v>
      </c>
      <c r="R402" s="672" t="str">
        <f t="shared" si="26"/>
        <v xml:space="preserve"> </v>
      </c>
    </row>
    <row r="403" spans="1:18" x14ac:dyDescent="0.25">
      <c r="A403" s="673"/>
      <c r="B403" s="673"/>
      <c r="C403" s="673"/>
      <c r="D403" s="675"/>
      <c r="E403" s="668" t="str">
        <f t="shared" si="24"/>
        <v xml:space="preserve"> </v>
      </c>
      <c r="F403" s="676"/>
      <c r="G403" s="677"/>
      <c r="H403" s="677"/>
      <c r="I403" s="677"/>
      <c r="J403" s="678"/>
      <c r="K403" s="666"/>
      <c r="L403" s="666"/>
      <c r="M403" s="666"/>
      <c r="N403" s="666"/>
      <c r="O403" s="666"/>
      <c r="P403" s="672" t="str">
        <f t="shared" si="27"/>
        <v xml:space="preserve"> </v>
      </c>
      <c r="Q403" s="672" t="str">
        <f t="shared" si="25"/>
        <v xml:space="preserve"> </v>
      </c>
      <c r="R403" s="672" t="str">
        <f t="shared" si="26"/>
        <v xml:space="preserve"> </v>
      </c>
    </row>
    <row r="404" spans="1:18" x14ac:dyDescent="0.25">
      <c r="A404" s="673"/>
      <c r="B404" s="673"/>
      <c r="C404" s="673"/>
      <c r="D404" s="675"/>
      <c r="E404" s="668" t="str">
        <f t="shared" si="24"/>
        <v xml:space="preserve"> </v>
      </c>
      <c r="F404" s="676"/>
      <c r="G404" s="677"/>
      <c r="H404" s="677"/>
      <c r="I404" s="677"/>
      <c r="J404" s="678"/>
      <c r="K404" s="666"/>
      <c r="L404" s="666"/>
      <c r="M404" s="666"/>
      <c r="N404" s="666"/>
      <c r="O404" s="666"/>
      <c r="P404" s="672" t="str">
        <f t="shared" si="27"/>
        <v xml:space="preserve"> </v>
      </c>
      <c r="Q404" s="672" t="str">
        <f t="shared" si="25"/>
        <v xml:space="preserve"> </v>
      </c>
      <c r="R404" s="672" t="str">
        <f t="shared" si="26"/>
        <v xml:space="preserve"> </v>
      </c>
    </row>
    <row r="405" spans="1:18" x14ac:dyDescent="0.25">
      <c r="A405" s="673"/>
      <c r="B405" s="673"/>
      <c r="C405" s="673"/>
      <c r="D405" s="675"/>
      <c r="E405" s="668" t="str">
        <f t="shared" si="24"/>
        <v xml:space="preserve"> </v>
      </c>
      <c r="F405" s="676"/>
      <c r="G405" s="677"/>
      <c r="H405" s="677"/>
      <c r="I405" s="677"/>
      <c r="J405" s="678"/>
      <c r="K405" s="666"/>
      <c r="L405" s="666"/>
      <c r="M405" s="666"/>
      <c r="N405" s="666"/>
      <c r="O405" s="666"/>
      <c r="P405" s="672" t="str">
        <f t="shared" si="27"/>
        <v xml:space="preserve"> </v>
      </c>
      <c r="Q405" s="672" t="str">
        <f t="shared" si="25"/>
        <v xml:space="preserve"> </v>
      </c>
      <c r="R405" s="672" t="str">
        <f t="shared" si="26"/>
        <v xml:space="preserve"> </v>
      </c>
    </row>
    <row r="406" spans="1:18" x14ac:dyDescent="0.25">
      <c r="A406" s="673"/>
      <c r="B406" s="673"/>
      <c r="C406" s="673"/>
      <c r="D406" s="675"/>
      <c r="E406" s="668" t="str">
        <f t="shared" si="24"/>
        <v xml:space="preserve"> </v>
      </c>
      <c r="F406" s="676"/>
      <c r="G406" s="677"/>
      <c r="H406" s="677"/>
      <c r="I406" s="677"/>
      <c r="J406" s="678"/>
      <c r="K406" s="666"/>
      <c r="L406" s="666"/>
      <c r="M406" s="666"/>
      <c r="N406" s="666"/>
      <c r="O406" s="666"/>
      <c r="P406" s="672" t="str">
        <f t="shared" si="27"/>
        <v xml:space="preserve"> </v>
      </c>
      <c r="Q406" s="672" t="str">
        <f t="shared" si="25"/>
        <v xml:space="preserve"> </v>
      </c>
      <c r="R406" s="672" t="str">
        <f t="shared" si="26"/>
        <v xml:space="preserve"> </v>
      </c>
    </row>
    <row r="407" spans="1:18" x14ac:dyDescent="0.25">
      <c r="A407" s="673"/>
      <c r="B407" s="673"/>
      <c r="C407" s="673"/>
      <c r="D407" s="675"/>
      <c r="E407" s="668" t="str">
        <f t="shared" si="24"/>
        <v xml:space="preserve"> </v>
      </c>
      <c r="F407" s="676"/>
      <c r="G407" s="677"/>
      <c r="H407" s="677"/>
      <c r="I407" s="677"/>
      <c r="J407" s="678"/>
      <c r="K407" s="666"/>
      <c r="L407" s="666"/>
      <c r="M407" s="666"/>
      <c r="N407" s="666"/>
      <c r="O407" s="666"/>
      <c r="P407" s="672" t="str">
        <f t="shared" si="27"/>
        <v xml:space="preserve"> </v>
      </c>
      <c r="Q407" s="672" t="str">
        <f t="shared" si="25"/>
        <v xml:space="preserve"> </v>
      </c>
      <c r="R407" s="672" t="str">
        <f t="shared" si="26"/>
        <v xml:space="preserve"> </v>
      </c>
    </row>
    <row r="408" spans="1:18" x14ac:dyDescent="0.25">
      <c r="A408" s="673"/>
      <c r="B408" s="673"/>
      <c r="C408" s="673"/>
      <c r="D408" s="675"/>
      <c r="E408" s="668" t="str">
        <f t="shared" si="24"/>
        <v xml:space="preserve"> </v>
      </c>
      <c r="F408" s="676"/>
      <c r="G408" s="677"/>
      <c r="H408" s="677"/>
      <c r="I408" s="677"/>
      <c r="J408" s="678"/>
      <c r="K408" s="666"/>
      <c r="L408" s="666"/>
      <c r="M408" s="666"/>
      <c r="N408" s="666"/>
      <c r="O408" s="666"/>
      <c r="P408" s="672" t="str">
        <f t="shared" si="27"/>
        <v xml:space="preserve"> </v>
      </c>
      <c r="Q408" s="672" t="str">
        <f t="shared" si="25"/>
        <v xml:space="preserve"> </v>
      </c>
      <c r="R408" s="672" t="str">
        <f t="shared" si="26"/>
        <v xml:space="preserve"> </v>
      </c>
    </row>
    <row r="409" spans="1:18" x14ac:dyDescent="0.25">
      <c r="A409" s="673"/>
      <c r="B409" s="673"/>
      <c r="C409" s="673"/>
      <c r="D409" s="675"/>
      <c r="E409" s="668" t="str">
        <f t="shared" si="24"/>
        <v xml:space="preserve"> </v>
      </c>
      <c r="F409" s="676"/>
      <c r="G409" s="677"/>
      <c r="H409" s="677"/>
      <c r="I409" s="677"/>
      <c r="J409" s="678"/>
      <c r="K409" s="666"/>
      <c r="L409" s="666"/>
      <c r="M409" s="666"/>
      <c r="N409" s="666"/>
      <c r="O409" s="666"/>
      <c r="P409" s="672" t="str">
        <f t="shared" si="27"/>
        <v xml:space="preserve"> </v>
      </c>
      <c r="Q409" s="672" t="str">
        <f t="shared" si="25"/>
        <v xml:space="preserve"> </v>
      </c>
      <c r="R409" s="672" t="str">
        <f t="shared" si="26"/>
        <v xml:space="preserve"> </v>
      </c>
    </row>
    <row r="410" spans="1:18" x14ac:dyDescent="0.25">
      <c r="A410" s="673"/>
      <c r="B410" s="673"/>
      <c r="C410" s="673"/>
      <c r="D410" s="675"/>
      <c r="E410" s="668" t="str">
        <f t="shared" si="24"/>
        <v xml:space="preserve"> </v>
      </c>
      <c r="F410" s="676"/>
      <c r="G410" s="677"/>
      <c r="H410" s="677"/>
      <c r="I410" s="677"/>
      <c r="J410" s="678"/>
      <c r="K410" s="666"/>
      <c r="L410" s="666"/>
      <c r="M410" s="666"/>
      <c r="N410" s="666"/>
      <c r="O410" s="666"/>
      <c r="P410" s="672" t="str">
        <f t="shared" si="27"/>
        <v xml:space="preserve"> </v>
      </c>
      <c r="Q410" s="672" t="str">
        <f t="shared" si="25"/>
        <v xml:space="preserve"> </v>
      </c>
      <c r="R410" s="672" t="str">
        <f t="shared" si="26"/>
        <v xml:space="preserve"> </v>
      </c>
    </row>
    <row r="411" spans="1:18" x14ac:dyDescent="0.25">
      <c r="A411" s="673"/>
      <c r="B411" s="673"/>
      <c r="C411" s="673"/>
      <c r="D411" s="675"/>
      <c r="E411" s="668" t="str">
        <f t="shared" si="24"/>
        <v xml:space="preserve"> </v>
      </c>
      <c r="F411" s="676"/>
      <c r="G411" s="677"/>
      <c r="H411" s="677"/>
      <c r="I411" s="677"/>
      <c r="J411" s="678"/>
      <c r="K411" s="666"/>
      <c r="L411" s="666"/>
      <c r="M411" s="666"/>
      <c r="N411" s="666"/>
      <c r="O411" s="666"/>
      <c r="P411" s="672" t="str">
        <f t="shared" si="27"/>
        <v xml:space="preserve"> </v>
      </c>
      <c r="Q411" s="672" t="str">
        <f t="shared" si="25"/>
        <v xml:space="preserve"> </v>
      </c>
      <c r="R411" s="672" t="str">
        <f t="shared" si="26"/>
        <v xml:space="preserve"> </v>
      </c>
    </row>
    <row r="412" spans="1:18" x14ac:dyDescent="0.25">
      <c r="A412" s="673"/>
      <c r="B412" s="673"/>
      <c r="C412" s="673"/>
      <c r="D412" s="675"/>
      <c r="E412" s="668" t="str">
        <f t="shared" si="24"/>
        <v xml:space="preserve"> </v>
      </c>
      <c r="F412" s="676"/>
      <c r="G412" s="677"/>
      <c r="H412" s="677"/>
      <c r="I412" s="677"/>
      <c r="J412" s="678"/>
      <c r="K412" s="666"/>
      <c r="L412" s="666"/>
      <c r="M412" s="666"/>
      <c r="N412" s="666"/>
      <c r="O412" s="666"/>
      <c r="P412" s="672" t="str">
        <f t="shared" si="27"/>
        <v xml:space="preserve"> </v>
      </c>
      <c r="Q412" s="672" t="str">
        <f t="shared" si="25"/>
        <v xml:space="preserve"> </v>
      </c>
      <c r="R412" s="672" t="str">
        <f t="shared" si="26"/>
        <v xml:space="preserve"> </v>
      </c>
    </row>
    <row r="413" spans="1:18" x14ac:dyDescent="0.25">
      <c r="A413" s="673"/>
      <c r="B413" s="673"/>
      <c r="C413" s="673"/>
      <c r="D413" s="675"/>
      <c r="E413" s="668" t="str">
        <f t="shared" si="24"/>
        <v xml:space="preserve"> </v>
      </c>
      <c r="F413" s="676"/>
      <c r="G413" s="677"/>
      <c r="H413" s="677"/>
      <c r="I413" s="677"/>
      <c r="J413" s="678"/>
      <c r="K413" s="666"/>
      <c r="L413" s="666"/>
      <c r="M413" s="666"/>
      <c r="N413" s="666"/>
      <c r="O413" s="666"/>
      <c r="P413" s="672" t="str">
        <f t="shared" si="27"/>
        <v xml:space="preserve"> </v>
      </c>
      <c r="Q413" s="672" t="str">
        <f t="shared" si="25"/>
        <v xml:space="preserve"> </v>
      </c>
      <c r="R413" s="672" t="str">
        <f t="shared" si="26"/>
        <v xml:space="preserve"> </v>
      </c>
    </row>
    <row r="414" spans="1:18" x14ac:dyDescent="0.25">
      <c r="A414" s="673"/>
      <c r="B414" s="673"/>
      <c r="C414" s="673"/>
      <c r="D414" s="675"/>
      <c r="E414" s="668" t="str">
        <f t="shared" si="24"/>
        <v xml:space="preserve"> </v>
      </c>
      <c r="F414" s="676"/>
      <c r="G414" s="677"/>
      <c r="H414" s="677"/>
      <c r="I414" s="677"/>
      <c r="J414" s="678"/>
      <c r="K414" s="666"/>
      <c r="L414" s="666"/>
      <c r="M414" s="666"/>
      <c r="N414" s="666"/>
      <c r="O414" s="666"/>
      <c r="P414" s="672" t="str">
        <f t="shared" si="27"/>
        <v xml:space="preserve"> </v>
      </c>
      <c r="Q414" s="672" t="str">
        <f t="shared" si="25"/>
        <v xml:space="preserve"> </v>
      </c>
      <c r="R414" s="672" t="str">
        <f t="shared" si="26"/>
        <v xml:space="preserve"> </v>
      </c>
    </row>
    <row r="415" spans="1:18" x14ac:dyDescent="0.25">
      <c r="A415" s="673"/>
      <c r="B415" s="673"/>
      <c r="C415" s="673"/>
      <c r="D415" s="675"/>
      <c r="E415" s="668" t="str">
        <f t="shared" si="24"/>
        <v xml:space="preserve"> </v>
      </c>
      <c r="F415" s="676"/>
      <c r="G415" s="677"/>
      <c r="H415" s="677"/>
      <c r="I415" s="677"/>
      <c r="J415" s="678"/>
      <c r="K415" s="666"/>
      <c r="L415" s="666"/>
      <c r="M415" s="666"/>
      <c r="N415" s="666"/>
      <c r="O415" s="666"/>
      <c r="P415" s="672" t="str">
        <f t="shared" si="27"/>
        <v xml:space="preserve"> </v>
      </c>
      <c r="Q415" s="672" t="str">
        <f t="shared" si="25"/>
        <v xml:space="preserve"> </v>
      </c>
      <c r="R415" s="672" t="str">
        <f t="shared" si="26"/>
        <v xml:space="preserve"> </v>
      </c>
    </row>
    <row r="416" spans="1:18" x14ac:dyDescent="0.25">
      <c r="A416" s="673"/>
      <c r="B416" s="673"/>
      <c r="C416" s="673"/>
      <c r="D416" s="675"/>
      <c r="E416" s="668" t="str">
        <f t="shared" si="24"/>
        <v xml:space="preserve"> </v>
      </c>
      <c r="F416" s="676"/>
      <c r="G416" s="677"/>
      <c r="H416" s="677"/>
      <c r="I416" s="677"/>
      <c r="J416" s="678"/>
      <c r="K416" s="666"/>
      <c r="L416" s="666"/>
      <c r="M416" s="666"/>
      <c r="N416" s="666"/>
      <c r="O416" s="666"/>
      <c r="P416" s="672" t="str">
        <f t="shared" si="27"/>
        <v xml:space="preserve"> </v>
      </c>
      <c r="Q416" s="672" t="str">
        <f t="shared" si="25"/>
        <v xml:space="preserve"> </v>
      </c>
      <c r="R416" s="672" t="str">
        <f t="shared" si="26"/>
        <v xml:space="preserve"> </v>
      </c>
    </row>
    <row r="417" spans="1:18" x14ac:dyDescent="0.25">
      <c r="A417" s="673"/>
      <c r="B417" s="673"/>
      <c r="C417" s="673"/>
      <c r="D417" s="675"/>
      <c r="E417" s="668" t="str">
        <f t="shared" si="24"/>
        <v xml:space="preserve"> </v>
      </c>
      <c r="F417" s="676"/>
      <c r="G417" s="677"/>
      <c r="H417" s="677"/>
      <c r="I417" s="677"/>
      <c r="J417" s="678"/>
      <c r="K417" s="666"/>
      <c r="L417" s="666"/>
      <c r="M417" s="666"/>
      <c r="N417" s="666"/>
      <c r="O417" s="666"/>
      <c r="P417" s="672" t="str">
        <f t="shared" si="27"/>
        <v xml:space="preserve"> </v>
      </c>
      <c r="Q417" s="672" t="str">
        <f t="shared" si="25"/>
        <v xml:space="preserve"> </v>
      </c>
      <c r="R417" s="672" t="str">
        <f t="shared" si="26"/>
        <v xml:space="preserve"> </v>
      </c>
    </row>
    <row r="418" spans="1:18" x14ac:dyDescent="0.25">
      <c r="A418" s="673"/>
      <c r="B418" s="673"/>
      <c r="C418" s="673"/>
      <c r="D418" s="675"/>
      <c r="E418" s="668" t="str">
        <f t="shared" si="24"/>
        <v xml:space="preserve"> </v>
      </c>
      <c r="F418" s="676"/>
      <c r="G418" s="677"/>
      <c r="H418" s="677"/>
      <c r="I418" s="677"/>
      <c r="J418" s="678"/>
      <c r="K418" s="666"/>
      <c r="L418" s="666"/>
      <c r="M418" s="666"/>
      <c r="N418" s="666"/>
      <c r="O418" s="666"/>
      <c r="P418" s="672" t="str">
        <f t="shared" si="27"/>
        <v xml:space="preserve"> </v>
      </c>
      <c r="Q418" s="672" t="str">
        <f t="shared" si="25"/>
        <v xml:space="preserve"> </v>
      </c>
      <c r="R418" s="672" t="str">
        <f t="shared" si="26"/>
        <v xml:space="preserve"> </v>
      </c>
    </row>
    <row r="419" spans="1:18" x14ac:dyDescent="0.25">
      <c r="A419" s="673"/>
      <c r="B419" s="673"/>
      <c r="C419" s="673"/>
      <c r="D419" s="675"/>
      <c r="E419" s="668" t="str">
        <f t="shared" si="24"/>
        <v xml:space="preserve"> </v>
      </c>
      <c r="F419" s="676"/>
      <c r="G419" s="677"/>
      <c r="H419" s="677"/>
      <c r="I419" s="677"/>
      <c r="J419" s="678"/>
      <c r="K419" s="666"/>
      <c r="L419" s="666"/>
      <c r="M419" s="666"/>
      <c r="N419" s="666"/>
      <c r="O419" s="666"/>
      <c r="P419" s="672" t="str">
        <f t="shared" si="27"/>
        <v xml:space="preserve"> </v>
      </c>
      <c r="Q419" s="672" t="str">
        <f t="shared" si="25"/>
        <v xml:space="preserve"> </v>
      </c>
      <c r="R419" s="672" t="str">
        <f t="shared" si="26"/>
        <v xml:space="preserve"> </v>
      </c>
    </row>
    <row r="420" spans="1:18" x14ac:dyDescent="0.25">
      <c r="A420" s="673"/>
      <c r="B420" s="673"/>
      <c r="C420" s="673"/>
      <c r="D420" s="675"/>
      <c r="E420" s="668" t="str">
        <f t="shared" si="24"/>
        <v xml:space="preserve"> </v>
      </c>
      <c r="F420" s="676"/>
      <c r="G420" s="677"/>
      <c r="H420" s="677"/>
      <c r="I420" s="677"/>
      <c r="J420" s="678"/>
      <c r="K420" s="666"/>
      <c r="L420" s="666"/>
      <c r="M420" s="666"/>
      <c r="N420" s="666"/>
      <c r="O420" s="666"/>
      <c r="P420" s="672" t="str">
        <f t="shared" si="27"/>
        <v xml:space="preserve"> </v>
      </c>
      <c r="Q420" s="672" t="str">
        <f t="shared" si="25"/>
        <v xml:space="preserve"> </v>
      </c>
      <c r="R420" s="672" t="str">
        <f t="shared" si="26"/>
        <v xml:space="preserve"> </v>
      </c>
    </row>
    <row r="421" spans="1:18" x14ac:dyDescent="0.25">
      <c r="A421" s="673"/>
      <c r="B421" s="673"/>
      <c r="C421" s="673"/>
      <c r="D421" s="675"/>
      <c r="E421" s="668" t="str">
        <f t="shared" si="24"/>
        <v xml:space="preserve"> </v>
      </c>
      <c r="F421" s="676"/>
      <c r="G421" s="677"/>
      <c r="H421" s="677"/>
      <c r="I421" s="677"/>
      <c r="J421" s="678"/>
      <c r="K421" s="666"/>
      <c r="L421" s="666"/>
      <c r="M421" s="666"/>
      <c r="N421" s="666"/>
      <c r="O421" s="666"/>
      <c r="P421" s="672" t="str">
        <f t="shared" si="27"/>
        <v xml:space="preserve"> </v>
      </c>
      <c r="Q421" s="672" t="str">
        <f t="shared" si="25"/>
        <v xml:space="preserve"> </v>
      </c>
      <c r="R421" s="672" t="str">
        <f t="shared" si="26"/>
        <v xml:space="preserve"> </v>
      </c>
    </row>
    <row r="422" spans="1:18" x14ac:dyDescent="0.25">
      <c r="A422" s="673"/>
      <c r="B422" s="673"/>
      <c r="C422" s="673"/>
      <c r="D422" s="675"/>
      <c r="E422" s="668" t="str">
        <f t="shared" si="24"/>
        <v xml:space="preserve"> </v>
      </c>
      <c r="F422" s="676"/>
      <c r="G422" s="677"/>
      <c r="H422" s="677"/>
      <c r="I422" s="677"/>
      <c r="J422" s="678"/>
      <c r="K422" s="666"/>
      <c r="L422" s="666"/>
      <c r="M422" s="666"/>
      <c r="N422" s="666"/>
      <c r="O422" s="666"/>
      <c r="P422" s="672" t="str">
        <f t="shared" si="27"/>
        <v xml:space="preserve"> </v>
      </c>
      <c r="Q422" s="672" t="str">
        <f t="shared" si="25"/>
        <v xml:space="preserve"> </v>
      </c>
      <c r="R422" s="672" t="str">
        <f t="shared" si="26"/>
        <v xml:space="preserve"> </v>
      </c>
    </row>
    <row r="423" spans="1:18" x14ac:dyDescent="0.25">
      <c r="A423" s="673"/>
      <c r="B423" s="673"/>
      <c r="C423" s="673"/>
      <c r="D423" s="675"/>
      <c r="E423" s="668" t="str">
        <f t="shared" si="24"/>
        <v xml:space="preserve"> </v>
      </c>
      <c r="F423" s="676"/>
      <c r="G423" s="677"/>
      <c r="H423" s="677"/>
      <c r="I423" s="677"/>
      <c r="J423" s="678"/>
      <c r="K423" s="666"/>
      <c r="L423" s="666"/>
      <c r="M423" s="666"/>
      <c r="N423" s="666"/>
      <c r="O423" s="666"/>
      <c r="P423" s="672" t="str">
        <f t="shared" si="27"/>
        <v xml:space="preserve"> </v>
      </c>
      <c r="Q423" s="672" t="str">
        <f t="shared" si="25"/>
        <v xml:space="preserve"> </v>
      </c>
      <c r="R423" s="672" t="str">
        <f t="shared" si="26"/>
        <v xml:space="preserve"> </v>
      </c>
    </row>
    <row r="424" spans="1:18" x14ac:dyDescent="0.25">
      <c r="A424" s="673"/>
      <c r="B424" s="673"/>
      <c r="C424" s="673"/>
      <c r="D424" s="675"/>
      <c r="E424" s="668" t="str">
        <f t="shared" si="24"/>
        <v xml:space="preserve"> </v>
      </c>
      <c r="F424" s="676"/>
      <c r="G424" s="677"/>
      <c r="H424" s="677"/>
      <c r="I424" s="677"/>
      <c r="J424" s="678"/>
      <c r="K424" s="666"/>
      <c r="L424" s="666"/>
      <c r="M424" s="666"/>
      <c r="N424" s="666"/>
      <c r="O424" s="666"/>
      <c r="P424" s="672" t="str">
        <f t="shared" si="27"/>
        <v xml:space="preserve"> </v>
      </c>
      <c r="Q424" s="672" t="str">
        <f t="shared" si="25"/>
        <v xml:space="preserve"> </v>
      </c>
      <c r="R424" s="672" t="str">
        <f t="shared" si="26"/>
        <v xml:space="preserve"> </v>
      </c>
    </row>
    <row r="425" spans="1:18" x14ac:dyDescent="0.25">
      <c r="A425" s="673"/>
      <c r="B425" s="673"/>
      <c r="C425" s="673"/>
      <c r="D425" s="675"/>
      <c r="E425" s="668" t="str">
        <f t="shared" si="24"/>
        <v xml:space="preserve"> </v>
      </c>
      <c r="F425" s="676"/>
      <c r="G425" s="677"/>
      <c r="H425" s="677"/>
      <c r="I425" s="677"/>
      <c r="J425" s="678"/>
      <c r="K425" s="666"/>
      <c r="L425" s="666"/>
      <c r="M425" s="666"/>
      <c r="N425" s="666"/>
      <c r="O425" s="666"/>
      <c r="P425" s="672" t="str">
        <f t="shared" si="27"/>
        <v xml:space="preserve"> </v>
      </c>
      <c r="Q425" s="672" t="str">
        <f t="shared" si="25"/>
        <v xml:space="preserve"> </v>
      </c>
      <c r="R425" s="672" t="str">
        <f t="shared" si="26"/>
        <v xml:space="preserve"> </v>
      </c>
    </row>
    <row r="426" spans="1:18" x14ac:dyDescent="0.25">
      <c r="A426" s="673"/>
      <c r="B426" s="673"/>
      <c r="C426" s="673"/>
      <c r="D426" s="675"/>
      <c r="E426" s="668" t="str">
        <f t="shared" si="24"/>
        <v xml:space="preserve"> </v>
      </c>
      <c r="F426" s="676"/>
      <c r="G426" s="677"/>
      <c r="H426" s="677"/>
      <c r="I426" s="677"/>
      <c r="J426" s="678"/>
      <c r="K426" s="666"/>
      <c r="L426" s="666"/>
      <c r="M426" s="666"/>
      <c r="N426" s="666"/>
      <c r="O426" s="666"/>
      <c r="P426" s="672" t="str">
        <f t="shared" si="27"/>
        <v xml:space="preserve"> </v>
      </c>
      <c r="Q426" s="672" t="str">
        <f t="shared" si="25"/>
        <v xml:space="preserve"> </v>
      </c>
      <c r="R426" s="672" t="str">
        <f t="shared" si="26"/>
        <v xml:space="preserve"> </v>
      </c>
    </row>
    <row r="427" spans="1:18" x14ac:dyDescent="0.25">
      <c r="A427" s="673"/>
      <c r="B427" s="673"/>
      <c r="C427" s="673"/>
      <c r="D427" s="675"/>
      <c r="E427" s="668" t="str">
        <f t="shared" si="24"/>
        <v xml:space="preserve"> </v>
      </c>
      <c r="F427" s="676"/>
      <c r="G427" s="677"/>
      <c r="H427" s="677"/>
      <c r="I427" s="677"/>
      <c r="J427" s="678"/>
      <c r="K427" s="666"/>
      <c r="L427" s="666"/>
      <c r="M427" s="666"/>
      <c r="N427" s="666"/>
      <c r="O427" s="666"/>
      <c r="P427" s="672" t="str">
        <f t="shared" si="27"/>
        <v xml:space="preserve"> </v>
      </c>
      <c r="Q427" s="672" t="str">
        <f t="shared" si="25"/>
        <v xml:space="preserve"> </v>
      </c>
      <c r="R427" s="672" t="str">
        <f t="shared" si="26"/>
        <v xml:space="preserve"> </v>
      </c>
    </row>
    <row r="428" spans="1:18" x14ac:dyDescent="0.25">
      <c r="A428" s="673"/>
      <c r="B428" s="673"/>
      <c r="C428" s="673"/>
      <c r="D428" s="675"/>
      <c r="E428" s="668" t="str">
        <f t="shared" si="24"/>
        <v xml:space="preserve"> </v>
      </c>
      <c r="F428" s="676"/>
      <c r="G428" s="677"/>
      <c r="H428" s="677"/>
      <c r="I428" s="677"/>
      <c r="J428" s="678"/>
      <c r="K428" s="666"/>
      <c r="L428" s="666"/>
      <c r="M428" s="666"/>
      <c r="N428" s="666"/>
      <c r="O428" s="666"/>
      <c r="P428" s="672" t="str">
        <f t="shared" si="27"/>
        <v xml:space="preserve"> </v>
      </c>
      <c r="Q428" s="672" t="str">
        <f t="shared" si="25"/>
        <v xml:space="preserve"> </v>
      </c>
      <c r="R428" s="672" t="str">
        <f t="shared" si="26"/>
        <v xml:space="preserve"> </v>
      </c>
    </row>
    <row r="429" spans="1:18" x14ac:dyDescent="0.25">
      <c r="A429" s="673"/>
      <c r="B429" s="673"/>
      <c r="C429" s="673"/>
      <c r="D429" s="675"/>
      <c r="E429" s="668" t="str">
        <f t="shared" si="24"/>
        <v xml:space="preserve"> </v>
      </c>
      <c r="F429" s="676"/>
      <c r="G429" s="677"/>
      <c r="H429" s="677"/>
      <c r="I429" s="677"/>
      <c r="J429" s="678"/>
      <c r="K429" s="666"/>
      <c r="L429" s="666"/>
      <c r="M429" s="666"/>
      <c r="N429" s="666"/>
      <c r="O429" s="666"/>
      <c r="P429" s="672" t="str">
        <f t="shared" si="27"/>
        <v xml:space="preserve"> </v>
      </c>
      <c r="Q429" s="672" t="str">
        <f t="shared" si="25"/>
        <v xml:space="preserve"> </v>
      </c>
      <c r="R429" s="672" t="str">
        <f t="shared" si="26"/>
        <v xml:space="preserve"> </v>
      </c>
    </row>
    <row r="430" spans="1:18" x14ac:dyDescent="0.25">
      <c r="A430" s="673"/>
      <c r="B430" s="673"/>
      <c r="C430" s="673"/>
      <c r="D430" s="675"/>
      <c r="E430" s="668" t="str">
        <f t="shared" si="24"/>
        <v xml:space="preserve"> </v>
      </c>
      <c r="F430" s="676"/>
      <c r="G430" s="677"/>
      <c r="H430" s="677"/>
      <c r="I430" s="677"/>
      <c r="J430" s="678"/>
      <c r="K430" s="666"/>
      <c r="L430" s="666"/>
      <c r="M430" s="666"/>
      <c r="N430" s="666"/>
      <c r="O430" s="666"/>
      <c r="P430" s="672" t="str">
        <f t="shared" si="27"/>
        <v xml:space="preserve"> </v>
      </c>
      <c r="Q430" s="672" t="str">
        <f t="shared" si="25"/>
        <v xml:space="preserve"> </v>
      </c>
      <c r="R430" s="672" t="str">
        <f t="shared" si="26"/>
        <v xml:space="preserve"> </v>
      </c>
    </row>
    <row r="431" spans="1:18" x14ac:dyDescent="0.25">
      <c r="A431" s="673"/>
      <c r="B431" s="673"/>
      <c r="C431" s="673"/>
      <c r="D431" s="675"/>
      <c r="E431" s="668" t="str">
        <f t="shared" si="24"/>
        <v xml:space="preserve"> </v>
      </c>
      <c r="F431" s="676"/>
      <c r="G431" s="677"/>
      <c r="H431" s="677"/>
      <c r="I431" s="677"/>
      <c r="J431" s="678"/>
      <c r="K431" s="666"/>
      <c r="L431" s="666"/>
      <c r="M431" s="666"/>
      <c r="N431" s="666"/>
      <c r="O431" s="666"/>
      <c r="P431" s="672" t="str">
        <f t="shared" si="27"/>
        <v xml:space="preserve"> </v>
      </c>
      <c r="Q431" s="672" t="str">
        <f t="shared" si="25"/>
        <v xml:space="preserve"> </v>
      </c>
      <c r="R431" s="672" t="str">
        <f t="shared" si="26"/>
        <v xml:space="preserve"> </v>
      </c>
    </row>
    <row r="432" spans="1:18" x14ac:dyDescent="0.25">
      <c r="A432" s="673"/>
      <c r="B432" s="673"/>
      <c r="C432" s="673"/>
      <c r="D432" s="675"/>
      <c r="E432" s="668" t="str">
        <f t="shared" si="24"/>
        <v xml:space="preserve"> </v>
      </c>
      <c r="F432" s="676"/>
      <c r="G432" s="677"/>
      <c r="H432" s="677"/>
      <c r="I432" s="677"/>
      <c r="J432" s="678"/>
      <c r="K432" s="666"/>
      <c r="L432" s="666"/>
      <c r="M432" s="666"/>
      <c r="N432" s="666"/>
      <c r="O432" s="666"/>
      <c r="P432" s="672" t="str">
        <f t="shared" si="27"/>
        <v xml:space="preserve"> </v>
      </c>
      <c r="Q432" s="672" t="str">
        <f t="shared" si="25"/>
        <v xml:space="preserve"> </v>
      </c>
      <c r="R432" s="672" t="str">
        <f t="shared" si="26"/>
        <v xml:space="preserve"> </v>
      </c>
    </row>
    <row r="433" spans="1:18" x14ac:dyDescent="0.25">
      <c r="A433" s="673"/>
      <c r="B433" s="673"/>
      <c r="C433" s="673"/>
      <c r="D433" s="675"/>
      <c r="E433" s="668" t="str">
        <f t="shared" si="24"/>
        <v xml:space="preserve"> </v>
      </c>
      <c r="F433" s="676"/>
      <c r="G433" s="677"/>
      <c r="H433" s="677"/>
      <c r="I433" s="677"/>
      <c r="J433" s="678"/>
      <c r="K433" s="666"/>
      <c r="L433" s="666"/>
      <c r="M433" s="666"/>
      <c r="N433" s="666"/>
      <c r="O433" s="666"/>
      <c r="P433" s="672" t="str">
        <f t="shared" si="27"/>
        <v xml:space="preserve"> </v>
      </c>
      <c r="Q433" s="672" t="str">
        <f t="shared" si="25"/>
        <v xml:space="preserve"> </v>
      </c>
      <c r="R433" s="672" t="str">
        <f t="shared" si="26"/>
        <v xml:space="preserve"> </v>
      </c>
    </row>
    <row r="434" spans="1:18" x14ac:dyDescent="0.25">
      <c r="A434" s="673"/>
      <c r="B434" s="673"/>
      <c r="C434" s="673"/>
      <c r="D434" s="675"/>
      <c r="E434" s="668" t="str">
        <f t="shared" si="24"/>
        <v xml:space="preserve"> </v>
      </c>
      <c r="F434" s="676"/>
      <c r="G434" s="677"/>
      <c r="H434" s="677"/>
      <c r="I434" s="677"/>
      <c r="J434" s="678"/>
      <c r="K434" s="666"/>
      <c r="L434" s="666"/>
      <c r="M434" s="666"/>
      <c r="N434" s="666"/>
      <c r="O434" s="666"/>
      <c r="P434" s="672" t="str">
        <f t="shared" si="27"/>
        <v xml:space="preserve"> </v>
      </c>
      <c r="Q434" s="672" t="str">
        <f t="shared" si="25"/>
        <v xml:space="preserve"> </v>
      </c>
      <c r="R434" s="672" t="str">
        <f t="shared" si="26"/>
        <v xml:space="preserve"> </v>
      </c>
    </row>
    <row r="435" spans="1:18" x14ac:dyDescent="0.25">
      <c r="A435" s="673"/>
      <c r="B435" s="673"/>
      <c r="C435" s="673"/>
      <c r="D435" s="675"/>
      <c r="E435" s="668" t="str">
        <f t="shared" si="24"/>
        <v xml:space="preserve"> </v>
      </c>
      <c r="F435" s="676"/>
      <c r="G435" s="677"/>
      <c r="H435" s="677"/>
      <c r="I435" s="677"/>
      <c r="J435" s="678"/>
      <c r="K435" s="666"/>
      <c r="L435" s="666"/>
      <c r="M435" s="666"/>
      <c r="N435" s="666"/>
      <c r="O435" s="666"/>
      <c r="P435" s="672" t="str">
        <f t="shared" si="27"/>
        <v xml:space="preserve"> </v>
      </c>
      <c r="Q435" s="672" t="str">
        <f t="shared" si="25"/>
        <v xml:space="preserve"> </v>
      </c>
      <c r="R435" s="672" t="str">
        <f t="shared" si="26"/>
        <v xml:space="preserve"> </v>
      </c>
    </row>
    <row r="436" spans="1:18" x14ac:dyDescent="0.25">
      <c r="A436" s="673"/>
      <c r="B436" s="673"/>
      <c r="C436" s="673"/>
      <c r="D436" s="675"/>
      <c r="E436" s="668" t="str">
        <f t="shared" si="24"/>
        <v xml:space="preserve"> </v>
      </c>
      <c r="F436" s="676"/>
      <c r="G436" s="677"/>
      <c r="H436" s="677"/>
      <c r="I436" s="677"/>
      <c r="J436" s="678"/>
      <c r="K436" s="666"/>
      <c r="L436" s="666"/>
      <c r="M436" s="666"/>
      <c r="N436" s="666"/>
      <c r="O436" s="666"/>
      <c r="P436" s="672" t="str">
        <f t="shared" si="27"/>
        <v xml:space="preserve"> </v>
      </c>
      <c r="Q436" s="672" t="str">
        <f t="shared" si="25"/>
        <v xml:space="preserve"> </v>
      </c>
      <c r="R436" s="672" t="str">
        <f t="shared" si="26"/>
        <v xml:space="preserve"> </v>
      </c>
    </row>
    <row r="437" spans="1:18" x14ac:dyDescent="0.25">
      <c r="A437" s="673"/>
      <c r="B437" s="673"/>
      <c r="C437" s="673"/>
      <c r="D437" s="675"/>
      <c r="E437" s="668" t="str">
        <f t="shared" si="24"/>
        <v xml:space="preserve"> </v>
      </c>
      <c r="F437" s="676"/>
      <c r="G437" s="677"/>
      <c r="H437" s="677"/>
      <c r="I437" s="677"/>
      <c r="J437" s="678"/>
      <c r="K437" s="666"/>
      <c r="L437" s="666"/>
      <c r="M437" s="666"/>
      <c r="N437" s="666"/>
      <c r="O437" s="666"/>
      <c r="P437" s="672" t="str">
        <f t="shared" si="27"/>
        <v xml:space="preserve"> </v>
      </c>
      <c r="Q437" s="672" t="str">
        <f t="shared" si="25"/>
        <v xml:space="preserve"> </v>
      </c>
      <c r="R437" s="672" t="str">
        <f t="shared" si="26"/>
        <v xml:space="preserve"> </v>
      </c>
    </row>
    <row r="438" spans="1:18" x14ac:dyDescent="0.25">
      <c r="A438" s="673"/>
      <c r="B438" s="673"/>
      <c r="C438" s="673"/>
      <c r="D438" s="675"/>
      <c r="E438" s="668" t="str">
        <f t="shared" si="24"/>
        <v xml:space="preserve"> </v>
      </c>
      <c r="F438" s="676"/>
      <c r="G438" s="677"/>
      <c r="H438" s="677"/>
      <c r="I438" s="677"/>
      <c r="J438" s="678"/>
      <c r="K438" s="666"/>
      <c r="L438" s="666"/>
      <c r="M438" s="666"/>
      <c r="N438" s="666"/>
      <c r="O438" s="666"/>
      <c r="P438" s="672" t="str">
        <f t="shared" si="27"/>
        <v xml:space="preserve"> </v>
      </c>
      <c r="Q438" s="672" t="str">
        <f t="shared" si="25"/>
        <v xml:space="preserve"> </v>
      </c>
      <c r="R438" s="672" t="str">
        <f t="shared" si="26"/>
        <v xml:space="preserve"> </v>
      </c>
    </row>
    <row r="439" spans="1:18" x14ac:dyDescent="0.25">
      <c r="A439" s="673"/>
      <c r="B439" s="673"/>
      <c r="C439" s="673"/>
      <c r="D439" s="675"/>
      <c r="E439" s="668" t="str">
        <f t="shared" si="24"/>
        <v xml:space="preserve"> </v>
      </c>
      <c r="F439" s="676"/>
      <c r="G439" s="677"/>
      <c r="H439" s="677"/>
      <c r="I439" s="677"/>
      <c r="J439" s="678"/>
      <c r="K439" s="666"/>
      <c r="L439" s="666"/>
      <c r="M439" s="666"/>
      <c r="N439" s="666"/>
      <c r="O439" s="666"/>
      <c r="P439" s="672" t="str">
        <f t="shared" si="27"/>
        <v xml:space="preserve"> </v>
      </c>
      <c r="Q439" s="672" t="str">
        <f t="shared" si="25"/>
        <v xml:space="preserve"> </v>
      </c>
      <c r="R439" s="672" t="str">
        <f t="shared" si="26"/>
        <v xml:space="preserve"> </v>
      </c>
    </row>
    <row r="440" spans="1:18" x14ac:dyDescent="0.25">
      <c r="A440" s="673"/>
      <c r="B440" s="673"/>
      <c r="C440" s="673"/>
      <c r="D440" s="675"/>
      <c r="E440" s="668" t="str">
        <f t="shared" ref="E440:E503" si="28">IFERROR(G440/J440," ")</f>
        <v xml:space="preserve"> </v>
      </c>
      <c r="F440" s="676"/>
      <c r="G440" s="677"/>
      <c r="H440" s="677"/>
      <c r="I440" s="677"/>
      <c r="J440" s="678"/>
      <c r="K440" s="666"/>
      <c r="L440" s="666"/>
      <c r="M440" s="666"/>
      <c r="N440" s="666"/>
      <c r="O440" s="666"/>
      <c r="P440" s="672" t="str">
        <f t="shared" si="27"/>
        <v xml:space="preserve"> </v>
      </c>
      <c r="Q440" s="672" t="str">
        <f t="shared" ref="Q440:Q503" si="29">IFERROR(P440/J440," ")</f>
        <v xml:space="preserve"> </v>
      </c>
      <c r="R440" s="672" t="str">
        <f t="shared" ref="R440:R503" si="30">IFERROR(P440/G440," ")</f>
        <v xml:space="preserve"> </v>
      </c>
    </row>
    <row r="441" spans="1:18" x14ac:dyDescent="0.25">
      <c r="A441" s="673"/>
      <c r="B441" s="673"/>
      <c r="C441" s="673"/>
      <c r="D441" s="675"/>
      <c r="E441" s="668" t="str">
        <f t="shared" si="28"/>
        <v xml:space="preserve"> </v>
      </c>
      <c r="F441" s="676"/>
      <c r="G441" s="677"/>
      <c r="H441" s="677"/>
      <c r="I441" s="677"/>
      <c r="J441" s="678"/>
      <c r="K441" s="666"/>
      <c r="L441" s="666"/>
      <c r="M441" s="666"/>
      <c r="N441" s="666"/>
      <c r="O441" s="666"/>
      <c r="P441" s="672" t="str">
        <f t="shared" si="27"/>
        <v xml:space="preserve"> </v>
      </c>
      <c r="Q441" s="672" t="str">
        <f t="shared" si="29"/>
        <v xml:space="preserve"> </v>
      </c>
      <c r="R441" s="672" t="str">
        <f t="shared" si="30"/>
        <v xml:space="preserve"> </v>
      </c>
    </row>
    <row r="442" spans="1:18" x14ac:dyDescent="0.25">
      <c r="A442" s="673"/>
      <c r="B442" s="673"/>
      <c r="C442" s="673"/>
      <c r="D442" s="675"/>
      <c r="E442" s="668" t="str">
        <f t="shared" si="28"/>
        <v xml:space="preserve"> </v>
      </c>
      <c r="F442" s="676"/>
      <c r="G442" s="677"/>
      <c r="H442" s="677"/>
      <c r="I442" s="677"/>
      <c r="J442" s="678"/>
      <c r="K442" s="666"/>
      <c r="L442" s="666"/>
      <c r="M442" s="666"/>
      <c r="N442" s="666"/>
      <c r="O442" s="666"/>
      <c r="P442" s="672" t="str">
        <f t="shared" si="27"/>
        <v xml:space="preserve"> </v>
      </c>
      <c r="Q442" s="672" t="str">
        <f t="shared" si="29"/>
        <v xml:space="preserve"> </v>
      </c>
      <c r="R442" s="672" t="str">
        <f t="shared" si="30"/>
        <v xml:space="preserve"> </v>
      </c>
    </row>
    <row r="443" spans="1:18" x14ac:dyDescent="0.25">
      <c r="A443" s="673"/>
      <c r="B443" s="673"/>
      <c r="C443" s="673"/>
      <c r="D443" s="675"/>
      <c r="E443" s="668" t="str">
        <f t="shared" si="28"/>
        <v xml:space="preserve"> </v>
      </c>
      <c r="F443" s="676"/>
      <c r="G443" s="677"/>
      <c r="H443" s="677"/>
      <c r="I443" s="677"/>
      <c r="J443" s="678"/>
      <c r="K443" s="666"/>
      <c r="L443" s="666"/>
      <c r="M443" s="666"/>
      <c r="N443" s="666"/>
      <c r="O443" s="666"/>
      <c r="P443" s="672" t="str">
        <f t="shared" si="27"/>
        <v xml:space="preserve"> </v>
      </c>
      <c r="Q443" s="672" t="str">
        <f t="shared" si="29"/>
        <v xml:space="preserve"> </v>
      </c>
      <c r="R443" s="672" t="str">
        <f t="shared" si="30"/>
        <v xml:space="preserve"> </v>
      </c>
    </row>
    <row r="444" spans="1:18" x14ac:dyDescent="0.25">
      <c r="A444" s="673"/>
      <c r="B444" s="673"/>
      <c r="C444" s="673"/>
      <c r="D444" s="675"/>
      <c r="E444" s="668" t="str">
        <f t="shared" si="28"/>
        <v xml:space="preserve"> </v>
      </c>
      <c r="F444" s="676"/>
      <c r="G444" s="677"/>
      <c r="H444" s="677"/>
      <c r="I444" s="677"/>
      <c r="J444" s="678"/>
      <c r="K444" s="666"/>
      <c r="L444" s="666"/>
      <c r="M444" s="666"/>
      <c r="N444" s="666"/>
      <c r="O444" s="666"/>
      <c r="P444" s="672" t="str">
        <f t="shared" si="27"/>
        <v xml:space="preserve"> </v>
      </c>
      <c r="Q444" s="672" t="str">
        <f t="shared" si="29"/>
        <v xml:space="preserve"> </v>
      </c>
      <c r="R444" s="672" t="str">
        <f t="shared" si="30"/>
        <v xml:space="preserve"> </v>
      </c>
    </row>
    <row r="445" spans="1:18" x14ac:dyDescent="0.25">
      <c r="A445" s="673"/>
      <c r="B445" s="673"/>
      <c r="C445" s="673"/>
      <c r="D445" s="675"/>
      <c r="E445" s="668" t="str">
        <f t="shared" si="28"/>
        <v xml:space="preserve"> </v>
      </c>
      <c r="F445" s="676"/>
      <c r="G445" s="677"/>
      <c r="H445" s="677"/>
      <c r="I445" s="677"/>
      <c r="J445" s="678"/>
      <c r="K445" s="666"/>
      <c r="L445" s="666"/>
      <c r="M445" s="666"/>
      <c r="N445" s="666"/>
      <c r="O445" s="666"/>
      <c r="P445" s="672" t="str">
        <f t="shared" si="27"/>
        <v xml:space="preserve"> </v>
      </c>
      <c r="Q445" s="672" t="str">
        <f t="shared" si="29"/>
        <v xml:space="preserve"> </v>
      </c>
      <c r="R445" s="672" t="str">
        <f t="shared" si="30"/>
        <v xml:space="preserve"> </v>
      </c>
    </row>
    <row r="446" spans="1:18" x14ac:dyDescent="0.25">
      <c r="A446" s="673"/>
      <c r="B446" s="673"/>
      <c r="C446" s="673"/>
      <c r="D446" s="675"/>
      <c r="E446" s="668" t="str">
        <f t="shared" si="28"/>
        <v xml:space="preserve"> </v>
      </c>
      <c r="F446" s="676"/>
      <c r="G446" s="677"/>
      <c r="H446" s="677"/>
      <c r="I446" s="677"/>
      <c r="J446" s="678"/>
      <c r="K446" s="666"/>
      <c r="L446" s="666"/>
      <c r="M446" s="666"/>
      <c r="N446" s="666"/>
      <c r="O446" s="666"/>
      <c r="P446" s="672" t="str">
        <f t="shared" si="27"/>
        <v xml:space="preserve"> </v>
      </c>
      <c r="Q446" s="672" t="str">
        <f t="shared" si="29"/>
        <v xml:space="preserve"> </v>
      </c>
      <c r="R446" s="672" t="str">
        <f t="shared" si="30"/>
        <v xml:space="preserve"> </v>
      </c>
    </row>
    <row r="447" spans="1:18" x14ac:dyDescent="0.25">
      <c r="A447" s="673"/>
      <c r="B447" s="673"/>
      <c r="C447" s="673"/>
      <c r="D447" s="675"/>
      <c r="E447" s="668" t="str">
        <f t="shared" si="28"/>
        <v xml:space="preserve"> </v>
      </c>
      <c r="F447" s="676"/>
      <c r="G447" s="677"/>
      <c r="H447" s="677"/>
      <c r="I447" s="677"/>
      <c r="J447" s="678"/>
      <c r="K447" s="666"/>
      <c r="L447" s="666"/>
      <c r="M447" s="666"/>
      <c r="N447" s="666"/>
      <c r="O447" s="666"/>
      <c r="P447" s="672" t="str">
        <f t="shared" si="27"/>
        <v xml:space="preserve"> </v>
      </c>
      <c r="Q447" s="672" t="str">
        <f t="shared" si="29"/>
        <v xml:space="preserve"> </v>
      </c>
      <c r="R447" s="672" t="str">
        <f t="shared" si="30"/>
        <v xml:space="preserve"> </v>
      </c>
    </row>
    <row r="448" spans="1:18" x14ac:dyDescent="0.25">
      <c r="A448" s="673"/>
      <c r="B448" s="673"/>
      <c r="C448" s="673"/>
      <c r="D448" s="675"/>
      <c r="E448" s="668" t="str">
        <f t="shared" si="28"/>
        <v xml:space="preserve"> </v>
      </c>
      <c r="F448" s="676"/>
      <c r="G448" s="677"/>
      <c r="H448" s="677"/>
      <c r="I448" s="677"/>
      <c r="J448" s="678"/>
      <c r="K448" s="666"/>
      <c r="L448" s="666"/>
      <c r="M448" s="666"/>
      <c r="N448" s="666"/>
      <c r="O448" s="666"/>
      <c r="P448" s="672" t="str">
        <f t="shared" si="27"/>
        <v xml:space="preserve"> </v>
      </c>
      <c r="Q448" s="672" t="str">
        <f t="shared" si="29"/>
        <v xml:space="preserve"> </v>
      </c>
      <c r="R448" s="672" t="str">
        <f t="shared" si="30"/>
        <v xml:space="preserve"> </v>
      </c>
    </row>
    <row r="449" spans="1:18" x14ac:dyDescent="0.25">
      <c r="A449" s="673"/>
      <c r="B449" s="673"/>
      <c r="C449" s="673"/>
      <c r="D449" s="675"/>
      <c r="E449" s="668" t="str">
        <f t="shared" si="28"/>
        <v xml:space="preserve"> </v>
      </c>
      <c r="F449" s="676"/>
      <c r="G449" s="677"/>
      <c r="H449" s="677"/>
      <c r="I449" s="677"/>
      <c r="J449" s="678"/>
      <c r="K449" s="666"/>
      <c r="L449" s="666"/>
      <c r="M449" s="666"/>
      <c r="N449" s="666"/>
      <c r="O449" s="666"/>
      <c r="P449" s="672" t="str">
        <f t="shared" si="27"/>
        <v xml:space="preserve"> </v>
      </c>
      <c r="Q449" s="672" t="str">
        <f t="shared" si="29"/>
        <v xml:space="preserve"> </v>
      </c>
      <c r="R449" s="672" t="str">
        <f t="shared" si="30"/>
        <v xml:space="preserve"> </v>
      </c>
    </row>
    <row r="450" spans="1:18" x14ac:dyDescent="0.25">
      <c r="A450" s="673"/>
      <c r="B450" s="673"/>
      <c r="C450" s="673"/>
      <c r="D450" s="675"/>
      <c r="E450" s="668" t="str">
        <f t="shared" si="28"/>
        <v xml:space="preserve"> </v>
      </c>
      <c r="F450" s="676"/>
      <c r="G450" s="677"/>
      <c r="H450" s="677"/>
      <c r="I450" s="677"/>
      <c r="J450" s="678"/>
      <c r="K450" s="666"/>
      <c r="L450" s="666"/>
      <c r="M450" s="666"/>
      <c r="N450" s="666"/>
      <c r="O450" s="666"/>
      <c r="P450" s="672" t="str">
        <f t="shared" si="27"/>
        <v xml:space="preserve"> </v>
      </c>
      <c r="Q450" s="672" t="str">
        <f t="shared" si="29"/>
        <v xml:space="preserve"> </v>
      </c>
      <c r="R450" s="672" t="str">
        <f t="shared" si="30"/>
        <v xml:space="preserve"> </v>
      </c>
    </row>
    <row r="451" spans="1:18" x14ac:dyDescent="0.25">
      <c r="A451" s="673"/>
      <c r="B451" s="673"/>
      <c r="C451" s="673"/>
      <c r="D451" s="675"/>
      <c r="E451" s="668" t="str">
        <f t="shared" si="28"/>
        <v xml:space="preserve"> </v>
      </c>
      <c r="F451" s="676"/>
      <c r="G451" s="677"/>
      <c r="H451" s="677"/>
      <c r="I451" s="677"/>
      <c r="J451" s="678"/>
      <c r="K451" s="666"/>
      <c r="L451" s="666"/>
      <c r="M451" s="666"/>
      <c r="N451" s="666"/>
      <c r="O451" s="666"/>
      <c r="P451" s="672" t="str">
        <f t="shared" si="27"/>
        <v xml:space="preserve"> </v>
      </c>
      <c r="Q451" s="672" t="str">
        <f t="shared" si="29"/>
        <v xml:space="preserve"> </v>
      </c>
      <c r="R451" s="672" t="str">
        <f t="shared" si="30"/>
        <v xml:space="preserve"> </v>
      </c>
    </row>
    <row r="452" spans="1:18" x14ac:dyDescent="0.25">
      <c r="A452" s="673"/>
      <c r="B452" s="673"/>
      <c r="C452" s="673"/>
      <c r="D452" s="675"/>
      <c r="E452" s="668" t="str">
        <f t="shared" si="28"/>
        <v xml:space="preserve"> </v>
      </c>
      <c r="F452" s="676"/>
      <c r="G452" s="677"/>
      <c r="H452" s="677"/>
      <c r="I452" s="677"/>
      <c r="J452" s="678"/>
      <c r="K452" s="666"/>
      <c r="L452" s="666"/>
      <c r="M452" s="666"/>
      <c r="N452" s="666"/>
      <c r="O452" s="666"/>
      <c r="P452" s="672" t="str">
        <f t="shared" si="27"/>
        <v xml:space="preserve"> </v>
      </c>
      <c r="Q452" s="672" t="str">
        <f t="shared" si="29"/>
        <v xml:space="preserve"> </v>
      </c>
      <c r="R452" s="672" t="str">
        <f t="shared" si="30"/>
        <v xml:space="preserve"> </v>
      </c>
    </row>
    <row r="453" spans="1:18" x14ac:dyDescent="0.25">
      <c r="A453" s="673"/>
      <c r="B453" s="673"/>
      <c r="C453" s="673"/>
      <c r="D453" s="675"/>
      <c r="E453" s="668" t="str">
        <f t="shared" si="28"/>
        <v xml:space="preserve"> </v>
      </c>
      <c r="F453" s="676"/>
      <c r="G453" s="677"/>
      <c r="H453" s="677"/>
      <c r="I453" s="677"/>
      <c r="J453" s="678"/>
      <c r="K453" s="666"/>
      <c r="L453" s="666"/>
      <c r="M453" s="666"/>
      <c r="N453" s="666"/>
      <c r="O453" s="666"/>
      <c r="P453" s="672" t="str">
        <f t="shared" si="27"/>
        <v xml:space="preserve"> </v>
      </c>
      <c r="Q453" s="672" t="str">
        <f t="shared" si="29"/>
        <v xml:space="preserve"> </v>
      </c>
      <c r="R453" s="672" t="str">
        <f t="shared" si="30"/>
        <v xml:space="preserve"> </v>
      </c>
    </row>
    <row r="454" spans="1:18" x14ac:dyDescent="0.25">
      <c r="A454" s="673"/>
      <c r="B454" s="673"/>
      <c r="C454" s="673"/>
      <c r="D454" s="675"/>
      <c r="E454" s="668" t="str">
        <f t="shared" si="28"/>
        <v xml:space="preserve"> </v>
      </c>
      <c r="F454" s="676"/>
      <c r="G454" s="677"/>
      <c r="H454" s="677"/>
      <c r="I454" s="677"/>
      <c r="J454" s="678"/>
      <c r="K454" s="666"/>
      <c r="L454" s="666"/>
      <c r="M454" s="666"/>
      <c r="N454" s="666"/>
      <c r="O454" s="666"/>
      <c r="P454" s="672" t="str">
        <f t="shared" ref="P454:P517" si="31">IF((K454*0.187*10^-3+L454*0.86*10^-3+M454*1.225*10^-3+N454*0.616*10^-3+O454*0.765*10^-3)&gt;0,K454*0.187*10^-3+L454*0.86*10^-3+M454*1.225*10^-3+N454*0.616*10^-3+O454*0.765*10^-3," ")</f>
        <v xml:space="preserve"> </v>
      </c>
      <c r="Q454" s="672" t="str">
        <f t="shared" si="29"/>
        <v xml:space="preserve"> </v>
      </c>
      <c r="R454" s="672" t="str">
        <f t="shared" si="30"/>
        <v xml:space="preserve"> </v>
      </c>
    </row>
    <row r="455" spans="1:18" x14ac:dyDescent="0.25">
      <c r="A455" s="673"/>
      <c r="B455" s="673"/>
      <c r="C455" s="673"/>
      <c r="D455" s="675"/>
      <c r="E455" s="668" t="str">
        <f t="shared" si="28"/>
        <v xml:space="preserve"> </v>
      </c>
      <c r="F455" s="676"/>
      <c r="G455" s="677"/>
      <c r="H455" s="677"/>
      <c r="I455" s="677"/>
      <c r="J455" s="678"/>
      <c r="K455" s="666"/>
      <c r="L455" s="666"/>
      <c r="M455" s="666"/>
      <c r="N455" s="666"/>
      <c r="O455" s="666"/>
      <c r="P455" s="672" t="str">
        <f t="shared" si="31"/>
        <v xml:space="preserve"> </v>
      </c>
      <c r="Q455" s="672" t="str">
        <f t="shared" si="29"/>
        <v xml:space="preserve"> </v>
      </c>
      <c r="R455" s="672" t="str">
        <f t="shared" si="30"/>
        <v xml:space="preserve"> </v>
      </c>
    </row>
    <row r="456" spans="1:18" x14ac:dyDescent="0.25">
      <c r="A456" s="673"/>
      <c r="B456" s="673"/>
      <c r="C456" s="673"/>
      <c r="D456" s="675"/>
      <c r="E456" s="668" t="str">
        <f t="shared" si="28"/>
        <v xml:space="preserve"> </v>
      </c>
      <c r="F456" s="676"/>
      <c r="G456" s="677"/>
      <c r="H456" s="677"/>
      <c r="I456" s="677"/>
      <c r="J456" s="678"/>
      <c r="K456" s="666"/>
      <c r="L456" s="666"/>
      <c r="M456" s="666"/>
      <c r="N456" s="666"/>
      <c r="O456" s="666"/>
      <c r="P456" s="672" t="str">
        <f t="shared" si="31"/>
        <v xml:space="preserve"> </v>
      </c>
      <c r="Q456" s="672" t="str">
        <f t="shared" si="29"/>
        <v xml:space="preserve"> </v>
      </c>
      <c r="R456" s="672" t="str">
        <f t="shared" si="30"/>
        <v xml:space="preserve"> </v>
      </c>
    </row>
    <row r="457" spans="1:18" x14ac:dyDescent="0.25">
      <c r="A457" s="673"/>
      <c r="B457" s="673"/>
      <c r="C457" s="673"/>
      <c r="D457" s="675"/>
      <c r="E457" s="668" t="str">
        <f t="shared" si="28"/>
        <v xml:space="preserve"> </v>
      </c>
      <c r="F457" s="676"/>
      <c r="G457" s="677"/>
      <c r="H457" s="677"/>
      <c r="I457" s="677"/>
      <c r="J457" s="678"/>
      <c r="K457" s="666"/>
      <c r="L457" s="666"/>
      <c r="M457" s="666"/>
      <c r="N457" s="666"/>
      <c r="O457" s="666"/>
      <c r="P457" s="672" t="str">
        <f t="shared" si="31"/>
        <v xml:space="preserve"> </v>
      </c>
      <c r="Q457" s="672" t="str">
        <f t="shared" si="29"/>
        <v xml:space="preserve"> </v>
      </c>
      <c r="R457" s="672" t="str">
        <f t="shared" si="30"/>
        <v xml:space="preserve"> </v>
      </c>
    </row>
    <row r="458" spans="1:18" x14ac:dyDescent="0.25">
      <c r="A458" s="673"/>
      <c r="B458" s="673"/>
      <c r="C458" s="673"/>
      <c r="D458" s="675"/>
      <c r="E458" s="668" t="str">
        <f t="shared" si="28"/>
        <v xml:space="preserve"> </v>
      </c>
      <c r="F458" s="676"/>
      <c r="G458" s="677"/>
      <c r="H458" s="677"/>
      <c r="I458" s="677"/>
      <c r="J458" s="678"/>
      <c r="K458" s="666"/>
      <c r="L458" s="666"/>
      <c r="M458" s="666"/>
      <c r="N458" s="666"/>
      <c r="O458" s="666"/>
      <c r="P458" s="672" t="str">
        <f t="shared" si="31"/>
        <v xml:space="preserve"> </v>
      </c>
      <c r="Q458" s="672" t="str">
        <f t="shared" si="29"/>
        <v xml:space="preserve"> </v>
      </c>
      <c r="R458" s="672" t="str">
        <f t="shared" si="30"/>
        <v xml:space="preserve"> </v>
      </c>
    </row>
    <row r="459" spans="1:18" x14ac:dyDescent="0.25">
      <c r="A459" s="673"/>
      <c r="B459" s="673"/>
      <c r="C459" s="673"/>
      <c r="D459" s="675"/>
      <c r="E459" s="668" t="str">
        <f t="shared" si="28"/>
        <v xml:space="preserve"> </v>
      </c>
      <c r="F459" s="676"/>
      <c r="G459" s="677"/>
      <c r="H459" s="677"/>
      <c r="I459" s="677"/>
      <c r="J459" s="678"/>
      <c r="K459" s="666"/>
      <c r="L459" s="666"/>
      <c r="M459" s="666"/>
      <c r="N459" s="666"/>
      <c r="O459" s="666"/>
      <c r="P459" s="672" t="str">
        <f t="shared" si="31"/>
        <v xml:space="preserve"> </v>
      </c>
      <c r="Q459" s="672" t="str">
        <f t="shared" si="29"/>
        <v xml:space="preserve"> </v>
      </c>
      <c r="R459" s="672" t="str">
        <f t="shared" si="30"/>
        <v xml:space="preserve"> </v>
      </c>
    </row>
    <row r="460" spans="1:18" x14ac:dyDescent="0.25">
      <c r="A460" s="673"/>
      <c r="B460" s="673"/>
      <c r="C460" s="673"/>
      <c r="D460" s="675"/>
      <c r="E460" s="668" t="str">
        <f t="shared" si="28"/>
        <v xml:space="preserve"> </v>
      </c>
      <c r="F460" s="676"/>
      <c r="G460" s="677"/>
      <c r="H460" s="677"/>
      <c r="I460" s="677"/>
      <c r="J460" s="678"/>
      <c r="K460" s="666"/>
      <c r="L460" s="666"/>
      <c r="M460" s="666"/>
      <c r="N460" s="666"/>
      <c r="O460" s="666"/>
      <c r="P460" s="672" t="str">
        <f t="shared" si="31"/>
        <v xml:space="preserve"> </v>
      </c>
      <c r="Q460" s="672" t="str">
        <f t="shared" si="29"/>
        <v xml:space="preserve"> </v>
      </c>
      <c r="R460" s="672" t="str">
        <f t="shared" si="30"/>
        <v xml:space="preserve"> </v>
      </c>
    </row>
    <row r="461" spans="1:18" x14ac:dyDescent="0.25">
      <c r="A461" s="673"/>
      <c r="B461" s="673"/>
      <c r="C461" s="673"/>
      <c r="D461" s="675"/>
      <c r="E461" s="668" t="str">
        <f t="shared" si="28"/>
        <v xml:space="preserve"> </v>
      </c>
      <c r="F461" s="676"/>
      <c r="G461" s="677"/>
      <c r="H461" s="677"/>
      <c r="I461" s="677"/>
      <c r="J461" s="678"/>
      <c r="K461" s="666"/>
      <c r="L461" s="666"/>
      <c r="M461" s="666"/>
      <c r="N461" s="666"/>
      <c r="O461" s="666"/>
      <c r="P461" s="672" t="str">
        <f t="shared" si="31"/>
        <v xml:space="preserve"> </v>
      </c>
      <c r="Q461" s="672" t="str">
        <f t="shared" si="29"/>
        <v xml:space="preserve"> </v>
      </c>
      <c r="R461" s="672" t="str">
        <f t="shared" si="30"/>
        <v xml:space="preserve"> </v>
      </c>
    </row>
    <row r="462" spans="1:18" x14ac:dyDescent="0.25">
      <c r="A462" s="673"/>
      <c r="B462" s="673"/>
      <c r="C462" s="673"/>
      <c r="D462" s="675"/>
      <c r="E462" s="668" t="str">
        <f t="shared" si="28"/>
        <v xml:space="preserve"> </v>
      </c>
      <c r="F462" s="676"/>
      <c r="G462" s="677"/>
      <c r="H462" s="677"/>
      <c r="I462" s="677"/>
      <c r="J462" s="678"/>
      <c r="K462" s="666"/>
      <c r="L462" s="666"/>
      <c r="M462" s="666"/>
      <c r="N462" s="666"/>
      <c r="O462" s="666"/>
      <c r="P462" s="672" t="str">
        <f t="shared" si="31"/>
        <v xml:space="preserve"> </v>
      </c>
      <c r="Q462" s="672" t="str">
        <f t="shared" si="29"/>
        <v xml:space="preserve"> </v>
      </c>
      <c r="R462" s="672" t="str">
        <f t="shared" si="30"/>
        <v xml:space="preserve"> </v>
      </c>
    </row>
    <row r="463" spans="1:18" x14ac:dyDescent="0.25">
      <c r="A463" s="673"/>
      <c r="B463" s="673"/>
      <c r="C463" s="673"/>
      <c r="D463" s="675"/>
      <c r="E463" s="668" t="str">
        <f t="shared" si="28"/>
        <v xml:space="preserve"> </v>
      </c>
      <c r="F463" s="676"/>
      <c r="G463" s="677"/>
      <c r="H463" s="677"/>
      <c r="I463" s="677"/>
      <c r="J463" s="678"/>
      <c r="K463" s="666"/>
      <c r="L463" s="666"/>
      <c r="M463" s="666"/>
      <c r="N463" s="666"/>
      <c r="O463" s="666"/>
      <c r="P463" s="672" t="str">
        <f t="shared" si="31"/>
        <v xml:space="preserve"> </v>
      </c>
      <c r="Q463" s="672" t="str">
        <f t="shared" si="29"/>
        <v xml:space="preserve"> </v>
      </c>
      <c r="R463" s="672" t="str">
        <f t="shared" si="30"/>
        <v xml:space="preserve"> </v>
      </c>
    </row>
    <row r="464" spans="1:18" x14ac:dyDescent="0.25">
      <c r="A464" s="673"/>
      <c r="B464" s="673"/>
      <c r="C464" s="673"/>
      <c r="D464" s="675"/>
      <c r="E464" s="668" t="str">
        <f t="shared" si="28"/>
        <v xml:space="preserve"> </v>
      </c>
      <c r="F464" s="676"/>
      <c r="G464" s="677"/>
      <c r="H464" s="677"/>
      <c r="I464" s="677"/>
      <c r="J464" s="678"/>
      <c r="K464" s="666"/>
      <c r="L464" s="666"/>
      <c r="M464" s="666"/>
      <c r="N464" s="666"/>
      <c r="O464" s="666"/>
      <c r="P464" s="672" t="str">
        <f t="shared" si="31"/>
        <v xml:space="preserve"> </v>
      </c>
      <c r="Q464" s="672" t="str">
        <f t="shared" si="29"/>
        <v xml:space="preserve"> </v>
      </c>
      <c r="R464" s="672" t="str">
        <f t="shared" si="30"/>
        <v xml:space="preserve"> </v>
      </c>
    </row>
    <row r="465" spans="1:18" x14ac:dyDescent="0.25">
      <c r="A465" s="673"/>
      <c r="B465" s="673"/>
      <c r="C465" s="673"/>
      <c r="D465" s="675"/>
      <c r="E465" s="668" t="str">
        <f t="shared" si="28"/>
        <v xml:space="preserve"> </v>
      </c>
      <c r="F465" s="676"/>
      <c r="G465" s="677"/>
      <c r="H465" s="677"/>
      <c r="I465" s="677"/>
      <c r="J465" s="678"/>
      <c r="K465" s="666"/>
      <c r="L465" s="666"/>
      <c r="M465" s="666"/>
      <c r="N465" s="666"/>
      <c r="O465" s="666"/>
      <c r="P465" s="672" t="str">
        <f t="shared" si="31"/>
        <v xml:space="preserve"> </v>
      </c>
      <c r="Q465" s="672" t="str">
        <f t="shared" si="29"/>
        <v xml:space="preserve"> </v>
      </c>
      <c r="R465" s="672" t="str">
        <f t="shared" si="30"/>
        <v xml:space="preserve"> </v>
      </c>
    </row>
    <row r="466" spans="1:18" x14ac:dyDescent="0.25">
      <c r="A466" s="673"/>
      <c r="B466" s="673"/>
      <c r="C466" s="673"/>
      <c r="D466" s="675"/>
      <c r="E466" s="668" t="str">
        <f t="shared" si="28"/>
        <v xml:space="preserve"> </v>
      </c>
      <c r="F466" s="676"/>
      <c r="G466" s="677"/>
      <c r="H466" s="677"/>
      <c r="I466" s="677"/>
      <c r="J466" s="678"/>
      <c r="K466" s="666"/>
      <c r="L466" s="666"/>
      <c r="M466" s="666"/>
      <c r="N466" s="666"/>
      <c r="O466" s="666"/>
      <c r="P466" s="672" t="str">
        <f t="shared" si="31"/>
        <v xml:space="preserve"> </v>
      </c>
      <c r="Q466" s="672" t="str">
        <f t="shared" si="29"/>
        <v xml:space="preserve"> </v>
      </c>
      <c r="R466" s="672" t="str">
        <f t="shared" si="30"/>
        <v xml:space="preserve"> </v>
      </c>
    </row>
    <row r="467" spans="1:18" x14ac:dyDescent="0.25">
      <c r="A467" s="673"/>
      <c r="B467" s="673"/>
      <c r="C467" s="673"/>
      <c r="D467" s="675"/>
      <c r="E467" s="668" t="str">
        <f t="shared" si="28"/>
        <v xml:space="preserve"> </v>
      </c>
      <c r="F467" s="676"/>
      <c r="G467" s="677"/>
      <c r="H467" s="677"/>
      <c r="I467" s="677"/>
      <c r="J467" s="678"/>
      <c r="K467" s="666"/>
      <c r="L467" s="666"/>
      <c r="M467" s="666"/>
      <c r="N467" s="666"/>
      <c r="O467" s="666"/>
      <c r="P467" s="672" t="str">
        <f t="shared" si="31"/>
        <v xml:space="preserve"> </v>
      </c>
      <c r="Q467" s="672" t="str">
        <f t="shared" si="29"/>
        <v xml:space="preserve"> </v>
      </c>
      <c r="R467" s="672" t="str">
        <f t="shared" si="30"/>
        <v xml:space="preserve"> </v>
      </c>
    </row>
    <row r="468" spans="1:18" x14ac:dyDescent="0.25">
      <c r="A468" s="673"/>
      <c r="B468" s="673"/>
      <c r="C468" s="673"/>
      <c r="D468" s="675"/>
      <c r="E468" s="668" t="str">
        <f t="shared" si="28"/>
        <v xml:space="preserve"> </v>
      </c>
      <c r="F468" s="676"/>
      <c r="G468" s="677"/>
      <c r="H468" s="677"/>
      <c r="I468" s="677"/>
      <c r="J468" s="678"/>
      <c r="K468" s="666"/>
      <c r="L468" s="666"/>
      <c r="M468" s="666"/>
      <c r="N468" s="666"/>
      <c r="O468" s="666"/>
      <c r="P468" s="672" t="str">
        <f t="shared" si="31"/>
        <v xml:space="preserve"> </v>
      </c>
      <c r="Q468" s="672" t="str">
        <f t="shared" si="29"/>
        <v xml:space="preserve"> </v>
      </c>
      <c r="R468" s="672" t="str">
        <f t="shared" si="30"/>
        <v xml:space="preserve"> </v>
      </c>
    </row>
    <row r="469" spans="1:18" x14ac:dyDescent="0.25">
      <c r="A469" s="673"/>
      <c r="B469" s="673"/>
      <c r="C469" s="673"/>
      <c r="D469" s="675"/>
      <c r="E469" s="668" t="str">
        <f t="shared" si="28"/>
        <v xml:space="preserve"> </v>
      </c>
      <c r="F469" s="676"/>
      <c r="G469" s="677"/>
      <c r="H469" s="677"/>
      <c r="I469" s="677"/>
      <c r="J469" s="678"/>
      <c r="K469" s="666"/>
      <c r="L469" s="666"/>
      <c r="M469" s="666"/>
      <c r="N469" s="666"/>
      <c r="O469" s="666"/>
      <c r="P469" s="672" t="str">
        <f t="shared" si="31"/>
        <v xml:space="preserve"> </v>
      </c>
      <c r="Q469" s="672" t="str">
        <f t="shared" si="29"/>
        <v xml:space="preserve"> </v>
      </c>
      <c r="R469" s="672" t="str">
        <f t="shared" si="30"/>
        <v xml:space="preserve"> </v>
      </c>
    </row>
    <row r="470" spans="1:18" x14ac:dyDescent="0.25">
      <c r="A470" s="673"/>
      <c r="B470" s="673"/>
      <c r="C470" s="673"/>
      <c r="D470" s="675"/>
      <c r="E470" s="668" t="str">
        <f t="shared" si="28"/>
        <v xml:space="preserve"> </v>
      </c>
      <c r="F470" s="676"/>
      <c r="G470" s="677"/>
      <c r="H470" s="677"/>
      <c r="I470" s="677"/>
      <c r="J470" s="678"/>
      <c r="K470" s="666"/>
      <c r="L470" s="666"/>
      <c r="M470" s="666"/>
      <c r="N470" s="666"/>
      <c r="O470" s="666"/>
      <c r="P470" s="672" t="str">
        <f t="shared" si="31"/>
        <v xml:space="preserve"> </v>
      </c>
      <c r="Q470" s="672" t="str">
        <f t="shared" si="29"/>
        <v xml:space="preserve"> </v>
      </c>
      <c r="R470" s="672" t="str">
        <f t="shared" si="30"/>
        <v xml:space="preserve"> </v>
      </c>
    </row>
    <row r="471" spans="1:18" x14ac:dyDescent="0.25">
      <c r="A471" s="673"/>
      <c r="B471" s="673"/>
      <c r="C471" s="673"/>
      <c r="D471" s="675"/>
      <c r="E471" s="668" t="str">
        <f t="shared" si="28"/>
        <v xml:space="preserve"> </v>
      </c>
      <c r="F471" s="676"/>
      <c r="G471" s="677"/>
      <c r="H471" s="677"/>
      <c r="I471" s="677"/>
      <c r="J471" s="678"/>
      <c r="K471" s="666"/>
      <c r="L471" s="666"/>
      <c r="M471" s="666"/>
      <c r="N471" s="666"/>
      <c r="O471" s="666"/>
      <c r="P471" s="672" t="str">
        <f t="shared" si="31"/>
        <v xml:space="preserve"> </v>
      </c>
      <c r="Q471" s="672" t="str">
        <f t="shared" si="29"/>
        <v xml:space="preserve"> </v>
      </c>
      <c r="R471" s="672" t="str">
        <f t="shared" si="30"/>
        <v xml:space="preserve"> </v>
      </c>
    </row>
    <row r="472" spans="1:18" x14ac:dyDescent="0.25">
      <c r="A472" s="673"/>
      <c r="B472" s="673"/>
      <c r="C472" s="673"/>
      <c r="D472" s="675"/>
      <c r="E472" s="668" t="str">
        <f t="shared" si="28"/>
        <v xml:space="preserve"> </v>
      </c>
      <c r="F472" s="676"/>
      <c r="G472" s="677"/>
      <c r="H472" s="677"/>
      <c r="I472" s="677"/>
      <c r="J472" s="678"/>
      <c r="K472" s="666"/>
      <c r="L472" s="666"/>
      <c r="M472" s="666"/>
      <c r="N472" s="666"/>
      <c r="O472" s="666"/>
      <c r="P472" s="672" t="str">
        <f t="shared" si="31"/>
        <v xml:space="preserve"> </v>
      </c>
      <c r="Q472" s="672" t="str">
        <f t="shared" si="29"/>
        <v xml:space="preserve"> </v>
      </c>
      <c r="R472" s="672" t="str">
        <f t="shared" si="30"/>
        <v xml:space="preserve"> </v>
      </c>
    </row>
    <row r="473" spans="1:18" x14ac:dyDescent="0.25">
      <c r="A473" s="673"/>
      <c r="B473" s="673"/>
      <c r="C473" s="673"/>
      <c r="D473" s="675"/>
      <c r="E473" s="668" t="str">
        <f t="shared" si="28"/>
        <v xml:space="preserve"> </v>
      </c>
      <c r="F473" s="676"/>
      <c r="G473" s="677"/>
      <c r="H473" s="677"/>
      <c r="I473" s="677"/>
      <c r="J473" s="678"/>
      <c r="K473" s="666"/>
      <c r="L473" s="666"/>
      <c r="M473" s="666"/>
      <c r="N473" s="666"/>
      <c r="O473" s="666"/>
      <c r="P473" s="672" t="str">
        <f t="shared" si="31"/>
        <v xml:space="preserve"> </v>
      </c>
      <c r="Q473" s="672" t="str">
        <f t="shared" si="29"/>
        <v xml:space="preserve"> </v>
      </c>
      <c r="R473" s="672" t="str">
        <f t="shared" si="30"/>
        <v xml:space="preserve"> </v>
      </c>
    </row>
    <row r="474" spans="1:18" x14ac:dyDescent="0.25">
      <c r="A474" s="673"/>
      <c r="B474" s="673"/>
      <c r="C474" s="673"/>
      <c r="D474" s="675"/>
      <c r="E474" s="668" t="str">
        <f t="shared" si="28"/>
        <v xml:space="preserve"> </v>
      </c>
      <c r="F474" s="676"/>
      <c r="G474" s="677"/>
      <c r="H474" s="677"/>
      <c r="I474" s="677"/>
      <c r="J474" s="678"/>
      <c r="K474" s="666"/>
      <c r="L474" s="666"/>
      <c r="M474" s="666"/>
      <c r="N474" s="666"/>
      <c r="O474" s="666"/>
      <c r="P474" s="672" t="str">
        <f t="shared" si="31"/>
        <v xml:space="preserve"> </v>
      </c>
      <c r="Q474" s="672" t="str">
        <f t="shared" si="29"/>
        <v xml:space="preserve"> </v>
      </c>
      <c r="R474" s="672" t="str">
        <f t="shared" si="30"/>
        <v xml:space="preserve"> </v>
      </c>
    </row>
    <row r="475" spans="1:18" x14ac:dyDescent="0.25">
      <c r="A475" s="673"/>
      <c r="B475" s="673"/>
      <c r="C475" s="673"/>
      <c r="D475" s="675"/>
      <c r="E475" s="668" t="str">
        <f t="shared" si="28"/>
        <v xml:space="preserve"> </v>
      </c>
      <c r="F475" s="676"/>
      <c r="G475" s="677"/>
      <c r="H475" s="677"/>
      <c r="I475" s="677"/>
      <c r="J475" s="678"/>
      <c r="K475" s="666"/>
      <c r="L475" s="666"/>
      <c r="M475" s="666"/>
      <c r="N475" s="666"/>
      <c r="O475" s="666"/>
      <c r="P475" s="672" t="str">
        <f t="shared" si="31"/>
        <v xml:space="preserve"> </v>
      </c>
      <c r="Q475" s="672" t="str">
        <f t="shared" si="29"/>
        <v xml:space="preserve"> </v>
      </c>
      <c r="R475" s="672" t="str">
        <f t="shared" si="30"/>
        <v xml:space="preserve"> </v>
      </c>
    </row>
    <row r="476" spans="1:18" x14ac:dyDescent="0.25">
      <c r="A476" s="673"/>
      <c r="B476" s="673"/>
      <c r="C476" s="673"/>
      <c r="D476" s="675"/>
      <c r="E476" s="668" t="str">
        <f t="shared" si="28"/>
        <v xml:space="preserve"> </v>
      </c>
      <c r="F476" s="676"/>
      <c r="G476" s="677"/>
      <c r="H476" s="677"/>
      <c r="I476" s="677"/>
      <c r="J476" s="678"/>
      <c r="K476" s="666"/>
      <c r="L476" s="666"/>
      <c r="M476" s="666"/>
      <c r="N476" s="666"/>
      <c r="O476" s="666"/>
      <c r="P476" s="672" t="str">
        <f t="shared" si="31"/>
        <v xml:space="preserve"> </v>
      </c>
      <c r="Q476" s="672" t="str">
        <f t="shared" si="29"/>
        <v xml:space="preserve"> </v>
      </c>
      <c r="R476" s="672" t="str">
        <f t="shared" si="30"/>
        <v xml:space="preserve"> </v>
      </c>
    </row>
    <row r="477" spans="1:18" x14ac:dyDescent="0.25">
      <c r="A477" s="673"/>
      <c r="B477" s="673"/>
      <c r="C477" s="673"/>
      <c r="D477" s="675"/>
      <c r="E477" s="668" t="str">
        <f t="shared" si="28"/>
        <v xml:space="preserve"> </v>
      </c>
      <c r="F477" s="676"/>
      <c r="G477" s="677"/>
      <c r="H477" s="677"/>
      <c r="I477" s="677"/>
      <c r="J477" s="678"/>
      <c r="K477" s="666"/>
      <c r="L477" s="666"/>
      <c r="M477" s="666"/>
      <c r="N477" s="666"/>
      <c r="O477" s="666"/>
      <c r="P477" s="672" t="str">
        <f t="shared" si="31"/>
        <v xml:space="preserve"> </v>
      </c>
      <c r="Q477" s="672" t="str">
        <f t="shared" si="29"/>
        <v xml:space="preserve"> </v>
      </c>
      <c r="R477" s="672" t="str">
        <f t="shared" si="30"/>
        <v xml:space="preserve"> </v>
      </c>
    </row>
    <row r="478" spans="1:18" x14ac:dyDescent="0.25">
      <c r="A478" s="673"/>
      <c r="B478" s="673"/>
      <c r="C478" s="673"/>
      <c r="D478" s="675"/>
      <c r="E478" s="668" t="str">
        <f t="shared" si="28"/>
        <v xml:space="preserve"> </v>
      </c>
      <c r="F478" s="676"/>
      <c r="G478" s="677"/>
      <c r="H478" s="677"/>
      <c r="I478" s="677"/>
      <c r="J478" s="678"/>
      <c r="K478" s="666"/>
      <c r="L478" s="666"/>
      <c r="M478" s="666"/>
      <c r="N478" s="666"/>
      <c r="O478" s="666"/>
      <c r="P478" s="672" t="str">
        <f t="shared" si="31"/>
        <v xml:space="preserve"> </v>
      </c>
      <c r="Q478" s="672" t="str">
        <f t="shared" si="29"/>
        <v xml:space="preserve"> </v>
      </c>
      <c r="R478" s="672" t="str">
        <f t="shared" si="30"/>
        <v xml:space="preserve"> </v>
      </c>
    </row>
    <row r="479" spans="1:18" x14ac:dyDescent="0.25">
      <c r="A479" s="673"/>
      <c r="B479" s="673"/>
      <c r="C479" s="673"/>
      <c r="D479" s="675"/>
      <c r="E479" s="668" t="str">
        <f t="shared" si="28"/>
        <v xml:space="preserve"> </v>
      </c>
      <c r="F479" s="676"/>
      <c r="G479" s="677"/>
      <c r="H479" s="677"/>
      <c r="I479" s="677"/>
      <c r="J479" s="678"/>
      <c r="K479" s="666"/>
      <c r="L479" s="666"/>
      <c r="M479" s="666"/>
      <c r="N479" s="666"/>
      <c r="O479" s="666"/>
      <c r="P479" s="672" t="str">
        <f t="shared" si="31"/>
        <v xml:space="preserve"> </v>
      </c>
      <c r="Q479" s="672" t="str">
        <f t="shared" si="29"/>
        <v xml:space="preserve"> </v>
      </c>
      <c r="R479" s="672" t="str">
        <f t="shared" si="30"/>
        <v xml:space="preserve"> </v>
      </c>
    </row>
    <row r="480" spans="1:18" x14ac:dyDescent="0.25">
      <c r="A480" s="673"/>
      <c r="B480" s="673"/>
      <c r="C480" s="673"/>
      <c r="D480" s="675"/>
      <c r="E480" s="668" t="str">
        <f t="shared" si="28"/>
        <v xml:space="preserve"> </v>
      </c>
      <c r="F480" s="676"/>
      <c r="G480" s="677"/>
      <c r="H480" s="677"/>
      <c r="I480" s="677"/>
      <c r="J480" s="678"/>
      <c r="K480" s="666"/>
      <c r="L480" s="666"/>
      <c r="M480" s="666"/>
      <c r="N480" s="666"/>
      <c r="O480" s="666"/>
      <c r="P480" s="672" t="str">
        <f t="shared" si="31"/>
        <v xml:space="preserve"> </v>
      </c>
      <c r="Q480" s="672" t="str">
        <f t="shared" si="29"/>
        <v xml:space="preserve"> </v>
      </c>
      <c r="R480" s="672" t="str">
        <f t="shared" si="30"/>
        <v xml:space="preserve"> </v>
      </c>
    </row>
    <row r="481" spans="1:18" x14ac:dyDescent="0.25">
      <c r="A481" s="673"/>
      <c r="B481" s="673"/>
      <c r="C481" s="673"/>
      <c r="D481" s="675"/>
      <c r="E481" s="668" t="str">
        <f t="shared" si="28"/>
        <v xml:space="preserve"> </v>
      </c>
      <c r="F481" s="676"/>
      <c r="G481" s="677"/>
      <c r="H481" s="677"/>
      <c r="I481" s="677"/>
      <c r="J481" s="678"/>
      <c r="K481" s="666"/>
      <c r="L481" s="666"/>
      <c r="M481" s="666"/>
      <c r="N481" s="666"/>
      <c r="O481" s="666"/>
      <c r="P481" s="672" t="str">
        <f t="shared" si="31"/>
        <v xml:space="preserve"> </v>
      </c>
      <c r="Q481" s="672" t="str">
        <f t="shared" si="29"/>
        <v xml:space="preserve"> </v>
      </c>
      <c r="R481" s="672" t="str">
        <f t="shared" si="30"/>
        <v xml:space="preserve"> </v>
      </c>
    </row>
    <row r="482" spans="1:18" x14ac:dyDescent="0.25">
      <c r="A482" s="673"/>
      <c r="B482" s="673"/>
      <c r="C482" s="673"/>
      <c r="D482" s="675"/>
      <c r="E482" s="668" t="str">
        <f t="shared" si="28"/>
        <v xml:space="preserve"> </v>
      </c>
      <c r="F482" s="676"/>
      <c r="G482" s="677"/>
      <c r="H482" s="677"/>
      <c r="I482" s="677"/>
      <c r="J482" s="678"/>
      <c r="K482" s="666"/>
      <c r="L482" s="666"/>
      <c r="M482" s="666"/>
      <c r="N482" s="666"/>
      <c r="O482" s="666"/>
      <c r="P482" s="672" t="str">
        <f t="shared" si="31"/>
        <v xml:space="preserve"> </v>
      </c>
      <c r="Q482" s="672" t="str">
        <f t="shared" si="29"/>
        <v xml:space="preserve"> </v>
      </c>
      <c r="R482" s="672" t="str">
        <f t="shared" si="30"/>
        <v xml:space="preserve"> </v>
      </c>
    </row>
    <row r="483" spans="1:18" x14ac:dyDescent="0.25">
      <c r="A483" s="673"/>
      <c r="B483" s="673"/>
      <c r="C483" s="673"/>
      <c r="D483" s="675"/>
      <c r="E483" s="668" t="str">
        <f t="shared" si="28"/>
        <v xml:space="preserve"> </v>
      </c>
      <c r="F483" s="676"/>
      <c r="G483" s="677"/>
      <c r="H483" s="677"/>
      <c r="I483" s="677"/>
      <c r="J483" s="678"/>
      <c r="K483" s="666"/>
      <c r="L483" s="666"/>
      <c r="M483" s="666"/>
      <c r="N483" s="666"/>
      <c r="O483" s="666"/>
      <c r="P483" s="672" t="str">
        <f t="shared" si="31"/>
        <v xml:space="preserve"> </v>
      </c>
      <c r="Q483" s="672" t="str">
        <f t="shared" si="29"/>
        <v xml:space="preserve"> </v>
      </c>
      <c r="R483" s="672" t="str">
        <f t="shared" si="30"/>
        <v xml:space="preserve"> </v>
      </c>
    </row>
    <row r="484" spans="1:18" x14ac:dyDescent="0.25">
      <c r="A484" s="673"/>
      <c r="B484" s="673"/>
      <c r="C484" s="673"/>
      <c r="D484" s="675"/>
      <c r="E484" s="668" t="str">
        <f t="shared" si="28"/>
        <v xml:space="preserve"> </v>
      </c>
      <c r="F484" s="676"/>
      <c r="G484" s="677"/>
      <c r="H484" s="677"/>
      <c r="I484" s="677"/>
      <c r="J484" s="678"/>
      <c r="K484" s="666"/>
      <c r="L484" s="666"/>
      <c r="M484" s="666"/>
      <c r="N484" s="666"/>
      <c r="O484" s="666"/>
      <c r="P484" s="672" t="str">
        <f t="shared" si="31"/>
        <v xml:space="preserve"> </v>
      </c>
      <c r="Q484" s="672" t="str">
        <f t="shared" si="29"/>
        <v xml:space="preserve"> </v>
      </c>
      <c r="R484" s="672" t="str">
        <f t="shared" si="30"/>
        <v xml:space="preserve"> </v>
      </c>
    </row>
    <row r="485" spans="1:18" x14ac:dyDescent="0.25">
      <c r="A485" s="673"/>
      <c r="B485" s="673"/>
      <c r="C485" s="673"/>
      <c r="D485" s="675"/>
      <c r="E485" s="668" t="str">
        <f t="shared" si="28"/>
        <v xml:space="preserve"> </v>
      </c>
      <c r="F485" s="676"/>
      <c r="G485" s="677"/>
      <c r="H485" s="677"/>
      <c r="I485" s="677"/>
      <c r="J485" s="678"/>
      <c r="K485" s="666"/>
      <c r="L485" s="666"/>
      <c r="M485" s="666"/>
      <c r="N485" s="666"/>
      <c r="O485" s="666"/>
      <c r="P485" s="672" t="str">
        <f t="shared" si="31"/>
        <v xml:space="preserve"> </v>
      </c>
      <c r="Q485" s="672" t="str">
        <f t="shared" si="29"/>
        <v xml:space="preserve"> </v>
      </c>
      <c r="R485" s="672" t="str">
        <f t="shared" si="30"/>
        <v xml:space="preserve"> </v>
      </c>
    </row>
    <row r="486" spans="1:18" x14ac:dyDescent="0.25">
      <c r="A486" s="673"/>
      <c r="B486" s="673"/>
      <c r="C486" s="673"/>
      <c r="D486" s="675"/>
      <c r="E486" s="668" t="str">
        <f t="shared" si="28"/>
        <v xml:space="preserve"> </v>
      </c>
      <c r="F486" s="676"/>
      <c r="G486" s="677"/>
      <c r="H486" s="677"/>
      <c r="I486" s="677"/>
      <c r="J486" s="678"/>
      <c r="K486" s="666"/>
      <c r="L486" s="666"/>
      <c r="M486" s="666"/>
      <c r="N486" s="666"/>
      <c r="O486" s="666"/>
      <c r="P486" s="672" t="str">
        <f t="shared" si="31"/>
        <v xml:space="preserve"> </v>
      </c>
      <c r="Q486" s="672" t="str">
        <f t="shared" si="29"/>
        <v xml:space="preserve"> </v>
      </c>
      <c r="R486" s="672" t="str">
        <f t="shared" si="30"/>
        <v xml:space="preserve"> </v>
      </c>
    </row>
    <row r="487" spans="1:18" x14ac:dyDescent="0.25">
      <c r="A487" s="673"/>
      <c r="B487" s="673"/>
      <c r="C487" s="673"/>
      <c r="D487" s="675"/>
      <c r="E487" s="668" t="str">
        <f t="shared" si="28"/>
        <v xml:space="preserve"> </v>
      </c>
      <c r="F487" s="676"/>
      <c r="G487" s="677"/>
      <c r="H487" s="677"/>
      <c r="I487" s="677"/>
      <c r="J487" s="678"/>
      <c r="K487" s="666"/>
      <c r="L487" s="666"/>
      <c r="M487" s="666"/>
      <c r="N487" s="666"/>
      <c r="O487" s="666"/>
      <c r="P487" s="672" t="str">
        <f t="shared" si="31"/>
        <v xml:space="preserve"> </v>
      </c>
      <c r="Q487" s="672" t="str">
        <f t="shared" si="29"/>
        <v xml:space="preserve"> </v>
      </c>
      <c r="R487" s="672" t="str">
        <f t="shared" si="30"/>
        <v xml:space="preserve"> </v>
      </c>
    </row>
    <row r="488" spans="1:18" x14ac:dyDescent="0.25">
      <c r="A488" s="673"/>
      <c r="B488" s="673"/>
      <c r="C488" s="673"/>
      <c r="D488" s="675"/>
      <c r="E488" s="668" t="str">
        <f t="shared" si="28"/>
        <v xml:space="preserve"> </v>
      </c>
      <c r="F488" s="676"/>
      <c r="G488" s="677"/>
      <c r="H488" s="677"/>
      <c r="I488" s="677"/>
      <c r="J488" s="678"/>
      <c r="K488" s="666"/>
      <c r="L488" s="666"/>
      <c r="M488" s="666"/>
      <c r="N488" s="666"/>
      <c r="O488" s="666"/>
      <c r="P488" s="672" t="str">
        <f t="shared" si="31"/>
        <v xml:space="preserve"> </v>
      </c>
      <c r="Q488" s="672" t="str">
        <f t="shared" si="29"/>
        <v xml:space="preserve"> </v>
      </c>
      <c r="R488" s="672" t="str">
        <f t="shared" si="30"/>
        <v xml:space="preserve"> </v>
      </c>
    </row>
    <row r="489" spans="1:18" x14ac:dyDescent="0.25">
      <c r="A489" s="673"/>
      <c r="B489" s="673"/>
      <c r="C489" s="673"/>
      <c r="D489" s="675"/>
      <c r="E489" s="668" t="str">
        <f t="shared" si="28"/>
        <v xml:space="preserve"> </v>
      </c>
      <c r="F489" s="676"/>
      <c r="G489" s="677"/>
      <c r="H489" s="677"/>
      <c r="I489" s="677"/>
      <c r="J489" s="678"/>
      <c r="K489" s="666"/>
      <c r="L489" s="666"/>
      <c r="M489" s="666"/>
      <c r="N489" s="666"/>
      <c r="O489" s="666"/>
      <c r="P489" s="672" t="str">
        <f t="shared" si="31"/>
        <v xml:space="preserve"> </v>
      </c>
      <c r="Q489" s="672" t="str">
        <f t="shared" si="29"/>
        <v xml:space="preserve"> </v>
      </c>
      <c r="R489" s="672" t="str">
        <f t="shared" si="30"/>
        <v xml:space="preserve"> </v>
      </c>
    </row>
    <row r="490" spans="1:18" x14ac:dyDescent="0.25">
      <c r="A490" s="673"/>
      <c r="B490" s="673"/>
      <c r="C490" s="673"/>
      <c r="D490" s="675"/>
      <c r="E490" s="668" t="str">
        <f t="shared" si="28"/>
        <v xml:space="preserve"> </v>
      </c>
      <c r="F490" s="676"/>
      <c r="G490" s="677"/>
      <c r="H490" s="677"/>
      <c r="I490" s="677"/>
      <c r="J490" s="678"/>
      <c r="K490" s="666"/>
      <c r="L490" s="666"/>
      <c r="M490" s="666"/>
      <c r="N490" s="666"/>
      <c r="O490" s="666"/>
      <c r="P490" s="672" t="str">
        <f t="shared" si="31"/>
        <v xml:space="preserve"> </v>
      </c>
      <c r="Q490" s="672" t="str">
        <f t="shared" si="29"/>
        <v xml:space="preserve"> </v>
      </c>
      <c r="R490" s="672" t="str">
        <f t="shared" si="30"/>
        <v xml:space="preserve"> </v>
      </c>
    </row>
    <row r="491" spans="1:18" x14ac:dyDescent="0.25">
      <c r="A491" s="673"/>
      <c r="B491" s="673"/>
      <c r="C491" s="673"/>
      <c r="D491" s="675"/>
      <c r="E491" s="668" t="str">
        <f t="shared" si="28"/>
        <v xml:space="preserve"> </v>
      </c>
      <c r="F491" s="676"/>
      <c r="G491" s="677"/>
      <c r="H491" s="677"/>
      <c r="I491" s="677"/>
      <c r="J491" s="678"/>
      <c r="K491" s="666"/>
      <c r="L491" s="666"/>
      <c r="M491" s="666"/>
      <c r="N491" s="666"/>
      <c r="O491" s="666"/>
      <c r="P491" s="672" t="str">
        <f t="shared" si="31"/>
        <v xml:space="preserve"> </v>
      </c>
      <c r="Q491" s="672" t="str">
        <f t="shared" si="29"/>
        <v xml:space="preserve"> </v>
      </c>
      <c r="R491" s="672" t="str">
        <f t="shared" si="30"/>
        <v xml:space="preserve"> </v>
      </c>
    </row>
    <row r="492" spans="1:18" x14ac:dyDescent="0.25">
      <c r="A492" s="673"/>
      <c r="B492" s="673"/>
      <c r="C492" s="673"/>
      <c r="D492" s="675"/>
      <c r="E492" s="668" t="str">
        <f t="shared" si="28"/>
        <v xml:space="preserve"> </v>
      </c>
      <c r="F492" s="676"/>
      <c r="G492" s="677"/>
      <c r="H492" s="677"/>
      <c r="I492" s="677"/>
      <c r="J492" s="678"/>
      <c r="K492" s="666"/>
      <c r="L492" s="666"/>
      <c r="M492" s="666"/>
      <c r="N492" s="666"/>
      <c r="O492" s="666"/>
      <c r="P492" s="672" t="str">
        <f t="shared" si="31"/>
        <v xml:space="preserve"> </v>
      </c>
      <c r="Q492" s="672" t="str">
        <f t="shared" si="29"/>
        <v xml:space="preserve"> </v>
      </c>
      <c r="R492" s="672" t="str">
        <f t="shared" si="30"/>
        <v xml:space="preserve"> </v>
      </c>
    </row>
    <row r="493" spans="1:18" x14ac:dyDescent="0.25">
      <c r="A493" s="673"/>
      <c r="B493" s="673"/>
      <c r="C493" s="673"/>
      <c r="D493" s="675"/>
      <c r="E493" s="668" t="str">
        <f t="shared" si="28"/>
        <v xml:space="preserve"> </v>
      </c>
      <c r="F493" s="676"/>
      <c r="G493" s="677"/>
      <c r="H493" s="677"/>
      <c r="I493" s="677"/>
      <c r="J493" s="678"/>
      <c r="K493" s="666"/>
      <c r="L493" s="666"/>
      <c r="M493" s="666"/>
      <c r="N493" s="666"/>
      <c r="O493" s="666"/>
      <c r="P493" s="672" t="str">
        <f t="shared" si="31"/>
        <v xml:space="preserve"> </v>
      </c>
      <c r="Q493" s="672" t="str">
        <f t="shared" si="29"/>
        <v xml:space="preserve"> </v>
      </c>
      <c r="R493" s="672" t="str">
        <f t="shared" si="30"/>
        <v xml:space="preserve"> </v>
      </c>
    </row>
    <row r="494" spans="1:18" x14ac:dyDescent="0.25">
      <c r="A494" s="673"/>
      <c r="B494" s="673"/>
      <c r="C494" s="673"/>
      <c r="D494" s="675"/>
      <c r="E494" s="668" t="str">
        <f t="shared" si="28"/>
        <v xml:space="preserve"> </v>
      </c>
      <c r="F494" s="676"/>
      <c r="G494" s="677"/>
      <c r="H494" s="677"/>
      <c r="I494" s="677"/>
      <c r="J494" s="678"/>
      <c r="K494" s="666"/>
      <c r="L494" s="666"/>
      <c r="M494" s="666"/>
      <c r="N494" s="666"/>
      <c r="O494" s="666"/>
      <c r="P494" s="672" t="str">
        <f t="shared" si="31"/>
        <v xml:space="preserve"> </v>
      </c>
      <c r="Q494" s="672" t="str">
        <f t="shared" si="29"/>
        <v xml:space="preserve"> </v>
      </c>
      <c r="R494" s="672" t="str">
        <f t="shared" si="30"/>
        <v xml:space="preserve"> </v>
      </c>
    </row>
    <row r="495" spans="1:18" x14ac:dyDescent="0.25">
      <c r="A495" s="673"/>
      <c r="B495" s="673"/>
      <c r="C495" s="673"/>
      <c r="D495" s="675"/>
      <c r="E495" s="668" t="str">
        <f t="shared" si="28"/>
        <v xml:space="preserve"> </v>
      </c>
      <c r="F495" s="676"/>
      <c r="G495" s="677"/>
      <c r="H495" s="677"/>
      <c r="I495" s="677"/>
      <c r="J495" s="678"/>
      <c r="K495" s="666"/>
      <c r="L495" s="666"/>
      <c r="M495" s="666"/>
      <c r="N495" s="666"/>
      <c r="O495" s="666"/>
      <c r="P495" s="672" t="str">
        <f t="shared" si="31"/>
        <v xml:space="preserve"> </v>
      </c>
      <c r="Q495" s="672" t="str">
        <f t="shared" si="29"/>
        <v xml:space="preserve"> </v>
      </c>
      <c r="R495" s="672" t="str">
        <f t="shared" si="30"/>
        <v xml:space="preserve"> </v>
      </c>
    </row>
    <row r="496" spans="1:18" x14ac:dyDescent="0.25">
      <c r="A496" s="673"/>
      <c r="B496" s="673"/>
      <c r="C496" s="673"/>
      <c r="D496" s="675"/>
      <c r="E496" s="668" t="str">
        <f t="shared" si="28"/>
        <v xml:space="preserve"> </v>
      </c>
      <c r="F496" s="676"/>
      <c r="G496" s="677"/>
      <c r="H496" s="677"/>
      <c r="I496" s="677"/>
      <c r="J496" s="678"/>
      <c r="K496" s="666"/>
      <c r="L496" s="666"/>
      <c r="M496" s="666"/>
      <c r="N496" s="666"/>
      <c r="O496" s="666"/>
      <c r="P496" s="672" t="str">
        <f t="shared" si="31"/>
        <v xml:space="preserve"> </v>
      </c>
      <c r="Q496" s="672" t="str">
        <f t="shared" si="29"/>
        <v xml:space="preserve"> </v>
      </c>
      <c r="R496" s="672" t="str">
        <f t="shared" si="30"/>
        <v xml:space="preserve"> </v>
      </c>
    </row>
    <row r="497" spans="1:18" x14ac:dyDescent="0.25">
      <c r="A497" s="673"/>
      <c r="B497" s="673"/>
      <c r="C497" s="673"/>
      <c r="D497" s="675"/>
      <c r="E497" s="668" t="str">
        <f t="shared" si="28"/>
        <v xml:space="preserve"> </v>
      </c>
      <c r="F497" s="676"/>
      <c r="G497" s="677"/>
      <c r="H497" s="677"/>
      <c r="I497" s="677"/>
      <c r="J497" s="678"/>
      <c r="K497" s="666"/>
      <c r="L497" s="666"/>
      <c r="M497" s="666"/>
      <c r="N497" s="666"/>
      <c r="O497" s="666"/>
      <c r="P497" s="672" t="str">
        <f t="shared" si="31"/>
        <v xml:space="preserve"> </v>
      </c>
      <c r="Q497" s="672" t="str">
        <f t="shared" si="29"/>
        <v xml:space="preserve"> </v>
      </c>
      <c r="R497" s="672" t="str">
        <f t="shared" si="30"/>
        <v xml:space="preserve"> </v>
      </c>
    </row>
    <row r="498" spans="1:18" x14ac:dyDescent="0.25">
      <c r="A498" s="673"/>
      <c r="B498" s="673"/>
      <c r="C498" s="673"/>
      <c r="D498" s="675"/>
      <c r="E498" s="668" t="str">
        <f t="shared" si="28"/>
        <v xml:space="preserve"> </v>
      </c>
      <c r="F498" s="676"/>
      <c r="G498" s="677"/>
      <c r="H498" s="677"/>
      <c r="I498" s="677"/>
      <c r="J498" s="678"/>
      <c r="K498" s="666"/>
      <c r="L498" s="666"/>
      <c r="M498" s="666"/>
      <c r="N498" s="666"/>
      <c r="O498" s="666"/>
      <c r="P498" s="672" t="str">
        <f t="shared" si="31"/>
        <v xml:space="preserve"> </v>
      </c>
      <c r="Q498" s="672" t="str">
        <f t="shared" si="29"/>
        <v xml:space="preserve"> </v>
      </c>
      <c r="R498" s="672" t="str">
        <f t="shared" si="30"/>
        <v xml:space="preserve"> </v>
      </c>
    </row>
    <row r="499" spans="1:18" x14ac:dyDescent="0.25">
      <c r="A499" s="673"/>
      <c r="B499" s="673"/>
      <c r="C499" s="673"/>
      <c r="D499" s="675"/>
      <c r="E499" s="668" t="str">
        <f t="shared" si="28"/>
        <v xml:space="preserve"> </v>
      </c>
      <c r="F499" s="676"/>
      <c r="G499" s="677"/>
      <c r="H499" s="677"/>
      <c r="I499" s="677"/>
      <c r="J499" s="678"/>
      <c r="K499" s="666"/>
      <c r="L499" s="666"/>
      <c r="M499" s="666"/>
      <c r="N499" s="666"/>
      <c r="O499" s="666"/>
      <c r="P499" s="672" t="str">
        <f t="shared" si="31"/>
        <v xml:space="preserve"> </v>
      </c>
      <c r="Q499" s="672" t="str">
        <f t="shared" si="29"/>
        <v xml:space="preserve"> </v>
      </c>
      <c r="R499" s="672" t="str">
        <f t="shared" si="30"/>
        <v xml:space="preserve"> </v>
      </c>
    </row>
    <row r="500" spans="1:18" x14ac:dyDescent="0.25">
      <c r="A500" s="673"/>
      <c r="B500" s="673"/>
      <c r="C500" s="673"/>
      <c r="D500" s="675"/>
      <c r="E500" s="668" t="str">
        <f t="shared" si="28"/>
        <v xml:space="preserve"> </v>
      </c>
      <c r="F500" s="676"/>
      <c r="G500" s="677"/>
      <c r="H500" s="677"/>
      <c r="I500" s="677"/>
      <c r="J500" s="678"/>
      <c r="K500" s="666"/>
      <c r="L500" s="666"/>
      <c r="M500" s="666"/>
      <c r="N500" s="666"/>
      <c r="O500" s="666"/>
      <c r="P500" s="672" t="str">
        <f t="shared" si="31"/>
        <v xml:space="preserve"> </v>
      </c>
      <c r="Q500" s="672" t="str">
        <f t="shared" si="29"/>
        <v xml:space="preserve"> </v>
      </c>
      <c r="R500" s="672" t="str">
        <f t="shared" si="30"/>
        <v xml:space="preserve"> </v>
      </c>
    </row>
    <row r="501" spans="1:18" x14ac:dyDescent="0.25">
      <c r="A501" s="673"/>
      <c r="B501" s="673"/>
      <c r="C501" s="673"/>
      <c r="D501" s="675"/>
      <c r="E501" s="668" t="str">
        <f t="shared" si="28"/>
        <v xml:space="preserve"> </v>
      </c>
      <c r="F501" s="676"/>
      <c r="G501" s="677"/>
      <c r="H501" s="677"/>
      <c r="I501" s="677"/>
      <c r="J501" s="678"/>
      <c r="K501" s="666"/>
      <c r="L501" s="666"/>
      <c r="M501" s="666"/>
      <c r="N501" s="666"/>
      <c r="O501" s="666"/>
      <c r="P501" s="672" t="str">
        <f t="shared" si="31"/>
        <v xml:space="preserve"> </v>
      </c>
      <c r="Q501" s="672" t="str">
        <f t="shared" si="29"/>
        <v xml:space="preserve"> </v>
      </c>
      <c r="R501" s="672" t="str">
        <f t="shared" si="30"/>
        <v xml:space="preserve"> </v>
      </c>
    </row>
    <row r="502" spans="1:18" x14ac:dyDescent="0.25">
      <c r="A502" s="673"/>
      <c r="B502" s="673"/>
      <c r="C502" s="673"/>
      <c r="D502" s="675"/>
      <c r="E502" s="668" t="str">
        <f t="shared" si="28"/>
        <v xml:space="preserve"> </v>
      </c>
      <c r="F502" s="676"/>
      <c r="G502" s="677"/>
      <c r="H502" s="677"/>
      <c r="I502" s="677"/>
      <c r="J502" s="678"/>
      <c r="K502" s="666"/>
      <c r="L502" s="666"/>
      <c r="M502" s="666"/>
      <c r="N502" s="666"/>
      <c r="O502" s="666"/>
      <c r="P502" s="672" t="str">
        <f t="shared" si="31"/>
        <v xml:space="preserve"> </v>
      </c>
      <c r="Q502" s="672" t="str">
        <f t="shared" si="29"/>
        <v xml:space="preserve"> </v>
      </c>
      <c r="R502" s="672" t="str">
        <f t="shared" si="30"/>
        <v xml:space="preserve"> </v>
      </c>
    </row>
    <row r="503" spans="1:18" x14ac:dyDescent="0.25">
      <c r="A503" s="673"/>
      <c r="B503" s="673"/>
      <c r="C503" s="673"/>
      <c r="D503" s="675"/>
      <c r="E503" s="668" t="str">
        <f t="shared" si="28"/>
        <v xml:space="preserve"> </v>
      </c>
      <c r="F503" s="676"/>
      <c r="G503" s="677"/>
      <c r="H503" s="677"/>
      <c r="I503" s="677"/>
      <c r="J503" s="678"/>
      <c r="K503" s="666"/>
      <c r="L503" s="666"/>
      <c r="M503" s="666"/>
      <c r="N503" s="666"/>
      <c r="O503" s="666"/>
      <c r="P503" s="672" t="str">
        <f t="shared" si="31"/>
        <v xml:space="preserve"> </v>
      </c>
      <c r="Q503" s="672" t="str">
        <f t="shared" si="29"/>
        <v xml:space="preserve"> </v>
      </c>
      <c r="R503" s="672" t="str">
        <f t="shared" si="30"/>
        <v xml:space="preserve"> </v>
      </c>
    </row>
    <row r="504" spans="1:18" x14ac:dyDescent="0.25">
      <c r="A504" s="673"/>
      <c r="B504" s="673"/>
      <c r="C504" s="673"/>
      <c r="D504" s="675"/>
      <c r="E504" s="668" t="str">
        <f t="shared" ref="E504:E566" si="32">IFERROR(G504/J504," ")</f>
        <v xml:space="preserve"> </v>
      </c>
      <c r="F504" s="676"/>
      <c r="G504" s="677"/>
      <c r="H504" s="677"/>
      <c r="I504" s="677"/>
      <c r="J504" s="678"/>
      <c r="K504" s="666"/>
      <c r="L504" s="666"/>
      <c r="M504" s="666"/>
      <c r="N504" s="666"/>
      <c r="O504" s="666"/>
      <c r="P504" s="672" t="str">
        <f t="shared" si="31"/>
        <v xml:space="preserve"> </v>
      </c>
      <c r="Q504" s="672" t="str">
        <f t="shared" ref="Q504:Q566" si="33">IFERROR(P504/J504," ")</f>
        <v xml:space="preserve"> </v>
      </c>
      <c r="R504" s="672" t="str">
        <f t="shared" ref="R504:R566" si="34">IFERROR(P504/G504," ")</f>
        <v xml:space="preserve"> </v>
      </c>
    </row>
    <row r="505" spans="1:18" x14ac:dyDescent="0.25">
      <c r="A505" s="673"/>
      <c r="B505" s="673"/>
      <c r="C505" s="673"/>
      <c r="D505" s="675"/>
      <c r="E505" s="668" t="str">
        <f t="shared" si="32"/>
        <v xml:space="preserve"> </v>
      </c>
      <c r="F505" s="676"/>
      <c r="G505" s="677"/>
      <c r="H505" s="677"/>
      <c r="I505" s="677"/>
      <c r="J505" s="678"/>
      <c r="K505" s="666"/>
      <c r="L505" s="666"/>
      <c r="M505" s="666"/>
      <c r="N505" s="666"/>
      <c r="O505" s="666"/>
      <c r="P505" s="672" t="str">
        <f t="shared" si="31"/>
        <v xml:space="preserve"> </v>
      </c>
      <c r="Q505" s="672" t="str">
        <f t="shared" si="33"/>
        <v xml:space="preserve"> </v>
      </c>
      <c r="R505" s="672" t="str">
        <f t="shared" si="34"/>
        <v xml:space="preserve"> </v>
      </c>
    </row>
    <row r="506" spans="1:18" x14ac:dyDescent="0.25">
      <c r="A506" s="673"/>
      <c r="B506" s="673"/>
      <c r="C506" s="673"/>
      <c r="D506" s="675"/>
      <c r="E506" s="668" t="str">
        <f t="shared" si="32"/>
        <v xml:space="preserve"> </v>
      </c>
      <c r="F506" s="676"/>
      <c r="G506" s="677"/>
      <c r="H506" s="677"/>
      <c r="I506" s="677"/>
      <c r="J506" s="678"/>
      <c r="K506" s="666"/>
      <c r="L506" s="666"/>
      <c r="M506" s="666"/>
      <c r="N506" s="666"/>
      <c r="O506" s="666"/>
      <c r="P506" s="672" t="str">
        <f t="shared" si="31"/>
        <v xml:space="preserve"> </v>
      </c>
      <c r="Q506" s="672" t="str">
        <f t="shared" si="33"/>
        <v xml:space="preserve"> </v>
      </c>
      <c r="R506" s="672" t="str">
        <f t="shared" si="34"/>
        <v xml:space="preserve"> </v>
      </c>
    </row>
    <row r="507" spans="1:18" x14ac:dyDescent="0.25">
      <c r="A507" s="673"/>
      <c r="B507" s="673"/>
      <c r="C507" s="673"/>
      <c r="D507" s="675"/>
      <c r="E507" s="668" t="str">
        <f t="shared" si="32"/>
        <v xml:space="preserve"> </v>
      </c>
      <c r="F507" s="676"/>
      <c r="G507" s="677"/>
      <c r="H507" s="677"/>
      <c r="I507" s="677"/>
      <c r="J507" s="678"/>
      <c r="K507" s="666"/>
      <c r="L507" s="666"/>
      <c r="M507" s="666"/>
      <c r="N507" s="666"/>
      <c r="O507" s="666"/>
      <c r="P507" s="672" t="str">
        <f t="shared" si="31"/>
        <v xml:space="preserve"> </v>
      </c>
      <c r="Q507" s="672" t="str">
        <f t="shared" si="33"/>
        <v xml:space="preserve"> </v>
      </c>
      <c r="R507" s="672" t="str">
        <f t="shared" si="34"/>
        <v xml:space="preserve"> </v>
      </c>
    </row>
    <row r="508" spans="1:18" x14ac:dyDescent="0.25">
      <c r="A508" s="673"/>
      <c r="B508" s="673"/>
      <c r="C508" s="673"/>
      <c r="D508" s="675"/>
      <c r="E508" s="668" t="str">
        <f t="shared" si="32"/>
        <v xml:space="preserve"> </v>
      </c>
      <c r="F508" s="676"/>
      <c r="G508" s="677"/>
      <c r="H508" s="677"/>
      <c r="I508" s="677"/>
      <c r="J508" s="678"/>
      <c r="K508" s="666"/>
      <c r="L508" s="666"/>
      <c r="M508" s="666"/>
      <c r="N508" s="666"/>
      <c r="O508" s="666"/>
      <c r="P508" s="672" t="str">
        <f t="shared" si="31"/>
        <v xml:space="preserve"> </v>
      </c>
      <c r="Q508" s="672" t="str">
        <f t="shared" si="33"/>
        <v xml:space="preserve"> </v>
      </c>
      <c r="R508" s="672" t="str">
        <f t="shared" si="34"/>
        <v xml:space="preserve"> </v>
      </c>
    </row>
    <row r="509" spans="1:18" x14ac:dyDescent="0.25">
      <c r="A509" s="673"/>
      <c r="B509" s="673"/>
      <c r="C509" s="673"/>
      <c r="D509" s="675"/>
      <c r="E509" s="668" t="str">
        <f t="shared" si="32"/>
        <v xml:space="preserve"> </v>
      </c>
      <c r="F509" s="676"/>
      <c r="G509" s="677"/>
      <c r="H509" s="677"/>
      <c r="I509" s="677"/>
      <c r="J509" s="678"/>
      <c r="K509" s="666"/>
      <c r="L509" s="666"/>
      <c r="M509" s="666"/>
      <c r="N509" s="666"/>
      <c r="O509" s="666"/>
      <c r="P509" s="672" t="str">
        <f t="shared" si="31"/>
        <v xml:space="preserve"> </v>
      </c>
      <c r="Q509" s="672" t="str">
        <f t="shared" si="33"/>
        <v xml:space="preserve"> </v>
      </c>
      <c r="R509" s="672" t="str">
        <f t="shared" si="34"/>
        <v xml:space="preserve"> </v>
      </c>
    </row>
    <row r="510" spans="1:18" x14ac:dyDescent="0.25">
      <c r="A510" s="673"/>
      <c r="B510" s="673"/>
      <c r="C510" s="673"/>
      <c r="D510" s="675"/>
      <c r="E510" s="668" t="str">
        <f t="shared" si="32"/>
        <v xml:space="preserve"> </v>
      </c>
      <c r="F510" s="676"/>
      <c r="G510" s="677"/>
      <c r="H510" s="677"/>
      <c r="I510" s="677"/>
      <c r="J510" s="678"/>
      <c r="K510" s="666"/>
      <c r="L510" s="666"/>
      <c r="M510" s="666"/>
      <c r="N510" s="666"/>
      <c r="O510" s="666"/>
      <c r="P510" s="672" t="str">
        <f t="shared" si="31"/>
        <v xml:space="preserve"> </v>
      </c>
      <c r="Q510" s="672" t="str">
        <f t="shared" si="33"/>
        <v xml:space="preserve"> </v>
      </c>
      <c r="R510" s="672" t="str">
        <f t="shared" si="34"/>
        <v xml:space="preserve"> </v>
      </c>
    </row>
    <row r="511" spans="1:18" x14ac:dyDescent="0.25">
      <c r="A511" s="673"/>
      <c r="B511" s="673"/>
      <c r="C511" s="673"/>
      <c r="D511" s="675"/>
      <c r="E511" s="668" t="str">
        <f t="shared" si="32"/>
        <v xml:space="preserve"> </v>
      </c>
      <c r="F511" s="676"/>
      <c r="G511" s="677"/>
      <c r="H511" s="677"/>
      <c r="I511" s="677"/>
      <c r="J511" s="678"/>
      <c r="K511" s="666"/>
      <c r="L511" s="666"/>
      <c r="M511" s="666"/>
      <c r="N511" s="666"/>
      <c r="O511" s="666"/>
      <c r="P511" s="672" t="str">
        <f t="shared" si="31"/>
        <v xml:space="preserve"> </v>
      </c>
      <c r="Q511" s="672" t="str">
        <f t="shared" si="33"/>
        <v xml:space="preserve"> </v>
      </c>
      <c r="R511" s="672" t="str">
        <f t="shared" si="34"/>
        <v xml:space="preserve"> </v>
      </c>
    </row>
    <row r="512" spans="1:18" x14ac:dyDescent="0.25">
      <c r="A512" s="673"/>
      <c r="B512" s="673"/>
      <c r="C512" s="673"/>
      <c r="D512" s="675"/>
      <c r="E512" s="668" t="str">
        <f t="shared" si="32"/>
        <v xml:space="preserve"> </v>
      </c>
      <c r="F512" s="676"/>
      <c r="G512" s="677"/>
      <c r="H512" s="677"/>
      <c r="I512" s="677"/>
      <c r="J512" s="678"/>
      <c r="K512" s="666"/>
      <c r="L512" s="666"/>
      <c r="M512" s="666"/>
      <c r="N512" s="666"/>
      <c r="O512" s="666"/>
      <c r="P512" s="672" t="str">
        <f t="shared" si="31"/>
        <v xml:space="preserve"> </v>
      </c>
      <c r="Q512" s="672" t="str">
        <f t="shared" si="33"/>
        <v xml:space="preserve"> </v>
      </c>
      <c r="R512" s="672" t="str">
        <f t="shared" si="34"/>
        <v xml:space="preserve"> </v>
      </c>
    </row>
    <row r="513" spans="1:18" x14ac:dyDescent="0.25">
      <c r="A513" s="673"/>
      <c r="B513" s="673"/>
      <c r="C513" s="673"/>
      <c r="D513" s="675"/>
      <c r="E513" s="668" t="str">
        <f t="shared" si="32"/>
        <v xml:space="preserve"> </v>
      </c>
      <c r="F513" s="676"/>
      <c r="G513" s="677"/>
      <c r="H513" s="677"/>
      <c r="I513" s="677"/>
      <c r="J513" s="678"/>
      <c r="K513" s="666"/>
      <c r="L513" s="666"/>
      <c r="M513" s="666"/>
      <c r="N513" s="666"/>
      <c r="O513" s="666"/>
      <c r="P513" s="672" t="str">
        <f t="shared" si="31"/>
        <v xml:space="preserve"> </v>
      </c>
      <c r="Q513" s="672" t="str">
        <f t="shared" si="33"/>
        <v xml:space="preserve"> </v>
      </c>
      <c r="R513" s="672" t="str">
        <f t="shared" si="34"/>
        <v xml:space="preserve"> </v>
      </c>
    </row>
    <row r="514" spans="1:18" x14ac:dyDescent="0.25">
      <c r="A514" s="673"/>
      <c r="B514" s="673"/>
      <c r="C514" s="673"/>
      <c r="D514" s="675"/>
      <c r="E514" s="668" t="str">
        <f t="shared" si="32"/>
        <v xml:space="preserve"> </v>
      </c>
      <c r="F514" s="676"/>
      <c r="G514" s="677"/>
      <c r="H514" s="677"/>
      <c r="I514" s="677"/>
      <c r="J514" s="678"/>
      <c r="K514" s="666"/>
      <c r="L514" s="666"/>
      <c r="M514" s="666"/>
      <c r="N514" s="666"/>
      <c r="O514" s="666"/>
      <c r="P514" s="672" t="str">
        <f t="shared" si="31"/>
        <v xml:space="preserve"> </v>
      </c>
      <c r="Q514" s="672" t="str">
        <f t="shared" si="33"/>
        <v xml:space="preserve"> </v>
      </c>
      <c r="R514" s="672" t="str">
        <f t="shared" si="34"/>
        <v xml:space="preserve"> </v>
      </c>
    </row>
    <row r="515" spans="1:18" x14ac:dyDescent="0.25">
      <c r="A515" s="673"/>
      <c r="B515" s="673"/>
      <c r="C515" s="673"/>
      <c r="D515" s="675"/>
      <c r="E515" s="668" t="str">
        <f t="shared" si="32"/>
        <v xml:space="preserve"> </v>
      </c>
      <c r="F515" s="676"/>
      <c r="G515" s="677"/>
      <c r="H515" s="677"/>
      <c r="I515" s="677"/>
      <c r="J515" s="678"/>
      <c r="K515" s="666"/>
      <c r="L515" s="666"/>
      <c r="M515" s="666"/>
      <c r="N515" s="666"/>
      <c r="O515" s="666"/>
      <c r="P515" s="672" t="str">
        <f t="shared" si="31"/>
        <v xml:space="preserve"> </v>
      </c>
      <c r="Q515" s="672" t="str">
        <f t="shared" si="33"/>
        <v xml:space="preserve"> </v>
      </c>
      <c r="R515" s="672" t="str">
        <f t="shared" si="34"/>
        <v xml:space="preserve"> </v>
      </c>
    </row>
    <row r="516" spans="1:18" x14ac:dyDescent="0.25">
      <c r="A516" s="673"/>
      <c r="B516" s="673"/>
      <c r="C516" s="673"/>
      <c r="D516" s="675"/>
      <c r="E516" s="668" t="str">
        <f t="shared" si="32"/>
        <v xml:space="preserve"> </v>
      </c>
      <c r="F516" s="676"/>
      <c r="G516" s="677"/>
      <c r="H516" s="677"/>
      <c r="I516" s="677"/>
      <c r="J516" s="678"/>
      <c r="K516" s="666"/>
      <c r="L516" s="666"/>
      <c r="M516" s="666"/>
      <c r="N516" s="666"/>
      <c r="O516" s="666"/>
      <c r="P516" s="672" t="str">
        <f t="shared" si="31"/>
        <v xml:space="preserve"> </v>
      </c>
      <c r="Q516" s="672" t="str">
        <f t="shared" si="33"/>
        <v xml:space="preserve"> </v>
      </c>
      <c r="R516" s="672" t="str">
        <f t="shared" si="34"/>
        <v xml:space="preserve"> </v>
      </c>
    </row>
    <row r="517" spans="1:18" x14ac:dyDescent="0.25">
      <c r="A517" s="673"/>
      <c r="B517" s="673"/>
      <c r="C517" s="673"/>
      <c r="D517" s="675"/>
      <c r="E517" s="668" t="str">
        <f t="shared" si="32"/>
        <v xml:space="preserve"> </v>
      </c>
      <c r="F517" s="676"/>
      <c r="G517" s="677"/>
      <c r="H517" s="677"/>
      <c r="I517" s="677"/>
      <c r="J517" s="678"/>
      <c r="K517" s="666"/>
      <c r="L517" s="666"/>
      <c r="M517" s="666"/>
      <c r="N517" s="666"/>
      <c r="O517" s="666"/>
      <c r="P517" s="672" t="str">
        <f t="shared" si="31"/>
        <v xml:space="preserve"> </v>
      </c>
      <c r="Q517" s="672" t="str">
        <f t="shared" si="33"/>
        <v xml:space="preserve"> </v>
      </c>
      <c r="R517" s="672" t="str">
        <f t="shared" si="34"/>
        <v xml:space="preserve"> </v>
      </c>
    </row>
    <row r="518" spans="1:18" x14ac:dyDescent="0.25">
      <c r="A518" s="673"/>
      <c r="B518" s="673"/>
      <c r="C518" s="673"/>
      <c r="D518" s="675"/>
      <c r="E518" s="668" t="str">
        <f t="shared" si="32"/>
        <v xml:space="preserve"> </v>
      </c>
      <c r="F518" s="676"/>
      <c r="G518" s="677"/>
      <c r="H518" s="677"/>
      <c r="I518" s="677"/>
      <c r="J518" s="678"/>
      <c r="K518" s="666"/>
      <c r="L518" s="666"/>
      <c r="M518" s="666"/>
      <c r="N518" s="666"/>
      <c r="O518" s="666"/>
      <c r="P518" s="672" t="str">
        <f t="shared" ref="P518:P566" si="35">IF((K518*0.187*10^-3+L518*0.86*10^-3+M518*1.225*10^-3+N518*0.616*10^-3+O518*0.765*10^-3)&gt;0,K518*0.187*10^-3+L518*0.86*10^-3+M518*1.225*10^-3+N518*0.616*10^-3+O518*0.765*10^-3," ")</f>
        <v xml:space="preserve"> </v>
      </c>
      <c r="Q518" s="672" t="str">
        <f t="shared" si="33"/>
        <v xml:space="preserve"> </v>
      </c>
      <c r="R518" s="672" t="str">
        <f t="shared" si="34"/>
        <v xml:space="preserve"> </v>
      </c>
    </row>
    <row r="519" spans="1:18" x14ac:dyDescent="0.25">
      <c r="A519" s="673"/>
      <c r="B519" s="673"/>
      <c r="C519" s="673"/>
      <c r="D519" s="675"/>
      <c r="E519" s="668" t="str">
        <f t="shared" si="32"/>
        <v xml:space="preserve"> </v>
      </c>
      <c r="F519" s="676"/>
      <c r="G519" s="677"/>
      <c r="H519" s="677"/>
      <c r="I519" s="677"/>
      <c r="J519" s="678"/>
      <c r="K519" s="666"/>
      <c r="L519" s="666"/>
      <c r="M519" s="666"/>
      <c r="N519" s="666"/>
      <c r="O519" s="666"/>
      <c r="P519" s="672" t="str">
        <f t="shared" si="35"/>
        <v xml:space="preserve"> </v>
      </c>
      <c r="Q519" s="672" t="str">
        <f t="shared" si="33"/>
        <v xml:space="preserve"> </v>
      </c>
      <c r="R519" s="672" t="str">
        <f t="shared" si="34"/>
        <v xml:space="preserve"> </v>
      </c>
    </row>
    <row r="520" spans="1:18" x14ac:dyDescent="0.25">
      <c r="A520" s="673"/>
      <c r="B520" s="673"/>
      <c r="C520" s="673"/>
      <c r="D520" s="675"/>
      <c r="E520" s="668" t="str">
        <f t="shared" si="32"/>
        <v xml:space="preserve"> </v>
      </c>
      <c r="F520" s="676"/>
      <c r="G520" s="677"/>
      <c r="H520" s="677"/>
      <c r="I520" s="677"/>
      <c r="J520" s="678"/>
      <c r="K520" s="666"/>
      <c r="L520" s="666"/>
      <c r="M520" s="666"/>
      <c r="N520" s="666"/>
      <c r="O520" s="666"/>
      <c r="P520" s="672" t="str">
        <f t="shared" si="35"/>
        <v xml:space="preserve"> </v>
      </c>
      <c r="Q520" s="672" t="str">
        <f t="shared" si="33"/>
        <v xml:space="preserve"> </v>
      </c>
      <c r="R520" s="672" t="str">
        <f t="shared" si="34"/>
        <v xml:space="preserve"> </v>
      </c>
    </row>
    <row r="521" spans="1:18" x14ac:dyDescent="0.25">
      <c r="A521" s="673"/>
      <c r="B521" s="673"/>
      <c r="C521" s="673"/>
      <c r="D521" s="675"/>
      <c r="E521" s="668" t="str">
        <f t="shared" si="32"/>
        <v xml:space="preserve"> </v>
      </c>
      <c r="F521" s="676"/>
      <c r="G521" s="677"/>
      <c r="H521" s="677"/>
      <c r="I521" s="677"/>
      <c r="J521" s="678"/>
      <c r="K521" s="666"/>
      <c r="L521" s="666"/>
      <c r="M521" s="666"/>
      <c r="N521" s="666"/>
      <c r="O521" s="666"/>
      <c r="P521" s="672" t="str">
        <f t="shared" si="35"/>
        <v xml:space="preserve"> </v>
      </c>
      <c r="Q521" s="672" t="str">
        <f t="shared" si="33"/>
        <v xml:space="preserve"> </v>
      </c>
      <c r="R521" s="672" t="str">
        <f t="shared" si="34"/>
        <v xml:space="preserve"> </v>
      </c>
    </row>
    <row r="522" spans="1:18" x14ac:dyDescent="0.25">
      <c r="A522" s="673"/>
      <c r="B522" s="673"/>
      <c r="C522" s="673"/>
      <c r="D522" s="675"/>
      <c r="E522" s="668" t="str">
        <f t="shared" si="32"/>
        <v xml:space="preserve"> </v>
      </c>
      <c r="F522" s="676"/>
      <c r="G522" s="677"/>
      <c r="H522" s="677"/>
      <c r="I522" s="677"/>
      <c r="J522" s="678"/>
      <c r="K522" s="666"/>
      <c r="L522" s="666"/>
      <c r="M522" s="666"/>
      <c r="N522" s="666"/>
      <c r="O522" s="666"/>
      <c r="P522" s="672" t="str">
        <f t="shared" si="35"/>
        <v xml:space="preserve"> </v>
      </c>
      <c r="Q522" s="672" t="str">
        <f t="shared" si="33"/>
        <v xml:space="preserve"> </v>
      </c>
      <c r="R522" s="672" t="str">
        <f t="shared" si="34"/>
        <v xml:space="preserve"> </v>
      </c>
    </row>
    <row r="523" spans="1:18" x14ac:dyDescent="0.25">
      <c r="A523" s="673"/>
      <c r="B523" s="673"/>
      <c r="C523" s="673"/>
      <c r="D523" s="675"/>
      <c r="E523" s="668" t="str">
        <f t="shared" si="32"/>
        <v xml:space="preserve"> </v>
      </c>
      <c r="F523" s="676"/>
      <c r="G523" s="677"/>
      <c r="H523" s="677"/>
      <c r="I523" s="677"/>
      <c r="J523" s="678"/>
      <c r="K523" s="666"/>
      <c r="L523" s="666"/>
      <c r="M523" s="666"/>
      <c r="N523" s="666"/>
      <c r="O523" s="666"/>
      <c r="P523" s="672" t="str">
        <f t="shared" si="35"/>
        <v xml:space="preserve"> </v>
      </c>
      <c r="Q523" s="672" t="str">
        <f t="shared" si="33"/>
        <v xml:space="preserve"> </v>
      </c>
      <c r="R523" s="672" t="str">
        <f t="shared" si="34"/>
        <v xml:space="preserve"> </v>
      </c>
    </row>
    <row r="524" spans="1:18" x14ac:dyDescent="0.25">
      <c r="A524" s="673"/>
      <c r="B524" s="673"/>
      <c r="C524" s="673"/>
      <c r="D524" s="675"/>
      <c r="E524" s="668" t="str">
        <f t="shared" si="32"/>
        <v xml:space="preserve"> </v>
      </c>
      <c r="F524" s="676"/>
      <c r="G524" s="677"/>
      <c r="H524" s="677"/>
      <c r="I524" s="677"/>
      <c r="J524" s="678"/>
      <c r="K524" s="666"/>
      <c r="L524" s="666"/>
      <c r="M524" s="666"/>
      <c r="N524" s="666"/>
      <c r="O524" s="666"/>
      <c r="P524" s="672" t="str">
        <f t="shared" si="35"/>
        <v xml:space="preserve"> </v>
      </c>
      <c r="Q524" s="672" t="str">
        <f t="shared" si="33"/>
        <v xml:space="preserve"> </v>
      </c>
      <c r="R524" s="672" t="str">
        <f t="shared" si="34"/>
        <v xml:space="preserve"> </v>
      </c>
    </row>
    <row r="525" spans="1:18" x14ac:dyDescent="0.25">
      <c r="A525" s="673"/>
      <c r="B525" s="673"/>
      <c r="C525" s="673"/>
      <c r="D525" s="675"/>
      <c r="E525" s="668" t="str">
        <f t="shared" si="32"/>
        <v xml:space="preserve"> </v>
      </c>
      <c r="F525" s="676"/>
      <c r="G525" s="677"/>
      <c r="H525" s="677"/>
      <c r="I525" s="677"/>
      <c r="J525" s="678"/>
      <c r="K525" s="666"/>
      <c r="L525" s="666"/>
      <c r="M525" s="666"/>
      <c r="N525" s="666"/>
      <c r="O525" s="666"/>
      <c r="P525" s="672" t="str">
        <f t="shared" si="35"/>
        <v xml:space="preserve"> </v>
      </c>
      <c r="Q525" s="672" t="str">
        <f t="shared" si="33"/>
        <v xml:space="preserve"> </v>
      </c>
      <c r="R525" s="672" t="str">
        <f t="shared" si="34"/>
        <v xml:space="preserve"> </v>
      </c>
    </row>
    <row r="526" spans="1:18" x14ac:dyDescent="0.25">
      <c r="A526" s="673"/>
      <c r="B526" s="673"/>
      <c r="C526" s="673"/>
      <c r="D526" s="675"/>
      <c r="E526" s="668" t="str">
        <f t="shared" si="32"/>
        <v xml:space="preserve"> </v>
      </c>
      <c r="F526" s="676"/>
      <c r="G526" s="677"/>
      <c r="H526" s="677"/>
      <c r="I526" s="677"/>
      <c r="J526" s="678"/>
      <c r="K526" s="666"/>
      <c r="L526" s="666"/>
      <c r="M526" s="666"/>
      <c r="N526" s="666"/>
      <c r="O526" s="666"/>
      <c r="P526" s="672" t="str">
        <f t="shared" si="35"/>
        <v xml:space="preserve"> </v>
      </c>
      <c r="Q526" s="672" t="str">
        <f t="shared" si="33"/>
        <v xml:space="preserve"> </v>
      </c>
      <c r="R526" s="672" t="str">
        <f t="shared" si="34"/>
        <v xml:space="preserve"> </v>
      </c>
    </row>
    <row r="527" spans="1:18" x14ac:dyDescent="0.25">
      <c r="A527" s="673"/>
      <c r="B527" s="673"/>
      <c r="C527" s="673"/>
      <c r="D527" s="675"/>
      <c r="E527" s="668" t="str">
        <f t="shared" si="32"/>
        <v xml:space="preserve"> </v>
      </c>
      <c r="F527" s="676"/>
      <c r="G527" s="677"/>
      <c r="H527" s="677"/>
      <c r="I527" s="677"/>
      <c r="J527" s="678"/>
      <c r="K527" s="666"/>
      <c r="L527" s="666"/>
      <c r="M527" s="666"/>
      <c r="N527" s="666"/>
      <c r="O527" s="666"/>
      <c r="P527" s="672" t="str">
        <f t="shared" si="35"/>
        <v xml:space="preserve"> </v>
      </c>
      <c r="Q527" s="672" t="str">
        <f t="shared" si="33"/>
        <v xml:space="preserve"> </v>
      </c>
      <c r="R527" s="672" t="str">
        <f t="shared" si="34"/>
        <v xml:space="preserve"> </v>
      </c>
    </row>
    <row r="528" spans="1:18" x14ac:dyDescent="0.25">
      <c r="A528" s="673"/>
      <c r="B528" s="673"/>
      <c r="C528" s="673"/>
      <c r="D528" s="675"/>
      <c r="E528" s="668" t="str">
        <f t="shared" si="32"/>
        <v xml:space="preserve"> </v>
      </c>
      <c r="F528" s="676"/>
      <c r="G528" s="677"/>
      <c r="H528" s="677"/>
      <c r="I528" s="677"/>
      <c r="J528" s="678"/>
      <c r="K528" s="666"/>
      <c r="L528" s="666"/>
      <c r="M528" s="666"/>
      <c r="N528" s="666"/>
      <c r="O528" s="666"/>
      <c r="P528" s="672" t="str">
        <f t="shared" si="35"/>
        <v xml:space="preserve"> </v>
      </c>
      <c r="Q528" s="672" t="str">
        <f t="shared" si="33"/>
        <v xml:space="preserve"> </v>
      </c>
      <c r="R528" s="672" t="str">
        <f t="shared" si="34"/>
        <v xml:space="preserve"> </v>
      </c>
    </row>
    <row r="529" spans="1:18" x14ac:dyDescent="0.25">
      <c r="A529" s="673"/>
      <c r="B529" s="673"/>
      <c r="C529" s="673"/>
      <c r="D529" s="675"/>
      <c r="E529" s="668" t="str">
        <f t="shared" si="32"/>
        <v xml:space="preserve"> </v>
      </c>
      <c r="F529" s="676"/>
      <c r="G529" s="677"/>
      <c r="H529" s="677"/>
      <c r="I529" s="677"/>
      <c r="J529" s="678"/>
      <c r="K529" s="666"/>
      <c r="L529" s="666"/>
      <c r="M529" s="666"/>
      <c r="N529" s="666"/>
      <c r="O529" s="666"/>
      <c r="P529" s="672" t="str">
        <f t="shared" si="35"/>
        <v xml:space="preserve"> </v>
      </c>
      <c r="Q529" s="672" t="str">
        <f t="shared" si="33"/>
        <v xml:space="preserve"> </v>
      </c>
      <c r="R529" s="672" t="str">
        <f t="shared" si="34"/>
        <v xml:space="preserve"> </v>
      </c>
    </row>
    <row r="530" spans="1:18" x14ac:dyDescent="0.25">
      <c r="A530" s="673"/>
      <c r="B530" s="673"/>
      <c r="C530" s="673"/>
      <c r="D530" s="675"/>
      <c r="E530" s="668" t="str">
        <f t="shared" si="32"/>
        <v xml:space="preserve"> </v>
      </c>
      <c r="F530" s="676"/>
      <c r="G530" s="677"/>
      <c r="H530" s="677"/>
      <c r="I530" s="677"/>
      <c r="J530" s="678"/>
      <c r="K530" s="666"/>
      <c r="L530" s="666"/>
      <c r="M530" s="666"/>
      <c r="N530" s="666"/>
      <c r="O530" s="666"/>
      <c r="P530" s="672" t="str">
        <f t="shared" si="35"/>
        <v xml:space="preserve"> </v>
      </c>
      <c r="Q530" s="672" t="str">
        <f t="shared" si="33"/>
        <v xml:space="preserve"> </v>
      </c>
      <c r="R530" s="672" t="str">
        <f t="shared" si="34"/>
        <v xml:space="preserve"> </v>
      </c>
    </row>
    <row r="531" spans="1:18" x14ac:dyDescent="0.25">
      <c r="A531" s="673"/>
      <c r="B531" s="673"/>
      <c r="C531" s="673"/>
      <c r="D531" s="675"/>
      <c r="E531" s="668" t="str">
        <f t="shared" si="32"/>
        <v xml:space="preserve"> </v>
      </c>
      <c r="F531" s="676"/>
      <c r="G531" s="677"/>
      <c r="H531" s="677"/>
      <c r="I531" s="677"/>
      <c r="J531" s="678"/>
      <c r="K531" s="666"/>
      <c r="L531" s="666"/>
      <c r="M531" s="666"/>
      <c r="N531" s="666"/>
      <c r="O531" s="666"/>
      <c r="P531" s="672" t="str">
        <f t="shared" si="35"/>
        <v xml:space="preserve"> </v>
      </c>
      <c r="Q531" s="672" t="str">
        <f t="shared" si="33"/>
        <v xml:space="preserve"> </v>
      </c>
      <c r="R531" s="672" t="str">
        <f t="shared" si="34"/>
        <v xml:space="preserve"> </v>
      </c>
    </row>
    <row r="532" spans="1:18" x14ac:dyDescent="0.25">
      <c r="A532" s="673"/>
      <c r="B532" s="673"/>
      <c r="C532" s="673"/>
      <c r="D532" s="675"/>
      <c r="E532" s="668" t="str">
        <f t="shared" si="32"/>
        <v xml:space="preserve"> </v>
      </c>
      <c r="F532" s="676"/>
      <c r="G532" s="677"/>
      <c r="H532" s="677"/>
      <c r="I532" s="677"/>
      <c r="J532" s="678"/>
      <c r="K532" s="666"/>
      <c r="L532" s="666"/>
      <c r="M532" s="666"/>
      <c r="N532" s="666"/>
      <c r="O532" s="666"/>
      <c r="P532" s="672" t="str">
        <f t="shared" si="35"/>
        <v xml:space="preserve"> </v>
      </c>
      <c r="Q532" s="672" t="str">
        <f t="shared" si="33"/>
        <v xml:space="preserve"> </v>
      </c>
      <c r="R532" s="672" t="str">
        <f t="shared" si="34"/>
        <v xml:space="preserve"> </v>
      </c>
    </row>
    <row r="533" spans="1:18" x14ac:dyDescent="0.25">
      <c r="A533" s="673"/>
      <c r="B533" s="673"/>
      <c r="C533" s="673"/>
      <c r="D533" s="675"/>
      <c r="E533" s="668" t="str">
        <f t="shared" si="32"/>
        <v xml:space="preserve"> </v>
      </c>
      <c r="F533" s="676"/>
      <c r="G533" s="677"/>
      <c r="H533" s="677"/>
      <c r="I533" s="677"/>
      <c r="J533" s="678"/>
      <c r="K533" s="666"/>
      <c r="L533" s="666"/>
      <c r="M533" s="666"/>
      <c r="N533" s="666"/>
      <c r="O533" s="666"/>
      <c r="P533" s="672" t="str">
        <f t="shared" si="35"/>
        <v xml:space="preserve"> </v>
      </c>
      <c r="Q533" s="672" t="str">
        <f t="shared" si="33"/>
        <v xml:space="preserve"> </v>
      </c>
      <c r="R533" s="672" t="str">
        <f t="shared" si="34"/>
        <v xml:space="preserve"> </v>
      </c>
    </row>
    <row r="534" spans="1:18" x14ac:dyDescent="0.25">
      <c r="A534" s="673"/>
      <c r="B534" s="673"/>
      <c r="C534" s="673"/>
      <c r="D534" s="675"/>
      <c r="E534" s="668" t="str">
        <f t="shared" si="32"/>
        <v xml:space="preserve"> </v>
      </c>
      <c r="F534" s="676"/>
      <c r="G534" s="677"/>
      <c r="H534" s="677"/>
      <c r="I534" s="677"/>
      <c r="J534" s="678"/>
      <c r="K534" s="666"/>
      <c r="L534" s="666"/>
      <c r="M534" s="666"/>
      <c r="N534" s="666"/>
      <c r="O534" s="666"/>
      <c r="P534" s="672" t="str">
        <f t="shared" si="35"/>
        <v xml:space="preserve"> </v>
      </c>
      <c r="Q534" s="672" t="str">
        <f t="shared" si="33"/>
        <v xml:space="preserve"> </v>
      </c>
      <c r="R534" s="672" t="str">
        <f t="shared" si="34"/>
        <v xml:space="preserve"> </v>
      </c>
    </row>
    <row r="535" spans="1:18" x14ac:dyDescent="0.25">
      <c r="A535" s="673"/>
      <c r="B535" s="673"/>
      <c r="C535" s="673"/>
      <c r="D535" s="675"/>
      <c r="E535" s="668" t="str">
        <f t="shared" si="32"/>
        <v xml:space="preserve"> </v>
      </c>
      <c r="F535" s="676"/>
      <c r="G535" s="677"/>
      <c r="H535" s="677"/>
      <c r="I535" s="677"/>
      <c r="J535" s="678"/>
      <c r="K535" s="666"/>
      <c r="L535" s="666"/>
      <c r="M535" s="666"/>
      <c r="N535" s="666"/>
      <c r="O535" s="666"/>
      <c r="P535" s="672" t="str">
        <f t="shared" si="35"/>
        <v xml:space="preserve"> </v>
      </c>
      <c r="Q535" s="672" t="str">
        <f t="shared" si="33"/>
        <v xml:space="preserve"> </v>
      </c>
      <c r="R535" s="672" t="str">
        <f t="shared" si="34"/>
        <v xml:space="preserve"> </v>
      </c>
    </row>
    <row r="536" spans="1:18" x14ac:dyDescent="0.25">
      <c r="A536" s="673"/>
      <c r="B536" s="673"/>
      <c r="C536" s="673"/>
      <c r="D536" s="675"/>
      <c r="E536" s="668" t="str">
        <f t="shared" si="32"/>
        <v xml:space="preserve"> </v>
      </c>
      <c r="F536" s="676"/>
      <c r="G536" s="677"/>
      <c r="H536" s="677"/>
      <c r="I536" s="677"/>
      <c r="J536" s="678"/>
      <c r="K536" s="666"/>
      <c r="L536" s="666"/>
      <c r="M536" s="666"/>
      <c r="N536" s="666"/>
      <c r="O536" s="666"/>
      <c r="P536" s="672" t="str">
        <f t="shared" si="35"/>
        <v xml:space="preserve"> </v>
      </c>
      <c r="Q536" s="672" t="str">
        <f t="shared" si="33"/>
        <v xml:space="preserve"> </v>
      </c>
      <c r="R536" s="672" t="str">
        <f t="shared" si="34"/>
        <v xml:space="preserve"> </v>
      </c>
    </row>
    <row r="537" spans="1:18" x14ac:dyDescent="0.25">
      <c r="A537" s="673"/>
      <c r="B537" s="673"/>
      <c r="C537" s="673"/>
      <c r="D537" s="675"/>
      <c r="E537" s="668" t="str">
        <f t="shared" si="32"/>
        <v xml:space="preserve"> </v>
      </c>
      <c r="F537" s="676"/>
      <c r="G537" s="677"/>
      <c r="H537" s="677"/>
      <c r="I537" s="677"/>
      <c r="J537" s="678"/>
      <c r="K537" s="666"/>
      <c r="L537" s="666"/>
      <c r="M537" s="666"/>
      <c r="N537" s="666"/>
      <c r="O537" s="666"/>
      <c r="P537" s="672" t="str">
        <f t="shared" si="35"/>
        <v xml:space="preserve"> </v>
      </c>
      <c r="Q537" s="672" t="str">
        <f t="shared" si="33"/>
        <v xml:space="preserve"> </v>
      </c>
      <c r="R537" s="672" t="str">
        <f t="shared" si="34"/>
        <v xml:space="preserve"> </v>
      </c>
    </row>
    <row r="538" spans="1:18" x14ac:dyDescent="0.25">
      <c r="A538" s="673"/>
      <c r="B538" s="673"/>
      <c r="C538" s="673"/>
      <c r="D538" s="675"/>
      <c r="E538" s="668" t="str">
        <f t="shared" si="32"/>
        <v xml:space="preserve"> </v>
      </c>
      <c r="F538" s="676"/>
      <c r="G538" s="677"/>
      <c r="H538" s="677"/>
      <c r="I538" s="677"/>
      <c r="J538" s="678"/>
      <c r="K538" s="666"/>
      <c r="L538" s="666"/>
      <c r="M538" s="666"/>
      <c r="N538" s="666"/>
      <c r="O538" s="666"/>
      <c r="P538" s="672" t="str">
        <f t="shared" si="35"/>
        <v xml:space="preserve"> </v>
      </c>
      <c r="Q538" s="672" t="str">
        <f t="shared" si="33"/>
        <v xml:space="preserve"> </v>
      </c>
      <c r="R538" s="672" t="str">
        <f t="shared" si="34"/>
        <v xml:space="preserve"> </v>
      </c>
    </row>
    <row r="539" spans="1:18" x14ac:dyDescent="0.25">
      <c r="A539" s="673"/>
      <c r="B539" s="673"/>
      <c r="C539" s="673"/>
      <c r="D539" s="675"/>
      <c r="E539" s="668" t="str">
        <f t="shared" si="32"/>
        <v xml:space="preserve"> </v>
      </c>
      <c r="F539" s="676"/>
      <c r="G539" s="677"/>
      <c r="H539" s="677"/>
      <c r="I539" s="677"/>
      <c r="J539" s="678"/>
      <c r="K539" s="666"/>
      <c r="L539" s="666"/>
      <c r="M539" s="666"/>
      <c r="N539" s="666"/>
      <c r="O539" s="666"/>
      <c r="P539" s="672" t="str">
        <f t="shared" si="35"/>
        <v xml:space="preserve"> </v>
      </c>
      <c r="Q539" s="672" t="str">
        <f t="shared" si="33"/>
        <v xml:space="preserve"> </v>
      </c>
      <c r="R539" s="672" t="str">
        <f t="shared" si="34"/>
        <v xml:space="preserve"> </v>
      </c>
    </row>
    <row r="540" spans="1:18" x14ac:dyDescent="0.25">
      <c r="A540" s="673"/>
      <c r="B540" s="673"/>
      <c r="C540" s="673"/>
      <c r="D540" s="675"/>
      <c r="E540" s="668" t="str">
        <f t="shared" si="32"/>
        <v xml:space="preserve"> </v>
      </c>
      <c r="F540" s="676"/>
      <c r="G540" s="677"/>
      <c r="H540" s="677"/>
      <c r="I540" s="677"/>
      <c r="J540" s="678"/>
      <c r="K540" s="666"/>
      <c r="L540" s="666"/>
      <c r="M540" s="666"/>
      <c r="N540" s="666"/>
      <c r="O540" s="666"/>
      <c r="P540" s="672" t="str">
        <f t="shared" si="35"/>
        <v xml:space="preserve"> </v>
      </c>
      <c r="Q540" s="672" t="str">
        <f t="shared" si="33"/>
        <v xml:space="preserve"> </v>
      </c>
      <c r="R540" s="672" t="str">
        <f t="shared" si="34"/>
        <v xml:space="preserve"> </v>
      </c>
    </row>
    <row r="541" spans="1:18" x14ac:dyDescent="0.25">
      <c r="A541" s="673"/>
      <c r="B541" s="673"/>
      <c r="C541" s="673"/>
      <c r="D541" s="675"/>
      <c r="E541" s="668" t="str">
        <f t="shared" si="32"/>
        <v xml:space="preserve"> </v>
      </c>
      <c r="F541" s="676"/>
      <c r="G541" s="677"/>
      <c r="H541" s="677"/>
      <c r="I541" s="677"/>
      <c r="J541" s="678"/>
      <c r="K541" s="666"/>
      <c r="L541" s="666"/>
      <c r="M541" s="666"/>
      <c r="N541" s="666"/>
      <c r="O541" s="666"/>
      <c r="P541" s="672" t="str">
        <f t="shared" si="35"/>
        <v xml:space="preserve"> </v>
      </c>
      <c r="Q541" s="672" t="str">
        <f t="shared" si="33"/>
        <v xml:space="preserve"> </v>
      </c>
      <c r="R541" s="672" t="str">
        <f t="shared" si="34"/>
        <v xml:space="preserve"> </v>
      </c>
    </row>
    <row r="542" spans="1:18" x14ac:dyDescent="0.25">
      <c r="A542" s="673"/>
      <c r="B542" s="673"/>
      <c r="C542" s="673"/>
      <c r="D542" s="675"/>
      <c r="E542" s="668" t="str">
        <f t="shared" si="32"/>
        <v xml:space="preserve"> </v>
      </c>
      <c r="F542" s="676"/>
      <c r="G542" s="677"/>
      <c r="H542" s="677"/>
      <c r="I542" s="677"/>
      <c r="J542" s="678"/>
      <c r="K542" s="666"/>
      <c r="L542" s="666"/>
      <c r="M542" s="666"/>
      <c r="N542" s="666"/>
      <c r="O542" s="666"/>
      <c r="P542" s="672" t="str">
        <f t="shared" si="35"/>
        <v xml:space="preserve"> </v>
      </c>
      <c r="Q542" s="672" t="str">
        <f t="shared" si="33"/>
        <v xml:space="preserve"> </v>
      </c>
      <c r="R542" s="672" t="str">
        <f t="shared" si="34"/>
        <v xml:space="preserve"> </v>
      </c>
    </row>
    <row r="543" spans="1:18" x14ac:dyDescent="0.25">
      <c r="A543" s="673"/>
      <c r="B543" s="673"/>
      <c r="C543" s="673"/>
      <c r="D543" s="675"/>
      <c r="E543" s="668" t="str">
        <f t="shared" si="32"/>
        <v xml:space="preserve"> </v>
      </c>
      <c r="F543" s="676"/>
      <c r="G543" s="677"/>
      <c r="H543" s="677"/>
      <c r="I543" s="677"/>
      <c r="J543" s="678"/>
      <c r="K543" s="666"/>
      <c r="L543" s="666"/>
      <c r="M543" s="666"/>
      <c r="N543" s="666"/>
      <c r="O543" s="666"/>
      <c r="P543" s="672" t="str">
        <f t="shared" si="35"/>
        <v xml:space="preserve"> </v>
      </c>
      <c r="Q543" s="672" t="str">
        <f t="shared" si="33"/>
        <v xml:space="preserve"> </v>
      </c>
      <c r="R543" s="672" t="str">
        <f t="shared" si="34"/>
        <v xml:space="preserve"> </v>
      </c>
    </row>
    <row r="544" spans="1:18" x14ac:dyDescent="0.25">
      <c r="A544" s="673"/>
      <c r="B544" s="673"/>
      <c r="C544" s="673"/>
      <c r="D544" s="675"/>
      <c r="E544" s="668" t="str">
        <f t="shared" si="32"/>
        <v xml:space="preserve"> </v>
      </c>
      <c r="F544" s="676"/>
      <c r="G544" s="677"/>
      <c r="H544" s="677"/>
      <c r="I544" s="677"/>
      <c r="J544" s="678"/>
      <c r="K544" s="666"/>
      <c r="L544" s="666"/>
      <c r="M544" s="666"/>
      <c r="N544" s="666"/>
      <c r="O544" s="666"/>
      <c r="P544" s="672" t="str">
        <f t="shared" si="35"/>
        <v xml:space="preserve"> </v>
      </c>
      <c r="Q544" s="672" t="str">
        <f t="shared" si="33"/>
        <v xml:space="preserve"> </v>
      </c>
      <c r="R544" s="672" t="str">
        <f t="shared" si="34"/>
        <v xml:space="preserve"> </v>
      </c>
    </row>
    <row r="545" spans="1:18" x14ac:dyDescent="0.25">
      <c r="A545" s="673"/>
      <c r="B545" s="673"/>
      <c r="C545" s="673"/>
      <c r="D545" s="675"/>
      <c r="E545" s="668" t="str">
        <f t="shared" si="32"/>
        <v xml:space="preserve"> </v>
      </c>
      <c r="F545" s="676"/>
      <c r="G545" s="677"/>
      <c r="H545" s="677"/>
      <c r="I545" s="677"/>
      <c r="J545" s="678"/>
      <c r="K545" s="666"/>
      <c r="L545" s="666"/>
      <c r="M545" s="666"/>
      <c r="N545" s="666"/>
      <c r="O545" s="666"/>
      <c r="P545" s="672" t="str">
        <f t="shared" si="35"/>
        <v xml:space="preserve"> </v>
      </c>
      <c r="Q545" s="672" t="str">
        <f t="shared" si="33"/>
        <v xml:space="preserve"> </v>
      </c>
      <c r="R545" s="672" t="str">
        <f t="shared" si="34"/>
        <v xml:space="preserve"> </v>
      </c>
    </row>
    <row r="546" spans="1:18" x14ac:dyDescent="0.25">
      <c r="A546" s="673"/>
      <c r="B546" s="673"/>
      <c r="C546" s="673"/>
      <c r="D546" s="675"/>
      <c r="E546" s="668" t="str">
        <f t="shared" si="32"/>
        <v xml:space="preserve"> </v>
      </c>
      <c r="F546" s="676"/>
      <c r="G546" s="677"/>
      <c r="H546" s="677"/>
      <c r="I546" s="677"/>
      <c r="J546" s="678"/>
      <c r="K546" s="666"/>
      <c r="L546" s="666"/>
      <c r="M546" s="666"/>
      <c r="N546" s="666"/>
      <c r="O546" s="666"/>
      <c r="P546" s="672" t="str">
        <f t="shared" si="35"/>
        <v xml:space="preserve"> </v>
      </c>
      <c r="Q546" s="672" t="str">
        <f t="shared" si="33"/>
        <v xml:space="preserve"> </v>
      </c>
      <c r="R546" s="672" t="str">
        <f t="shared" si="34"/>
        <v xml:space="preserve"> </v>
      </c>
    </row>
    <row r="547" spans="1:18" x14ac:dyDescent="0.25">
      <c r="A547" s="673"/>
      <c r="B547" s="673"/>
      <c r="C547" s="673"/>
      <c r="D547" s="675"/>
      <c r="E547" s="668" t="str">
        <f t="shared" si="32"/>
        <v xml:space="preserve"> </v>
      </c>
      <c r="F547" s="676"/>
      <c r="G547" s="677"/>
      <c r="H547" s="677"/>
      <c r="I547" s="677"/>
      <c r="J547" s="678"/>
      <c r="K547" s="666"/>
      <c r="L547" s="666"/>
      <c r="M547" s="666"/>
      <c r="N547" s="666"/>
      <c r="O547" s="666"/>
      <c r="P547" s="672" t="str">
        <f t="shared" si="35"/>
        <v xml:space="preserve"> </v>
      </c>
      <c r="Q547" s="672" t="str">
        <f t="shared" si="33"/>
        <v xml:space="preserve"> </v>
      </c>
      <c r="R547" s="672" t="str">
        <f t="shared" si="34"/>
        <v xml:space="preserve"> </v>
      </c>
    </row>
    <row r="548" spans="1:18" x14ac:dyDescent="0.25">
      <c r="A548" s="673"/>
      <c r="B548" s="673"/>
      <c r="C548" s="673"/>
      <c r="D548" s="675"/>
      <c r="E548" s="668" t="str">
        <f t="shared" si="32"/>
        <v xml:space="preserve"> </v>
      </c>
      <c r="F548" s="676"/>
      <c r="G548" s="677"/>
      <c r="H548" s="677"/>
      <c r="I548" s="677"/>
      <c r="J548" s="678"/>
      <c r="K548" s="666"/>
      <c r="L548" s="666"/>
      <c r="M548" s="666"/>
      <c r="N548" s="666"/>
      <c r="O548" s="666"/>
      <c r="P548" s="672" t="str">
        <f t="shared" si="35"/>
        <v xml:space="preserve"> </v>
      </c>
      <c r="Q548" s="672" t="str">
        <f t="shared" si="33"/>
        <v xml:space="preserve"> </v>
      </c>
      <c r="R548" s="672" t="str">
        <f t="shared" si="34"/>
        <v xml:space="preserve"> </v>
      </c>
    </row>
    <row r="549" spans="1:18" x14ac:dyDescent="0.25">
      <c r="A549" s="673"/>
      <c r="B549" s="673"/>
      <c r="C549" s="673"/>
      <c r="D549" s="675"/>
      <c r="E549" s="668" t="str">
        <f t="shared" si="32"/>
        <v xml:space="preserve"> </v>
      </c>
      <c r="F549" s="676"/>
      <c r="G549" s="677"/>
      <c r="H549" s="677"/>
      <c r="I549" s="677"/>
      <c r="J549" s="678"/>
      <c r="K549" s="666"/>
      <c r="L549" s="666"/>
      <c r="M549" s="666"/>
      <c r="N549" s="666"/>
      <c r="O549" s="666"/>
      <c r="P549" s="672" t="str">
        <f t="shared" si="35"/>
        <v xml:space="preserve"> </v>
      </c>
      <c r="Q549" s="672" t="str">
        <f t="shared" si="33"/>
        <v xml:space="preserve"> </v>
      </c>
      <c r="R549" s="672" t="str">
        <f t="shared" si="34"/>
        <v xml:space="preserve"> </v>
      </c>
    </row>
    <row r="550" spans="1:18" x14ac:dyDescent="0.25">
      <c r="A550" s="673"/>
      <c r="B550" s="673"/>
      <c r="C550" s="673"/>
      <c r="D550" s="675"/>
      <c r="E550" s="668" t="str">
        <f t="shared" si="32"/>
        <v xml:space="preserve"> </v>
      </c>
      <c r="F550" s="676"/>
      <c r="G550" s="677"/>
      <c r="H550" s="677"/>
      <c r="I550" s="677"/>
      <c r="J550" s="678"/>
      <c r="K550" s="666"/>
      <c r="L550" s="666"/>
      <c r="M550" s="666"/>
      <c r="N550" s="666"/>
      <c r="O550" s="666"/>
      <c r="P550" s="672" t="str">
        <f t="shared" si="35"/>
        <v xml:space="preserve"> </v>
      </c>
      <c r="Q550" s="672" t="str">
        <f t="shared" si="33"/>
        <v xml:space="preserve"> </v>
      </c>
      <c r="R550" s="672" t="str">
        <f t="shared" si="34"/>
        <v xml:space="preserve"> </v>
      </c>
    </row>
    <row r="551" spans="1:18" x14ac:dyDescent="0.25">
      <c r="A551" s="673"/>
      <c r="B551" s="673"/>
      <c r="C551" s="673"/>
      <c r="D551" s="675"/>
      <c r="E551" s="668" t="str">
        <f t="shared" si="32"/>
        <v xml:space="preserve"> </v>
      </c>
      <c r="F551" s="676"/>
      <c r="G551" s="677"/>
      <c r="H551" s="677"/>
      <c r="I551" s="677"/>
      <c r="J551" s="678"/>
      <c r="K551" s="666"/>
      <c r="L551" s="666"/>
      <c r="M551" s="666"/>
      <c r="N551" s="666"/>
      <c r="O551" s="666"/>
      <c r="P551" s="672" t="str">
        <f t="shared" si="35"/>
        <v xml:space="preserve"> </v>
      </c>
      <c r="Q551" s="672" t="str">
        <f t="shared" si="33"/>
        <v xml:space="preserve"> </v>
      </c>
      <c r="R551" s="672" t="str">
        <f t="shared" si="34"/>
        <v xml:space="preserve"> </v>
      </c>
    </row>
    <row r="552" spans="1:18" x14ac:dyDescent="0.25">
      <c r="A552" s="673"/>
      <c r="B552" s="673"/>
      <c r="C552" s="673"/>
      <c r="D552" s="675"/>
      <c r="E552" s="668" t="str">
        <f t="shared" si="32"/>
        <v xml:space="preserve"> </v>
      </c>
      <c r="F552" s="676"/>
      <c r="G552" s="677"/>
      <c r="H552" s="677"/>
      <c r="I552" s="677"/>
      <c r="J552" s="678"/>
      <c r="K552" s="666"/>
      <c r="L552" s="666"/>
      <c r="M552" s="666"/>
      <c r="N552" s="666"/>
      <c r="O552" s="666"/>
      <c r="P552" s="672" t="str">
        <f t="shared" si="35"/>
        <v xml:space="preserve"> </v>
      </c>
      <c r="Q552" s="672" t="str">
        <f t="shared" si="33"/>
        <v xml:space="preserve"> </v>
      </c>
      <c r="R552" s="672" t="str">
        <f t="shared" si="34"/>
        <v xml:space="preserve"> </v>
      </c>
    </row>
    <row r="553" spans="1:18" x14ac:dyDescent="0.25">
      <c r="A553" s="673"/>
      <c r="B553" s="673"/>
      <c r="C553" s="673"/>
      <c r="D553" s="675"/>
      <c r="E553" s="668" t="str">
        <f t="shared" si="32"/>
        <v xml:space="preserve"> </v>
      </c>
      <c r="F553" s="676"/>
      <c r="G553" s="677"/>
      <c r="H553" s="677"/>
      <c r="I553" s="677"/>
      <c r="J553" s="678"/>
      <c r="K553" s="666"/>
      <c r="L553" s="666"/>
      <c r="M553" s="666"/>
      <c r="N553" s="666"/>
      <c r="O553" s="666"/>
      <c r="P553" s="672" t="str">
        <f t="shared" si="35"/>
        <v xml:space="preserve"> </v>
      </c>
      <c r="Q553" s="672" t="str">
        <f t="shared" si="33"/>
        <v xml:space="preserve"> </v>
      </c>
      <c r="R553" s="672" t="str">
        <f t="shared" si="34"/>
        <v xml:space="preserve"> </v>
      </c>
    </row>
    <row r="554" spans="1:18" x14ac:dyDescent="0.25">
      <c r="A554" s="673"/>
      <c r="B554" s="673"/>
      <c r="C554" s="673"/>
      <c r="D554" s="675"/>
      <c r="E554" s="668" t="str">
        <f t="shared" si="32"/>
        <v xml:space="preserve"> </v>
      </c>
      <c r="F554" s="676"/>
      <c r="G554" s="677"/>
      <c r="H554" s="677"/>
      <c r="I554" s="677"/>
      <c r="J554" s="678"/>
      <c r="K554" s="666"/>
      <c r="L554" s="666"/>
      <c r="M554" s="666"/>
      <c r="N554" s="666"/>
      <c r="O554" s="666"/>
      <c r="P554" s="672" t="str">
        <f t="shared" si="35"/>
        <v xml:space="preserve"> </v>
      </c>
      <c r="Q554" s="672" t="str">
        <f t="shared" si="33"/>
        <v xml:space="preserve"> </v>
      </c>
      <c r="R554" s="672" t="str">
        <f t="shared" si="34"/>
        <v xml:space="preserve"> </v>
      </c>
    </row>
    <row r="555" spans="1:18" x14ac:dyDescent="0.25">
      <c r="A555" s="673"/>
      <c r="B555" s="673"/>
      <c r="C555" s="673"/>
      <c r="D555" s="675"/>
      <c r="E555" s="668" t="str">
        <f t="shared" si="32"/>
        <v xml:space="preserve"> </v>
      </c>
      <c r="F555" s="676"/>
      <c r="G555" s="677"/>
      <c r="H555" s="677"/>
      <c r="I555" s="677"/>
      <c r="J555" s="678"/>
      <c r="K555" s="666"/>
      <c r="L555" s="666"/>
      <c r="M555" s="666"/>
      <c r="N555" s="666"/>
      <c r="O555" s="666"/>
      <c r="P555" s="672" t="str">
        <f t="shared" si="35"/>
        <v xml:space="preserve"> </v>
      </c>
      <c r="Q555" s="672" t="str">
        <f t="shared" si="33"/>
        <v xml:space="preserve"> </v>
      </c>
      <c r="R555" s="672" t="str">
        <f t="shared" si="34"/>
        <v xml:space="preserve"> </v>
      </c>
    </row>
    <row r="556" spans="1:18" x14ac:dyDescent="0.25">
      <c r="A556" s="673"/>
      <c r="B556" s="673"/>
      <c r="C556" s="673"/>
      <c r="D556" s="675"/>
      <c r="E556" s="668" t="str">
        <f t="shared" si="32"/>
        <v xml:space="preserve"> </v>
      </c>
      <c r="F556" s="676"/>
      <c r="G556" s="677"/>
      <c r="H556" s="677"/>
      <c r="I556" s="677"/>
      <c r="J556" s="678"/>
      <c r="K556" s="666"/>
      <c r="L556" s="666"/>
      <c r="M556" s="666"/>
      <c r="N556" s="666"/>
      <c r="O556" s="666"/>
      <c r="P556" s="672" t="str">
        <f t="shared" si="35"/>
        <v xml:space="preserve"> </v>
      </c>
      <c r="Q556" s="672" t="str">
        <f t="shared" si="33"/>
        <v xml:space="preserve"> </v>
      </c>
      <c r="R556" s="672" t="str">
        <f t="shared" si="34"/>
        <v xml:space="preserve"> </v>
      </c>
    </row>
    <row r="557" spans="1:18" x14ac:dyDescent="0.25">
      <c r="A557" s="673"/>
      <c r="B557" s="673"/>
      <c r="C557" s="673"/>
      <c r="D557" s="675"/>
      <c r="E557" s="668" t="str">
        <f t="shared" si="32"/>
        <v xml:space="preserve"> </v>
      </c>
      <c r="F557" s="676"/>
      <c r="G557" s="677"/>
      <c r="H557" s="677"/>
      <c r="I557" s="677"/>
      <c r="J557" s="678"/>
      <c r="K557" s="666"/>
      <c r="L557" s="666"/>
      <c r="M557" s="666"/>
      <c r="N557" s="666"/>
      <c r="O557" s="666"/>
      <c r="P557" s="672" t="str">
        <f t="shared" si="35"/>
        <v xml:space="preserve"> </v>
      </c>
      <c r="Q557" s="672" t="str">
        <f t="shared" si="33"/>
        <v xml:space="preserve"> </v>
      </c>
      <c r="R557" s="672" t="str">
        <f t="shared" si="34"/>
        <v xml:space="preserve"> </v>
      </c>
    </row>
    <row r="558" spans="1:18" x14ac:dyDescent="0.25">
      <c r="A558" s="673"/>
      <c r="B558" s="673"/>
      <c r="C558" s="673"/>
      <c r="D558" s="675"/>
      <c r="E558" s="668" t="str">
        <f t="shared" si="32"/>
        <v xml:space="preserve"> </v>
      </c>
      <c r="F558" s="676"/>
      <c r="G558" s="677"/>
      <c r="H558" s="677"/>
      <c r="I558" s="677"/>
      <c r="J558" s="678"/>
      <c r="K558" s="666"/>
      <c r="L558" s="666"/>
      <c r="M558" s="666"/>
      <c r="N558" s="666"/>
      <c r="O558" s="666"/>
      <c r="P558" s="672" t="str">
        <f t="shared" si="35"/>
        <v xml:space="preserve"> </v>
      </c>
      <c r="Q558" s="672" t="str">
        <f t="shared" si="33"/>
        <v xml:space="preserve"> </v>
      </c>
      <c r="R558" s="672" t="str">
        <f t="shared" si="34"/>
        <v xml:space="preserve"> </v>
      </c>
    </row>
    <row r="559" spans="1:18" x14ac:dyDescent="0.25">
      <c r="A559" s="673"/>
      <c r="B559" s="673"/>
      <c r="C559" s="673"/>
      <c r="D559" s="675"/>
      <c r="E559" s="668" t="str">
        <f t="shared" si="32"/>
        <v xml:space="preserve"> </v>
      </c>
      <c r="F559" s="676"/>
      <c r="G559" s="677"/>
      <c r="H559" s="677"/>
      <c r="I559" s="677"/>
      <c r="J559" s="678"/>
      <c r="K559" s="666"/>
      <c r="L559" s="666"/>
      <c r="M559" s="666"/>
      <c r="N559" s="666"/>
      <c r="O559" s="666"/>
      <c r="P559" s="672" t="str">
        <f t="shared" si="35"/>
        <v xml:space="preserve"> </v>
      </c>
      <c r="Q559" s="672" t="str">
        <f t="shared" si="33"/>
        <v xml:space="preserve"> </v>
      </c>
      <c r="R559" s="672" t="str">
        <f t="shared" si="34"/>
        <v xml:space="preserve"> </v>
      </c>
    </row>
    <row r="560" spans="1:18" x14ac:dyDescent="0.25">
      <c r="A560" s="673"/>
      <c r="B560" s="673"/>
      <c r="C560" s="673"/>
      <c r="D560" s="675"/>
      <c r="E560" s="668" t="str">
        <f t="shared" si="32"/>
        <v xml:space="preserve"> </v>
      </c>
      <c r="F560" s="676"/>
      <c r="G560" s="677"/>
      <c r="H560" s="677"/>
      <c r="I560" s="677"/>
      <c r="J560" s="678"/>
      <c r="K560" s="666"/>
      <c r="L560" s="666"/>
      <c r="M560" s="666"/>
      <c r="N560" s="666"/>
      <c r="O560" s="666"/>
      <c r="P560" s="672" t="str">
        <f t="shared" si="35"/>
        <v xml:space="preserve"> </v>
      </c>
      <c r="Q560" s="672" t="str">
        <f t="shared" si="33"/>
        <v xml:space="preserve"> </v>
      </c>
      <c r="R560" s="672" t="str">
        <f t="shared" si="34"/>
        <v xml:space="preserve"> </v>
      </c>
    </row>
    <row r="561" spans="1:18" x14ac:dyDescent="0.25">
      <c r="A561" s="673"/>
      <c r="B561" s="673"/>
      <c r="C561" s="673"/>
      <c r="D561" s="675"/>
      <c r="E561" s="668" t="str">
        <f t="shared" si="32"/>
        <v xml:space="preserve"> </v>
      </c>
      <c r="F561" s="676"/>
      <c r="G561" s="677"/>
      <c r="H561" s="677"/>
      <c r="I561" s="677"/>
      <c r="J561" s="678"/>
      <c r="K561" s="666"/>
      <c r="L561" s="666"/>
      <c r="M561" s="666"/>
      <c r="N561" s="666"/>
      <c r="O561" s="666"/>
      <c r="P561" s="672" t="str">
        <f t="shared" si="35"/>
        <v xml:space="preserve"> </v>
      </c>
      <c r="Q561" s="672" t="str">
        <f t="shared" si="33"/>
        <v xml:space="preserve"> </v>
      </c>
      <c r="R561" s="672" t="str">
        <f t="shared" si="34"/>
        <v xml:space="preserve"> </v>
      </c>
    </row>
    <row r="562" spans="1:18" x14ac:dyDescent="0.25">
      <c r="A562" s="673"/>
      <c r="B562" s="673"/>
      <c r="C562" s="673"/>
      <c r="D562" s="675"/>
      <c r="E562" s="668" t="str">
        <f t="shared" si="32"/>
        <v xml:space="preserve"> </v>
      </c>
      <c r="F562" s="676"/>
      <c r="G562" s="677"/>
      <c r="H562" s="677"/>
      <c r="I562" s="677"/>
      <c r="J562" s="678"/>
      <c r="K562" s="666"/>
      <c r="L562" s="666"/>
      <c r="M562" s="666"/>
      <c r="N562" s="666"/>
      <c r="O562" s="666"/>
      <c r="P562" s="672" t="str">
        <f t="shared" si="35"/>
        <v xml:space="preserve"> </v>
      </c>
      <c r="Q562" s="672" t="str">
        <f t="shared" si="33"/>
        <v xml:space="preserve"> </v>
      </c>
      <c r="R562" s="672" t="str">
        <f t="shared" si="34"/>
        <v xml:space="preserve"> </v>
      </c>
    </row>
    <row r="563" spans="1:18" x14ac:dyDescent="0.25">
      <c r="A563" s="673"/>
      <c r="B563" s="673"/>
      <c r="C563" s="673"/>
      <c r="D563" s="675"/>
      <c r="E563" s="668" t="str">
        <f t="shared" si="32"/>
        <v xml:space="preserve"> </v>
      </c>
      <c r="F563" s="676"/>
      <c r="G563" s="677"/>
      <c r="H563" s="677"/>
      <c r="I563" s="677"/>
      <c r="J563" s="678"/>
      <c r="K563" s="666"/>
      <c r="L563" s="666"/>
      <c r="M563" s="666"/>
      <c r="N563" s="666"/>
      <c r="O563" s="666"/>
      <c r="P563" s="672" t="str">
        <f t="shared" si="35"/>
        <v xml:space="preserve"> </v>
      </c>
      <c r="Q563" s="672" t="str">
        <f t="shared" si="33"/>
        <v xml:space="preserve"> </v>
      </c>
      <c r="R563" s="672" t="str">
        <f t="shared" si="34"/>
        <v xml:space="preserve"> </v>
      </c>
    </row>
    <row r="564" spans="1:18" x14ac:dyDescent="0.25">
      <c r="A564" s="673"/>
      <c r="B564" s="673"/>
      <c r="C564" s="673"/>
      <c r="D564" s="675"/>
      <c r="E564" s="668" t="str">
        <f t="shared" si="32"/>
        <v xml:space="preserve"> </v>
      </c>
      <c r="F564" s="676"/>
      <c r="G564" s="677"/>
      <c r="H564" s="677"/>
      <c r="I564" s="677"/>
      <c r="J564" s="678"/>
      <c r="K564" s="666"/>
      <c r="L564" s="666"/>
      <c r="M564" s="666"/>
      <c r="N564" s="666"/>
      <c r="O564" s="666"/>
      <c r="P564" s="672" t="str">
        <f t="shared" si="35"/>
        <v xml:space="preserve"> </v>
      </c>
      <c r="Q564" s="672" t="str">
        <f t="shared" si="33"/>
        <v xml:space="preserve"> </v>
      </c>
      <c r="R564" s="672" t="str">
        <f t="shared" si="34"/>
        <v xml:space="preserve"> </v>
      </c>
    </row>
    <row r="565" spans="1:18" x14ac:dyDescent="0.25">
      <c r="A565" s="673"/>
      <c r="B565" s="673"/>
      <c r="C565" s="673"/>
      <c r="D565" s="675"/>
      <c r="E565" s="668" t="str">
        <f t="shared" si="32"/>
        <v xml:space="preserve"> </v>
      </c>
      <c r="F565" s="676"/>
      <c r="G565" s="677"/>
      <c r="H565" s="677"/>
      <c r="I565" s="677"/>
      <c r="J565" s="678"/>
      <c r="K565" s="666"/>
      <c r="L565" s="666"/>
      <c r="M565" s="666"/>
      <c r="N565" s="666"/>
      <c r="O565" s="666"/>
      <c r="P565" s="672" t="str">
        <f t="shared" si="35"/>
        <v xml:space="preserve"> </v>
      </c>
      <c r="Q565" s="672" t="str">
        <f t="shared" si="33"/>
        <v xml:space="preserve"> </v>
      </c>
      <c r="R565" s="672" t="str">
        <f t="shared" si="34"/>
        <v xml:space="preserve"> </v>
      </c>
    </row>
    <row r="566" spans="1:18" x14ac:dyDescent="0.25">
      <c r="A566" s="673"/>
      <c r="B566" s="673"/>
      <c r="C566" s="673"/>
      <c r="D566" s="675"/>
      <c r="E566" s="668" t="str">
        <f t="shared" si="32"/>
        <v xml:space="preserve"> </v>
      </c>
      <c r="F566" s="676"/>
      <c r="G566" s="677"/>
      <c r="H566" s="677"/>
      <c r="I566" s="677"/>
      <c r="J566" s="678"/>
      <c r="K566" s="666"/>
      <c r="L566" s="666"/>
      <c r="M566" s="666"/>
      <c r="N566" s="666"/>
      <c r="O566" s="666"/>
      <c r="P566" s="672" t="str">
        <f t="shared" si="35"/>
        <v xml:space="preserve"> </v>
      </c>
      <c r="Q566" s="672" t="str">
        <f t="shared" si="33"/>
        <v xml:space="preserve"> </v>
      </c>
      <c r="R566" s="672" t="str">
        <f t="shared" si="34"/>
        <v xml:space="preserve"> </v>
      </c>
    </row>
  </sheetData>
  <mergeCells count="3">
    <mergeCell ref="K2:P2"/>
    <mergeCell ref="Q2:R2"/>
    <mergeCell ref="A2:J2"/>
  </mergeCells>
  <hyperlinks>
    <hyperlink ref="B1" location="Menu!A1" display="Menu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7" zoomScale="60" zoomScaleNormal="60" workbookViewId="0">
      <selection activeCell="G16" sqref="G16"/>
    </sheetView>
  </sheetViews>
  <sheetFormatPr defaultRowHeight="15" x14ac:dyDescent="0.25"/>
  <cols>
    <col min="1" max="1" width="38.5703125" style="38" customWidth="1"/>
    <col min="2" max="2" width="19.42578125" style="38" customWidth="1"/>
    <col min="3" max="3" width="22.140625" style="38" customWidth="1"/>
    <col min="4" max="4" width="19" style="38" customWidth="1"/>
    <col min="5" max="5" width="26.140625" style="38" customWidth="1"/>
    <col min="6" max="6" width="20.5703125" style="38" customWidth="1"/>
    <col min="7" max="7" width="23" style="38" customWidth="1"/>
    <col min="8" max="8" width="16.140625" style="38" customWidth="1"/>
    <col min="9" max="9" width="20" style="38" customWidth="1"/>
    <col min="10" max="10" width="19.28515625" style="38" customWidth="1"/>
    <col min="11" max="11" width="14.28515625" style="38" customWidth="1"/>
    <col min="12" max="12" width="13.42578125" style="38" customWidth="1"/>
    <col min="13" max="13" width="19.42578125" style="38" customWidth="1"/>
    <col min="14" max="14" width="18" style="38" customWidth="1"/>
    <col min="15" max="15" width="20.42578125" style="38" customWidth="1"/>
    <col min="16" max="16" width="17.5703125" style="38" customWidth="1"/>
    <col min="17" max="17" width="16.28515625" style="38" customWidth="1"/>
    <col min="18" max="18" width="17.85546875" style="38" customWidth="1"/>
    <col min="19" max="19" width="16.7109375" style="38" customWidth="1"/>
    <col min="20" max="20" width="21" style="38" customWidth="1"/>
    <col min="21" max="16384" width="9.140625" style="38"/>
  </cols>
  <sheetData>
    <row r="1" spans="1:18" ht="19.5" thickBot="1" x14ac:dyDescent="0.35">
      <c r="A1" s="679" t="s">
        <v>431</v>
      </c>
      <c r="B1" s="680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</row>
    <row r="2" spans="1:18" ht="21.75" thickBot="1" x14ac:dyDescent="0.4">
      <c r="A2" s="1347" t="s">
        <v>0</v>
      </c>
      <c r="B2" s="1348"/>
      <c r="C2" s="1348"/>
      <c r="D2" s="1348"/>
      <c r="E2" s="1348"/>
      <c r="F2" s="1348"/>
      <c r="G2" s="1348"/>
      <c r="H2" s="1348"/>
      <c r="I2" s="1348"/>
      <c r="J2" s="1348"/>
      <c r="K2" s="1348"/>
      <c r="L2" s="1348"/>
      <c r="M2" s="1349"/>
    </row>
    <row r="3" spans="1:18" ht="78.75" customHeight="1" thickBot="1" x14ac:dyDescent="0.3">
      <c r="A3" s="681" t="s">
        <v>3</v>
      </c>
      <c r="B3" s="647" t="s">
        <v>4</v>
      </c>
      <c r="C3" s="647" t="s">
        <v>5</v>
      </c>
      <c r="D3" s="647" t="s">
        <v>6</v>
      </c>
      <c r="E3" s="648" t="s">
        <v>7</v>
      </c>
      <c r="F3" s="682" t="s">
        <v>357</v>
      </c>
      <c r="G3" s="683" t="s">
        <v>367</v>
      </c>
      <c r="H3" s="648" t="s">
        <v>453</v>
      </c>
      <c r="I3" s="648" t="s">
        <v>454</v>
      </c>
      <c r="J3" s="648" t="s">
        <v>455</v>
      </c>
      <c r="K3" s="648" t="s">
        <v>456</v>
      </c>
      <c r="L3" s="648" t="s">
        <v>457</v>
      </c>
      <c r="M3" s="648" t="s">
        <v>9</v>
      </c>
    </row>
    <row r="4" spans="1:18" ht="18.75" x14ac:dyDescent="0.3">
      <c r="A4" s="684"/>
      <c r="B4" s="685"/>
      <c r="C4" s="684"/>
      <c r="D4" s="684"/>
      <c r="E4" s="686" t="str">
        <f>IFERROR(M4/G10," ")</f>
        <v xml:space="preserve"> </v>
      </c>
      <c r="F4" s="687"/>
      <c r="G4" s="684"/>
      <c r="H4" s="684"/>
      <c r="I4" s="684"/>
      <c r="J4" s="684"/>
      <c r="K4" s="684"/>
      <c r="L4" s="684"/>
      <c r="M4" s="684"/>
    </row>
    <row r="5" spans="1:18" ht="15.75" x14ac:dyDescent="0.25">
      <c r="A5" s="688" t="s">
        <v>432</v>
      </c>
      <c r="E5" s="623"/>
      <c r="G5" s="689">
        <f>SUM('Autobus urbani LV3'!H5:H1001)</f>
        <v>0</v>
      </c>
      <c r="H5" s="690">
        <f>SUMIFS('Autobus urbani LV4'!O5:O1000,'Autobus urbani LV4'!C5:C1000,"=Elettrico")</f>
        <v>0</v>
      </c>
      <c r="I5" s="691">
        <f>SUMIFS('Autobus urbani LV4'!O5:O1000, 'Autobus urbani LV4'!C5:C1000, "=Gasolio")+SUMIFS('Autobus urbani LV4'!O5:O1000,'Autobus urbani LV4'!C5:C1000,"=Ibrido")</f>
        <v>0</v>
      </c>
      <c r="J5" s="690">
        <f>SUMIFS('Autobus urbani LV4'!O5:O1000,'Autobus urbani LV4'!C5:C1000,"=Metano")</f>
        <v>0</v>
      </c>
      <c r="K5" s="690">
        <f>SUMIFS('Autobus urbani LV4'!O5:O1000,'Autobus urbani LV4'!C5:C1000,"=GPL")</f>
        <v>0</v>
      </c>
      <c r="L5" s="690">
        <f>SUMIFS('Autobus urbani LV4'!O5:O1000,'Autobus urbani LV4'!C5:C1000,"=Benzina")</f>
        <v>0</v>
      </c>
      <c r="M5" s="692">
        <f>SUM('Autobus urbani LV4'!O5:O1000)</f>
        <v>0</v>
      </c>
    </row>
    <row r="7" spans="1:18" ht="15.75" thickBot="1" x14ac:dyDescent="0.3"/>
    <row r="8" spans="1:18" ht="21.75" thickBot="1" x14ac:dyDescent="0.4">
      <c r="A8" s="1348" t="s">
        <v>0</v>
      </c>
      <c r="B8" s="1348"/>
      <c r="C8" s="1348"/>
      <c r="D8" s="1348"/>
      <c r="E8" s="1348"/>
      <c r="F8" s="1348"/>
      <c r="G8" s="1349"/>
    </row>
    <row r="9" spans="1:18" ht="58.5" customHeight="1" thickBot="1" x14ac:dyDescent="0.3">
      <c r="A9" s="648" t="s">
        <v>459</v>
      </c>
      <c r="B9" s="648" t="s">
        <v>460</v>
      </c>
      <c r="C9" s="648" t="s">
        <v>461</v>
      </c>
      <c r="D9" s="648" t="s">
        <v>462</v>
      </c>
      <c r="E9" s="648" t="s">
        <v>463</v>
      </c>
      <c r="F9" s="693" t="s">
        <v>352</v>
      </c>
      <c r="G9" s="610" t="s">
        <v>10</v>
      </c>
    </row>
    <row r="10" spans="1:18" ht="18.75" x14ac:dyDescent="0.3">
      <c r="A10" s="684"/>
      <c r="B10" s="684"/>
      <c r="C10" s="684"/>
      <c r="D10" s="684"/>
      <c r="E10" s="684"/>
      <c r="F10" s="684"/>
      <c r="G10" s="694"/>
    </row>
    <row r="11" spans="1:18" ht="15.75" x14ac:dyDescent="0.25">
      <c r="A11" s="695">
        <f>SUMIFS('Autobus urbani LV4'!Q5:Q1000,'Autobus urbani LV4'!C5:C1000,"=Elettrico")</f>
        <v>0</v>
      </c>
      <c r="B11" s="696">
        <f>SUMIFS('Autobus urbani LV4'!Q5:Q1000,'Autobus urbani LV4'!C5:C1000,"=Gasolio")+SUMIFS('Autobus urbani LV4'!Q5:Q1000,'Autobus urbani LV4'!C5:C1000,"=Ibrido")</f>
        <v>0</v>
      </c>
      <c r="C11" s="697">
        <f>SUMIFS('Autobus urbani LV4'!Q5:Q1000,'Autobus urbani LV4'!C5:C1000,"=Metano")</f>
        <v>0</v>
      </c>
      <c r="D11" s="697">
        <f>SUMIFS('Autobus urbani LV4'!Q5:Q1000,'Autobus urbani LV4'!C5:C1000,"=GPL")</f>
        <v>0</v>
      </c>
      <c r="E11" s="697">
        <f>SUMIFS('Autobus urbani LV4'!Q5:Q1000,'Autobus urbani LV4'!C5:C1000,"=Benzina")</f>
        <v>0</v>
      </c>
      <c r="F11" s="1066">
        <f>SUM('Autobus urbani LV4'!P5:P1000)</f>
        <v>0</v>
      </c>
      <c r="G11" s="692">
        <f>SUM('Autobus urbani LV4'!Q5:Q1000)</f>
        <v>0</v>
      </c>
    </row>
    <row r="13" spans="1:18" ht="15.75" thickBot="1" x14ac:dyDescent="0.3"/>
    <row r="14" spans="1:18" ht="21.75" thickBot="1" x14ac:dyDescent="0.4">
      <c r="A14" s="698" t="s">
        <v>471</v>
      </c>
      <c r="B14" s="1347" t="s">
        <v>472</v>
      </c>
      <c r="C14" s="1348"/>
      <c r="D14" s="1348"/>
      <c r="E14" s="1348"/>
      <c r="F14" s="1348"/>
      <c r="G14" s="1349"/>
      <c r="H14" s="1339"/>
      <c r="I14" s="1341"/>
    </row>
    <row r="15" spans="1:18" ht="85.5" customHeight="1" thickBot="1" x14ac:dyDescent="0.3">
      <c r="A15" s="699" t="s">
        <v>470</v>
      </c>
      <c r="B15" s="700" t="s">
        <v>11</v>
      </c>
      <c r="C15" s="647" t="s">
        <v>12</v>
      </c>
      <c r="D15" s="647" t="s">
        <v>13</v>
      </c>
      <c r="E15" s="647" t="s">
        <v>14</v>
      </c>
      <c r="F15" s="647" t="s">
        <v>15</v>
      </c>
      <c r="G15" s="701" t="s">
        <v>433</v>
      </c>
      <c r="H15" s="702" t="s">
        <v>239</v>
      </c>
      <c r="I15" s="703" t="s">
        <v>492</v>
      </c>
    </row>
    <row r="16" spans="1:18" ht="18.75" x14ac:dyDescent="0.3">
      <c r="A16" s="685"/>
      <c r="B16" s="684"/>
      <c r="C16" s="684"/>
      <c r="D16" s="684"/>
      <c r="E16" s="684"/>
      <c r="F16" s="684"/>
      <c r="G16" s="686">
        <f>B16*0.187*10^-3+C16*0.86*10^-3+D16*1.225*10^-3+E16*0.616*10^-3+F16*0.765*10^-3</f>
        <v>0</v>
      </c>
      <c r="H16" s="704"/>
      <c r="I16" s="705" t="str">
        <f>IF(H16&gt;0,(H16*0.187*10^-3+G16)," ")</f>
        <v xml:space="preserve"> </v>
      </c>
    </row>
    <row r="17" spans="1:10" x14ac:dyDescent="0.25">
      <c r="A17" s="706"/>
      <c r="B17" s="697">
        <f>SUMIFS('Autobus urbani LV4'!R5:R1001,'Autobus urbani LV4'!S5:S1001,"=kWh")</f>
        <v>0</v>
      </c>
      <c r="C17" s="697">
        <f>SUMIFS('Autobus urbani LV4'!R5:R1001,'Autobus urbani LV4'!S5:S1001,"=l gas")</f>
        <v>0</v>
      </c>
      <c r="D17" s="697">
        <f>SUMIFS('Autobus urbani LV4'!R5:R1001,'Autobus urbani LV4'!S5:S1001,"=kg met")</f>
        <v>0</v>
      </c>
      <c r="E17" s="697">
        <f>SUMIFS('Autobus urbani LV4'!R5:R1001,'Autobus urbani LV4'!S5:S1001,"=l gpl")</f>
        <v>0</v>
      </c>
      <c r="F17" s="697">
        <f>SUMIFS('Autobus urbani LV4'!R5:R1001,'Autobus urbani LV4'!S5:S1001,"=l benz")</f>
        <v>0</v>
      </c>
      <c r="G17" s="695">
        <f>SUM('Autobus urbani LV4'!T5:T1001)</f>
        <v>1.2250000000000001</v>
      </c>
      <c r="H17" s="695">
        <f>SUM('Autobus urbani LV4'!U5:U1001)</f>
        <v>0</v>
      </c>
      <c r="I17" s="695">
        <f>SUM('Autobus urbani LV4'!V5:V1001)</f>
        <v>0</v>
      </c>
    </row>
    <row r="19" spans="1:10" ht="15.75" thickBot="1" x14ac:dyDescent="0.3"/>
    <row r="20" spans="1:10" ht="21.75" thickBot="1" x14ac:dyDescent="0.4">
      <c r="A20" s="1347" t="s">
        <v>2</v>
      </c>
      <c r="B20" s="1351"/>
      <c r="C20" s="1351"/>
      <c r="D20" s="1351"/>
      <c r="E20" s="1352"/>
    </row>
    <row r="21" spans="1:10" ht="57" thickBot="1" x14ac:dyDescent="0.3">
      <c r="A21" s="707" t="s">
        <v>495</v>
      </c>
      <c r="B21" s="681" t="s">
        <v>354</v>
      </c>
      <c r="C21" s="647" t="s">
        <v>355</v>
      </c>
      <c r="D21" s="708" t="s">
        <v>469</v>
      </c>
      <c r="E21" s="709" t="s">
        <v>493</v>
      </c>
    </row>
    <row r="22" spans="1:10" ht="18.75" x14ac:dyDescent="0.3">
      <c r="A22" s="686" t="str">
        <f>IFERROR(A16/A4," ")</f>
        <v xml:space="preserve"> </v>
      </c>
      <c r="B22" s="686" t="str">
        <f>IFERROR(G16/G10," ")</f>
        <v xml:space="preserve"> </v>
      </c>
      <c r="C22" s="686" t="str">
        <f>IFERROR(G16/M4," ")</f>
        <v xml:space="preserve"> </v>
      </c>
      <c r="D22" s="710" t="str">
        <f>IFERROR(I16/G10,"")</f>
        <v/>
      </c>
      <c r="E22" s="710" t="str">
        <f>IFERROR(I16/M4,"")</f>
        <v/>
      </c>
    </row>
    <row r="24" spans="1:10" ht="15.75" thickBot="1" x14ac:dyDescent="0.3"/>
    <row r="25" spans="1:10" ht="21.75" thickBot="1" x14ac:dyDescent="0.4">
      <c r="A25" s="1347" t="s">
        <v>590</v>
      </c>
      <c r="B25" s="1348"/>
      <c r="C25" s="1348"/>
      <c r="D25" s="1348"/>
      <c r="E25" s="1348"/>
      <c r="F25" s="1348"/>
      <c r="G25" s="1348"/>
      <c r="H25" s="1348"/>
      <c r="I25" s="1348"/>
      <c r="J25" s="1349"/>
    </row>
    <row r="26" spans="1:10" ht="49.5" customHeight="1" x14ac:dyDescent="0.25">
      <c r="A26" s="711" t="s">
        <v>591</v>
      </c>
      <c r="B26" s="712" t="s">
        <v>592</v>
      </c>
      <c r="C26" s="711" t="s">
        <v>597</v>
      </c>
      <c r="D26" s="712" t="s">
        <v>596</v>
      </c>
      <c r="E26" s="711" t="s">
        <v>595</v>
      </c>
      <c r="F26" s="712" t="s">
        <v>594</v>
      </c>
      <c r="G26" s="711" t="s">
        <v>593</v>
      </c>
      <c r="H26" s="712" t="s">
        <v>598</v>
      </c>
      <c r="I26" s="711" t="s">
        <v>599</v>
      </c>
      <c r="J26" s="713" t="s">
        <v>600</v>
      </c>
    </row>
    <row r="27" spans="1:10" x14ac:dyDescent="0.25">
      <c r="A27" s="714" t="str">
        <f>IFERROR(B16/A10,"")</f>
        <v/>
      </c>
      <c r="B27" s="714" t="str">
        <f>IFERROR(B16/H4,"")</f>
        <v/>
      </c>
      <c r="C27" s="714" t="str">
        <f>IFERROR(C16/B10,"")</f>
        <v/>
      </c>
      <c r="D27" s="714" t="str">
        <f>IFERROR(C16/I4,"")</f>
        <v/>
      </c>
      <c r="E27" s="714" t="str">
        <f>IFERROR(D16/C10,"")</f>
        <v/>
      </c>
      <c r="F27" s="714" t="str">
        <f>IFERROR(D16/J4,"")</f>
        <v/>
      </c>
      <c r="G27" s="714" t="str">
        <f>IFERROR(E16/D10,"")</f>
        <v/>
      </c>
      <c r="H27" s="714" t="str">
        <f>IFERROR(E16/K4,"")</f>
        <v/>
      </c>
      <c r="I27" s="714" t="str">
        <f>IFERROR(F16/E10,"")</f>
        <v/>
      </c>
      <c r="J27" s="714" t="str">
        <f>IFERROR(F16/L4,"")</f>
        <v/>
      </c>
    </row>
    <row r="29" spans="1:10" ht="15.75" thickBot="1" x14ac:dyDescent="0.3"/>
    <row r="30" spans="1:10" ht="21.75" thickBot="1" x14ac:dyDescent="0.4">
      <c r="A30" s="1350" t="s">
        <v>602</v>
      </c>
      <c r="B30" s="1351"/>
      <c r="C30" s="1351"/>
      <c r="D30" s="1351"/>
      <c r="E30" s="1352"/>
      <c r="F30" s="715"/>
      <c r="G30" s="715"/>
      <c r="H30" s="715"/>
      <c r="I30" s="715"/>
      <c r="J30" s="715"/>
    </row>
    <row r="31" spans="1:10" ht="48.75" customHeight="1" thickBot="1" x14ac:dyDescent="0.3">
      <c r="A31" s="681" t="s">
        <v>50</v>
      </c>
      <c r="B31" s="647" t="s">
        <v>57</v>
      </c>
      <c r="C31" s="647" t="s">
        <v>552</v>
      </c>
      <c r="D31" s="647" t="s">
        <v>56</v>
      </c>
      <c r="E31" s="701" t="s">
        <v>58</v>
      </c>
      <c r="F31" s="716"/>
      <c r="G31" s="716"/>
      <c r="H31" s="716"/>
      <c r="I31" s="716"/>
      <c r="J31" s="716"/>
    </row>
    <row r="32" spans="1:10" x14ac:dyDescent="0.25">
      <c r="A32" s="717" t="str">
        <f>IFERROR((B16*0.187*10^-3)/G16,"")</f>
        <v/>
      </c>
      <c r="B32" s="717" t="str">
        <f>IFERROR((C16*0.86*10^-3)/G16,"")</f>
        <v/>
      </c>
      <c r="C32" s="717" t="str">
        <f>IFERROR((D16*1.225*10^-3)/G16,"")</f>
        <v/>
      </c>
      <c r="D32" s="717" t="str">
        <f>IFERROR((E16*0.616*10^-3)*100/G16,"")</f>
        <v/>
      </c>
      <c r="E32" s="717" t="str">
        <f>IFERROR((F16*0.765*10^-3)*100/G16,"")</f>
        <v/>
      </c>
      <c r="F32" s="718"/>
      <c r="G32" s="718"/>
      <c r="H32" s="718"/>
      <c r="I32" s="718"/>
      <c r="J32" s="718"/>
    </row>
    <row r="33" spans="1:5" ht="15.75" thickBot="1" x14ac:dyDescent="0.3"/>
    <row r="34" spans="1:5" ht="21.75" thickBot="1" x14ac:dyDescent="0.4">
      <c r="A34" s="1350" t="s">
        <v>601</v>
      </c>
      <c r="B34" s="1351"/>
      <c r="C34" s="1351"/>
      <c r="D34" s="1351"/>
      <c r="E34" s="1352"/>
    </row>
    <row r="35" spans="1:5" ht="48" customHeight="1" thickBot="1" x14ac:dyDescent="0.3">
      <c r="A35" s="681" t="s">
        <v>50</v>
      </c>
      <c r="B35" s="647" t="s">
        <v>57</v>
      </c>
      <c r="C35" s="647" t="s">
        <v>552</v>
      </c>
      <c r="D35" s="647" t="s">
        <v>56</v>
      </c>
      <c r="E35" s="701" t="s">
        <v>58</v>
      </c>
    </row>
    <row r="36" spans="1:5" x14ac:dyDescent="0.25">
      <c r="A36" s="719" t="str">
        <f>IFERROR(A10*100/$G$10,"")</f>
        <v/>
      </c>
      <c r="B36" s="719" t="str">
        <f>IFERROR(B10*100/$G$10,"")</f>
        <v/>
      </c>
      <c r="C36" s="719" t="str">
        <f>IFERROR(C10*100/$G$10,"")</f>
        <v/>
      </c>
      <c r="D36" s="719" t="str">
        <f>IFERROR(D10*100/$G$10,"")</f>
        <v/>
      </c>
      <c r="E36" s="719" t="str">
        <f>IFERROR(E10*100/$G$10,"")</f>
        <v/>
      </c>
    </row>
    <row r="37" spans="1:5" ht="15.75" thickBot="1" x14ac:dyDescent="0.3"/>
    <row r="38" spans="1:5" ht="21.75" thickBot="1" x14ac:dyDescent="0.4">
      <c r="A38" s="1350" t="s">
        <v>603</v>
      </c>
      <c r="B38" s="1351"/>
      <c r="C38" s="1351"/>
      <c r="D38" s="1351"/>
      <c r="E38" s="1352"/>
    </row>
    <row r="39" spans="1:5" ht="57" customHeight="1" thickBot="1" x14ac:dyDescent="0.3">
      <c r="A39" s="681" t="s">
        <v>50</v>
      </c>
      <c r="B39" s="647" t="s">
        <v>57</v>
      </c>
      <c r="C39" s="647" t="s">
        <v>552</v>
      </c>
      <c r="D39" s="647" t="s">
        <v>56</v>
      </c>
      <c r="E39" s="701" t="s">
        <v>58</v>
      </c>
    </row>
    <row r="40" spans="1:5" x14ac:dyDescent="0.25">
      <c r="A40" s="719" t="str">
        <f>IFERROR(H4*100/$M$4,"")</f>
        <v/>
      </c>
      <c r="B40" s="719" t="str">
        <f>IFERROR(I4*100/$M$4,"")</f>
        <v/>
      </c>
      <c r="C40" s="719" t="str">
        <f>IFERROR(J4*100/$M$4,"")</f>
        <v/>
      </c>
      <c r="D40" s="719" t="str">
        <f>IFERROR(K4*100/$M$4,"")</f>
        <v/>
      </c>
      <c r="E40" s="719" t="str">
        <f>IFERROR(L4*100/$M$4,"")</f>
        <v/>
      </c>
    </row>
  </sheetData>
  <mergeCells count="9">
    <mergeCell ref="A2:M2"/>
    <mergeCell ref="A8:G8"/>
    <mergeCell ref="B14:G14"/>
    <mergeCell ref="H14:I14"/>
    <mergeCell ref="A38:E38"/>
    <mergeCell ref="A25:J25"/>
    <mergeCell ref="A30:E30"/>
    <mergeCell ref="A34:E34"/>
    <mergeCell ref="A20:E20"/>
  </mergeCells>
  <conditionalFormatting sqref="H15:I15 D21:E21">
    <cfRule type="expression" dxfId="12" priority="3">
      <formula>$D$16&gt;0</formula>
    </cfRule>
  </conditionalFormatting>
  <conditionalFormatting sqref="H16:I16 D22:E22">
    <cfRule type="expression" dxfId="11" priority="2">
      <formula>$D$16&gt;0</formula>
    </cfRule>
  </conditionalFormatting>
  <hyperlinks>
    <hyperlink ref="B1" location="Menu!A1" display="Menu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1"/>
  <sheetViews>
    <sheetView zoomScale="70" zoomScaleNormal="70" workbookViewId="0">
      <selection activeCell="A5" sqref="A5"/>
    </sheetView>
  </sheetViews>
  <sheetFormatPr defaultRowHeight="15" x14ac:dyDescent="0.25"/>
  <cols>
    <col min="1" max="1" width="28.28515625" style="38" bestFit="1" customWidth="1"/>
    <col min="2" max="2" width="19.28515625" style="38" bestFit="1" customWidth="1"/>
    <col min="3" max="3" width="16.7109375" style="38" customWidth="1"/>
    <col min="4" max="4" width="28" style="38" customWidth="1"/>
    <col min="5" max="6" width="27.140625" style="38" customWidth="1"/>
    <col min="7" max="7" width="20.7109375" style="38" customWidth="1"/>
    <col min="8" max="8" width="23.140625" style="38" customWidth="1"/>
    <col min="9" max="9" width="19.28515625" style="38" customWidth="1"/>
    <col min="10" max="10" width="20.5703125" style="38" customWidth="1"/>
    <col min="11" max="11" width="20.140625" style="38" customWidth="1"/>
    <col min="12" max="12" width="17.7109375" style="38" customWidth="1"/>
    <col min="13" max="13" width="19.42578125" style="38" customWidth="1"/>
    <col min="14" max="14" width="16.85546875" style="38" customWidth="1"/>
    <col min="15" max="15" width="25" style="38" customWidth="1"/>
    <col min="16" max="17" width="24" style="38" customWidth="1"/>
    <col min="18" max="18" width="25.7109375" style="38" customWidth="1"/>
    <col min="19" max="19" width="24.7109375" style="38" customWidth="1"/>
    <col min="20" max="20" width="26.42578125" style="38" customWidth="1"/>
    <col min="21" max="21" width="25" style="38" customWidth="1"/>
    <col min="22" max="22" width="30" style="38" customWidth="1"/>
    <col min="23" max="23" width="29.42578125" style="38" customWidth="1"/>
    <col min="24" max="24" width="25.28515625" style="38" customWidth="1"/>
    <col min="25" max="25" width="19" style="38" bestFit="1" customWidth="1"/>
    <col min="26" max="16384" width="9.140625" style="38"/>
  </cols>
  <sheetData>
    <row r="1" spans="1:25" ht="19.5" thickBot="1" x14ac:dyDescent="0.35">
      <c r="A1" s="602" t="s">
        <v>259</v>
      </c>
      <c r="B1" s="37" t="s">
        <v>658</v>
      </c>
      <c r="C1" s="604"/>
      <c r="D1" s="604" t="s">
        <v>260</v>
      </c>
      <c r="E1" s="604"/>
      <c r="F1" s="604"/>
      <c r="G1" s="604"/>
      <c r="H1" s="604"/>
      <c r="I1" s="604"/>
      <c r="J1" s="604"/>
      <c r="K1" s="720"/>
      <c r="L1" s="720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</row>
    <row r="2" spans="1:25" ht="19.5" thickBot="1" x14ac:dyDescent="0.35">
      <c r="A2" s="721" t="s">
        <v>0</v>
      </c>
      <c r="B2" s="722"/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  <c r="O2" s="722"/>
      <c r="P2" s="722"/>
      <c r="Q2" s="722"/>
      <c r="R2" s="723"/>
      <c r="S2" s="1339" t="s">
        <v>1</v>
      </c>
      <c r="T2" s="1340"/>
      <c r="U2" s="1341"/>
      <c r="V2" s="1339" t="s">
        <v>2</v>
      </c>
      <c r="W2" s="1340"/>
      <c r="X2" s="1340"/>
      <c r="Y2" s="1341"/>
    </row>
    <row r="3" spans="1:25" ht="63.75" customHeight="1" thickBot="1" x14ac:dyDescent="0.3">
      <c r="A3" s="724" t="s">
        <v>261</v>
      </c>
      <c r="B3" s="725" t="s">
        <v>262</v>
      </c>
      <c r="C3" s="726" t="s">
        <v>263</v>
      </c>
      <c r="D3" s="727" t="s">
        <v>264</v>
      </c>
      <c r="E3" s="647" t="s">
        <v>265</v>
      </c>
      <c r="F3" s="647" t="s">
        <v>498</v>
      </c>
      <c r="G3" s="647" t="s">
        <v>497</v>
      </c>
      <c r="H3" s="728" t="s">
        <v>266</v>
      </c>
      <c r="I3" s="728" t="s">
        <v>267</v>
      </c>
      <c r="J3" s="729" t="s">
        <v>268</v>
      </c>
      <c r="K3" s="728" t="s">
        <v>298</v>
      </c>
      <c r="L3" s="728" t="s">
        <v>609</v>
      </c>
      <c r="M3" s="729" t="s">
        <v>610</v>
      </c>
      <c r="N3" s="648" t="s">
        <v>269</v>
      </c>
      <c r="O3" s="649" t="s">
        <v>270</v>
      </c>
      <c r="P3" s="730" t="s">
        <v>271</v>
      </c>
      <c r="Q3" s="653" t="s">
        <v>352</v>
      </c>
      <c r="R3" s="731" t="s">
        <v>368</v>
      </c>
      <c r="S3" s="732" t="s">
        <v>563</v>
      </c>
      <c r="T3" s="649" t="s">
        <v>564</v>
      </c>
      <c r="U3" s="733" t="s">
        <v>371</v>
      </c>
      <c r="V3" s="734" t="s">
        <v>555</v>
      </c>
      <c r="W3" s="730" t="s">
        <v>372</v>
      </c>
      <c r="X3" s="730" t="s">
        <v>434</v>
      </c>
      <c r="Y3" s="735" t="s">
        <v>634</v>
      </c>
    </row>
    <row r="4" spans="1:25" s="718" customFormat="1" ht="18.75" x14ac:dyDescent="0.25">
      <c r="A4" s="736" t="s">
        <v>432</v>
      </c>
      <c r="B4" s="737"/>
      <c r="C4" s="738"/>
      <c r="D4" s="739"/>
      <c r="E4" s="740"/>
      <c r="F4" s="740"/>
      <c r="G4" s="740"/>
      <c r="H4" s="741"/>
      <c r="I4" s="742"/>
      <c r="J4" s="742"/>
      <c r="K4" s="742"/>
      <c r="L4" s="742"/>
      <c r="M4" s="742"/>
      <c r="N4" s="743">
        <f>'Tram-Filobus LV2'!G5</f>
        <v>0</v>
      </c>
      <c r="O4" s="738"/>
      <c r="P4" s="738"/>
      <c r="Q4" s="744">
        <f>'Tram-Filobus LV2'!K5</f>
        <v>0</v>
      </c>
      <c r="R4" s="744">
        <f>'Tram-Filobus LV2'!L5</f>
        <v>0</v>
      </c>
      <c r="S4" s="744">
        <f>'Tram-Filobus LV2'!F11</f>
        <v>0</v>
      </c>
      <c r="T4" s="744">
        <f>'Tram-Filobus LV2'!G11</f>
        <v>0</v>
      </c>
      <c r="U4" s="744" t="str">
        <f>'Tram-Filobus LV2'!H11</f>
        <v xml:space="preserve"> </v>
      </c>
      <c r="V4" s="738"/>
      <c r="W4" s="738"/>
      <c r="X4" s="738"/>
      <c r="Y4" s="738"/>
    </row>
    <row r="5" spans="1:25" x14ac:dyDescent="0.25">
      <c r="A5" s="745"/>
      <c r="B5" s="746" t="s">
        <v>272</v>
      </c>
      <c r="C5" s="624"/>
      <c r="D5" s="624"/>
      <c r="E5" s="638"/>
      <c r="G5" s="747"/>
      <c r="H5" s="748"/>
      <c r="I5" s="748"/>
      <c r="K5" s="749"/>
      <c r="L5" s="747"/>
      <c r="M5" s="748"/>
      <c r="N5" s="750" t="str">
        <f>IF(M5*R5&gt;0,M5*R5," ")</f>
        <v xml:space="preserve"> </v>
      </c>
      <c r="O5" s="751"/>
      <c r="P5" s="751"/>
      <c r="Q5" s="751"/>
      <c r="R5" s="751"/>
      <c r="S5" s="751"/>
      <c r="T5" s="751"/>
      <c r="U5" s="752" t="str">
        <f>IF((S5*0.187*10^-3+T5*0.86*10^-3)&gt;0,(S5*0.187*10^-3+T5*0.86*10^-3)," ")</f>
        <v xml:space="preserve"> </v>
      </c>
      <c r="V5" s="753" t="str">
        <f>IFERROR(S5/O5," ")</f>
        <v xml:space="preserve"> </v>
      </c>
      <c r="W5" s="753" t="str">
        <f>IFERROR(T5/P5," ")</f>
        <v xml:space="preserve"> </v>
      </c>
      <c r="X5" s="753" t="str">
        <f>IFERROR(U5/R5," ")</f>
        <v xml:space="preserve"> </v>
      </c>
      <c r="Y5" s="753" t="str">
        <f>IFERROR(U5*10^6/N5," ")</f>
        <v xml:space="preserve"> </v>
      </c>
    </row>
    <row r="6" spans="1:25" x14ac:dyDescent="0.25">
      <c r="A6" s="747"/>
      <c r="B6" s="746" t="s">
        <v>272</v>
      </c>
      <c r="C6" s="747"/>
      <c r="D6" s="754"/>
      <c r="E6" s="638"/>
      <c r="F6" s="754"/>
      <c r="G6" s="747"/>
      <c r="H6" s="748"/>
      <c r="I6" s="755"/>
      <c r="J6" s="756"/>
      <c r="K6" s="749"/>
      <c r="L6" s="756"/>
      <c r="M6" s="755"/>
      <c r="N6" s="750" t="str">
        <f t="shared" ref="N6:N69" si="0">IF(M6*R6&gt;0,M6*R6," ")</f>
        <v xml:space="preserve"> </v>
      </c>
      <c r="O6" s="757"/>
      <c r="P6" s="757"/>
      <c r="Q6" s="757"/>
      <c r="R6" s="757"/>
      <c r="S6" s="757"/>
      <c r="T6" s="757"/>
      <c r="U6" s="752" t="str">
        <f t="shared" ref="U6:U69" si="1">IF((S6*0.187*10^-3+T6*0.86*10^-3)&gt;0,(S6*0.187*10^-3+T6*0.86*10^-3)," ")</f>
        <v xml:space="preserve"> </v>
      </c>
      <c r="V6" s="753" t="str">
        <f t="shared" ref="V6:W69" si="2">IFERROR(S6/O6," ")</f>
        <v xml:space="preserve"> </v>
      </c>
      <c r="W6" s="753" t="str">
        <f t="shared" si="2"/>
        <v xml:space="preserve"> </v>
      </c>
      <c r="X6" s="753" t="str">
        <f>IFERROR(U6/R6," ")</f>
        <v xml:space="preserve"> </v>
      </c>
      <c r="Y6" s="753" t="str">
        <f>IFERROR(U6*10^6/N6," ")</f>
        <v xml:space="preserve"> </v>
      </c>
    </row>
    <row r="7" spans="1:25" x14ac:dyDescent="0.25">
      <c r="A7" s="756"/>
      <c r="B7" s="746" t="s">
        <v>272</v>
      </c>
      <c r="C7" s="756"/>
      <c r="D7" s="756"/>
      <c r="E7" s="638"/>
      <c r="F7" s="756"/>
      <c r="G7" s="747"/>
      <c r="H7" s="748"/>
      <c r="I7" s="755"/>
      <c r="J7" s="756"/>
      <c r="K7" s="749"/>
      <c r="L7" s="755"/>
      <c r="M7" s="755"/>
      <c r="N7" s="750" t="str">
        <f t="shared" si="0"/>
        <v xml:space="preserve"> </v>
      </c>
      <c r="O7" s="757"/>
      <c r="P7" s="757"/>
      <c r="Q7" s="757"/>
      <c r="R7" s="757"/>
      <c r="S7" s="757"/>
      <c r="T7" s="757"/>
      <c r="U7" s="752" t="str">
        <f t="shared" si="1"/>
        <v xml:space="preserve"> </v>
      </c>
      <c r="V7" s="753" t="str">
        <f t="shared" si="2"/>
        <v xml:space="preserve"> </v>
      </c>
      <c r="W7" s="753" t="str">
        <f t="shared" si="2"/>
        <v xml:space="preserve"> </v>
      </c>
      <c r="X7" s="753" t="str">
        <f t="shared" ref="X7:X69" si="3">IFERROR(U7/R7," ")</f>
        <v xml:space="preserve"> </v>
      </c>
      <c r="Y7" s="753" t="str">
        <f t="shared" ref="Y7:Y69" si="4">IFERROR(U7*10^6/N7," ")</f>
        <v xml:space="preserve"> </v>
      </c>
    </row>
    <row r="8" spans="1:25" x14ac:dyDescent="0.25">
      <c r="A8" s="756"/>
      <c r="B8" s="746" t="s">
        <v>272</v>
      </c>
      <c r="C8" s="756"/>
      <c r="D8" s="754"/>
      <c r="E8" s="638"/>
      <c r="F8" s="754"/>
      <c r="G8" s="747"/>
      <c r="H8" s="748"/>
      <c r="I8" s="755"/>
      <c r="J8" s="756"/>
      <c r="K8" s="749"/>
      <c r="L8" s="756"/>
      <c r="M8" s="755"/>
      <c r="N8" s="750" t="str">
        <f t="shared" si="0"/>
        <v xml:space="preserve"> </v>
      </c>
      <c r="O8" s="757"/>
      <c r="P8" s="757"/>
      <c r="Q8" s="757"/>
      <c r="R8" s="757"/>
      <c r="S8" s="757"/>
      <c r="T8" s="757"/>
      <c r="U8" s="752" t="str">
        <f t="shared" si="1"/>
        <v xml:space="preserve"> </v>
      </c>
      <c r="V8" s="753" t="str">
        <f t="shared" si="2"/>
        <v xml:space="preserve"> </v>
      </c>
      <c r="W8" s="753" t="str">
        <f t="shared" si="2"/>
        <v xml:space="preserve"> </v>
      </c>
      <c r="X8" s="753" t="str">
        <f t="shared" si="3"/>
        <v xml:space="preserve"> </v>
      </c>
      <c r="Y8" s="753" t="str">
        <f t="shared" si="4"/>
        <v xml:space="preserve"> </v>
      </c>
    </row>
    <row r="9" spans="1:25" x14ac:dyDescent="0.25">
      <c r="A9" s="756"/>
      <c r="B9" s="746" t="s">
        <v>272</v>
      </c>
      <c r="C9" s="756"/>
      <c r="D9" s="754"/>
      <c r="E9" s="638"/>
      <c r="F9" s="754"/>
      <c r="G9" s="747"/>
      <c r="H9" s="748"/>
      <c r="I9" s="755"/>
      <c r="J9" s="756"/>
      <c r="K9" s="749"/>
      <c r="L9" s="756"/>
      <c r="M9" s="755"/>
      <c r="N9" s="750" t="str">
        <f t="shared" si="0"/>
        <v xml:space="preserve"> </v>
      </c>
      <c r="O9" s="757"/>
      <c r="P9" s="757"/>
      <c r="Q9" s="757"/>
      <c r="R9" s="757"/>
      <c r="S9" s="757"/>
      <c r="T9" s="757"/>
      <c r="U9" s="752" t="str">
        <f t="shared" si="1"/>
        <v xml:space="preserve"> </v>
      </c>
      <c r="V9" s="753" t="str">
        <f t="shared" si="2"/>
        <v xml:space="preserve"> </v>
      </c>
      <c r="W9" s="753" t="str">
        <f t="shared" si="2"/>
        <v xml:space="preserve"> </v>
      </c>
      <c r="X9" s="753" t="str">
        <f t="shared" si="3"/>
        <v xml:space="preserve"> </v>
      </c>
      <c r="Y9" s="753" t="str">
        <f t="shared" si="4"/>
        <v xml:space="preserve"> </v>
      </c>
    </row>
    <row r="10" spans="1:25" x14ac:dyDescent="0.25">
      <c r="A10" s="756"/>
      <c r="B10" s="746" t="s">
        <v>272</v>
      </c>
      <c r="C10" s="756"/>
      <c r="D10" s="756"/>
      <c r="E10" s="638"/>
      <c r="F10" s="756"/>
      <c r="G10" s="747"/>
      <c r="H10" s="748"/>
      <c r="I10" s="755"/>
      <c r="J10" s="756"/>
      <c r="K10" s="749"/>
      <c r="L10" s="755"/>
      <c r="M10" s="755"/>
      <c r="N10" s="750" t="str">
        <f t="shared" si="0"/>
        <v xml:space="preserve"> </v>
      </c>
      <c r="O10" s="757"/>
      <c r="P10" s="757"/>
      <c r="Q10" s="757"/>
      <c r="R10" s="757"/>
      <c r="S10" s="757"/>
      <c r="T10" s="757"/>
      <c r="U10" s="752" t="str">
        <f t="shared" si="1"/>
        <v xml:space="preserve"> </v>
      </c>
      <c r="V10" s="753" t="str">
        <f t="shared" si="2"/>
        <v xml:space="preserve"> </v>
      </c>
      <c r="W10" s="753" t="str">
        <f t="shared" si="2"/>
        <v xml:space="preserve"> </v>
      </c>
      <c r="X10" s="753" t="str">
        <f t="shared" si="3"/>
        <v xml:space="preserve"> </v>
      </c>
      <c r="Y10" s="753" t="str">
        <f t="shared" si="4"/>
        <v xml:space="preserve"> </v>
      </c>
    </row>
    <row r="11" spans="1:25" x14ac:dyDescent="0.25">
      <c r="A11" s="756"/>
      <c r="B11" s="746" t="s">
        <v>272</v>
      </c>
      <c r="C11" s="756"/>
      <c r="D11" s="754"/>
      <c r="E11" s="638"/>
      <c r="F11" s="754"/>
      <c r="G11" s="747"/>
      <c r="H11" s="748"/>
      <c r="I11" s="755"/>
      <c r="J11" s="756"/>
      <c r="K11" s="749"/>
      <c r="L11" s="756"/>
      <c r="M11" s="755"/>
      <c r="N11" s="750" t="str">
        <f t="shared" si="0"/>
        <v xml:space="preserve"> </v>
      </c>
      <c r="O11" s="757"/>
      <c r="P11" s="757"/>
      <c r="Q11" s="757"/>
      <c r="R11" s="757"/>
      <c r="S11" s="757"/>
      <c r="T11" s="757"/>
      <c r="U11" s="752" t="str">
        <f t="shared" si="1"/>
        <v xml:space="preserve"> </v>
      </c>
      <c r="V11" s="753" t="str">
        <f t="shared" si="2"/>
        <v xml:space="preserve"> </v>
      </c>
      <c r="W11" s="753" t="str">
        <f t="shared" si="2"/>
        <v xml:space="preserve"> </v>
      </c>
      <c r="X11" s="753" t="str">
        <f t="shared" si="3"/>
        <v xml:space="preserve"> </v>
      </c>
      <c r="Y11" s="753" t="str">
        <f t="shared" si="4"/>
        <v xml:space="preserve"> </v>
      </c>
    </row>
    <row r="12" spans="1:25" x14ac:dyDescent="0.25">
      <c r="A12" s="756"/>
      <c r="B12" s="746" t="s">
        <v>272</v>
      </c>
      <c r="C12" s="756"/>
      <c r="D12" s="754"/>
      <c r="E12" s="638"/>
      <c r="F12" s="754"/>
      <c r="G12" s="747"/>
      <c r="H12" s="748"/>
      <c r="I12" s="755"/>
      <c r="J12" s="756"/>
      <c r="K12" s="749"/>
      <c r="L12" s="756"/>
      <c r="M12" s="755"/>
      <c r="N12" s="750" t="str">
        <f t="shared" si="0"/>
        <v xml:space="preserve"> </v>
      </c>
      <c r="O12" s="757"/>
      <c r="P12" s="757"/>
      <c r="Q12" s="757"/>
      <c r="R12" s="757"/>
      <c r="S12" s="757"/>
      <c r="T12" s="757"/>
      <c r="U12" s="752" t="str">
        <f t="shared" si="1"/>
        <v xml:space="preserve"> </v>
      </c>
      <c r="V12" s="753" t="str">
        <f t="shared" si="2"/>
        <v xml:space="preserve"> </v>
      </c>
      <c r="W12" s="753" t="str">
        <f t="shared" si="2"/>
        <v xml:space="preserve"> </v>
      </c>
      <c r="X12" s="753" t="str">
        <f t="shared" si="3"/>
        <v xml:space="preserve"> </v>
      </c>
      <c r="Y12" s="753" t="str">
        <f t="shared" si="4"/>
        <v xml:space="preserve"> </v>
      </c>
    </row>
    <row r="13" spans="1:25" x14ac:dyDescent="0.25">
      <c r="A13" s="756"/>
      <c r="B13" s="746" t="s">
        <v>272</v>
      </c>
      <c r="C13" s="756"/>
      <c r="D13" s="756"/>
      <c r="E13" s="638"/>
      <c r="F13" s="756"/>
      <c r="G13" s="747"/>
      <c r="H13" s="748"/>
      <c r="I13" s="755"/>
      <c r="J13" s="756"/>
      <c r="K13" s="749"/>
      <c r="L13" s="755"/>
      <c r="M13" s="755"/>
      <c r="N13" s="750" t="str">
        <f t="shared" si="0"/>
        <v xml:space="preserve"> </v>
      </c>
      <c r="O13" s="757"/>
      <c r="P13" s="757"/>
      <c r="Q13" s="757"/>
      <c r="R13" s="757"/>
      <c r="S13" s="757"/>
      <c r="T13" s="757"/>
      <c r="U13" s="752" t="str">
        <f t="shared" si="1"/>
        <v xml:space="preserve"> </v>
      </c>
      <c r="V13" s="753" t="str">
        <f t="shared" si="2"/>
        <v xml:space="preserve"> </v>
      </c>
      <c r="W13" s="753" t="str">
        <f t="shared" si="2"/>
        <v xml:space="preserve"> </v>
      </c>
      <c r="X13" s="753" t="str">
        <f t="shared" si="3"/>
        <v xml:space="preserve"> </v>
      </c>
      <c r="Y13" s="753" t="str">
        <f t="shared" si="4"/>
        <v xml:space="preserve"> </v>
      </c>
    </row>
    <row r="14" spans="1:25" x14ac:dyDescent="0.25">
      <c r="A14" s="756"/>
      <c r="B14" s="746" t="s">
        <v>272</v>
      </c>
      <c r="C14" s="756"/>
      <c r="D14" s="754"/>
      <c r="E14" s="638"/>
      <c r="F14" s="754"/>
      <c r="G14" s="747"/>
      <c r="H14" s="748"/>
      <c r="I14" s="755"/>
      <c r="J14" s="756"/>
      <c r="K14" s="749"/>
      <c r="L14" s="756"/>
      <c r="M14" s="755"/>
      <c r="N14" s="750" t="str">
        <f t="shared" si="0"/>
        <v xml:space="preserve"> </v>
      </c>
      <c r="O14" s="757"/>
      <c r="P14" s="757"/>
      <c r="Q14" s="757"/>
      <c r="R14" s="757"/>
      <c r="S14" s="757"/>
      <c r="T14" s="757"/>
      <c r="U14" s="752" t="str">
        <f t="shared" si="1"/>
        <v xml:space="preserve"> </v>
      </c>
      <c r="V14" s="753" t="str">
        <f t="shared" si="2"/>
        <v xml:space="preserve"> </v>
      </c>
      <c r="W14" s="753" t="str">
        <f t="shared" si="2"/>
        <v xml:space="preserve"> </v>
      </c>
      <c r="X14" s="753" t="str">
        <f t="shared" si="3"/>
        <v xml:space="preserve"> </v>
      </c>
      <c r="Y14" s="753" t="str">
        <f t="shared" si="4"/>
        <v xml:space="preserve"> </v>
      </c>
    </row>
    <row r="15" spans="1:25" x14ac:dyDescent="0.25">
      <c r="A15" s="756"/>
      <c r="B15" s="746" t="s">
        <v>272</v>
      </c>
      <c r="C15" s="756"/>
      <c r="D15" s="754"/>
      <c r="E15" s="638"/>
      <c r="F15" s="754"/>
      <c r="G15" s="747"/>
      <c r="H15" s="748"/>
      <c r="I15" s="755"/>
      <c r="J15" s="756"/>
      <c r="K15" s="749"/>
      <c r="L15" s="756"/>
      <c r="M15" s="755"/>
      <c r="N15" s="750" t="str">
        <f t="shared" si="0"/>
        <v xml:space="preserve"> </v>
      </c>
      <c r="O15" s="757"/>
      <c r="P15" s="757"/>
      <c r="Q15" s="757"/>
      <c r="R15" s="757"/>
      <c r="S15" s="757"/>
      <c r="T15" s="757"/>
      <c r="U15" s="752" t="str">
        <f t="shared" si="1"/>
        <v xml:space="preserve"> </v>
      </c>
      <c r="V15" s="753" t="str">
        <f t="shared" si="2"/>
        <v xml:space="preserve"> </v>
      </c>
      <c r="W15" s="753" t="str">
        <f t="shared" si="2"/>
        <v xml:space="preserve"> </v>
      </c>
      <c r="X15" s="753" t="str">
        <f t="shared" si="3"/>
        <v xml:space="preserve"> </v>
      </c>
      <c r="Y15" s="753" t="str">
        <f t="shared" si="4"/>
        <v xml:space="preserve"> </v>
      </c>
    </row>
    <row r="16" spans="1:25" x14ac:dyDescent="0.25">
      <c r="A16" s="756"/>
      <c r="B16" s="746" t="s">
        <v>272</v>
      </c>
      <c r="C16" s="756"/>
      <c r="D16" s="756"/>
      <c r="E16" s="638"/>
      <c r="F16" s="756"/>
      <c r="G16" s="747"/>
      <c r="H16" s="748"/>
      <c r="I16" s="755"/>
      <c r="J16" s="756"/>
      <c r="K16" s="749"/>
      <c r="L16" s="755"/>
      <c r="M16" s="755"/>
      <c r="N16" s="750" t="str">
        <f t="shared" si="0"/>
        <v xml:space="preserve"> </v>
      </c>
      <c r="O16" s="757"/>
      <c r="P16" s="757"/>
      <c r="Q16" s="757"/>
      <c r="R16" s="757"/>
      <c r="S16" s="757"/>
      <c r="T16" s="757"/>
      <c r="U16" s="752" t="str">
        <f t="shared" si="1"/>
        <v xml:space="preserve"> </v>
      </c>
      <c r="V16" s="753" t="str">
        <f t="shared" si="2"/>
        <v xml:space="preserve"> </v>
      </c>
      <c r="W16" s="753" t="str">
        <f t="shared" si="2"/>
        <v xml:space="preserve"> </v>
      </c>
      <c r="X16" s="753" t="str">
        <f t="shared" si="3"/>
        <v xml:space="preserve"> </v>
      </c>
      <c r="Y16" s="753" t="str">
        <f t="shared" si="4"/>
        <v xml:space="preserve"> </v>
      </c>
    </row>
    <row r="17" spans="1:25" x14ac:dyDescent="0.25">
      <c r="A17" s="756"/>
      <c r="B17" s="746" t="s">
        <v>272</v>
      </c>
      <c r="C17" s="756"/>
      <c r="D17" s="756"/>
      <c r="E17" s="638"/>
      <c r="F17" s="756"/>
      <c r="G17" s="747"/>
      <c r="H17" s="748"/>
      <c r="I17" s="755"/>
      <c r="J17" s="756"/>
      <c r="K17" s="749"/>
      <c r="L17" s="756"/>
      <c r="M17" s="755"/>
      <c r="N17" s="750" t="str">
        <f t="shared" si="0"/>
        <v xml:space="preserve"> </v>
      </c>
      <c r="O17" s="757"/>
      <c r="P17" s="757"/>
      <c r="Q17" s="757"/>
      <c r="R17" s="757"/>
      <c r="S17" s="757"/>
      <c r="T17" s="757"/>
      <c r="U17" s="752" t="str">
        <f t="shared" si="1"/>
        <v xml:space="preserve"> </v>
      </c>
      <c r="V17" s="753" t="str">
        <f t="shared" si="2"/>
        <v xml:space="preserve"> </v>
      </c>
      <c r="W17" s="753" t="str">
        <f t="shared" si="2"/>
        <v xml:space="preserve"> </v>
      </c>
      <c r="X17" s="753" t="str">
        <f t="shared" si="3"/>
        <v xml:space="preserve"> </v>
      </c>
      <c r="Y17" s="753" t="str">
        <f t="shared" si="4"/>
        <v xml:space="preserve"> </v>
      </c>
    </row>
    <row r="18" spans="1:25" x14ac:dyDescent="0.25">
      <c r="A18" s="756"/>
      <c r="B18" s="746" t="s">
        <v>272</v>
      </c>
      <c r="C18" s="756"/>
      <c r="D18" s="756"/>
      <c r="E18" s="638"/>
      <c r="F18" s="756"/>
      <c r="G18" s="747"/>
      <c r="H18" s="748"/>
      <c r="I18" s="755"/>
      <c r="J18" s="756"/>
      <c r="K18" s="749"/>
      <c r="L18" s="756"/>
      <c r="M18" s="755"/>
      <c r="N18" s="750" t="str">
        <f t="shared" si="0"/>
        <v xml:space="preserve"> </v>
      </c>
      <c r="O18" s="757"/>
      <c r="P18" s="757"/>
      <c r="Q18" s="757"/>
      <c r="R18" s="757"/>
      <c r="S18" s="757"/>
      <c r="T18" s="757"/>
      <c r="U18" s="752" t="str">
        <f t="shared" si="1"/>
        <v xml:space="preserve"> </v>
      </c>
      <c r="V18" s="753" t="str">
        <f t="shared" si="2"/>
        <v xml:space="preserve"> </v>
      </c>
      <c r="W18" s="753" t="str">
        <f t="shared" si="2"/>
        <v xml:space="preserve"> </v>
      </c>
      <c r="X18" s="753" t="str">
        <f t="shared" si="3"/>
        <v xml:space="preserve"> </v>
      </c>
      <c r="Y18" s="753" t="str">
        <f t="shared" si="4"/>
        <v xml:space="preserve"> </v>
      </c>
    </row>
    <row r="19" spans="1:25" x14ac:dyDescent="0.25">
      <c r="A19" s="756"/>
      <c r="B19" s="746" t="s">
        <v>272</v>
      </c>
      <c r="C19" s="756"/>
      <c r="D19" s="756"/>
      <c r="E19" s="638"/>
      <c r="F19" s="756"/>
      <c r="G19" s="747"/>
      <c r="H19" s="748"/>
      <c r="I19" s="755"/>
      <c r="J19" s="756"/>
      <c r="K19" s="749"/>
      <c r="L19" s="755"/>
      <c r="M19" s="755"/>
      <c r="N19" s="750" t="str">
        <f t="shared" si="0"/>
        <v xml:space="preserve"> </v>
      </c>
      <c r="O19" s="757"/>
      <c r="P19" s="757"/>
      <c r="Q19" s="757"/>
      <c r="R19" s="757"/>
      <c r="S19" s="757"/>
      <c r="T19" s="757"/>
      <c r="U19" s="752" t="str">
        <f t="shared" si="1"/>
        <v xml:space="preserve"> </v>
      </c>
      <c r="V19" s="753" t="str">
        <f t="shared" si="2"/>
        <v xml:space="preserve"> </v>
      </c>
      <c r="W19" s="753" t="str">
        <f t="shared" si="2"/>
        <v xml:space="preserve"> </v>
      </c>
      <c r="X19" s="753" t="str">
        <f t="shared" si="3"/>
        <v xml:space="preserve"> </v>
      </c>
      <c r="Y19" s="753" t="str">
        <f t="shared" si="4"/>
        <v xml:space="preserve"> </v>
      </c>
    </row>
    <row r="20" spans="1:25" x14ac:dyDescent="0.25">
      <c r="A20" s="756"/>
      <c r="B20" s="746" t="s">
        <v>272</v>
      </c>
      <c r="C20" s="756"/>
      <c r="D20" s="756"/>
      <c r="E20" s="638"/>
      <c r="F20" s="756"/>
      <c r="G20" s="747"/>
      <c r="H20" s="748"/>
      <c r="I20" s="755"/>
      <c r="J20" s="756"/>
      <c r="K20" s="749"/>
      <c r="L20" s="756"/>
      <c r="M20" s="755"/>
      <c r="N20" s="750" t="str">
        <f t="shared" si="0"/>
        <v xml:space="preserve"> </v>
      </c>
      <c r="O20" s="757"/>
      <c r="P20" s="757"/>
      <c r="Q20" s="757"/>
      <c r="R20" s="757"/>
      <c r="S20" s="757"/>
      <c r="T20" s="757"/>
      <c r="U20" s="752" t="str">
        <f t="shared" si="1"/>
        <v xml:space="preserve"> </v>
      </c>
      <c r="V20" s="753" t="str">
        <f t="shared" si="2"/>
        <v xml:space="preserve"> </v>
      </c>
      <c r="W20" s="753" t="str">
        <f t="shared" si="2"/>
        <v xml:space="preserve"> </v>
      </c>
      <c r="X20" s="753" t="str">
        <f t="shared" si="3"/>
        <v xml:space="preserve"> </v>
      </c>
      <c r="Y20" s="753" t="str">
        <f t="shared" si="4"/>
        <v xml:space="preserve"> </v>
      </c>
    </row>
    <row r="21" spans="1:25" x14ac:dyDescent="0.25">
      <c r="A21" s="756"/>
      <c r="B21" s="746" t="s">
        <v>272</v>
      </c>
      <c r="C21" s="756"/>
      <c r="D21" s="756"/>
      <c r="E21" s="638"/>
      <c r="F21" s="756"/>
      <c r="G21" s="747"/>
      <c r="H21" s="748"/>
      <c r="I21" s="755"/>
      <c r="J21" s="756"/>
      <c r="K21" s="749"/>
      <c r="L21" s="756"/>
      <c r="M21" s="755"/>
      <c r="N21" s="750" t="str">
        <f t="shared" si="0"/>
        <v xml:space="preserve"> </v>
      </c>
      <c r="O21" s="757"/>
      <c r="P21" s="757"/>
      <c r="Q21" s="757"/>
      <c r="R21" s="757"/>
      <c r="S21" s="757"/>
      <c r="T21" s="757"/>
      <c r="U21" s="752" t="str">
        <f t="shared" si="1"/>
        <v xml:space="preserve"> </v>
      </c>
      <c r="V21" s="753" t="str">
        <f t="shared" si="2"/>
        <v xml:space="preserve"> </v>
      </c>
      <c r="W21" s="753" t="str">
        <f t="shared" si="2"/>
        <v xml:space="preserve"> </v>
      </c>
      <c r="X21" s="753" t="str">
        <f t="shared" si="3"/>
        <v xml:space="preserve"> </v>
      </c>
      <c r="Y21" s="753" t="str">
        <f t="shared" si="4"/>
        <v xml:space="preserve"> </v>
      </c>
    </row>
    <row r="22" spans="1:25" x14ac:dyDescent="0.25">
      <c r="A22" s="756"/>
      <c r="B22" s="746" t="s">
        <v>272</v>
      </c>
      <c r="C22" s="756"/>
      <c r="D22" s="756"/>
      <c r="E22" s="638"/>
      <c r="F22" s="756"/>
      <c r="G22" s="747"/>
      <c r="H22" s="748"/>
      <c r="I22" s="755"/>
      <c r="J22" s="756"/>
      <c r="K22" s="749"/>
      <c r="L22" s="755"/>
      <c r="M22" s="755"/>
      <c r="N22" s="750" t="str">
        <f t="shared" si="0"/>
        <v xml:space="preserve"> </v>
      </c>
      <c r="O22" s="757"/>
      <c r="P22" s="757"/>
      <c r="Q22" s="757"/>
      <c r="R22" s="757"/>
      <c r="S22" s="757"/>
      <c r="T22" s="757"/>
      <c r="U22" s="752" t="str">
        <f t="shared" si="1"/>
        <v xml:space="preserve"> </v>
      </c>
      <c r="V22" s="753" t="str">
        <f t="shared" si="2"/>
        <v xml:space="preserve"> </v>
      </c>
      <c r="W22" s="753" t="str">
        <f t="shared" si="2"/>
        <v xml:space="preserve"> </v>
      </c>
      <c r="X22" s="753" t="str">
        <f t="shared" si="3"/>
        <v xml:space="preserve"> </v>
      </c>
      <c r="Y22" s="753" t="str">
        <f t="shared" si="4"/>
        <v xml:space="preserve"> </v>
      </c>
    </row>
    <row r="23" spans="1:25" x14ac:dyDescent="0.25">
      <c r="A23" s="756"/>
      <c r="B23" s="746" t="s">
        <v>272</v>
      </c>
      <c r="C23" s="756"/>
      <c r="D23" s="756"/>
      <c r="E23" s="638"/>
      <c r="F23" s="756"/>
      <c r="G23" s="747"/>
      <c r="H23" s="748"/>
      <c r="I23" s="755"/>
      <c r="J23" s="756"/>
      <c r="K23" s="749"/>
      <c r="L23" s="756"/>
      <c r="M23" s="755"/>
      <c r="N23" s="750" t="str">
        <f t="shared" si="0"/>
        <v xml:space="preserve"> </v>
      </c>
      <c r="O23" s="757"/>
      <c r="P23" s="757"/>
      <c r="Q23" s="757"/>
      <c r="R23" s="757"/>
      <c r="S23" s="757"/>
      <c r="T23" s="757"/>
      <c r="U23" s="752" t="str">
        <f t="shared" si="1"/>
        <v xml:space="preserve"> </v>
      </c>
      <c r="V23" s="753" t="str">
        <f t="shared" si="2"/>
        <v xml:space="preserve"> </v>
      </c>
      <c r="W23" s="753" t="str">
        <f t="shared" si="2"/>
        <v xml:space="preserve"> </v>
      </c>
      <c r="X23" s="753" t="str">
        <f t="shared" si="3"/>
        <v xml:space="preserve"> </v>
      </c>
      <c r="Y23" s="753" t="str">
        <f t="shared" si="4"/>
        <v xml:space="preserve"> </v>
      </c>
    </row>
    <row r="24" spans="1:25" x14ac:dyDescent="0.25">
      <c r="A24" s="756"/>
      <c r="B24" s="746" t="s">
        <v>272</v>
      </c>
      <c r="C24" s="756"/>
      <c r="D24" s="756"/>
      <c r="E24" s="638"/>
      <c r="F24" s="756"/>
      <c r="G24" s="747"/>
      <c r="H24" s="748"/>
      <c r="I24" s="755"/>
      <c r="J24" s="756"/>
      <c r="K24" s="749"/>
      <c r="L24" s="756"/>
      <c r="M24" s="755"/>
      <c r="N24" s="750" t="str">
        <f t="shared" si="0"/>
        <v xml:space="preserve"> </v>
      </c>
      <c r="O24" s="757"/>
      <c r="P24" s="757"/>
      <c r="Q24" s="757"/>
      <c r="R24" s="757"/>
      <c r="S24" s="757"/>
      <c r="T24" s="757"/>
      <c r="U24" s="752" t="str">
        <f t="shared" si="1"/>
        <v xml:space="preserve"> </v>
      </c>
      <c r="V24" s="753" t="str">
        <f t="shared" si="2"/>
        <v xml:space="preserve"> </v>
      </c>
      <c r="W24" s="753" t="str">
        <f t="shared" si="2"/>
        <v xml:space="preserve"> </v>
      </c>
      <c r="X24" s="753" t="str">
        <f t="shared" si="3"/>
        <v xml:space="preserve"> </v>
      </c>
      <c r="Y24" s="753" t="str">
        <f t="shared" si="4"/>
        <v xml:space="preserve"> </v>
      </c>
    </row>
    <row r="25" spans="1:25" x14ac:dyDescent="0.25">
      <c r="A25" s="756"/>
      <c r="B25" s="746" t="s">
        <v>272</v>
      </c>
      <c r="C25" s="756"/>
      <c r="D25" s="756"/>
      <c r="E25" s="638"/>
      <c r="F25" s="756"/>
      <c r="G25" s="747"/>
      <c r="H25" s="748"/>
      <c r="I25" s="755"/>
      <c r="J25" s="756"/>
      <c r="K25" s="749"/>
      <c r="L25" s="755"/>
      <c r="M25" s="755"/>
      <c r="N25" s="750" t="str">
        <f t="shared" si="0"/>
        <v xml:space="preserve"> </v>
      </c>
      <c r="O25" s="757"/>
      <c r="P25" s="757"/>
      <c r="Q25" s="757"/>
      <c r="R25" s="757"/>
      <c r="S25" s="757"/>
      <c r="T25" s="757"/>
      <c r="U25" s="752" t="str">
        <f t="shared" si="1"/>
        <v xml:space="preserve"> </v>
      </c>
      <c r="V25" s="753" t="str">
        <f t="shared" si="2"/>
        <v xml:space="preserve"> </v>
      </c>
      <c r="W25" s="753" t="str">
        <f t="shared" si="2"/>
        <v xml:space="preserve"> </v>
      </c>
      <c r="X25" s="753" t="str">
        <f t="shared" si="3"/>
        <v xml:space="preserve"> </v>
      </c>
      <c r="Y25" s="753" t="str">
        <f t="shared" si="4"/>
        <v xml:space="preserve"> </v>
      </c>
    </row>
    <row r="26" spans="1:25" x14ac:dyDescent="0.25">
      <c r="A26" s="756"/>
      <c r="B26" s="746" t="s">
        <v>272</v>
      </c>
      <c r="C26" s="756"/>
      <c r="D26" s="756"/>
      <c r="E26" s="638"/>
      <c r="F26" s="756"/>
      <c r="G26" s="747"/>
      <c r="H26" s="748"/>
      <c r="I26" s="755"/>
      <c r="J26" s="756"/>
      <c r="K26" s="749"/>
      <c r="L26" s="756"/>
      <c r="M26" s="755"/>
      <c r="N26" s="750" t="str">
        <f t="shared" si="0"/>
        <v xml:space="preserve"> </v>
      </c>
      <c r="O26" s="757"/>
      <c r="P26" s="757"/>
      <c r="Q26" s="757"/>
      <c r="R26" s="757"/>
      <c r="S26" s="757"/>
      <c r="T26" s="757"/>
      <c r="U26" s="752" t="str">
        <f t="shared" si="1"/>
        <v xml:space="preserve"> </v>
      </c>
      <c r="V26" s="753" t="str">
        <f t="shared" si="2"/>
        <v xml:space="preserve"> </v>
      </c>
      <c r="W26" s="753" t="str">
        <f t="shared" si="2"/>
        <v xml:space="preserve"> </v>
      </c>
      <c r="X26" s="753" t="str">
        <f t="shared" si="3"/>
        <v xml:space="preserve"> </v>
      </c>
      <c r="Y26" s="753" t="str">
        <f t="shared" si="4"/>
        <v xml:space="preserve"> </v>
      </c>
    </row>
    <row r="27" spans="1:25" x14ac:dyDescent="0.25">
      <c r="A27" s="756"/>
      <c r="B27" s="746" t="s">
        <v>272</v>
      </c>
      <c r="C27" s="756"/>
      <c r="D27" s="756"/>
      <c r="E27" s="638"/>
      <c r="F27" s="756"/>
      <c r="G27" s="747"/>
      <c r="H27" s="748"/>
      <c r="I27" s="755"/>
      <c r="J27" s="756"/>
      <c r="K27" s="749"/>
      <c r="L27" s="756"/>
      <c r="M27" s="755"/>
      <c r="N27" s="750" t="str">
        <f t="shared" si="0"/>
        <v xml:space="preserve"> </v>
      </c>
      <c r="O27" s="757"/>
      <c r="P27" s="757"/>
      <c r="Q27" s="757"/>
      <c r="R27" s="757"/>
      <c r="S27" s="757"/>
      <c r="T27" s="757"/>
      <c r="U27" s="752" t="str">
        <f t="shared" si="1"/>
        <v xml:space="preserve"> </v>
      </c>
      <c r="V27" s="753" t="str">
        <f t="shared" si="2"/>
        <v xml:space="preserve"> </v>
      </c>
      <c r="W27" s="753" t="str">
        <f t="shared" si="2"/>
        <v xml:space="preserve"> </v>
      </c>
      <c r="X27" s="753" t="str">
        <f t="shared" si="3"/>
        <v xml:space="preserve"> </v>
      </c>
      <c r="Y27" s="753" t="str">
        <f t="shared" si="4"/>
        <v xml:space="preserve"> </v>
      </c>
    </row>
    <row r="28" spans="1:25" x14ac:dyDescent="0.25">
      <c r="A28" s="756"/>
      <c r="B28" s="746" t="s">
        <v>272</v>
      </c>
      <c r="C28" s="756"/>
      <c r="D28" s="756"/>
      <c r="E28" s="638"/>
      <c r="F28" s="756"/>
      <c r="G28" s="747"/>
      <c r="H28" s="748"/>
      <c r="I28" s="755"/>
      <c r="J28" s="756"/>
      <c r="K28" s="749"/>
      <c r="L28" s="755"/>
      <c r="M28" s="755"/>
      <c r="N28" s="750" t="str">
        <f t="shared" si="0"/>
        <v xml:space="preserve"> </v>
      </c>
      <c r="O28" s="757"/>
      <c r="P28" s="757"/>
      <c r="Q28" s="757"/>
      <c r="R28" s="757"/>
      <c r="S28" s="757"/>
      <c r="T28" s="757"/>
      <c r="U28" s="752" t="str">
        <f t="shared" si="1"/>
        <v xml:space="preserve"> </v>
      </c>
      <c r="V28" s="753" t="str">
        <f t="shared" si="2"/>
        <v xml:space="preserve"> </v>
      </c>
      <c r="W28" s="753" t="str">
        <f t="shared" si="2"/>
        <v xml:space="preserve"> </v>
      </c>
      <c r="X28" s="753" t="str">
        <f t="shared" si="3"/>
        <v xml:space="preserve"> </v>
      </c>
      <c r="Y28" s="753" t="str">
        <f t="shared" si="4"/>
        <v xml:space="preserve"> </v>
      </c>
    </row>
    <row r="29" spans="1:25" x14ac:dyDescent="0.25">
      <c r="A29" s="756"/>
      <c r="B29" s="746" t="s">
        <v>272</v>
      </c>
      <c r="C29" s="756"/>
      <c r="D29" s="756"/>
      <c r="E29" s="638"/>
      <c r="F29" s="756"/>
      <c r="G29" s="747"/>
      <c r="H29" s="748"/>
      <c r="I29" s="755"/>
      <c r="J29" s="756"/>
      <c r="K29" s="749"/>
      <c r="L29" s="756"/>
      <c r="M29" s="755"/>
      <c r="N29" s="750" t="str">
        <f t="shared" si="0"/>
        <v xml:space="preserve"> </v>
      </c>
      <c r="O29" s="757"/>
      <c r="P29" s="757"/>
      <c r="Q29" s="757"/>
      <c r="R29" s="757"/>
      <c r="S29" s="757"/>
      <c r="T29" s="757"/>
      <c r="U29" s="752" t="str">
        <f t="shared" si="1"/>
        <v xml:space="preserve"> </v>
      </c>
      <c r="V29" s="753" t="str">
        <f t="shared" si="2"/>
        <v xml:space="preserve"> </v>
      </c>
      <c r="W29" s="753" t="str">
        <f t="shared" si="2"/>
        <v xml:space="preserve"> </v>
      </c>
      <c r="X29" s="753" t="str">
        <f t="shared" si="3"/>
        <v xml:space="preserve"> </v>
      </c>
      <c r="Y29" s="753" t="str">
        <f t="shared" si="4"/>
        <v xml:space="preserve"> </v>
      </c>
    </row>
    <row r="30" spans="1:25" x14ac:dyDescent="0.25">
      <c r="A30" s="756"/>
      <c r="B30" s="746" t="s">
        <v>272</v>
      </c>
      <c r="C30" s="756"/>
      <c r="D30" s="756"/>
      <c r="E30" s="638"/>
      <c r="F30" s="756"/>
      <c r="G30" s="747"/>
      <c r="H30" s="748"/>
      <c r="I30" s="755"/>
      <c r="J30" s="756"/>
      <c r="K30" s="749"/>
      <c r="L30" s="756"/>
      <c r="M30" s="755"/>
      <c r="N30" s="750" t="str">
        <f t="shared" si="0"/>
        <v xml:space="preserve"> </v>
      </c>
      <c r="O30" s="757"/>
      <c r="P30" s="757"/>
      <c r="Q30" s="757"/>
      <c r="R30" s="757"/>
      <c r="S30" s="757"/>
      <c r="T30" s="757"/>
      <c r="U30" s="752" t="str">
        <f t="shared" si="1"/>
        <v xml:space="preserve"> </v>
      </c>
      <c r="V30" s="753" t="str">
        <f t="shared" si="2"/>
        <v xml:space="preserve"> </v>
      </c>
      <c r="W30" s="753" t="str">
        <f t="shared" si="2"/>
        <v xml:space="preserve"> </v>
      </c>
      <c r="X30" s="753" t="str">
        <f t="shared" si="3"/>
        <v xml:space="preserve"> </v>
      </c>
      <c r="Y30" s="753" t="str">
        <f t="shared" si="4"/>
        <v xml:space="preserve"> </v>
      </c>
    </row>
    <row r="31" spans="1:25" x14ac:dyDescent="0.25">
      <c r="A31" s="756"/>
      <c r="B31" s="746" t="s">
        <v>272</v>
      </c>
      <c r="C31" s="756"/>
      <c r="D31" s="756"/>
      <c r="E31" s="638"/>
      <c r="F31" s="756"/>
      <c r="G31" s="747"/>
      <c r="H31" s="748"/>
      <c r="I31" s="755"/>
      <c r="J31" s="756"/>
      <c r="K31" s="749"/>
      <c r="L31" s="755"/>
      <c r="M31" s="755"/>
      <c r="N31" s="750" t="str">
        <f t="shared" si="0"/>
        <v xml:space="preserve"> </v>
      </c>
      <c r="O31" s="757"/>
      <c r="P31" s="757"/>
      <c r="Q31" s="757"/>
      <c r="R31" s="757"/>
      <c r="S31" s="757"/>
      <c r="T31" s="757"/>
      <c r="U31" s="752" t="str">
        <f t="shared" si="1"/>
        <v xml:space="preserve"> </v>
      </c>
      <c r="V31" s="753" t="str">
        <f t="shared" si="2"/>
        <v xml:space="preserve"> </v>
      </c>
      <c r="W31" s="753" t="str">
        <f t="shared" si="2"/>
        <v xml:space="preserve"> </v>
      </c>
      <c r="X31" s="753" t="str">
        <f t="shared" si="3"/>
        <v xml:space="preserve"> </v>
      </c>
      <c r="Y31" s="753" t="str">
        <f t="shared" si="4"/>
        <v xml:space="preserve"> </v>
      </c>
    </row>
    <row r="32" spans="1:25" x14ac:dyDescent="0.25">
      <c r="A32" s="756"/>
      <c r="B32" s="746" t="s">
        <v>272</v>
      </c>
      <c r="C32" s="756"/>
      <c r="D32" s="756"/>
      <c r="E32" s="638"/>
      <c r="F32" s="756"/>
      <c r="G32" s="747"/>
      <c r="H32" s="748"/>
      <c r="I32" s="755"/>
      <c r="J32" s="756"/>
      <c r="K32" s="749"/>
      <c r="L32" s="756"/>
      <c r="M32" s="755"/>
      <c r="N32" s="750" t="str">
        <f t="shared" si="0"/>
        <v xml:space="preserve"> </v>
      </c>
      <c r="O32" s="757"/>
      <c r="P32" s="757"/>
      <c r="Q32" s="757"/>
      <c r="R32" s="757"/>
      <c r="S32" s="757"/>
      <c r="T32" s="757"/>
      <c r="U32" s="752" t="str">
        <f t="shared" si="1"/>
        <v xml:space="preserve"> </v>
      </c>
      <c r="V32" s="753" t="str">
        <f t="shared" si="2"/>
        <v xml:space="preserve"> </v>
      </c>
      <c r="W32" s="753" t="str">
        <f t="shared" si="2"/>
        <v xml:space="preserve"> </v>
      </c>
      <c r="X32" s="753" t="str">
        <f t="shared" si="3"/>
        <v xml:space="preserve"> </v>
      </c>
      <c r="Y32" s="753" t="str">
        <f t="shared" si="4"/>
        <v xml:space="preserve"> </v>
      </c>
    </row>
    <row r="33" spans="1:25" x14ac:dyDescent="0.25">
      <c r="A33" s="756"/>
      <c r="B33" s="746" t="s">
        <v>272</v>
      </c>
      <c r="C33" s="756"/>
      <c r="D33" s="756"/>
      <c r="E33" s="638"/>
      <c r="F33" s="756"/>
      <c r="G33" s="747"/>
      <c r="H33" s="748"/>
      <c r="I33" s="755"/>
      <c r="J33" s="756"/>
      <c r="K33" s="749"/>
      <c r="L33" s="756"/>
      <c r="M33" s="755"/>
      <c r="N33" s="750" t="str">
        <f t="shared" si="0"/>
        <v xml:space="preserve"> </v>
      </c>
      <c r="O33" s="757"/>
      <c r="P33" s="757"/>
      <c r="Q33" s="757"/>
      <c r="R33" s="757"/>
      <c r="S33" s="757"/>
      <c r="T33" s="757"/>
      <c r="U33" s="752" t="str">
        <f t="shared" si="1"/>
        <v xml:space="preserve"> </v>
      </c>
      <c r="V33" s="753" t="str">
        <f t="shared" si="2"/>
        <v xml:space="preserve"> </v>
      </c>
      <c r="W33" s="753" t="str">
        <f t="shared" si="2"/>
        <v xml:space="preserve"> </v>
      </c>
      <c r="X33" s="753" t="str">
        <f t="shared" si="3"/>
        <v xml:space="preserve"> </v>
      </c>
      <c r="Y33" s="753" t="str">
        <f t="shared" si="4"/>
        <v xml:space="preserve"> </v>
      </c>
    </row>
    <row r="34" spans="1:25" x14ac:dyDescent="0.25">
      <c r="A34" s="756"/>
      <c r="B34" s="746" t="s">
        <v>272</v>
      </c>
      <c r="C34" s="756"/>
      <c r="D34" s="756"/>
      <c r="E34" s="638"/>
      <c r="F34" s="756"/>
      <c r="G34" s="747"/>
      <c r="H34" s="748"/>
      <c r="I34" s="755"/>
      <c r="J34" s="756"/>
      <c r="K34" s="749"/>
      <c r="L34" s="755"/>
      <c r="M34" s="755"/>
      <c r="N34" s="750" t="str">
        <f t="shared" si="0"/>
        <v xml:space="preserve"> </v>
      </c>
      <c r="O34" s="757"/>
      <c r="P34" s="757"/>
      <c r="Q34" s="757"/>
      <c r="R34" s="757"/>
      <c r="S34" s="757"/>
      <c r="T34" s="757"/>
      <c r="U34" s="752" t="str">
        <f t="shared" si="1"/>
        <v xml:space="preserve"> </v>
      </c>
      <c r="V34" s="753" t="str">
        <f t="shared" si="2"/>
        <v xml:space="preserve"> </v>
      </c>
      <c r="W34" s="753" t="str">
        <f t="shared" si="2"/>
        <v xml:space="preserve"> </v>
      </c>
      <c r="X34" s="753" t="str">
        <f t="shared" si="3"/>
        <v xml:space="preserve"> </v>
      </c>
      <c r="Y34" s="753" t="str">
        <f t="shared" si="4"/>
        <v xml:space="preserve"> </v>
      </c>
    </row>
    <row r="35" spans="1:25" x14ac:dyDescent="0.25">
      <c r="A35" s="756"/>
      <c r="B35" s="746" t="s">
        <v>272</v>
      </c>
      <c r="C35" s="756"/>
      <c r="D35" s="756"/>
      <c r="E35" s="638"/>
      <c r="F35" s="756"/>
      <c r="G35" s="747"/>
      <c r="H35" s="748"/>
      <c r="I35" s="755"/>
      <c r="J35" s="756"/>
      <c r="K35" s="749"/>
      <c r="L35" s="756"/>
      <c r="M35" s="755"/>
      <c r="N35" s="750" t="str">
        <f t="shared" si="0"/>
        <v xml:space="preserve"> </v>
      </c>
      <c r="O35" s="757"/>
      <c r="P35" s="757"/>
      <c r="Q35" s="757"/>
      <c r="R35" s="757"/>
      <c r="S35" s="757"/>
      <c r="T35" s="757"/>
      <c r="U35" s="752" t="str">
        <f t="shared" si="1"/>
        <v xml:space="preserve"> </v>
      </c>
      <c r="V35" s="753" t="str">
        <f t="shared" si="2"/>
        <v xml:space="preserve"> </v>
      </c>
      <c r="W35" s="753" t="str">
        <f t="shared" si="2"/>
        <v xml:space="preserve"> </v>
      </c>
      <c r="X35" s="753" t="str">
        <f t="shared" si="3"/>
        <v xml:space="preserve"> </v>
      </c>
      <c r="Y35" s="753" t="str">
        <f t="shared" si="4"/>
        <v xml:space="preserve"> </v>
      </c>
    </row>
    <row r="36" spans="1:25" x14ac:dyDescent="0.25">
      <c r="A36" s="756"/>
      <c r="B36" s="746" t="s">
        <v>272</v>
      </c>
      <c r="C36" s="756"/>
      <c r="D36" s="756"/>
      <c r="E36" s="638"/>
      <c r="F36" s="756"/>
      <c r="G36" s="747"/>
      <c r="H36" s="748"/>
      <c r="I36" s="755"/>
      <c r="J36" s="756"/>
      <c r="K36" s="749"/>
      <c r="L36" s="756"/>
      <c r="M36" s="755"/>
      <c r="N36" s="750" t="str">
        <f t="shared" si="0"/>
        <v xml:space="preserve"> </v>
      </c>
      <c r="O36" s="757"/>
      <c r="P36" s="757"/>
      <c r="Q36" s="757"/>
      <c r="R36" s="757"/>
      <c r="S36" s="757"/>
      <c r="T36" s="757"/>
      <c r="U36" s="752" t="str">
        <f t="shared" si="1"/>
        <v xml:space="preserve"> </v>
      </c>
      <c r="V36" s="753" t="str">
        <f t="shared" si="2"/>
        <v xml:space="preserve"> </v>
      </c>
      <c r="W36" s="753" t="str">
        <f t="shared" si="2"/>
        <v xml:space="preserve"> </v>
      </c>
      <c r="X36" s="753" t="str">
        <f t="shared" si="3"/>
        <v xml:space="preserve"> </v>
      </c>
      <c r="Y36" s="753" t="str">
        <f t="shared" si="4"/>
        <v xml:space="preserve"> </v>
      </c>
    </row>
    <row r="37" spans="1:25" x14ac:dyDescent="0.25">
      <c r="A37" s="756"/>
      <c r="B37" s="746" t="s">
        <v>272</v>
      </c>
      <c r="C37" s="756"/>
      <c r="D37" s="756"/>
      <c r="E37" s="638"/>
      <c r="F37" s="756"/>
      <c r="G37" s="747"/>
      <c r="H37" s="748"/>
      <c r="I37" s="755"/>
      <c r="J37" s="756"/>
      <c r="K37" s="749"/>
      <c r="L37" s="755"/>
      <c r="M37" s="755"/>
      <c r="N37" s="750" t="str">
        <f t="shared" si="0"/>
        <v xml:space="preserve"> </v>
      </c>
      <c r="O37" s="757"/>
      <c r="P37" s="757"/>
      <c r="Q37" s="757"/>
      <c r="R37" s="757"/>
      <c r="S37" s="757"/>
      <c r="T37" s="757"/>
      <c r="U37" s="752" t="str">
        <f t="shared" si="1"/>
        <v xml:space="preserve"> </v>
      </c>
      <c r="V37" s="753" t="str">
        <f t="shared" si="2"/>
        <v xml:space="preserve"> </v>
      </c>
      <c r="W37" s="753" t="str">
        <f t="shared" si="2"/>
        <v xml:space="preserve"> </v>
      </c>
      <c r="X37" s="753" t="str">
        <f t="shared" si="3"/>
        <v xml:space="preserve"> </v>
      </c>
      <c r="Y37" s="753" t="str">
        <f t="shared" si="4"/>
        <v xml:space="preserve"> </v>
      </c>
    </row>
    <row r="38" spans="1:25" x14ac:dyDescent="0.25">
      <c r="A38" s="756"/>
      <c r="B38" s="746" t="s">
        <v>272</v>
      </c>
      <c r="C38" s="756"/>
      <c r="D38" s="756"/>
      <c r="E38" s="638"/>
      <c r="F38" s="756"/>
      <c r="G38" s="747"/>
      <c r="H38" s="748"/>
      <c r="I38" s="755"/>
      <c r="J38" s="756"/>
      <c r="K38" s="749"/>
      <c r="L38" s="756"/>
      <c r="M38" s="755"/>
      <c r="N38" s="750" t="str">
        <f t="shared" si="0"/>
        <v xml:space="preserve"> </v>
      </c>
      <c r="O38" s="757"/>
      <c r="P38" s="757"/>
      <c r="Q38" s="757"/>
      <c r="R38" s="757"/>
      <c r="S38" s="757"/>
      <c r="T38" s="757"/>
      <c r="U38" s="752" t="str">
        <f t="shared" si="1"/>
        <v xml:space="preserve"> </v>
      </c>
      <c r="V38" s="753" t="str">
        <f t="shared" si="2"/>
        <v xml:space="preserve"> </v>
      </c>
      <c r="W38" s="753" t="str">
        <f t="shared" si="2"/>
        <v xml:space="preserve"> </v>
      </c>
      <c r="X38" s="753" t="str">
        <f t="shared" si="3"/>
        <v xml:space="preserve"> </v>
      </c>
      <c r="Y38" s="753" t="str">
        <f t="shared" si="4"/>
        <v xml:space="preserve"> </v>
      </c>
    </row>
    <row r="39" spans="1:25" x14ac:dyDescent="0.25">
      <c r="A39" s="756"/>
      <c r="B39" s="746" t="s">
        <v>272</v>
      </c>
      <c r="C39" s="756"/>
      <c r="D39" s="756"/>
      <c r="E39" s="638"/>
      <c r="F39" s="756"/>
      <c r="G39" s="747"/>
      <c r="H39" s="748"/>
      <c r="I39" s="755"/>
      <c r="J39" s="756"/>
      <c r="K39" s="749"/>
      <c r="L39" s="756"/>
      <c r="M39" s="755"/>
      <c r="N39" s="750" t="str">
        <f t="shared" si="0"/>
        <v xml:space="preserve"> </v>
      </c>
      <c r="O39" s="757"/>
      <c r="P39" s="757"/>
      <c r="Q39" s="757"/>
      <c r="R39" s="757"/>
      <c r="S39" s="757"/>
      <c r="T39" s="757"/>
      <c r="U39" s="752" t="str">
        <f t="shared" si="1"/>
        <v xml:space="preserve"> </v>
      </c>
      <c r="V39" s="753" t="str">
        <f t="shared" si="2"/>
        <v xml:space="preserve"> </v>
      </c>
      <c r="W39" s="753" t="str">
        <f t="shared" si="2"/>
        <v xml:space="preserve"> </v>
      </c>
      <c r="X39" s="753" t="str">
        <f t="shared" si="3"/>
        <v xml:space="preserve"> </v>
      </c>
      <c r="Y39" s="753" t="str">
        <f t="shared" si="4"/>
        <v xml:space="preserve"> </v>
      </c>
    </row>
    <row r="40" spans="1:25" x14ac:dyDescent="0.25">
      <c r="A40" s="756"/>
      <c r="B40" s="746" t="s">
        <v>272</v>
      </c>
      <c r="C40" s="756"/>
      <c r="D40" s="756"/>
      <c r="E40" s="638"/>
      <c r="F40" s="756"/>
      <c r="G40" s="747"/>
      <c r="H40" s="748"/>
      <c r="I40" s="755"/>
      <c r="J40" s="756"/>
      <c r="K40" s="749"/>
      <c r="L40" s="755"/>
      <c r="M40" s="755"/>
      <c r="N40" s="750" t="str">
        <f t="shared" si="0"/>
        <v xml:space="preserve"> </v>
      </c>
      <c r="O40" s="757"/>
      <c r="P40" s="757"/>
      <c r="Q40" s="757"/>
      <c r="R40" s="757"/>
      <c r="S40" s="757"/>
      <c r="T40" s="757"/>
      <c r="U40" s="752" t="str">
        <f t="shared" si="1"/>
        <v xml:space="preserve"> </v>
      </c>
      <c r="V40" s="753" t="str">
        <f t="shared" si="2"/>
        <v xml:space="preserve"> </v>
      </c>
      <c r="W40" s="753" t="str">
        <f t="shared" si="2"/>
        <v xml:space="preserve"> </v>
      </c>
      <c r="X40" s="753" t="str">
        <f t="shared" si="3"/>
        <v xml:space="preserve"> </v>
      </c>
      <c r="Y40" s="753" t="str">
        <f t="shared" si="4"/>
        <v xml:space="preserve"> </v>
      </c>
    </row>
    <row r="41" spans="1:25" x14ac:dyDescent="0.25">
      <c r="A41" s="756"/>
      <c r="B41" s="746" t="s">
        <v>272</v>
      </c>
      <c r="C41" s="756"/>
      <c r="D41" s="756"/>
      <c r="E41" s="638"/>
      <c r="F41" s="756"/>
      <c r="G41" s="747"/>
      <c r="H41" s="748"/>
      <c r="I41" s="755"/>
      <c r="J41" s="756"/>
      <c r="K41" s="749"/>
      <c r="L41" s="756"/>
      <c r="M41" s="755"/>
      <c r="N41" s="750" t="str">
        <f t="shared" si="0"/>
        <v xml:space="preserve"> </v>
      </c>
      <c r="O41" s="757"/>
      <c r="P41" s="757"/>
      <c r="Q41" s="757"/>
      <c r="R41" s="757"/>
      <c r="S41" s="757"/>
      <c r="T41" s="757"/>
      <c r="U41" s="752" t="str">
        <f t="shared" si="1"/>
        <v xml:space="preserve"> </v>
      </c>
      <c r="V41" s="753" t="str">
        <f t="shared" si="2"/>
        <v xml:space="preserve"> </v>
      </c>
      <c r="W41" s="753" t="str">
        <f t="shared" si="2"/>
        <v xml:space="preserve"> </v>
      </c>
      <c r="X41" s="753" t="str">
        <f t="shared" si="3"/>
        <v xml:space="preserve"> </v>
      </c>
      <c r="Y41" s="753" t="str">
        <f t="shared" si="4"/>
        <v xml:space="preserve"> </v>
      </c>
    </row>
    <row r="42" spans="1:25" x14ac:dyDescent="0.25">
      <c r="A42" s="756"/>
      <c r="B42" s="746" t="s">
        <v>272</v>
      </c>
      <c r="C42" s="756"/>
      <c r="D42" s="756"/>
      <c r="E42" s="638"/>
      <c r="F42" s="756"/>
      <c r="G42" s="747"/>
      <c r="H42" s="748"/>
      <c r="I42" s="755"/>
      <c r="J42" s="756"/>
      <c r="K42" s="749"/>
      <c r="L42" s="756"/>
      <c r="M42" s="755"/>
      <c r="N42" s="750" t="str">
        <f t="shared" si="0"/>
        <v xml:space="preserve"> </v>
      </c>
      <c r="O42" s="757"/>
      <c r="P42" s="757"/>
      <c r="Q42" s="757"/>
      <c r="R42" s="757"/>
      <c r="S42" s="757"/>
      <c r="T42" s="757"/>
      <c r="U42" s="752" t="str">
        <f t="shared" si="1"/>
        <v xml:space="preserve"> </v>
      </c>
      <c r="V42" s="753" t="str">
        <f t="shared" si="2"/>
        <v xml:space="preserve"> </v>
      </c>
      <c r="W42" s="753" t="str">
        <f t="shared" si="2"/>
        <v xml:space="preserve"> </v>
      </c>
      <c r="X42" s="753" t="str">
        <f t="shared" si="3"/>
        <v xml:space="preserve"> </v>
      </c>
      <c r="Y42" s="753" t="str">
        <f t="shared" si="4"/>
        <v xml:space="preserve"> </v>
      </c>
    </row>
    <row r="43" spans="1:25" x14ac:dyDescent="0.25">
      <c r="A43" s="756"/>
      <c r="B43" s="746" t="s">
        <v>272</v>
      </c>
      <c r="C43" s="756"/>
      <c r="D43" s="756"/>
      <c r="E43" s="638"/>
      <c r="F43" s="756"/>
      <c r="G43" s="747"/>
      <c r="H43" s="748"/>
      <c r="I43" s="755"/>
      <c r="J43" s="756"/>
      <c r="K43" s="749"/>
      <c r="L43" s="755"/>
      <c r="M43" s="755"/>
      <c r="N43" s="750" t="str">
        <f t="shared" si="0"/>
        <v xml:space="preserve"> </v>
      </c>
      <c r="O43" s="757"/>
      <c r="P43" s="757"/>
      <c r="Q43" s="757"/>
      <c r="R43" s="757"/>
      <c r="S43" s="757"/>
      <c r="T43" s="757"/>
      <c r="U43" s="752" t="str">
        <f t="shared" si="1"/>
        <v xml:space="preserve"> </v>
      </c>
      <c r="V43" s="753" t="str">
        <f t="shared" si="2"/>
        <v xml:space="preserve"> </v>
      </c>
      <c r="W43" s="753" t="str">
        <f t="shared" si="2"/>
        <v xml:space="preserve"> </v>
      </c>
      <c r="X43" s="753" t="str">
        <f t="shared" si="3"/>
        <v xml:space="preserve"> </v>
      </c>
      <c r="Y43" s="753" t="str">
        <f t="shared" si="4"/>
        <v xml:space="preserve"> </v>
      </c>
    </row>
    <row r="44" spans="1:25" x14ac:dyDescent="0.25">
      <c r="A44" s="756"/>
      <c r="B44" s="746" t="s">
        <v>272</v>
      </c>
      <c r="C44" s="756"/>
      <c r="D44" s="756"/>
      <c r="E44" s="638"/>
      <c r="F44" s="756"/>
      <c r="G44" s="747"/>
      <c r="H44" s="748"/>
      <c r="I44" s="755"/>
      <c r="J44" s="756"/>
      <c r="K44" s="749"/>
      <c r="L44" s="756"/>
      <c r="M44" s="755"/>
      <c r="N44" s="750" t="str">
        <f t="shared" si="0"/>
        <v xml:space="preserve"> </v>
      </c>
      <c r="O44" s="757"/>
      <c r="P44" s="757"/>
      <c r="Q44" s="757"/>
      <c r="R44" s="757"/>
      <c r="S44" s="757"/>
      <c r="T44" s="757"/>
      <c r="U44" s="752" t="str">
        <f t="shared" si="1"/>
        <v xml:space="preserve"> </v>
      </c>
      <c r="V44" s="753" t="str">
        <f t="shared" si="2"/>
        <v xml:space="preserve"> </v>
      </c>
      <c r="W44" s="753" t="str">
        <f t="shared" si="2"/>
        <v xml:space="preserve"> </v>
      </c>
      <c r="X44" s="753" t="str">
        <f t="shared" si="3"/>
        <v xml:space="preserve"> </v>
      </c>
      <c r="Y44" s="753" t="str">
        <f t="shared" si="4"/>
        <v xml:space="preserve"> </v>
      </c>
    </row>
    <row r="45" spans="1:25" x14ac:dyDescent="0.25">
      <c r="A45" s="756"/>
      <c r="B45" s="746" t="s">
        <v>272</v>
      </c>
      <c r="C45" s="756"/>
      <c r="D45" s="756"/>
      <c r="E45" s="638"/>
      <c r="F45" s="756"/>
      <c r="G45" s="747"/>
      <c r="H45" s="748"/>
      <c r="I45" s="755"/>
      <c r="J45" s="756"/>
      <c r="K45" s="749"/>
      <c r="L45" s="756"/>
      <c r="M45" s="755"/>
      <c r="N45" s="750" t="str">
        <f t="shared" si="0"/>
        <v xml:space="preserve"> </v>
      </c>
      <c r="O45" s="757"/>
      <c r="P45" s="757"/>
      <c r="Q45" s="757"/>
      <c r="R45" s="757"/>
      <c r="S45" s="757"/>
      <c r="T45" s="757"/>
      <c r="U45" s="752" t="str">
        <f t="shared" si="1"/>
        <v xml:space="preserve"> </v>
      </c>
      <c r="V45" s="753" t="str">
        <f t="shared" si="2"/>
        <v xml:space="preserve"> </v>
      </c>
      <c r="W45" s="753" t="str">
        <f t="shared" si="2"/>
        <v xml:space="preserve"> </v>
      </c>
      <c r="X45" s="753" t="str">
        <f t="shared" si="3"/>
        <v xml:space="preserve"> </v>
      </c>
      <c r="Y45" s="753" t="str">
        <f t="shared" si="4"/>
        <v xml:space="preserve"> </v>
      </c>
    </row>
    <row r="46" spans="1:25" x14ac:dyDescent="0.25">
      <c r="A46" s="756"/>
      <c r="B46" s="746" t="s">
        <v>272</v>
      </c>
      <c r="C46" s="756"/>
      <c r="D46" s="756"/>
      <c r="E46" s="638"/>
      <c r="F46" s="756"/>
      <c r="G46" s="747"/>
      <c r="H46" s="748"/>
      <c r="I46" s="755"/>
      <c r="J46" s="756"/>
      <c r="K46" s="749"/>
      <c r="L46" s="755"/>
      <c r="M46" s="755"/>
      <c r="N46" s="750" t="str">
        <f t="shared" si="0"/>
        <v xml:space="preserve"> </v>
      </c>
      <c r="O46" s="757"/>
      <c r="P46" s="757"/>
      <c r="Q46" s="757"/>
      <c r="R46" s="757"/>
      <c r="S46" s="757"/>
      <c r="T46" s="757"/>
      <c r="U46" s="752" t="str">
        <f t="shared" si="1"/>
        <v xml:space="preserve"> </v>
      </c>
      <c r="V46" s="753" t="str">
        <f t="shared" si="2"/>
        <v xml:space="preserve"> </v>
      </c>
      <c r="W46" s="753" t="str">
        <f t="shared" si="2"/>
        <v xml:space="preserve"> </v>
      </c>
      <c r="X46" s="753" t="str">
        <f t="shared" si="3"/>
        <v xml:space="preserve"> </v>
      </c>
      <c r="Y46" s="753" t="str">
        <f t="shared" si="4"/>
        <v xml:space="preserve"> </v>
      </c>
    </row>
    <row r="47" spans="1:25" x14ac:dyDescent="0.25">
      <c r="A47" s="756"/>
      <c r="B47" s="746" t="s">
        <v>272</v>
      </c>
      <c r="C47" s="756"/>
      <c r="D47" s="756"/>
      <c r="E47" s="638"/>
      <c r="F47" s="756"/>
      <c r="G47" s="747"/>
      <c r="H47" s="748"/>
      <c r="I47" s="755"/>
      <c r="J47" s="756"/>
      <c r="K47" s="749"/>
      <c r="L47" s="756"/>
      <c r="M47" s="755"/>
      <c r="N47" s="750" t="str">
        <f t="shared" si="0"/>
        <v xml:space="preserve"> </v>
      </c>
      <c r="O47" s="757"/>
      <c r="P47" s="757"/>
      <c r="Q47" s="757"/>
      <c r="R47" s="757"/>
      <c r="S47" s="757"/>
      <c r="T47" s="757"/>
      <c r="U47" s="752" t="str">
        <f t="shared" si="1"/>
        <v xml:space="preserve"> </v>
      </c>
      <c r="V47" s="753" t="str">
        <f t="shared" si="2"/>
        <v xml:space="preserve"> </v>
      </c>
      <c r="W47" s="753" t="str">
        <f t="shared" si="2"/>
        <v xml:space="preserve"> </v>
      </c>
      <c r="X47" s="753" t="str">
        <f t="shared" si="3"/>
        <v xml:space="preserve"> </v>
      </c>
      <c r="Y47" s="753" t="str">
        <f t="shared" si="4"/>
        <v xml:space="preserve"> </v>
      </c>
    </row>
    <row r="48" spans="1:25" x14ac:dyDescent="0.25">
      <c r="A48" s="756"/>
      <c r="B48" s="746" t="s">
        <v>272</v>
      </c>
      <c r="C48" s="756"/>
      <c r="D48" s="756"/>
      <c r="E48" s="638"/>
      <c r="F48" s="756"/>
      <c r="G48" s="747"/>
      <c r="H48" s="748"/>
      <c r="I48" s="755"/>
      <c r="J48" s="756"/>
      <c r="K48" s="749"/>
      <c r="L48" s="756"/>
      <c r="M48" s="755"/>
      <c r="N48" s="750" t="str">
        <f t="shared" si="0"/>
        <v xml:space="preserve"> </v>
      </c>
      <c r="O48" s="757"/>
      <c r="P48" s="757"/>
      <c r="Q48" s="757"/>
      <c r="R48" s="757"/>
      <c r="S48" s="757"/>
      <c r="T48" s="757"/>
      <c r="U48" s="752" t="str">
        <f t="shared" si="1"/>
        <v xml:space="preserve"> </v>
      </c>
      <c r="V48" s="753" t="str">
        <f t="shared" si="2"/>
        <v xml:space="preserve"> </v>
      </c>
      <c r="W48" s="753" t="str">
        <f t="shared" si="2"/>
        <v xml:space="preserve"> </v>
      </c>
      <c r="X48" s="753" t="str">
        <f t="shared" si="3"/>
        <v xml:space="preserve"> </v>
      </c>
      <c r="Y48" s="753" t="str">
        <f t="shared" si="4"/>
        <v xml:space="preserve"> </v>
      </c>
    </row>
    <row r="49" spans="1:25" x14ac:dyDescent="0.25">
      <c r="A49" s="756"/>
      <c r="B49" s="746" t="s">
        <v>272</v>
      </c>
      <c r="C49" s="756"/>
      <c r="D49" s="756"/>
      <c r="E49" s="638"/>
      <c r="F49" s="756"/>
      <c r="G49" s="747"/>
      <c r="H49" s="748"/>
      <c r="I49" s="755"/>
      <c r="J49" s="756"/>
      <c r="K49" s="749"/>
      <c r="L49" s="755"/>
      <c r="M49" s="755"/>
      <c r="N49" s="750" t="str">
        <f t="shared" si="0"/>
        <v xml:space="preserve"> </v>
      </c>
      <c r="O49" s="757"/>
      <c r="P49" s="757"/>
      <c r="Q49" s="757"/>
      <c r="R49" s="757"/>
      <c r="S49" s="757"/>
      <c r="T49" s="757"/>
      <c r="U49" s="752" t="str">
        <f t="shared" si="1"/>
        <v xml:space="preserve"> </v>
      </c>
      <c r="V49" s="753" t="str">
        <f t="shared" si="2"/>
        <v xml:space="preserve"> </v>
      </c>
      <c r="W49" s="753" t="str">
        <f t="shared" si="2"/>
        <v xml:space="preserve"> </v>
      </c>
      <c r="X49" s="753" t="str">
        <f t="shared" si="3"/>
        <v xml:space="preserve"> </v>
      </c>
      <c r="Y49" s="753" t="str">
        <f t="shared" si="4"/>
        <v xml:space="preserve"> </v>
      </c>
    </row>
    <row r="50" spans="1:25" x14ac:dyDescent="0.25">
      <c r="A50" s="756"/>
      <c r="B50" s="746" t="s">
        <v>272</v>
      </c>
      <c r="C50" s="756"/>
      <c r="D50" s="756"/>
      <c r="E50" s="638"/>
      <c r="F50" s="756"/>
      <c r="G50" s="747"/>
      <c r="H50" s="748"/>
      <c r="I50" s="755"/>
      <c r="J50" s="756"/>
      <c r="K50" s="749"/>
      <c r="L50" s="756"/>
      <c r="M50" s="755"/>
      <c r="N50" s="750" t="str">
        <f t="shared" si="0"/>
        <v xml:space="preserve"> </v>
      </c>
      <c r="O50" s="757"/>
      <c r="P50" s="757"/>
      <c r="Q50" s="757"/>
      <c r="R50" s="757"/>
      <c r="S50" s="757"/>
      <c r="T50" s="757"/>
      <c r="U50" s="752" t="str">
        <f t="shared" si="1"/>
        <v xml:space="preserve"> </v>
      </c>
      <c r="V50" s="753" t="str">
        <f t="shared" si="2"/>
        <v xml:space="preserve"> </v>
      </c>
      <c r="W50" s="753" t="str">
        <f t="shared" si="2"/>
        <v xml:space="preserve"> </v>
      </c>
      <c r="X50" s="753" t="str">
        <f t="shared" si="3"/>
        <v xml:space="preserve"> </v>
      </c>
      <c r="Y50" s="753" t="str">
        <f t="shared" si="4"/>
        <v xml:space="preserve"> </v>
      </c>
    </row>
    <row r="51" spans="1:25" x14ac:dyDescent="0.25">
      <c r="A51" s="756"/>
      <c r="B51" s="746" t="s">
        <v>272</v>
      </c>
      <c r="C51" s="756"/>
      <c r="D51" s="756"/>
      <c r="E51" s="638"/>
      <c r="F51" s="756"/>
      <c r="G51" s="747"/>
      <c r="H51" s="748"/>
      <c r="I51" s="755"/>
      <c r="J51" s="756"/>
      <c r="K51" s="749"/>
      <c r="L51" s="756"/>
      <c r="M51" s="755"/>
      <c r="N51" s="750" t="str">
        <f t="shared" si="0"/>
        <v xml:space="preserve"> </v>
      </c>
      <c r="O51" s="757"/>
      <c r="P51" s="757"/>
      <c r="Q51" s="757"/>
      <c r="R51" s="757"/>
      <c r="S51" s="757"/>
      <c r="T51" s="757"/>
      <c r="U51" s="752" t="str">
        <f t="shared" si="1"/>
        <v xml:space="preserve"> </v>
      </c>
      <c r="V51" s="753" t="str">
        <f t="shared" si="2"/>
        <v xml:space="preserve"> </v>
      </c>
      <c r="W51" s="753" t="str">
        <f t="shared" si="2"/>
        <v xml:space="preserve"> </v>
      </c>
      <c r="X51" s="753" t="str">
        <f t="shared" si="3"/>
        <v xml:space="preserve"> </v>
      </c>
      <c r="Y51" s="753" t="str">
        <f t="shared" si="4"/>
        <v xml:space="preserve"> </v>
      </c>
    </row>
    <row r="52" spans="1:25" x14ac:dyDescent="0.25">
      <c r="A52" s="756"/>
      <c r="B52" s="746" t="s">
        <v>272</v>
      </c>
      <c r="C52" s="756"/>
      <c r="D52" s="756"/>
      <c r="E52" s="638"/>
      <c r="F52" s="756"/>
      <c r="G52" s="747"/>
      <c r="H52" s="748"/>
      <c r="I52" s="755"/>
      <c r="J52" s="756"/>
      <c r="K52" s="749"/>
      <c r="L52" s="755"/>
      <c r="M52" s="755"/>
      <c r="N52" s="750" t="str">
        <f t="shared" si="0"/>
        <v xml:space="preserve"> </v>
      </c>
      <c r="O52" s="757"/>
      <c r="P52" s="757"/>
      <c r="Q52" s="757"/>
      <c r="R52" s="757"/>
      <c r="S52" s="757"/>
      <c r="T52" s="757"/>
      <c r="U52" s="752" t="str">
        <f t="shared" si="1"/>
        <v xml:space="preserve"> </v>
      </c>
      <c r="V52" s="753" t="str">
        <f t="shared" si="2"/>
        <v xml:space="preserve"> </v>
      </c>
      <c r="W52" s="753" t="str">
        <f t="shared" si="2"/>
        <v xml:space="preserve"> </v>
      </c>
      <c r="X52" s="753" t="str">
        <f t="shared" si="3"/>
        <v xml:space="preserve"> </v>
      </c>
      <c r="Y52" s="753" t="str">
        <f t="shared" si="4"/>
        <v xml:space="preserve"> </v>
      </c>
    </row>
    <row r="53" spans="1:25" x14ac:dyDescent="0.25">
      <c r="A53" s="756"/>
      <c r="B53" s="746" t="s">
        <v>272</v>
      </c>
      <c r="C53" s="756"/>
      <c r="D53" s="756"/>
      <c r="E53" s="638"/>
      <c r="F53" s="756"/>
      <c r="G53" s="747"/>
      <c r="H53" s="748"/>
      <c r="I53" s="755"/>
      <c r="J53" s="756"/>
      <c r="K53" s="749"/>
      <c r="L53" s="756"/>
      <c r="M53" s="755"/>
      <c r="N53" s="750" t="str">
        <f t="shared" si="0"/>
        <v xml:space="preserve"> </v>
      </c>
      <c r="O53" s="757"/>
      <c r="P53" s="757"/>
      <c r="Q53" s="757"/>
      <c r="R53" s="757"/>
      <c r="S53" s="757"/>
      <c r="T53" s="757"/>
      <c r="U53" s="752" t="str">
        <f t="shared" si="1"/>
        <v xml:space="preserve"> </v>
      </c>
      <c r="V53" s="753" t="str">
        <f t="shared" si="2"/>
        <v xml:space="preserve"> </v>
      </c>
      <c r="W53" s="753" t="str">
        <f t="shared" si="2"/>
        <v xml:space="preserve"> </v>
      </c>
      <c r="X53" s="753" t="str">
        <f t="shared" si="3"/>
        <v xml:space="preserve"> </v>
      </c>
      <c r="Y53" s="753" t="str">
        <f t="shared" si="4"/>
        <v xml:space="preserve"> </v>
      </c>
    </row>
    <row r="54" spans="1:25" x14ac:dyDescent="0.25">
      <c r="A54" s="756"/>
      <c r="B54" s="746" t="s">
        <v>272</v>
      </c>
      <c r="C54" s="756"/>
      <c r="D54" s="756"/>
      <c r="E54" s="638"/>
      <c r="F54" s="756"/>
      <c r="G54" s="747"/>
      <c r="H54" s="748"/>
      <c r="I54" s="755"/>
      <c r="J54" s="756"/>
      <c r="K54" s="749"/>
      <c r="L54" s="756"/>
      <c r="M54" s="755"/>
      <c r="N54" s="750" t="str">
        <f t="shared" si="0"/>
        <v xml:space="preserve"> </v>
      </c>
      <c r="O54" s="757"/>
      <c r="P54" s="757"/>
      <c r="Q54" s="757"/>
      <c r="R54" s="757"/>
      <c r="S54" s="757"/>
      <c r="T54" s="757"/>
      <c r="U54" s="752" t="str">
        <f t="shared" si="1"/>
        <v xml:space="preserve"> </v>
      </c>
      <c r="V54" s="753" t="str">
        <f t="shared" si="2"/>
        <v xml:space="preserve"> </v>
      </c>
      <c r="W54" s="753" t="str">
        <f t="shared" si="2"/>
        <v xml:space="preserve"> </v>
      </c>
      <c r="X54" s="753" t="str">
        <f t="shared" si="3"/>
        <v xml:space="preserve"> </v>
      </c>
      <c r="Y54" s="753" t="str">
        <f t="shared" si="4"/>
        <v xml:space="preserve"> </v>
      </c>
    </row>
    <row r="55" spans="1:25" x14ac:dyDescent="0.25">
      <c r="A55" s="756"/>
      <c r="B55" s="746" t="s">
        <v>272</v>
      </c>
      <c r="C55" s="756"/>
      <c r="D55" s="756"/>
      <c r="E55" s="638"/>
      <c r="F55" s="756"/>
      <c r="G55" s="747"/>
      <c r="H55" s="748"/>
      <c r="I55" s="755"/>
      <c r="J55" s="756"/>
      <c r="K55" s="749"/>
      <c r="L55" s="755"/>
      <c r="M55" s="755"/>
      <c r="N55" s="750" t="str">
        <f t="shared" si="0"/>
        <v xml:space="preserve"> </v>
      </c>
      <c r="O55" s="757"/>
      <c r="P55" s="757"/>
      <c r="Q55" s="757"/>
      <c r="R55" s="757"/>
      <c r="S55" s="757"/>
      <c r="T55" s="757"/>
      <c r="U55" s="752" t="str">
        <f t="shared" si="1"/>
        <v xml:space="preserve"> </v>
      </c>
      <c r="V55" s="753" t="str">
        <f t="shared" si="2"/>
        <v xml:space="preserve"> </v>
      </c>
      <c r="W55" s="753" t="str">
        <f t="shared" si="2"/>
        <v xml:space="preserve"> </v>
      </c>
      <c r="X55" s="753" t="str">
        <f t="shared" si="3"/>
        <v xml:space="preserve"> </v>
      </c>
      <c r="Y55" s="753" t="str">
        <f t="shared" si="4"/>
        <v xml:space="preserve"> </v>
      </c>
    </row>
    <row r="56" spans="1:25" x14ac:dyDescent="0.25">
      <c r="A56" s="756"/>
      <c r="B56" s="746" t="s">
        <v>272</v>
      </c>
      <c r="C56" s="756"/>
      <c r="D56" s="756"/>
      <c r="E56" s="638"/>
      <c r="F56" s="756"/>
      <c r="G56" s="747"/>
      <c r="H56" s="748"/>
      <c r="I56" s="755"/>
      <c r="J56" s="756"/>
      <c r="K56" s="749"/>
      <c r="L56" s="756"/>
      <c r="M56" s="755"/>
      <c r="N56" s="750" t="str">
        <f t="shared" si="0"/>
        <v xml:space="preserve"> </v>
      </c>
      <c r="O56" s="757"/>
      <c r="P56" s="757"/>
      <c r="Q56" s="757"/>
      <c r="R56" s="757"/>
      <c r="S56" s="757"/>
      <c r="T56" s="757"/>
      <c r="U56" s="752" t="str">
        <f t="shared" si="1"/>
        <v xml:space="preserve"> </v>
      </c>
      <c r="V56" s="753" t="str">
        <f t="shared" si="2"/>
        <v xml:space="preserve"> </v>
      </c>
      <c r="W56" s="753" t="str">
        <f t="shared" si="2"/>
        <v xml:space="preserve"> </v>
      </c>
      <c r="X56" s="753" t="str">
        <f t="shared" si="3"/>
        <v xml:space="preserve"> </v>
      </c>
      <c r="Y56" s="753" t="str">
        <f t="shared" si="4"/>
        <v xml:space="preserve"> </v>
      </c>
    </row>
    <row r="57" spans="1:25" x14ac:dyDescent="0.25">
      <c r="A57" s="756"/>
      <c r="B57" s="746" t="s">
        <v>272</v>
      </c>
      <c r="C57" s="756"/>
      <c r="D57" s="756"/>
      <c r="E57" s="638"/>
      <c r="F57" s="756"/>
      <c r="G57" s="747"/>
      <c r="H57" s="748"/>
      <c r="I57" s="755"/>
      <c r="J57" s="756"/>
      <c r="K57" s="749"/>
      <c r="L57" s="756"/>
      <c r="M57" s="755"/>
      <c r="N57" s="750" t="str">
        <f t="shared" si="0"/>
        <v xml:space="preserve"> </v>
      </c>
      <c r="O57" s="757"/>
      <c r="P57" s="757"/>
      <c r="Q57" s="757"/>
      <c r="R57" s="757"/>
      <c r="S57" s="757"/>
      <c r="T57" s="757"/>
      <c r="U57" s="752" t="str">
        <f t="shared" si="1"/>
        <v xml:space="preserve"> </v>
      </c>
      <c r="V57" s="753" t="str">
        <f t="shared" si="2"/>
        <v xml:space="preserve"> </v>
      </c>
      <c r="W57" s="753" t="str">
        <f t="shared" si="2"/>
        <v xml:space="preserve"> </v>
      </c>
      <c r="X57" s="753" t="str">
        <f t="shared" si="3"/>
        <v xml:space="preserve"> </v>
      </c>
      <c r="Y57" s="753" t="str">
        <f t="shared" si="4"/>
        <v xml:space="preserve"> </v>
      </c>
    </row>
    <row r="58" spans="1:25" x14ac:dyDescent="0.25">
      <c r="A58" s="756"/>
      <c r="B58" s="746" t="s">
        <v>272</v>
      </c>
      <c r="C58" s="756"/>
      <c r="D58" s="756"/>
      <c r="E58" s="638"/>
      <c r="F58" s="756"/>
      <c r="G58" s="747"/>
      <c r="H58" s="748"/>
      <c r="I58" s="755"/>
      <c r="J58" s="756"/>
      <c r="K58" s="749"/>
      <c r="L58" s="755"/>
      <c r="M58" s="755"/>
      <c r="N58" s="750" t="str">
        <f t="shared" si="0"/>
        <v xml:space="preserve"> </v>
      </c>
      <c r="O58" s="757"/>
      <c r="P58" s="757"/>
      <c r="Q58" s="757"/>
      <c r="R58" s="757"/>
      <c r="S58" s="757"/>
      <c r="T58" s="757"/>
      <c r="U58" s="752" t="str">
        <f t="shared" si="1"/>
        <v xml:space="preserve"> </v>
      </c>
      <c r="V58" s="753" t="str">
        <f t="shared" si="2"/>
        <v xml:space="preserve"> </v>
      </c>
      <c r="W58" s="753" t="str">
        <f t="shared" si="2"/>
        <v xml:space="preserve"> </v>
      </c>
      <c r="X58" s="753" t="str">
        <f t="shared" si="3"/>
        <v xml:space="preserve"> </v>
      </c>
      <c r="Y58" s="753" t="str">
        <f t="shared" si="4"/>
        <v xml:space="preserve"> </v>
      </c>
    </row>
    <row r="59" spans="1:25" x14ac:dyDescent="0.25">
      <c r="A59" s="756"/>
      <c r="B59" s="746" t="s">
        <v>272</v>
      </c>
      <c r="C59" s="756"/>
      <c r="D59" s="756"/>
      <c r="E59" s="638"/>
      <c r="F59" s="756"/>
      <c r="G59" s="747"/>
      <c r="H59" s="748"/>
      <c r="I59" s="755"/>
      <c r="J59" s="756"/>
      <c r="K59" s="749"/>
      <c r="L59" s="756"/>
      <c r="M59" s="755"/>
      <c r="N59" s="750" t="str">
        <f t="shared" si="0"/>
        <v xml:space="preserve"> </v>
      </c>
      <c r="O59" s="757"/>
      <c r="P59" s="757"/>
      <c r="Q59" s="757"/>
      <c r="R59" s="757"/>
      <c r="S59" s="757"/>
      <c r="T59" s="757"/>
      <c r="U59" s="752" t="str">
        <f t="shared" si="1"/>
        <v xml:space="preserve"> </v>
      </c>
      <c r="V59" s="753" t="str">
        <f t="shared" si="2"/>
        <v xml:space="preserve"> </v>
      </c>
      <c r="W59" s="753" t="str">
        <f t="shared" si="2"/>
        <v xml:space="preserve"> </v>
      </c>
      <c r="X59" s="753" t="str">
        <f t="shared" si="3"/>
        <v xml:space="preserve"> </v>
      </c>
      <c r="Y59" s="753" t="str">
        <f t="shared" si="4"/>
        <v xml:space="preserve"> </v>
      </c>
    </row>
    <row r="60" spans="1:25" x14ac:dyDescent="0.25">
      <c r="A60" s="756"/>
      <c r="B60" s="746" t="s">
        <v>272</v>
      </c>
      <c r="C60" s="756"/>
      <c r="D60" s="756"/>
      <c r="E60" s="638"/>
      <c r="F60" s="756"/>
      <c r="G60" s="747"/>
      <c r="H60" s="748"/>
      <c r="I60" s="755"/>
      <c r="J60" s="756"/>
      <c r="K60" s="749"/>
      <c r="L60" s="756"/>
      <c r="M60" s="755"/>
      <c r="N60" s="750" t="str">
        <f t="shared" si="0"/>
        <v xml:space="preserve"> </v>
      </c>
      <c r="O60" s="757"/>
      <c r="P60" s="757"/>
      <c r="Q60" s="757"/>
      <c r="R60" s="757"/>
      <c r="S60" s="757"/>
      <c r="T60" s="757"/>
      <c r="U60" s="752" t="str">
        <f t="shared" si="1"/>
        <v xml:space="preserve"> </v>
      </c>
      <c r="V60" s="753" t="str">
        <f t="shared" si="2"/>
        <v xml:space="preserve"> </v>
      </c>
      <c r="W60" s="753" t="str">
        <f t="shared" si="2"/>
        <v xml:space="preserve"> </v>
      </c>
      <c r="X60" s="753" t="str">
        <f t="shared" si="3"/>
        <v xml:space="preserve"> </v>
      </c>
      <c r="Y60" s="753" t="str">
        <f t="shared" si="4"/>
        <v xml:space="preserve"> </v>
      </c>
    </row>
    <row r="61" spans="1:25" x14ac:dyDescent="0.25">
      <c r="A61" s="756"/>
      <c r="B61" s="746" t="s">
        <v>272</v>
      </c>
      <c r="C61" s="756"/>
      <c r="D61" s="756"/>
      <c r="E61" s="638"/>
      <c r="F61" s="756"/>
      <c r="G61" s="747"/>
      <c r="H61" s="748"/>
      <c r="I61" s="755"/>
      <c r="J61" s="756"/>
      <c r="K61" s="749"/>
      <c r="L61" s="755"/>
      <c r="M61" s="755"/>
      <c r="N61" s="750" t="str">
        <f t="shared" si="0"/>
        <v xml:space="preserve"> </v>
      </c>
      <c r="O61" s="757"/>
      <c r="P61" s="757"/>
      <c r="Q61" s="757"/>
      <c r="R61" s="757"/>
      <c r="S61" s="757"/>
      <c r="T61" s="757"/>
      <c r="U61" s="752" t="str">
        <f t="shared" si="1"/>
        <v xml:space="preserve"> </v>
      </c>
      <c r="V61" s="753" t="str">
        <f t="shared" si="2"/>
        <v xml:space="preserve"> </v>
      </c>
      <c r="W61" s="753" t="str">
        <f t="shared" si="2"/>
        <v xml:space="preserve"> </v>
      </c>
      <c r="X61" s="753" t="str">
        <f t="shared" si="3"/>
        <v xml:space="preserve"> </v>
      </c>
      <c r="Y61" s="753" t="str">
        <f t="shared" si="4"/>
        <v xml:space="preserve"> </v>
      </c>
    </row>
    <row r="62" spans="1:25" x14ac:dyDescent="0.25">
      <c r="A62" s="756"/>
      <c r="B62" s="746" t="s">
        <v>272</v>
      </c>
      <c r="C62" s="756"/>
      <c r="D62" s="756"/>
      <c r="E62" s="638"/>
      <c r="F62" s="756"/>
      <c r="G62" s="747"/>
      <c r="H62" s="748"/>
      <c r="I62" s="755"/>
      <c r="J62" s="756"/>
      <c r="K62" s="749"/>
      <c r="L62" s="756"/>
      <c r="M62" s="755"/>
      <c r="N62" s="750" t="str">
        <f t="shared" si="0"/>
        <v xml:space="preserve"> </v>
      </c>
      <c r="O62" s="757"/>
      <c r="P62" s="757"/>
      <c r="Q62" s="757"/>
      <c r="R62" s="757"/>
      <c r="S62" s="757"/>
      <c r="T62" s="757"/>
      <c r="U62" s="752" t="str">
        <f t="shared" si="1"/>
        <v xml:space="preserve"> </v>
      </c>
      <c r="V62" s="753" t="str">
        <f t="shared" si="2"/>
        <v xml:space="preserve"> </v>
      </c>
      <c r="W62" s="753" t="str">
        <f t="shared" si="2"/>
        <v xml:space="preserve"> </v>
      </c>
      <c r="X62" s="753" t="str">
        <f t="shared" si="3"/>
        <v xml:space="preserve"> </v>
      </c>
      <c r="Y62" s="753" t="str">
        <f t="shared" si="4"/>
        <v xml:space="preserve"> </v>
      </c>
    </row>
    <row r="63" spans="1:25" x14ac:dyDescent="0.25">
      <c r="A63" s="756"/>
      <c r="B63" s="746" t="s">
        <v>272</v>
      </c>
      <c r="C63" s="756"/>
      <c r="D63" s="756"/>
      <c r="E63" s="638"/>
      <c r="F63" s="756"/>
      <c r="G63" s="747"/>
      <c r="H63" s="748"/>
      <c r="I63" s="755"/>
      <c r="J63" s="756"/>
      <c r="K63" s="749"/>
      <c r="L63" s="756"/>
      <c r="M63" s="755"/>
      <c r="N63" s="750" t="str">
        <f t="shared" si="0"/>
        <v xml:space="preserve"> </v>
      </c>
      <c r="O63" s="757"/>
      <c r="P63" s="757"/>
      <c r="Q63" s="757"/>
      <c r="R63" s="757"/>
      <c r="S63" s="757"/>
      <c r="T63" s="757"/>
      <c r="U63" s="752" t="str">
        <f t="shared" si="1"/>
        <v xml:space="preserve"> </v>
      </c>
      <c r="V63" s="753" t="str">
        <f t="shared" si="2"/>
        <v xml:space="preserve"> </v>
      </c>
      <c r="W63" s="753" t="str">
        <f t="shared" si="2"/>
        <v xml:space="preserve"> </v>
      </c>
      <c r="X63" s="753" t="str">
        <f t="shared" si="3"/>
        <v xml:space="preserve"> </v>
      </c>
      <c r="Y63" s="753" t="str">
        <f t="shared" si="4"/>
        <v xml:space="preserve"> </v>
      </c>
    </row>
    <row r="64" spans="1:25" x14ac:dyDescent="0.25">
      <c r="A64" s="756"/>
      <c r="B64" s="746" t="s">
        <v>272</v>
      </c>
      <c r="C64" s="756"/>
      <c r="D64" s="756"/>
      <c r="E64" s="638"/>
      <c r="F64" s="756"/>
      <c r="G64" s="747"/>
      <c r="H64" s="748"/>
      <c r="I64" s="755"/>
      <c r="J64" s="756"/>
      <c r="K64" s="749"/>
      <c r="L64" s="755"/>
      <c r="M64" s="755"/>
      <c r="N64" s="750" t="str">
        <f t="shared" si="0"/>
        <v xml:space="preserve"> </v>
      </c>
      <c r="O64" s="757"/>
      <c r="P64" s="757"/>
      <c r="Q64" s="757"/>
      <c r="R64" s="757"/>
      <c r="S64" s="757"/>
      <c r="T64" s="757"/>
      <c r="U64" s="752" t="str">
        <f t="shared" si="1"/>
        <v xml:space="preserve"> </v>
      </c>
      <c r="V64" s="753" t="str">
        <f t="shared" si="2"/>
        <v xml:space="preserve"> </v>
      </c>
      <c r="W64" s="753" t="str">
        <f t="shared" si="2"/>
        <v xml:space="preserve"> </v>
      </c>
      <c r="X64" s="753" t="str">
        <f t="shared" si="3"/>
        <v xml:space="preserve"> </v>
      </c>
      <c r="Y64" s="753" t="str">
        <f t="shared" si="4"/>
        <v xml:space="preserve"> </v>
      </c>
    </row>
    <row r="65" spans="1:25" x14ac:dyDescent="0.25">
      <c r="A65" s="756"/>
      <c r="B65" s="746" t="s">
        <v>272</v>
      </c>
      <c r="C65" s="756"/>
      <c r="D65" s="756"/>
      <c r="E65" s="638"/>
      <c r="F65" s="756"/>
      <c r="G65" s="747"/>
      <c r="H65" s="748"/>
      <c r="I65" s="755"/>
      <c r="J65" s="756"/>
      <c r="K65" s="749"/>
      <c r="L65" s="756"/>
      <c r="M65" s="755"/>
      <c r="N65" s="750" t="str">
        <f t="shared" si="0"/>
        <v xml:space="preserve"> </v>
      </c>
      <c r="O65" s="757"/>
      <c r="P65" s="757"/>
      <c r="Q65" s="757"/>
      <c r="R65" s="757"/>
      <c r="S65" s="757"/>
      <c r="T65" s="757"/>
      <c r="U65" s="752" t="str">
        <f t="shared" si="1"/>
        <v xml:space="preserve"> </v>
      </c>
      <c r="V65" s="753" t="str">
        <f t="shared" si="2"/>
        <v xml:space="preserve"> </v>
      </c>
      <c r="W65" s="753" t="str">
        <f t="shared" si="2"/>
        <v xml:space="preserve"> </v>
      </c>
      <c r="X65" s="753" t="str">
        <f t="shared" si="3"/>
        <v xml:space="preserve"> </v>
      </c>
      <c r="Y65" s="753" t="str">
        <f t="shared" si="4"/>
        <v xml:space="preserve"> </v>
      </c>
    </row>
    <row r="66" spans="1:25" x14ac:dyDescent="0.25">
      <c r="A66" s="756"/>
      <c r="B66" s="746" t="s">
        <v>272</v>
      </c>
      <c r="C66" s="756"/>
      <c r="D66" s="756"/>
      <c r="E66" s="638"/>
      <c r="F66" s="756"/>
      <c r="G66" s="747"/>
      <c r="H66" s="748"/>
      <c r="I66" s="755"/>
      <c r="J66" s="756"/>
      <c r="K66" s="749"/>
      <c r="L66" s="756"/>
      <c r="M66" s="755"/>
      <c r="N66" s="750" t="str">
        <f t="shared" si="0"/>
        <v xml:space="preserve"> </v>
      </c>
      <c r="O66" s="757"/>
      <c r="P66" s="757"/>
      <c r="Q66" s="757"/>
      <c r="R66" s="757"/>
      <c r="S66" s="757"/>
      <c r="T66" s="757"/>
      <c r="U66" s="752" t="str">
        <f t="shared" si="1"/>
        <v xml:space="preserve"> </v>
      </c>
      <c r="V66" s="753" t="str">
        <f t="shared" si="2"/>
        <v xml:space="preserve"> </v>
      </c>
      <c r="W66" s="753" t="str">
        <f t="shared" si="2"/>
        <v xml:space="preserve"> </v>
      </c>
      <c r="X66" s="753" t="str">
        <f t="shared" si="3"/>
        <v xml:space="preserve"> </v>
      </c>
      <c r="Y66" s="753" t="str">
        <f t="shared" si="4"/>
        <v xml:space="preserve"> </v>
      </c>
    </row>
    <row r="67" spans="1:25" x14ac:dyDescent="0.25">
      <c r="A67" s="756"/>
      <c r="B67" s="746" t="s">
        <v>272</v>
      </c>
      <c r="C67" s="756"/>
      <c r="D67" s="756"/>
      <c r="E67" s="638"/>
      <c r="F67" s="756"/>
      <c r="G67" s="747"/>
      <c r="H67" s="748"/>
      <c r="I67" s="755"/>
      <c r="J67" s="756"/>
      <c r="K67" s="749"/>
      <c r="L67" s="755"/>
      <c r="M67" s="755"/>
      <c r="N67" s="750" t="str">
        <f t="shared" si="0"/>
        <v xml:space="preserve"> </v>
      </c>
      <c r="O67" s="757"/>
      <c r="P67" s="757"/>
      <c r="Q67" s="757"/>
      <c r="R67" s="757"/>
      <c r="S67" s="757"/>
      <c r="T67" s="757"/>
      <c r="U67" s="752" t="str">
        <f t="shared" si="1"/>
        <v xml:space="preserve"> </v>
      </c>
      <c r="V67" s="753" t="str">
        <f t="shared" si="2"/>
        <v xml:space="preserve"> </v>
      </c>
      <c r="W67" s="753" t="str">
        <f t="shared" si="2"/>
        <v xml:space="preserve"> </v>
      </c>
      <c r="X67" s="753" t="str">
        <f t="shared" si="3"/>
        <v xml:space="preserve"> </v>
      </c>
      <c r="Y67" s="753" t="str">
        <f t="shared" si="4"/>
        <v xml:space="preserve"> </v>
      </c>
    </row>
    <row r="68" spans="1:25" x14ac:dyDescent="0.25">
      <c r="A68" s="756"/>
      <c r="B68" s="746" t="s">
        <v>272</v>
      </c>
      <c r="C68" s="756"/>
      <c r="D68" s="756"/>
      <c r="E68" s="638"/>
      <c r="F68" s="756"/>
      <c r="G68" s="747"/>
      <c r="H68" s="748"/>
      <c r="I68" s="755"/>
      <c r="J68" s="756"/>
      <c r="K68" s="749"/>
      <c r="L68" s="756"/>
      <c r="M68" s="755"/>
      <c r="N68" s="750" t="str">
        <f t="shared" si="0"/>
        <v xml:space="preserve"> </v>
      </c>
      <c r="O68" s="757"/>
      <c r="P68" s="757"/>
      <c r="Q68" s="757"/>
      <c r="R68" s="757"/>
      <c r="S68" s="757"/>
      <c r="T68" s="757"/>
      <c r="U68" s="752" t="str">
        <f t="shared" si="1"/>
        <v xml:space="preserve"> </v>
      </c>
      <c r="V68" s="753" t="str">
        <f t="shared" si="2"/>
        <v xml:space="preserve"> </v>
      </c>
      <c r="W68" s="753" t="str">
        <f t="shared" si="2"/>
        <v xml:space="preserve"> </v>
      </c>
      <c r="X68" s="753" t="str">
        <f t="shared" si="3"/>
        <v xml:space="preserve"> </v>
      </c>
      <c r="Y68" s="753" t="str">
        <f t="shared" si="4"/>
        <v xml:space="preserve"> </v>
      </c>
    </row>
    <row r="69" spans="1:25" x14ac:dyDescent="0.25">
      <c r="A69" s="756"/>
      <c r="B69" s="746" t="s">
        <v>272</v>
      </c>
      <c r="C69" s="756"/>
      <c r="D69" s="756"/>
      <c r="E69" s="638"/>
      <c r="F69" s="756"/>
      <c r="G69" s="747"/>
      <c r="H69" s="748"/>
      <c r="I69" s="755"/>
      <c r="J69" s="756"/>
      <c r="K69" s="749"/>
      <c r="L69" s="756"/>
      <c r="M69" s="755"/>
      <c r="N69" s="750" t="str">
        <f t="shared" si="0"/>
        <v xml:space="preserve"> </v>
      </c>
      <c r="O69" s="757"/>
      <c r="P69" s="757"/>
      <c r="Q69" s="757"/>
      <c r="R69" s="757"/>
      <c r="S69" s="757"/>
      <c r="T69" s="757"/>
      <c r="U69" s="752" t="str">
        <f t="shared" si="1"/>
        <v xml:space="preserve"> </v>
      </c>
      <c r="V69" s="753" t="str">
        <f t="shared" si="2"/>
        <v xml:space="preserve"> </v>
      </c>
      <c r="W69" s="753" t="str">
        <f t="shared" si="2"/>
        <v xml:space="preserve"> </v>
      </c>
      <c r="X69" s="753" t="str">
        <f t="shared" si="3"/>
        <v xml:space="preserve"> </v>
      </c>
      <c r="Y69" s="753" t="str">
        <f t="shared" si="4"/>
        <v xml:space="preserve"> </v>
      </c>
    </row>
    <row r="70" spans="1:25" x14ac:dyDescent="0.25">
      <c r="A70" s="756"/>
      <c r="B70" s="746" t="s">
        <v>272</v>
      </c>
      <c r="C70" s="756"/>
      <c r="D70" s="756"/>
      <c r="E70" s="638"/>
      <c r="F70" s="756"/>
      <c r="G70" s="747"/>
      <c r="H70" s="748"/>
      <c r="I70" s="755"/>
      <c r="J70" s="756"/>
      <c r="K70" s="749"/>
      <c r="L70" s="755"/>
      <c r="M70" s="755"/>
      <c r="N70" s="750" t="str">
        <f t="shared" ref="N70:N133" si="5">IF(M70*R70&gt;0,M70*R70," ")</f>
        <v xml:space="preserve"> </v>
      </c>
      <c r="O70" s="757"/>
      <c r="P70" s="757"/>
      <c r="Q70" s="757"/>
      <c r="R70" s="757"/>
      <c r="S70" s="757"/>
      <c r="T70" s="757"/>
      <c r="U70" s="752" t="str">
        <f t="shared" ref="U70:U133" si="6">IF((S70*0.187*10^-3+T70*0.86*10^-3)&gt;0,(S70*0.187*10^-3+T70*0.86*10^-3)," ")</f>
        <v xml:space="preserve"> </v>
      </c>
      <c r="V70" s="753" t="str">
        <f t="shared" ref="V70:W133" si="7">IFERROR(S70/O70," ")</f>
        <v xml:space="preserve"> </v>
      </c>
      <c r="W70" s="753" t="str">
        <f t="shared" si="7"/>
        <v xml:space="preserve"> </v>
      </c>
      <c r="X70" s="753" t="str">
        <f t="shared" ref="X70:X133" si="8">IFERROR(U70/R70," ")</f>
        <v xml:space="preserve"> </v>
      </c>
      <c r="Y70" s="753" t="str">
        <f t="shared" ref="Y70:Y133" si="9">IFERROR(U70*10^6/N70," ")</f>
        <v xml:space="preserve"> </v>
      </c>
    </row>
    <row r="71" spans="1:25" x14ac:dyDescent="0.25">
      <c r="A71" s="756"/>
      <c r="B71" s="746" t="s">
        <v>272</v>
      </c>
      <c r="C71" s="756"/>
      <c r="D71" s="756"/>
      <c r="E71" s="638"/>
      <c r="F71" s="756"/>
      <c r="G71" s="747"/>
      <c r="H71" s="748"/>
      <c r="I71" s="755"/>
      <c r="J71" s="756"/>
      <c r="K71" s="749"/>
      <c r="L71" s="756"/>
      <c r="M71" s="755"/>
      <c r="N71" s="750" t="str">
        <f t="shared" si="5"/>
        <v xml:space="preserve"> </v>
      </c>
      <c r="O71" s="757"/>
      <c r="P71" s="757"/>
      <c r="Q71" s="757"/>
      <c r="R71" s="757"/>
      <c r="S71" s="757"/>
      <c r="T71" s="757"/>
      <c r="U71" s="752" t="str">
        <f t="shared" si="6"/>
        <v xml:space="preserve"> </v>
      </c>
      <c r="V71" s="753" t="str">
        <f t="shared" si="7"/>
        <v xml:space="preserve"> </v>
      </c>
      <c r="W71" s="753" t="str">
        <f t="shared" si="7"/>
        <v xml:space="preserve"> </v>
      </c>
      <c r="X71" s="753" t="str">
        <f t="shared" si="8"/>
        <v xml:space="preserve"> </v>
      </c>
      <c r="Y71" s="753" t="str">
        <f t="shared" si="9"/>
        <v xml:space="preserve"> </v>
      </c>
    </row>
    <row r="72" spans="1:25" x14ac:dyDescent="0.25">
      <c r="A72" s="756"/>
      <c r="B72" s="746" t="s">
        <v>272</v>
      </c>
      <c r="C72" s="756"/>
      <c r="D72" s="756"/>
      <c r="E72" s="638"/>
      <c r="F72" s="756"/>
      <c r="G72" s="747"/>
      <c r="H72" s="748"/>
      <c r="I72" s="755"/>
      <c r="J72" s="756"/>
      <c r="K72" s="749"/>
      <c r="L72" s="756"/>
      <c r="M72" s="755"/>
      <c r="N72" s="750" t="str">
        <f t="shared" si="5"/>
        <v xml:space="preserve"> </v>
      </c>
      <c r="O72" s="757"/>
      <c r="P72" s="757"/>
      <c r="Q72" s="757"/>
      <c r="R72" s="757"/>
      <c r="S72" s="757"/>
      <c r="T72" s="757"/>
      <c r="U72" s="752" t="str">
        <f t="shared" si="6"/>
        <v xml:space="preserve"> </v>
      </c>
      <c r="V72" s="753" t="str">
        <f t="shared" si="7"/>
        <v xml:space="preserve"> </v>
      </c>
      <c r="W72" s="753" t="str">
        <f t="shared" si="7"/>
        <v xml:space="preserve"> </v>
      </c>
      <c r="X72" s="753" t="str">
        <f t="shared" si="8"/>
        <v xml:space="preserve"> </v>
      </c>
      <c r="Y72" s="753" t="str">
        <f t="shared" si="9"/>
        <v xml:space="preserve"> </v>
      </c>
    </row>
    <row r="73" spans="1:25" x14ac:dyDescent="0.25">
      <c r="A73" s="756"/>
      <c r="B73" s="746" t="s">
        <v>272</v>
      </c>
      <c r="C73" s="756"/>
      <c r="D73" s="756"/>
      <c r="E73" s="638"/>
      <c r="F73" s="756"/>
      <c r="G73" s="747"/>
      <c r="H73" s="748"/>
      <c r="I73" s="755"/>
      <c r="J73" s="756"/>
      <c r="K73" s="749"/>
      <c r="L73" s="755"/>
      <c r="M73" s="755"/>
      <c r="N73" s="750" t="str">
        <f t="shared" si="5"/>
        <v xml:space="preserve"> </v>
      </c>
      <c r="O73" s="757"/>
      <c r="P73" s="757"/>
      <c r="Q73" s="757"/>
      <c r="R73" s="757"/>
      <c r="S73" s="757"/>
      <c r="T73" s="757"/>
      <c r="U73" s="752" t="str">
        <f t="shared" si="6"/>
        <v xml:space="preserve"> </v>
      </c>
      <c r="V73" s="753" t="str">
        <f t="shared" si="7"/>
        <v xml:space="preserve"> </v>
      </c>
      <c r="W73" s="753" t="str">
        <f t="shared" si="7"/>
        <v xml:space="preserve"> </v>
      </c>
      <c r="X73" s="753" t="str">
        <f t="shared" si="8"/>
        <v xml:space="preserve"> </v>
      </c>
      <c r="Y73" s="753" t="str">
        <f t="shared" si="9"/>
        <v xml:space="preserve"> </v>
      </c>
    </row>
    <row r="74" spans="1:25" x14ac:dyDescent="0.25">
      <c r="A74" s="756"/>
      <c r="B74" s="746" t="s">
        <v>272</v>
      </c>
      <c r="C74" s="756"/>
      <c r="D74" s="756"/>
      <c r="E74" s="638"/>
      <c r="F74" s="756"/>
      <c r="G74" s="747"/>
      <c r="H74" s="748"/>
      <c r="I74" s="755"/>
      <c r="J74" s="756"/>
      <c r="K74" s="749"/>
      <c r="L74" s="756"/>
      <c r="M74" s="755"/>
      <c r="N74" s="750" t="str">
        <f t="shared" si="5"/>
        <v xml:space="preserve"> </v>
      </c>
      <c r="O74" s="757"/>
      <c r="P74" s="757"/>
      <c r="Q74" s="757"/>
      <c r="R74" s="757"/>
      <c r="S74" s="757"/>
      <c r="T74" s="757"/>
      <c r="U74" s="752" t="str">
        <f t="shared" si="6"/>
        <v xml:space="preserve"> </v>
      </c>
      <c r="V74" s="753" t="str">
        <f t="shared" si="7"/>
        <v xml:space="preserve"> </v>
      </c>
      <c r="W74" s="753" t="str">
        <f t="shared" si="7"/>
        <v xml:space="preserve"> </v>
      </c>
      <c r="X74" s="753" t="str">
        <f t="shared" si="8"/>
        <v xml:space="preserve"> </v>
      </c>
      <c r="Y74" s="753" t="str">
        <f t="shared" si="9"/>
        <v xml:space="preserve"> </v>
      </c>
    </row>
    <row r="75" spans="1:25" x14ac:dyDescent="0.25">
      <c r="A75" s="756"/>
      <c r="B75" s="746" t="s">
        <v>272</v>
      </c>
      <c r="C75" s="756"/>
      <c r="D75" s="756"/>
      <c r="E75" s="638"/>
      <c r="F75" s="756"/>
      <c r="G75" s="747"/>
      <c r="H75" s="748"/>
      <c r="I75" s="755"/>
      <c r="J75" s="756"/>
      <c r="K75" s="749"/>
      <c r="L75" s="756"/>
      <c r="M75" s="755"/>
      <c r="N75" s="750" t="str">
        <f t="shared" si="5"/>
        <v xml:space="preserve"> </v>
      </c>
      <c r="O75" s="757"/>
      <c r="P75" s="757"/>
      <c r="Q75" s="757"/>
      <c r="R75" s="757"/>
      <c r="S75" s="757"/>
      <c r="T75" s="757"/>
      <c r="U75" s="752" t="str">
        <f t="shared" si="6"/>
        <v xml:space="preserve"> </v>
      </c>
      <c r="V75" s="753" t="str">
        <f t="shared" si="7"/>
        <v xml:space="preserve"> </v>
      </c>
      <c r="W75" s="753" t="str">
        <f t="shared" si="7"/>
        <v xml:space="preserve"> </v>
      </c>
      <c r="X75" s="753" t="str">
        <f t="shared" si="8"/>
        <v xml:space="preserve"> </v>
      </c>
      <c r="Y75" s="753" t="str">
        <f t="shared" si="9"/>
        <v xml:space="preserve"> </v>
      </c>
    </row>
    <row r="76" spans="1:25" x14ac:dyDescent="0.25">
      <c r="A76" s="756"/>
      <c r="B76" s="746" t="s">
        <v>272</v>
      </c>
      <c r="C76" s="756"/>
      <c r="D76" s="756"/>
      <c r="E76" s="638"/>
      <c r="F76" s="756"/>
      <c r="G76" s="747"/>
      <c r="H76" s="748"/>
      <c r="I76" s="755"/>
      <c r="J76" s="756"/>
      <c r="K76" s="749"/>
      <c r="L76" s="755"/>
      <c r="M76" s="755"/>
      <c r="N76" s="750" t="str">
        <f t="shared" si="5"/>
        <v xml:space="preserve"> </v>
      </c>
      <c r="O76" s="757"/>
      <c r="P76" s="757"/>
      <c r="Q76" s="757"/>
      <c r="R76" s="757"/>
      <c r="S76" s="757"/>
      <c r="T76" s="757"/>
      <c r="U76" s="752" t="str">
        <f t="shared" si="6"/>
        <v xml:space="preserve"> </v>
      </c>
      <c r="V76" s="753" t="str">
        <f t="shared" si="7"/>
        <v xml:space="preserve"> </v>
      </c>
      <c r="W76" s="753" t="str">
        <f t="shared" si="7"/>
        <v xml:space="preserve"> </v>
      </c>
      <c r="X76" s="753" t="str">
        <f t="shared" si="8"/>
        <v xml:space="preserve"> </v>
      </c>
      <c r="Y76" s="753" t="str">
        <f t="shared" si="9"/>
        <v xml:space="preserve"> </v>
      </c>
    </row>
    <row r="77" spans="1:25" x14ac:dyDescent="0.25">
      <c r="A77" s="756"/>
      <c r="B77" s="746" t="s">
        <v>272</v>
      </c>
      <c r="C77" s="756"/>
      <c r="D77" s="756"/>
      <c r="E77" s="638"/>
      <c r="F77" s="756"/>
      <c r="G77" s="747"/>
      <c r="H77" s="748"/>
      <c r="I77" s="755"/>
      <c r="J77" s="756"/>
      <c r="K77" s="749"/>
      <c r="L77" s="756"/>
      <c r="M77" s="755"/>
      <c r="N77" s="750" t="str">
        <f t="shared" si="5"/>
        <v xml:space="preserve"> </v>
      </c>
      <c r="O77" s="757"/>
      <c r="P77" s="757"/>
      <c r="Q77" s="757"/>
      <c r="R77" s="757"/>
      <c r="S77" s="757"/>
      <c r="T77" s="757"/>
      <c r="U77" s="752" t="str">
        <f t="shared" si="6"/>
        <v xml:space="preserve"> </v>
      </c>
      <c r="V77" s="753" t="str">
        <f t="shared" si="7"/>
        <v xml:space="preserve"> </v>
      </c>
      <c r="W77" s="753" t="str">
        <f t="shared" si="7"/>
        <v xml:space="preserve"> </v>
      </c>
      <c r="X77" s="753" t="str">
        <f t="shared" si="8"/>
        <v xml:space="preserve"> </v>
      </c>
      <c r="Y77" s="753" t="str">
        <f t="shared" si="9"/>
        <v xml:space="preserve"> </v>
      </c>
    </row>
    <row r="78" spans="1:25" x14ac:dyDescent="0.25">
      <c r="A78" s="756"/>
      <c r="B78" s="746" t="s">
        <v>272</v>
      </c>
      <c r="C78" s="756"/>
      <c r="D78" s="756"/>
      <c r="E78" s="638"/>
      <c r="F78" s="756"/>
      <c r="G78" s="747"/>
      <c r="H78" s="748"/>
      <c r="I78" s="755"/>
      <c r="J78" s="756"/>
      <c r="K78" s="749"/>
      <c r="L78" s="756"/>
      <c r="M78" s="755"/>
      <c r="N78" s="750" t="str">
        <f t="shared" si="5"/>
        <v xml:space="preserve"> </v>
      </c>
      <c r="O78" s="757"/>
      <c r="P78" s="757"/>
      <c r="Q78" s="757"/>
      <c r="R78" s="757"/>
      <c r="S78" s="757"/>
      <c r="T78" s="757"/>
      <c r="U78" s="752" t="str">
        <f t="shared" si="6"/>
        <v xml:space="preserve"> </v>
      </c>
      <c r="V78" s="753" t="str">
        <f t="shared" si="7"/>
        <v xml:space="preserve"> </v>
      </c>
      <c r="W78" s="753" t="str">
        <f t="shared" si="7"/>
        <v xml:space="preserve"> </v>
      </c>
      <c r="X78" s="753" t="str">
        <f t="shared" si="8"/>
        <v xml:space="preserve"> </v>
      </c>
      <c r="Y78" s="753" t="str">
        <f t="shared" si="9"/>
        <v xml:space="preserve"> </v>
      </c>
    </row>
    <row r="79" spans="1:25" x14ac:dyDescent="0.25">
      <c r="A79" s="756"/>
      <c r="B79" s="746" t="s">
        <v>272</v>
      </c>
      <c r="C79" s="756"/>
      <c r="D79" s="756"/>
      <c r="E79" s="638"/>
      <c r="F79" s="756"/>
      <c r="G79" s="747"/>
      <c r="H79" s="748"/>
      <c r="I79" s="755"/>
      <c r="J79" s="756"/>
      <c r="K79" s="749"/>
      <c r="L79" s="755"/>
      <c r="M79" s="755"/>
      <c r="N79" s="750" t="str">
        <f t="shared" si="5"/>
        <v xml:space="preserve"> </v>
      </c>
      <c r="O79" s="757"/>
      <c r="P79" s="757"/>
      <c r="Q79" s="757"/>
      <c r="R79" s="757"/>
      <c r="S79" s="757"/>
      <c r="T79" s="757"/>
      <c r="U79" s="752" t="str">
        <f t="shared" si="6"/>
        <v xml:space="preserve"> </v>
      </c>
      <c r="V79" s="753" t="str">
        <f t="shared" si="7"/>
        <v xml:space="preserve"> </v>
      </c>
      <c r="W79" s="753" t="str">
        <f t="shared" si="7"/>
        <v xml:space="preserve"> </v>
      </c>
      <c r="X79" s="753" t="str">
        <f t="shared" si="8"/>
        <v xml:space="preserve"> </v>
      </c>
      <c r="Y79" s="753" t="str">
        <f t="shared" si="9"/>
        <v xml:space="preserve"> </v>
      </c>
    </row>
    <row r="80" spans="1:25" x14ac:dyDescent="0.25">
      <c r="A80" s="756"/>
      <c r="B80" s="746" t="s">
        <v>272</v>
      </c>
      <c r="C80" s="756"/>
      <c r="D80" s="756"/>
      <c r="E80" s="638"/>
      <c r="F80" s="756"/>
      <c r="G80" s="747"/>
      <c r="H80" s="748"/>
      <c r="I80" s="755"/>
      <c r="J80" s="756"/>
      <c r="K80" s="749"/>
      <c r="L80" s="756"/>
      <c r="M80" s="755"/>
      <c r="N80" s="750" t="str">
        <f t="shared" si="5"/>
        <v xml:space="preserve"> </v>
      </c>
      <c r="O80" s="757"/>
      <c r="P80" s="757"/>
      <c r="Q80" s="757"/>
      <c r="R80" s="757"/>
      <c r="S80" s="757"/>
      <c r="T80" s="757"/>
      <c r="U80" s="752" t="str">
        <f t="shared" si="6"/>
        <v xml:space="preserve"> </v>
      </c>
      <c r="V80" s="753" t="str">
        <f t="shared" si="7"/>
        <v xml:space="preserve"> </v>
      </c>
      <c r="W80" s="753" t="str">
        <f t="shared" si="7"/>
        <v xml:space="preserve"> </v>
      </c>
      <c r="X80" s="753" t="str">
        <f t="shared" si="8"/>
        <v xml:space="preserve"> </v>
      </c>
      <c r="Y80" s="753" t="str">
        <f t="shared" si="9"/>
        <v xml:space="preserve"> </v>
      </c>
    </row>
    <row r="81" spans="1:25" x14ac:dyDescent="0.25">
      <c r="A81" s="756"/>
      <c r="B81" s="746" t="s">
        <v>272</v>
      </c>
      <c r="C81" s="756"/>
      <c r="D81" s="756"/>
      <c r="E81" s="638"/>
      <c r="F81" s="756"/>
      <c r="G81" s="747"/>
      <c r="H81" s="748"/>
      <c r="I81" s="755"/>
      <c r="J81" s="756"/>
      <c r="K81" s="749"/>
      <c r="L81" s="756"/>
      <c r="M81" s="755"/>
      <c r="N81" s="750" t="str">
        <f t="shared" si="5"/>
        <v xml:space="preserve"> </v>
      </c>
      <c r="O81" s="757"/>
      <c r="P81" s="757"/>
      <c r="Q81" s="757"/>
      <c r="R81" s="757"/>
      <c r="S81" s="757"/>
      <c r="T81" s="757"/>
      <c r="U81" s="752" t="str">
        <f t="shared" si="6"/>
        <v xml:space="preserve"> </v>
      </c>
      <c r="V81" s="753" t="str">
        <f t="shared" si="7"/>
        <v xml:space="preserve"> </v>
      </c>
      <c r="W81" s="753" t="str">
        <f t="shared" si="7"/>
        <v xml:space="preserve"> </v>
      </c>
      <c r="X81" s="753" t="str">
        <f t="shared" si="8"/>
        <v xml:space="preserve"> </v>
      </c>
      <c r="Y81" s="753" t="str">
        <f t="shared" si="9"/>
        <v xml:space="preserve"> </v>
      </c>
    </row>
    <row r="82" spans="1:25" x14ac:dyDescent="0.25">
      <c r="A82" s="756"/>
      <c r="B82" s="746" t="s">
        <v>272</v>
      </c>
      <c r="C82" s="756"/>
      <c r="D82" s="756"/>
      <c r="E82" s="638"/>
      <c r="F82" s="756"/>
      <c r="G82" s="747"/>
      <c r="H82" s="748"/>
      <c r="I82" s="755"/>
      <c r="J82" s="756"/>
      <c r="K82" s="749"/>
      <c r="L82" s="755"/>
      <c r="M82" s="755"/>
      <c r="N82" s="750" t="str">
        <f t="shared" si="5"/>
        <v xml:space="preserve"> </v>
      </c>
      <c r="O82" s="757"/>
      <c r="P82" s="757"/>
      <c r="Q82" s="757"/>
      <c r="R82" s="757"/>
      <c r="S82" s="757"/>
      <c r="T82" s="757"/>
      <c r="U82" s="752" t="str">
        <f t="shared" si="6"/>
        <v xml:space="preserve"> </v>
      </c>
      <c r="V82" s="753" t="str">
        <f t="shared" si="7"/>
        <v xml:space="preserve"> </v>
      </c>
      <c r="W82" s="753" t="str">
        <f t="shared" si="7"/>
        <v xml:space="preserve"> </v>
      </c>
      <c r="X82" s="753" t="str">
        <f t="shared" si="8"/>
        <v xml:space="preserve"> </v>
      </c>
      <c r="Y82" s="753" t="str">
        <f t="shared" si="9"/>
        <v xml:space="preserve"> </v>
      </c>
    </row>
    <row r="83" spans="1:25" x14ac:dyDescent="0.25">
      <c r="A83" s="756"/>
      <c r="B83" s="746" t="s">
        <v>272</v>
      </c>
      <c r="C83" s="756"/>
      <c r="D83" s="756"/>
      <c r="E83" s="638"/>
      <c r="F83" s="756"/>
      <c r="G83" s="747"/>
      <c r="H83" s="748"/>
      <c r="I83" s="755"/>
      <c r="J83" s="756"/>
      <c r="K83" s="749"/>
      <c r="L83" s="756"/>
      <c r="M83" s="755"/>
      <c r="N83" s="750" t="str">
        <f t="shared" si="5"/>
        <v xml:space="preserve"> </v>
      </c>
      <c r="O83" s="757"/>
      <c r="P83" s="757"/>
      <c r="Q83" s="757"/>
      <c r="R83" s="757"/>
      <c r="S83" s="757"/>
      <c r="T83" s="757"/>
      <c r="U83" s="752" t="str">
        <f t="shared" si="6"/>
        <v xml:space="preserve"> </v>
      </c>
      <c r="V83" s="753" t="str">
        <f t="shared" si="7"/>
        <v xml:space="preserve"> </v>
      </c>
      <c r="W83" s="753" t="str">
        <f t="shared" si="7"/>
        <v xml:space="preserve"> </v>
      </c>
      <c r="X83" s="753" t="str">
        <f t="shared" si="8"/>
        <v xml:space="preserve"> </v>
      </c>
      <c r="Y83" s="753" t="str">
        <f t="shared" si="9"/>
        <v xml:space="preserve"> </v>
      </c>
    </row>
    <row r="84" spans="1:25" x14ac:dyDescent="0.25">
      <c r="A84" s="756"/>
      <c r="B84" s="746" t="s">
        <v>272</v>
      </c>
      <c r="C84" s="756"/>
      <c r="D84" s="756"/>
      <c r="E84" s="638"/>
      <c r="F84" s="756"/>
      <c r="G84" s="747"/>
      <c r="H84" s="748"/>
      <c r="I84" s="755"/>
      <c r="J84" s="756"/>
      <c r="K84" s="749"/>
      <c r="L84" s="756"/>
      <c r="M84" s="755"/>
      <c r="N84" s="750" t="str">
        <f t="shared" si="5"/>
        <v xml:space="preserve"> </v>
      </c>
      <c r="O84" s="757"/>
      <c r="P84" s="757"/>
      <c r="Q84" s="757"/>
      <c r="R84" s="757"/>
      <c r="S84" s="757"/>
      <c r="T84" s="757"/>
      <c r="U84" s="752" t="str">
        <f t="shared" si="6"/>
        <v xml:space="preserve"> </v>
      </c>
      <c r="V84" s="753" t="str">
        <f t="shared" si="7"/>
        <v xml:space="preserve"> </v>
      </c>
      <c r="W84" s="753" t="str">
        <f t="shared" si="7"/>
        <v xml:space="preserve"> </v>
      </c>
      <c r="X84" s="753" t="str">
        <f t="shared" si="8"/>
        <v xml:space="preserve"> </v>
      </c>
      <c r="Y84" s="753" t="str">
        <f t="shared" si="9"/>
        <v xml:space="preserve"> </v>
      </c>
    </row>
    <row r="85" spans="1:25" x14ac:dyDescent="0.25">
      <c r="A85" s="756"/>
      <c r="B85" s="746" t="s">
        <v>272</v>
      </c>
      <c r="C85" s="756"/>
      <c r="D85" s="756"/>
      <c r="E85" s="638"/>
      <c r="F85" s="756"/>
      <c r="G85" s="747"/>
      <c r="H85" s="748"/>
      <c r="I85" s="755"/>
      <c r="J85" s="756"/>
      <c r="K85" s="749"/>
      <c r="L85" s="755"/>
      <c r="M85" s="755"/>
      <c r="N85" s="750" t="str">
        <f t="shared" si="5"/>
        <v xml:space="preserve"> </v>
      </c>
      <c r="O85" s="757"/>
      <c r="P85" s="757"/>
      <c r="Q85" s="757"/>
      <c r="R85" s="757"/>
      <c r="S85" s="757"/>
      <c r="T85" s="757"/>
      <c r="U85" s="752" t="str">
        <f t="shared" si="6"/>
        <v xml:space="preserve"> </v>
      </c>
      <c r="V85" s="753" t="str">
        <f t="shared" si="7"/>
        <v xml:space="preserve"> </v>
      </c>
      <c r="W85" s="753" t="str">
        <f t="shared" si="7"/>
        <v xml:space="preserve"> </v>
      </c>
      <c r="X85" s="753" t="str">
        <f t="shared" si="8"/>
        <v xml:space="preserve"> </v>
      </c>
      <c r="Y85" s="753" t="str">
        <f t="shared" si="9"/>
        <v xml:space="preserve"> </v>
      </c>
    </row>
    <row r="86" spans="1:25" x14ac:dyDescent="0.25">
      <c r="A86" s="756"/>
      <c r="B86" s="746" t="s">
        <v>272</v>
      </c>
      <c r="C86" s="756"/>
      <c r="D86" s="756"/>
      <c r="E86" s="638"/>
      <c r="F86" s="756"/>
      <c r="G86" s="747"/>
      <c r="H86" s="748"/>
      <c r="I86" s="755"/>
      <c r="J86" s="756"/>
      <c r="K86" s="749"/>
      <c r="L86" s="756"/>
      <c r="M86" s="755"/>
      <c r="N86" s="750" t="str">
        <f t="shared" si="5"/>
        <v xml:space="preserve"> </v>
      </c>
      <c r="O86" s="757"/>
      <c r="P86" s="757"/>
      <c r="Q86" s="757"/>
      <c r="R86" s="757"/>
      <c r="S86" s="757"/>
      <c r="T86" s="757"/>
      <c r="U86" s="752" t="str">
        <f t="shared" si="6"/>
        <v xml:space="preserve"> </v>
      </c>
      <c r="V86" s="753" t="str">
        <f t="shared" si="7"/>
        <v xml:space="preserve"> </v>
      </c>
      <c r="W86" s="753" t="str">
        <f t="shared" si="7"/>
        <v xml:space="preserve"> </v>
      </c>
      <c r="X86" s="753" t="str">
        <f t="shared" si="8"/>
        <v xml:space="preserve"> </v>
      </c>
      <c r="Y86" s="753" t="str">
        <f t="shared" si="9"/>
        <v xml:space="preserve"> </v>
      </c>
    </row>
    <row r="87" spans="1:25" x14ac:dyDescent="0.25">
      <c r="A87" s="756"/>
      <c r="B87" s="746" t="s">
        <v>272</v>
      </c>
      <c r="C87" s="756"/>
      <c r="D87" s="756"/>
      <c r="E87" s="638"/>
      <c r="F87" s="756"/>
      <c r="G87" s="747"/>
      <c r="H87" s="748"/>
      <c r="I87" s="755"/>
      <c r="J87" s="756"/>
      <c r="K87" s="749"/>
      <c r="L87" s="756"/>
      <c r="M87" s="755"/>
      <c r="N87" s="750" t="str">
        <f t="shared" si="5"/>
        <v xml:space="preserve"> </v>
      </c>
      <c r="O87" s="757"/>
      <c r="P87" s="757"/>
      <c r="Q87" s="757"/>
      <c r="R87" s="757"/>
      <c r="S87" s="757"/>
      <c r="T87" s="757"/>
      <c r="U87" s="752" t="str">
        <f t="shared" si="6"/>
        <v xml:space="preserve"> </v>
      </c>
      <c r="V87" s="753" t="str">
        <f t="shared" si="7"/>
        <v xml:space="preserve"> </v>
      </c>
      <c r="W87" s="753" t="str">
        <f t="shared" si="7"/>
        <v xml:space="preserve"> </v>
      </c>
      <c r="X87" s="753" t="str">
        <f t="shared" si="8"/>
        <v xml:space="preserve"> </v>
      </c>
      <c r="Y87" s="753" t="str">
        <f t="shared" si="9"/>
        <v xml:space="preserve"> </v>
      </c>
    </row>
    <row r="88" spans="1:25" x14ac:dyDescent="0.25">
      <c r="A88" s="756"/>
      <c r="B88" s="746" t="s">
        <v>272</v>
      </c>
      <c r="C88" s="756"/>
      <c r="D88" s="756"/>
      <c r="E88" s="638"/>
      <c r="F88" s="756"/>
      <c r="G88" s="747"/>
      <c r="H88" s="748"/>
      <c r="I88" s="755"/>
      <c r="J88" s="756"/>
      <c r="K88" s="749"/>
      <c r="L88" s="755"/>
      <c r="M88" s="755"/>
      <c r="N88" s="750" t="str">
        <f t="shared" si="5"/>
        <v xml:space="preserve"> </v>
      </c>
      <c r="O88" s="757"/>
      <c r="P88" s="757"/>
      <c r="Q88" s="757"/>
      <c r="R88" s="757"/>
      <c r="S88" s="757"/>
      <c r="T88" s="757"/>
      <c r="U88" s="752" t="str">
        <f t="shared" si="6"/>
        <v xml:space="preserve"> </v>
      </c>
      <c r="V88" s="753" t="str">
        <f t="shared" si="7"/>
        <v xml:space="preserve"> </v>
      </c>
      <c r="W88" s="753" t="str">
        <f t="shared" si="7"/>
        <v xml:space="preserve"> </v>
      </c>
      <c r="X88" s="753" t="str">
        <f t="shared" si="8"/>
        <v xml:space="preserve"> </v>
      </c>
      <c r="Y88" s="753" t="str">
        <f t="shared" si="9"/>
        <v xml:space="preserve"> </v>
      </c>
    </row>
    <row r="89" spans="1:25" x14ac:dyDescent="0.25">
      <c r="A89" s="756"/>
      <c r="B89" s="746" t="s">
        <v>272</v>
      </c>
      <c r="C89" s="756"/>
      <c r="D89" s="756"/>
      <c r="E89" s="638"/>
      <c r="F89" s="756"/>
      <c r="G89" s="747"/>
      <c r="H89" s="748"/>
      <c r="I89" s="755"/>
      <c r="J89" s="756"/>
      <c r="K89" s="749"/>
      <c r="L89" s="756"/>
      <c r="M89" s="755"/>
      <c r="N89" s="750" t="str">
        <f t="shared" si="5"/>
        <v xml:space="preserve"> </v>
      </c>
      <c r="O89" s="757"/>
      <c r="P89" s="757"/>
      <c r="Q89" s="757"/>
      <c r="R89" s="757"/>
      <c r="S89" s="757"/>
      <c r="T89" s="757"/>
      <c r="U89" s="752" t="str">
        <f t="shared" si="6"/>
        <v xml:space="preserve"> </v>
      </c>
      <c r="V89" s="753" t="str">
        <f t="shared" si="7"/>
        <v xml:space="preserve"> </v>
      </c>
      <c r="W89" s="753" t="str">
        <f t="shared" si="7"/>
        <v xml:space="preserve"> </v>
      </c>
      <c r="X89" s="753" t="str">
        <f t="shared" si="8"/>
        <v xml:space="preserve"> </v>
      </c>
      <c r="Y89" s="753" t="str">
        <f t="shared" si="9"/>
        <v xml:space="preserve"> </v>
      </c>
    </row>
    <row r="90" spans="1:25" x14ac:dyDescent="0.25">
      <c r="A90" s="756"/>
      <c r="B90" s="746" t="s">
        <v>272</v>
      </c>
      <c r="C90" s="756"/>
      <c r="D90" s="756"/>
      <c r="E90" s="638"/>
      <c r="F90" s="756"/>
      <c r="G90" s="747"/>
      <c r="H90" s="748"/>
      <c r="I90" s="755"/>
      <c r="J90" s="756"/>
      <c r="K90" s="749"/>
      <c r="L90" s="756"/>
      <c r="M90" s="755"/>
      <c r="N90" s="750" t="str">
        <f t="shared" si="5"/>
        <v xml:space="preserve"> </v>
      </c>
      <c r="O90" s="757"/>
      <c r="P90" s="757"/>
      <c r="Q90" s="757"/>
      <c r="R90" s="757"/>
      <c r="S90" s="757"/>
      <c r="T90" s="757"/>
      <c r="U90" s="752" t="str">
        <f t="shared" si="6"/>
        <v xml:space="preserve"> </v>
      </c>
      <c r="V90" s="753" t="str">
        <f t="shared" si="7"/>
        <v xml:space="preserve"> </v>
      </c>
      <c r="W90" s="753" t="str">
        <f t="shared" si="7"/>
        <v xml:space="preserve"> </v>
      </c>
      <c r="X90" s="753" t="str">
        <f t="shared" si="8"/>
        <v xml:space="preserve"> </v>
      </c>
      <c r="Y90" s="753" t="str">
        <f t="shared" si="9"/>
        <v xml:space="preserve"> </v>
      </c>
    </row>
    <row r="91" spans="1:25" x14ac:dyDescent="0.25">
      <c r="A91" s="756"/>
      <c r="B91" s="746" t="s">
        <v>272</v>
      </c>
      <c r="C91" s="756"/>
      <c r="D91" s="756"/>
      <c r="E91" s="638"/>
      <c r="F91" s="756"/>
      <c r="G91" s="747"/>
      <c r="H91" s="748"/>
      <c r="I91" s="755"/>
      <c r="J91" s="756"/>
      <c r="K91" s="749"/>
      <c r="L91" s="755"/>
      <c r="M91" s="755"/>
      <c r="N91" s="750" t="str">
        <f t="shared" si="5"/>
        <v xml:space="preserve"> </v>
      </c>
      <c r="O91" s="757"/>
      <c r="P91" s="757"/>
      <c r="Q91" s="757"/>
      <c r="R91" s="757"/>
      <c r="S91" s="757"/>
      <c r="T91" s="757"/>
      <c r="U91" s="752" t="str">
        <f t="shared" si="6"/>
        <v xml:space="preserve"> </v>
      </c>
      <c r="V91" s="753" t="str">
        <f t="shared" si="7"/>
        <v xml:space="preserve"> </v>
      </c>
      <c r="W91" s="753" t="str">
        <f t="shared" si="7"/>
        <v xml:space="preserve"> </v>
      </c>
      <c r="X91" s="753" t="str">
        <f t="shared" si="8"/>
        <v xml:space="preserve"> </v>
      </c>
      <c r="Y91" s="753" t="str">
        <f t="shared" si="9"/>
        <v xml:space="preserve"> </v>
      </c>
    </row>
    <row r="92" spans="1:25" x14ac:dyDescent="0.25">
      <c r="A92" s="756"/>
      <c r="B92" s="746" t="s">
        <v>272</v>
      </c>
      <c r="C92" s="756"/>
      <c r="D92" s="756"/>
      <c r="E92" s="638"/>
      <c r="F92" s="756"/>
      <c r="G92" s="747"/>
      <c r="H92" s="748"/>
      <c r="I92" s="755"/>
      <c r="J92" s="756"/>
      <c r="K92" s="749"/>
      <c r="L92" s="756"/>
      <c r="M92" s="755"/>
      <c r="N92" s="750" t="str">
        <f t="shared" si="5"/>
        <v xml:space="preserve"> </v>
      </c>
      <c r="O92" s="757"/>
      <c r="P92" s="757"/>
      <c r="Q92" s="757"/>
      <c r="R92" s="757"/>
      <c r="S92" s="757"/>
      <c r="T92" s="757"/>
      <c r="U92" s="752" t="str">
        <f t="shared" si="6"/>
        <v xml:space="preserve"> </v>
      </c>
      <c r="V92" s="753" t="str">
        <f t="shared" si="7"/>
        <v xml:space="preserve"> </v>
      </c>
      <c r="W92" s="753" t="str">
        <f t="shared" si="7"/>
        <v xml:space="preserve"> </v>
      </c>
      <c r="X92" s="753" t="str">
        <f t="shared" si="8"/>
        <v xml:space="preserve"> </v>
      </c>
      <c r="Y92" s="753" t="str">
        <f t="shared" si="9"/>
        <v xml:space="preserve"> </v>
      </c>
    </row>
    <row r="93" spans="1:25" x14ac:dyDescent="0.25">
      <c r="A93" s="756"/>
      <c r="B93" s="746" t="s">
        <v>272</v>
      </c>
      <c r="C93" s="756"/>
      <c r="D93" s="756"/>
      <c r="E93" s="638"/>
      <c r="F93" s="756"/>
      <c r="G93" s="747"/>
      <c r="H93" s="748"/>
      <c r="I93" s="755"/>
      <c r="J93" s="756"/>
      <c r="K93" s="749"/>
      <c r="L93" s="756"/>
      <c r="M93" s="755"/>
      <c r="N93" s="750" t="str">
        <f t="shared" si="5"/>
        <v xml:space="preserve"> </v>
      </c>
      <c r="O93" s="757"/>
      <c r="P93" s="757"/>
      <c r="Q93" s="757"/>
      <c r="R93" s="757"/>
      <c r="S93" s="757"/>
      <c r="T93" s="757"/>
      <c r="U93" s="752" t="str">
        <f t="shared" si="6"/>
        <v xml:space="preserve"> </v>
      </c>
      <c r="V93" s="753" t="str">
        <f t="shared" si="7"/>
        <v xml:space="preserve"> </v>
      </c>
      <c r="W93" s="753" t="str">
        <f t="shared" si="7"/>
        <v xml:space="preserve"> </v>
      </c>
      <c r="X93" s="753" t="str">
        <f t="shared" si="8"/>
        <v xml:space="preserve"> </v>
      </c>
      <c r="Y93" s="753" t="str">
        <f t="shared" si="9"/>
        <v xml:space="preserve"> </v>
      </c>
    </row>
    <row r="94" spans="1:25" x14ac:dyDescent="0.25">
      <c r="A94" s="756"/>
      <c r="B94" s="746" t="s">
        <v>272</v>
      </c>
      <c r="C94" s="756"/>
      <c r="D94" s="756"/>
      <c r="E94" s="638"/>
      <c r="F94" s="756"/>
      <c r="G94" s="747"/>
      <c r="H94" s="748"/>
      <c r="I94" s="755"/>
      <c r="J94" s="756"/>
      <c r="K94" s="749"/>
      <c r="L94" s="755"/>
      <c r="M94" s="755"/>
      <c r="N94" s="750" t="str">
        <f t="shared" si="5"/>
        <v xml:space="preserve"> </v>
      </c>
      <c r="O94" s="757"/>
      <c r="P94" s="757"/>
      <c r="Q94" s="757"/>
      <c r="R94" s="757"/>
      <c r="S94" s="757"/>
      <c r="T94" s="757"/>
      <c r="U94" s="752" t="str">
        <f t="shared" si="6"/>
        <v xml:space="preserve"> </v>
      </c>
      <c r="V94" s="753" t="str">
        <f t="shared" si="7"/>
        <v xml:space="preserve"> </v>
      </c>
      <c r="W94" s="753" t="str">
        <f t="shared" si="7"/>
        <v xml:space="preserve"> </v>
      </c>
      <c r="X94" s="753" t="str">
        <f t="shared" si="8"/>
        <v xml:space="preserve"> </v>
      </c>
      <c r="Y94" s="753" t="str">
        <f t="shared" si="9"/>
        <v xml:space="preserve"> </v>
      </c>
    </row>
    <row r="95" spans="1:25" x14ac:dyDescent="0.25">
      <c r="A95" s="756"/>
      <c r="B95" s="746" t="s">
        <v>272</v>
      </c>
      <c r="C95" s="756"/>
      <c r="D95" s="756"/>
      <c r="E95" s="638"/>
      <c r="F95" s="756"/>
      <c r="G95" s="747"/>
      <c r="H95" s="748"/>
      <c r="I95" s="755"/>
      <c r="J95" s="756"/>
      <c r="K95" s="749"/>
      <c r="L95" s="756"/>
      <c r="M95" s="755"/>
      <c r="N95" s="750" t="str">
        <f t="shared" si="5"/>
        <v xml:space="preserve"> </v>
      </c>
      <c r="O95" s="757"/>
      <c r="P95" s="757"/>
      <c r="Q95" s="757"/>
      <c r="R95" s="757"/>
      <c r="S95" s="757"/>
      <c r="T95" s="757"/>
      <c r="U95" s="752" t="str">
        <f t="shared" si="6"/>
        <v xml:space="preserve"> </v>
      </c>
      <c r="V95" s="753" t="str">
        <f t="shared" si="7"/>
        <v xml:space="preserve"> </v>
      </c>
      <c r="W95" s="753" t="str">
        <f t="shared" si="7"/>
        <v xml:space="preserve"> </v>
      </c>
      <c r="X95" s="753" t="str">
        <f t="shared" si="8"/>
        <v xml:space="preserve"> </v>
      </c>
      <c r="Y95" s="753" t="str">
        <f t="shared" si="9"/>
        <v xml:space="preserve"> </v>
      </c>
    </row>
    <row r="96" spans="1:25" x14ac:dyDescent="0.25">
      <c r="A96" s="756"/>
      <c r="B96" s="746" t="s">
        <v>272</v>
      </c>
      <c r="C96" s="756"/>
      <c r="D96" s="756"/>
      <c r="E96" s="638"/>
      <c r="F96" s="756"/>
      <c r="G96" s="747"/>
      <c r="H96" s="748"/>
      <c r="I96" s="755"/>
      <c r="J96" s="756"/>
      <c r="K96" s="749"/>
      <c r="L96" s="756"/>
      <c r="M96" s="755"/>
      <c r="N96" s="750" t="str">
        <f t="shared" si="5"/>
        <v xml:space="preserve"> </v>
      </c>
      <c r="O96" s="757"/>
      <c r="P96" s="757"/>
      <c r="Q96" s="757"/>
      <c r="R96" s="757"/>
      <c r="S96" s="757"/>
      <c r="T96" s="757"/>
      <c r="U96" s="752" t="str">
        <f t="shared" si="6"/>
        <v xml:space="preserve"> </v>
      </c>
      <c r="V96" s="753" t="str">
        <f t="shared" si="7"/>
        <v xml:space="preserve"> </v>
      </c>
      <c r="W96" s="753" t="str">
        <f t="shared" si="7"/>
        <v xml:space="preserve"> </v>
      </c>
      <c r="X96" s="753" t="str">
        <f t="shared" si="8"/>
        <v xml:space="preserve"> </v>
      </c>
      <c r="Y96" s="753" t="str">
        <f t="shared" si="9"/>
        <v xml:space="preserve"> </v>
      </c>
    </row>
    <row r="97" spans="1:25" x14ac:dyDescent="0.25">
      <c r="A97" s="756"/>
      <c r="B97" s="746" t="s">
        <v>272</v>
      </c>
      <c r="C97" s="756"/>
      <c r="D97" s="756"/>
      <c r="E97" s="638"/>
      <c r="F97" s="756"/>
      <c r="G97" s="747"/>
      <c r="H97" s="748"/>
      <c r="I97" s="755"/>
      <c r="J97" s="756"/>
      <c r="K97" s="749"/>
      <c r="L97" s="755"/>
      <c r="M97" s="755"/>
      <c r="N97" s="750" t="str">
        <f t="shared" si="5"/>
        <v xml:space="preserve"> </v>
      </c>
      <c r="O97" s="757"/>
      <c r="P97" s="757"/>
      <c r="Q97" s="757"/>
      <c r="R97" s="757"/>
      <c r="S97" s="757"/>
      <c r="T97" s="757"/>
      <c r="U97" s="752" t="str">
        <f t="shared" si="6"/>
        <v xml:space="preserve"> </v>
      </c>
      <c r="V97" s="753" t="str">
        <f t="shared" si="7"/>
        <v xml:space="preserve"> </v>
      </c>
      <c r="W97" s="753" t="str">
        <f t="shared" si="7"/>
        <v xml:space="preserve"> </v>
      </c>
      <c r="X97" s="753" t="str">
        <f t="shared" si="8"/>
        <v xml:space="preserve"> </v>
      </c>
      <c r="Y97" s="753" t="str">
        <f t="shared" si="9"/>
        <v xml:space="preserve"> </v>
      </c>
    </row>
    <row r="98" spans="1:25" x14ac:dyDescent="0.25">
      <c r="A98" s="756"/>
      <c r="B98" s="746" t="s">
        <v>272</v>
      </c>
      <c r="C98" s="756"/>
      <c r="D98" s="756"/>
      <c r="E98" s="638"/>
      <c r="F98" s="756"/>
      <c r="G98" s="747"/>
      <c r="H98" s="748"/>
      <c r="I98" s="755"/>
      <c r="J98" s="756"/>
      <c r="K98" s="749"/>
      <c r="L98" s="756"/>
      <c r="M98" s="755"/>
      <c r="N98" s="750" t="str">
        <f t="shared" si="5"/>
        <v xml:space="preserve"> </v>
      </c>
      <c r="O98" s="757"/>
      <c r="P98" s="757"/>
      <c r="Q98" s="757"/>
      <c r="R98" s="757"/>
      <c r="S98" s="757"/>
      <c r="T98" s="757"/>
      <c r="U98" s="752" t="str">
        <f t="shared" si="6"/>
        <v xml:space="preserve"> </v>
      </c>
      <c r="V98" s="753" t="str">
        <f t="shared" si="7"/>
        <v xml:space="preserve"> </v>
      </c>
      <c r="W98" s="753" t="str">
        <f t="shared" si="7"/>
        <v xml:space="preserve"> </v>
      </c>
      <c r="X98" s="753" t="str">
        <f t="shared" si="8"/>
        <v xml:space="preserve"> </v>
      </c>
      <c r="Y98" s="753" t="str">
        <f t="shared" si="9"/>
        <v xml:space="preserve"> </v>
      </c>
    </row>
    <row r="99" spans="1:25" x14ac:dyDescent="0.25">
      <c r="A99" s="756"/>
      <c r="B99" s="746" t="s">
        <v>272</v>
      </c>
      <c r="C99" s="756"/>
      <c r="D99" s="756"/>
      <c r="E99" s="638"/>
      <c r="F99" s="756"/>
      <c r="G99" s="747"/>
      <c r="H99" s="748"/>
      <c r="I99" s="755"/>
      <c r="J99" s="756"/>
      <c r="K99" s="749"/>
      <c r="L99" s="756"/>
      <c r="M99" s="755"/>
      <c r="N99" s="750" t="str">
        <f t="shared" si="5"/>
        <v xml:space="preserve"> </v>
      </c>
      <c r="O99" s="757"/>
      <c r="P99" s="757"/>
      <c r="Q99" s="757"/>
      <c r="R99" s="757"/>
      <c r="S99" s="757"/>
      <c r="T99" s="757"/>
      <c r="U99" s="752" t="str">
        <f t="shared" si="6"/>
        <v xml:space="preserve"> </v>
      </c>
      <c r="V99" s="753" t="str">
        <f t="shared" si="7"/>
        <v xml:space="preserve"> </v>
      </c>
      <c r="W99" s="753" t="str">
        <f t="shared" si="7"/>
        <v xml:space="preserve"> </v>
      </c>
      <c r="X99" s="753" t="str">
        <f t="shared" si="8"/>
        <v xml:space="preserve"> </v>
      </c>
      <c r="Y99" s="753" t="str">
        <f t="shared" si="9"/>
        <v xml:space="preserve"> </v>
      </c>
    </row>
    <row r="100" spans="1:25" x14ac:dyDescent="0.25">
      <c r="A100" s="756"/>
      <c r="B100" s="746" t="s">
        <v>272</v>
      </c>
      <c r="C100" s="756"/>
      <c r="D100" s="756"/>
      <c r="E100" s="638"/>
      <c r="F100" s="756"/>
      <c r="G100" s="747"/>
      <c r="H100" s="748"/>
      <c r="I100" s="755"/>
      <c r="J100" s="756"/>
      <c r="K100" s="749"/>
      <c r="L100" s="755"/>
      <c r="M100" s="755"/>
      <c r="N100" s="750" t="str">
        <f t="shared" si="5"/>
        <v xml:space="preserve"> </v>
      </c>
      <c r="O100" s="757"/>
      <c r="P100" s="757"/>
      <c r="Q100" s="757"/>
      <c r="R100" s="757"/>
      <c r="S100" s="757"/>
      <c r="T100" s="757"/>
      <c r="U100" s="752" t="str">
        <f t="shared" si="6"/>
        <v xml:space="preserve"> </v>
      </c>
      <c r="V100" s="753" t="str">
        <f t="shared" si="7"/>
        <v xml:space="preserve"> </v>
      </c>
      <c r="W100" s="753" t="str">
        <f t="shared" si="7"/>
        <v xml:space="preserve"> </v>
      </c>
      <c r="X100" s="753" t="str">
        <f t="shared" si="8"/>
        <v xml:space="preserve"> </v>
      </c>
      <c r="Y100" s="753" t="str">
        <f t="shared" si="9"/>
        <v xml:space="preserve"> </v>
      </c>
    </row>
    <row r="101" spans="1:25" x14ac:dyDescent="0.25">
      <c r="A101" s="756"/>
      <c r="B101" s="746" t="s">
        <v>272</v>
      </c>
      <c r="C101" s="756"/>
      <c r="D101" s="756"/>
      <c r="E101" s="638"/>
      <c r="F101" s="756"/>
      <c r="G101" s="747"/>
      <c r="H101" s="748"/>
      <c r="I101" s="755"/>
      <c r="J101" s="756"/>
      <c r="K101" s="749"/>
      <c r="L101" s="756"/>
      <c r="M101" s="755"/>
      <c r="N101" s="750" t="str">
        <f t="shared" si="5"/>
        <v xml:space="preserve"> </v>
      </c>
      <c r="O101" s="757"/>
      <c r="P101" s="757"/>
      <c r="Q101" s="757"/>
      <c r="R101" s="757"/>
      <c r="S101" s="757"/>
      <c r="T101" s="757"/>
      <c r="U101" s="752" t="str">
        <f t="shared" si="6"/>
        <v xml:space="preserve"> </v>
      </c>
      <c r="V101" s="753" t="str">
        <f t="shared" si="7"/>
        <v xml:space="preserve"> </v>
      </c>
      <c r="W101" s="753" t="str">
        <f t="shared" si="7"/>
        <v xml:space="preserve"> </v>
      </c>
      <c r="X101" s="753" t="str">
        <f t="shared" si="8"/>
        <v xml:space="preserve"> </v>
      </c>
      <c r="Y101" s="753" t="str">
        <f t="shared" si="9"/>
        <v xml:space="preserve"> </v>
      </c>
    </row>
    <row r="102" spans="1:25" x14ac:dyDescent="0.25">
      <c r="A102" s="756"/>
      <c r="B102" s="746" t="s">
        <v>272</v>
      </c>
      <c r="C102" s="756"/>
      <c r="D102" s="756"/>
      <c r="E102" s="638"/>
      <c r="F102" s="756"/>
      <c r="G102" s="747"/>
      <c r="H102" s="748"/>
      <c r="I102" s="755"/>
      <c r="J102" s="756"/>
      <c r="K102" s="749"/>
      <c r="L102" s="756"/>
      <c r="M102" s="755"/>
      <c r="N102" s="750" t="str">
        <f t="shared" si="5"/>
        <v xml:space="preserve"> </v>
      </c>
      <c r="O102" s="757"/>
      <c r="P102" s="757"/>
      <c r="Q102" s="757"/>
      <c r="R102" s="757"/>
      <c r="S102" s="757"/>
      <c r="T102" s="757"/>
      <c r="U102" s="752" t="str">
        <f t="shared" si="6"/>
        <v xml:space="preserve"> </v>
      </c>
      <c r="V102" s="753" t="str">
        <f t="shared" si="7"/>
        <v xml:space="preserve"> </v>
      </c>
      <c r="W102" s="753" t="str">
        <f t="shared" si="7"/>
        <v xml:space="preserve"> </v>
      </c>
      <c r="X102" s="753" t="str">
        <f t="shared" si="8"/>
        <v xml:space="preserve"> </v>
      </c>
      <c r="Y102" s="753" t="str">
        <f t="shared" si="9"/>
        <v xml:space="preserve"> </v>
      </c>
    </row>
    <row r="103" spans="1:25" x14ac:dyDescent="0.25">
      <c r="A103" s="756"/>
      <c r="B103" s="746" t="s">
        <v>272</v>
      </c>
      <c r="C103" s="756"/>
      <c r="D103" s="756"/>
      <c r="E103" s="638"/>
      <c r="F103" s="756"/>
      <c r="G103" s="747"/>
      <c r="H103" s="748"/>
      <c r="I103" s="755"/>
      <c r="J103" s="756"/>
      <c r="K103" s="749"/>
      <c r="L103" s="755"/>
      <c r="M103" s="755"/>
      <c r="N103" s="750" t="str">
        <f t="shared" si="5"/>
        <v xml:space="preserve"> </v>
      </c>
      <c r="O103" s="757"/>
      <c r="P103" s="757"/>
      <c r="Q103" s="757"/>
      <c r="R103" s="757"/>
      <c r="S103" s="757"/>
      <c r="T103" s="757"/>
      <c r="U103" s="752" t="str">
        <f t="shared" si="6"/>
        <v xml:space="preserve"> </v>
      </c>
      <c r="V103" s="753" t="str">
        <f t="shared" si="7"/>
        <v xml:space="preserve"> </v>
      </c>
      <c r="W103" s="753" t="str">
        <f t="shared" si="7"/>
        <v xml:space="preserve"> </v>
      </c>
      <c r="X103" s="753" t="str">
        <f t="shared" si="8"/>
        <v xml:space="preserve"> </v>
      </c>
      <c r="Y103" s="753" t="str">
        <f t="shared" si="9"/>
        <v xml:space="preserve"> </v>
      </c>
    </row>
    <row r="104" spans="1:25" x14ac:dyDescent="0.25">
      <c r="A104" s="756"/>
      <c r="B104" s="746" t="s">
        <v>272</v>
      </c>
      <c r="C104" s="756"/>
      <c r="D104" s="756"/>
      <c r="E104" s="638"/>
      <c r="F104" s="756"/>
      <c r="G104" s="747"/>
      <c r="H104" s="748"/>
      <c r="I104" s="755"/>
      <c r="J104" s="756"/>
      <c r="K104" s="749"/>
      <c r="L104" s="756"/>
      <c r="M104" s="755"/>
      <c r="N104" s="750" t="str">
        <f t="shared" si="5"/>
        <v xml:space="preserve"> </v>
      </c>
      <c r="O104" s="757"/>
      <c r="P104" s="757"/>
      <c r="Q104" s="757"/>
      <c r="R104" s="757"/>
      <c r="S104" s="757"/>
      <c r="T104" s="757"/>
      <c r="U104" s="752" t="str">
        <f t="shared" si="6"/>
        <v xml:space="preserve"> </v>
      </c>
      <c r="V104" s="753" t="str">
        <f t="shared" si="7"/>
        <v xml:space="preserve"> </v>
      </c>
      <c r="W104" s="753" t="str">
        <f t="shared" si="7"/>
        <v xml:space="preserve"> </v>
      </c>
      <c r="X104" s="753" t="str">
        <f t="shared" si="8"/>
        <v xml:space="preserve"> </v>
      </c>
      <c r="Y104" s="753" t="str">
        <f t="shared" si="9"/>
        <v xml:space="preserve"> </v>
      </c>
    </row>
    <row r="105" spans="1:25" x14ac:dyDescent="0.25">
      <c r="A105" s="756"/>
      <c r="B105" s="746" t="s">
        <v>272</v>
      </c>
      <c r="C105" s="756"/>
      <c r="D105" s="756"/>
      <c r="E105" s="638"/>
      <c r="F105" s="756"/>
      <c r="G105" s="747"/>
      <c r="H105" s="748"/>
      <c r="I105" s="755"/>
      <c r="J105" s="756"/>
      <c r="K105" s="749"/>
      <c r="L105" s="756"/>
      <c r="M105" s="755"/>
      <c r="N105" s="750" t="str">
        <f t="shared" si="5"/>
        <v xml:space="preserve"> </v>
      </c>
      <c r="O105" s="757"/>
      <c r="P105" s="757"/>
      <c r="Q105" s="757"/>
      <c r="R105" s="757"/>
      <c r="S105" s="757"/>
      <c r="T105" s="757"/>
      <c r="U105" s="752" t="str">
        <f t="shared" si="6"/>
        <v xml:space="preserve"> </v>
      </c>
      <c r="V105" s="753" t="str">
        <f t="shared" si="7"/>
        <v xml:space="preserve"> </v>
      </c>
      <c r="W105" s="753" t="str">
        <f t="shared" si="7"/>
        <v xml:space="preserve"> </v>
      </c>
      <c r="X105" s="753" t="str">
        <f t="shared" si="8"/>
        <v xml:space="preserve"> </v>
      </c>
      <c r="Y105" s="753" t="str">
        <f t="shared" si="9"/>
        <v xml:space="preserve"> </v>
      </c>
    </row>
    <row r="106" spans="1:25" x14ac:dyDescent="0.25">
      <c r="A106" s="756"/>
      <c r="B106" s="746" t="s">
        <v>272</v>
      </c>
      <c r="C106" s="756"/>
      <c r="D106" s="756"/>
      <c r="E106" s="638"/>
      <c r="F106" s="756"/>
      <c r="G106" s="747"/>
      <c r="H106" s="748"/>
      <c r="I106" s="755"/>
      <c r="J106" s="756"/>
      <c r="K106" s="749"/>
      <c r="L106" s="755"/>
      <c r="M106" s="755"/>
      <c r="N106" s="750" t="str">
        <f t="shared" si="5"/>
        <v xml:space="preserve"> </v>
      </c>
      <c r="O106" s="757"/>
      <c r="P106" s="757"/>
      <c r="Q106" s="757"/>
      <c r="R106" s="757"/>
      <c r="S106" s="757"/>
      <c r="T106" s="757"/>
      <c r="U106" s="752" t="str">
        <f t="shared" si="6"/>
        <v xml:space="preserve"> </v>
      </c>
      <c r="V106" s="753" t="str">
        <f t="shared" si="7"/>
        <v xml:space="preserve"> </v>
      </c>
      <c r="W106" s="753" t="str">
        <f t="shared" si="7"/>
        <v xml:space="preserve"> </v>
      </c>
      <c r="X106" s="753" t="str">
        <f t="shared" si="8"/>
        <v xml:space="preserve"> </v>
      </c>
      <c r="Y106" s="753" t="str">
        <f t="shared" si="9"/>
        <v xml:space="preserve"> </v>
      </c>
    </row>
    <row r="107" spans="1:25" x14ac:dyDescent="0.25">
      <c r="A107" s="756"/>
      <c r="B107" s="746" t="s">
        <v>272</v>
      </c>
      <c r="C107" s="756"/>
      <c r="D107" s="756"/>
      <c r="E107" s="638"/>
      <c r="F107" s="756"/>
      <c r="G107" s="747"/>
      <c r="H107" s="748"/>
      <c r="I107" s="755"/>
      <c r="J107" s="756"/>
      <c r="K107" s="749"/>
      <c r="L107" s="756"/>
      <c r="M107" s="755"/>
      <c r="N107" s="750" t="str">
        <f t="shared" si="5"/>
        <v xml:space="preserve"> </v>
      </c>
      <c r="O107" s="757"/>
      <c r="P107" s="757"/>
      <c r="Q107" s="757"/>
      <c r="R107" s="757"/>
      <c r="S107" s="757"/>
      <c r="T107" s="757"/>
      <c r="U107" s="752" t="str">
        <f t="shared" si="6"/>
        <v xml:space="preserve"> </v>
      </c>
      <c r="V107" s="753" t="str">
        <f t="shared" si="7"/>
        <v xml:space="preserve"> </v>
      </c>
      <c r="W107" s="753" t="str">
        <f t="shared" si="7"/>
        <v xml:space="preserve"> </v>
      </c>
      <c r="X107" s="753" t="str">
        <f t="shared" si="8"/>
        <v xml:space="preserve"> </v>
      </c>
      <c r="Y107" s="753" t="str">
        <f t="shared" si="9"/>
        <v xml:space="preserve"> </v>
      </c>
    </row>
    <row r="108" spans="1:25" x14ac:dyDescent="0.25">
      <c r="A108" s="756"/>
      <c r="B108" s="746" t="s">
        <v>272</v>
      </c>
      <c r="C108" s="756"/>
      <c r="D108" s="756"/>
      <c r="E108" s="638"/>
      <c r="F108" s="756"/>
      <c r="G108" s="747"/>
      <c r="H108" s="748"/>
      <c r="I108" s="755"/>
      <c r="J108" s="756"/>
      <c r="K108" s="749"/>
      <c r="L108" s="756"/>
      <c r="M108" s="755"/>
      <c r="N108" s="750" t="str">
        <f t="shared" si="5"/>
        <v xml:space="preserve"> </v>
      </c>
      <c r="O108" s="757"/>
      <c r="P108" s="757"/>
      <c r="Q108" s="757"/>
      <c r="R108" s="757"/>
      <c r="S108" s="757"/>
      <c r="T108" s="757"/>
      <c r="U108" s="752" t="str">
        <f t="shared" si="6"/>
        <v xml:space="preserve"> </v>
      </c>
      <c r="V108" s="753" t="str">
        <f t="shared" si="7"/>
        <v xml:space="preserve"> </v>
      </c>
      <c r="W108" s="753" t="str">
        <f t="shared" si="7"/>
        <v xml:space="preserve"> </v>
      </c>
      <c r="X108" s="753" t="str">
        <f t="shared" si="8"/>
        <v xml:space="preserve"> </v>
      </c>
      <c r="Y108" s="753" t="str">
        <f t="shared" si="9"/>
        <v xml:space="preserve"> </v>
      </c>
    </row>
    <row r="109" spans="1:25" x14ac:dyDescent="0.25">
      <c r="A109" s="756"/>
      <c r="B109" s="746" t="s">
        <v>272</v>
      </c>
      <c r="C109" s="756"/>
      <c r="D109" s="756"/>
      <c r="E109" s="638"/>
      <c r="F109" s="756"/>
      <c r="G109" s="747"/>
      <c r="H109" s="748"/>
      <c r="I109" s="755"/>
      <c r="J109" s="756"/>
      <c r="K109" s="749"/>
      <c r="L109" s="755"/>
      <c r="M109" s="755"/>
      <c r="N109" s="750" t="str">
        <f t="shared" si="5"/>
        <v xml:space="preserve"> </v>
      </c>
      <c r="O109" s="757"/>
      <c r="P109" s="757"/>
      <c r="Q109" s="757"/>
      <c r="R109" s="757"/>
      <c r="S109" s="757"/>
      <c r="T109" s="757"/>
      <c r="U109" s="752" t="str">
        <f t="shared" si="6"/>
        <v xml:space="preserve"> </v>
      </c>
      <c r="V109" s="753" t="str">
        <f t="shared" si="7"/>
        <v xml:space="preserve"> </v>
      </c>
      <c r="W109" s="753" t="str">
        <f t="shared" si="7"/>
        <v xml:space="preserve"> </v>
      </c>
      <c r="X109" s="753" t="str">
        <f t="shared" si="8"/>
        <v xml:space="preserve"> </v>
      </c>
      <c r="Y109" s="753" t="str">
        <f t="shared" si="9"/>
        <v xml:space="preserve"> </v>
      </c>
    </row>
    <row r="110" spans="1:25" x14ac:dyDescent="0.25">
      <c r="A110" s="756"/>
      <c r="B110" s="746" t="s">
        <v>272</v>
      </c>
      <c r="C110" s="756"/>
      <c r="D110" s="756"/>
      <c r="E110" s="638"/>
      <c r="F110" s="756"/>
      <c r="G110" s="747"/>
      <c r="H110" s="748"/>
      <c r="I110" s="755"/>
      <c r="J110" s="756"/>
      <c r="K110" s="749"/>
      <c r="L110" s="756"/>
      <c r="M110" s="755"/>
      <c r="N110" s="750" t="str">
        <f t="shared" si="5"/>
        <v xml:space="preserve"> </v>
      </c>
      <c r="O110" s="757"/>
      <c r="P110" s="757"/>
      <c r="Q110" s="757"/>
      <c r="R110" s="757"/>
      <c r="S110" s="757"/>
      <c r="T110" s="757"/>
      <c r="U110" s="752" t="str">
        <f t="shared" si="6"/>
        <v xml:space="preserve"> </v>
      </c>
      <c r="V110" s="753" t="str">
        <f t="shared" si="7"/>
        <v xml:space="preserve"> </v>
      </c>
      <c r="W110" s="753" t="str">
        <f t="shared" si="7"/>
        <v xml:space="preserve"> </v>
      </c>
      <c r="X110" s="753" t="str">
        <f t="shared" si="8"/>
        <v xml:space="preserve"> </v>
      </c>
      <c r="Y110" s="753" t="str">
        <f t="shared" si="9"/>
        <v xml:space="preserve"> </v>
      </c>
    </row>
    <row r="111" spans="1:25" x14ac:dyDescent="0.25">
      <c r="A111" s="756"/>
      <c r="B111" s="746" t="s">
        <v>272</v>
      </c>
      <c r="C111" s="756"/>
      <c r="D111" s="756"/>
      <c r="E111" s="638"/>
      <c r="F111" s="756"/>
      <c r="G111" s="747"/>
      <c r="H111" s="748"/>
      <c r="I111" s="755"/>
      <c r="J111" s="756"/>
      <c r="K111" s="749"/>
      <c r="L111" s="756"/>
      <c r="M111" s="755"/>
      <c r="N111" s="750" t="str">
        <f t="shared" si="5"/>
        <v xml:space="preserve"> </v>
      </c>
      <c r="O111" s="757"/>
      <c r="P111" s="757"/>
      <c r="Q111" s="757"/>
      <c r="R111" s="757"/>
      <c r="S111" s="757"/>
      <c r="T111" s="757"/>
      <c r="U111" s="752" t="str">
        <f t="shared" si="6"/>
        <v xml:space="preserve"> </v>
      </c>
      <c r="V111" s="753" t="str">
        <f t="shared" si="7"/>
        <v xml:space="preserve"> </v>
      </c>
      <c r="W111" s="753" t="str">
        <f t="shared" si="7"/>
        <v xml:space="preserve"> </v>
      </c>
      <c r="X111" s="753" t="str">
        <f t="shared" si="8"/>
        <v xml:space="preserve"> </v>
      </c>
      <c r="Y111" s="753" t="str">
        <f t="shared" si="9"/>
        <v xml:space="preserve"> </v>
      </c>
    </row>
    <row r="112" spans="1:25" x14ac:dyDescent="0.25">
      <c r="A112" s="756"/>
      <c r="B112" s="746" t="s">
        <v>272</v>
      </c>
      <c r="C112" s="756"/>
      <c r="D112" s="756"/>
      <c r="E112" s="638"/>
      <c r="F112" s="756"/>
      <c r="G112" s="747"/>
      <c r="H112" s="748"/>
      <c r="I112" s="755"/>
      <c r="J112" s="756"/>
      <c r="K112" s="749"/>
      <c r="L112" s="755"/>
      <c r="M112" s="755"/>
      <c r="N112" s="750" t="str">
        <f t="shared" si="5"/>
        <v xml:space="preserve"> </v>
      </c>
      <c r="O112" s="757"/>
      <c r="P112" s="757"/>
      <c r="Q112" s="757"/>
      <c r="R112" s="757"/>
      <c r="S112" s="757"/>
      <c r="T112" s="757"/>
      <c r="U112" s="752" t="str">
        <f t="shared" si="6"/>
        <v xml:space="preserve"> </v>
      </c>
      <c r="V112" s="753" t="str">
        <f t="shared" si="7"/>
        <v xml:space="preserve"> </v>
      </c>
      <c r="W112" s="753" t="str">
        <f t="shared" si="7"/>
        <v xml:space="preserve"> </v>
      </c>
      <c r="X112" s="753" t="str">
        <f t="shared" si="8"/>
        <v xml:space="preserve"> </v>
      </c>
      <c r="Y112" s="753" t="str">
        <f t="shared" si="9"/>
        <v xml:space="preserve"> </v>
      </c>
    </row>
    <row r="113" spans="1:25" x14ac:dyDescent="0.25">
      <c r="A113" s="756"/>
      <c r="B113" s="746" t="s">
        <v>272</v>
      </c>
      <c r="C113" s="756"/>
      <c r="D113" s="756"/>
      <c r="E113" s="638"/>
      <c r="F113" s="756"/>
      <c r="G113" s="747"/>
      <c r="H113" s="748"/>
      <c r="I113" s="755"/>
      <c r="J113" s="756"/>
      <c r="K113" s="749"/>
      <c r="L113" s="756"/>
      <c r="M113" s="755"/>
      <c r="N113" s="750" t="str">
        <f t="shared" si="5"/>
        <v xml:space="preserve"> </v>
      </c>
      <c r="O113" s="757"/>
      <c r="P113" s="757"/>
      <c r="Q113" s="757"/>
      <c r="R113" s="757"/>
      <c r="S113" s="757"/>
      <c r="T113" s="757"/>
      <c r="U113" s="752" t="str">
        <f t="shared" si="6"/>
        <v xml:space="preserve"> </v>
      </c>
      <c r="V113" s="753" t="str">
        <f t="shared" si="7"/>
        <v xml:space="preserve"> </v>
      </c>
      <c r="W113" s="753" t="str">
        <f t="shared" si="7"/>
        <v xml:space="preserve"> </v>
      </c>
      <c r="X113" s="753" t="str">
        <f t="shared" si="8"/>
        <v xml:space="preserve"> </v>
      </c>
      <c r="Y113" s="753" t="str">
        <f t="shared" si="9"/>
        <v xml:space="preserve"> </v>
      </c>
    </row>
    <row r="114" spans="1:25" x14ac:dyDescent="0.25">
      <c r="A114" s="756"/>
      <c r="B114" s="746" t="s">
        <v>272</v>
      </c>
      <c r="C114" s="756"/>
      <c r="D114" s="756"/>
      <c r="E114" s="638"/>
      <c r="F114" s="756"/>
      <c r="G114" s="747"/>
      <c r="H114" s="748"/>
      <c r="I114" s="755"/>
      <c r="J114" s="756"/>
      <c r="K114" s="749"/>
      <c r="L114" s="756"/>
      <c r="M114" s="755"/>
      <c r="N114" s="750" t="str">
        <f t="shared" si="5"/>
        <v xml:space="preserve"> </v>
      </c>
      <c r="O114" s="757"/>
      <c r="P114" s="757"/>
      <c r="Q114" s="757"/>
      <c r="R114" s="757"/>
      <c r="S114" s="757"/>
      <c r="T114" s="757"/>
      <c r="U114" s="752" t="str">
        <f t="shared" si="6"/>
        <v xml:space="preserve"> </v>
      </c>
      <c r="V114" s="753" t="str">
        <f t="shared" si="7"/>
        <v xml:space="preserve"> </v>
      </c>
      <c r="W114" s="753" t="str">
        <f t="shared" si="7"/>
        <v xml:space="preserve"> </v>
      </c>
      <c r="X114" s="753" t="str">
        <f t="shared" si="8"/>
        <v xml:space="preserve"> </v>
      </c>
      <c r="Y114" s="753" t="str">
        <f t="shared" si="9"/>
        <v xml:space="preserve"> </v>
      </c>
    </row>
    <row r="115" spans="1:25" x14ac:dyDescent="0.25">
      <c r="A115" s="756"/>
      <c r="B115" s="746" t="s">
        <v>272</v>
      </c>
      <c r="C115" s="756"/>
      <c r="D115" s="756"/>
      <c r="E115" s="638"/>
      <c r="F115" s="756"/>
      <c r="G115" s="747"/>
      <c r="H115" s="748"/>
      <c r="I115" s="755"/>
      <c r="J115" s="756"/>
      <c r="K115" s="749"/>
      <c r="L115" s="755"/>
      <c r="M115" s="755"/>
      <c r="N115" s="750" t="str">
        <f t="shared" si="5"/>
        <v xml:space="preserve"> </v>
      </c>
      <c r="O115" s="757"/>
      <c r="P115" s="757"/>
      <c r="Q115" s="757"/>
      <c r="R115" s="757"/>
      <c r="S115" s="757"/>
      <c r="T115" s="757"/>
      <c r="U115" s="752" t="str">
        <f t="shared" si="6"/>
        <v xml:space="preserve"> </v>
      </c>
      <c r="V115" s="753" t="str">
        <f t="shared" si="7"/>
        <v xml:space="preserve"> </v>
      </c>
      <c r="W115" s="753" t="str">
        <f t="shared" si="7"/>
        <v xml:space="preserve"> </v>
      </c>
      <c r="X115" s="753" t="str">
        <f t="shared" si="8"/>
        <v xml:space="preserve"> </v>
      </c>
      <c r="Y115" s="753" t="str">
        <f t="shared" si="9"/>
        <v xml:space="preserve"> </v>
      </c>
    </row>
    <row r="116" spans="1:25" x14ac:dyDescent="0.25">
      <c r="A116" s="756"/>
      <c r="B116" s="746" t="s">
        <v>272</v>
      </c>
      <c r="C116" s="756"/>
      <c r="D116" s="756"/>
      <c r="E116" s="638"/>
      <c r="F116" s="756"/>
      <c r="G116" s="747"/>
      <c r="H116" s="748"/>
      <c r="I116" s="755"/>
      <c r="J116" s="756"/>
      <c r="K116" s="749"/>
      <c r="L116" s="756"/>
      <c r="M116" s="755"/>
      <c r="N116" s="750" t="str">
        <f t="shared" si="5"/>
        <v xml:space="preserve"> </v>
      </c>
      <c r="O116" s="757"/>
      <c r="P116" s="757"/>
      <c r="Q116" s="757"/>
      <c r="R116" s="757"/>
      <c r="S116" s="757"/>
      <c r="T116" s="757"/>
      <c r="U116" s="752" t="str">
        <f t="shared" si="6"/>
        <v xml:space="preserve"> </v>
      </c>
      <c r="V116" s="753" t="str">
        <f t="shared" si="7"/>
        <v xml:space="preserve"> </v>
      </c>
      <c r="W116" s="753" t="str">
        <f t="shared" si="7"/>
        <v xml:space="preserve"> </v>
      </c>
      <c r="X116" s="753" t="str">
        <f t="shared" si="8"/>
        <v xml:space="preserve"> </v>
      </c>
      <c r="Y116" s="753" t="str">
        <f t="shared" si="9"/>
        <v xml:space="preserve"> </v>
      </c>
    </row>
    <row r="117" spans="1:25" x14ac:dyDescent="0.25">
      <c r="A117" s="756"/>
      <c r="B117" s="746" t="s">
        <v>272</v>
      </c>
      <c r="C117" s="756"/>
      <c r="D117" s="756"/>
      <c r="E117" s="638"/>
      <c r="F117" s="756"/>
      <c r="G117" s="747"/>
      <c r="H117" s="748"/>
      <c r="I117" s="755"/>
      <c r="J117" s="756"/>
      <c r="K117" s="749"/>
      <c r="L117" s="756"/>
      <c r="M117" s="755"/>
      <c r="N117" s="750" t="str">
        <f t="shared" si="5"/>
        <v xml:space="preserve"> </v>
      </c>
      <c r="O117" s="757"/>
      <c r="P117" s="757"/>
      <c r="Q117" s="757"/>
      <c r="R117" s="757"/>
      <c r="S117" s="757"/>
      <c r="T117" s="757"/>
      <c r="U117" s="752" t="str">
        <f t="shared" si="6"/>
        <v xml:space="preserve"> </v>
      </c>
      <c r="V117" s="753" t="str">
        <f t="shared" si="7"/>
        <v xml:space="preserve"> </v>
      </c>
      <c r="W117" s="753" t="str">
        <f t="shared" si="7"/>
        <v xml:space="preserve"> </v>
      </c>
      <c r="X117" s="753" t="str">
        <f t="shared" si="8"/>
        <v xml:space="preserve"> </v>
      </c>
      <c r="Y117" s="753" t="str">
        <f t="shared" si="9"/>
        <v xml:space="preserve"> </v>
      </c>
    </row>
    <row r="118" spans="1:25" x14ac:dyDescent="0.25">
      <c r="A118" s="756"/>
      <c r="B118" s="746" t="s">
        <v>272</v>
      </c>
      <c r="C118" s="756"/>
      <c r="D118" s="756"/>
      <c r="E118" s="638"/>
      <c r="F118" s="756"/>
      <c r="G118" s="747"/>
      <c r="H118" s="748"/>
      <c r="I118" s="755"/>
      <c r="J118" s="756"/>
      <c r="K118" s="749"/>
      <c r="L118" s="755"/>
      <c r="M118" s="755"/>
      <c r="N118" s="750" t="str">
        <f t="shared" si="5"/>
        <v xml:space="preserve"> </v>
      </c>
      <c r="O118" s="757"/>
      <c r="P118" s="757"/>
      <c r="Q118" s="757"/>
      <c r="R118" s="757"/>
      <c r="S118" s="757"/>
      <c r="T118" s="757"/>
      <c r="U118" s="752" t="str">
        <f t="shared" si="6"/>
        <v xml:space="preserve"> </v>
      </c>
      <c r="V118" s="753" t="str">
        <f t="shared" si="7"/>
        <v xml:space="preserve"> </v>
      </c>
      <c r="W118" s="753" t="str">
        <f t="shared" si="7"/>
        <v xml:space="preserve"> </v>
      </c>
      <c r="X118" s="753" t="str">
        <f t="shared" si="8"/>
        <v xml:space="preserve"> </v>
      </c>
      <c r="Y118" s="753" t="str">
        <f t="shared" si="9"/>
        <v xml:space="preserve"> </v>
      </c>
    </row>
    <row r="119" spans="1:25" x14ac:dyDescent="0.25">
      <c r="A119" s="756"/>
      <c r="B119" s="746" t="s">
        <v>272</v>
      </c>
      <c r="C119" s="756"/>
      <c r="D119" s="756"/>
      <c r="E119" s="638"/>
      <c r="F119" s="756"/>
      <c r="G119" s="747"/>
      <c r="H119" s="748"/>
      <c r="I119" s="755"/>
      <c r="J119" s="756"/>
      <c r="K119" s="749"/>
      <c r="L119" s="756"/>
      <c r="M119" s="755"/>
      <c r="N119" s="750" t="str">
        <f t="shared" si="5"/>
        <v xml:space="preserve"> </v>
      </c>
      <c r="O119" s="757"/>
      <c r="P119" s="757"/>
      <c r="Q119" s="757"/>
      <c r="R119" s="757"/>
      <c r="S119" s="757"/>
      <c r="T119" s="757"/>
      <c r="U119" s="752" t="str">
        <f t="shared" si="6"/>
        <v xml:space="preserve"> </v>
      </c>
      <c r="V119" s="753" t="str">
        <f t="shared" si="7"/>
        <v xml:space="preserve"> </v>
      </c>
      <c r="W119" s="753" t="str">
        <f t="shared" si="7"/>
        <v xml:space="preserve"> </v>
      </c>
      <c r="X119" s="753" t="str">
        <f t="shared" si="8"/>
        <v xml:space="preserve"> </v>
      </c>
      <c r="Y119" s="753" t="str">
        <f t="shared" si="9"/>
        <v xml:space="preserve"> </v>
      </c>
    </row>
    <row r="120" spans="1:25" x14ac:dyDescent="0.25">
      <c r="A120" s="756"/>
      <c r="B120" s="746" t="s">
        <v>272</v>
      </c>
      <c r="C120" s="756"/>
      <c r="D120" s="756"/>
      <c r="E120" s="638"/>
      <c r="F120" s="756"/>
      <c r="G120" s="747"/>
      <c r="H120" s="748"/>
      <c r="I120" s="755"/>
      <c r="J120" s="756"/>
      <c r="K120" s="749"/>
      <c r="L120" s="756"/>
      <c r="M120" s="755"/>
      <c r="N120" s="750" t="str">
        <f t="shared" si="5"/>
        <v xml:space="preserve"> </v>
      </c>
      <c r="O120" s="757"/>
      <c r="P120" s="757"/>
      <c r="Q120" s="757"/>
      <c r="R120" s="757"/>
      <c r="S120" s="757"/>
      <c r="T120" s="757"/>
      <c r="U120" s="752" t="str">
        <f t="shared" si="6"/>
        <v xml:space="preserve"> </v>
      </c>
      <c r="V120" s="753" t="str">
        <f t="shared" si="7"/>
        <v xml:space="preserve"> </v>
      </c>
      <c r="W120" s="753" t="str">
        <f t="shared" si="7"/>
        <v xml:space="preserve"> </v>
      </c>
      <c r="X120" s="753" t="str">
        <f t="shared" si="8"/>
        <v xml:space="preserve"> </v>
      </c>
      <c r="Y120" s="753" t="str">
        <f t="shared" si="9"/>
        <v xml:space="preserve"> </v>
      </c>
    </row>
    <row r="121" spans="1:25" x14ac:dyDescent="0.25">
      <c r="A121" s="756"/>
      <c r="B121" s="746" t="s">
        <v>272</v>
      </c>
      <c r="C121" s="756"/>
      <c r="D121" s="756"/>
      <c r="E121" s="638"/>
      <c r="F121" s="756"/>
      <c r="G121" s="747"/>
      <c r="H121" s="748"/>
      <c r="I121" s="755"/>
      <c r="J121" s="756"/>
      <c r="K121" s="749"/>
      <c r="L121" s="755"/>
      <c r="M121" s="755"/>
      <c r="N121" s="750" t="str">
        <f t="shared" si="5"/>
        <v xml:space="preserve"> </v>
      </c>
      <c r="O121" s="757"/>
      <c r="P121" s="757"/>
      <c r="Q121" s="757"/>
      <c r="R121" s="757"/>
      <c r="S121" s="757"/>
      <c r="T121" s="757"/>
      <c r="U121" s="752" t="str">
        <f t="shared" si="6"/>
        <v xml:space="preserve"> </v>
      </c>
      <c r="V121" s="753" t="str">
        <f t="shared" si="7"/>
        <v xml:space="preserve"> </v>
      </c>
      <c r="W121" s="753" t="str">
        <f t="shared" si="7"/>
        <v xml:space="preserve"> </v>
      </c>
      <c r="X121" s="753" t="str">
        <f t="shared" si="8"/>
        <v xml:space="preserve"> </v>
      </c>
      <c r="Y121" s="753" t="str">
        <f t="shared" si="9"/>
        <v xml:space="preserve"> </v>
      </c>
    </row>
    <row r="122" spans="1:25" x14ac:dyDescent="0.25">
      <c r="A122" s="756"/>
      <c r="B122" s="746" t="s">
        <v>272</v>
      </c>
      <c r="C122" s="756"/>
      <c r="D122" s="756"/>
      <c r="E122" s="638"/>
      <c r="F122" s="756"/>
      <c r="G122" s="747"/>
      <c r="H122" s="748"/>
      <c r="I122" s="755"/>
      <c r="J122" s="756"/>
      <c r="K122" s="749"/>
      <c r="L122" s="756"/>
      <c r="M122" s="755"/>
      <c r="N122" s="750" t="str">
        <f t="shared" si="5"/>
        <v xml:space="preserve"> </v>
      </c>
      <c r="O122" s="757"/>
      <c r="P122" s="757"/>
      <c r="Q122" s="757"/>
      <c r="R122" s="757"/>
      <c r="S122" s="757"/>
      <c r="T122" s="757"/>
      <c r="U122" s="752" t="str">
        <f t="shared" si="6"/>
        <v xml:space="preserve"> </v>
      </c>
      <c r="V122" s="753" t="str">
        <f t="shared" si="7"/>
        <v xml:space="preserve"> </v>
      </c>
      <c r="W122" s="753" t="str">
        <f t="shared" si="7"/>
        <v xml:space="preserve"> </v>
      </c>
      <c r="X122" s="753" t="str">
        <f t="shared" si="8"/>
        <v xml:space="preserve"> </v>
      </c>
      <c r="Y122" s="753" t="str">
        <f t="shared" si="9"/>
        <v xml:space="preserve"> </v>
      </c>
    </row>
    <row r="123" spans="1:25" x14ac:dyDescent="0.25">
      <c r="A123" s="756"/>
      <c r="B123" s="746" t="s">
        <v>272</v>
      </c>
      <c r="C123" s="756"/>
      <c r="D123" s="756"/>
      <c r="E123" s="638"/>
      <c r="F123" s="756"/>
      <c r="G123" s="747"/>
      <c r="H123" s="748"/>
      <c r="I123" s="755"/>
      <c r="J123" s="756"/>
      <c r="K123" s="749"/>
      <c r="L123" s="756"/>
      <c r="M123" s="755"/>
      <c r="N123" s="750" t="str">
        <f t="shared" si="5"/>
        <v xml:space="preserve"> </v>
      </c>
      <c r="O123" s="757"/>
      <c r="P123" s="757"/>
      <c r="Q123" s="757"/>
      <c r="R123" s="757"/>
      <c r="S123" s="757"/>
      <c r="T123" s="757"/>
      <c r="U123" s="752" t="str">
        <f t="shared" si="6"/>
        <v xml:space="preserve"> </v>
      </c>
      <c r="V123" s="753" t="str">
        <f t="shared" si="7"/>
        <v xml:space="preserve"> </v>
      </c>
      <c r="W123" s="753" t="str">
        <f t="shared" si="7"/>
        <v xml:space="preserve"> </v>
      </c>
      <c r="X123" s="753" t="str">
        <f t="shared" si="8"/>
        <v xml:space="preserve"> </v>
      </c>
      <c r="Y123" s="753" t="str">
        <f t="shared" si="9"/>
        <v xml:space="preserve"> </v>
      </c>
    </row>
    <row r="124" spans="1:25" x14ac:dyDescent="0.25">
      <c r="A124" s="756"/>
      <c r="B124" s="746" t="s">
        <v>272</v>
      </c>
      <c r="C124" s="756"/>
      <c r="D124" s="756"/>
      <c r="E124" s="638"/>
      <c r="F124" s="756"/>
      <c r="G124" s="747"/>
      <c r="H124" s="748"/>
      <c r="I124" s="755"/>
      <c r="J124" s="756"/>
      <c r="K124" s="749"/>
      <c r="L124" s="755"/>
      <c r="M124" s="755"/>
      <c r="N124" s="750" t="str">
        <f t="shared" si="5"/>
        <v xml:space="preserve"> </v>
      </c>
      <c r="O124" s="757"/>
      <c r="P124" s="757"/>
      <c r="Q124" s="757"/>
      <c r="R124" s="757"/>
      <c r="S124" s="757"/>
      <c r="T124" s="757"/>
      <c r="U124" s="752" t="str">
        <f t="shared" si="6"/>
        <v xml:space="preserve"> </v>
      </c>
      <c r="V124" s="753" t="str">
        <f t="shared" si="7"/>
        <v xml:space="preserve"> </v>
      </c>
      <c r="W124" s="753" t="str">
        <f t="shared" si="7"/>
        <v xml:space="preserve"> </v>
      </c>
      <c r="X124" s="753" t="str">
        <f t="shared" si="8"/>
        <v xml:space="preserve"> </v>
      </c>
      <c r="Y124" s="753" t="str">
        <f t="shared" si="9"/>
        <v xml:space="preserve"> </v>
      </c>
    </row>
    <row r="125" spans="1:25" x14ac:dyDescent="0.25">
      <c r="A125" s="756"/>
      <c r="B125" s="746" t="s">
        <v>272</v>
      </c>
      <c r="C125" s="756"/>
      <c r="D125" s="756"/>
      <c r="E125" s="638"/>
      <c r="F125" s="756"/>
      <c r="G125" s="747"/>
      <c r="H125" s="748"/>
      <c r="I125" s="755"/>
      <c r="J125" s="756"/>
      <c r="K125" s="749"/>
      <c r="L125" s="756"/>
      <c r="M125" s="755"/>
      <c r="N125" s="750" t="str">
        <f t="shared" si="5"/>
        <v xml:space="preserve"> </v>
      </c>
      <c r="O125" s="757"/>
      <c r="P125" s="757"/>
      <c r="Q125" s="757"/>
      <c r="R125" s="757"/>
      <c r="S125" s="757"/>
      <c r="T125" s="757"/>
      <c r="U125" s="752" t="str">
        <f t="shared" si="6"/>
        <v xml:space="preserve"> </v>
      </c>
      <c r="V125" s="753" t="str">
        <f t="shared" si="7"/>
        <v xml:space="preserve"> </v>
      </c>
      <c r="W125" s="753" t="str">
        <f t="shared" si="7"/>
        <v xml:space="preserve"> </v>
      </c>
      <c r="X125" s="753" t="str">
        <f t="shared" si="8"/>
        <v xml:space="preserve"> </v>
      </c>
      <c r="Y125" s="753" t="str">
        <f t="shared" si="9"/>
        <v xml:space="preserve"> </v>
      </c>
    </row>
    <row r="126" spans="1:25" x14ac:dyDescent="0.25">
      <c r="A126" s="756"/>
      <c r="B126" s="746" t="s">
        <v>272</v>
      </c>
      <c r="C126" s="756"/>
      <c r="D126" s="756"/>
      <c r="E126" s="638"/>
      <c r="F126" s="756"/>
      <c r="G126" s="747"/>
      <c r="H126" s="748"/>
      <c r="I126" s="755"/>
      <c r="J126" s="756"/>
      <c r="K126" s="749"/>
      <c r="L126" s="756"/>
      <c r="M126" s="755"/>
      <c r="N126" s="750" t="str">
        <f t="shared" si="5"/>
        <v xml:space="preserve"> </v>
      </c>
      <c r="O126" s="757"/>
      <c r="P126" s="757"/>
      <c r="Q126" s="757"/>
      <c r="R126" s="757"/>
      <c r="S126" s="757"/>
      <c r="T126" s="757"/>
      <c r="U126" s="752" t="str">
        <f t="shared" si="6"/>
        <v xml:space="preserve"> </v>
      </c>
      <c r="V126" s="753" t="str">
        <f t="shared" si="7"/>
        <v xml:space="preserve"> </v>
      </c>
      <c r="W126" s="753" t="str">
        <f t="shared" si="7"/>
        <v xml:space="preserve"> </v>
      </c>
      <c r="X126" s="753" t="str">
        <f t="shared" si="8"/>
        <v xml:space="preserve"> </v>
      </c>
      <c r="Y126" s="753" t="str">
        <f t="shared" si="9"/>
        <v xml:space="preserve"> </v>
      </c>
    </row>
    <row r="127" spans="1:25" x14ac:dyDescent="0.25">
      <c r="A127" s="756"/>
      <c r="B127" s="746" t="s">
        <v>272</v>
      </c>
      <c r="C127" s="756"/>
      <c r="D127" s="756"/>
      <c r="E127" s="638"/>
      <c r="F127" s="756"/>
      <c r="G127" s="747"/>
      <c r="H127" s="748"/>
      <c r="I127" s="755"/>
      <c r="J127" s="756"/>
      <c r="K127" s="749"/>
      <c r="L127" s="755"/>
      <c r="M127" s="755"/>
      <c r="N127" s="750" t="str">
        <f t="shared" si="5"/>
        <v xml:space="preserve"> </v>
      </c>
      <c r="O127" s="757"/>
      <c r="P127" s="757"/>
      <c r="Q127" s="757"/>
      <c r="R127" s="757"/>
      <c r="S127" s="757"/>
      <c r="T127" s="757"/>
      <c r="U127" s="752" t="str">
        <f t="shared" si="6"/>
        <v xml:space="preserve"> </v>
      </c>
      <c r="V127" s="753" t="str">
        <f t="shared" si="7"/>
        <v xml:space="preserve"> </v>
      </c>
      <c r="W127" s="753" t="str">
        <f t="shared" si="7"/>
        <v xml:space="preserve"> </v>
      </c>
      <c r="X127" s="753" t="str">
        <f t="shared" si="8"/>
        <v xml:space="preserve"> </v>
      </c>
      <c r="Y127" s="753" t="str">
        <f t="shared" si="9"/>
        <v xml:space="preserve"> </v>
      </c>
    </row>
    <row r="128" spans="1:25" x14ac:dyDescent="0.25">
      <c r="A128" s="756"/>
      <c r="B128" s="746" t="s">
        <v>272</v>
      </c>
      <c r="C128" s="756"/>
      <c r="D128" s="756"/>
      <c r="E128" s="638"/>
      <c r="F128" s="756"/>
      <c r="G128" s="747"/>
      <c r="H128" s="748"/>
      <c r="I128" s="755"/>
      <c r="J128" s="756"/>
      <c r="K128" s="749"/>
      <c r="L128" s="756"/>
      <c r="M128" s="755"/>
      <c r="N128" s="750" t="str">
        <f t="shared" si="5"/>
        <v xml:space="preserve"> </v>
      </c>
      <c r="O128" s="757"/>
      <c r="P128" s="757"/>
      <c r="Q128" s="757"/>
      <c r="R128" s="757"/>
      <c r="S128" s="757"/>
      <c r="T128" s="757"/>
      <c r="U128" s="752" t="str">
        <f t="shared" si="6"/>
        <v xml:space="preserve"> </v>
      </c>
      <c r="V128" s="753" t="str">
        <f t="shared" si="7"/>
        <v xml:space="preserve"> </v>
      </c>
      <c r="W128" s="753" t="str">
        <f t="shared" si="7"/>
        <v xml:space="preserve"> </v>
      </c>
      <c r="X128" s="753" t="str">
        <f t="shared" si="8"/>
        <v xml:space="preserve"> </v>
      </c>
      <c r="Y128" s="753" t="str">
        <f t="shared" si="9"/>
        <v xml:space="preserve"> </v>
      </c>
    </row>
    <row r="129" spans="1:25" x14ac:dyDescent="0.25">
      <c r="A129" s="756"/>
      <c r="B129" s="746" t="s">
        <v>272</v>
      </c>
      <c r="C129" s="756"/>
      <c r="D129" s="756"/>
      <c r="E129" s="638"/>
      <c r="F129" s="756"/>
      <c r="G129" s="747"/>
      <c r="H129" s="748"/>
      <c r="I129" s="755"/>
      <c r="J129" s="756"/>
      <c r="K129" s="749"/>
      <c r="L129" s="756"/>
      <c r="M129" s="755"/>
      <c r="N129" s="750" t="str">
        <f t="shared" si="5"/>
        <v xml:space="preserve"> </v>
      </c>
      <c r="O129" s="757"/>
      <c r="P129" s="757"/>
      <c r="Q129" s="757"/>
      <c r="R129" s="757"/>
      <c r="S129" s="757"/>
      <c r="T129" s="757"/>
      <c r="U129" s="752" t="str">
        <f t="shared" si="6"/>
        <v xml:space="preserve"> </v>
      </c>
      <c r="V129" s="753" t="str">
        <f t="shared" si="7"/>
        <v xml:space="preserve"> </v>
      </c>
      <c r="W129" s="753" t="str">
        <f t="shared" si="7"/>
        <v xml:space="preserve"> </v>
      </c>
      <c r="X129" s="753" t="str">
        <f t="shared" si="8"/>
        <v xml:space="preserve"> </v>
      </c>
      <c r="Y129" s="753" t="str">
        <f t="shared" si="9"/>
        <v xml:space="preserve"> </v>
      </c>
    </row>
    <row r="130" spans="1:25" x14ac:dyDescent="0.25">
      <c r="A130" s="756"/>
      <c r="B130" s="746" t="s">
        <v>272</v>
      </c>
      <c r="C130" s="756"/>
      <c r="D130" s="756"/>
      <c r="E130" s="638"/>
      <c r="F130" s="756"/>
      <c r="G130" s="747"/>
      <c r="H130" s="748"/>
      <c r="I130" s="755"/>
      <c r="J130" s="756"/>
      <c r="K130" s="749"/>
      <c r="L130" s="755"/>
      <c r="M130" s="755"/>
      <c r="N130" s="750" t="str">
        <f t="shared" si="5"/>
        <v xml:space="preserve"> </v>
      </c>
      <c r="O130" s="757"/>
      <c r="P130" s="757"/>
      <c r="Q130" s="757"/>
      <c r="R130" s="757"/>
      <c r="S130" s="757"/>
      <c r="T130" s="757"/>
      <c r="U130" s="752" t="str">
        <f t="shared" si="6"/>
        <v xml:space="preserve"> </v>
      </c>
      <c r="V130" s="753" t="str">
        <f t="shared" si="7"/>
        <v xml:space="preserve"> </v>
      </c>
      <c r="W130" s="753" t="str">
        <f t="shared" si="7"/>
        <v xml:space="preserve"> </v>
      </c>
      <c r="X130" s="753" t="str">
        <f t="shared" si="8"/>
        <v xml:space="preserve"> </v>
      </c>
      <c r="Y130" s="753" t="str">
        <f t="shared" si="9"/>
        <v xml:space="preserve"> </v>
      </c>
    </row>
    <row r="131" spans="1:25" x14ac:dyDescent="0.25">
      <c r="A131" s="756"/>
      <c r="B131" s="746" t="s">
        <v>272</v>
      </c>
      <c r="C131" s="756"/>
      <c r="D131" s="756"/>
      <c r="E131" s="638"/>
      <c r="F131" s="756"/>
      <c r="G131" s="747"/>
      <c r="H131" s="748"/>
      <c r="I131" s="755"/>
      <c r="J131" s="756"/>
      <c r="K131" s="749"/>
      <c r="L131" s="756"/>
      <c r="M131" s="755"/>
      <c r="N131" s="750" t="str">
        <f t="shared" si="5"/>
        <v xml:space="preserve"> </v>
      </c>
      <c r="O131" s="757"/>
      <c r="P131" s="757"/>
      <c r="Q131" s="757"/>
      <c r="R131" s="757"/>
      <c r="S131" s="757"/>
      <c r="T131" s="757"/>
      <c r="U131" s="752" t="str">
        <f t="shared" si="6"/>
        <v xml:space="preserve"> </v>
      </c>
      <c r="V131" s="753" t="str">
        <f t="shared" si="7"/>
        <v xml:space="preserve"> </v>
      </c>
      <c r="W131" s="753" t="str">
        <f t="shared" si="7"/>
        <v xml:space="preserve"> </v>
      </c>
      <c r="X131" s="753" t="str">
        <f t="shared" si="8"/>
        <v xml:space="preserve"> </v>
      </c>
      <c r="Y131" s="753" t="str">
        <f t="shared" si="9"/>
        <v xml:space="preserve"> </v>
      </c>
    </row>
    <row r="132" spans="1:25" x14ac:dyDescent="0.25">
      <c r="A132" s="756"/>
      <c r="B132" s="746" t="s">
        <v>272</v>
      </c>
      <c r="C132" s="756"/>
      <c r="D132" s="756"/>
      <c r="E132" s="638"/>
      <c r="F132" s="756"/>
      <c r="G132" s="747"/>
      <c r="H132" s="748"/>
      <c r="I132" s="755"/>
      <c r="J132" s="756"/>
      <c r="K132" s="749"/>
      <c r="L132" s="756"/>
      <c r="M132" s="755"/>
      <c r="N132" s="750" t="str">
        <f t="shared" si="5"/>
        <v xml:space="preserve"> </v>
      </c>
      <c r="O132" s="757"/>
      <c r="P132" s="757"/>
      <c r="Q132" s="757"/>
      <c r="R132" s="757"/>
      <c r="S132" s="757"/>
      <c r="T132" s="757"/>
      <c r="U132" s="752" t="str">
        <f t="shared" si="6"/>
        <v xml:space="preserve"> </v>
      </c>
      <c r="V132" s="753" t="str">
        <f t="shared" si="7"/>
        <v xml:space="preserve"> </v>
      </c>
      <c r="W132" s="753" t="str">
        <f t="shared" si="7"/>
        <v xml:space="preserve"> </v>
      </c>
      <c r="X132" s="753" t="str">
        <f t="shared" si="8"/>
        <v xml:space="preserve"> </v>
      </c>
      <c r="Y132" s="753" t="str">
        <f t="shared" si="9"/>
        <v xml:space="preserve"> </v>
      </c>
    </row>
    <row r="133" spans="1:25" x14ac:dyDescent="0.25">
      <c r="A133" s="756"/>
      <c r="B133" s="746" t="s">
        <v>272</v>
      </c>
      <c r="C133" s="756"/>
      <c r="D133" s="756"/>
      <c r="E133" s="638"/>
      <c r="F133" s="756"/>
      <c r="G133" s="747"/>
      <c r="H133" s="748"/>
      <c r="I133" s="755"/>
      <c r="J133" s="756"/>
      <c r="K133" s="749"/>
      <c r="L133" s="755"/>
      <c r="M133" s="755"/>
      <c r="N133" s="750" t="str">
        <f t="shared" si="5"/>
        <v xml:space="preserve"> </v>
      </c>
      <c r="O133" s="757"/>
      <c r="P133" s="757"/>
      <c r="Q133" s="757"/>
      <c r="R133" s="757"/>
      <c r="S133" s="757"/>
      <c r="T133" s="757"/>
      <c r="U133" s="752" t="str">
        <f t="shared" si="6"/>
        <v xml:space="preserve"> </v>
      </c>
      <c r="V133" s="753" t="str">
        <f t="shared" si="7"/>
        <v xml:space="preserve"> </v>
      </c>
      <c r="W133" s="753" t="str">
        <f t="shared" si="7"/>
        <v xml:space="preserve"> </v>
      </c>
      <c r="X133" s="753" t="str">
        <f t="shared" si="8"/>
        <v xml:space="preserve"> </v>
      </c>
      <c r="Y133" s="753" t="str">
        <f t="shared" si="9"/>
        <v xml:space="preserve"> </v>
      </c>
    </row>
    <row r="134" spans="1:25" x14ac:dyDescent="0.25">
      <c r="A134" s="756"/>
      <c r="B134" s="746" t="s">
        <v>272</v>
      </c>
      <c r="C134" s="756"/>
      <c r="D134" s="756"/>
      <c r="E134" s="638"/>
      <c r="F134" s="756"/>
      <c r="G134" s="747"/>
      <c r="H134" s="748"/>
      <c r="I134" s="755"/>
      <c r="J134" s="756"/>
      <c r="K134" s="749"/>
      <c r="L134" s="756"/>
      <c r="M134" s="755"/>
      <c r="N134" s="750" t="str">
        <f t="shared" ref="N134:N197" si="10">IF(M134*R134&gt;0,M134*R134," ")</f>
        <v xml:space="preserve"> </v>
      </c>
      <c r="O134" s="757"/>
      <c r="P134" s="757"/>
      <c r="Q134" s="757"/>
      <c r="R134" s="757"/>
      <c r="S134" s="757"/>
      <c r="T134" s="757"/>
      <c r="U134" s="752" t="str">
        <f t="shared" ref="U134:U197" si="11">IF((S134*0.187*10^-3+T134*0.86*10^-3)&gt;0,(S134*0.187*10^-3+T134*0.86*10^-3)," ")</f>
        <v xml:space="preserve"> </v>
      </c>
      <c r="V134" s="753" t="str">
        <f t="shared" ref="V134:W197" si="12">IFERROR(S134/O134," ")</f>
        <v xml:space="preserve"> </v>
      </c>
      <c r="W134" s="753" t="str">
        <f t="shared" si="12"/>
        <v xml:space="preserve"> </v>
      </c>
      <c r="X134" s="753" t="str">
        <f t="shared" ref="X134:X197" si="13">IFERROR(U134/R134," ")</f>
        <v xml:space="preserve"> </v>
      </c>
      <c r="Y134" s="753" t="str">
        <f t="shared" ref="Y134:Y197" si="14">IFERROR(U134*10^6/N134," ")</f>
        <v xml:space="preserve"> </v>
      </c>
    </row>
    <row r="135" spans="1:25" x14ac:dyDescent="0.25">
      <c r="A135" s="756"/>
      <c r="B135" s="746" t="s">
        <v>272</v>
      </c>
      <c r="C135" s="756"/>
      <c r="D135" s="756"/>
      <c r="E135" s="638"/>
      <c r="F135" s="756"/>
      <c r="G135" s="747"/>
      <c r="H135" s="748"/>
      <c r="I135" s="755"/>
      <c r="J135" s="756"/>
      <c r="K135" s="749"/>
      <c r="L135" s="756"/>
      <c r="M135" s="755"/>
      <c r="N135" s="750" t="str">
        <f t="shared" si="10"/>
        <v xml:space="preserve"> </v>
      </c>
      <c r="O135" s="757"/>
      <c r="P135" s="757"/>
      <c r="Q135" s="757"/>
      <c r="R135" s="757"/>
      <c r="S135" s="757"/>
      <c r="T135" s="757"/>
      <c r="U135" s="752" t="str">
        <f t="shared" si="11"/>
        <v xml:space="preserve"> </v>
      </c>
      <c r="V135" s="753" t="str">
        <f t="shared" si="12"/>
        <v xml:space="preserve"> </v>
      </c>
      <c r="W135" s="753" t="str">
        <f t="shared" si="12"/>
        <v xml:space="preserve"> </v>
      </c>
      <c r="X135" s="753" t="str">
        <f t="shared" si="13"/>
        <v xml:space="preserve"> </v>
      </c>
      <c r="Y135" s="753" t="str">
        <f t="shared" si="14"/>
        <v xml:space="preserve"> </v>
      </c>
    </row>
    <row r="136" spans="1:25" x14ac:dyDescent="0.25">
      <c r="A136" s="756"/>
      <c r="B136" s="746" t="s">
        <v>272</v>
      </c>
      <c r="C136" s="756"/>
      <c r="D136" s="756"/>
      <c r="E136" s="638"/>
      <c r="F136" s="756"/>
      <c r="G136" s="747"/>
      <c r="H136" s="748"/>
      <c r="I136" s="755"/>
      <c r="J136" s="756"/>
      <c r="K136" s="749"/>
      <c r="L136" s="755"/>
      <c r="M136" s="755"/>
      <c r="N136" s="750" t="str">
        <f t="shared" si="10"/>
        <v xml:space="preserve"> </v>
      </c>
      <c r="O136" s="757"/>
      <c r="P136" s="757"/>
      <c r="Q136" s="757"/>
      <c r="R136" s="757"/>
      <c r="S136" s="757"/>
      <c r="T136" s="757"/>
      <c r="U136" s="752" t="str">
        <f t="shared" si="11"/>
        <v xml:space="preserve"> </v>
      </c>
      <c r="V136" s="753" t="str">
        <f t="shared" si="12"/>
        <v xml:space="preserve"> </v>
      </c>
      <c r="W136" s="753" t="str">
        <f t="shared" si="12"/>
        <v xml:space="preserve"> </v>
      </c>
      <c r="X136" s="753" t="str">
        <f t="shared" si="13"/>
        <v xml:space="preserve"> </v>
      </c>
      <c r="Y136" s="753" t="str">
        <f t="shared" si="14"/>
        <v xml:space="preserve"> </v>
      </c>
    </row>
    <row r="137" spans="1:25" x14ac:dyDescent="0.25">
      <c r="A137" s="756"/>
      <c r="B137" s="746" t="s">
        <v>272</v>
      </c>
      <c r="C137" s="756"/>
      <c r="D137" s="756"/>
      <c r="E137" s="638"/>
      <c r="F137" s="756"/>
      <c r="G137" s="747"/>
      <c r="H137" s="748"/>
      <c r="I137" s="755"/>
      <c r="J137" s="756"/>
      <c r="K137" s="749"/>
      <c r="L137" s="756"/>
      <c r="M137" s="755"/>
      <c r="N137" s="750" t="str">
        <f t="shared" si="10"/>
        <v xml:space="preserve"> </v>
      </c>
      <c r="O137" s="757"/>
      <c r="P137" s="757"/>
      <c r="Q137" s="757"/>
      <c r="R137" s="757"/>
      <c r="S137" s="757"/>
      <c r="T137" s="757"/>
      <c r="U137" s="752" t="str">
        <f t="shared" si="11"/>
        <v xml:space="preserve"> </v>
      </c>
      <c r="V137" s="753" t="str">
        <f t="shared" si="12"/>
        <v xml:space="preserve"> </v>
      </c>
      <c r="W137" s="753" t="str">
        <f t="shared" si="12"/>
        <v xml:space="preserve"> </v>
      </c>
      <c r="X137" s="753" t="str">
        <f t="shared" si="13"/>
        <v xml:space="preserve"> </v>
      </c>
      <c r="Y137" s="753" t="str">
        <f t="shared" si="14"/>
        <v xml:space="preserve"> </v>
      </c>
    </row>
    <row r="138" spans="1:25" x14ac:dyDescent="0.25">
      <c r="A138" s="756"/>
      <c r="B138" s="746" t="s">
        <v>272</v>
      </c>
      <c r="C138" s="756"/>
      <c r="D138" s="756"/>
      <c r="E138" s="638"/>
      <c r="F138" s="756"/>
      <c r="G138" s="747"/>
      <c r="H138" s="748"/>
      <c r="I138" s="755"/>
      <c r="J138" s="756"/>
      <c r="K138" s="749"/>
      <c r="L138" s="756"/>
      <c r="M138" s="755"/>
      <c r="N138" s="750" t="str">
        <f t="shared" si="10"/>
        <v xml:space="preserve"> </v>
      </c>
      <c r="O138" s="757"/>
      <c r="P138" s="757"/>
      <c r="Q138" s="757"/>
      <c r="R138" s="757"/>
      <c r="S138" s="757"/>
      <c r="T138" s="757"/>
      <c r="U138" s="752" t="str">
        <f t="shared" si="11"/>
        <v xml:space="preserve"> </v>
      </c>
      <c r="V138" s="753" t="str">
        <f t="shared" si="12"/>
        <v xml:space="preserve"> </v>
      </c>
      <c r="W138" s="753" t="str">
        <f t="shared" si="12"/>
        <v xml:space="preserve"> </v>
      </c>
      <c r="X138" s="753" t="str">
        <f t="shared" si="13"/>
        <v xml:space="preserve"> </v>
      </c>
      <c r="Y138" s="753" t="str">
        <f t="shared" si="14"/>
        <v xml:space="preserve"> </v>
      </c>
    </row>
    <row r="139" spans="1:25" x14ac:dyDescent="0.25">
      <c r="A139" s="756"/>
      <c r="B139" s="746" t="s">
        <v>272</v>
      </c>
      <c r="C139" s="756"/>
      <c r="D139" s="756"/>
      <c r="E139" s="638"/>
      <c r="F139" s="756"/>
      <c r="G139" s="747"/>
      <c r="H139" s="748"/>
      <c r="I139" s="755"/>
      <c r="J139" s="756"/>
      <c r="K139" s="749"/>
      <c r="L139" s="755"/>
      <c r="M139" s="755"/>
      <c r="N139" s="750" t="str">
        <f t="shared" si="10"/>
        <v xml:space="preserve"> </v>
      </c>
      <c r="O139" s="757"/>
      <c r="P139" s="757"/>
      <c r="Q139" s="757"/>
      <c r="R139" s="757"/>
      <c r="S139" s="757"/>
      <c r="T139" s="757"/>
      <c r="U139" s="752" t="str">
        <f t="shared" si="11"/>
        <v xml:space="preserve"> </v>
      </c>
      <c r="V139" s="753" t="str">
        <f t="shared" si="12"/>
        <v xml:space="preserve"> </v>
      </c>
      <c r="W139" s="753" t="str">
        <f t="shared" si="12"/>
        <v xml:space="preserve"> </v>
      </c>
      <c r="X139" s="753" t="str">
        <f t="shared" si="13"/>
        <v xml:space="preserve"> </v>
      </c>
      <c r="Y139" s="753" t="str">
        <f t="shared" si="14"/>
        <v xml:space="preserve"> </v>
      </c>
    </row>
    <row r="140" spans="1:25" x14ac:dyDescent="0.25">
      <c r="A140" s="756"/>
      <c r="B140" s="746" t="s">
        <v>272</v>
      </c>
      <c r="C140" s="756"/>
      <c r="D140" s="756"/>
      <c r="E140" s="638"/>
      <c r="F140" s="756"/>
      <c r="G140" s="747"/>
      <c r="H140" s="748"/>
      <c r="I140" s="755"/>
      <c r="J140" s="756"/>
      <c r="K140" s="749"/>
      <c r="L140" s="756"/>
      <c r="M140" s="755"/>
      <c r="N140" s="750" t="str">
        <f t="shared" si="10"/>
        <v xml:space="preserve"> </v>
      </c>
      <c r="O140" s="757"/>
      <c r="P140" s="757"/>
      <c r="Q140" s="757"/>
      <c r="R140" s="757"/>
      <c r="S140" s="757"/>
      <c r="T140" s="757"/>
      <c r="U140" s="752" t="str">
        <f t="shared" si="11"/>
        <v xml:space="preserve"> </v>
      </c>
      <c r="V140" s="753" t="str">
        <f t="shared" si="12"/>
        <v xml:space="preserve"> </v>
      </c>
      <c r="W140" s="753" t="str">
        <f t="shared" si="12"/>
        <v xml:space="preserve"> </v>
      </c>
      <c r="X140" s="753" t="str">
        <f t="shared" si="13"/>
        <v xml:space="preserve"> </v>
      </c>
      <c r="Y140" s="753" t="str">
        <f t="shared" si="14"/>
        <v xml:space="preserve"> </v>
      </c>
    </row>
    <row r="141" spans="1:25" x14ac:dyDescent="0.25">
      <c r="A141" s="756"/>
      <c r="B141" s="746" t="s">
        <v>272</v>
      </c>
      <c r="C141" s="756"/>
      <c r="D141" s="756"/>
      <c r="E141" s="638"/>
      <c r="F141" s="756"/>
      <c r="G141" s="747"/>
      <c r="H141" s="748"/>
      <c r="I141" s="755"/>
      <c r="J141" s="756"/>
      <c r="K141" s="749"/>
      <c r="L141" s="756"/>
      <c r="M141" s="755"/>
      <c r="N141" s="750" t="str">
        <f t="shared" si="10"/>
        <v xml:space="preserve"> </v>
      </c>
      <c r="O141" s="757"/>
      <c r="P141" s="757"/>
      <c r="Q141" s="757"/>
      <c r="R141" s="757"/>
      <c r="S141" s="757"/>
      <c r="T141" s="757"/>
      <c r="U141" s="752" t="str">
        <f t="shared" si="11"/>
        <v xml:space="preserve"> </v>
      </c>
      <c r="V141" s="753" t="str">
        <f t="shared" si="12"/>
        <v xml:space="preserve"> </v>
      </c>
      <c r="W141" s="753" t="str">
        <f t="shared" si="12"/>
        <v xml:space="preserve"> </v>
      </c>
      <c r="X141" s="753" t="str">
        <f t="shared" si="13"/>
        <v xml:space="preserve"> </v>
      </c>
      <c r="Y141" s="753" t="str">
        <f t="shared" si="14"/>
        <v xml:space="preserve"> </v>
      </c>
    </row>
    <row r="142" spans="1:25" x14ac:dyDescent="0.25">
      <c r="A142" s="756"/>
      <c r="B142" s="746" t="s">
        <v>272</v>
      </c>
      <c r="C142" s="756"/>
      <c r="D142" s="756"/>
      <c r="E142" s="638"/>
      <c r="F142" s="756"/>
      <c r="G142" s="747"/>
      <c r="H142" s="748"/>
      <c r="I142" s="755"/>
      <c r="J142" s="756"/>
      <c r="K142" s="749"/>
      <c r="L142" s="755"/>
      <c r="M142" s="755"/>
      <c r="N142" s="750" t="str">
        <f t="shared" si="10"/>
        <v xml:space="preserve"> </v>
      </c>
      <c r="O142" s="757"/>
      <c r="P142" s="757"/>
      <c r="Q142" s="757"/>
      <c r="R142" s="757"/>
      <c r="S142" s="757"/>
      <c r="T142" s="757"/>
      <c r="U142" s="752" t="str">
        <f t="shared" si="11"/>
        <v xml:space="preserve"> </v>
      </c>
      <c r="V142" s="753" t="str">
        <f t="shared" si="12"/>
        <v xml:space="preserve"> </v>
      </c>
      <c r="W142" s="753" t="str">
        <f t="shared" si="12"/>
        <v xml:space="preserve"> </v>
      </c>
      <c r="X142" s="753" t="str">
        <f t="shared" si="13"/>
        <v xml:space="preserve"> </v>
      </c>
      <c r="Y142" s="753" t="str">
        <f t="shared" si="14"/>
        <v xml:space="preserve"> </v>
      </c>
    </row>
    <row r="143" spans="1:25" x14ac:dyDescent="0.25">
      <c r="A143" s="756"/>
      <c r="B143" s="746" t="s">
        <v>272</v>
      </c>
      <c r="C143" s="756"/>
      <c r="D143" s="756"/>
      <c r="E143" s="638"/>
      <c r="F143" s="756"/>
      <c r="G143" s="747"/>
      <c r="H143" s="748"/>
      <c r="I143" s="755"/>
      <c r="J143" s="756"/>
      <c r="K143" s="749"/>
      <c r="L143" s="756"/>
      <c r="M143" s="755"/>
      <c r="N143" s="750" t="str">
        <f t="shared" si="10"/>
        <v xml:space="preserve"> </v>
      </c>
      <c r="O143" s="757"/>
      <c r="P143" s="757"/>
      <c r="Q143" s="757"/>
      <c r="R143" s="757"/>
      <c r="S143" s="757"/>
      <c r="T143" s="757"/>
      <c r="U143" s="752" t="str">
        <f t="shared" si="11"/>
        <v xml:space="preserve"> </v>
      </c>
      <c r="V143" s="753" t="str">
        <f t="shared" si="12"/>
        <v xml:space="preserve"> </v>
      </c>
      <c r="W143" s="753" t="str">
        <f t="shared" si="12"/>
        <v xml:space="preserve"> </v>
      </c>
      <c r="X143" s="753" t="str">
        <f t="shared" si="13"/>
        <v xml:space="preserve"> </v>
      </c>
      <c r="Y143" s="753" t="str">
        <f t="shared" si="14"/>
        <v xml:space="preserve"> </v>
      </c>
    </row>
    <row r="144" spans="1:25" x14ac:dyDescent="0.25">
      <c r="A144" s="756"/>
      <c r="B144" s="746" t="s">
        <v>272</v>
      </c>
      <c r="C144" s="756"/>
      <c r="D144" s="756"/>
      <c r="E144" s="638"/>
      <c r="F144" s="756"/>
      <c r="G144" s="747"/>
      <c r="H144" s="748"/>
      <c r="I144" s="755"/>
      <c r="J144" s="756"/>
      <c r="K144" s="749"/>
      <c r="L144" s="756"/>
      <c r="M144" s="755"/>
      <c r="N144" s="750" t="str">
        <f t="shared" si="10"/>
        <v xml:space="preserve"> </v>
      </c>
      <c r="O144" s="757"/>
      <c r="P144" s="757"/>
      <c r="Q144" s="757"/>
      <c r="R144" s="757"/>
      <c r="S144" s="757"/>
      <c r="T144" s="757"/>
      <c r="U144" s="752" t="str">
        <f t="shared" si="11"/>
        <v xml:space="preserve"> </v>
      </c>
      <c r="V144" s="753" t="str">
        <f t="shared" si="12"/>
        <v xml:space="preserve"> </v>
      </c>
      <c r="W144" s="753" t="str">
        <f t="shared" si="12"/>
        <v xml:space="preserve"> </v>
      </c>
      <c r="X144" s="753" t="str">
        <f t="shared" si="13"/>
        <v xml:space="preserve"> </v>
      </c>
      <c r="Y144" s="753" t="str">
        <f t="shared" si="14"/>
        <v xml:space="preserve"> </v>
      </c>
    </row>
    <row r="145" spans="1:25" x14ac:dyDescent="0.25">
      <c r="A145" s="756"/>
      <c r="B145" s="746" t="s">
        <v>272</v>
      </c>
      <c r="C145" s="756"/>
      <c r="D145" s="756"/>
      <c r="E145" s="638"/>
      <c r="F145" s="756"/>
      <c r="G145" s="747"/>
      <c r="H145" s="748"/>
      <c r="I145" s="755"/>
      <c r="J145" s="756"/>
      <c r="K145" s="749"/>
      <c r="L145" s="755"/>
      <c r="M145" s="755"/>
      <c r="N145" s="750" t="str">
        <f t="shared" si="10"/>
        <v xml:space="preserve"> </v>
      </c>
      <c r="O145" s="757"/>
      <c r="P145" s="757"/>
      <c r="Q145" s="757"/>
      <c r="R145" s="757"/>
      <c r="S145" s="757"/>
      <c r="T145" s="757"/>
      <c r="U145" s="752" t="str">
        <f t="shared" si="11"/>
        <v xml:space="preserve"> </v>
      </c>
      <c r="V145" s="753" t="str">
        <f t="shared" si="12"/>
        <v xml:space="preserve"> </v>
      </c>
      <c r="W145" s="753" t="str">
        <f t="shared" si="12"/>
        <v xml:space="preserve"> </v>
      </c>
      <c r="X145" s="753" t="str">
        <f t="shared" si="13"/>
        <v xml:space="preserve"> </v>
      </c>
      <c r="Y145" s="753" t="str">
        <f t="shared" si="14"/>
        <v xml:space="preserve"> </v>
      </c>
    </row>
    <row r="146" spans="1:25" x14ac:dyDescent="0.25">
      <c r="A146" s="756"/>
      <c r="B146" s="746" t="s">
        <v>272</v>
      </c>
      <c r="C146" s="756"/>
      <c r="D146" s="756"/>
      <c r="E146" s="638"/>
      <c r="F146" s="756"/>
      <c r="G146" s="747"/>
      <c r="H146" s="748"/>
      <c r="I146" s="755"/>
      <c r="J146" s="756"/>
      <c r="K146" s="749"/>
      <c r="L146" s="756"/>
      <c r="M146" s="755"/>
      <c r="N146" s="750" t="str">
        <f t="shared" si="10"/>
        <v xml:space="preserve"> </v>
      </c>
      <c r="O146" s="757"/>
      <c r="P146" s="757"/>
      <c r="Q146" s="757"/>
      <c r="R146" s="757"/>
      <c r="S146" s="757"/>
      <c r="T146" s="757"/>
      <c r="U146" s="752" t="str">
        <f t="shared" si="11"/>
        <v xml:space="preserve"> </v>
      </c>
      <c r="V146" s="753" t="str">
        <f t="shared" si="12"/>
        <v xml:space="preserve"> </v>
      </c>
      <c r="W146" s="753" t="str">
        <f t="shared" si="12"/>
        <v xml:space="preserve"> </v>
      </c>
      <c r="X146" s="753" t="str">
        <f t="shared" si="13"/>
        <v xml:space="preserve"> </v>
      </c>
      <c r="Y146" s="753" t="str">
        <f t="shared" si="14"/>
        <v xml:space="preserve"> </v>
      </c>
    </row>
    <row r="147" spans="1:25" x14ac:dyDescent="0.25">
      <c r="A147" s="756"/>
      <c r="B147" s="746" t="s">
        <v>272</v>
      </c>
      <c r="C147" s="756"/>
      <c r="D147" s="756"/>
      <c r="E147" s="638"/>
      <c r="F147" s="756"/>
      <c r="G147" s="747"/>
      <c r="H147" s="748"/>
      <c r="I147" s="755"/>
      <c r="J147" s="756"/>
      <c r="K147" s="749"/>
      <c r="L147" s="756"/>
      <c r="M147" s="755"/>
      <c r="N147" s="750" t="str">
        <f t="shared" si="10"/>
        <v xml:space="preserve"> </v>
      </c>
      <c r="O147" s="757"/>
      <c r="P147" s="757"/>
      <c r="Q147" s="757"/>
      <c r="R147" s="757"/>
      <c r="S147" s="757"/>
      <c r="T147" s="757"/>
      <c r="U147" s="752" t="str">
        <f t="shared" si="11"/>
        <v xml:space="preserve"> </v>
      </c>
      <c r="V147" s="753" t="str">
        <f t="shared" si="12"/>
        <v xml:space="preserve"> </v>
      </c>
      <c r="W147" s="753" t="str">
        <f t="shared" si="12"/>
        <v xml:space="preserve"> </v>
      </c>
      <c r="X147" s="753" t="str">
        <f t="shared" si="13"/>
        <v xml:space="preserve"> </v>
      </c>
      <c r="Y147" s="753" t="str">
        <f t="shared" si="14"/>
        <v xml:space="preserve"> </v>
      </c>
    </row>
    <row r="148" spans="1:25" x14ac:dyDescent="0.25">
      <c r="A148" s="756"/>
      <c r="B148" s="746" t="s">
        <v>272</v>
      </c>
      <c r="C148" s="756"/>
      <c r="D148" s="756"/>
      <c r="E148" s="638"/>
      <c r="F148" s="756"/>
      <c r="G148" s="747"/>
      <c r="H148" s="748"/>
      <c r="I148" s="755"/>
      <c r="J148" s="756"/>
      <c r="K148" s="749"/>
      <c r="L148" s="755"/>
      <c r="M148" s="755"/>
      <c r="N148" s="750" t="str">
        <f t="shared" si="10"/>
        <v xml:space="preserve"> </v>
      </c>
      <c r="O148" s="757"/>
      <c r="P148" s="757"/>
      <c r="Q148" s="757"/>
      <c r="R148" s="757"/>
      <c r="S148" s="757"/>
      <c r="T148" s="757"/>
      <c r="U148" s="752" t="str">
        <f t="shared" si="11"/>
        <v xml:space="preserve"> </v>
      </c>
      <c r="V148" s="753" t="str">
        <f t="shared" si="12"/>
        <v xml:space="preserve"> </v>
      </c>
      <c r="W148" s="753" t="str">
        <f t="shared" si="12"/>
        <v xml:space="preserve"> </v>
      </c>
      <c r="X148" s="753" t="str">
        <f t="shared" si="13"/>
        <v xml:space="preserve"> </v>
      </c>
      <c r="Y148" s="753" t="str">
        <f t="shared" si="14"/>
        <v xml:space="preserve"> </v>
      </c>
    </row>
    <row r="149" spans="1:25" x14ac:dyDescent="0.25">
      <c r="A149" s="756"/>
      <c r="B149" s="746" t="s">
        <v>272</v>
      </c>
      <c r="C149" s="756"/>
      <c r="D149" s="756"/>
      <c r="E149" s="638"/>
      <c r="F149" s="756"/>
      <c r="G149" s="747"/>
      <c r="H149" s="748"/>
      <c r="I149" s="755"/>
      <c r="J149" s="756"/>
      <c r="K149" s="749"/>
      <c r="L149" s="756"/>
      <c r="M149" s="755"/>
      <c r="N149" s="750" t="str">
        <f t="shared" si="10"/>
        <v xml:space="preserve"> </v>
      </c>
      <c r="O149" s="757"/>
      <c r="P149" s="757"/>
      <c r="Q149" s="757"/>
      <c r="R149" s="757"/>
      <c r="S149" s="757"/>
      <c r="T149" s="757"/>
      <c r="U149" s="752" t="str">
        <f t="shared" si="11"/>
        <v xml:space="preserve"> </v>
      </c>
      <c r="V149" s="753" t="str">
        <f t="shared" si="12"/>
        <v xml:space="preserve"> </v>
      </c>
      <c r="W149" s="753" t="str">
        <f t="shared" si="12"/>
        <v xml:space="preserve"> </v>
      </c>
      <c r="X149" s="753" t="str">
        <f t="shared" si="13"/>
        <v xml:space="preserve"> </v>
      </c>
      <c r="Y149" s="753" t="str">
        <f t="shared" si="14"/>
        <v xml:space="preserve"> </v>
      </c>
    </row>
    <row r="150" spans="1:25" x14ac:dyDescent="0.25">
      <c r="A150" s="756"/>
      <c r="B150" s="746" t="s">
        <v>272</v>
      </c>
      <c r="C150" s="756"/>
      <c r="D150" s="756"/>
      <c r="E150" s="638"/>
      <c r="F150" s="756"/>
      <c r="G150" s="747"/>
      <c r="H150" s="748"/>
      <c r="I150" s="755"/>
      <c r="J150" s="756"/>
      <c r="K150" s="749"/>
      <c r="L150" s="756"/>
      <c r="M150" s="755"/>
      <c r="N150" s="750" t="str">
        <f t="shared" si="10"/>
        <v xml:space="preserve"> </v>
      </c>
      <c r="O150" s="757"/>
      <c r="P150" s="757"/>
      <c r="Q150" s="757"/>
      <c r="R150" s="757"/>
      <c r="S150" s="757"/>
      <c r="T150" s="757"/>
      <c r="U150" s="752" t="str">
        <f t="shared" si="11"/>
        <v xml:space="preserve"> </v>
      </c>
      <c r="V150" s="753" t="str">
        <f t="shared" si="12"/>
        <v xml:space="preserve"> </v>
      </c>
      <c r="W150" s="753" t="str">
        <f t="shared" si="12"/>
        <v xml:space="preserve"> </v>
      </c>
      <c r="X150" s="753" t="str">
        <f t="shared" si="13"/>
        <v xml:space="preserve"> </v>
      </c>
      <c r="Y150" s="753" t="str">
        <f t="shared" si="14"/>
        <v xml:space="preserve"> </v>
      </c>
    </row>
    <row r="151" spans="1:25" x14ac:dyDescent="0.25">
      <c r="A151" s="756"/>
      <c r="B151" s="746" t="s">
        <v>272</v>
      </c>
      <c r="C151" s="756"/>
      <c r="D151" s="756"/>
      <c r="E151" s="638"/>
      <c r="F151" s="756"/>
      <c r="G151" s="747"/>
      <c r="H151" s="748"/>
      <c r="I151" s="755"/>
      <c r="J151" s="756"/>
      <c r="K151" s="749"/>
      <c r="L151" s="755"/>
      <c r="M151" s="755"/>
      <c r="N151" s="750" t="str">
        <f t="shared" si="10"/>
        <v xml:space="preserve"> </v>
      </c>
      <c r="O151" s="757"/>
      <c r="P151" s="757"/>
      <c r="Q151" s="757"/>
      <c r="R151" s="757"/>
      <c r="S151" s="757"/>
      <c r="T151" s="757"/>
      <c r="U151" s="752" t="str">
        <f t="shared" si="11"/>
        <v xml:space="preserve"> </v>
      </c>
      <c r="V151" s="753" t="str">
        <f t="shared" si="12"/>
        <v xml:space="preserve"> </v>
      </c>
      <c r="W151" s="753" t="str">
        <f t="shared" si="12"/>
        <v xml:space="preserve"> </v>
      </c>
      <c r="X151" s="753" t="str">
        <f t="shared" si="13"/>
        <v xml:space="preserve"> </v>
      </c>
      <c r="Y151" s="753" t="str">
        <f t="shared" si="14"/>
        <v xml:space="preserve"> </v>
      </c>
    </row>
    <row r="152" spans="1:25" x14ac:dyDescent="0.25">
      <c r="A152" s="756"/>
      <c r="B152" s="746" t="s">
        <v>272</v>
      </c>
      <c r="C152" s="756"/>
      <c r="D152" s="756"/>
      <c r="E152" s="638"/>
      <c r="F152" s="756"/>
      <c r="G152" s="747"/>
      <c r="H152" s="748"/>
      <c r="I152" s="755"/>
      <c r="J152" s="756"/>
      <c r="K152" s="749"/>
      <c r="L152" s="756"/>
      <c r="M152" s="755"/>
      <c r="N152" s="750" t="str">
        <f t="shared" si="10"/>
        <v xml:space="preserve"> </v>
      </c>
      <c r="O152" s="757"/>
      <c r="P152" s="757"/>
      <c r="Q152" s="757"/>
      <c r="R152" s="757"/>
      <c r="S152" s="757"/>
      <c r="T152" s="757"/>
      <c r="U152" s="752" t="str">
        <f t="shared" si="11"/>
        <v xml:space="preserve"> </v>
      </c>
      <c r="V152" s="753" t="str">
        <f t="shared" si="12"/>
        <v xml:space="preserve"> </v>
      </c>
      <c r="W152" s="753" t="str">
        <f t="shared" si="12"/>
        <v xml:space="preserve"> </v>
      </c>
      <c r="X152" s="753" t="str">
        <f t="shared" si="13"/>
        <v xml:space="preserve"> </v>
      </c>
      <c r="Y152" s="753" t="str">
        <f t="shared" si="14"/>
        <v xml:space="preserve"> </v>
      </c>
    </row>
    <row r="153" spans="1:25" x14ac:dyDescent="0.25">
      <c r="A153" s="756"/>
      <c r="B153" s="746" t="s">
        <v>272</v>
      </c>
      <c r="C153" s="756"/>
      <c r="D153" s="756"/>
      <c r="E153" s="638"/>
      <c r="F153" s="756"/>
      <c r="G153" s="747"/>
      <c r="H153" s="748"/>
      <c r="I153" s="755"/>
      <c r="J153" s="756"/>
      <c r="K153" s="749"/>
      <c r="L153" s="756"/>
      <c r="M153" s="755"/>
      <c r="N153" s="750" t="str">
        <f t="shared" si="10"/>
        <v xml:space="preserve"> </v>
      </c>
      <c r="O153" s="757"/>
      <c r="P153" s="757"/>
      <c r="Q153" s="757"/>
      <c r="R153" s="757"/>
      <c r="S153" s="757"/>
      <c r="T153" s="757"/>
      <c r="U153" s="752" t="str">
        <f t="shared" si="11"/>
        <v xml:space="preserve"> </v>
      </c>
      <c r="V153" s="753" t="str">
        <f t="shared" si="12"/>
        <v xml:space="preserve"> </v>
      </c>
      <c r="W153" s="753" t="str">
        <f t="shared" si="12"/>
        <v xml:space="preserve"> </v>
      </c>
      <c r="X153" s="753" t="str">
        <f t="shared" si="13"/>
        <v xml:space="preserve"> </v>
      </c>
      <c r="Y153" s="753" t="str">
        <f t="shared" si="14"/>
        <v xml:space="preserve"> </v>
      </c>
    </row>
    <row r="154" spans="1:25" x14ac:dyDescent="0.25">
      <c r="A154" s="756"/>
      <c r="B154" s="746" t="s">
        <v>272</v>
      </c>
      <c r="C154" s="756"/>
      <c r="D154" s="756"/>
      <c r="E154" s="638"/>
      <c r="F154" s="756"/>
      <c r="G154" s="747"/>
      <c r="H154" s="748"/>
      <c r="I154" s="755"/>
      <c r="J154" s="756"/>
      <c r="K154" s="749"/>
      <c r="L154" s="755"/>
      <c r="M154" s="755"/>
      <c r="N154" s="750" t="str">
        <f t="shared" si="10"/>
        <v xml:space="preserve"> </v>
      </c>
      <c r="O154" s="757"/>
      <c r="P154" s="757"/>
      <c r="Q154" s="757"/>
      <c r="R154" s="757"/>
      <c r="S154" s="757"/>
      <c r="T154" s="757"/>
      <c r="U154" s="752" t="str">
        <f t="shared" si="11"/>
        <v xml:space="preserve"> </v>
      </c>
      <c r="V154" s="753" t="str">
        <f t="shared" si="12"/>
        <v xml:space="preserve"> </v>
      </c>
      <c r="W154" s="753" t="str">
        <f t="shared" si="12"/>
        <v xml:space="preserve"> </v>
      </c>
      <c r="X154" s="753" t="str">
        <f t="shared" si="13"/>
        <v xml:space="preserve"> </v>
      </c>
      <c r="Y154" s="753" t="str">
        <f t="shared" si="14"/>
        <v xml:space="preserve"> </v>
      </c>
    </row>
    <row r="155" spans="1:25" x14ac:dyDescent="0.25">
      <c r="A155" s="756"/>
      <c r="B155" s="746" t="s">
        <v>272</v>
      </c>
      <c r="C155" s="756"/>
      <c r="D155" s="756"/>
      <c r="E155" s="638"/>
      <c r="F155" s="756"/>
      <c r="G155" s="747"/>
      <c r="H155" s="748"/>
      <c r="I155" s="755"/>
      <c r="J155" s="756"/>
      <c r="K155" s="749"/>
      <c r="L155" s="756"/>
      <c r="M155" s="755"/>
      <c r="N155" s="750" t="str">
        <f t="shared" si="10"/>
        <v xml:space="preserve"> </v>
      </c>
      <c r="O155" s="757"/>
      <c r="P155" s="757"/>
      <c r="Q155" s="757"/>
      <c r="R155" s="757"/>
      <c r="S155" s="757"/>
      <c r="T155" s="757"/>
      <c r="U155" s="752" t="str">
        <f t="shared" si="11"/>
        <v xml:space="preserve"> </v>
      </c>
      <c r="V155" s="753" t="str">
        <f t="shared" si="12"/>
        <v xml:space="preserve"> </v>
      </c>
      <c r="W155" s="753" t="str">
        <f t="shared" si="12"/>
        <v xml:space="preserve"> </v>
      </c>
      <c r="X155" s="753" t="str">
        <f t="shared" si="13"/>
        <v xml:space="preserve"> </v>
      </c>
      <c r="Y155" s="753" t="str">
        <f t="shared" si="14"/>
        <v xml:space="preserve"> </v>
      </c>
    </row>
    <row r="156" spans="1:25" x14ac:dyDescent="0.25">
      <c r="A156" s="756"/>
      <c r="B156" s="746" t="s">
        <v>272</v>
      </c>
      <c r="C156" s="756"/>
      <c r="D156" s="756"/>
      <c r="E156" s="638"/>
      <c r="F156" s="756"/>
      <c r="G156" s="747"/>
      <c r="H156" s="748"/>
      <c r="I156" s="755"/>
      <c r="J156" s="756"/>
      <c r="K156" s="749"/>
      <c r="L156" s="756"/>
      <c r="M156" s="755"/>
      <c r="N156" s="750" t="str">
        <f t="shared" si="10"/>
        <v xml:space="preserve"> </v>
      </c>
      <c r="O156" s="757"/>
      <c r="P156" s="757"/>
      <c r="Q156" s="757"/>
      <c r="R156" s="757"/>
      <c r="S156" s="757"/>
      <c r="T156" s="757"/>
      <c r="U156" s="752" t="str">
        <f t="shared" si="11"/>
        <v xml:space="preserve"> </v>
      </c>
      <c r="V156" s="753" t="str">
        <f t="shared" si="12"/>
        <v xml:space="preserve"> </v>
      </c>
      <c r="W156" s="753" t="str">
        <f t="shared" si="12"/>
        <v xml:space="preserve"> </v>
      </c>
      <c r="X156" s="753" t="str">
        <f t="shared" si="13"/>
        <v xml:space="preserve"> </v>
      </c>
      <c r="Y156" s="753" t="str">
        <f t="shared" si="14"/>
        <v xml:space="preserve"> </v>
      </c>
    </row>
    <row r="157" spans="1:25" x14ac:dyDescent="0.25">
      <c r="A157" s="756"/>
      <c r="B157" s="746" t="s">
        <v>272</v>
      </c>
      <c r="C157" s="756"/>
      <c r="D157" s="756"/>
      <c r="E157" s="638"/>
      <c r="F157" s="756"/>
      <c r="G157" s="747"/>
      <c r="H157" s="748"/>
      <c r="I157" s="755"/>
      <c r="J157" s="756"/>
      <c r="K157" s="749"/>
      <c r="L157" s="755"/>
      <c r="M157" s="755"/>
      <c r="N157" s="750" t="str">
        <f t="shared" si="10"/>
        <v xml:space="preserve"> </v>
      </c>
      <c r="O157" s="757"/>
      <c r="P157" s="757"/>
      <c r="Q157" s="757"/>
      <c r="R157" s="757"/>
      <c r="S157" s="757"/>
      <c r="T157" s="757"/>
      <c r="U157" s="752" t="str">
        <f t="shared" si="11"/>
        <v xml:space="preserve"> </v>
      </c>
      <c r="V157" s="753" t="str">
        <f t="shared" si="12"/>
        <v xml:space="preserve"> </v>
      </c>
      <c r="W157" s="753" t="str">
        <f t="shared" si="12"/>
        <v xml:space="preserve"> </v>
      </c>
      <c r="X157" s="753" t="str">
        <f t="shared" si="13"/>
        <v xml:space="preserve"> </v>
      </c>
      <c r="Y157" s="753" t="str">
        <f t="shared" si="14"/>
        <v xml:space="preserve"> </v>
      </c>
    </row>
    <row r="158" spans="1:25" x14ac:dyDescent="0.25">
      <c r="A158" s="756"/>
      <c r="B158" s="746" t="s">
        <v>272</v>
      </c>
      <c r="C158" s="756"/>
      <c r="D158" s="756"/>
      <c r="E158" s="638"/>
      <c r="F158" s="756"/>
      <c r="G158" s="747"/>
      <c r="H158" s="748"/>
      <c r="I158" s="755"/>
      <c r="J158" s="756"/>
      <c r="K158" s="749"/>
      <c r="L158" s="756"/>
      <c r="M158" s="755"/>
      <c r="N158" s="750" t="str">
        <f t="shared" si="10"/>
        <v xml:space="preserve"> </v>
      </c>
      <c r="O158" s="757"/>
      <c r="P158" s="757"/>
      <c r="Q158" s="757"/>
      <c r="R158" s="757"/>
      <c r="S158" s="757"/>
      <c r="T158" s="757"/>
      <c r="U158" s="752" t="str">
        <f t="shared" si="11"/>
        <v xml:space="preserve"> </v>
      </c>
      <c r="V158" s="753" t="str">
        <f t="shared" si="12"/>
        <v xml:space="preserve"> </v>
      </c>
      <c r="W158" s="753" t="str">
        <f t="shared" si="12"/>
        <v xml:space="preserve"> </v>
      </c>
      <c r="X158" s="753" t="str">
        <f t="shared" si="13"/>
        <v xml:space="preserve"> </v>
      </c>
      <c r="Y158" s="753" t="str">
        <f t="shared" si="14"/>
        <v xml:space="preserve"> </v>
      </c>
    </row>
    <row r="159" spans="1:25" x14ac:dyDescent="0.25">
      <c r="A159" s="756"/>
      <c r="B159" s="746" t="s">
        <v>272</v>
      </c>
      <c r="C159" s="756"/>
      <c r="D159" s="756"/>
      <c r="E159" s="638"/>
      <c r="F159" s="756"/>
      <c r="G159" s="747"/>
      <c r="H159" s="748"/>
      <c r="I159" s="755"/>
      <c r="J159" s="756"/>
      <c r="K159" s="749"/>
      <c r="L159" s="756"/>
      <c r="M159" s="755"/>
      <c r="N159" s="750" t="str">
        <f t="shared" si="10"/>
        <v xml:space="preserve"> </v>
      </c>
      <c r="O159" s="757"/>
      <c r="P159" s="757"/>
      <c r="Q159" s="757"/>
      <c r="R159" s="757"/>
      <c r="S159" s="757"/>
      <c r="T159" s="757"/>
      <c r="U159" s="752" t="str">
        <f t="shared" si="11"/>
        <v xml:space="preserve"> </v>
      </c>
      <c r="V159" s="753" t="str">
        <f t="shared" si="12"/>
        <v xml:space="preserve"> </v>
      </c>
      <c r="W159" s="753" t="str">
        <f t="shared" si="12"/>
        <v xml:space="preserve"> </v>
      </c>
      <c r="X159" s="753" t="str">
        <f t="shared" si="13"/>
        <v xml:space="preserve"> </v>
      </c>
      <c r="Y159" s="753" t="str">
        <f t="shared" si="14"/>
        <v xml:space="preserve"> </v>
      </c>
    </row>
    <row r="160" spans="1:25" x14ac:dyDescent="0.25">
      <c r="A160" s="756"/>
      <c r="B160" s="746" t="s">
        <v>272</v>
      </c>
      <c r="C160" s="756"/>
      <c r="D160" s="756"/>
      <c r="E160" s="638"/>
      <c r="F160" s="756"/>
      <c r="G160" s="747"/>
      <c r="H160" s="748"/>
      <c r="I160" s="755"/>
      <c r="J160" s="756"/>
      <c r="K160" s="749"/>
      <c r="L160" s="755"/>
      <c r="M160" s="755"/>
      <c r="N160" s="750" t="str">
        <f t="shared" si="10"/>
        <v xml:space="preserve"> </v>
      </c>
      <c r="O160" s="757"/>
      <c r="P160" s="757"/>
      <c r="Q160" s="757"/>
      <c r="R160" s="757"/>
      <c r="S160" s="757"/>
      <c r="T160" s="757"/>
      <c r="U160" s="752" t="str">
        <f t="shared" si="11"/>
        <v xml:space="preserve"> </v>
      </c>
      <c r="V160" s="753" t="str">
        <f t="shared" si="12"/>
        <v xml:space="preserve"> </v>
      </c>
      <c r="W160" s="753" t="str">
        <f t="shared" si="12"/>
        <v xml:space="preserve"> </v>
      </c>
      <c r="X160" s="753" t="str">
        <f t="shared" si="13"/>
        <v xml:space="preserve"> </v>
      </c>
      <c r="Y160" s="753" t="str">
        <f t="shared" si="14"/>
        <v xml:space="preserve"> </v>
      </c>
    </row>
    <row r="161" spans="1:25" x14ac:dyDescent="0.25">
      <c r="A161" s="756"/>
      <c r="B161" s="746" t="s">
        <v>272</v>
      </c>
      <c r="C161" s="756"/>
      <c r="D161" s="756"/>
      <c r="E161" s="638"/>
      <c r="F161" s="756"/>
      <c r="G161" s="747"/>
      <c r="H161" s="748"/>
      <c r="I161" s="755"/>
      <c r="J161" s="756"/>
      <c r="K161" s="749"/>
      <c r="L161" s="756"/>
      <c r="M161" s="755"/>
      <c r="N161" s="750" t="str">
        <f t="shared" si="10"/>
        <v xml:space="preserve"> </v>
      </c>
      <c r="O161" s="757"/>
      <c r="P161" s="757"/>
      <c r="Q161" s="757"/>
      <c r="R161" s="757"/>
      <c r="S161" s="757"/>
      <c r="T161" s="757"/>
      <c r="U161" s="752" t="str">
        <f t="shared" si="11"/>
        <v xml:space="preserve"> </v>
      </c>
      <c r="V161" s="753" t="str">
        <f t="shared" si="12"/>
        <v xml:space="preserve"> </v>
      </c>
      <c r="W161" s="753" t="str">
        <f t="shared" si="12"/>
        <v xml:space="preserve"> </v>
      </c>
      <c r="X161" s="753" t="str">
        <f t="shared" si="13"/>
        <v xml:space="preserve"> </v>
      </c>
      <c r="Y161" s="753" t="str">
        <f t="shared" si="14"/>
        <v xml:space="preserve"> </v>
      </c>
    </row>
    <row r="162" spans="1:25" x14ac:dyDescent="0.25">
      <c r="A162" s="756"/>
      <c r="B162" s="746" t="s">
        <v>272</v>
      </c>
      <c r="C162" s="756"/>
      <c r="D162" s="756"/>
      <c r="E162" s="638"/>
      <c r="F162" s="756"/>
      <c r="G162" s="747"/>
      <c r="H162" s="748"/>
      <c r="I162" s="755"/>
      <c r="J162" s="756"/>
      <c r="K162" s="749"/>
      <c r="L162" s="756"/>
      <c r="M162" s="755"/>
      <c r="N162" s="750" t="str">
        <f t="shared" si="10"/>
        <v xml:space="preserve"> </v>
      </c>
      <c r="O162" s="757"/>
      <c r="P162" s="757"/>
      <c r="Q162" s="757"/>
      <c r="R162" s="757"/>
      <c r="S162" s="757"/>
      <c r="T162" s="757"/>
      <c r="U162" s="752" t="str">
        <f t="shared" si="11"/>
        <v xml:space="preserve"> </v>
      </c>
      <c r="V162" s="753" t="str">
        <f t="shared" si="12"/>
        <v xml:space="preserve"> </v>
      </c>
      <c r="W162" s="753" t="str">
        <f t="shared" si="12"/>
        <v xml:space="preserve"> </v>
      </c>
      <c r="X162" s="753" t="str">
        <f t="shared" si="13"/>
        <v xml:space="preserve"> </v>
      </c>
      <c r="Y162" s="753" t="str">
        <f t="shared" si="14"/>
        <v xml:space="preserve"> </v>
      </c>
    </row>
    <row r="163" spans="1:25" x14ac:dyDescent="0.25">
      <c r="A163" s="756"/>
      <c r="B163" s="746" t="s">
        <v>272</v>
      </c>
      <c r="C163" s="756"/>
      <c r="D163" s="756"/>
      <c r="E163" s="638"/>
      <c r="F163" s="756"/>
      <c r="G163" s="747"/>
      <c r="H163" s="748"/>
      <c r="I163" s="755"/>
      <c r="J163" s="756"/>
      <c r="K163" s="749"/>
      <c r="L163" s="755"/>
      <c r="M163" s="755"/>
      <c r="N163" s="750" t="str">
        <f t="shared" si="10"/>
        <v xml:space="preserve"> </v>
      </c>
      <c r="O163" s="757"/>
      <c r="P163" s="757"/>
      <c r="Q163" s="757"/>
      <c r="R163" s="757"/>
      <c r="S163" s="757"/>
      <c r="T163" s="757"/>
      <c r="U163" s="752" t="str">
        <f t="shared" si="11"/>
        <v xml:space="preserve"> </v>
      </c>
      <c r="V163" s="753" t="str">
        <f t="shared" si="12"/>
        <v xml:space="preserve"> </v>
      </c>
      <c r="W163" s="753" t="str">
        <f t="shared" si="12"/>
        <v xml:space="preserve"> </v>
      </c>
      <c r="X163" s="753" t="str">
        <f t="shared" si="13"/>
        <v xml:space="preserve"> </v>
      </c>
      <c r="Y163" s="753" t="str">
        <f t="shared" si="14"/>
        <v xml:space="preserve"> </v>
      </c>
    </row>
    <row r="164" spans="1:25" x14ac:dyDescent="0.25">
      <c r="A164" s="756"/>
      <c r="B164" s="746" t="s">
        <v>272</v>
      </c>
      <c r="C164" s="756"/>
      <c r="D164" s="756"/>
      <c r="E164" s="638"/>
      <c r="F164" s="756"/>
      <c r="G164" s="747"/>
      <c r="H164" s="748"/>
      <c r="I164" s="755"/>
      <c r="J164" s="756"/>
      <c r="K164" s="749"/>
      <c r="L164" s="756"/>
      <c r="M164" s="755"/>
      <c r="N164" s="750" t="str">
        <f t="shared" si="10"/>
        <v xml:space="preserve"> </v>
      </c>
      <c r="O164" s="757"/>
      <c r="P164" s="757"/>
      <c r="Q164" s="757"/>
      <c r="R164" s="757"/>
      <c r="S164" s="757"/>
      <c r="T164" s="757"/>
      <c r="U164" s="752" t="str">
        <f t="shared" si="11"/>
        <v xml:space="preserve"> </v>
      </c>
      <c r="V164" s="753" t="str">
        <f t="shared" si="12"/>
        <v xml:space="preserve"> </v>
      </c>
      <c r="W164" s="753" t="str">
        <f t="shared" si="12"/>
        <v xml:space="preserve"> </v>
      </c>
      <c r="X164" s="753" t="str">
        <f t="shared" si="13"/>
        <v xml:space="preserve"> </v>
      </c>
      <c r="Y164" s="753" t="str">
        <f t="shared" si="14"/>
        <v xml:space="preserve"> </v>
      </c>
    </row>
    <row r="165" spans="1:25" x14ac:dyDescent="0.25">
      <c r="A165" s="756"/>
      <c r="B165" s="746" t="s">
        <v>272</v>
      </c>
      <c r="C165" s="756"/>
      <c r="D165" s="756"/>
      <c r="E165" s="638"/>
      <c r="F165" s="756"/>
      <c r="G165" s="747"/>
      <c r="H165" s="748"/>
      <c r="I165" s="755"/>
      <c r="J165" s="756"/>
      <c r="K165" s="749"/>
      <c r="L165" s="756"/>
      <c r="M165" s="755"/>
      <c r="N165" s="750" t="str">
        <f t="shared" si="10"/>
        <v xml:space="preserve"> </v>
      </c>
      <c r="O165" s="757"/>
      <c r="P165" s="757"/>
      <c r="Q165" s="757"/>
      <c r="R165" s="757"/>
      <c r="S165" s="757"/>
      <c r="T165" s="757"/>
      <c r="U165" s="752" t="str">
        <f t="shared" si="11"/>
        <v xml:space="preserve"> </v>
      </c>
      <c r="V165" s="753" t="str">
        <f t="shared" si="12"/>
        <v xml:space="preserve"> </v>
      </c>
      <c r="W165" s="753" t="str">
        <f t="shared" si="12"/>
        <v xml:space="preserve"> </v>
      </c>
      <c r="X165" s="753" t="str">
        <f t="shared" si="13"/>
        <v xml:space="preserve"> </v>
      </c>
      <c r="Y165" s="753" t="str">
        <f t="shared" si="14"/>
        <v xml:space="preserve"> </v>
      </c>
    </row>
    <row r="166" spans="1:25" x14ac:dyDescent="0.25">
      <c r="A166" s="756"/>
      <c r="B166" s="746" t="s">
        <v>272</v>
      </c>
      <c r="C166" s="756"/>
      <c r="D166" s="756"/>
      <c r="E166" s="638"/>
      <c r="F166" s="756"/>
      <c r="G166" s="747"/>
      <c r="H166" s="748"/>
      <c r="I166" s="755"/>
      <c r="J166" s="756"/>
      <c r="K166" s="749"/>
      <c r="L166" s="755"/>
      <c r="M166" s="755"/>
      <c r="N166" s="750" t="str">
        <f t="shared" si="10"/>
        <v xml:space="preserve"> </v>
      </c>
      <c r="O166" s="757"/>
      <c r="P166" s="757"/>
      <c r="Q166" s="757"/>
      <c r="R166" s="757"/>
      <c r="S166" s="757"/>
      <c r="T166" s="757"/>
      <c r="U166" s="752" t="str">
        <f t="shared" si="11"/>
        <v xml:space="preserve"> </v>
      </c>
      <c r="V166" s="753" t="str">
        <f t="shared" si="12"/>
        <v xml:space="preserve"> </v>
      </c>
      <c r="W166" s="753" t="str">
        <f t="shared" si="12"/>
        <v xml:space="preserve"> </v>
      </c>
      <c r="X166" s="753" t="str">
        <f t="shared" si="13"/>
        <v xml:space="preserve"> </v>
      </c>
      <c r="Y166" s="753" t="str">
        <f t="shared" si="14"/>
        <v xml:space="preserve"> </v>
      </c>
    </row>
    <row r="167" spans="1:25" x14ac:dyDescent="0.25">
      <c r="A167" s="756"/>
      <c r="B167" s="746" t="s">
        <v>272</v>
      </c>
      <c r="C167" s="756"/>
      <c r="D167" s="756"/>
      <c r="E167" s="638"/>
      <c r="F167" s="756"/>
      <c r="G167" s="747"/>
      <c r="H167" s="748"/>
      <c r="I167" s="755"/>
      <c r="J167" s="756"/>
      <c r="K167" s="749"/>
      <c r="L167" s="756"/>
      <c r="M167" s="755"/>
      <c r="N167" s="750" t="str">
        <f t="shared" si="10"/>
        <v xml:space="preserve"> </v>
      </c>
      <c r="O167" s="757"/>
      <c r="P167" s="757"/>
      <c r="Q167" s="757"/>
      <c r="R167" s="757"/>
      <c r="S167" s="757"/>
      <c r="T167" s="757"/>
      <c r="U167" s="752" t="str">
        <f t="shared" si="11"/>
        <v xml:space="preserve"> </v>
      </c>
      <c r="V167" s="753" t="str">
        <f t="shared" si="12"/>
        <v xml:space="preserve"> </v>
      </c>
      <c r="W167" s="753" t="str">
        <f t="shared" si="12"/>
        <v xml:space="preserve"> </v>
      </c>
      <c r="X167" s="753" t="str">
        <f t="shared" si="13"/>
        <v xml:space="preserve"> </v>
      </c>
      <c r="Y167" s="753" t="str">
        <f t="shared" si="14"/>
        <v xml:space="preserve"> </v>
      </c>
    </row>
    <row r="168" spans="1:25" x14ac:dyDescent="0.25">
      <c r="A168" s="756"/>
      <c r="B168" s="746" t="s">
        <v>272</v>
      </c>
      <c r="C168" s="756"/>
      <c r="D168" s="756"/>
      <c r="E168" s="638"/>
      <c r="F168" s="756"/>
      <c r="G168" s="747"/>
      <c r="H168" s="748"/>
      <c r="I168" s="755"/>
      <c r="J168" s="756"/>
      <c r="K168" s="749"/>
      <c r="L168" s="756"/>
      <c r="M168" s="755"/>
      <c r="N168" s="750" t="str">
        <f t="shared" si="10"/>
        <v xml:space="preserve"> </v>
      </c>
      <c r="O168" s="757"/>
      <c r="P168" s="757"/>
      <c r="Q168" s="757"/>
      <c r="R168" s="757"/>
      <c r="S168" s="757"/>
      <c r="T168" s="757"/>
      <c r="U168" s="752" t="str">
        <f t="shared" si="11"/>
        <v xml:space="preserve"> </v>
      </c>
      <c r="V168" s="753" t="str">
        <f t="shared" si="12"/>
        <v xml:space="preserve"> </v>
      </c>
      <c r="W168" s="753" t="str">
        <f t="shared" si="12"/>
        <v xml:space="preserve"> </v>
      </c>
      <c r="X168" s="753" t="str">
        <f t="shared" si="13"/>
        <v xml:space="preserve"> </v>
      </c>
      <c r="Y168" s="753" t="str">
        <f t="shared" si="14"/>
        <v xml:space="preserve"> </v>
      </c>
    </row>
    <row r="169" spans="1:25" x14ac:dyDescent="0.25">
      <c r="A169" s="756"/>
      <c r="B169" s="746" t="s">
        <v>272</v>
      </c>
      <c r="C169" s="756"/>
      <c r="D169" s="756"/>
      <c r="E169" s="638"/>
      <c r="F169" s="756"/>
      <c r="G169" s="747"/>
      <c r="H169" s="748"/>
      <c r="I169" s="755"/>
      <c r="J169" s="756"/>
      <c r="K169" s="749"/>
      <c r="L169" s="755"/>
      <c r="M169" s="755"/>
      <c r="N169" s="750" t="str">
        <f t="shared" si="10"/>
        <v xml:space="preserve"> </v>
      </c>
      <c r="O169" s="757"/>
      <c r="P169" s="757"/>
      <c r="Q169" s="757"/>
      <c r="R169" s="757"/>
      <c r="S169" s="757"/>
      <c r="T169" s="757"/>
      <c r="U169" s="752" t="str">
        <f t="shared" si="11"/>
        <v xml:space="preserve"> </v>
      </c>
      <c r="V169" s="753" t="str">
        <f t="shared" si="12"/>
        <v xml:space="preserve"> </v>
      </c>
      <c r="W169" s="753" t="str">
        <f t="shared" si="12"/>
        <v xml:space="preserve"> </v>
      </c>
      <c r="X169" s="753" t="str">
        <f t="shared" si="13"/>
        <v xml:space="preserve"> </v>
      </c>
      <c r="Y169" s="753" t="str">
        <f t="shared" si="14"/>
        <v xml:space="preserve"> </v>
      </c>
    </row>
    <row r="170" spans="1:25" x14ac:dyDescent="0.25">
      <c r="A170" s="756"/>
      <c r="B170" s="746" t="s">
        <v>272</v>
      </c>
      <c r="C170" s="756"/>
      <c r="D170" s="756"/>
      <c r="E170" s="638"/>
      <c r="F170" s="756"/>
      <c r="G170" s="747"/>
      <c r="H170" s="748"/>
      <c r="I170" s="755"/>
      <c r="J170" s="756"/>
      <c r="K170" s="749"/>
      <c r="L170" s="756"/>
      <c r="M170" s="755"/>
      <c r="N170" s="750" t="str">
        <f t="shared" si="10"/>
        <v xml:space="preserve"> </v>
      </c>
      <c r="O170" s="757"/>
      <c r="P170" s="757"/>
      <c r="Q170" s="757"/>
      <c r="R170" s="757"/>
      <c r="S170" s="757"/>
      <c r="T170" s="757"/>
      <c r="U170" s="752" t="str">
        <f t="shared" si="11"/>
        <v xml:space="preserve"> </v>
      </c>
      <c r="V170" s="753" t="str">
        <f t="shared" si="12"/>
        <v xml:space="preserve"> </v>
      </c>
      <c r="W170" s="753" t="str">
        <f t="shared" si="12"/>
        <v xml:space="preserve"> </v>
      </c>
      <c r="X170" s="753" t="str">
        <f t="shared" si="13"/>
        <v xml:space="preserve"> </v>
      </c>
      <c r="Y170" s="753" t="str">
        <f t="shared" si="14"/>
        <v xml:space="preserve"> </v>
      </c>
    </row>
    <row r="171" spans="1:25" x14ac:dyDescent="0.25">
      <c r="A171" s="756"/>
      <c r="B171" s="746" t="s">
        <v>272</v>
      </c>
      <c r="C171" s="756"/>
      <c r="D171" s="756"/>
      <c r="E171" s="638"/>
      <c r="F171" s="756"/>
      <c r="G171" s="747"/>
      <c r="H171" s="748"/>
      <c r="I171" s="755"/>
      <c r="J171" s="756"/>
      <c r="K171" s="749"/>
      <c r="L171" s="756"/>
      <c r="M171" s="755"/>
      <c r="N171" s="750" t="str">
        <f t="shared" si="10"/>
        <v xml:space="preserve"> </v>
      </c>
      <c r="O171" s="757"/>
      <c r="P171" s="757"/>
      <c r="Q171" s="757"/>
      <c r="R171" s="757"/>
      <c r="S171" s="757"/>
      <c r="T171" s="757"/>
      <c r="U171" s="752" t="str">
        <f t="shared" si="11"/>
        <v xml:space="preserve"> </v>
      </c>
      <c r="V171" s="753" t="str">
        <f t="shared" si="12"/>
        <v xml:space="preserve"> </v>
      </c>
      <c r="W171" s="753" t="str">
        <f t="shared" si="12"/>
        <v xml:space="preserve"> </v>
      </c>
      <c r="X171" s="753" t="str">
        <f t="shared" si="13"/>
        <v xml:space="preserve"> </v>
      </c>
      <c r="Y171" s="753" t="str">
        <f t="shared" si="14"/>
        <v xml:space="preserve"> </v>
      </c>
    </row>
    <row r="172" spans="1:25" x14ac:dyDescent="0.25">
      <c r="A172" s="756"/>
      <c r="B172" s="746" t="s">
        <v>272</v>
      </c>
      <c r="C172" s="756"/>
      <c r="D172" s="756"/>
      <c r="E172" s="638"/>
      <c r="F172" s="756"/>
      <c r="G172" s="747"/>
      <c r="H172" s="748"/>
      <c r="I172" s="755"/>
      <c r="J172" s="756"/>
      <c r="K172" s="749"/>
      <c r="L172" s="755"/>
      <c r="M172" s="755"/>
      <c r="N172" s="750" t="str">
        <f t="shared" si="10"/>
        <v xml:space="preserve"> </v>
      </c>
      <c r="O172" s="757"/>
      <c r="P172" s="757"/>
      <c r="Q172" s="757"/>
      <c r="R172" s="757"/>
      <c r="S172" s="757"/>
      <c r="T172" s="757"/>
      <c r="U172" s="752" t="str">
        <f t="shared" si="11"/>
        <v xml:space="preserve"> </v>
      </c>
      <c r="V172" s="753" t="str">
        <f t="shared" si="12"/>
        <v xml:space="preserve"> </v>
      </c>
      <c r="W172" s="753" t="str">
        <f t="shared" si="12"/>
        <v xml:space="preserve"> </v>
      </c>
      <c r="X172" s="753" t="str">
        <f t="shared" si="13"/>
        <v xml:space="preserve"> </v>
      </c>
      <c r="Y172" s="753" t="str">
        <f t="shared" si="14"/>
        <v xml:space="preserve"> </v>
      </c>
    </row>
    <row r="173" spans="1:25" x14ac:dyDescent="0.25">
      <c r="A173" s="756"/>
      <c r="B173" s="746" t="s">
        <v>272</v>
      </c>
      <c r="C173" s="756"/>
      <c r="D173" s="756"/>
      <c r="E173" s="638"/>
      <c r="F173" s="756"/>
      <c r="G173" s="747"/>
      <c r="H173" s="748"/>
      <c r="I173" s="755"/>
      <c r="J173" s="756"/>
      <c r="K173" s="749"/>
      <c r="L173" s="756"/>
      <c r="M173" s="755"/>
      <c r="N173" s="750" t="str">
        <f t="shared" si="10"/>
        <v xml:space="preserve"> </v>
      </c>
      <c r="O173" s="757"/>
      <c r="P173" s="757"/>
      <c r="Q173" s="757"/>
      <c r="R173" s="757"/>
      <c r="S173" s="757"/>
      <c r="T173" s="757"/>
      <c r="U173" s="752" t="str">
        <f t="shared" si="11"/>
        <v xml:space="preserve"> </v>
      </c>
      <c r="V173" s="753" t="str">
        <f t="shared" si="12"/>
        <v xml:space="preserve"> </v>
      </c>
      <c r="W173" s="753" t="str">
        <f t="shared" si="12"/>
        <v xml:space="preserve"> </v>
      </c>
      <c r="X173" s="753" t="str">
        <f t="shared" si="13"/>
        <v xml:space="preserve"> </v>
      </c>
      <c r="Y173" s="753" t="str">
        <f t="shared" si="14"/>
        <v xml:space="preserve"> </v>
      </c>
    </row>
    <row r="174" spans="1:25" x14ac:dyDescent="0.25">
      <c r="A174" s="756"/>
      <c r="B174" s="746" t="s">
        <v>272</v>
      </c>
      <c r="C174" s="756"/>
      <c r="D174" s="756"/>
      <c r="E174" s="638"/>
      <c r="F174" s="756"/>
      <c r="G174" s="747"/>
      <c r="H174" s="748"/>
      <c r="I174" s="755"/>
      <c r="J174" s="756"/>
      <c r="K174" s="749"/>
      <c r="L174" s="756"/>
      <c r="M174" s="755"/>
      <c r="N174" s="750" t="str">
        <f t="shared" si="10"/>
        <v xml:space="preserve"> </v>
      </c>
      <c r="O174" s="757"/>
      <c r="P174" s="757"/>
      <c r="Q174" s="757"/>
      <c r="R174" s="757"/>
      <c r="S174" s="757"/>
      <c r="T174" s="757"/>
      <c r="U174" s="752" t="str">
        <f t="shared" si="11"/>
        <v xml:space="preserve"> </v>
      </c>
      <c r="V174" s="753" t="str">
        <f t="shared" si="12"/>
        <v xml:space="preserve"> </v>
      </c>
      <c r="W174" s="753" t="str">
        <f t="shared" si="12"/>
        <v xml:space="preserve"> </v>
      </c>
      <c r="X174" s="753" t="str">
        <f t="shared" si="13"/>
        <v xml:space="preserve"> </v>
      </c>
      <c r="Y174" s="753" t="str">
        <f t="shared" si="14"/>
        <v xml:space="preserve"> </v>
      </c>
    </row>
    <row r="175" spans="1:25" x14ac:dyDescent="0.25">
      <c r="A175" s="756"/>
      <c r="B175" s="746" t="s">
        <v>272</v>
      </c>
      <c r="C175" s="756"/>
      <c r="D175" s="756"/>
      <c r="E175" s="638"/>
      <c r="F175" s="756"/>
      <c r="G175" s="747"/>
      <c r="H175" s="748"/>
      <c r="I175" s="755"/>
      <c r="J175" s="756"/>
      <c r="K175" s="749"/>
      <c r="L175" s="755"/>
      <c r="M175" s="755"/>
      <c r="N175" s="750" t="str">
        <f t="shared" si="10"/>
        <v xml:space="preserve"> </v>
      </c>
      <c r="O175" s="757"/>
      <c r="P175" s="757"/>
      <c r="Q175" s="757"/>
      <c r="R175" s="757"/>
      <c r="S175" s="757"/>
      <c r="T175" s="757"/>
      <c r="U175" s="752" t="str">
        <f t="shared" si="11"/>
        <v xml:space="preserve"> </v>
      </c>
      <c r="V175" s="753" t="str">
        <f t="shared" si="12"/>
        <v xml:space="preserve"> </v>
      </c>
      <c r="W175" s="753" t="str">
        <f t="shared" si="12"/>
        <v xml:space="preserve"> </v>
      </c>
      <c r="X175" s="753" t="str">
        <f t="shared" si="13"/>
        <v xml:space="preserve"> </v>
      </c>
      <c r="Y175" s="753" t="str">
        <f t="shared" si="14"/>
        <v xml:space="preserve"> </v>
      </c>
    </row>
    <row r="176" spans="1:25" x14ac:dyDescent="0.25">
      <c r="A176" s="756"/>
      <c r="B176" s="746" t="s">
        <v>272</v>
      </c>
      <c r="C176" s="756"/>
      <c r="D176" s="756"/>
      <c r="E176" s="638"/>
      <c r="F176" s="756"/>
      <c r="G176" s="747"/>
      <c r="H176" s="748"/>
      <c r="I176" s="755"/>
      <c r="J176" s="756"/>
      <c r="K176" s="749"/>
      <c r="L176" s="756"/>
      <c r="M176" s="755"/>
      <c r="N176" s="750" t="str">
        <f t="shared" si="10"/>
        <v xml:space="preserve"> </v>
      </c>
      <c r="O176" s="757"/>
      <c r="P176" s="757"/>
      <c r="Q176" s="757"/>
      <c r="R176" s="757"/>
      <c r="S176" s="757"/>
      <c r="T176" s="757"/>
      <c r="U176" s="752" t="str">
        <f t="shared" si="11"/>
        <v xml:space="preserve"> </v>
      </c>
      <c r="V176" s="753" t="str">
        <f t="shared" si="12"/>
        <v xml:space="preserve"> </v>
      </c>
      <c r="W176" s="753" t="str">
        <f t="shared" si="12"/>
        <v xml:space="preserve"> </v>
      </c>
      <c r="X176" s="753" t="str">
        <f t="shared" si="13"/>
        <v xml:space="preserve"> </v>
      </c>
      <c r="Y176" s="753" t="str">
        <f t="shared" si="14"/>
        <v xml:space="preserve"> </v>
      </c>
    </row>
    <row r="177" spans="1:25" x14ac:dyDescent="0.25">
      <c r="A177" s="756"/>
      <c r="B177" s="746" t="s">
        <v>272</v>
      </c>
      <c r="C177" s="756"/>
      <c r="D177" s="756"/>
      <c r="E177" s="638"/>
      <c r="F177" s="756"/>
      <c r="G177" s="747"/>
      <c r="H177" s="748"/>
      <c r="I177" s="755"/>
      <c r="J177" s="756"/>
      <c r="K177" s="749"/>
      <c r="L177" s="756"/>
      <c r="M177" s="755"/>
      <c r="N177" s="750" t="str">
        <f t="shared" si="10"/>
        <v xml:space="preserve"> </v>
      </c>
      <c r="O177" s="757"/>
      <c r="P177" s="757"/>
      <c r="Q177" s="757"/>
      <c r="R177" s="757"/>
      <c r="S177" s="757"/>
      <c r="T177" s="757"/>
      <c r="U177" s="752" t="str">
        <f t="shared" si="11"/>
        <v xml:space="preserve"> </v>
      </c>
      <c r="V177" s="753" t="str">
        <f t="shared" si="12"/>
        <v xml:space="preserve"> </v>
      </c>
      <c r="W177" s="753" t="str">
        <f t="shared" si="12"/>
        <v xml:space="preserve"> </v>
      </c>
      <c r="X177" s="753" t="str">
        <f t="shared" si="13"/>
        <v xml:space="preserve"> </v>
      </c>
      <c r="Y177" s="753" t="str">
        <f t="shared" si="14"/>
        <v xml:space="preserve"> </v>
      </c>
    </row>
    <row r="178" spans="1:25" x14ac:dyDescent="0.25">
      <c r="A178" s="756"/>
      <c r="B178" s="746" t="s">
        <v>272</v>
      </c>
      <c r="C178" s="756"/>
      <c r="D178" s="756"/>
      <c r="E178" s="638"/>
      <c r="F178" s="756"/>
      <c r="G178" s="747"/>
      <c r="H178" s="748"/>
      <c r="I178" s="755"/>
      <c r="J178" s="756"/>
      <c r="K178" s="749"/>
      <c r="L178" s="755"/>
      <c r="M178" s="755"/>
      <c r="N178" s="750" t="str">
        <f t="shared" si="10"/>
        <v xml:space="preserve"> </v>
      </c>
      <c r="O178" s="757"/>
      <c r="P178" s="757"/>
      <c r="Q178" s="757"/>
      <c r="R178" s="757"/>
      <c r="S178" s="757"/>
      <c r="T178" s="757"/>
      <c r="U178" s="752" t="str">
        <f t="shared" si="11"/>
        <v xml:space="preserve"> </v>
      </c>
      <c r="V178" s="753" t="str">
        <f t="shared" si="12"/>
        <v xml:space="preserve"> </v>
      </c>
      <c r="W178" s="753" t="str">
        <f t="shared" si="12"/>
        <v xml:space="preserve"> </v>
      </c>
      <c r="X178" s="753" t="str">
        <f t="shared" si="13"/>
        <v xml:space="preserve"> </v>
      </c>
      <c r="Y178" s="753" t="str">
        <f t="shared" si="14"/>
        <v xml:space="preserve"> </v>
      </c>
    </row>
    <row r="179" spans="1:25" x14ac:dyDescent="0.25">
      <c r="A179" s="756"/>
      <c r="B179" s="746" t="s">
        <v>272</v>
      </c>
      <c r="C179" s="756"/>
      <c r="D179" s="756"/>
      <c r="E179" s="638"/>
      <c r="F179" s="756"/>
      <c r="G179" s="747"/>
      <c r="H179" s="748"/>
      <c r="I179" s="755"/>
      <c r="J179" s="756"/>
      <c r="K179" s="749"/>
      <c r="L179" s="756"/>
      <c r="M179" s="755"/>
      <c r="N179" s="750" t="str">
        <f t="shared" si="10"/>
        <v xml:space="preserve"> </v>
      </c>
      <c r="O179" s="757"/>
      <c r="P179" s="757"/>
      <c r="Q179" s="757"/>
      <c r="R179" s="757"/>
      <c r="S179" s="757"/>
      <c r="T179" s="757"/>
      <c r="U179" s="752" t="str">
        <f t="shared" si="11"/>
        <v xml:space="preserve"> </v>
      </c>
      <c r="V179" s="753" t="str">
        <f t="shared" si="12"/>
        <v xml:space="preserve"> </v>
      </c>
      <c r="W179" s="753" t="str">
        <f t="shared" si="12"/>
        <v xml:space="preserve"> </v>
      </c>
      <c r="X179" s="753" t="str">
        <f t="shared" si="13"/>
        <v xml:space="preserve"> </v>
      </c>
      <c r="Y179" s="753" t="str">
        <f t="shared" si="14"/>
        <v xml:space="preserve"> </v>
      </c>
    </row>
    <row r="180" spans="1:25" x14ac:dyDescent="0.25">
      <c r="A180" s="756"/>
      <c r="B180" s="746" t="s">
        <v>272</v>
      </c>
      <c r="C180" s="756"/>
      <c r="D180" s="756"/>
      <c r="E180" s="638"/>
      <c r="F180" s="756"/>
      <c r="G180" s="747"/>
      <c r="H180" s="748"/>
      <c r="I180" s="755"/>
      <c r="J180" s="756"/>
      <c r="K180" s="749"/>
      <c r="L180" s="756"/>
      <c r="M180" s="755"/>
      <c r="N180" s="750" t="str">
        <f t="shared" si="10"/>
        <v xml:space="preserve"> </v>
      </c>
      <c r="O180" s="757"/>
      <c r="P180" s="757"/>
      <c r="Q180" s="757"/>
      <c r="R180" s="757"/>
      <c r="S180" s="757"/>
      <c r="T180" s="757"/>
      <c r="U180" s="752" t="str">
        <f t="shared" si="11"/>
        <v xml:space="preserve"> </v>
      </c>
      <c r="V180" s="753" t="str">
        <f t="shared" si="12"/>
        <v xml:space="preserve"> </v>
      </c>
      <c r="W180" s="753" t="str">
        <f t="shared" si="12"/>
        <v xml:space="preserve"> </v>
      </c>
      <c r="X180" s="753" t="str">
        <f t="shared" si="13"/>
        <v xml:space="preserve"> </v>
      </c>
      <c r="Y180" s="753" t="str">
        <f t="shared" si="14"/>
        <v xml:space="preserve"> </v>
      </c>
    </row>
    <row r="181" spans="1:25" x14ac:dyDescent="0.25">
      <c r="A181" s="756"/>
      <c r="B181" s="746" t="s">
        <v>272</v>
      </c>
      <c r="C181" s="756"/>
      <c r="D181" s="756"/>
      <c r="E181" s="638"/>
      <c r="F181" s="756"/>
      <c r="G181" s="747"/>
      <c r="H181" s="748"/>
      <c r="I181" s="755"/>
      <c r="J181" s="756"/>
      <c r="K181" s="749"/>
      <c r="L181" s="755"/>
      <c r="M181" s="755"/>
      <c r="N181" s="750" t="str">
        <f t="shared" si="10"/>
        <v xml:space="preserve"> </v>
      </c>
      <c r="O181" s="757"/>
      <c r="P181" s="757"/>
      <c r="Q181" s="757"/>
      <c r="R181" s="757"/>
      <c r="S181" s="757"/>
      <c r="T181" s="757"/>
      <c r="U181" s="752" t="str">
        <f t="shared" si="11"/>
        <v xml:space="preserve"> </v>
      </c>
      <c r="V181" s="753" t="str">
        <f t="shared" si="12"/>
        <v xml:space="preserve"> </v>
      </c>
      <c r="W181" s="753" t="str">
        <f t="shared" si="12"/>
        <v xml:space="preserve"> </v>
      </c>
      <c r="X181" s="753" t="str">
        <f t="shared" si="13"/>
        <v xml:space="preserve"> </v>
      </c>
      <c r="Y181" s="753" t="str">
        <f t="shared" si="14"/>
        <v xml:space="preserve"> </v>
      </c>
    </row>
    <row r="182" spans="1:25" x14ac:dyDescent="0.25">
      <c r="A182" s="756"/>
      <c r="B182" s="746" t="s">
        <v>272</v>
      </c>
      <c r="C182" s="756"/>
      <c r="D182" s="756"/>
      <c r="E182" s="638"/>
      <c r="F182" s="756"/>
      <c r="G182" s="747"/>
      <c r="H182" s="748"/>
      <c r="I182" s="755"/>
      <c r="J182" s="756"/>
      <c r="K182" s="749"/>
      <c r="L182" s="756"/>
      <c r="M182" s="755"/>
      <c r="N182" s="750" t="str">
        <f t="shared" si="10"/>
        <v xml:space="preserve"> </v>
      </c>
      <c r="O182" s="757"/>
      <c r="P182" s="757"/>
      <c r="Q182" s="757"/>
      <c r="R182" s="757"/>
      <c r="S182" s="757"/>
      <c r="T182" s="757"/>
      <c r="U182" s="752" t="str">
        <f t="shared" si="11"/>
        <v xml:space="preserve"> </v>
      </c>
      <c r="V182" s="753" t="str">
        <f t="shared" si="12"/>
        <v xml:space="preserve"> </v>
      </c>
      <c r="W182" s="753" t="str">
        <f t="shared" si="12"/>
        <v xml:space="preserve"> </v>
      </c>
      <c r="X182" s="753" t="str">
        <f t="shared" si="13"/>
        <v xml:space="preserve"> </v>
      </c>
      <c r="Y182" s="753" t="str">
        <f t="shared" si="14"/>
        <v xml:space="preserve"> </v>
      </c>
    </row>
    <row r="183" spans="1:25" x14ac:dyDescent="0.25">
      <c r="A183" s="756"/>
      <c r="B183" s="746" t="s">
        <v>272</v>
      </c>
      <c r="C183" s="756"/>
      <c r="D183" s="756"/>
      <c r="E183" s="638"/>
      <c r="F183" s="756"/>
      <c r="G183" s="747"/>
      <c r="H183" s="748"/>
      <c r="I183" s="755"/>
      <c r="J183" s="756"/>
      <c r="K183" s="749"/>
      <c r="L183" s="756"/>
      <c r="M183" s="755"/>
      <c r="N183" s="750" t="str">
        <f t="shared" si="10"/>
        <v xml:space="preserve"> </v>
      </c>
      <c r="O183" s="757"/>
      <c r="P183" s="757"/>
      <c r="Q183" s="757"/>
      <c r="R183" s="757"/>
      <c r="S183" s="757"/>
      <c r="T183" s="757"/>
      <c r="U183" s="752" t="str">
        <f t="shared" si="11"/>
        <v xml:space="preserve"> </v>
      </c>
      <c r="V183" s="753" t="str">
        <f t="shared" si="12"/>
        <v xml:space="preserve"> </v>
      </c>
      <c r="W183" s="753" t="str">
        <f t="shared" si="12"/>
        <v xml:space="preserve"> </v>
      </c>
      <c r="X183" s="753" t="str">
        <f t="shared" si="13"/>
        <v xml:space="preserve"> </v>
      </c>
      <c r="Y183" s="753" t="str">
        <f t="shared" si="14"/>
        <v xml:space="preserve"> </v>
      </c>
    </row>
    <row r="184" spans="1:25" x14ac:dyDescent="0.25">
      <c r="A184" s="756"/>
      <c r="B184" s="746" t="s">
        <v>272</v>
      </c>
      <c r="C184" s="756"/>
      <c r="D184" s="756"/>
      <c r="E184" s="638"/>
      <c r="F184" s="756"/>
      <c r="G184" s="747"/>
      <c r="H184" s="748"/>
      <c r="I184" s="755"/>
      <c r="J184" s="756"/>
      <c r="K184" s="749"/>
      <c r="L184" s="755"/>
      <c r="M184" s="755"/>
      <c r="N184" s="750" t="str">
        <f t="shared" si="10"/>
        <v xml:space="preserve"> </v>
      </c>
      <c r="O184" s="757"/>
      <c r="P184" s="757"/>
      <c r="Q184" s="757"/>
      <c r="R184" s="757"/>
      <c r="S184" s="757"/>
      <c r="T184" s="757"/>
      <c r="U184" s="752" t="str">
        <f t="shared" si="11"/>
        <v xml:space="preserve"> </v>
      </c>
      <c r="V184" s="753" t="str">
        <f t="shared" si="12"/>
        <v xml:space="preserve"> </v>
      </c>
      <c r="W184" s="753" t="str">
        <f t="shared" si="12"/>
        <v xml:space="preserve"> </v>
      </c>
      <c r="X184" s="753" t="str">
        <f t="shared" si="13"/>
        <v xml:space="preserve"> </v>
      </c>
      <c r="Y184" s="753" t="str">
        <f t="shared" si="14"/>
        <v xml:space="preserve"> </v>
      </c>
    </row>
    <row r="185" spans="1:25" x14ac:dyDescent="0.25">
      <c r="A185" s="756"/>
      <c r="B185" s="746" t="s">
        <v>272</v>
      </c>
      <c r="C185" s="756"/>
      <c r="D185" s="756"/>
      <c r="E185" s="638"/>
      <c r="F185" s="756"/>
      <c r="G185" s="747"/>
      <c r="H185" s="748"/>
      <c r="I185" s="755"/>
      <c r="J185" s="756"/>
      <c r="K185" s="749"/>
      <c r="L185" s="756"/>
      <c r="M185" s="755"/>
      <c r="N185" s="750" t="str">
        <f t="shared" si="10"/>
        <v xml:space="preserve"> </v>
      </c>
      <c r="O185" s="757"/>
      <c r="P185" s="757"/>
      <c r="Q185" s="757"/>
      <c r="R185" s="757"/>
      <c r="S185" s="757"/>
      <c r="T185" s="757"/>
      <c r="U185" s="752" t="str">
        <f t="shared" si="11"/>
        <v xml:space="preserve"> </v>
      </c>
      <c r="V185" s="753" t="str">
        <f t="shared" si="12"/>
        <v xml:space="preserve"> </v>
      </c>
      <c r="W185" s="753" t="str">
        <f t="shared" si="12"/>
        <v xml:space="preserve"> </v>
      </c>
      <c r="X185" s="753" t="str">
        <f t="shared" si="13"/>
        <v xml:space="preserve"> </v>
      </c>
      <c r="Y185" s="753" t="str">
        <f t="shared" si="14"/>
        <v xml:space="preserve"> </v>
      </c>
    </row>
    <row r="186" spans="1:25" x14ac:dyDescent="0.25">
      <c r="A186" s="756"/>
      <c r="B186" s="746" t="s">
        <v>272</v>
      </c>
      <c r="C186" s="756"/>
      <c r="D186" s="756"/>
      <c r="E186" s="638"/>
      <c r="F186" s="756"/>
      <c r="G186" s="747"/>
      <c r="H186" s="748"/>
      <c r="I186" s="755"/>
      <c r="J186" s="756"/>
      <c r="K186" s="749"/>
      <c r="L186" s="756"/>
      <c r="M186" s="755"/>
      <c r="N186" s="750" t="str">
        <f t="shared" si="10"/>
        <v xml:space="preserve"> </v>
      </c>
      <c r="O186" s="757"/>
      <c r="P186" s="757"/>
      <c r="Q186" s="757"/>
      <c r="R186" s="757"/>
      <c r="S186" s="757"/>
      <c r="T186" s="757"/>
      <c r="U186" s="752" t="str">
        <f t="shared" si="11"/>
        <v xml:space="preserve"> </v>
      </c>
      <c r="V186" s="753" t="str">
        <f t="shared" si="12"/>
        <v xml:space="preserve"> </v>
      </c>
      <c r="W186" s="753" t="str">
        <f t="shared" si="12"/>
        <v xml:space="preserve"> </v>
      </c>
      <c r="X186" s="753" t="str">
        <f t="shared" si="13"/>
        <v xml:space="preserve"> </v>
      </c>
      <c r="Y186" s="753" t="str">
        <f t="shared" si="14"/>
        <v xml:space="preserve"> </v>
      </c>
    </row>
    <row r="187" spans="1:25" x14ac:dyDescent="0.25">
      <c r="A187" s="756"/>
      <c r="B187" s="746" t="s">
        <v>272</v>
      </c>
      <c r="C187" s="756"/>
      <c r="D187" s="756"/>
      <c r="E187" s="638"/>
      <c r="F187" s="756"/>
      <c r="G187" s="747"/>
      <c r="H187" s="748"/>
      <c r="I187" s="755"/>
      <c r="J187" s="756"/>
      <c r="K187" s="749"/>
      <c r="L187" s="755"/>
      <c r="M187" s="755"/>
      <c r="N187" s="750" t="str">
        <f t="shared" si="10"/>
        <v xml:space="preserve"> </v>
      </c>
      <c r="O187" s="757"/>
      <c r="P187" s="757"/>
      <c r="Q187" s="757"/>
      <c r="R187" s="757"/>
      <c r="S187" s="757"/>
      <c r="T187" s="757"/>
      <c r="U187" s="752" t="str">
        <f t="shared" si="11"/>
        <v xml:space="preserve"> </v>
      </c>
      <c r="V187" s="753" t="str">
        <f t="shared" si="12"/>
        <v xml:space="preserve"> </v>
      </c>
      <c r="W187" s="753" t="str">
        <f t="shared" si="12"/>
        <v xml:space="preserve"> </v>
      </c>
      <c r="X187" s="753" t="str">
        <f t="shared" si="13"/>
        <v xml:space="preserve"> </v>
      </c>
      <c r="Y187" s="753" t="str">
        <f t="shared" si="14"/>
        <v xml:space="preserve"> </v>
      </c>
    </row>
    <row r="188" spans="1:25" x14ac:dyDescent="0.25">
      <c r="A188" s="756"/>
      <c r="B188" s="746" t="s">
        <v>272</v>
      </c>
      <c r="C188" s="756"/>
      <c r="D188" s="756"/>
      <c r="E188" s="638"/>
      <c r="F188" s="756"/>
      <c r="G188" s="747"/>
      <c r="H188" s="748"/>
      <c r="I188" s="755"/>
      <c r="J188" s="756"/>
      <c r="K188" s="749"/>
      <c r="L188" s="756"/>
      <c r="M188" s="755"/>
      <c r="N188" s="750" t="str">
        <f t="shared" si="10"/>
        <v xml:space="preserve"> </v>
      </c>
      <c r="O188" s="757"/>
      <c r="P188" s="757"/>
      <c r="Q188" s="757"/>
      <c r="R188" s="757"/>
      <c r="S188" s="757"/>
      <c r="T188" s="757"/>
      <c r="U188" s="752" t="str">
        <f t="shared" si="11"/>
        <v xml:space="preserve"> </v>
      </c>
      <c r="V188" s="753" t="str">
        <f t="shared" si="12"/>
        <v xml:space="preserve"> </v>
      </c>
      <c r="W188" s="753" t="str">
        <f t="shared" si="12"/>
        <v xml:space="preserve"> </v>
      </c>
      <c r="X188" s="753" t="str">
        <f t="shared" si="13"/>
        <v xml:space="preserve"> </v>
      </c>
      <c r="Y188" s="753" t="str">
        <f t="shared" si="14"/>
        <v xml:space="preserve"> </v>
      </c>
    </row>
    <row r="189" spans="1:25" x14ac:dyDescent="0.25">
      <c r="A189" s="756"/>
      <c r="B189" s="746" t="s">
        <v>272</v>
      </c>
      <c r="C189" s="756"/>
      <c r="D189" s="756"/>
      <c r="E189" s="638"/>
      <c r="F189" s="756"/>
      <c r="G189" s="747"/>
      <c r="H189" s="748"/>
      <c r="I189" s="755"/>
      <c r="J189" s="756"/>
      <c r="K189" s="749"/>
      <c r="L189" s="756"/>
      <c r="M189" s="755"/>
      <c r="N189" s="750" t="str">
        <f t="shared" si="10"/>
        <v xml:space="preserve"> </v>
      </c>
      <c r="O189" s="757"/>
      <c r="P189" s="757"/>
      <c r="Q189" s="757"/>
      <c r="R189" s="757"/>
      <c r="S189" s="757"/>
      <c r="T189" s="757"/>
      <c r="U189" s="752" t="str">
        <f t="shared" si="11"/>
        <v xml:space="preserve"> </v>
      </c>
      <c r="V189" s="753" t="str">
        <f t="shared" si="12"/>
        <v xml:space="preserve"> </v>
      </c>
      <c r="W189" s="753" t="str">
        <f t="shared" si="12"/>
        <v xml:space="preserve"> </v>
      </c>
      <c r="X189" s="753" t="str">
        <f t="shared" si="13"/>
        <v xml:space="preserve"> </v>
      </c>
      <c r="Y189" s="753" t="str">
        <f t="shared" si="14"/>
        <v xml:space="preserve"> </v>
      </c>
    </row>
    <row r="190" spans="1:25" x14ac:dyDescent="0.25">
      <c r="A190" s="756"/>
      <c r="B190" s="746" t="s">
        <v>272</v>
      </c>
      <c r="C190" s="756"/>
      <c r="D190" s="756"/>
      <c r="E190" s="638"/>
      <c r="F190" s="756"/>
      <c r="G190" s="747"/>
      <c r="H190" s="748"/>
      <c r="I190" s="755"/>
      <c r="J190" s="756"/>
      <c r="K190" s="749"/>
      <c r="L190" s="755"/>
      <c r="M190" s="755"/>
      <c r="N190" s="750" t="str">
        <f t="shared" si="10"/>
        <v xml:space="preserve"> </v>
      </c>
      <c r="O190" s="757"/>
      <c r="P190" s="757"/>
      <c r="Q190" s="757"/>
      <c r="R190" s="757"/>
      <c r="S190" s="757"/>
      <c r="T190" s="757"/>
      <c r="U190" s="752" t="str">
        <f t="shared" si="11"/>
        <v xml:space="preserve"> </v>
      </c>
      <c r="V190" s="753" t="str">
        <f t="shared" si="12"/>
        <v xml:space="preserve"> </v>
      </c>
      <c r="W190" s="753" t="str">
        <f t="shared" si="12"/>
        <v xml:space="preserve"> </v>
      </c>
      <c r="X190" s="753" t="str">
        <f t="shared" si="13"/>
        <v xml:space="preserve"> </v>
      </c>
      <c r="Y190" s="753" t="str">
        <f t="shared" si="14"/>
        <v xml:space="preserve"> </v>
      </c>
    </row>
    <row r="191" spans="1:25" x14ac:dyDescent="0.25">
      <c r="A191" s="756"/>
      <c r="B191" s="746" t="s">
        <v>272</v>
      </c>
      <c r="C191" s="756"/>
      <c r="D191" s="756"/>
      <c r="E191" s="638"/>
      <c r="F191" s="756"/>
      <c r="G191" s="747"/>
      <c r="H191" s="748"/>
      <c r="I191" s="755"/>
      <c r="J191" s="756"/>
      <c r="K191" s="749"/>
      <c r="L191" s="756"/>
      <c r="M191" s="755"/>
      <c r="N191" s="750" t="str">
        <f t="shared" si="10"/>
        <v xml:space="preserve"> </v>
      </c>
      <c r="O191" s="757"/>
      <c r="P191" s="757"/>
      <c r="Q191" s="757"/>
      <c r="R191" s="757"/>
      <c r="S191" s="757"/>
      <c r="T191" s="757"/>
      <c r="U191" s="752" t="str">
        <f t="shared" si="11"/>
        <v xml:space="preserve"> </v>
      </c>
      <c r="V191" s="753" t="str">
        <f t="shared" si="12"/>
        <v xml:space="preserve"> </v>
      </c>
      <c r="W191" s="753" t="str">
        <f t="shared" si="12"/>
        <v xml:space="preserve"> </v>
      </c>
      <c r="X191" s="753" t="str">
        <f t="shared" si="13"/>
        <v xml:space="preserve"> </v>
      </c>
      <c r="Y191" s="753" t="str">
        <f t="shared" si="14"/>
        <v xml:space="preserve"> </v>
      </c>
    </row>
    <row r="192" spans="1:25" x14ac:dyDescent="0.25">
      <c r="A192" s="756"/>
      <c r="B192" s="746" t="s">
        <v>272</v>
      </c>
      <c r="C192" s="756"/>
      <c r="D192" s="756"/>
      <c r="E192" s="638"/>
      <c r="F192" s="756"/>
      <c r="G192" s="747"/>
      <c r="H192" s="748"/>
      <c r="I192" s="755"/>
      <c r="J192" s="756"/>
      <c r="K192" s="749"/>
      <c r="L192" s="756"/>
      <c r="M192" s="755"/>
      <c r="N192" s="750" t="str">
        <f t="shared" si="10"/>
        <v xml:space="preserve"> </v>
      </c>
      <c r="O192" s="757"/>
      <c r="P192" s="757"/>
      <c r="Q192" s="757"/>
      <c r="R192" s="757"/>
      <c r="S192" s="757"/>
      <c r="T192" s="757"/>
      <c r="U192" s="752" t="str">
        <f t="shared" si="11"/>
        <v xml:space="preserve"> </v>
      </c>
      <c r="V192" s="753" t="str">
        <f t="shared" si="12"/>
        <v xml:space="preserve"> </v>
      </c>
      <c r="W192" s="753" t="str">
        <f t="shared" si="12"/>
        <v xml:space="preserve"> </v>
      </c>
      <c r="X192" s="753" t="str">
        <f t="shared" si="13"/>
        <v xml:space="preserve"> </v>
      </c>
      <c r="Y192" s="753" t="str">
        <f t="shared" si="14"/>
        <v xml:space="preserve"> </v>
      </c>
    </row>
    <row r="193" spans="1:25" x14ac:dyDescent="0.25">
      <c r="A193" s="756"/>
      <c r="B193" s="746" t="s">
        <v>272</v>
      </c>
      <c r="C193" s="756"/>
      <c r="D193" s="756"/>
      <c r="E193" s="638"/>
      <c r="F193" s="756"/>
      <c r="G193" s="747"/>
      <c r="H193" s="748"/>
      <c r="I193" s="755"/>
      <c r="J193" s="756"/>
      <c r="K193" s="749"/>
      <c r="L193" s="755"/>
      <c r="M193" s="755"/>
      <c r="N193" s="750" t="str">
        <f t="shared" si="10"/>
        <v xml:space="preserve"> </v>
      </c>
      <c r="O193" s="757"/>
      <c r="P193" s="757"/>
      <c r="Q193" s="757"/>
      <c r="R193" s="757"/>
      <c r="S193" s="757"/>
      <c r="T193" s="757"/>
      <c r="U193" s="752" t="str">
        <f t="shared" si="11"/>
        <v xml:space="preserve"> </v>
      </c>
      <c r="V193" s="753" t="str">
        <f t="shared" si="12"/>
        <v xml:space="preserve"> </v>
      </c>
      <c r="W193" s="753" t="str">
        <f t="shared" si="12"/>
        <v xml:space="preserve"> </v>
      </c>
      <c r="X193" s="753" t="str">
        <f t="shared" si="13"/>
        <v xml:space="preserve"> </v>
      </c>
      <c r="Y193" s="753" t="str">
        <f t="shared" si="14"/>
        <v xml:space="preserve"> </v>
      </c>
    </row>
    <row r="194" spans="1:25" x14ac:dyDescent="0.25">
      <c r="A194" s="756"/>
      <c r="B194" s="746" t="s">
        <v>272</v>
      </c>
      <c r="C194" s="756"/>
      <c r="D194" s="756"/>
      <c r="E194" s="638"/>
      <c r="F194" s="756"/>
      <c r="G194" s="747"/>
      <c r="H194" s="748"/>
      <c r="I194" s="755"/>
      <c r="J194" s="756"/>
      <c r="K194" s="749"/>
      <c r="L194" s="756"/>
      <c r="M194" s="755"/>
      <c r="N194" s="750" t="str">
        <f t="shared" si="10"/>
        <v xml:space="preserve"> </v>
      </c>
      <c r="O194" s="757"/>
      <c r="P194" s="757"/>
      <c r="Q194" s="757"/>
      <c r="R194" s="757"/>
      <c r="S194" s="757"/>
      <c r="T194" s="757"/>
      <c r="U194" s="752" t="str">
        <f t="shared" si="11"/>
        <v xml:space="preserve"> </v>
      </c>
      <c r="V194" s="753" t="str">
        <f t="shared" si="12"/>
        <v xml:space="preserve"> </v>
      </c>
      <c r="W194" s="753" t="str">
        <f t="shared" si="12"/>
        <v xml:space="preserve"> </v>
      </c>
      <c r="X194" s="753" t="str">
        <f t="shared" si="13"/>
        <v xml:space="preserve"> </v>
      </c>
      <c r="Y194" s="753" t="str">
        <f t="shared" si="14"/>
        <v xml:space="preserve"> </v>
      </c>
    </row>
    <row r="195" spans="1:25" x14ac:dyDescent="0.25">
      <c r="A195" s="756"/>
      <c r="B195" s="746" t="s">
        <v>272</v>
      </c>
      <c r="C195" s="756"/>
      <c r="D195" s="756"/>
      <c r="E195" s="638"/>
      <c r="F195" s="756"/>
      <c r="G195" s="747"/>
      <c r="H195" s="748"/>
      <c r="I195" s="755"/>
      <c r="J195" s="756"/>
      <c r="K195" s="749"/>
      <c r="L195" s="756"/>
      <c r="M195" s="755"/>
      <c r="N195" s="750" t="str">
        <f t="shared" si="10"/>
        <v xml:space="preserve"> </v>
      </c>
      <c r="O195" s="757"/>
      <c r="P195" s="757"/>
      <c r="Q195" s="757"/>
      <c r="R195" s="757"/>
      <c r="S195" s="757"/>
      <c r="T195" s="757"/>
      <c r="U195" s="752" t="str">
        <f t="shared" si="11"/>
        <v xml:space="preserve"> </v>
      </c>
      <c r="V195" s="753" t="str">
        <f t="shared" si="12"/>
        <v xml:space="preserve"> </v>
      </c>
      <c r="W195" s="753" t="str">
        <f t="shared" si="12"/>
        <v xml:space="preserve"> </v>
      </c>
      <c r="X195" s="753" t="str">
        <f t="shared" si="13"/>
        <v xml:space="preserve"> </v>
      </c>
      <c r="Y195" s="753" t="str">
        <f t="shared" si="14"/>
        <v xml:space="preserve"> </v>
      </c>
    </row>
    <row r="196" spans="1:25" x14ac:dyDescent="0.25">
      <c r="A196" s="756"/>
      <c r="B196" s="746" t="s">
        <v>272</v>
      </c>
      <c r="C196" s="756"/>
      <c r="D196" s="756"/>
      <c r="E196" s="638"/>
      <c r="F196" s="756"/>
      <c r="G196" s="747"/>
      <c r="H196" s="748"/>
      <c r="I196" s="755"/>
      <c r="J196" s="756"/>
      <c r="K196" s="749"/>
      <c r="L196" s="755"/>
      <c r="M196" s="755"/>
      <c r="N196" s="750" t="str">
        <f t="shared" si="10"/>
        <v xml:space="preserve"> </v>
      </c>
      <c r="O196" s="757"/>
      <c r="P196" s="757"/>
      <c r="Q196" s="757"/>
      <c r="R196" s="757"/>
      <c r="S196" s="757"/>
      <c r="T196" s="757"/>
      <c r="U196" s="752" t="str">
        <f t="shared" si="11"/>
        <v xml:space="preserve"> </v>
      </c>
      <c r="V196" s="753" t="str">
        <f t="shared" si="12"/>
        <v xml:space="preserve"> </v>
      </c>
      <c r="W196" s="753" t="str">
        <f t="shared" si="12"/>
        <v xml:space="preserve"> </v>
      </c>
      <c r="X196" s="753" t="str">
        <f t="shared" si="13"/>
        <v xml:space="preserve"> </v>
      </c>
      <c r="Y196" s="753" t="str">
        <f t="shared" si="14"/>
        <v xml:space="preserve"> </v>
      </c>
    </row>
    <row r="197" spans="1:25" x14ac:dyDescent="0.25">
      <c r="A197" s="756"/>
      <c r="B197" s="746" t="s">
        <v>272</v>
      </c>
      <c r="C197" s="756"/>
      <c r="D197" s="756"/>
      <c r="E197" s="638"/>
      <c r="F197" s="756"/>
      <c r="G197" s="747"/>
      <c r="H197" s="748"/>
      <c r="I197" s="755"/>
      <c r="J197" s="756"/>
      <c r="K197" s="749"/>
      <c r="L197" s="756"/>
      <c r="M197" s="755"/>
      <c r="N197" s="750" t="str">
        <f t="shared" si="10"/>
        <v xml:space="preserve"> </v>
      </c>
      <c r="O197" s="757"/>
      <c r="P197" s="757"/>
      <c r="Q197" s="757"/>
      <c r="R197" s="757"/>
      <c r="S197" s="757"/>
      <c r="T197" s="757"/>
      <c r="U197" s="752" t="str">
        <f t="shared" si="11"/>
        <v xml:space="preserve"> </v>
      </c>
      <c r="V197" s="753" t="str">
        <f t="shared" si="12"/>
        <v xml:space="preserve"> </v>
      </c>
      <c r="W197" s="753" t="str">
        <f t="shared" si="12"/>
        <v xml:space="preserve"> </v>
      </c>
      <c r="X197" s="753" t="str">
        <f t="shared" si="13"/>
        <v xml:space="preserve"> </v>
      </c>
      <c r="Y197" s="753" t="str">
        <f t="shared" si="14"/>
        <v xml:space="preserve"> </v>
      </c>
    </row>
    <row r="198" spans="1:25" x14ac:dyDescent="0.25">
      <c r="A198" s="756"/>
      <c r="B198" s="746" t="s">
        <v>272</v>
      </c>
      <c r="C198" s="756"/>
      <c r="D198" s="756"/>
      <c r="E198" s="638"/>
      <c r="F198" s="756"/>
      <c r="G198" s="747"/>
      <c r="H198" s="748"/>
      <c r="I198" s="755"/>
      <c r="J198" s="756"/>
      <c r="K198" s="749"/>
      <c r="L198" s="756"/>
      <c r="M198" s="755"/>
      <c r="N198" s="750" t="str">
        <f t="shared" ref="N198:N261" si="15">IF(M198*R198&gt;0,M198*R198," ")</f>
        <v xml:space="preserve"> </v>
      </c>
      <c r="O198" s="757"/>
      <c r="P198" s="757"/>
      <c r="Q198" s="757"/>
      <c r="R198" s="757"/>
      <c r="S198" s="757"/>
      <c r="T198" s="757"/>
      <c r="U198" s="752" t="str">
        <f t="shared" ref="U198:U261" si="16">IF((S198*0.187*10^-3+T198*0.86*10^-3)&gt;0,(S198*0.187*10^-3+T198*0.86*10^-3)," ")</f>
        <v xml:space="preserve"> </v>
      </c>
      <c r="V198" s="753" t="str">
        <f t="shared" ref="V198:W261" si="17">IFERROR(S198/O198," ")</f>
        <v xml:space="preserve"> </v>
      </c>
      <c r="W198" s="753" t="str">
        <f t="shared" si="17"/>
        <v xml:space="preserve"> </v>
      </c>
      <c r="X198" s="753" t="str">
        <f t="shared" ref="X198:X261" si="18">IFERROR(U198/R198," ")</f>
        <v xml:space="preserve"> </v>
      </c>
      <c r="Y198" s="753" t="str">
        <f t="shared" ref="Y198:Y261" si="19">IFERROR(U198*10^6/N198," ")</f>
        <v xml:space="preserve"> </v>
      </c>
    </row>
    <row r="199" spans="1:25" x14ac:dyDescent="0.25">
      <c r="A199" s="756"/>
      <c r="B199" s="746" t="s">
        <v>272</v>
      </c>
      <c r="C199" s="756"/>
      <c r="D199" s="756"/>
      <c r="E199" s="638"/>
      <c r="F199" s="756"/>
      <c r="G199" s="747"/>
      <c r="H199" s="748"/>
      <c r="I199" s="755"/>
      <c r="J199" s="756"/>
      <c r="K199" s="749"/>
      <c r="L199" s="755"/>
      <c r="M199" s="755"/>
      <c r="N199" s="750" t="str">
        <f t="shared" si="15"/>
        <v xml:space="preserve"> </v>
      </c>
      <c r="O199" s="757"/>
      <c r="P199" s="757"/>
      <c r="Q199" s="757"/>
      <c r="R199" s="757"/>
      <c r="S199" s="757"/>
      <c r="T199" s="757"/>
      <c r="U199" s="752" t="str">
        <f t="shared" si="16"/>
        <v xml:space="preserve"> </v>
      </c>
      <c r="V199" s="753" t="str">
        <f t="shared" si="17"/>
        <v xml:space="preserve"> </v>
      </c>
      <c r="W199" s="753" t="str">
        <f t="shared" si="17"/>
        <v xml:space="preserve"> </v>
      </c>
      <c r="X199" s="753" t="str">
        <f t="shared" si="18"/>
        <v xml:space="preserve"> </v>
      </c>
      <c r="Y199" s="753" t="str">
        <f t="shared" si="19"/>
        <v xml:space="preserve"> </v>
      </c>
    </row>
    <row r="200" spans="1:25" x14ac:dyDescent="0.25">
      <c r="A200" s="756"/>
      <c r="B200" s="746" t="s">
        <v>272</v>
      </c>
      <c r="C200" s="756"/>
      <c r="D200" s="756"/>
      <c r="E200" s="638"/>
      <c r="F200" s="756"/>
      <c r="G200" s="747"/>
      <c r="H200" s="748"/>
      <c r="I200" s="755"/>
      <c r="J200" s="756"/>
      <c r="K200" s="749"/>
      <c r="L200" s="756"/>
      <c r="M200" s="755"/>
      <c r="N200" s="750" t="str">
        <f t="shared" si="15"/>
        <v xml:space="preserve"> </v>
      </c>
      <c r="O200" s="757"/>
      <c r="P200" s="757"/>
      <c r="Q200" s="757"/>
      <c r="R200" s="757"/>
      <c r="S200" s="757"/>
      <c r="T200" s="757"/>
      <c r="U200" s="752" t="str">
        <f t="shared" si="16"/>
        <v xml:space="preserve"> </v>
      </c>
      <c r="V200" s="753" t="str">
        <f t="shared" si="17"/>
        <v xml:space="preserve"> </v>
      </c>
      <c r="W200" s="753" t="str">
        <f t="shared" si="17"/>
        <v xml:space="preserve"> </v>
      </c>
      <c r="X200" s="753" t="str">
        <f t="shared" si="18"/>
        <v xml:space="preserve"> </v>
      </c>
      <c r="Y200" s="753" t="str">
        <f t="shared" si="19"/>
        <v xml:space="preserve"> </v>
      </c>
    </row>
    <row r="201" spans="1:25" x14ac:dyDescent="0.25">
      <c r="A201" s="756"/>
      <c r="B201" s="746" t="s">
        <v>272</v>
      </c>
      <c r="C201" s="756"/>
      <c r="D201" s="756"/>
      <c r="E201" s="638"/>
      <c r="F201" s="756"/>
      <c r="G201" s="747"/>
      <c r="H201" s="748"/>
      <c r="I201" s="755"/>
      <c r="J201" s="756"/>
      <c r="K201" s="749"/>
      <c r="L201" s="756"/>
      <c r="M201" s="755"/>
      <c r="N201" s="750" t="str">
        <f t="shared" si="15"/>
        <v xml:space="preserve"> </v>
      </c>
      <c r="O201" s="757"/>
      <c r="P201" s="757"/>
      <c r="Q201" s="757"/>
      <c r="R201" s="757"/>
      <c r="S201" s="757"/>
      <c r="T201" s="757"/>
      <c r="U201" s="752" t="str">
        <f t="shared" si="16"/>
        <v xml:space="preserve"> </v>
      </c>
      <c r="V201" s="753" t="str">
        <f t="shared" si="17"/>
        <v xml:space="preserve"> </v>
      </c>
      <c r="W201" s="753" t="str">
        <f t="shared" si="17"/>
        <v xml:space="preserve"> </v>
      </c>
      <c r="X201" s="753" t="str">
        <f t="shared" si="18"/>
        <v xml:space="preserve"> </v>
      </c>
      <c r="Y201" s="753" t="str">
        <f t="shared" si="19"/>
        <v xml:space="preserve"> </v>
      </c>
    </row>
    <row r="202" spans="1:25" x14ac:dyDescent="0.25">
      <c r="A202" s="756"/>
      <c r="B202" s="746" t="s">
        <v>272</v>
      </c>
      <c r="C202" s="756"/>
      <c r="D202" s="756"/>
      <c r="E202" s="638"/>
      <c r="F202" s="756"/>
      <c r="G202" s="747"/>
      <c r="H202" s="748"/>
      <c r="I202" s="755"/>
      <c r="J202" s="756"/>
      <c r="K202" s="749"/>
      <c r="L202" s="755"/>
      <c r="M202" s="755"/>
      <c r="N202" s="750" t="str">
        <f t="shared" si="15"/>
        <v xml:space="preserve"> </v>
      </c>
      <c r="O202" s="757"/>
      <c r="P202" s="757"/>
      <c r="Q202" s="757"/>
      <c r="R202" s="757"/>
      <c r="S202" s="757"/>
      <c r="T202" s="757"/>
      <c r="U202" s="752" t="str">
        <f t="shared" si="16"/>
        <v xml:space="preserve"> </v>
      </c>
      <c r="V202" s="753" t="str">
        <f t="shared" si="17"/>
        <v xml:space="preserve"> </v>
      </c>
      <c r="W202" s="753" t="str">
        <f t="shared" si="17"/>
        <v xml:space="preserve"> </v>
      </c>
      <c r="X202" s="753" t="str">
        <f t="shared" si="18"/>
        <v xml:space="preserve"> </v>
      </c>
      <c r="Y202" s="753" t="str">
        <f t="shared" si="19"/>
        <v xml:space="preserve"> </v>
      </c>
    </row>
    <row r="203" spans="1:25" x14ac:dyDescent="0.25">
      <c r="A203" s="756"/>
      <c r="B203" s="746" t="s">
        <v>272</v>
      </c>
      <c r="C203" s="756"/>
      <c r="D203" s="756"/>
      <c r="E203" s="638"/>
      <c r="F203" s="756"/>
      <c r="G203" s="747"/>
      <c r="H203" s="748"/>
      <c r="I203" s="755"/>
      <c r="J203" s="756"/>
      <c r="K203" s="749"/>
      <c r="L203" s="756"/>
      <c r="M203" s="755"/>
      <c r="N203" s="750" t="str">
        <f t="shared" si="15"/>
        <v xml:space="preserve"> </v>
      </c>
      <c r="O203" s="757"/>
      <c r="P203" s="757"/>
      <c r="Q203" s="757"/>
      <c r="R203" s="757"/>
      <c r="S203" s="757"/>
      <c r="T203" s="757"/>
      <c r="U203" s="752" t="str">
        <f t="shared" si="16"/>
        <v xml:space="preserve"> </v>
      </c>
      <c r="V203" s="753" t="str">
        <f t="shared" si="17"/>
        <v xml:space="preserve"> </v>
      </c>
      <c r="W203" s="753" t="str">
        <f t="shared" si="17"/>
        <v xml:space="preserve"> </v>
      </c>
      <c r="X203" s="753" t="str">
        <f t="shared" si="18"/>
        <v xml:space="preserve"> </v>
      </c>
      <c r="Y203" s="753" t="str">
        <f t="shared" si="19"/>
        <v xml:space="preserve"> </v>
      </c>
    </row>
    <row r="204" spans="1:25" x14ac:dyDescent="0.25">
      <c r="A204" s="756"/>
      <c r="B204" s="746" t="s">
        <v>272</v>
      </c>
      <c r="C204" s="756"/>
      <c r="D204" s="756"/>
      <c r="E204" s="638"/>
      <c r="F204" s="756"/>
      <c r="G204" s="747"/>
      <c r="H204" s="748"/>
      <c r="I204" s="755"/>
      <c r="J204" s="756"/>
      <c r="K204" s="749"/>
      <c r="L204" s="756"/>
      <c r="M204" s="755"/>
      <c r="N204" s="750" t="str">
        <f t="shared" si="15"/>
        <v xml:space="preserve"> </v>
      </c>
      <c r="O204" s="757"/>
      <c r="P204" s="757"/>
      <c r="Q204" s="757"/>
      <c r="R204" s="757"/>
      <c r="S204" s="757"/>
      <c r="T204" s="757"/>
      <c r="U204" s="752" t="str">
        <f t="shared" si="16"/>
        <v xml:space="preserve"> </v>
      </c>
      <c r="V204" s="753" t="str">
        <f t="shared" si="17"/>
        <v xml:space="preserve"> </v>
      </c>
      <c r="W204" s="753" t="str">
        <f t="shared" si="17"/>
        <v xml:space="preserve"> </v>
      </c>
      <c r="X204" s="753" t="str">
        <f t="shared" si="18"/>
        <v xml:space="preserve"> </v>
      </c>
      <c r="Y204" s="753" t="str">
        <f t="shared" si="19"/>
        <v xml:space="preserve"> </v>
      </c>
    </row>
    <row r="205" spans="1:25" x14ac:dyDescent="0.25">
      <c r="A205" s="756"/>
      <c r="B205" s="746" t="s">
        <v>272</v>
      </c>
      <c r="C205" s="756"/>
      <c r="D205" s="756"/>
      <c r="E205" s="638"/>
      <c r="F205" s="756"/>
      <c r="G205" s="747"/>
      <c r="H205" s="748"/>
      <c r="I205" s="755"/>
      <c r="J205" s="756"/>
      <c r="K205" s="749"/>
      <c r="L205" s="755"/>
      <c r="M205" s="755"/>
      <c r="N205" s="750" t="str">
        <f t="shared" si="15"/>
        <v xml:space="preserve"> </v>
      </c>
      <c r="O205" s="757"/>
      <c r="P205" s="757"/>
      <c r="Q205" s="757"/>
      <c r="R205" s="757"/>
      <c r="S205" s="757"/>
      <c r="T205" s="757"/>
      <c r="U205" s="752" t="str">
        <f t="shared" si="16"/>
        <v xml:space="preserve"> </v>
      </c>
      <c r="V205" s="753" t="str">
        <f t="shared" si="17"/>
        <v xml:space="preserve"> </v>
      </c>
      <c r="W205" s="753" t="str">
        <f t="shared" si="17"/>
        <v xml:space="preserve"> </v>
      </c>
      <c r="X205" s="753" t="str">
        <f t="shared" si="18"/>
        <v xml:space="preserve"> </v>
      </c>
      <c r="Y205" s="753" t="str">
        <f t="shared" si="19"/>
        <v xml:space="preserve"> </v>
      </c>
    </row>
    <row r="206" spans="1:25" x14ac:dyDescent="0.25">
      <c r="A206" s="756"/>
      <c r="B206" s="746" t="s">
        <v>272</v>
      </c>
      <c r="C206" s="756"/>
      <c r="D206" s="756"/>
      <c r="E206" s="638"/>
      <c r="F206" s="756"/>
      <c r="G206" s="747"/>
      <c r="H206" s="748"/>
      <c r="I206" s="755"/>
      <c r="J206" s="756"/>
      <c r="K206" s="749"/>
      <c r="L206" s="756"/>
      <c r="M206" s="755"/>
      <c r="N206" s="750" t="str">
        <f t="shared" si="15"/>
        <v xml:space="preserve"> </v>
      </c>
      <c r="O206" s="757"/>
      <c r="P206" s="757"/>
      <c r="Q206" s="757"/>
      <c r="R206" s="757"/>
      <c r="S206" s="757"/>
      <c r="T206" s="757"/>
      <c r="U206" s="752" t="str">
        <f t="shared" si="16"/>
        <v xml:space="preserve"> </v>
      </c>
      <c r="V206" s="753" t="str">
        <f t="shared" si="17"/>
        <v xml:space="preserve"> </v>
      </c>
      <c r="W206" s="753" t="str">
        <f t="shared" si="17"/>
        <v xml:space="preserve"> </v>
      </c>
      <c r="X206" s="753" t="str">
        <f t="shared" si="18"/>
        <v xml:space="preserve"> </v>
      </c>
      <c r="Y206" s="753" t="str">
        <f t="shared" si="19"/>
        <v xml:space="preserve"> </v>
      </c>
    </row>
    <row r="207" spans="1:25" x14ac:dyDescent="0.25">
      <c r="A207" s="756"/>
      <c r="B207" s="746" t="s">
        <v>272</v>
      </c>
      <c r="C207" s="756"/>
      <c r="D207" s="756"/>
      <c r="E207" s="638"/>
      <c r="F207" s="756"/>
      <c r="G207" s="747"/>
      <c r="H207" s="748"/>
      <c r="I207" s="755"/>
      <c r="J207" s="756"/>
      <c r="K207" s="749"/>
      <c r="L207" s="756"/>
      <c r="M207" s="755"/>
      <c r="N207" s="750" t="str">
        <f t="shared" si="15"/>
        <v xml:space="preserve"> </v>
      </c>
      <c r="O207" s="757"/>
      <c r="P207" s="757"/>
      <c r="Q207" s="757"/>
      <c r="R207" s="757"/>
      <c r="S207" s="757"/>
      <c r="T207" s="757"/>
      <c r="U207" s="752" t="str">
        <f t="shared" si="16"/>
        <v xml:space="preserve"> </v>
      </c>
      <c r="V207" s="753" t="str">
        <f t="shared" si="17"/>
        <v xml:space="preserve"> </v>
      </c>
      <c r="W207" s="753" t="str">
        <f t="shared" si="17"/>
        <v xml:space="preserve"> </v>
      </c>
      <c r="X207" s="753" t="str">
        <f t="shared" si="18"/>
        <v xml:space="preserve"> </v>
      </c>
      <c r="Y207" s="753" t="str">
        <f t="shared" si="19"/>
        <v xml:space="preserve"> </v>
      </c>
    </row>
    <row r="208" spans="1:25" x14ac:dyDescent="0.25">
      <c r="A208" s="756"/>
      <c r="B208" s="746" t="s">
        <v>272</v>
      </c>
      <c r="C208" s="756"/>
      <c r="D208" s="756"/>
      <c r="E208" s="638"/>
      <c r="F208" s="756"/>
      <c r="G208" s="747"/>
      <c r="H208" s="748"/>
      <c r="I208" s="755"/>
      <c r="J208" s="756"/>
      <c r="K208" s="749"/>
      <c r="L208" s="755"/>
      <c r="M208" s="755"/>
      <c r="N208" s="750" t="str">
        <f t="shared" si="15"/>
        <v xml:space="preserve"> </v>
      </c>
      <c r="O208" s="757"/>
      <c r="P208" s="757"/>
      <c r="Q208" s="757"/>
      <c r="R208" s="757"/>
      <c r="S208" s="757"/>
      <c r="T208" s="757"/>
      <c r="U208" s="752" t="str">
        <f t="shared" si="16"/>
        <v xml:space="preserve"> </v>
      </c>
      <c r="V208" s="753" t="str">
        <f t="shared" si="17"/>
        <v xml:space="preserve"> </v>
      </c>
      <c r="W208" s="753" t="str">
        <f t="shared" si="17"/>
        <v xml:space="preserve"> </v>
      </c>
      <c r="X208" s="753" t="str">
        <f t="shared" si="18"/>
        <v xml:space="preserve"> </v>
      </c>
      <c r="Y208" s="753" t="str">
        <f t="shared" si="19"/>
        <v xml:space="preserve"> </v>
      </c>
    </row>
    <row r="209" spans="1:25" x14ac:dyDescent="0.25">
      <c r="A209" s="756"/>
      <c r="B209" s="746" t="s">
        <v>272</v>
      </c>
      <c r="C209" s="756"/>
      <c r="D209" s="756"/>
      <c r="E209" s="638"/>
      <c r="F209" s="756"/>
      <c r="G209" s="747"/>
      <c r="H209" s="748"/>
      <c r="I209" s="755"/>
      <c r="J209" s="756"/>
      <c r="K209" s="749"/>
      <c r="L209" s="756"/>
      <c r="M209" s="755"/>
      <c r="N209" s="750" t="str">
        <f t="shared" si="15"/>
        <v xml:space="preserve"> </v>
      </c>
      <c r="O209" s="757"/>
      <c r="P209" s="757"/>
      <c r="Q209" s="757"/>
      <c r="R209" s="757"/>
      <c r="S209" s="757"/>
      <c r="T209" s="757"/>
      <c r="U209" s="752" t="str">
        <f t="shared" si="16"/>
        <v xml:space="preserve"> </v>
      </c>
      <c r="V209" s="753" t="str">
        <f t="shared" si="17"/>
        <v xml:space="preserve"> </v>
      </c>
      <c r="W209" s="753" t="str">
        <f t="shared" si="17"/>
        <v xml:space="preserve"> </v>
      </c>
      <c r="X209" s="753" t="str">
        <f t="shared" si="18"/>
        <v xml:space="preserve"> </v>
      </c>
      <c r="Y209" s="753" t="str">
        <f t="shared" si="19"/>
        <v xml:space="preserve"> </v>
      </c>
    </row>
    <row r="210" spans="1:25" x14ac:dyDescent="0.25">
      <c r="A210" s="756"/>
      <c r="B210" s="746" t="s">
        <v>272</v>
      </c>
      <c r="C210" s="756"/>
      <c r="D210" s="756"/>
      <c r="E210" s="638"/>
      <c r="F210" s="756"/>
      <c r="G210" s="747"/>
      <c r="H210" s="748"/>
      <c r="I210" s="755"/>
      <c r="J210" s="756"/>
      <c r="K210" s="749"/>
      <c r="L210" s="756"/>
      <c r="M210" s="755"/>
      <c r="N210" s="750" t="str">
        <f t="shared" si="15"/>
        <v xml:space="preserve"> </v>
      </c>
      <c r="O210" s="757"/>
      <c r="P210" s="757"/>
      <c r="Q210" s="757"/>
      <c r="R210" s="757"/>
      <c r="S210" s="757"/>
      <c r="T210" s="757"/>
      <c r="U210" s="752" t="str">
        <f t="shared" si="16"/>
        <v xml:space="preserve"> </v>
      </c>
      <c r="V210" s="753" t="str">
        <f t="shared" si="17"/>
        <v xml:space="preserve"> </v>
      </c>
      <c r="W210" s="753" t="str">
        <f t="shared" si="17"/>
        <v xml:space="preserve"> </v>
      </c>
      <c r="X210" s="753" t="str">
        <f t="shared" si="18"/>
        <v xml:space="preserve"> </v>
      </c>
      <c r="Y210" s="753" t="str">
        <f t="shared" si="19"/>
        <v xml:space="preserve"> </v>
      </c>
    </row>
    <row r="211" spans="1:25" x14ac:dyDescent="0.25">
      <c r="A211" s="756"/>
      <c r="B211" s="746" t="s">
        <v>272</v>
      </c>
      <c r="C211" s="756"/>
      <c r="D211" s="756"/>
      <c r="E211" s="638"/>
      <c r="F211" s="756"/>
      <c r="G211" s="747"/>
      <c r="H211" s="748"/>
      <c r="I211" s="755"/>
      <c r="J211" s="756"/>
      <c r="K211" s="749"/>
      <c r="L211" s="755"/>
      <c r="M211" s="755"/>
      <c r="N211" s="750" t="str">
        <f t="shared" si="15"/>
        <v xml:space="preserve"> </v>
      </c>
      <c r="O211" s="757"/>
      <c r="P211" s="757"/>
      <c r="Q211" s="757"/>
      <c r="R211" s="757"/>
      <c r="S211" s="757"/>
      <c r="T211" s="757"/>
      <c r="U211" s="752" t="str">
        <f t="shared" si="16"/>
        <v xml:space="preserve"> </v>
      </c>
      <c r="V211" s="753" t="str">
        <f t="shared" si="17"/>
        <v xml:space="preserve"> </v>
      </c>
      <c r="W211" s="753" t="str">
        <f t="shared" si="17"/>
        <v xml:space="preserve"> </v>
      </c>
      <c r="X211" s="753" t="str">
        <f t="shared" si="18"/>
        <v xml:space="preserve"> </v>
      </c>
      <c r="Y211" s="753" t="str">
        <f t="shared" si="19"/>
        <v xml:space="preserve"> </v>
      </c>
    </row>
    <row r="212" spans="1:25" x14ac:dyDescent="0.25">
      <c r="A212" s="756"/>
      <c r="B212" s="746" t="s">
        <v>272</v>
      </c>
      <c r="C212" s="756"/>
      <c r="D212" s="756"/>
      <c r="E212" s="638"/>
      <c r="F212" s="756"/>
      <c r="G212" s="747"/>
      <c r="H212" s="748"/>
      <c r="I212" s="755"/>
      <c r="J212" s="756"/>
      <c r="K212" s="749"/>
      <c r="L212" s="756"/>
      <c r="M212" s="755"/>
      <c r="N212" s="750" t="str">
        <f t="shared" si="15"/>
        <v xml:space="preserve"> </v>
      </c>
      <c r="O212" s="757"/>
      <c r="P212" s="757"/>
      <c r="Q212" s="757"/>
      <c r="R212" s="757"/>
      <c r="S212" s="757"/>
      <c r="T212" s="757"/>
      <c r="U212" s="752" t="str">
        <f t="shared" si="16"/>
        <v xml:space="preserve"> </v>
      </c>
      <c r="V212" s="753" t="str">
        <f t="shared" si="17"/>
        <v xml:space="preserve"> </v>
      </c>
      <c r="W212" s="753" t="str">
        <f t="shared" si="17"/>
        <v xml:space="preserve"> </v>
      </c>
      <c r="X212" s="753" t="str">
        <f t="shared" si="18"/>
        <v xml:space="preserve"> </v>
      </c>
      <c r="Y212" s="753" t="str">
        <f t="shared" si="19"/>
        <v xml:space="preserve"> </v>
      </c>
    </row>
    <row r="213" spans="1:25" x14ac:dyDescent="0.25">
      <c r="A213" s="756"/>
      <c r="B213" s="746" t="s">
        <v>272</v>
      </c>
      <c r="C213" s="756"/>
      <c r="D213" s="756"/>
      <c r="E213" s="638"/>
      <c r="F213" s="756"/>
      <c r="G213" s="747"/>
      <c r="H213" s="748"/>
      <c r="I213" s="755"/>
      <c r="J213" s="756"/>
      <c r="K213" s="749"/>
      <c r="L213" s="756"/>
      <c r="M213" s="755"/>
      <c r="N213" s="750" t="str">
        <f t="shared" si="15"/>
        <v xml:space="preserve"> </v>
      </c>
      <c r="O213" s="757"/>
      <c r="P213" s="757"/>
      <c r="Q213" s="757"/>
      <c r="R213" s="757"/>
      <c r="S213" s="757"/>
      <c r="T213" s="757"/>
      <c r="U213" s="752" t="str">
        <f t="shared" si="16"/>
        <v xml:space="preserve"> </v>
      </c>
      <c r="V213" s="753" t="str">
        <f t="shared" si="17"/>
        <v xml:space="preserve"> </v>
      </c>
      <c r="W213" s="753" t="str">
        <f t="shared" si="17"/>
        <v xml:space="preserve"> </v>
      </c>
      <c r="X213" s="753" t="str">
        <f t="shared" si="18"/>
        <v xml:space="preserve"> </v>
      </c>
      <c r="Y213" s="753" t="str">
        <f t="shared" si="19"/>
        <v xml:space="preserve"> </v>
      </c>
    </row>
    <row r="214" spans="1:25" x14ac:dyDescent="0.25">
      <c r="A214" s="756"/>
      <c r="B214" s="746" t="s">
        <v>272</v>
      </c>
      <c r="C214" s="756"/>
      <c r="D214" s="756"/>
      <c r="E214" s="638"/>
      <c r="F214" s="756"/>
      <c r="G214" s="747"/>
      <c r="H214" s="748"/>
      <c r="I214" s="755"/>
      <c r="J214" s="756"/>
      <c r="K214" s="749"/>
      <c r="L214" s="755"/>
      <c r="M214" s="755"/>
      <c r="N214" s="750" t="str">
        <f t="shared" si="15"/>
        <v xml:space="preserve"> </v>
      </c>
      <c r="O214" s="757"/>
      <c r="P214" s="757"/>
      <c r="Q214" s="757"/>
      <c r="R214" s="757"/>
      <c r="S214" s="757"/>
      <c r="T214" s="757"/>
      <c r="U214" s="752" t="str">
        <f t="shared" si="16"/>
        <v xml:space="preserve"> </v>
      </c>
      <c r="V214" s="753" t="str">
        <f t="shared" si="17"/>
        <v xml:space="preserve"> </v>
      </c>
      <c r="W214" s="753" t="str">
        <f t="shared" si="17"/>
        <v xml:space="preserve"> </v>
      </c>
      <c r="X214" s="753" t="str">
        <f t="shared" si="18"/>
        <v xml:space="preserve"> </v>
      </c>
      <c r="Y214" s="753" t="str">
        <f t="shared" si="19"/>
        <v xml:space="preserve"> </v>
      </c>
    </row>
    <row r="215" spans="1:25" x14ac:dyDescent="0.25">
      <c r="A215" s="756"/>
      <c r="B215" s="746" t="s">
        <v>272</v>
      </c>
      <c r="C215" s="756"/>
      <c r="D215" s="756"/>
      <c r="E215" s="638"/>
      <c r="F215" s="756"/>
      <c r="G215" s="747"/>
      <c r="H215" s="748"/>
      <c r="I215" s="755"/>
      <c r="J215" s="756"/>
      <c r="K215" s="749"/>
      <c r="L215" s="756"/>
      <c r="M215" s="755"/>
      <c r="N215" s="750" t="str">
        <f t="shared" si="15"/>
        <v xml:space="preserve"> </v>
      </c>
      <c r="O215" s="757"/>
      <c r="P215" s="757"/>
      <c r="Q215" s="757"/>
      <c r="R215" s="757"/>
      <c r="S215" s="757"/>
      <c r="T215" s="757"/>
      <c r="U215" s="752" t="str">
        <f t="shared" si="16"/>
        <v xml:space="preserve"> </v>
      </c>
      <c r="V215" s="753" t="str">
        <f t="shared" si="17"/>
        <v xml:space="preserve"> </v>
      </c>
      <c r="W215" s="753" t="str">
        <f t="shared" si="17"/>
        <v xml:space="preserve"> </v>
      </c>
      <c r="X215" s="753" t="str">
        <f t="shared" si="18"/>
        <v xml:space="preserve"> </v>
      </c>
      <c r="Y215" s="753" t="str">
        <f t="shared" si="19"/>
        <v xml:space="preserve"> </v>
      </c>
    </row>
    <row r="216" spans="1:25" x14ac:dyDescent="0.25">
      <c r="A216" s="756"/>
      <c r="B216" s="746" t="s">
        <v>272</v>
      </c>
      <c r="C216" s="756"/>
      <c r="D216" s="756"/>
      <c r="E216" s="638"/>
      <c r="F216" s="756"/>
      <c r="G216" s="747"/>
      <c r="H216" s="748"/>
      <c r="I216" s="755"/>
      <c r="J216" s="756"/>
      <c r="K216" s="749"/>
      <c r="L216" s="756"/>
      <c r="M216" s="755"/>
      <c r="N216" s="750" t="str">
        <f t="shared" si="15"/>
        <v xml:space="preserve"> </v>
      </c>
      <c r="O216" s="757"/>
      <c r="P216" s="757"/>
      <c r="Q216" s="757"/>
      <c r="R216" s="757"/>
      <c r="S216" s="757"/>
      <c r="T216" s="757"/>
      <c r="U216" s="752" t="str">
        <f t="shared" si="16"/>
        <v xml:space="preserve"> </v>
      </c>
      <c r="V216" s="753" t="str">
        <f t="shared" si="17"/>
        <v xml:space="preserve"> </v>
      </c>
      <c r="W216" s="753" t="str">
        <f t="shared" si="17"/>
        <v xml:space="preserve"> </v>
      </c>
      <c r="X216" s="753" t="str">
        <f t="shared" si="18"/>
        <v xml:space="preserve"> </v>
      </c>
      <c r="Y216" s="753" t="str">
        <f t="shared" si="19"/>
        <v xml:space="preserve"> </v>
      </c>
    </row>
    <row r="217" spans="1:25" x14ac:dyDescent="0.25">
      <c r="A217" s="756"/>
      <c r="B217" s="746" t="s">
        <v>272</v>
      </c>
      <c r="C217" s="756"/>
      <c r="D217" s="756"/>
      <c r="E217" s="638"/>
      <c r="F217" s="756"/>
      <c r="G217" s="747"/>
      <c r="H217" s="748"/>
      <c r="I217" s="755"/>
      <c r="J217" s="756"/>
      <c r="K217" s="749"/>
      <c r="L217" s="755"/>
      <c r="M217" s="755"/>
      <c r="N217" s="750" t="str">
        <f t="shared" si="15"/>
        <v xml:space="preserve"> </v>
      </c>
      <c r="O217" s="757"/>
      <c r="P217" s="757"/>
      <c r="Q217" s="757"/>
      <c r="R217" s="757"/>
      <c r="S217" s="757"/>
      <c r="T217" s="757"/>
      <c r="U217" s="752" t="str">
        <f t="shared" si="16"/>
        <v xml:space="preserve"> </v>
      </c>
      <c r="V217" s="753" t="str">
        <f t="shared" si="17"/>
        <v xml:space="preserve"> </v>
      </c>
      <c r="W217" s="753" t="str">
        <f t="shared" si="17"/>
        <v xml:space="preserve"> </v>
      </c>
      <c r="X217" s="753" t="str">
        <f t="shared" si="18"/>
        <v xml:space="preserve"> </v>
      </c>
      <c r="Y217" s="753" t="str">
        <f t="shared" si="19"/>
        <v xml:space="preserve"> </v>
      </c>
    </row>
    <row r="218" spans="1:25" x14ac:dyDescent="0.25">
      <c r="A218" s="756"/>
      <c r="B218" s="746" t="s">
        <v>272</v>
      </c>
      <c r="C218" s="756"/>
      <c r="D218" s="756"/>
      <c r="E218" s="638"/>
      <c r="F218" s="756"/>
      <c r="G218" s="747"/>
      <c r="H218" s="748"/>
      <c r="I218" s="755"/>
      <c r="J218" s="756"/>
      <c r="K218" s="749"/>
      <c r="L218" s="756"/>
      <c r="M218" s="755"/>
      <c r="N218" s="750" t="str">
        <f t="shared" si="15"/>
        <v xml:space="preserve"> </v>
      </c>
      <c r="O218" s="757"/>
      <c r="P218" s="757"/>
      <c r="Q218" s="757"/>
      <c r="R218" s="757"/>
      <c r="S218" s="757"/>
      <c r="T218" s="757"/>
      <c r="U218" s="752" t="str">
        <f t="shared" si="16"/>
        <v xml:space="preserve"> </v>
      </c>
      <c r="V218" s="753" t="str">
        <f t="shared" si="17"/>
        <v xml:space="preserve"> </v>
      </c>
      <c r="W218" s="753" t="str">
        <f t="shared" si="17"/>
        <v xml:space="preserve"> </v>
      </c>
      <c r="X218" s="753" t="str">
        <f t="shared" si="18"/>
        <v xml:space="preserve"> </v>
      </c>
      <c r="Y218" s="753" t="str">
        <f t="shared" si="19"/>
        <v xml:space="preserve"> </v>
      </c>
    </row>
    <row r="219" spans="1:25" x14ac:dyDescent="0.25">
      <c r="A219" s="756"/>
      <c r="B219" s="746" t="s">
        <v>272</v>
      </c>
      <c r="C219" s="756"/>
      <c r="D219" s="756"/>
      <c r="E219" s="638"/>
      <c r="F219" s="756"/>
      <c r="G219" s="747"/>
      <c r="H219" s="748"/>
      <c r="I219" s="755"/>
      <c r="J219" s="756"/>
      <c r="K219" s="749"/>
      <c r="L219" s="756"/>
      <c r="M219" s="755"/>
      <c r="N219" s="750" t="str">
        <f t="shared" si="15"/>
        <v xml:space="preserve"> </v>
      </c>
      <c r="O219" s="757"/>
      <c r="P219" s="757"/>
      <c r="Q219" s="757"/>
      <c r="R219" s="757"/>
      <c r="S219" s="757"/>
      <c r="T219" s="757"/>
      <c r="U219" s="752" t="str">
        <f t="shared" si="16"/>
        <v xml:space="preserve"> </v>
      </c>
      <c r="V219" s="753" t="str">
        <f t="shared" si="17"/>
        <v xml:space="preserve"> </v>
      </c>
      <c r="W219" s="753" t="str">
        <f t="shared" si="17"/>
        <v xml:space="preserve"> </v>
      </c>
      <c r="X219" s="753" t="str">
        <f t="shared" si="18"/>
        <v xml:space="preserve"> </v>
      </c>
      <c r="Y219" s="753" t="str">
        <f t="shared" si="19"/>
        <v xml:space="preserve"> </v>
      </c>
    </row>
    <row r="220" spans="1:25" x14ac:dyDescent="0.25">
      <c r="A220" s="756"/>
      <c r="B220" s="746" t="s">
        <v>272</v>
      </c>
      <c r="C220" s="756"/>
      <c r="D220" s="756"/>
      <c r="E220" s="638"/>
      <c r="F220" s="756"/>
      <c r="G220" s="747"/>
      <c r="H220" s="748"/>
      <c r="I220" s="755"/>
      <c r="J220" s="756"/>
      <c r="K220" s="749"/>
      <c r="L220" s="755"/>
      <c r="M220" s="755"/>
      <c r="N220" s="750" t="str">
        <f t="shared" si="15"/>
        <v xml:space="preserve"> </v>
      </c>
      <c r="O220" s="757"/>
      <c r="P220" s="757"/>
      <c r="Q220" s="757"/>
      <c r="R220" s="757"/>
      <c r="S220" s="757"/>
      <c r="T220" s="757"/>
      <c r="U220" s="752" t="str">
        <f t="shared" si="16"/>
        <v xml:space="preserve"> </v>
      </c>
      <c r="V220" s="753" t="str">
        <f t="shared" si="17"/>
        <v xml:space="preserve"> </v>
      </c>
      <c r="W220" s="753" t="str">
        <f t="shared" si="17"/>
        <v xml:space="preserve"> </v>
      </c>
      <c r="X220" s="753" t="str">
        <f t="shared" si="18"/>
        <v xml:space="preserve"> </v>
      </c>
      <c r="Y220" s="753" t="str">
        <f t="shared" si="19"/>
        <v xml:space="preserve"> </v>
      </c>
    </row>
    <row r="221" spans="1:25" x14ac:dyDescent="0.25">
      <c r="A221" s="756"/>
      <c r="B221" s="746" t="s">
        <v>272</v>
      </c>
      <c r="C221" s="756"/>
      <c r="D221" s="756"/>
      <c r="E221" s="638"/>
      <c r="F221" s="756"/>
      <c r="G221" s="747"/>
      <c r="H221" s="748"/>
      <c r="I221" s="755"/>
      <c r="J221" s="756"/>
      <c r="K221" s="749"/>
      <c r="L221" s="756"/>
      <c r="M221" s="755"/>
      <c r="N221" s="750" t="str">
        <f t="shared" si="15"/>
        <v xml:space="preserve"> </v>
      </c>
      <c r="O221" s="757"/>
      <c r="P221" s="757"/>
      <c r="Q221" s="757"/>
      <c r="R221" s="757"/>
      <c r="S221" s="757"/>
      <c r="T221" s="757"/>
      <c r="U221" s="752" t="str">
        <f t="shared" si="16"/>
        <v xml:space="preserve"> </v>
      </c>
      <c r="V221" s="753" t="str">
        <f t="shared" si="17"/>
        <v xml:space="preserve"> </v>
      </c>
      <c r="W221" s="753" t="str">
        <f t="shared" si="17"/>
        <v xml:space="preserve"> </v>
      </c>
      <c r="X221" s="753" t="str">
        <f t="shared" si="18"/>
        <v xml:space="preserve"> </v>
      </c>
      <c r="Y221" s="753" t="str">
        <f t="shared" si="19"/>
        <v xml:space="preserve"> </v>
      </c>
    </row>
    <row r="222" spans="1:25" x14ac:dyDescent="0.25">
      <c r="A222" s="756"/>
      <c r="B222" s="746" t="s">
        <v>272</v>
      </c>
      <c r="C222" s="756"/>
      <c r="D222" s="756"/>
      <c r="E222" s="638"/>
      <c r="F222" s="756"/>
      <c r="G222" s="747"/>
      <c r="H222" s="748"/>
      <c r="I222" s="755"/>
      <c r="J222" s="756"/>
      <c r="K222" s="749"/>
      <c r="L222" s="756"/>
      <c r="M222" s="755"/>
      <c r="N222" s="750" t="str">
        <f t="shared" si="15"/>
        <v xml:space="preserve"> </v>
      </c>
      <c r="O222" s="757"/>
      <c r="P222" s="757"/>
      <c r="Q222" s="757"/>
      <c r="R222" s="757"/>
      <c r="S222" s="757"/>
      <c r="T222" s="757"/>
      <c r="U222" s="752" t="str">
        <f t="shared" si="16"/>
        <v xml:space="preserve"> </v>
      </c>
      <c r="V222" s="753" t="str">
        <f t="shared" si="17"/>
        <v xml:space="preserve"> </v>
      </c>
      <c r="W222" s="753" t="str">
        <f t="shared" si="17"/>
        <v xml:space="preserve"> </v>
      </c>
      <c r="X222" s="753" t="str">
        <f t="shared" si="18"/>
        <v xml:space="preserve"> </v>
      </c>
      <c r="Y222" s="753" t="str">
        <f t="shared" si="19"/>
        <v xml:space="preserve"> </v>
      </c>
    </row>
    <row r="223" spans="1:25" x14ac:dyDescent="0.25">
      <c r="A223" s="756"/>
      <c r="B223" s="746" t="s">
        <v>272</v>
      </c>
      <c r="C223" s="756"/>
      <c r="D223" s="756"/>
      <c r="E223" s="638"/>
      <c r="F223" s="756"/>
      <c r="G223" s="747"/>
      <c r="H223" s="748"/>
      <c r="I223" s="755"/>
      <c r="J223" s="756"/>
      <c r="K223" s="749"/>
      <c r="L223" s="755"/>
      <c r="M223" s="755"/>
      <c r="N223" s="750" t="str">
        <f t="shared" si="15"/>
        <v xml:space="preserve"> </v>
      </c>
      <c r="O223" s="757"/>
      <c r="P223" s="757"/>
      <c r="Q223" s="757"/>
      <c r="R223" s="757"/>
      <c r="S223" s="757"/>
      <c r="T223" s="757"/>
      <c r="U223" s="752" t="str">
        <f t="shared" si="16"/>
        <v xml:space="preserve"> </v>
      </c>
      <c r="V223" s="753" t="str">
        <f t="shared" si="17"/>
        <v xml:space="preserve"> </v>
      </c>
      <c r="W223" s="753" t="str">
        <f t="shared" si="17"/>
        <v xml:space="preserve"> </v>
      </c>
      <c r="X223" s="753" t="str">
        <f t="shared" si="18"/>
        <v xml:space="preserve"> </v>
      </c>
      <c r="Y223" s="753" t="str">
        <f t="shared" si="19"/>
        <v xml:space="preserve"> </v>
      </c>
    </row>
    <row r="224" spans="1:25" x14ac:dyDescent="0.25">
      <c r="A224" s="756"/>
      <c r="B224" s="746" t="s">
        <v>272</v>
      </c>
      <c r="C224" s="756"/>
      <c r="D224" s="756"/>
      <c r="E224" s="638"/>
      <c r="F224" s="756"/>
      <c r="G224" s="747"/>
      <c r="H224" s="748"/>
      <c r="I224" s="755"/>
      <c r="J224" s="756"/>
      <c r="K224" s="749"/>
      <c r="L224" s="756"/>
      <c r="M224" s="755"/>
      <c r="N224" s="750" t="str">
        <f t="shared" si="15"/>
        <v xml:space="preserve"> </v>
      </c>
      <c r="O224" s="757"/>
      <c r="P224" s="757"/>
      <c r="Q224" s="757"/>
      <c r="R224" s="757"/>
      <c r="S224" s="757"/>
      <c r="T224" s="757"/>
      <c r="U224" s="752" t="str">
        <f t="shared" si="16"/>
        <v xml:space="preserve"> </v>
      </c>
      <c r="V224" s="753" t="str">
        <f t="shared" si="17"/>
        <v xml:space="preserve"> </v>
      </c>
      <c r="W224" s="753" t="str">
        <f t="shared" si="17"/>
        <v xml:space="preserve"> </v>
      </c>
      <c r="X224" s="753" t="str">
        <f t="shared" si="18"/>
        <v xml:space="preserve"> </v>
      </c>
      <c r="Y224" s="753" t="str">
        <f t="shared" si="19"/>
        <v xml:space="preserve"> </v>
      </c>
    </row>
    <row r="225" spans="1:25" x14ac:dyDescent="0.25">
      <c r="A225" s="756"/>
      <c r="B225" s="746" t="s">
        <v>272</v>
      </c>
      <c r="C225" s="756"/>
      <c r="D225" s="756"/>
      <c r="E225" s="638"/>
      <c r="F225" s="756"/>
      <c r="G225" s="747"/>
      <c r="H225" s="748"/>
      <c r="I225" s="755"/>
      <c r="J225" s="756"/>
      <c r="K225" s="749"/>
      <c r="L225" s="756"/>
      <c r="M225" s="755"/>
      <c r="N225" s="750" t="str">
        <f t="shared" si="15"/>
        <v xml:space="preserve"> </v>
      </c>
      <c r="O225" s="757"/>
      <c r="P225" s="757"/>
      <c r="Q225" s="757"/>
      <c r="R225" s="757"/>
      <c r="S225" s="757"/>
      <c r="T225" s="757"/>
      <c r="U225" s="752" t="str">
        <f t="shared" si="16"/>
        <v xml:space="preserve"> </v>
      </c>
      <c r="V225" s="753" t="str">
        <f t="shared" si="17"/>
        <v xml:space="preserve"> </v>
      </c>
      <c r="W225" s="753" t="str">
        <f t="shared" si="17"/>
        <v xml:space="preserve"> </v>
      </c>
      <c r="X225" s="753" t="str">
        <f t="shared" si="18"/>
        <v xml:space="preserve"> </v>
      </c>
      <c r="Y225" s="753" t="str">
        <f t="shared" si="19"/>
        <v xml:space="preserve"> </v>
      </c>
    </row>
    <row r="226" spans="1:25" x14ac:dyDescent="0.25">
      <c r="A226" s="756"/>
      <c r="B226" s="746" t="s">
        <v>272</v>
      </c>
      <c r="C226" s="756"/>
      <c r="D226" s="756"/>
      <c r="E226" s="638"/>
      <c r="F226" s="756"/>
      <c r="G226" s="747"/>
      <c r="H226" s="748"/>
      <c r="I226" s="755"/>
      <c r="J226" s="756"/>
      <c r="K226" s="749"/>
      <c r="L226" s="755"/>
      <c r="M226" s="755"/>
      <c r="N226" s="750" t="str">
        <f t="shared" si="15"/>
        <v xml:space="preserve"> </v>
      </c>
      <c r="O226" s="757"/>
      <c r="P226" s="757"/>
      <c r="Q226" s="757"/>
      <c r="R226" s="757"/>
      <c r="S226" s="757"/>
      <c r="T226" s="757"/>
      <c r="U226" s="752" t="str">
        <f t="shared" si="16"/>
        <v xml:space="preserve"> </v>
      </c>
      <c r="V226" s="753" t="str">
        <f t="shared" si="17"/>
        <v xml:space="preserve"> </v>
      </c>
      <c r="W226" s="753" t="str">
        <f t="shared" si="17"/>
        <v xml:space="preserve"> </v>
      </c>
      <c r="X226" s="753" t="str">
        <f t="shared" si="18"/>
        <v xml:space="preserve"> </v>
      </c>
      <c r="Y226" s="753" t="str">
        <f t="shared" si="19"/>
        <v xml:space="preserve"> </v>
      </c>
    </row>
    <row r="227" spans="1:25" x14ac:dyDescent="0.25">
      <c r="A227" s="756"/>
      <c r="B227" s="746" t="s">
        <v>272</v>
      </c>
      <c r="C227" s="756"/>
      <c r="D227" s="756"/>
      <c r="E227" s="638"/>
      <c r="F227" s="756"/>
      <c r="G227" s="747"/>
      <c r="H227" s="748"/>
      <c r="I227" s="755"/>
      <c r="J227" s="756"/>
      <c r="K227" s="749"/>
      <c r="L227" s="756"/>
      <c r="M227" s="755"/>
      <c r="N227" s="750" t="str">
        <f t="shared" si="15"/>
        <v xml:space="preserve"> </v>
      </c>
      <c r="O227" s="757"/>
      <c r="P227" s="757"/>
      <c r="Q227" s="757"/>
      <c r="R227" s="757"/>
      <c r="S227" s="757"/>
      <c r="T227" s="757"/>
      <c r="U227" s="752" t="str">
        <f t="shared" si="16"/>
        <v xml:space="preserve"> </v>
      </c>
      <c r="V227" s="753" t="str">
        <f t="shared" si="17"/>
        <v xml:space="preserve"> </v>
      </c>
      <c r="W227" s="753" t="str">
        <f t="shared" si="17"/>
        <v xml:space="preserve"> </v>
      </c>
      <c r="X227" s="753" t="str">
        <f t="shared" si="18"/>
        <v xml:space="preserve"> </v>
      </c>
      <c r="Y227" s="753" t="str">
        <f t="shared" si="19"/>
        <v xml:space="preserve"> </v>
      </c>
    </row>
    <row r="228" spans="1:25" x14ac:dyDescent="0.25">
      <c r="A228" s="756"/>
      <c r="B228" s="746" t="s">
        <v>272</v>
      </c>
      <c r="C228" s="756"/>
      <c r="D228" s="756"/>
      <c r="E228" s="638"/>
      <c r="F228" s="756"/>
      <c r="G228" s="747"/>
      <c r="H228" s="748"/>
      <c r="I228" s="755"/>
      <c r="J228" s="756"/>
      <c r="K228" s="749"/>
      <c r="L228" s="756"/>
      <c r="M228" s="755"/>
      <c r="N228" s="750" t="str">
        <f t="shared" si="15"/>
        <v xml:space="preserve"> </v>
      </c>
      <c r="O228" s="757"/>
      <c r="P228" s="757"/>
      <c r="Q228" s="757"/>
      <c r="R228" s="757"/>
      <c r="S228" s="757"/>
      <c r="T228" s="757"/>
      <c r="U228" s="752" t="str">
        <f t="shared" si="16"/>
        <v xml:space="preserve"> </v>
      </c>
      <c r="V228" s="753" t="str">
        <f t="shared" si="17"/>
        <v xml:space="preserve"> </v>
      </c>
      <c r="W228" s="753" t="str">
        <f t="shared" si="17"/>
        <v xml:space="preserve"> </v>
      </c>
      <c r="X228" s="753" t="str">
        <f t="shared" si="18"/>
        <v xml:space="preserve"> </v>
      </c>
      <c r="Y228" s="753" t="str">
        <f t="shared" si="19"/>
        <v xml:space="preserve"> </v>
      </c>
    </row>
    <row r="229" spans="1:25" x14ac:dyDescent="0.25">
      <c r="A229" s="756"/>
      <c r="B229" s="746" t="s">
        <v>272</v>
      </c>
      <c r="C229" s="756"/>
      <c r="D229" s="756"/>
      <c r="E229" s="638"/>
      <c r="F229" s="756"/>
      <c r="G229" s="747"/>
      <c r="H229" s="748"/>
      <c r="I229" s="755"/>
      <c r="J229" s="756"/>
      <c r="K229" s="749"/>
      <c r="L229" s="755"/>
      <c r="M229" s="755"/>
      <c r="N229" s="750" t="str">
        <f t="shared" si="15"/>
        <v xml:space="preserve"> </v>
      </c>
      <c r="O229" s="757"/>
      <c r="P229" s="757"/>
      <c r="Q229" s="757"/>
      <c r="R229" s="757"/>
      <c r="S229" s="757"/>
      <c r="T229" s="757"/>
      <c r="U229" s="752" t="str">
        <f t="shared" si="16"/>
        <v xml:space="preserve"> </v>
      </c>
      <c r="V229" s="753" t="str">
        <f t="shared" si="17"/>
        <v xml:space="preserve"> </v>
      </c>
      <c r="W229" s="753" t="str">
        <f t="shared" si="17"/>
        <v xml:space="preserve"> </v>
      </c>
      <c r="X229" s="753" t="str">
        <f t="shared" si="18"/>
        <v xml:space="preserve"> </v>
      </c>
      <c r="Y229" s="753" t="str">
        <f t="shared" si="19"/>
        <v xml:space="preserve"> </v>
      </c>
    </row>
    <row r="230" spans="1:25" x14ac:dyDescent="0.25">
      <c r="A230" s="756"/>
      <c r="B230" s="746" t="s">
        <v>272</v>
      </c>
      <c r="C230" s="756"/>
      <c r="D230" s="756"/>
      <c r="E230" s="638"/>
      <c r="F230" s="756"/>
      <c r="G230" s="747"/>
      <c r="H230" s="748"/>
      <c r="I230" s="755"/>
      <c r="J230" s="756"/>
      <c r="K230" s="749"/>
      <c r="L230" s="756"/>
      <c r="M230" s="755"/>
      <c r="N230" s="750" t="str">
        <f t="shared" si="15"/>
        <v xml:space="preserve"> </v>
      </c>
      <c r="O230" s="757"/>
      <c r="P230" s="757"/>
      <c r="Q230" s="757"/>
      <c r="R230" s="757"/>
      <c r="S230" s="757"/>
      <c r="T230" s="757"/>
      <c r="U230" s="752" t="str">
        <f t="shared" si="16"/>
        <v xml:space="preserve"> </v>
      </c>
      <c r="V230" s="753" t="str">
        <f t="shared" si="17"/>
        <v xml:space="preserve"> </v>
      </c>
      <c r="W230" s="753" t="str">
        <f t="shared" si="17"/>
        <v xml:space="preserve"> </v>
      </c>
      <c r="X230" s="753" t="str">
        <f t="shared" si="18"/>
        <v xml:space="preserve"> </v>
      </c>
      <c r="Y230" s="753" t="str">
        <f t="shared" si="19"/>
        <v xml:space="preserve"> </v>
      </c>
    </row>
    <row r="231" spans="1:25" x14ac:dyDescent="0.25">
      <c r="A231" s="756"/>
      <c r="B231" s="746" t="s">
        <v>272</v>
      </c>
      <c r="C231" s="756"/>
      <c r="D231" s="756"/>
      <c r="E231" s="638"/>
      <c r="F231" s="756"/>
      <c r="G231" s="747"/>
      <c r="H231" s="748"/>
      <c r="I231" s="755"/>
      <c r="J231" s="756"/>
      <c r="K231" s="749"/>
      <c r="L231" s="756"/>
      <c r="M231" s="755"/>
      <c r="N231" s="750" t="str">
        <f t="shared" si="15"/>
        <v xml:space="preserve"> </v>
      </c>
      <c r="O231" s="757"/>
      <c r="P231" s="757"/>
      <c r="Q231" s="757"/>
      <c r="R231" s="757"/>
      <c r="S231" s="757"/>
      <c r="T231" s="757"/>
      <c r="U231" s="752" t="str">
        <f t="shared" si="16"/>
        <v xml:space="preserve"> </v>
      </c>
      <c r="V231" s="753" t="str">
        <f t="shared" si="17"/>
        <v xml:space="preserve"> </v>
      </c>
      <c r="W231" s="753" t="str">
        <f t="shared" si="17"/>
        <v xml:space="preserve"> </v>
      </c>
      <c r="X231" s="753" t="str">
        <f t="shared" si="18"/>
        <v xml:space="preserve"> </v>
      </c>
      <c r="Y231" s="753" t="str">
        <f t="shared" si="19"/>
        <v xml:space="preserve"> </v>
      </c>
    </row>
    <row r="232" spans="1:25" x14ac:dyDescent="0.25">
      <c r="A232" s="756"/>
      <c r="B232" s="746" t="s">
        <v>272</v>
      </c>
      <c r="C232" s="756"/>
      <c r="D232" s="756"/>
      <c r="E232" s="638"/>
      <c r="F232" s="756"/>
      <c r="G232" s="747"/>
      <c r="H232" s="748"/>
      <c r="I232" s="755"/>
      <c r="J232" s="756"/>
      <c r="K232" s="749"/>
      <c r="L232" s="755"/>
      <c r="M232" s="755"/>
      <c r="N232" s="750" t="str">
        <f t="shared" si="15"/>
        <v xml:space="preserve"> </v>
      </c>
      <c r="O232" s="757"/>
      <c r="P232" s="757"/>
      <c r="Q232" s="757"/>
      <c r="R232" s="757"/>
      <c r="S232" s="757"/>
      <c r="T232" s="757"/>
      <c r="U232" s="752" t="str">
        <f t="shared" si="16"/>
        <v xml:space="preserve"> </v>
      </c>
      <c r="V232" s="753" t="str">
        <f t="shared" si="17"/>
        <v xml:space="preserve"> </v>
      </c>
      <c r="W232" s="753" t="str">
        <f t="shared" si="17"/>
        <v xml:space="preserve"> </v>
      </c>
      <c r="X232" s="753" t="str">
        <f t="shared" si="18"/>
        <v xml:space="preserve"> </v>
      </c>
      <c r="Y232" s="753" t="str">
        <f t="shared" si="19"/>
        <v xml:space="preserve"> </v>
      </c>
    </row>
    <row r="233" spans="1:25" x14ac:dyDescent="0.25">
      <c r="A233" s="756"/>
      <c r="B233" s="746" t="s">
        <v>272</v>
      </c>
      <c r="C233" s="756"/>
      <c r="D233" s="756"/>
      <c r="E233" s="638"/>
      <c r="F233" s="756"/>
      <c r="G233" s="747"/>
      <c r="H233" s="748"/>
      <c r="I233" s="755"/>
      <c r="J233" s="756"/>
      <c r="K233" s="749"/>
      <c r="L233" s="756"/>
      <c r="M233" s="755"/>
      <c r="N233" s="750" t="str">
        <f t="shared" si="15"/>
        <v xml:space="preserve"> </v>
      </c>
      <c r="O233" s="757"/>
      <c r="P233" s="757"/>
      <c r="Q233" s="757"/>
      <c r="R233" s="757"/>
      <c r="S233" s="757"/>
      <c r="T233" s="757"/>
      <c r="U233" s="752" t="str">
        <f t="shared" si="16"/>
        <v xml:space="preserve"> </v>
      </c>
      <c r="V233" s="753" t="str">
        <f t="shared" si="17"/>
        <v xml:space="preserve"> </v>
      </c>
      <c r="W233" s="753" t="str">
        <f t="shared" si="17"/>
        <v xml:space="preserve"> </v>
      </c>
      <c r="X233" s="753" t="str">
        <f t="shared" si="18"/>
        <v xml:space="preserve"> </v>
      </c>
      <c r="Y233" s="753" t="str">
        <f t="shared" si="19"/>
        <v xml:space="preserve"> </v>
      </c>
    </row>
    <row r="234" spans="1:25" x14ac:dyDescent="0.25">
      <c r="A234" s="756"/>
      <c r="B234" s="746" t="s">
        <v>272</v>
      </c>
      <c r="C234" s="756"/>
      <c r="D234" s="756"/>
      <c r="E234" s="638"/>
      <c r="F234" s="756"/>
      <c r="G234" s="747"/>
      <c r="H234" s="748"/>
      <c r="I234" s="755"/>
      <c r="J234" s="756"/>
      <c r="K234" s="749"/>
      <c r="L234" s="756"/>
      <c r="M234" s="755"/>
      <c r="N234" s="750" t="str">
        <f t="shared" si="15"/>
        <v xml:space="preserve"> </v>
      </c>
      <c r="O234" s="757"/>
      <c r="P234" s="757"/>
      <c r="Q234" s="757"/>
      <c r="R234" s="757"/>
      <c r="S234" s="757"/>
      <c r="T234" s="757"/>
      <c r="U234" s="752" t="str">
        <f t="shared" si="16"/>
        <v xml:space="preserve"> </v>
      </c>
      <c r="V234" s="753" t="str">
        <f t="shared" si="17"/>
        <v xml:space="preserve"> </v>
      </c>
      <c r="W234" s="753" t="str">
        <f t="shared" si="17"/>
        <v xml:space="preserve"> </v>
      </c>
      <c r="X234" s="753" t="str">
        <f t="shared" si="18"/>
        <v xml:space="preserve"> </v>
      </c>
      <c r="Y234" s="753" t="str">
        <f t="shared" si="19"/>
        <v xml:space="preserve"> </v>
      </c>
    </row>
    <row r="235" spans="1:25" x14ac:dyDescent="0.25">
      <c r="A235" s="756"/>
      <c r="B235" s="746" t="s">
        <v>272</v>
      </c>
      <c r="C235" s="756"/>
      <c r="D235" s="756"/>
      <c r="E235" s="638"/>
      <c r="F235" s="756"/>
      <c r="G235" s="747"/>
      <c r="H235" s="748"/>
      <c r="I235" s="755"/>
      <c r="J235" s="756"/>
      <c r="K235" s="749"/>
      <c r="L235" s="755"/>
      <c r="M235" s="755"/>
      <c r="N235" s="750" t="str">
        <f t="shared" si="15"/>
        <v xml:space="preserve"> </v>
      </c>
      <c r="O235" s="757"/>
      <c r="P235" s="757"/>
      <c r="Q235" s="757"/>
      <c r="R235" s="757"/>
      <c r="S235" s="757"/>
      <c r="T235" s="757"/>
      <c r="U235" s="752" t="str">
        <f t="shared" si="16"/>
        <v xml:space="preserve"> </v>
      </c>
      <c r="V235" s="753" t="str">
        <f t="shared" si="17"/>
        <v xml:space="preserve"> </v>
      </c>
      <c r="W235" s="753" t="str">
        <f t="shared" si="17"/>
        <v xml:space="preserve"> </v>
      </c>
      <c r="X235" s="753" t="str">
        <f t="shared" si="18"/>
        <v xml:space="preserve"> </v>
      </c>
      <c r="Y235" s="753" t="str">
        <f t="shared" si="19"/>
        <v xml:space="preserve"> </v>
      </c>
    </row>
    <row r="236" spans="1:25" x14ac:dyDescent="0.25">
      <c r="A236" s="756"/>
      <c r="B236" s="746" t="s">
        <v>272</v>
      </c>
      <c r="C236" s="756"/>
      <c r="D236" s="756"/>
      <c r="E236" s="638"/>
      <c r="F236" s="756"/>
      <c r="G236" s="747"/>
      <c r="H236" s="748"/>
      <c r="I236" s="755"/>
      <c r="J236" s="756"/>
      <c r="K236" s="749"/>
      <c r="L236" s="756"/>
      <c r="M236" s="755"/>
      <c r="N236" s="750" t="str">
        <f t="shared" si="15"/>
        <v xml:space="preserve"> </v>
      </c>
      <c r="O236" s="757"/>
      <c r="P236" s="757"/>
      <c r="Q236" s="757"/>
      <c r="R236" s="757"/>
      <c r="S236" s="757"/>
      <c r="T236" s="757"/>
      <c r="U236" s="752" t="str">
        <f t="shared" si="16"/>
        <v xml:space="preserve"> </v>
      </c>
      <c r="V236" s="753" t="str">
        <f t="shared" si="17"/>
        <v xml:space="preserve"> </v>
      </c>
      <c r="W236" s="753" t="str">
        <f t="shared" si="17"/>
        <v xml:space="preserve"> </v>
      </c>
      <c r="X236" s="753" t="str">
        <f t="shared" si="18"/>
        <v xml:space="preserve"> </v>
      </c>
      <c r="Y236" s="753" t="str">
        <f t="shared" si="19"/>
        <v xml:space="preserve"> </v>
      </c>
    </row>
    <row r="237" spans="1:25" x14ac:dyDescent="0.25">
      <c r="A237" s="756"/>
      <c r="B237" s="746" t="s">
        <v>272</v>
      </c>
      <c r="C237" s="756"/>
      <c r="D237" s="756"/>
      <c r="E237" s="638"/>
      <c r="F237" s="756"/>
      <c r="G237" s="747"/>
      <c r="H237" s="748"/>
      <c r="I237" s="755"/>
      <c r="J237" s="756"/>
      <c r="K237" s="749"/>
      <c r="L237" s="756"/>
      <c r="M237" s="755"/>
      <c r="N237" s="750" t="str">
        <f t="shared" si="15"/>
        <v xml:space="preserve"> </v>
      </c>
      <c r="O237" s="757"/>
      <c r="P237" s="757"/>
      <c r="Q237" s="757"/>
      <c r="R237" s="757"/>
      <c r="S237" s="757"/>
      <c r="T237" s="757"/>
      <c r="U237" s="752" t="str">
        <f t="shared" si="16"/>
        <v xml:space="preserve"> </v>
      </c>
      <c r="V237" s="753" t="str">
        <f t="shared" si="17"/>
        <v xml:space="preserve"> </v>
      </c>
      <c r="W237" s="753" t="str">
        <f t="shared" si="17"/>
        <v xml:space="preserve"> </v>
      </c>
      <c r="X237" s="753" t="str">
        <f t="shared" si="18"/>
        <v xml:space="preserve"> </v>
      </c>
      <c r="Y237" s="753" t="str">
        <f t="shared" si="19"/>
        <v xml:space="preserve"> </v>
      </c>
    </row>
    <row r="238" spans="1:25" x14ac:dyDescent="0.25">
      <c r="A238" s="756"/>
      <c r="B238" s="746" t="s">
        <v>272</v>
      </c>
      <c r="C238" s="756"/>
      <c r="D238" s="756"/>
      <c r="E238" s="638"/>
      <c r="F238" s="756"/>
      <c r="G238" s="747"/>
      <c r="H238" s="748"/>
      <c r="I238" s="755"/>
      <c r="J238" s="756"/>
      <c r="K238" s="749"/>
      <c r="L238" s="755"/>
      <c r="M238" s="755"/>
      <c r="N238" s="750" t="str">
        <f t="shared" si="15"/>
        <v xml:space="preserve"> </v>
      </c>
      <c r="O238" s="757"/>
      <c r="P238" s="757"/>
      <c r="Q238" s="757"/>
      <c r="R238" s="757"/>
      <c r="S238" s="757"/>
      <c r="T238" s="757"/>
      <c r="U238" s="752" t="str">
        <f t="shared" si="16"/>
        <v xml:space="preserve"> </v>
      </c>
      <c r="V238" s="753" t="str">
        <f t="shared" si="17"/>
        <v xml:space="preserve"> </v>
      </c>
      <c r="W238" s="753" t="str">
        <f t="shared" si="17"/>
        <v xml:space="preserve"> </v>
      </c>
      <c r="X238" s="753" t="str">
        <f t="shared" si="18"/>
        <v xml:space="preserve"> </v>
      </c>
      <c r="Y238" s="753" t="str">
        <f t="shared" si="19"/>
        <v xml:space="preserve"> </v>
      </c>
    </row>
    <row r="239" spans="1:25" x14ac:dyDescent="0.25">
      <c r="A239" s="756"/>
      <c r="B239" s="746" t="s">
        <v>272</v>
      </c>
      <c r="C239" s="756"/>
      <c r="D239" s="756"/>
      <c r="E239" s="638"/>
      <c r="F239" s="756"/>
      <c r="G239" s="747"/>
      <c r="H239" s="748"/>
      <c r="I239" s="755"/>
      <c r="J239" s="756"/>
      <c r="K239" s="749"/>
      <c r="L239" s="756"/>
      <c r="M239" s="755"/>
      <c r="N239" s="750" t="str">
        <f t="shared" si="15"/>
        <v xml:space="preserve"> </v>
      </c>
      <c r="O239" s="757"/>
      <c r="P239" s="757"/>
      <c r="Q239" s="757"/>
      <c r="R239" s="757"/>
      <c r="S239" s="757"/>
      <c r="T239" s="757"/>
      <c r="U239" s="752" t="str">
        <f t="shared" si="16"/>
        <v xml:space="preserve"> </v>
      </c>
      <c r="V239" s="753" t="str">
        <f t="shared" si="17"/>
        <v xml:space="preserve"> </v>
      </c>
      <c r="W239" s="753" t="str">
        <f t="shared" si="17"/>
        <v xml:space="preserve"> </v>
      </c>
      <c r="X239" s="753" t="str">
        <f t="shared" si="18"/>
        <v xml:space="preserve"> </v>
      </c>
      <c r="Y239" s="753" t="str">
        <f t="shared" si="19"/>
        <v xml:space="preserve"> </v>
      </c>
    </row>
    <row r="240" spans="1:25" x14ac:dyDescent="0.25">
      <c r="A240" s="756"/>
      <c r="B240" s="746" t="s">
        <v>272</v>
      </c>
      <c r="C240" s="756"/>
      <c r="D240" s="756"/>
      <c r="E240" s="638"/>
      <c r="F240" s="756"/>
      <c r="G240" s="747"/>
      <c r="H240" s="748"/>
      <c r="I240" s="755"/>
      <c r="J240" s="756"/>
      <c r="K240" s="749"/>
      <c r="L240" s="756"/>
      <c r="M240" s="755"/>
      <c r="N240" s="750" t="str">
        <f t="shared" si="15"/>
        <v xml:space="preserve"> </v>
      </c>
      <c r="O240" s="757"/>
      <c r="P240" s="757"/>
      <c r="Q240" s="757"/>
      <c r="R240" s="757"/>
      <c r="S240" s="757"/>
      <c r="T240" s="757"/>
      <c r="U240" s="752" t="str">
        <f t="shared" si="16"/>
        <v xml:space="preserve"> </v>
      </c>
      <c r="V240" s="753" t="str">
        <f t="shared" si="17"/>
        <v xml:space="preserve"> </v>
      </c>
      <c r="W240" s="753" t="str">
        <f t="shared" si="17"/>
        <v xml:space="preserve"> </v>
      </c>
      <c r="X240" s="753" t="str">
        <f t="shared" si="18"/>
        <v xml:space="preserve"> </v>
      </c>
      <c r="Y240" s="753" t="str">
        <f t="shared" si="19"/>
        <v xml:space="preserve"> </v>
      </c>
    </row>
    <row r="241" spans="1:25" x14ac:dyDescent="0.25">
      <c r="A241" s="756"/>
      <c r="B241" s="746" t="s">
        <v>272</v>
      </c>
      <c r="C241" s="756"/>
      <c r="D241" s="756"/>
      <c r="E241" s="638"/>
      <c r="F241" s="756"/>
      <c r="G241" s="747"/>
      <c r="H241" s="748"/>
      <c r="I241" s="755"/>
      <c r="J241" s="756"/>
      <c r="K241" s="749"/>
      <c r="L241" s="755"/>
      <c r="M241" s="755"/>
      <c r="N241" s="750" t="str">
        <f t="shared" si="15"/>
        <v xml:space="preserve"> </v>
      </c>
      <c r="O241" s="757"/>
      <c r="P241" s="757"/>
      <c r="Q241" s="757"/>
      <c r="R241" s="757"/>
      <c r="S241" s="757"/>
      <c r="T241" s="757"/>
      <c r="U241" s="752" t="str">
        <f t="shared" si="16"/>
        <v xml:space="preserve"> </v>
      </c>
      <c r="V241" s="753" t="str">
        <f t="shared" si="17"/>
        <v xml:space="preserve"> </v>
      </c>
      <c r="W241" s="753" t="str">
        <f t="shared" si="17"/>
        <v xml:space="preserve"> </v>
      </c>
      <c r="X241" s="753" t="str">
        <f t="shared" si="18"/>
        <v xml:space="preserve"> </v>
      </c>
      <c r="Y241" s="753" t="str">
        <f t="shared" si="19"/>
        <v xml:space="preserve"> </v>
      </c>
    </row>
    <row r="242" spans="1:25" x14ac:dyDescent="0.25">
      <c r="A242" s="756"/>
      <c r="B242" s="746" t="s">
        <v>272</v>
      </c>
      <c r="C242" s="756"/>
      <c r="D242" s="756"/>
      <c r="E242" s="638"/>
      <c r="F242" s="756"/>
      <c r="G242" s="747"/>
      <c r="H242" s="748"/>
      <c r="I242" s="755"/>
      <c r="J242" s="756"/>
      <c r="K242" s="749"/>
      <c r="L242" s="756"/>
      <c r="M242" s="755"/>
      <c r="N242" s="750" t="str">
        <f t="shared" si="15"/>
        <v xml:space="preserve"> </v>
      </c>
      <c r="O242" s="757"/>
      <c r="P242" s="757"/>
      <c r="Q242" s="757"/>
      <c r="R242" s="757"/>
      <c r="S242" s="757"/>
      <c r="T242" s="757"/>
      <c r="U242" s="752" t="str">
        <f t="shared" si="16"/>
        <v xml:space="preserve"> </v>
      </c>
      <c r="V242" s="753" t="str">
        <f t="shared" si="17"/>
        <v xml:space="preserve"> </v>
      </c>
      <c r="W242" s="753" t="str">
        <f t="shared" si="17"/>
        <v xml:space="preserve"> </v>
      </c>
      <c r="X242" s="753" t="str">
        <f t="shared" si="18"/>
        <v xml:space="preserve"> </v>
      </c>
      <c r="Y242" s="753" t="str">
        <f t="shared" si="19"/>
        <v xml:space="preserve"> </v>
      </c>
    </row>
    <row r="243" spans="1:25" x14ac:dyDescent="0.25">
      <c r="A243" s="756"/>
      <c r="B243" s="746" t="s">
        <v>272</v>
      </c>
      <c r="C243" s="756"/>
      <c r="D243" s="756"/>
      <c r="E243" s="638"/>
      <c r="F243" s="756"/>
      <c r="G243" s="747"/>
      <c r="H243" s="748"/>
      <c r="I243" s="755"/>
      <c r="J243" s="756"/>
      <c r="K243" s="749"/>
      <c r="L243" s="756"/>
      <c r="M243" s="755"/>
      <c r="N243" s="750" t="str">
        <f t="shared" si="15"/>
        <v xml:space="preserve"> </v>
      </c>
      <c r="O243" s="757"/>
      <c r="P243" s="757"/>
      <c r="Q243" s="757"/>
      <c r="R243" s="757"/>
      <c r="S243" s="757"/>
      <c r="T243" s="757"/>
      <c r="U243" s="752" t="str">
        <f t="shared" si="16"/>
        <v xml:space="preserve"> </v>
      </c>
      <c r="V243" s="753" t="str">
        <f t="shared" si="17"/>
        <v xml:space="preserve"> </v>
      </c>
      <c r="W243" s="753" t="str">
        <f t="shared" si="17"/>
        <v xml:space="preserve"> </v>
      </c>
      <c r="X243" s="753" t="str">
        <f t="shared" si="18"/>
        <v xml:space="preserve"> </v>
      </c>
      <c r="Y243" s="753" t="str">
        <f t="shared" si="19"/>
        <v xml:space="preserve"> </v>
      </c>
    </row>
    <row r="244" spans="1:25" x14ac:dyDescent="0.25">
      <c r="A244" s="756"/>
      <c r="B244" s="746" t="s">
        <v>272</v>
      </c>
      <c r="C244" s="756"/>
      <c r="D244" s="756"/>
      <c r="E244" s="638"/>
      <c r="F244" s="756"/>
      <c r="G244" s="747"/>
      <c r="H244" s="748"/>
      <c r="I244" s="755"/>
      <c r="J244" s="756"/>
      <c r="K244" s="749"/>
      <c r="L244" s="755"/>
      <c r="M244" s="755"/>
      <c r="N244" s="750" t="str">
        <f t="shared" si="15"/>
        <v xml:space="preserve"> </v>
      </c>
      <c r="O244" s="757"/>
      <c r="P244" s="757"/>
      <c r="Q244" s="757"/>
      <c r="R244" s="757"/>
      <c r="S244" s="757"/>
      <c r="T244" s="757"/>
      <c r="U244" s="752" t="str">
        <f t="shared" si="16"/>
        <v xml:space="preserve"> </v>
      </c>
      <c r="V244" s="753" t="str">
        <f t="shared" si="17"/>
        <v xml:space="preserve"> </v>
      </c>
      <c r="W244" s="753" t="str">
        <f t="shared" si="17"/>
        <v xml:space="preserve"> </v>
      </c>
      <c r="X244" s="753" t="str">
        <f t="shared" si="18"/>
        <v xml:space="preserve"> </v>
      </c>
      <c r="Y244" s="753" t="str">
        <f t="shared" si="19"/>
        <v xml:space="preserve"> </v>
      </c>
    </row>
    <row r="245" spans="1:25" x14ac:dyDescent="0.25">
      <c r="A245" s="756"/>
      <c r="B245" s="746" t="s">
        <v>272</v>
      </c>
      <c r="C245" s="756"/>
      <c r="D245" s="756"/>
      <c r="E245" s="638"/>
      <c r="F245" s="756"/>
      <c r="G245" s="747"/>
      <c r="H245" s="748"/>
      <c r="I245" s="755"/>
      <c r="J245" s="756"/>
      <c r="K245" s="749"/>
      <c r="L245" s="756"/>
      <c r="M245" s="755"/>
      <c r="N245" s="750" t="str">
        <f t="shared" si="15"/>
        <v xml:space="preserve"> </v>
      </c>
      <c r="O245" s="757"/>
      <c r="P245" s="757"/>
      <c r="Q245" s="757"/>
      <c r="R245" s="757"/>
      <c r="S245" s="757"/>
      <c r="T245" s="757"/>
      <c r="U245" s="752" t="str">
        <f t="shared" si="16"/>
        <v xml:space="preserve"> </v>
      </c>
      <c r="V245" s="753" t="str">
        <f t="shared" si="17"/>
        <v xml:space="preserve"> </v>
      </c>
      <c r="W245" s="753" t="str">
        <f t="shared" si="17"/>
        <v xml:space="preserve"> </v>
      </c>
      <c r="X245" s="753" t="str">
        <f t="shared" si="18"/>
        <v xml:space="preserve"> </v>
      </c>
      <c r="Y245" s="753" t="str">
        <f t="shared" si="19"/>
        <v xml:space="preserve"> </v>
      </c>
    </row>
    <row r="246" spans="1:25" x14ac:dyDescent="0.25">
      <c r="A246" s="756"/>
      <c r="B246" s="746" t="s">
        <v>272</v>
      </c>
      <c r="C246" s="756"/>
      <c r="D246" s="756"/>
      <c r="E246" s="638"/>
      <c r="F246" s="756"/>
      <c r="G246" s="747"/>
      <c r="H246" s="748"/>
      <c r="I246" s="755"/>
      <c r="J246" s="756"/>
      <c r="K246" s="749"/>
      <c r="L246" s="756"/>
      <c r="M246" s="755"/>
      <c r="N246" s="750" t="str">
        <f t="shared" si="15"/>
        <v xml:space="preserve"> </v>
      </c>
      <c r="O246" s="757"/>
      <c r="P246" s="757"/>
      <c r="Q246" s="757"/>
      <c r="R246" s="757"/>
      <c r="S246" s="757"/>
      <c r="T246" s="757"/>
      <c r="U246" s="752" t="str">
        <f t="shared" si="16"/>
        <v xml:space="preserve"> </v>
      </c>
      <c r="V246" s="753" t="str">
        <f t="shared" si="17"/>
        <v xml:space="preserve"> </v>
      </c>
      <c r="W246" s="753" t="str">
        <f t="shared" si="17"/>
        <v xml:space="preserve"> </v>
      </c>
      <c r="X246" s="753" t="str">
        <f t="shared" si="18"/>
        <v xml:space="preserve"> </v>
      </c>
      <c r="Y246" s="753" t="str">
        <f t="shared" si="19"/>
        <v xml:space="preserve"> </v>
      </c>
    </row>
    <row r="247" spans="1:25" x14ac:dyDescent="0.25">
      <c r="A247" s="756"/>
      <c r="B247" s="746" t="s">
        <v>272</v>
      </c>
      <c r="C247" s="756"/>
      <c r="D247" s="756"/>
      <c r="E247" s="638"/>
      <c r="F247" s="756"/>
      <c r="G247" s="747"/>
      <c r="H247" s="748"/>
      <c r="I247" s="755"/>
      <c r="J247" s="756"/>
      <c r="K247" s="749"/>
      <c r="L247" s="755"/>
      <c r="M247" s="755"/>
      <c r="N247" s="750" t="str">
        <f t="shared" si="15"/>
        <v xml:space="preserve"> </v>
      </c>
      <c r="O247" s="757"/>
      <c r="P247" s="757"/>
      <c r="Q247" s="757"/>
      <c r="R247" s="757"/>
      <c r="S247" s="757"/>
      <c r="T247" s="757"/>
      <c r="U247" s="752" t="str">
        <f t="shared" si="16"/>
        <v xml:space="preserve"> </v>
      </c>
      <c r="V247" s="753" t="str">
        <f t="shared" si="17"/>
        <v xml:space="preserve"> </v>
      </c>
      <c r="W247" s="753" t="str">
        <f t="shared" si="17"/>
        <v xml:space="preserve"> </v>
      </c>
      <c r="X247" s="753" t="str">
        <f t="shared" si="18"/>
        <v xml:space="preserve"> </v>
      </c>
      <c r="Y247" s="753" t="str">
        <f t="shared" si="19"/>
        <v xml:space="preserve"> </v>
      </c>
    </row>
    <row r="248" spans="1:25" x14ac:dyDescent="0.25">
      <c r="A248" s="756"/>
      <c r="B248" s="746" t="s">
        <v>272</v>
      </c>
      <c r="C248" s="756"/>
      <c r="D248" s="756"/>
      <c r="E248" s="638"/>
      <c r="F248" s="756"/>
      <c r="G248" s="747"/>
      <c r="H248" s="748"/>
      <c r="I248" s="755"/>
      <c r="J248" s="756"/>
      <c r="K248" s="749"/>
      <c r="L248" s="756"/>
      <c r="M248" s="755"/>
      <c r="N248" s="750" t="str">
        <f t="shared" si="15"/>
        <v xml:space="preserve"> </v>
      </c>
      <c r="O248" s="757"/>
      <c r="P248" s="757"/>
      <c r="Q248" s="757"/>
      <c r="R248" s="757"/>
      <c r="S248" s="757"/>
      <c r="T248" s="757"/>
      <c r="U248" s="752" t="str">
        <f t="shared" si="16"/>
        <v xml:space="preserve"> </v>
      </c>
      <c r="V248" s="753" t="str">
        <f t="shared" si="17"/>
        <v xml:space="preserve"> </v>
      </c>
      <c r="W248" s="753" t="str">
        <f t="shared" si="17"/>
        <v xml:space="preserve"> </v>
      </c>
      <c r="X248" s="753" t="str">
        <f t="shared" si="18"/>
        <v xml:space="preserve"> </v>
      </c>
      <c r="Y248" s="753" t="str">
        <f t="shared" si="19"/>
        <v xml:space="preserve"> </v>
      </c>
    </row>
    <row r="249" spans="1:25" x14ac:dyDescent="0.25">
      <c r="A249" s="756"/>
      <c r="B249" s="746" t="s">
        <v>272</v>
      </c>
      <c r="C249" s="756"/>
      <c r="D249" s="756"/>
      <c r="E249" s="638"/>
      <c r="F249" s="756"/>
      <c r="G249" s="747"/>
      <c r="H249" s="748"/>
      <c r="I249" s="755"/>
      <c r="J249" s="756"/>
      <c r="K249" s="749"/>
      <c r="L249" s="756"/>
      <c r="M249" s="755"/>
      <c r="N249" s="750" t="str">
        <f t="shared" si="15"/>
        <v xml:space="preserve"> </v>
      </c>
      <c r="O249" s="757"/>
      <c r="P249" s="757"/>
      <c r="Q249" s="757"/>
      <c r="R249" s="757"/>
      <c r="S249" s="757"/>
      <c r="T249" s="757"/>
      <c r="U249" s="752" t="str">
        <f t="shared" si="16"/>
        <v xml:space="preserve"> </v>
      </c>
      <c r="V249" s="753" t="str">
        <f t="shared" si="17"/>
        <v xml:space="preserve"> </v>
      </c>
      <c r="W249" s="753" t="str">
        <f t="shared" si="17"/>
        <v xml:space="preserve"> </v>
      </c>
      <c r="X249" s="753" t="str">
        <f t="shared" si="18"/>
        <v xml:space="preserve"> </v>
      </c>
      <c r="Y249" s="753" t="str">
        <f t="shared" si="19"/>
        <v xml:space="preserve"> </v>
      </c>
    </row>
    <row r="250" spans="1:25" x14ac:dyDescent="0.25">
      <c r="A250" s="756"/>
      <c r="B250" s="746" t="s">
        <v>272</v>
      </c>
      <c r="C250" s="756"/>
      <c r="D250" s="756"/>
      <c r="E250" s="638"/>
      <c r="F250" s="756"/>
      <c r="G250" s="747"/>
      <c r="H250" s="748"/>
      <c r="I250" s="755"/>
      <c r="J250" s="756"/>
      <c r="K250" s="749"/>
      <c r="L250" s="755"/>
      <c r="M250" s="755"/>
      <c r="N250" s="750" t="str">
        <f t="shared" si="15"/>
        <v xml:space="preserve"> </v>
      </c>
      <c r="O250" s="757"/>
      <c r="P250" s="757"/>
      <c r="Q250" s="757"/>
      <c r="R250" s="757"/>
      <c r="S250" s="757"/>
      <c r="T250" s="757"/>
      <c r="U250" s="752" t="str">
        <f t="shared" si="16"/>
        <v xml:space="preserve"> </v>
      </c>
      <c r="V250" s="753" t="str">
        <f t="shared" si="17"/>
        <v xml:space="preserve"> </v>
      </c>
      <c r="W250" s="753" t="str">
        <f t="shared" si="17"/>
        <v xml:space="preserve"> </v>
      </c>
      <c r="X250" s="753" t="str">
        <f t="shared" si="18"/>
        <v xml:space="preserve"> </v>
      </c>
      <c r="Y250" s="753" t="str">
        <f t="shared" si="19"/>
        <v xml:space="preserve"> </v>
      </c>
    </row>
    <row r="251" spans="1:25" x14ac:dyDescent="0.25">
      <c r="A251" s="756"/>
      <c r="B251" s="746" t="s">
        <v>272</v>
      </c>
      <c r="C251" s="756"/>
      <c r="D251" s="756"/>
      <c r="E251" s="638"/>
      <c r="F251" s="756"/>
      <c r="G251" s="747"/>
      <c r="H251" s="748"/>
      <c r="I251" s="755"/>
      <c r="J251" s="756"/>
      <c r="K251" s="749"/>
      <c r="L251" s="756"/>
      <c r="M251" s="755"/>
      <c r="N251" s="750" t="str">
        <f t="shared" si="15"/>
        <v xml:space="preserve"> </v>
      </c>
      <c r="O251" s="757"/>
      <c r="P251" s="757"/>
      <c r="Q251" s="757"/>
      <c r="R251" s="757"/>
      <c r="S251" s="757"/>
      <c r="T251" s="757"/>
      <c r="U251" s="752" t="str">
        <f t="shared" si="16"/>
        <v xml:space="preserve"> </v>
      </c>
      <c r="V251" s="753" t="str">
        <f t="shared" si="17"/>
        <v xml:space="preserve"> </v>
      </c>
      <c r="W251" s="753" t="str">
        <f t="shared" si="17"/>
        <v xml:space="preserve"> </v>
      </c>
      <c r="X251" s="753" t="str">
        <f t="shared" si="18"/>
        <v xml:space="preserve"> </v>
      </c>
      <c r="Y251" s="753" t="str">
        <f t="shared" si="19"/>
        <v xml:space="preserve"> </v>
      </c>
    </row>
    <row r="252" spans="1:25" x14ac:dyDescent="0.25">
      <c r="A252" s="756"/>
      <c r="B252" s="746" t="s">
        <v>272</v>
      </c>
      <c r="C252" s="756"/>
      <c r="D252" s="756"/>
      <c r="E252" s="638"/>
      <c r="F252" s="756"/>
      <c r="G252" s="747"/>
      <c r="H252" s="748"/>
      <c r="I252" s="755"/>
      <c r="J252" s="756"/>
      <c r="K252" s="749"/>
      <c r="L252" s="756"/>
      <c r="M252" s="755"/>
      <c r="N252" s="750" t="str">
        <f t="shared" si="15"/>
        <v xml:space="preserve"> </v>
      </c>
      <c r="O252" s="757"/>
      <c r="P252" s="757"/>
      <c r="Q252" s="757"/>
      <c r="R252" s="757"/>
      <c r="S252" s="757"/>
      <c r="T252" s="757"/>
      <c r="U252" s="752" t="str">
        <f t="shared" si="16"/>
        <v xml:space="preserve"> </v>
      </c>
      <c r="V252" s="753" t="str">
        <f t="shared" si="17"/>
        <v xml:space="preserve"> </v>
      </c>
      <c r="W252" s="753" t="str">
        <f t="shared" si="17"/>
        <v xml:space="preserve"> </v>
      </c>
      <c r="X252" s="753" t="str">
        <f t="shared" si="18"/>
        <v xml:space="preserve"> </v>
      </c>
      <c r="Y252" s="753" t="str">
        <f t="shared" si="19"/>
        <v xml:space="preserve"> </v>
      </c>
    </row>
    <row r="253" spans="1:25" x14ac:dyDescent="0.25">
      <c r="A253" s="756"/>
      <c r="B253" s="746" t="s">
        <v>272</v>
      </c>
      <c r="C253" s="756"/>
      <c r="D253" s="756"/>
      <c r="E253" s="638"/>
      <c r="F253" s="756"/>
      <c r="G253" s="747"/>
      <c r="H253" s="748"/>
      <c r="I253" s="755"/>
      <c r="J253" s="756"/>
      <c r="K253" s="749"/>
      <c r="L253" s="755"/>
      <c r="M253" s="755"/>
      <c r="N253" s="750" t="str">
        <f t="shared" si="15"/>
        <v xml:space="preserve"> </v>
      </c>
      <c r="O253" s="757"/>
      <c r="P253" s="757"/>
      <c r="Q253" s="757"/>
      <c r="R253" s="757"/>
      <c r="S253" s="757"/>
      <c r="T253" s="757"/>
      <c r="U253" s="752" t="str">
        <f t="shared" si="16"/>
        <v xml:space="preserve"> </v>
      </c>
      <c r="V253" s="753" t="str">
        <f t="shared" si="17"/>
        <v xml:space="preserve"> </v>
      </c>
      <c r="W253" s="753" t="str">
        <f t="shared" si="17"/>
        <v xml:space="preserve"> </v>
      </c>
      <c r="X253" s="753" t="str">
        <f t="shared" si="18"/>
        <v xml:space="preserve"> </v>
      </c>
      <c r="Y253" s="753" t="str">
        <f t="shared" si="19"/>
        <v xml:space="preserve"> </v>
      </c>
    </row>
    <row r="254" spans="1:25" x14ac:dyDescent="0.25">
      <c r="A254" s="756"/>
      <c r="B254" s="746" t="s">
        <v>272</v>
      </c>
      <c r="C254" s="756"/>
      <c r="D254" s="756"/>
      <c r="E254" s="638"/>
      <c r="F254" s="756"/>
      <c r="G254" s="747"/>
      <c r="H254" s="748"/>
      <c r="I254" s="755"/>
      <c r="J254" s="756"/>
      <c r="K254" s="749"/>
      <c r="L254" s="756"/>
      <c r="M254" s="755"/>
      <c r="N254" s="750" t="str">
        <f t="shared" si="15"/>
        <v xml:space="preserve"> </v>
      </c>
      <c r="O254" s="757"/>
      <c r="P254" s="757"/>
      <c r="Q254" s="757"/>
      <c r="R254" s="757"/>
      <c r="S254" s="757"/>
      <c r="T254" s="757"/>
      <c r="U254" s="752" t="str">
        <f t="shared" si="16"/>
        <v xml:space="preserve"> </v>
      </c>
      <c r="V254" s="753" t="str">
        <f t="shared" si="17"/>
        <v xml:space="preserve"> </v>
      </c>
      <c r="W254" s="753" t="str">
        <f t="shared" si="17"/>
        <v xml:space="preserve"> </v>
      </c>
      <c r="X254" s="753" t="str">
        <f t="shared" si="18"/>
        <v xml:space="preserve"> </v>
      </c>
      <c r="Y254" s="753" t="str">
        <f t="shared" si="19"/>
        <v xml:space="preserve"> </v>
      </c>
    </row>
    <row r="255" spans="1:25" x14ac:dyDescent="0.25">
      <c r="A255" s="756"/>
      <c r="B255" s="746" t="s">
        <v>272</v>
      </c>
      <c r="C255" s="756"/>
      <c r="D255" s="756"/>
      <c r="E255" s="638"/>
      <c r="F255" s="756"/>
      <c r="G255" s="747"/>
      <c r="H255" s="748"/>
      <c r="I255" s="755"/>
      <c r="J255" s="756"/>
      <c r="K255" s="749"/>
      <c r="L255" s="756"/>
      <c r="M255" s="755"/>
      <c r="N255" s="750" t="str">
        <f t="shared" si="15"/>
        <v xml:space="preserve"> </v>
      </c>
      <c r="O255" s="757"/>
      <c r="P255" s="757"/>
      <c r="Q255" s="757"/>
      <c r="R255" s="757"/>
      <c r="S255" s="757"/>
      <c r="T255" s="757"/>
      <c r="U255" s="752" t="str">
        <f t="shared" si="16"/>
        <v xml:space="preserve"> </v>
      </c>
      <c r="V255" s="753" t="str">
        <f t="shared" si="17"/>
        <v xml:space="preserve"> </v>
      </c>
      <c r="W255" s="753" t="str">
        <f t="shared" si="17"/>
        <v xml:space="preserve"> </v>
      </c>
      <c r="X255" s="753" t="str">
        <f t="shared" si="18"/>
        <v xml:space="preserve"> </v>
      </c>
      <c r="Y255" s="753" t="str">
        <f t="shared" si="19"/>
        <v xml:space="preserve"> </v>
      </c>
    </row>
    <row r="256" spans="1:25" x14ac:dyDescent="0.25">
      <c r="A256" s="756"/>
      <c r="B256" s="746" t="s">
        <v>272</v>
      </c>
      <c r="C256" s="756"/>
      <c r="D256" s="756"/>
      <c r="E256" s="638"/>
      <c r="F256" s="756"/>
      <c r="G256" s="747"/>
      <c r="H256" s="748"/>
      <c r="I256" s="755"/>
      <c r="J256" s="756"/>
      <c r="K256" s="749"/>
      <c r="L256" s="755"/>
      <c r="M256" s="755"/>
      <c r="N256" s="750" t="str">
        <f t="shared" si="15"/>
        <v xml:space="preserve"> </v>
      </c>
      <c r="O256" s="757"/>
      <c r="P256" s="757"/>
      <c r="Q256" s="757"/>
      <c r="R256" s="757"/>
      <c r="S256" s="757"/>
      <c r="T256" s="757"/>
      <c r="U256" s="752" t="str">
        <f t="shared" si="16"/>
        <v xml:space="preserve"> </v>
      </c>
      <c r="V256" s="753" t="str">
        <f t="shared" si="17"/>
        <v xml:space="preserve"> </v>
      </c>
      <c r="W256" s="753" t="str">
        <f t="shared" si="17"/>
        <v xml:space="preserve"> </v>
      </c>
      <c r="X256" s="753" t="str">
        <f t="shared" si="18"/>
        <v xml:space="preserve"> </v>
      </c>
      <c r="Y256" s="753" t="str">
        <f t="shared" si="19"/>
        <v xml:space="preserve"> </v>
      </c>
    </row>
    <row r="257" spans="1:25" x14ac:dyDescent="0.25">
      <c r="A257" s="756"/>
      <c r="B257" s="746" t="s">
        <v>272</v>
      </c>
      <c r="C257" s="756"/>
      <c r="D257" s="756"/>
      <c r="E257" s="638"/>
      <c r="F257" s="756"/>
      <c r="G257" s="747"/>
      <c r="H257" s="748"/>
      <c r="I257" s="755"/>
      <c r="J257" s="756"/>
      <c r="K257" s="749"/>
      <c r="L257" s="756"/>
      <c r="M257" s="755"/>
      <c r="N257" s="750" t="str">
        <f t="shared" si="15"/>
        <v xml:space="preserve"> </v>
      </c>
      <c r="O257" s="757"/>
      <c r="P257" s="757"/>
      <c r="Q257" s="757"/>
      <c r="R257" s="757"/>
      <c r="S257" s="757"/>
      <c r="T257" s="757"/>
      <c r="U257" s="752" t="str">
        <f t="shared" si="16"/>
        <v xml:space="preserve"> </v>
      </c>
      <c r="V257" s="753" t="str">
        <f t="shared" si="17"/>
        <v xml:space="preserve"> </v>
      </c>
      <c r="W257" s="753" t="str">
        <f t="shared" si="17"/>
        <v xml:space="preserve"> </v>
      </c>
      <c r="X257" s="753" t="str">
        <f t="shared" si="18"/>
        <v xml:space="preserve"> </v>
      </c>
      <c r="Y257" s="753" t="str">
        <f t="shared" si="19"/>
        <v xml:space="preserve"> </v>
      </c>
    </row>
    <row r="258" spans="1:25" x14ac:dyDescent="0.25">
      <c r="A258" s="756"/>
      <c r="B258" s="746" t="s">
        <v>272</v>
      </c>
      <c r="C258" s="756"/>
      <c r="D258" s="756"/>
      <c r="E258" s="638"/>
      <c r="F258" s="756"/>
      <c r="G258" s="747"/>
      <c r="H258" s="748"/>
      <c r="I258" s="755"/>
      <c r="J258" s="756"/>
      <c r="K258" s="749"/>
      <c r="L258" s="756"/>
      <c r="M258" s="755"/>
      <c r="N258" s="750" t="str">
        <f t="shared" si="15"/>
        <v xml:space="preserve"> </v>
      </c>
      <c r="O258" s="757"/>
      <c r="P258" s="757"/>
      <c r="Q258" s="757"/>
      <c r="R258" s="757"/>
      <c r="S258" s="757"/>
      <c r="T258" s="757"/>
      <c r="U258" s="752" t="str">
        <f t="shared" si="16"/>
        <v xml:space="preserve"> </v>
      </c>
      <c r="V258" s="753" t="str">
        <f t="shared" si="17"/>
        <v xml:space="preserve"> </v>
      </c>
      <c r="W258" s="753" t="str">
        <f t="shared" si="17"/>
        <v xml:space="preserve"> </v>
      </c>
      <c r="X258" s="753" t="str">
        <f t="shared" si="18"/>
        <v xml:space="preserve"> </v>
      </c>
      <c r="Y258" s="753" t="str">
        <f t="shared" si="19"/>
        <v xml:space="preserve"> </v>
      </c>
    </row>
    <row r="259" spans="1:25" x14ac:dyDescent="0.25">
      <c r="A259" s="756"/>
      <c r="B259" s="746" t="s">
        <v>272</v>
      </c>
      <c r="C259" s="756"/>
      <c r="D259" s="756"/>
      <c r="E259" s="638"/>
      <c r="F259" s="756"/>
      <c r="G259" s="747"/>
      <c r="H259" s="748"/>
      <c r="I259" s="755"/>
      <c r="J259" s="756"/>
      <c r="K259" s="749"/>
      <c r="L259" s="755"/>
      <c r="M259" s="755"/>
      <c r="N259" s="750" t="str">
        <f t="shared" si="15"/>
        <v xml:space="preserve"> </v>
      </c>
      <c r="O259" s="757"/>
      <c r="P259" s="757"/>
      <c r="Q259" s="757"/>
      <c r="R259" s="757"/>
      <c r="S259" s="757"/>
      <c r="T259" s="757"/>
      <c r="U259" s="752" t="str">
        <f t="shared" si="16"/>
        <v xml:space="preserve"> </v>
      </c>
      <c r="V259" s="753" t="str">
        <f t="shared" si="17"/>
        <v xml:space="preserve"> </v>
      </c>
      <c r="W259" s="753" t="str">
        <f t="shared" si="17"/>
        <v xml:space="preserve"> </v>
      </c>
      <c r="X259" s="753" t="str">
        <f t="shared" si="18"/>
        <v xml:space="preserve"> </v>
      </c>
      <c r="Y259" s="753" t="str">
        <f t="shared" si="19"/>
        <v xml:space="preserve"> </v>
      </c>
    </row>
    <row r="260" spans="1:25" x14ac:dyDescent="0.25">
      <c r="A260" s="756"/>
      <c r="B260" s="746" t="s">
        <v>272</v>
      </c>
      <c r="C260" s="756"/>
      <c r="D260" s="756"/>
      <c r="E260" s="638"/>
      <c r="F260" s="756"/>
      <c r="G260" s="747"/>
      <c r="H260" s="748"/>
      <c r="I260" s="755"/>
      <c r="J260" s="756"/>
      <c r="K260" s="749"/>
      <c r="L260" s="756"/>
      <c r="M260" s="755"/>
      <c r="N260" s="750" t="str">
        <f t="shared" si="15"/>
        <v xml:space="preserve"> </v>
      </c>
      <c r="O260" s="757"/>
      <c r="P260" s="757"/>
      <c r="Q260" s="757"/>
      <c r="R260" s="757"/>
      <c r="S260" s="757"/>
      <c r="T260" s="757"/>
      <c r="U260" s="752" t="str">
        <f t="shared" si="16"/>
        <v xml:space="preserve"> </v>
      </c>
      <c r="V260" s="753" t="str">
        <f t="shared" si="17"/>
        <v xml:space="preserve"> </v>
      </c>
      <c r="W260" s="753" t="str">
        <f t="shared" si="17"/>
        <v xml:space="preserve"> </v>
      </c>
      <c r="X260" s="753" t="str">
        <f t="shared" si="18"/>
        <v xml:space="preserve"> </v>
      </c>
      <c r="Y260" s="753" t="str">
        <f t="shared" si="19"/>
        <v xml:space="preserve"> </v>
      </c>
    </row>
    <row r="261" spans="1:25" x14ac:dyDescent="0.25">
      <c r="A261" s="756"/>
      <c r="B261" s="746" t="s">
        <v>272</v>
      </c>
      <c r="C261" s="756"/>
      <c r="D261" s="756"/>
      <c r="E261" s="638"/>
      <c r="F261" s="756"/>
      <c r="G261" s="747"/>
      <c r="H261" s="748"/>
      <c r="I261" s="755"/>
      <c r="J261" s="756"/>
      <c r="K261" s="749"/>
      <c r="L261" s="756"/>
      <c r="M261" s="755"/>
      <c r="N261" s="750" t="str">
        <f t="shared" si="15"/>
        <v xml:space="preserve"> </v>
      </c>
      <c r="O261" s="757"/>
      <c r="P261" s="757"/>
      <c r="Q261" s="757"/>
      <c r="R261" s="757"/>
      <c r="S261" s="757"/>
      <c r="T261" s="757"/>
      <c r="U261" s="752" t="str">
        <f t="shared" si="16"/>
        <v xml:space="preserve"> </v>
      </c>
      <c r="V261" s="753" t="str">
        <f t="shared" si="17"/>
        <v xml:space="preserve"> </v>
      </c>
      <c r="W261" s="753" t="str">
        <f t="shared" si="17"/>
        <v xml:space="preserve"> </v>
      </c>
      <c r="X261" s="753" t="str">
        <f t="shared" si="18"/>
        <v xml:space="preserve"> </v>
      </c>
      <c r="Y261" s="753" t="str">
        <f t="shared" si="19"/>
        <v xml:space="preserve"> </v>
      </c>
    </row>
    <row r="262" spans="1:25" x14ac:dyDescent="0.25">
      <c r="A262" s="756"/>
      <c r="B262" s="746" t="s">
        <v>272</v>
      </c>
      <c r="C262" s="756"/>
      <c r="D262" s="756"/>
      <c r="E262" s="638"/>
      <c r="F262" s="756"/>
      <c r="G262" s="747"/>
      <c r="H262" s="748"/>
      <c r="I262" s="755"/>
      <c r="J262" s="756"/>
      <c r="K262" s="749"/>
      <c r="L262" s="755"/>
      <c r="M262" s="755"/>
      <c r="N262" s="750" t="str">
        <f t="shared" ref="N262:N325" si="20">IF(M262*R262&gt;0,M262*R262," ")</f>
        <v xml:space="preserve"> </v>
      </c>
      <c r="O262" s="757"/>
      <c r="P262" s="757"/>
      <c r="Q262" s="757"/>
      <c r="R262" s="757"/>
      <c r="S262" s="757"/>
      <c r="T262" s="757"/>
      <c r="U262" s="752" t="str">
        <f t="shared" ref="U262:U325" si="21">IF((S262*0.187*10^-3+T262*0.86*10^-3)&gt;0,(S262*0.187*10^-3+T262*0.86*10^-3)," ")</f>
        <v xml:space="preserve"> </v>
      </c>
      <c r="V262" s="753" t="str">
        <f t="shared" ref="V262:W325" si="22">IFERROR(S262/O262," ")</f>
        <v xml:space="preserve"> </v>
      </c>
      <c r="W262" s="753" t="str">
        <f t="shared" si="22"/>
        <v xml:space="preserve"> </v>
      </c>
      <c r="X262" s="753" t="str">
        <f t="shared" ref="X262:X325" si="23">IFERROR(U262/R262," ")</f>
        <v xml:space="preserve"> </v>
      </c>
      <c r="Y262" s="753" t="str">
        <f t="shared" ref="Y262:Y325" si="24">IFERROR(U262*10^6/N262," ")</f>
        <v xml:space="preserve"> </v>
      </c>
    </row>
    <row r="263" spans="1:25" x14ac:dyDescent="0.25">
      <c r="A263" s="756"/>
      <c r="B263" s="746" t="s">
        <v>272</v>
      </c>
      <c r="C263" s="756"/>
      <c r="D263" s="756"/>
      <c r="E263" s="638"/>
      <c r="F263" s="756"/>
      <c r="G263" s="747"/>
      <c r="H263" s="748"/>
      <c r="I263" s="755"/>
      <c r="J263" s="756"/>
      <c r="K263" s="749"/>
      <c r="L263" s="756"/>
      <c r="M263" s="755"/>
      <c r="N263" s="750" t="str">
        <f t="shared" si="20"/>
        <v xml:space="preserve"> </v>
      </c>
      <c r="O263" s="757"/>
      <c r="P263" s="757"/>
      <c r="Q263" s="757"/>
      <c r="R263" s="757"/>
      <c r="S263" s="757"/>
      <c r="T263" s="757"/>
      <c r="U263" s="752" t="str">
        <f t="shared" si="21"/>
        <v xml:space="preserve"> </v>
      </c>
      <c r="V263" s="753" t="str">
        <f t="shared" si="22"/>
        <v xml:space="preserve"> </v>
      </c>
      <c r="W263" s="753" t="str">
        <f t="shared" si="22"/>
        <v xml:space="preserve"> </v>
      </c>
      <c r="X263" s="753" t="str">
        <f t="shared" si="23"/>
        <v xml:space="preserve"> </v>
      </c>
      <c r="Y263" s="753" t="str">
        <f t="shared" si="24"/>
        <v xml:space="preserve"> </v>
      </c>
    </row>
    <row r="264" spans="1:25" x14ac:dyDescent="0.25">
      <c r="A264" s="756"/>
      <c r="B264" s="746" t="s">
        <v>272</v>
      </c>
      <c r="C264" s="756"/>
      <c r="D264" s="756"/>
      <c r="E264" s="638"/>
      <c r="F264" s="756"/>
      <c r="G264" s="747"/>
      <c r="H264" s="748"/>
      <c r="I264" s="755"/>
      <c r="J264" s="756"/>
      <c r="K264" s="749"/>
      <c r="L264" s="756"/>
      <c r="M264" s="755"/>
      <c r="N264" s="750" t="str">
        <f t="shared" si="20"/>
        <v xml:space="preserve"> </v>
      </c>
      <c r="O264" s="757"/>
      <c r="P264" s="757"/>
      <c r="Q264" s="757"/>
      <c r="R264" s="757"/>
      <c r="S264" s="757"/>
      <c r="T264" s="757"/>
      <c r="U264" s="752" t="str">
        <f t="shared" si="21"/>
        <v xml:space="preserve"> </v>
      </c>
      <c r="V264" s="753" t="str">
        <f t="shared" si="22"/>
        <v xml:space="preserve"> </v>
      </c>
      <c r="W264" s="753" t="str">
        <f t="shared" si="22"/>
        <v xml:space="preserve"> </v>
      </c>
      <c r="X264" s="753" t="str">
        <f t="shared" si="23"/>
        <v xml:space="preserve"> </v>
      </c>
      <c r="Y264" s="753" t="str">
        <f t="shared" si="24"/>
        <v xml:space="preserve"> </v>
      </c>
    </row>
    <row r="265" spans="1:25" x14ac:dyDescent="0.25">
      <c r="A265" s="756"/>
      <c r="B265" s="746" t="s">
        <v>272</v>
      </c>
      <c r="C265" s="756"/>
      <c r="D265" s="756"/>
      <c r="E265" s="638"/>
      <c r="F265" s="756"/>
      <c r="G265" s="747"/>
      <c r="H265" s="748"/>
      <c r="I265" s="755"/>
      <c r="J265" s="756"/>
      <c r="K265" s="749"/>
      <c r="L265" s="755"/>
      <c r="M265" s="755"/>
      <c r="N265" s="750" t="str">
        <f t="shared" si="20"/>
        <v xml:space="preserve"> </v>
      </c>
      <c r="O265" s="757"/>
      <c r="P265" s="757"/>
      <c r="Q265" s="757"/>
      <c r="R265" s="757"/>
      <c r="S265" s="757"/>
      <c r="T265" s="757"/>
      <c r="U265" s="752" t="str">
        <f t="shared" si="21"/>
        <v xml:space="preserve"> </v>
      </c>
      <c r="V265" s="753" t="str">
        <f t="shared" si="22"/>
        <v xml:space="preserve"> </v>
      </c>
      <c r="W265" s="753" t="str">
        <f t="shared" si="22"/>
        <v xml:space="preserve"> </v>
      </c>
      <c r="X265" s="753" t="str">
        <f t="shared" si="23"/>
        <v xml:space="preserve"> </v>
      </c>
      <c r="Y265" s="753" t="str">
        <f t="shared" si="24"/>
        <v xml:space="preserve"> </v>
      </c>
    </row>
    <row r="266" spans="1:25" x14ac:dyDescent="0.25">
      <c r="A266" s="756"/>
      <c r="B266" s="746" t="s">
        <v>272</v>
      </c>
      <c r="C266" s="756"/>
      <c r="D266" s="756"/>
      <c r="E266" s="638"/>
      <c r="F266" s="756"/>
      <c r="G266" s="747"/>
      <c r="H266" s="748"/>
      <c r="I266" s="755"/>
      <c r="J266" s="756"/>
      <c r="K266" s="749"/>
      <c r="L266" s="756"/>
      <c r="M266" s="755"/>
      <c r="N266" s="750" t="str">
        <f t="shared" si="20"/>
        <v xml:space="preserve"> </v>
      </c>
      <c r="O266" s="757"/>
      <c r="P266" s="757"/>
      <c r="Q266" s="757"/>
      <c r="R266" s="757"/>
      <c r="S266" s="757"/>
      <c r="T266" s="757"/>
      <c r="U266" s="752" t="str">
        <f t="shared" si="21"/>
        <v xml:space="preserve"> </v>
      </c>
      <c r="V266" s="753" t="str">
        <f t="shared" si="22"/>
        <v xml:space="preserve"> </v>
      </c>
      <c r="W266" s="753" t="str">
        <f t="shared" si="22"/>
        <v xml:space="preserve"> </v>
      </c>
      <c r="X266" s="753" t="str">
        <f t="shared" si="23"/>
        <v xml:space="preserve"> </v>
      </c>
      <c r="Y266" s="753" t="str">
        <f t="shared" si="24"/>
        <v xml:space="preserve"> </v>
      </c>
    </row>
    <row r="267" spans="1:25" x14ac:dyDescent="0.25">
      <c r="A267" s="756"/>
      <c r="B267" s="746" t="s">
        <v>272</v>
      </c>
      <c r="C267" s="756"/>
      <c r="D267" s="756"/>
      <c r="E267" s="638"/>
      <c r="F267" s="756"/>
      <c r="G267" s="747"/>
      <c r="H267" s="748"/>
      <c r="I267" s="755"/>
      <c r="J267" s="756"/>
      <c r="K267" s="749"/>
      <c r="L267" s="756"/>
      <c r="M267" s="755"/>
      <c r="N267" s="750" t="str">
        <f t="shared" si="20"/>
        <v xml:space="preserve"> </v>
      </c>
      <c r="O267" s="757"/>
      <c r="P267" s="757"/>
      <c r="Q267" s="757"/>
      <c r="R267" s="757"/>
      <c r="S267" s="757"/>
      <c r="T267" s="757"/>
      <c r="U267" s="752" t="str">
        <f t="shared" si="21"/>
        <v xml:space="preserve"> </v>
      </c>
      <c r="V267" s="753" t="str">
        <f t="shared" si="22"/>
        <v xml:space="preserve"> </v>
      </c>
      <c r="W267" s="753" t="str">
        <f t="shared" si="22"/>
        <v xml:space="preserve"> </v>
      </c>
      <c r="X267" s="753" t="str">
        <f t="shared" si="23"/>
        <v xml:space="preserve"> </v>
      </c>
      <c r="Y267" s="753" t="str">
        <f t="shared" si="24"/>
        <v xml:space="preserve"> </v>
      </c>
    </row>
    <row r="268" spans="1:25" x14ac:dyDescent="0.25">
      <c r="A268" s="756"/>
      <c r="B268" s="746" t="s">
        <v>272</v>
      </c>
      <c r="C268" s="756"/>
      <c r="D268" s="756"/>
      <c r="E268" s="638"/>
      <c r="F268" s="756"/>
      <c r="G268" s="747"/>
      <c r="H268" s="748"/>
      <c r="I268" s="755"/>
      <c r="J268" s="756"/>
      <c r="K268" s="749"/>
      <c r="L268" s="755"/>
      <c r="M268" s="755"/>
      <c r="N268" s="750" t="str">
        <f t="shared" si="20"/>
        <v xml:space="preserve"> </v>
      </c>
      <c r="O268" s="757"/>
      <c r="P268" s="757"/>
      <c r="Q268" s="757"/>
      <c r="R268" s="757"/>
      <c r="S268" s="757"/>
      <c r="T268" s="757"/>
      <c r="U268" s="752" t="str">
        <f t="shared" si="21"/>
        <v xml:space="preserve"> </v>
      </c>
      <c r="V268" s="753" t="str">
        <f t="shared" si="22"/>
        <v xml:space="preserve"> </v>
      </c>
      <c r="W268" s="753" t="str">
        <f t="shared" si="22"/>
        <v xml:space="preserve"> </v>
      </c>
      <c r="X268" s="753" t="str">
        <f t="shared" si="23"/>
        <v xml:space="preserve"> </v>
      </c>
      <c r="Y268" s="753" t="str">
        <f t="shared" si="24"/>
        <v xml:space="preserve"> </v>
      </c>
    </row>
    <row r="269" spans="1:25" x14ac:dyDescent="0.25">
      <c r="A269" s="756"/>
      <c r="B269" s="746" t="s">
        <v>272</v>
      </c>
      <c r="C269" s="756"/>
      <c r="D269" s="756"/>
      <c r="E269" s="638"/>
      <c r="F269" s="756"/>
      <c r="G269" s="747"/>
      <c r="H269" s="748"/>
      <c r="I269" s="755"/>
      <c r="J269" s="756"/>
      <c r="K269" s="749"/>
      <c r="L269" s="756"/>
      <c r="M269" s="755"/>
      <c r="N269" s="750" t="str">
        <f t="shared" si="20"/>
        <v xml:space="preserve"> </v>
      </c>
      <c r="O269" s="757"/>
      <c r="P269" s="757"/>
      <c r="Q269" s="757"/>
      <c r="R269" s="757"/>
      <c r="S269" s="757"/>
      <c r="T269" s="757"/>
      <c r="U269" s="752" t="str">
        <f t="shared" si="21"/>
        <v xml:space="preserve"> </v>
      </c>
      <c r="V269" s="753" t="str">
        <f t="shared" si="22"/>
        <v xml:space="preserve"> </v>
      </c>
      <c r="W269" s="753" t="str">
        <f t="shared" si="22"/>
        <v xml:space="preserve"> </v>
      </c>
      <c r="X269" s="753" t="str">
        <f t="shared" si="23"/>
        <v xml:space="preserve"> </v>
      </c>
      <c r="Y269" s="753" t="str">
        <f t="shared" si="24"/>
        <v xml:space="preserve"> </v>
      </c>
    </row>
    <row r="270" spans="1:25" x14ac:dyDescent="0.25">
      <c r="A270" s="756"/>
      <c r="B270" s="746" t="s">
        <v>272</v>
      </c>
      <c r="C270" s="756"/>
      <c r="D270" s="756"/>
      <c r="E270" s="638"/>
      <c r="F270" s="756"/>
      <c r="G270" s="747"/>
      <c r="H270" s="748"/>
      <c r="I270" s="755"/>
      <c r="J270" s="756"/>
      <c r="K270" s="749"/>
      <c r="L270" s="756"/>
      <c r="M270" s="755"/>
      <c r="N270" s="750" t="str">
        <f t="shared" si="20"/>
        <v xml:space="preserve"> </v>
      </c>
      <c r="O270" s="757"/>
      <c r="P270" s="757"/>
      <c r="Q270" s="757"/>
      <c r="R270" s="757"/>
      <c r="S270" s="757"/>
      <c r="T270" s="757"/>
      <c r="U270" s="752" t="str">
        <f t="shared" si="21"/>
        <v xml:space="preserve"> </v>
      </c>
      <c r="V270" s="753" t="str">
        <f t="shared" si="22"/>
        <v xml:space="preserve"> </v>
      </c>
      <c r="W270" s="753" t="str">
        <f t="shared" si="22"/>
        <v xml:space="preserve"> </v>
      </c>
      <c r="X270" s="753" t="str">
        <f t="shared" si="23"/>
        <v xml:space="preserve"> </v>
      </c>
      <c r="Y270" s="753" t="str">
        <f t="shared" si="24"/>
        <v xml:space="preserve"> </v>
      </c>
    </row>
    <row r="271" spans="1:25" x14ac:dyDescent="0.25">
      <c r="A271" s="756"/>
      <c r="B271" s="746" t="s">
        <v>272</v>
      </c>
      <c r="C271" s="756"/>
      <c r="D271" s="756"/>
      <c r="E271" s="638"/>
      <c r="F271" s="756"/>
      <c r="G271" s="747"/>
      <c r="H271" s="748"/>
      <c r="I271" s="755"/>
      <c r="J271" s="756"/>
      <c r="K271" s="749"/>
      <c r="L271" s="755"/>
      <c r="M271" s="755"/>
      <c r="N271" s="750" t="str">
        <f t="shared" si="20"/>
        <v xml:space="preserve"> </v>
      </c>
      <c r="O271" s="757"/>
      <c r="P271" s="757"/>
      <c r="Q271" s="757"/>
      <c r="R271" s="757"/>
      <c r="S271" s="757"/>
      <c r="T271" s="757"/>
      <c r="U271" s="752" t="str">
        <f t="shared" si="21"/>
        <v xml:space="preserve"> </v>
      </c>
      <c r="V271" s="753" t="str">
        <f t="shared" si="22"/>
        <v xml:space="preserve"> </v>
      </c>
      <c r="W271" s="753" t="str">
        <f t="shared" si="22"/>
        <v xml:space="preserve"> </v>
      </c>
      <c r="X271" s="753" t="str">
        <f t="shared" si="23"/>
        <v xml:space="preserve"> </v>
      </c>
      <c r="Y271" s="753" t="str">
        <f t="shared" si="24"/>
        <v xml:space="preserve"> </v>
      </c>
    </row>
    <row r="272" spans="1:25" x14ac:dyDescent="0.25">
      <c r="A272" s="756"/>
      <c r="B272" s="746" t="s">
        <v>272</v>
      </c>
      <c r="C272" s="756"/>
      <c r="D272" s="756"/>
      <c r="E272" s="638"/>
      <c r="F272" s="756"/>
      <c r="G272" s="747"/>
      <c r="H272" s="748"/>
      <c r="I272" s="755"/>
      <c r="J272" s="756"/>
      <c r="K272" s="749"/>
      <c r="L272" s="756"/>
      <c r="M272" s="755"/>
      <c r="N272" s="750" t="str">
        <f t="shared" si="20"/>
        <v xml:space="preserve"> </v>
      </c>
      <c r="O272" s="757"/>
      <c r="P272" s="757"/>
      <c r="Q272" s="757"/>
      <c r="R272" s="757"/>
      <c r="S272" s="757"/>
      <c r="T272" s="757"/>
      <c r="U272" s="752" t="str">
        <f t="shared" si="21"/>
        <v xml:space="preserve"> </v>
      </c>
      <c r="V272" s="753" t="str">
        <f t="shared" si="22"/>
        <v xml:space="preserve"> </v>
      </c>
      <c r="W272" s="753" t="str">
        <f t="shared" si="22"/>
        <v xml:space="preserve"> </v>
      </c>
      <c r="X272" s="753" t="str">
        <f t="shared" si="23"/>
        <v xml:space="preserve"> </v>
      </c>
      <c r="Y272" s="753" t="str">
        <f t="shared" si="24"/>
        <v xml:space="preserve"> </v>
      </c>
    </row>
    <row r="273" spans="1:25" x14ac:dyDescent="0.25">
      <c r="A273" s="756"/>
      <c r="B273" s="746" t="s">
        <v>272</v>
      </c>
      <c r="C273" s="756"/>
      <c r="D273" s="756"/>
      <c r="E273" s="638"/>
      <c r="F273" s="756"/>
      <c r="G273" s="747"/>
      <c r="H273" s="748"/>
      <c r="I273" s="755"/>
      <c r="J273" s="756"/>
      <c r="K273" s="749"/>
      <c r="L273" s="756"/>
      <c r="M273" s="755"/>
      <c r="N273" s="750" t="str">
        <f t="shared" si="20"/>
        <v xml:space="preserve"> </v>
      </c>
      <c r="O273" s="757"/>
      <c r="P273" s="757"/>
      <c r="Q273" s="757"/>
      <c r="R273" s="757"/>
      <c r="S273" s="757"/>
      <c r="T273" s="757"/>
      <c r="U273" s="752" t="str">
        <f t="shared" si="21"/>
        <v xml:space="preserve"> </v>
      </c>
      <c r="V273" s="753" t="str">
        <f t="shared" si="22"/>
        <v xml:space="preserve"> </v>
      </c>
      <c r="W273" s="753" t="str">
        <f t="shared" si="22"/>
        <v xml:space="preserve"> </v>
      </c>
      <c r="X273" s="753" t="str">
        <f t="shared" si="23"/>
        <v xml:space="preserve"> </v>
      </c>
      <c r="Y273" s="753" t="str">
        <f t="shared" si="24"/>
        <v xml:space="preserve"> </v>
      </c>
    </row>
    <row r="274" spans="1:25" x14ac:dyDescent="0.25">
      <c r="A274" s="756"/>
      <c r="B274" s="746" t="s">
        <v>272</v>
      </c>
      <c r="C274" s="756"/>
      <c r="D274" s="756"/>
      <c r="E274" s="638"/>
      <c r="F274" s="756"/>
      <c r="G274" s="747"/>
      <c r="H274" s="748"/>
      <c r="I274" s="755"/>
      <c r="J274" s="756"/>
      <c r="K274" s="749"/>
      <c r="L274" s="755"/>
      <c r="M274" s="755"/>
      <c r="N274" s="750" t="str">
        <f t="shared" si="20"/>
        <v xml:space="preserve"> </v>
      </c>
      <c r="O274" s="757"/>
      <c r="P274" s="757"/>
      <c r="Q274" s="757"/>
      <c r="R274" s="757"/>
      <c r="S274" s="757"/>
      <c r="T274" s="757"/>
      <c r="U274" s="752" t="str">
        <f t="shared" si="21"/>
        <v xml:space="preserve"> </v>
      </c>
      <c r="V274" s="753" t="str">
        <f t="shared" si="22"/>
        <v xml:space="preserve"> </v>
      </c>
      <c r="W274" s="753" t="str">
        <f t="shared" si="22"/>
        <v xml:space="preserve"> </v>
      </c>
      <c r="X274" s="753" t="str">
        <f t="shared" si="23"/>
        <v xml:space="preserve"> </v>
      </c>
      <c r="Y274" s="753" t="str">
        <f t="shared" si="24"/>
        <v xml:space="preserve"> </v>
      </c>
    </row>
    <row r="275" spans="1:25" x14ac:dyDescent="0.25">
      <c r="A275" s="756"/>
      <c r="B275" s="746" t="s">
        <v>272</v>
      </c>
      <c r="C275" s="756"/>
      <c r="D275" s="756"/>
      <c r="E275" s="638"/>
      <c r="F275" s="756"/>
      <c r="G275" s="747"/>
      <c r="H275" s="748"/>
      <c r="I275" s="755"/>
      <c r="J275" s="756"/>
      <c r="K275" s="749"/>
      <c r="L275" s="756"/>
      <c r="M275" s="755"/>
      <c r="N275" s="750" t="str">
        <f t="shared" si="20"/>
        <v xml:space="preserve"> </v>
      </c>
      <c r="O275" s="757"/>
      <c r="P275" s="757"/>
      <c r="Q275" s="757"/>
      <c r="R275" s="757"/>
      <c r="S275" s="757"/>
      <c r="T275" s="757"/>
      <c r="U275" s="752" t="str">
        <f t="shared" si="21"/>
        <v xml:space="preserve"> </v>
      </c>
      <c r="V275" s="753" t="str">
        <f t="shared" si="22"/>
        <v xml:space="preserve"> </v>
      </c>
      <c r="W275" s="753" t="str">
        <f t="shared" si="22"/>
        <v xml:space="preserve"> </v>
      </c>
      <c r="X275" s="753" t="str">
        <f t="shared" si="23"/>
        <v xml:space="preserve"> </v>
      </c>
      <c r="Y275" s="753" t="str">
        <f t="shared" si="24"/>
        <v xml:space="preserve"> </v>
      </c>
    </row>
    <row r="276" spans="1:25" x14ac:dyDescent="0.25">
      <c r="A276" s="756"/>
      <c r="B276" s="746" t="s">
        <v>272</v>
      </c>
      <c r="C276" s="756"/>
      <c r="D276" s="756"/>
      <c r="E276" s="638"/>
      <c r="F276" s="756"/>
      <c r="G276" s="747"/>
      <c r="H276" s="748"/>
      <c r="I276" s="755"/>
      <c r="J276" s="756"/>
      <c r="K276" s="749"/>
      <c r="L276" s="756"/>
      <c r="M276" s="755"/>
      <c r="N276" s="750" t="str">
        <f t="shared" si="20"/>
        <v xml:space="preserve"> </v>
      </c>
      <c r="O276" s="757"/>
      <c r="P276" s="757"/>
      <c r="Q276" s="757"/>
      <c r="R276" s="757"/>
      <c r="S276" s="757"/>
      <c r="T276" s="757"/>
      <c r="U276" s="752" t="str">
        <f t="shared" si="21"/>
        <v xml:space="preserve"> </v>
      </c>
      <c r="V276" s="753" t="str">
        <f t="shared" si="22"/>
        <v xml:space="preserve"> </v>
      </c>
      <c r="W276" s="753" t="str">
        <f t="shared" si="22"/>
        <v xml:space="preserve"> </v>
      </c>
      <c r="X276" s="753" t="str">
        <f t="shared" si="23"/>
        <v xml:space="preserve"> </v>
      </c>
      <c r="Y276" s="753" t="str">
        <f t="shared" si="24"/>
        <v xml:space="preserve"> </v>
      </c>
    </row>
    <row r="277" spans="1:25" x14ac:dyDescent="0.25">
      <c r="A277" s="756"/>
      <c r="B277" s="746" t="s">
        <v>272</v>
      </c>
      <c r="C277" s="756"/>
      <c r="D277" s="756"/>
      <c r="E277" s="638"/>
      <c r="F277" s="756"/>
      <c r="G277" s="747"/>
      <c r="H277" s="748"/>
      <c r="I277" s="755"/>
      <c r="J277" s="756"/>
      <c r="K277" s="749"/>
      <c r="L277" s="755"/>
      <c r="M277" s="755"/>
      <c r="N277" s="750" t="str">
        <f t="shared" si="20"/>
        <v xml:space="preserve"> </v>
      </c>
      <c r="O277" s="757"/>
      <c r="P277" s="757"/>
      <c r="Q277" s="757"/>
      <c r="R277" s="757"/>
      <c r="S277" s="757"/>
      <c r="T277" s="757"/>
      <c r="U277" s="752" t="str">
        <f t="shared" si="21"/>
        <v xml:space="preserve"> </v>
      </c>
      <c r="V277" s="753" t="str">
        <f t="shared" si="22"/>
        <v xml:space="preserve"> </v>
      </c>
      <c r="W277" s="753" t="str">
        <f t="shared" si="22"/>
        <v xml:space="preserve"> </v>
      </c>
      <c r="X277" s="753" t="str">
        <f t="shared" si="23"/>
        <v xml:space="preserve"> </v>
      </c>
      <c r="Y277" s="753" t="str">
        <f t="shared" si="24"/>
        <v xml:space="preserve"> </v>
      </c>
    </row>
    <row r="278" spans="1:25" x14ac:dyDescent="0.25">
      <c r="A278" s="756"/>
      <c r="B278" s="746" t="s">
        <v>272</v>
      </c>
      <c r="C278" s="756"/>
      <c r="D278" s="756"/>
      <c r="E278" s="638"/>
      <c r="F278" s="756"/>
      <c r="G278" s="747"/>
      <c r="H278" s="748"/>
      <c r="I278" s="755"/>
      <c r="J278" s="756"/>
      <c r="K278" s="749"/>
      <c r="L278" s="756"/>
      <c r="M278" s="755"/>
      <c r="N278" s="750" t="str">
        <f t="shared" si="20"/>
        <v xml:space="preserve"> </v>
      </c>
      <c r="O278" s="757"/>
      <c r="P278" s="757"/>
      <c r="Q278" s="757"/>
      <c r="R278" s="757"/>
      <c r="S278" s="757"/>
      <c r="T278" s="757"/>
      <c r="U278" s="752" t="str">
        <f t="shared" si="21"/>
        <v xml:space="preserve"> </v>
      </c>
      <c r="V278" s="753" t="str">
        <f t="shared" si="22"/>
        <v xml:space="preserve"> </v>
      </c>
      <c r="W278" s="753" t="str">
        <f t="shared" si="22"/>
        <v xml:space="preserve"> </v>
      </c>
      <c r="X278" s="753" t="str">
        <f t="shared" si="23"/>
        <v xml:space="preserve"> </v>
      </c>
      <c r="Y278" s="753" t="str">
        <f t="shared" si="24"/>
        <v xml:space="preserve"> </v>
      </c>
    </row>
    <row r="279" spans="1:25" x14ac:dyDescent="0.25">
      <c r="A279" s="756"/>
      <c r="B279" s="746" t="s">
        <v>272</v>
      </c>
      <c r="C279" s="756"/>
      <c r="D279" s="756"/>
      <c r="E279" s="638"/>
      <c r="F279" s="756"/>
      <c r="G279" s="747"/>
      <c r="H279" s="748"/>
      <c r="I279" s="755"/>
      <c r="J279" s="756"/>
      <c r="K279" s="749"/>
      <c r="L279" s="756"/>
      <c r="M279" s="755"/>
      <c r="N279" s="750" t="str">
        <f t="shared" si="20"/>
        <v xml:space="preserve"> </v>
      </c>
      <c r="O279" s="757"/>
      <c r="P279" s="757"/>
      <c r="Q279" s="757"/>
      <c r="R279" s="757"/>
      <c r="S279" s="757"/>
      <c r="T279" s="757"/>
      <c r="U279" s="752" t="str">
        <f t="shared" si="21"/>
        <v xml:space="preserve"> </v>
      </c>
      <c r="V279" s="753" t="str">
        <f t="shared" si="22"/>
        <v xml:space="preserve"> </v>
      </c>
      <c r="W279" s="753" t="str">
        <f t="shared" si="22"/>
        <v xml:space="preserve"> </v>
      </c>
      <c r="X279" s="753" t="str">
        <f t="shared" si="23"/>
        <v xml:space="preserve"> </v>
      </c>
      <c r="Y279" s="753" t="str">
        <f t="shared" si="24"/>
        <v xml:space="preserve"> </v>
      </c>
    </row>
    <row r="280" spans="1:25" x14ac:dyDescent="0.25">
      <c r="A280" s="756"/>
      <c r="B280" s="746" t="s">
        <v>272</v>
      </c>
      <c r="C280" s="756"/>
      <c r="D280" s="756"/>
      <c r="E280" s="638"/>
      <c r="F280" s="756"/>
      <c r="G280" s="747"/>
      <c r="H280" s="748"/>
      <c r="I280" s="755"/>
      <c r="J280" s="756"/>
      <c r="K280" s="749"/>
      <c r="L280" s="755"/>
      <c r="M280" s="755"/>
      <c r="N280" s="750" t="str">
        <f t="shared" si="20"/>
        <v xml:space="preserve"> </v>
      </c>
      <c r="O280" s="757"/>
      <c r="P280" s="757"/>
      <c r="Q280" s="757"/>
      <c r="R280" s="757"/>
      <c r="S280" s="757"/>
      <c r="T280" s="757"/>
      <c r="U280" s="752" t="str">
        <f t="shared" si="21"/>
        <v xml:space="preserve"> </v>
      </c>
      <c r="V280" s="753" t="str">
        <f t="shared" si="22"/>
        <v xml:space="preserve"> </v>
      </c>
      <c r="W280" s="753" t="str">
        <f t="shared" si="22"/>
        <v xml:space="preserve"> </v>
      </c>
      <c r="X280" s="753" t="str">
        <f t="shared" si="23"/>
        <v xml:space="preserve"> </v>
      </c>
      <c r="Y280" s="753" t="str">
        <f t="shared" si="24"/>
        <v xml:space="preserve"> </v>
      </c>
    </row>
    <row r="281" spans="1:25" x14ac:dyDescent="0.25">
      <c r="A281" s="756"/>
      <c r="B281" s="746" t="s">
        <v>272</v>
      </c>
      <c r="C281" s="756"/>
      <c r="D281" s="756"/>
      <c r="E281" s="638"/>
      <c r="F281" s="756"/>
      <c r="G281" s="747"/>
      <c r="H281" s="748"/>
      <c r="I281" s="755"/>
      <c r="J281" s="756"/>
      <c r="K281" s="749"/>
      <c r="L281" s="756"/>
      <c r="M281" s="755"/>
      <c r="N281" s="750" t="str">
        <f t="shared" si="20"/>
        <v xml:space="preserve"> </v>
      </c>
      <c r="O281" s="757"/>
      <c r="P281" s="757"/>
      <c r="Q281" s="757"/>
      <c r="R281" s="757"/>
      <c r="S281" s="757"/>
      <c r="T281" s="757"/>
      <c r="U281" s="752" t="str">
        <f t="shared" si="21"/>
        <v xml:space="preserve"> </v>
      </c>
      <c r="V281" s="753" t="str">
        <f t="shared" si="22"/>
        <v xml:space="preserve"> </v>
      </c>
      <c r="W281" s="753" t="str">
        <f t="shared" si="22"/>
        <v xml:space="preserve"> </v>
      </c>
      <c r="X281" s="753" t="str">
        <f t="shared" si="23"/>
        <v xml:space="preserve"> </v>
      </c>
      <c r="Y281" s="753" t="str">
        <f t="shared" si="24"/>
        <v xml:space="preserve"> </v>
      </c>
    </row>
    <row r="282" spans="1:25" x14ac:dyDescent="0.25">
      <c r="A282" s="756"/>
      <c r="B282" s="746" t="s">
        <v>272</v>
      </c>
      <c r="C282" s="756"/>
      <c r="D282" s="756"/>
      <c r="E282" s="638"/>
      <c r="F282" s="756"/>
      <c r="G282" s="747"/>
      <c r="H282" s="748"/>
      <c r="I282" s="755"/>
      <c r="J282" s="756"/>
      <c r="K282" s="749"/>
      <c r="L282" s="756"/>
      <c r="M282" s="755"/>
      <c r="N282" s="750" t="str">
        <f t="shared" si="20"/>
        <v xml:space="preserve"> </v>
      </c>
      <c r="O282" s="757"/>
      <c r="P282" s="757"/>
      <c r="Q282" s="757"/>
      <c r="R282" s="757"/>
      <c r="S282" s="757"/>
      <c r="T282" s="757"/>
      <c r="U282" s="752" t="str">
        <f t="shared" si="21"/>
        <v xml:space="preserve"> </v>
      </c>
      <c r="V282" s="753" t="str">
        <f t="shared" si="22"/>
        <v xml:space="preserve"> </v>
      </c>
      <c r="W282" s="753" t="str">
        <f t="shared" si="22"/>
        <v xml:space="preserve"> </v>
      </c>
      <c r="X282" s="753" t="str">
        <f t="shared" si="23"/>
        <v xml:space="preserve"> </v>
      </c>
      <c r="Y282" s="753" t="str">
        <f t="shared" si="24"/>
        <v xml:space="preserve"> </v>
      </c>
    </row>
    <row r="283" spans="1:25" x14ac:dyDescent="0.25">
      <c r="A283" s="756"/>
      <c r="B283" s="746" t="s">
        <v>272</v>
      </c>
      <c r="C283" s="756"/>
      <c r="D283" s="756"/>
      <c r="E283" s="638"/>
      <c r="F283" s="756"/>
      <c r="G283" s="747"/>
      <c r="H283" s="748"/>
      <c r="I283" s="755"/>
      <c r="J283" s="756"/>
      <c r="K283" s="749"/>
      <c r="L283" s="755"/>
      <c r="M283" s="755"/>
      <c r="N283" s="750" t="str">
        <f t="shared" si="20"/>
        <v xml:space="preserve"> </v>
      </c>
      <c r="O283" s="757"/>
      <c r="P283" s="757"/>
      <c r="Q283" s="757"/>
      <c r="R283" s="757"/>
      <c r="S283" s="757"/>
      <c r="T283" s="757"/>
      <c r="U283" s="752" t="str">
        <f t="shared" si="21"/>
        <v xml:space="preserve"> </v>
      </c>
      <c r="V283" s="753" t="str">
        <f t="shared" si="22"/>
        <v xml:space="preserve"> </v>
      </c>
      <c r="W283" s="753" t="str">
        <f t="shared" si="22"/>
        <v xml:space="preserve"> </v>
      </c>
      <c r="X283" s="753" t="str">
        <f t="shared" si="23"/>
        <v xml:space="preserve"> </v>
      </c>
      <c r="Y283" s="753" t="str">
        <f t="shared" si="24"/>
        <v xml:space="preserve"> </v>
      </c>
    </row>
    <row r="284" spans="1:25" x14ac:dyDescent="0.25">
      <c r="A284" s="756"/>
      <c r="B284" s="746" t="s">
        <v>272</v>
      </c>
      <c r="C284" s="756"/>
      <c r="D284" s="756"/>
      <c r="E284" s="638"/>
      <c r="F284" s="756"/>
      <c r="G284" s="747"/>
      <c r="H284" s="748"/>
      <c r="I284" s="755"/>
      <c r="J284" s="756"/>
      <c r="K284" s="749"/>
      <c r="L284" s="756"/>
      <c r="M284" s="755"/>
      <c r="N284" s="750" t="str">
        <f t="shared" si="20"/>
        <v xml:space="preserve"> </v>
      </c>
      <c r="O284" s="757"/>
      <c r="P284" s="757"/>
      <c r="Q284" s="757"/>
      <c r="R284" s="757"/>
      <c r="S284" s="757"/>
      <c r="T284" s="757"/>
      <c r="U284" s="752" t="str">
        <f t="shared" si="21"/>
        <v xml:space="preserve"> </v>
      </c>
      <c r="V284" s="753" t="str">
        <f t="shared" si="22"/>
        <v xml:space="preserve"> </v>
      </c>
      <c r="W284" s="753" t="str">
        <f t="shared" si="22"/>
        <v xml:space="preserve"> </v>
      </c>
      <c r="X284" s="753" t="str">
        <f t="shared" si="23"/>
        <v xml:space="preserve"> </v>
      </c>
      <c r="Y284" s="753" t="str">
        <f t="shared" si="24"/>
        <v xml:space="preserve"> </v>
      </c>
    </row>
    <row r="285" spans="1:25" x14ac:dyDescent="0.25">
      <c r="A285" s="756"/>
      <c r="B285" s="746" t="s">
        <v>272</v>
      </c>
      <c r="C285" s="756"/>
      <c r="D285" s="756"/>
      <c r="E285" s="638"/>
      <c r="F285" s="756"/>
      <c r="G285" s="747"/>
      <c r="H285" s="748"/>
      <c r="I285" s="755"/>
      <c r="J285" s="756"/>
      <c r="K285" s="749"/>
      <c r="L285" s="756"/>
      <c r="M285" s="755"/>
      <c r="N285" s="750" t="str">
        <f t="shared" si="20"/>
        <v xml:space="preserve"> </v>
      </c>
      <c r="O285" s="757"/>
      <c r="P285" s="757"/>
      <c r="Q285" s="757"/>
      <c r="R285" s="757"/>
      <c r="S285" s="757"/>
      <c r="T285" s="757"/>
      <c r="U285" s="752" t="str">
        <f t="shared" si="21"/>
        <v xml:space="preserve"> </v>
      </c>
      <c r="V285" s="753" t="str">
        <f t="shared" si="22"/>
        <v xml:space="preserve"> </v>
      </c>
      <c r="W285" s="753" t="str">
        <f t="shared" si="22"/>
        <v xml:space="preserve"> </v>
      </c>
      <c r="X285" s="753" t="str">
        <f t="shared" si="23"/>
        <v xml:space="preserve"> </v>
      </c>
      <c r="Y285" s="753" t="str">
        <f t="shared" si="24"/>
        <v xml:space="preserve"> </v>
      </c>
    </row>
    <row r="286" spans="1:25" x14ac:dyDescent="0.25">
      <c r="A286" s="756"/>
      <c r="B286" s="746" t="s">
        <v>272</v>
      </c>
      <c r="C286" s="756"/>
      <c r="D286" s="756"/>
      <c r="E286" s="638"/>
      <c r="F286" s="756"/>
      <c r="G286" s="747"/>
      <c r="H286" s="748"/>
      <c r="I286" s="755"/>
      <c r="J286" s="756"/>
      <c r="K286" s="749"/>
      <c r="L286" s="755"/>
      <c r="M286" s="755"/>
      <c r="N286" s="750" t="str">
        <f t="shared" si="20"/>
        <v xml:space="preserve"> </v>
      </c>
      <c r="O286" s="757"/>
      <c r="P286" s="757"/>
      <c r="Q286" s="757"/>
      <c r="R286" s="757"/>
      <c r="S286" s="757"/>
      <c r="T286" s="757"/>
      <c r="U286" s="752" t="str">
        <f t="shared" si="21"/>
        <v xml:space="preserve"> </v>
      </c>
      <c r="V286" s="753" t="str">
        <f t="shared" si="22"/>
        <v xml:space="preserve"> </v>
      </c>
      <c r="W286" s="753" t="str">
        <f t="shared" si="22"/>
        <v xml:space="preserve"> </v>
      </c>
      <c r="X286" s="753" t="str">
        <f t="shared" si="23"/>
        <v xml:space="preserve"> </v>
      </c>
      <c r="Y286" s="753" t="str">
        <f t="shared" si="24"/>
        <v xml:space="preserve"> </v>
      </c>
    </row>
    <row r="287" spans="1:25" x14ac:dyDescent="0.25">
      <c r="A287" s="756"/>
      <c r="B287" s="746" t="s">
        <v>272</v>
      </c>
      <c r="C287" s="756"/>
      <c r="D287" s="756"/>
      <c r="E287" s="638"/>
      <c r="F287" s="756"/>
      <c r="G287" s="747"/>
      <c r="H287" s="748"/>
      <c r="I287" s="755"/>
      <c r="J287" s="756"/>
      <c r="K287" s="749"/>
      <c r="L287" s="756"/>
      <c r="M287" s="755"/>
      <c r="N287" s="750" t="str">
        <f t="shared" si="20"/>
        <v xml:space="preserve"> </v>
      </c>
      <c r="O287" s="757"/>
      <c r="P287" s="757"/>
      <c r="Q287" s="757"/>
      <c r="R287" s="757"/>
      <c r="S287" s="757"/>
      <c r="T287" s="757"/>
      <c r="U287" s="752" t="str">
        <f t="shared" si="21"/>
        <v xml:space="preserve"> </v>
      </c>
      <c r="V287" s="753" t="str">
        <f t="shared" si="22"/>
        <v xml:space="preserve"> </v>
      </c>
      <c r="W287" s="753" t="str">
        <f t="shared" si="22"/>
        <v xml:space="preserve"> </v>
      </c>
      <c r="X287" s="753" t="str">
        <f t="shared" si="23"/>
        <v xml:space="preserve"> </v>
      </c>
      <c r="Y287" s="753" t="str">
        <f t="shared" si="24"/>
        <v xml:space="preserve"> </v>
      </c>
    </row>
    <row r="288" spans="1:25" x14ac:dyDescent="0.25">
      <c r="A288" s="756"/>
      <c r="B288" s="746" t="s">
        <v>272</v>
      </c>
      <c r="C288" s="756"/>
      <c r="D288" s="756"/>
      <c r="E288" s="638"/>
      <c r="F288" s="756"/>
      <c r="G288" s="747"/>
      <c r="H288" s="748"/>
      <c r="I288" s="755"/>
      <c r="J288" s="756"/>
      <c r="K288" s="749"/>
      <c r="L288" s="756"/>
      <c r="M288" s="755"/>
      <c r="N288" s="750" t="str">
        <f t="shared" si="20"/>
        <v xml:space="preserve"> </v>
      </c>
      <c r="O288" s="757"/>
      <c r="P288" s="757"/>
      <c r="Q288" s="757"/>
      <c r="R288" s="757"/>
      <c r="S288" s="757"/>
      <c r="T288" s="757"/>
      <c r="U288" s="752" t="str">
        <f t="shared" si="21"/>
        <v xml:space="preserve"> </v>
      </c>
      <c r="V288" s="753" t="str">
        <f t="shared" si="22"/>
        <v xml:space="preserve"> </v>
      </c>
      <c r="W288" s="753" t="str">
        <f t="shared" si="22"/>
        <v xml:space="preserve"> </v>
      </c>
      <c r="X288" s="753" t="str">
        <f t="shared" si="23"/>
        <v xml:space="preserve"> </v>
      </c>
      <c r="Y288" s="753" t="str">
        <f t="shared" si="24"/>
        <v xml:space="preserve"> </v>
      </c>
    </row>
    <row r="289" spans="1:25" x14ac:dyDescent="0.25">
      <c r="A289" s="756"/>
      <c r="B289" s="746" t="s">
        <v>272</v>
      </c>
      <c r="C289" s="756"/>
      <c r="D289" s="756"/>
      <c r="E289" s="638"/>
      <c r="F289" s="756"/>
      <c r="G289" s="747"/>
      <c r="H289" s="748"/>
      <c r="I289" s="755"/>
      <c r="J289" s="756"/>
      <c r="K289" s="749"/>
      <c r="L289" s="755"/>
      <c r="M289" s="755"/>
      <c r="N289" s="750" t="str">
        <f t="shared" si="20"/>
        <v xml:space="preserve"> </v>
      </c>
      <c r="O289" s="757"/>
      <c r="P289" s="757"/>
      <c r="Q289" s="757"/>
      <c r="R289" s="757"/>
      <c r="S289" s="757"/>
      <c r="T289" s="757"/>
      <c r="U289" s="752" t="str">
        <f t="shared" si="21"/>
        <v xml:space="preserve"> </v>
      </c>
      <c r="V289" s="753" t="str">
        <f t="shared" si="22"/>
        <v xml:space="preserve"> </v>
      </c>
      <c r="W289" s="753" t="str">
        <f t="shared" si="22"/>
        <v xml:space="preserve"> </v>
      </c>
      <c r="X289" s="753" t="str">
        <f t="shared" si="23"/>
        <v xml:space="preserve"> </v>
      </c>
      <c r="Y289" s="753" t="str">
        <f t="shared" si="24"/>
        <v xml:space="preserve"> </v>
      </c>
    </row>
    <row r="290" spans="1:25" x14ac:dyDescent="0.25">
      <c r="A290" s="756"/>
      <c r="B290" s="746" t="s">
        <v>272</v>
      </c>
      <c r="C290" s="756"/>
      <c r="D290" s="756"/>
      <c r="E290" s="638"/>
      <c r="F290" s="756"/>
      <c r="G290" s="747"/>
      <c r="H290" s="748"/>
      <c r="I290" s="755"/>
      <c r="J290" s="756"/>
      <c r="K290" s="749"/>
      <c r="L290" s="756"/>
      <c r="M290" s="755"/>
      <c r="N290" s="750" t="str">
        <f t="shared" si="20"/>
        <v xml:space="preserve"> </v>
      </c>
      <c r="O290" s="757"/>
      <c r="P290" s="757"/>
      <c r="Q290" s="757"/>
      <c r="R290" s="757"/>
      <c r="S290" s="757"/>
      <c r="T290" s="757"/>
      <c r="U290" s="752" t="str">
        <f t="shared" si="21"/>
        <v xml:space="preserve"> </v>
      </c>
      <c r="V290" s="753" t="str">
        <f t="shared" si="22"/>
        <v xml:space="preserve"> </v>
      </c>
      <c r="W290" s="753" t="str">
        <f t="shared" si="22"/>
        <v xml:space="preserve"> </v>
      </c>
      <c r="X290" s="753" t="str">
        <f t="shared" si="23"/>
        <v xml:space="preserve"> </v>
      </c>
      <c r="Y290" s="753" t="str">
        <f t="shared" si="24"/>
        <v xml:space="preserve"> </v>
      </c>
    </row>
    <row r="291" spans="1:25" x14ac:dyDescent="0.25">
      <c r="A291" s="756"/>
      <c r="B291" s="746" t="s">
        <v>272</v>
      </c>
      <c r="C291" s="756"/>
      <c r="D291" s="756"/>
      <c r="E291" s="638"/>
      <c r="F291" s="756"/>
      <c r="G291" s="747"/>
      <c r="H291" s="748"/>
      <c r="I291" s="755"/>
      <c r="J291" s="756"/>
      <c r="K291" s="749"/>
      <c r="L291" s="756"/>
      <c r="M291" s="755"/>
      <c r="N291" s="750" t="str">
        <f t="shared" si="20"/>
        <v xml:space="preserve"> </v>
      </c>
      <c r="O291" s="757"/>
      <c r="P291" s="757"/>
      <c r="Q291" s="757"/>
      <c r="R291" s="757"/>
      <c r="S291" s="757"/>
      <c r="T291" s="757"/>
      <c r="U291" s="752" t="str">
        <f t="shared" si="21"/>
        <v xml:space="preserve"> </v>
      </c>
      <c r="V291" s="753" t="str">
        <f t="shared" si="22"/>
        <v xml:space="preserve"> </v>
      </c>
      <c r="W291" s="753" t="str">
        <f t="shared" si="22"/>
        <v xml:space="preserve"> </v>
      </c>
      <c r="X291" s="753" t="str">
        <f t="shared" si="23"/>
        <v xml:space="preserve"> </v>
      </c>
      <c r="Y291" s="753" t="str">
        <f t="shared" si="24"/>
        <v xml:space="preserve"> </v>
      </c>
    </row>
    <row r="292" spans="1:25" x14ac:dyDescent="0.25">
      <c r="A292" s="756"/>
      <c r="B292" s="746" t="s">
        <v>272</v>
      </c>
      <c r="C292" s="756"/>
      <c r="D292" s="756"/>
      <c r="E292" s="638"/>
      <c r="F292" s="756"/>
      <c r="G292" s="747"/>
      <c r="H292" s="748"/>
      <c r="I292" s="755"/>
      <c r="J292" s="756"/>
      <c r="K292" s="749"/>
      <c r="L292" s="755"/>
      <c r="M292" s="755"/>
      <c r="N292" s="750" t="str">
        <f t="shared" si="20"/>
        <v xml:space="preserve"> </v>
      </c>
      <c r="O292" s="757"/>
      <c r="P292" s="757"/>
      <c r="Q292" s="757"/>
      <c r="R292" s="757"/>
      <c r="S292" s="757"/>
      <c r="T292" s="757"/>
      <c r="U292" s="752" t="str">
        <f t="shared" si="21"/>
        <v xml:space="preserve"> </v>
      </c>
      <c r="V292" s="753" t="str">
        <f t="shared" si="22"/>
        <v xml:space="preserve"> </v>
      </c>
      <c r="W292" s="753" t="str">
        <f t="shared" si="22"/>
        <v xml:space="preserve"> </v>
      </c>
      <c r="X292" s="753" t="str">
        <f t="shared" si="23"/>
        <v xml:space="preserve"> </v>
      </c>
      <c r="Y292" s="753" t="str">
        <f t="shared" si="24"/>
        <v xml:space="preserve"> </v>
      </c>
    </row>
    <row r="293" spans="1:25" x14ac:dyDescent="0.25">
      <c r="A293" s="756"/>
      <c r="B293" s="746" t="s">
        <v>272</v>
      </c>
      <c r="C293" s="756"/>
      <c r="D293" s="756"/>
      <c r="E293" s="638"/>
      <c r="F293" s="756"/>
      <c r="G293" s="747"/>
      <c r="H293" s="748"/>
      <c r="I293" s="755"/>
      <c r="J293" s="756"/>
      <c r="K293" s="749"/>
      <c r="L293" s="756"/>
      <c r="M293" s="755"/>
      <c r="N293" s="750" t="str">
        <f t="shared" si="20"/>
        <v xml:space="preserve"> </v>
      </c>
      <c r="O293" s="757"/>
      <c r="P293" s="757"/>
      <c r="Q293" s="757"/>
      <c r="R293" s="757"/>
      <c r="S293" s="757"/>
      <c r="T293" s="757"/>
      <c r="U293" s="752" t="str">
        <f t="shared" si="21"/>
        <v xml:space="preserve"> </v>
      </c>
      <c r="V293" s="753" t="str">
        <f t="shared" si="22"/>
        <v xml:space="preserve"> </v>
      </c>
      <c r="W293" s="753" t="str">
        <f t="shared" si="22"/>
        <v xml:space="preserve"> </v>
      </c>
      <c r="X293" s="753" t="str">
        <f t="shared" si="23"/>
        <v xml:space="preserve"> </v>
      </c>
      <c r="Y293" s="753" t="str">
        <f t="shared" si="24"/>
        <v xml:space="preserve"> </v>
      </c>
    </row>
    <row r="294" spans="1:25" x14ac:dyDescent="0.25">
      <c r="A294" s="756"/>
      <c r="B294" s="746" t="s">
        <v>272</v>
      </c>
      <c r="C294" s="756"/>
      <c r="D294" s="756"/>
      <c r="E294" s="638"/>
      <c r="F294" s="756"/>
      <c r="G294" s="747"/>
      <c r="H294" s="748"/>
      <c r="I294" s="755"/>
      <c r="J294" s="756"/>
      <c r="K294" s="749"/>
      <c r="L294" s="756"/>
      <c r="M294" s="755"/>
      <c r="N294" s="750" t="str">
        <f t="shared" si="20"/>
        <v xml:space="preserve"> </v>
      </c>
      <c r="O294" s="757"/>
      <c r="P294" s="757"/>
      <c r="Q294" s="757"/>
      <c r="R294" s="757"/>
      <c r="S294" s="757"/>
      <c r="T294" s="757"/>
      <c r="U294" s="752" t="str">
        <f t="shared" si="21"/>
        <v xml:space="preserve"> </v>
      </c>
      <c r="V294" s="753" t="str">
        <f t="shared" si="22"/>
        <v xml:space="preserve"> </v>
      </c>
      <c r="W294" s="753" t="str">
        <f t="shared" si="22"/>
        <v xml:space="preserve"> </v>
      </c>
      <c r="X294" s="753" t="str">
        <f t="shared" si="23"/>
        <v xml:space="preserve"> </v>
      </c>
      <c r="Y294" s="753" t="str">
        <f t="shared" si="24"/>
        <v xml:space="preserve"> </v>
      </c>
    </row>
    <row r="295" spans="1:25" x14ac:dyDescent="0.25">
      <c r="A295" s="756"/>
      <c r="B295" s="746" t="s">
        <v>272</v>
      </c>
      <c r="C295" s="756"/>
      <c r="D295" s="756"/>
      <c r="E295" s="638"/>
      <c r="F295" s="756"/>
      <c r="G295" s="747"/>
      <c r="H295" s="748"/>
      <c r="I295" s="755"/>
      <c r="J295" s="756"/>
      <c r="K295" s="749"/>
      <c r="L295" s="755"/>
      <c r="M295" s="755"/>
      <c r="N295" s="750" t="str">
        <f t="shared" si="20"/>
        <v xml:space="preserve"> </v>
      </c>
      <c r="O295" s="757"/>
      <c r="P295" s="757"/>
      <c r="Q295" s="757"/>
      <c r="R295" s="757"/>
      <c r="S295" s="757"/>
      <c r="T295" s="757"/>
      <c r="U295" s="752" t="str">
        <f t="shared" si="21"/>
        <v xml:space="preserve"> </v>
      </c>
      <c r="V295" s="753" t="str">
        <f t="shared" si="22"/>
        <v xml:space="preserve"> </v>
      </c>
      <c r="W295" s="753" t="str">
        <f t="shared" si="22"/>
        <v xml:space="preserve"> </v>
      </c>
      <c r="X295" s="753" t="str">
        <f t="shared" si="23"/>
        <v xml:space="preserve"> </v>
      </c>
      <c r="Y295" s="753" t="str">
        <f t="shared" si="24"/>
        <v xml:space="preserve"> </v>
      </c>
    </row>
    <row r="296" spans="1:25" x14ac:dyDescent="0.25">
      <c r="A296" s="756"/>
      <c r="B296" s="746" t="s">
        <v>272</v>
      </c>
      <c r="C296" s="756"/>
      <c r="D296" s="756"/>
      <c r="E296" s="638"/>
      <c r="F296" s="756"/>
      <c r="G296" s="747"/>
      <c r="H296" s="748"/>
      <c r="I296" s="755"/>
      <c r="J296" s="756"/>
      <c r="K296" s="749"/>
      <c r="L296" s="756"/>
      <c r="M296" s="755"/>
      <c r="N296" s="750" t="str">
        <f t="shared" si="20"/>
        <v xml:space="preserve"> </v>
      </c>
      <c r="O296" s="757"/>
      <c r="P296" s="757"/>
      <c r="Q296" s="757"/>
      <c r="R296" s="757"/>
      <c r="S296" s="757"/>
      <c r="T296" s="757"/>
      <c r="U296" s="752" t="str">
        <f t="shared" si="21"/>
        <v xml:space="preserve"> </v>
      </c>
      <c r="V296" s="753" t="str">
        <f t="shared" si="22"/>
        <v xml:space="preserve"> </v>
      </c>
      <c r="W296" s="753" t="str">
        <f t="shared" si="22"/>
        <v xml:space="preserve"> </v>
      </c>
      <c r="X296" s="753" t="str">
        <f t="shared" si="23"/>
        <v xml:space="preserve"> </v>
      </c>
      <c r="Y296" s="753" t="str">
        <f t="shared" si="24"/>
        <v xml:space="preserve"> </v>
      </c>
    </row>
    <row r="297" spans="1:25" x14ac:dyDescent="0.25">
      <c r="A297" s="756"/>
      <c r="B297" s="746" t="s">
        <v>272</v>
      </c>
      <c r="C297" s="756"/>
      <c r="D297" s="756"/>
      <c r="E297" s="638"/>
      <c r="F297" s="756"/>
      <c r="G297" s="747"/>
      <c r="H297" s="748"/>
      <c r="I297" s="755"/>
      <c r="J297" s="756"/>
      <c r="K297" s="749"/>
      <c r="L297" s="756"/>
      <c r="M297" s="755"/>
      <c r="N297" s="750" t="str">
        <f t="shared" si="20"/>
        <v xml:space="preserve"> </v>
      </c>
      <c r="O297" s="757"/>
      <c r="P297" s="757"/>
      <c r="Q297" s="757"/>
      <c r="R297" s="757"/>
      <c r="S297" s="757"/>
      <c r="T297" s="757"/>
      <c r="U297" s="752" t="str">
        <f t="shared" si="21"/>
        <v xml:space="preserve"> </v>
      </c>
      <c r="V297" s="753" t="str">
        <f t="shared" si="22"/>
        <v xml:space="preserve"> </v>
      </c>
      <c r="W297" s="753" t="str">
        <f t="shared" si="22"/>
        <v xml:space="preserve"> </v>
      </c>
      <c r="X297" s="753" t="str">
        <f t="shared" si="23"/>
        <v xml:space="preserve"> </v>
      </c>
      <c r="Y297" s="753" t="str">
        <f t="shared" si="24"/>
        <v xml:space="preserve"> </v>
      </c>
    </row>
    <row r="298" spans="1:25" x14ac:dyDescent="0.25">
      <c r="A298" s="756"/>
      <c r="B298" s="746" t="s">
        <v>272</v>
      </c>
      <c r="C298" s="756"/>
      <c r="D298" s="756"/>
      <c r="E298" s="638"/>
      <c r="F298" s="756"/>
      <c r="G298" s="747"/>
      <c r="H298" s="748"/>
      <c r="I298" s="755"/>
      <c r="J298" s="756"/>
      <c r="K298" s="749"/>
      <c r="L298" s="755"/>
      <c r="M298" s="755"/>
      <c r="N298" s="750" t="str">
        <f t="shared" si="20"/>
        <v xml:space="preserve"> </v>
      </c>
      <c r="O298" s="757"/>
      <c r="P298" s="757"/>
      <c r="Q298" s="757"/>
      <c r="R298" s="757"/>
      <c r="S298" s="757"/>
      <c r="T298" s="757"/>
      <c r="U298" s="752" t="str">
        <f t="shared" si="21"/>
        <v xml:space="preserve"> </v>
      </c>
      <c r="V298" s="753" t="str">
        <f t="shared" si="22"/>
        <v xml:space="preserve"> </v>
      </c>
      <c r="W298" s="753" t="str">
        <f t="shared" si="22"/>
        <v xml:space="preserve"> </v>
      </c>
      <c r="X298" s="753" t="str">
        <f t="shared" si="23"/>
        <v xml:space="preserve"> </v>
      </c>
      <c r="Y298" s="753" t="str">
        <f t="shared" si="24"/>
        <v xml:space="preserve"> </v>
      </c>
    </row>
    <row r="299" spans="1:25" x14ac:dyDescent="0.25">
      <c r="A299" s="756"/>
      <c r="B299" s="746" t="s">
        <v>272</v>
      </c>
      <c r="C299" s="756"/>
      <c r="D299" s="756"/>
      <c r="E299" s="638"/>
      <c r="F299" s="756"/>
      <c r="G299" s="747"/>
      <c r="H299" s="748"/>
      <c r="I299" s="755"/>
      <c r="J299" s="756"/>
      <c r="K299" s="749"/>
      <c r="L299" s="756"/>
      <c r="M299" s="755"/>
      <c r="N299" s="750" t="str">
        <f t="shared" si="20"/>
        <v xml:space="preserve"> </v>
      </c>
      <c r="O299" s="757"/>
      <c r="P299" s="757"/>
      <c r="Q299" s="757"/>
      <c r="R299" s="757"/>
      <c r="S299" s="757"/>
      <c r="T299" s="757"/>
      <c r="U299" s="752" t="str">
        <f t="shared" si="21"/>
        <v xml:space="preserve"> </v>
      </c>
      <c r="V299" s="753" t="str">
        <f t="shared" si="22"/>
        <v xml:space="preserve"> </v>
      </c>
      <c r="W299" s="753" t="str">
        <f t="shared" si="22"/>
        <v xml:space="preserve"> </v>
      </c>
      <c r="X299" s="753" t="str">
        <f t="shared" si="23"/>
        <v xml:space="preserve"> </v>
      </c>
      <c r="Y299" s="753" t="str">
        <f t="shared" si="24"/>
        <v xml:space="preserve"> </v>
      </c>
    </row>
    <row r="300" spans="1:25" x14ac:dyDescent="0.25">
      <c r="A300" s="756"/>
      <c r="B300" s="746" t="s">
        <v>272</v>
      </c>
      <c r="C300" s="756"/>
      <c r="D300" s="756"/>
      <c r="E300" s="638"/>
      <c r="F300" s="756"/>
      <c r="G300" s="747"/>
      <c r="H300" s="748"/>
      <c r="I300" s="755"/>
      <c r="J300" s="756"/>
      <c r="K300" s="749"/>
      <c r="L300" s="756"/>
      <c r="M300" s="755"/>
      <c r="N300" s="750" t="str">
        <f t="shared" si="20"/>
        <v xml:space="preserve"> </v>
      </c>
      <c r="O300" s="757"/>
      <c r="P300" s="757"/>
      <c r="Q300" s="757"/>
      <c r="R300" s="757"/>
      <c r="S300" s="757"/>
      <c r="T300" s="757"/>
      <c r="U300" s="752" t="str">
        <f t="shared" si="21"/>
        <v xml:space="preserve"> </v>
      </c>
      <c r="V300" s="753" t="str">
        <f t="shared" si="22"/>
        <v xml:space="preserve"> </v>
      </c>
      <c r="W300" s="753" t="str">
        <f t="shared" si="22"/>
        <v xml:space="preserve"> </v>
      </c>
      <c r="X300" s="753" t="str">
        <f t="shared" si="23"/>
        <v xml:space="preserve"> </v>
      </c>
      <c r="Y300" s="753" t="str">
        <f t="shared" si="24"/>
        <v xml:space="preserve"> </v>
      </c>
    </row>
    <row r="301" spans="1:25" x14ac:dyDescent="0.25">
      <c r="A301" s="756"/>
      <c r="B301" s="746" t="s">
        <v>272</v>
      </c>
      <c r="C301" s="756"/>
      <c r="D301" s="756"/>
      <c r="E301" s="638"/>
      <c r="F301" s="756"/>
      <c r="G301" s="747"/>
      <c r="H301" s="748"/>
      <c r="I301" s="755"/>
      <c r="J301" s="756"/>
      <c r="K301" s="749"/>
      <c r="L301" s="755"/>
      <c r="M301" s="755"/>
      <c r="N301" s="750" t="str">
        <f t="shared" si="20"/>
        <v xml:space="preserve"> </v>
      </c>
      <c r="O301" s="757"/>
      <c r="P301" s="757"/>
      <c r="Q301" s="757"/>
      <c r="R301" s="757"/>
      <c r="S301" s="757"/>
      <c r="T301" s="757"/>
      <c r="U301" s="752" t="str">
        <f t="shared" si="21"/>
        <v xml:space="preserve"> </v>
      </c>
      <c r="V301" s="753" t="str">
        <f t="shared" si="22"/>
        <v xml:space="preserve"> </v>
      </c>
      <c r="W301" s="753" t="str">
        <f t="shared" si="22"/>
        <v xml:space="preserve"> </v>
      </c>
      <c r="X301" s="753" t="str">
        <f t="shared" si="23"/>
        <v xml:space="preserve"> </v>
      </c>
      <c r="Y301" s="753" t="str">
        <f t="shared" si="24"/>
        <v xml:space="preserve"> </v>
      </c>
    </row>
    <row r="302" spans="1:25" x14ac:dyDescent="0.25">
      <c r="A302" s="756"/>
      <c r="B302" s="746" t="s">
        <v>272</v>
      </c>
      <c r="C302" s="756"/>
      <c r="D302" s="756"/>
      <c r="E302" s="638"/>
      <c r="F302" s="756"/>
      <c r="G302" s="747"/>
      <c r="H302" s="748"/>
      <c r="I302" s="755"/>
      <c r="J302" s="756"/>
      <c r="K302" s="749"/>
      <c r="L302" s="756"/>
      <c r="M302" s="755"/>
      <c r="N302" s="750" t="str">
        <f t="shared" si="20"/>
        <v xml:space="preserve"> </v>
      </c>
      <c r="O302" s="757"/>
      <c r="P302" s="757"/>
      <c r="Q302" s="757"/>
      <c r="R302" s="757"/>
      <c r="S302" s="757"/>
      <c r="T302" s="757"/>
      <c r="U302" s="752" t="str">
        <f t="shared" si="21"/>
        <v xml:space="preserve"> </v>
      </c>
      <c r="V302" s="753" t="str">
        <f t="shared" si="22"/>
        <v xml:space="preserve"> </v>
      </c>
      <c r="W302" s="753" t="str">
        <f t="shared" si="22"/>
        <v xml:space="preserve"> </v>
      </c>
      <c r="X302" s="753" t="str">
        <f t="shared" si="23"/>
        <v xml:space="preserve"> </v>
      </c>
      <c r="Y302" s="753" t="str">
        <f t="shared" si="24"/>
        <v xml:space="preserve"> </v>
      </c>
    </row>
    <row r="303" spans="1:25" x14ac:dyDescent="0.25">
      <c r="A303" s="756"/>
      <c r="B303" s="746" t="s">
        <v>272</v>
      </c>
      <c r="C303" s="756"/>
      <c r="D303" s="756"/>
      <c r="E303" s="638"/>
      <c r="F303" s="756"/>
      <c r="G303" s="747"/>
      <c r="H303" s="748"/>
      <c r="I303" s="755"/>
      <c r="J303" s="756"/>
      <c r="K303" s="749"/>
      <c r="L303" s="756"/>
      <c r="M303" s="755"/>
      <c r="N303" s="750" t="str">
        <f t="shared" si="20"/>
        <v xml:space="preserve"> </v>
      </c>
      <c r="O303" s="757"/>
      <c r="P303" s="757"/>
      <c r="Q303" s="757"/>
      <c r="R303" s="757"/>
      <c r="S303" s="757"/>
      <c r="T303" s="757"/>
      <c r="U303" s="752" t="str">
        <f t="shared" si="21"/>
        <v xml:space="preserve"> </v>
      </c>
      <c r="V303" s="753" t="str">
        <f t="shared" si="22"/>
        <v xml:space="preserve"> </v>
      </c>
      <c r="W303" s="753" t="str">
        <f t="shared" si="22"/>
        <v xml:space="preserve"> </v>
      </c>
      <c r="X303" s="753" t="str">
        <f t="shared" si="23"/>
        <v xml:space="preserve"> </v>
      </c>
      <c r="Y303" s="753" t="str">
        <f t="shared" si="24"/>
        <v xml:space="preserve"> </v>
      </c>
    </row>
    <row r="304" spans="1:25" x14ac:dyDescent="0.25">
      <c r="A304" s="756"/>
      <c r="B304" s="746" t="s">
        <v>272</v>
      </c>
      <c r="C304" s="756"/>
      <c r="D304" s="756"/>
      <c r="E304" s="638"/>
      <c r="F304" s="756"/>
      <c r="G304" s="747"/>
      <c r="H304" s="748"/>
      <c r="I304" s="755"/>
      <c r="J304" s="756"/>
      <c r="K304" s="749"/>
      <c r="L304" s="755"/>
      <c r="M304" s="755"/>
      <c r="N304" s="750" t="str">
        <f t="shared" si="20"/>
        <v xml:space="preserve"> </v>
      </c>
      <c r="O304" s="757"/>
      <c r="P304" s="757"/>
      <c r="Q304" s="757"/>
      <c r="R304" s="757"/>
      <c r="S304" s="757"/>
      <c r="T304" s="757"/>
      <c r="U304" s="752" t="str">
        <f t="shared" si="21"/>
        <v xml:space="preserve"> </v>
      </c>
      <c r="V304" s="753" t="str">
        <f t="shared" si="22"/>
        <v xml:space="preserve"> </v>
      </c>
      <c r="W304" s="753" t="str">
        <f t="shared" si="22"/>
        <v xml:space="preserve"> </v>
      </c>
      <c r="X304" s="753" t="str">
        <f t="shared" si="23"/>
        <v xml:space="preserve"> </v>
      </c>
      <c r="Y304" s="753" t="str">
        <f t="shared" si="24"/>
        <v xml:space="preserve"> </v>
      </c>
    </row>
    <row r="305" spans="1:25" x14ac:dyDescent="0.25">
      <c r="A305" s="756"/>
      <c r="B305" s="746" t="s">
        <v>272</v>
      </c>
      <c r="C305" s="756"/>
      <c r="D305" s="756"/>
      <c r="E305" s="638"/>
      <c r="F305" s="756"/>
      <c r="G305" s="747"/>
      <c r="H305" s="748"/>
      <c r="I305" s="755"/>
      <c r="J305" s="756"/>
      <c r="K305" s="749"/>
      <c r="L305" s="756"/>
      <c r="M305" s="755"/>
      <c r="N305" s="750" t="str">
        <f t="shared" si="20"/>
        <v xml:space="preserve"> </v>
      </c>
      <c r="O305" s="757"/>
      <c r="P305" s="757"/>
      <c r="Q305" s="757"/>
      <c r="R305" s="757"/>
      <c r="S305" s="757"/>
      <c r="T305" s="757"/>
      <c r="U305" s="752" t="str">
        <f t="shared" si="21"/>
        <v xml:space="preserve"> </v>
      </c>
      <c r="V305" s="753" t="str">
        <f t="shared" si="22"/>
        <v xml:space="preserve"> </v>
      </c>
      <c r="W305" s="753" t="str">
        <f t="shared" si="22"/>
        <v xml:space="preserve"> </v>
      </c>
      <c r="X305" s="753" t="str">
        <f t="shared" si="23"/>
        <v xml:space="preserve"> </v>
      </c>
      <c r="Y305" s="753" t="str">
        <f t="shared" si="24"/>
        <v xml:space="preserve"> </v>
      </c>
    </row>
    <row r="306" spans="1:25" x14ac:dyDescent="0.25">
      <c r="A306" s="756"/>
      <c r="B306" s="746" t="s">
        <v>272</v>
      </c>
      <c r="C306" s="756"/>
      <c r="D306" s="756"/>
      <c r="E306" s="638"/>
      <c r="F306" s="756"/>
      <c r="G306" s="747"/>
      <c r="H306" s="748"/>
      <c r="I306" s="755"/>
      <c r="J306" s="756"/>
      <c r="K306" s="749"/>
      <c r="L306" s="756"/>
      <c r="M306" s="755"/>
      <c r="N306" s="750" t="str">
        <f t="shared" si="20"/>
        <v xml:space="preserve"> </v>
      </c>
      <c r="O306" s="757"/>
      <c r="P306" s="757"/>
      <c r="Q306" s="757"/>
      <c r="R306" s="757"/>
      <c r="S306" s="757"/>
      <c r="T306" s="757"/>
      <c r="U306" s="752" t="str">
        <f t="shared" si="21"/>
        <v xml:space="preserve"> </v>
      </c>
      <c r="V306" s="753" t="str">
        <f t="shared" si="22"/>
        <v xml:space="preserve"> </v>
      </c>
      <c r="W306" s="753" t="str">
        <f t="shared" si="22"/>
        <v xml:space="preserve"> </v>
      </c>
      <c r="X306" s="753" t="str">
        <f t="shared" si="23"/>
        <v xml:space="preserve"> </v>
      </c>
      <c r="Y306" s="753" t="str">
        <f t="shared" si="24"/>
        <v xml:space="preserve"> </v>
      </c>
    </row>
    <row r="307" spans="1:25" x14ac:dyDescent="0.25">
      <c r="A307" s="756"/>
      <c r="B307" s="746" t="s">
        <v>272</v>
      </c>
      <c r="C307" s="756"/>
      <c r="D307" s="756"/>
      <c r="E307" s="638"/>
      <c r="F307" s="756"/>
      <c r="G307" s="747"/>
      <c r="H307" s="748"/>
      <c r="I307" s="755"/>
      <c r="J307" s="756"/>
      <c r="K307" s="749"/>
      <c r="L307" s="755"/>
      <c r="M307" s="755"/>
      <c r="N307" s="750" t="str">
        <f t="shared" si="20"/>
        <v xml:space="preserve"> </v>
      </c>
      <c r="O307" s="757"/>
      <c r="P307" s="757"/>
      <c r="Q307" s="757"/>
      <c r="R307" s="757"/>
      <c r="S307" s="757"/>
      <c r="T307" s="757"/>
      <c r="U307" s="752" t="str">
        <f t="shared" si="21"/>
        <v xml:space="preserve"> </v>
      </c>
      <c r="V307" s="753" t="str">
        <f t="shared" si="22"/>
        <v xml:space="preserve"> </v>
      </c>
      <c r="W307" s="753" t="str">
        <f t="shared" si="22"/>
        <v xml:space="preserve"> </v>
      </c>
      <c r="X307" s="753" t="str">
        <f t="shared" si="23"/>
        <v xml:space="preserve"> </v>
      </c>
      <c r="Y307" s="753" t="str">
        <f t="shared" si="24"/>
        <v xml:space="preserve"> </v>
      </c>
    </row>
    <row r="308" spans="1:25" x14ac:dyDescent="0.25">
      <c r="A308" s="756"/>
      <c r="B308" s="746" t="s">
        <v>272</v>
      </c>
      <c r="C308" s="756"/>
      <c r="D308" s="756"/>
      <c r="E308" s="638"/>
      <c r="F308" s="756"/>
      <c r="G308" s="747"/>
      <c r="H308" s="748"/>
      <c r="I308" s="755"/>
      <c r="J308" s="756"/>
      <c r="K308" s="749"/>
      <c r="L308" s="756"/>
      <c r="M308" s="755"/>
      <c r="N308" s="750" t="str">
        <f t="shared" si="20"/>
        <v xml:space="preserve"> </v>
      </c>
      <c r="O308" s="757"/>
      <c r="P308" s="757"/>
      <c r="Q308" s="757"/>
      <c r="R308" s="757"/>
      <c r="S308" s="757"/>
      <c r="T308" s="757"/>
      <c r="U308" s="752" t="str">
        <f t="shared" si="21"/>
        <v xml:space="preserve"> </v>
      </c>
      <c r="V308" s="753" t="str">
        <f t="shared" si="22"/>
        <v xml:space="preserve"> </v>
      </c>
      <c r="W308" s="753" t="str">
        <f t="shared" si="22"/>
        <v xml:space="preserve"> </v>
      </c>
      <c r="X308" s="753" t="str">
        <f t="shared" si="23"/>
        <v xml:space="preserve"> </v>
      </c>
      <c r="Y308" s="753" t="str">
        <f t="shared" si="24"/>
        <v xml:space="preserve"> </v>
      </c>
    </row>
    <row r="309" spans="1:25" x14ac:dyDescent="0.25">
      <c r="A309" s="756"/>
      <c r="B309" s="746" t="s">
        <v>272</v>
      </c>
      <c r="C309" s="756"/>
      <c r="D309" s="756"/>
      <c r="E309" s="638"/>
      <c r="F309" s="756"/>
      <c r="G309" s="747"/>
      <c r="H309" s="748"/>
      <c r="I309" s="755"/>
      <c r="J309" s="756"/>
      <c r="K309" s="749"/>
      <c r="L309" s="756"/>
      <c r="M309" s="755"/>
      <c r="N309" s="750" t="str">
        <f t="shared" si="20"/>
        <v xml:space="preserve"> </v>
      </c>
      <c r="O309" s="757"/>
      <c r="P309" s="757"/>
      <c r="Q309" s="757"/>
      <c r="R309" s="757"/>
      <c r="S309" s="757"/>
      <c r="T309" s="757"/>
      <c r="U309" s="752" t="str">
        <f t="shared" si="21"/>
        <v xml:space="preserve"> </v>
      </c>
      <c r="V309" s="753" t="str">
        <f t="shared" si="22"/>
        <v xml:space="preserve"> </v>
      </c>
      <c r="W309" s="753" t="str">
        <f t="shared" si="22"/>
        <v xml:space="preserve"> </v>
      </c>
      <c r="X309" s="753" t="str">
        <f t="shared" si="23"/>
        <v xml:space="preserve"> </v>
      </c>
      <c r="Y309" s="753" t="str">
        <f t="shared" si="24"/>
        <v xml:space="preserve"> </v>
      </c>
    </row>
    <row r="310" spans="1:25" x14ac:dyDescent="0.25">
      <c r="A310" s="756"/>
      <c r="B310" s="746" t="s">
        <v>272</v>
      </c>
      <c r="C310" s="756"/>
      <c r="D310" s="756"/>
      <c r="E310" s="638"/>
      <c r="F310" s="756"/>
      <c r="G310" s="747"/>
      <c r="H310" s="748"/>
      <c r="I310" s="755"/>
      <c r="J310" s="756"/>
      <c r="K310" s="749"/>
      <c r="L310" s="755"/>
      <c r="M310" s="755"/>
      <c r="N310" s="750" t="str">
        <f t="shared" si="20"/>
        <v xml:space="preserve"> </v>
      </c>
      <c r="O310" s="757"/>
      <c r="P310" s="757"/>
      <c r="Q310" s="757"/>
      <c r="R310" s="757"/>
      <c r="S310" s="757"/>
      <c r="T310" s="757"/>
      <c r="U310" s="752" t="str">
        <f t="shared" si="21"/>
        <v xml:space="preserve"> </v>
      </c>
      <c r="V310" s="753" t="str">
        <f t="shared" si="22"/>
        <v xml:space="preserve"> </v>
      </c>
      <c r="W310" s="753" t="str">
        <f t="shared" si="22"/>
        <v xml:space="preserve"> </v>
      </c>
      <c r="X310" s="753" t="str">
        <f t="shared" si="23"/>
        <v xml:space="preserve"> </v>
      </c>
      <c r="Y310" s="753" t="str">
        <f t="shared" si="24"/>
        <v xml:space="preserve"> </v>
      </c>
    </row>
    <row r="311" spans="1:25" x14ac:dyDescent="0.25">
      <c r="A311" s="756"/>
      <c r="B311" s="746" t="s">
        <v>272</v>
      </c>
      <c r="C311" s="756"/>
      <c r="D311" s="756"/>
      <c r="E311" s="638"/>
      <c r="F311" s="756"/>
      <c r="G311" s="747"/>
      <c r="H311" s="748"/>
      <c r="I311" s="755"/>
      <c r="J311" s="756"/>
      <c r="K311" s="749"/>
      <c r="L311" s="756"/>
      <c r="M311" s="755"/>
      <c r="N311" s="750" t="str">
        <f t="shared" si="20"/>
        <v xml:space="preserve"> </v>
      </c>
      <c r="O311" s="757"/>
      <c r="P311" s="757"/>
      <c r="Q311" s="757"/>
      <c r="R311" s="757"/>
      <c r="S311" s="757"/>
      <c r="T311" s="757"/>
      <c r="U311" s="752" t="str">
        <f t="shared" si="21"/>
        <v xml:space="preserve"> </v>
      </c>
      <c r="V311" s="753" t="str">
        <f t="shared" si="22"/>
        <v xml:space="preserve"> </v>
      </c>
      <c r="W311" s="753" t="str">
        <f t="shared" si="22"/>
        <v xml:space="preserve"> </v>
      </c>
      <c r="X311" s="753" t="str">
        <f t="shared" si="23"/>
        <v xml:space="preserve"> </v>
      </c>
      <c r="Y311" s="753" t="str">
        <f t="shared" si="24"/>
        <v xml:space="preserve"> </v>
      </c>
    </row>
    <row r="312" spans="1:25" x14ac:dyDescent="0.25">
      <c r="A312" s="756"/>
      <c r="B312" s="746" t="s">
        <v>272</v>
      </c>
      <c r="C312" s="756"/>
      <c r="D312" s="756"/>
      <c r="E312" s="638"/>
      <c r="F312" s="756"/>
      <c r="G312" s="747"/>
      <c r="H312" s="748"/>
      <c r="I312" s="755"/>
      <c r="J312" s="756"/>
      <c r="K312" s="749"/>
      <c r="L312" s="756"/>
      <c r="M312" s="755"/>
      <c r="N312" s="750" t="str">
        <f t="shared" si="20"/>
        <v xml:space="preserve"> </v>
      </c>
      <c r="O312" s="757"/>
      <c r="P312" s="757"/>
      <c r="Q312" s="757"/>
      <c r="R312" s="757"/>
      <c r="S312" s="757"/>
      <c r="T312" s="757"/>
      <c r="U312" s="752" t="str">
        <f t="shared" si="21"/>
        <v xml:space="preserve"> </v>
      </c>
      <c r="V312" s="753" t="str">
        <f t="shared" si="22"/>
        <v xml:space="preserve"> </v>
      </c>
      <c r="W312" s="753" t="str">
        <f t="shared" si="22"/>
        <v xml:space="preserve"> </v>
      </c>
      <c r="X312" s="753" t="str">
        <f t="shared" si="23"/>
        <v xml:space="preserve"> </v>
      </c>
      <c r="Y312" s="753" t="str">
        <f t="shared" si="24"/>
        <v xml:space="preserve"> </v>
      </c>
    </row>
    <row r="313" spans="1:25" x14ac:dyDescent="0.25">
      <c r="A313" s="756"/>
      <c r="B313" s="746" t="s">
        <v>272</v>
      </c>
      <c r="C313" s="756"/>
      <c r="D313" s="756"/>
      <c r="E313" s="638"/>
      <c r="F313" s="756"/>
      <c r="G313" s="747"/>
      <c r="H313" s="748"/>
      <c r="I313" s="755"/>
      <c r="J313" s="756"/>
      <c r="K313" s="749"/>
      <c r="L313" s="755"/>
      <c r="M313" s="755"/>
      <c r="N313" s="750" t="str">
        <f t="shared" si="20"/>
        <v xml:space="preserve"> </v>
      </c>
      <c r="O313" s="757"/>
      <c r="P313" s="757"/>
      <c r="Q313" s="757"/>
      <c r="R313" s="757"/>
      <c r="S313" s="757"/>
      <c r="T313" s="757"/>
      <c r="U313" s="752" t="str">
        <f t="shared" si="21"/>
        <v xml:space="preserve"> </v>
      </c>
      <c r="V313" s="753" t="str">
        <f t="shared" si="22"/>
        <v xml:space="preserve"> </v>
      </c>
      <c r="W313" s="753" t="str">
        <f t="shared" si="22"/>
        <v xml:space="preserve"> </v>
      </c>
      <c r="X313" s="753" t="str">
        <f t="shared" si="23"/>
        <v xml:space="preserve"> </v>
      </c>
      <c r="Y313" s="753" t="str">
        <f t="shared" si="24"/>
        <v xml:space="preserve"> </v>
      </c>
    </row>
    <row r="314" spans="1:25" x14ac:dyDescent="0.25">
      <c r="A314" s="756"/>
      <c r="B314" s="746" t="s">
        <v>272</v>
      </c>
      <c r="C314" s="756"/>
      <c r="D314" s="756"/>
      <c r="E314" s="638"/>
      <c r="F314" s="756"/>
      <c r="G314" s="747"/>
      <c r="H314" s="748"/>
      <c r="I314" s="755"/>
      <c r="J314" s="756"/>
      <c r="K314" s="749"/>
      <c r="L314" s="756"/>
      <c r="M314" s="755"/>
      <c r="N314" s="750" t="str">
        <f t="shared" si="20"/>
        <v xml:space="preserve"> </v>
      </c>
      <c r="O314" s="757"/>
      <c r="P314" s="757"/>
      <c r="Q314" s="757"/>
      <c r="R314" s="757"/>
      <c r="S314" s="757"/>
      <c r="T314" s="757"/>
      <c r="U314" s="752" t="str">
        <f t="shared" si="21"/>
        <v xml:space="preserve"> </v>
      </c>
      <c r="V314" s="753" t="str">
        <f t="shared" si="22"/>
        <v xml:space="preserve"> </v>
      </c>
      <c r="W314" s="753" t="str">
        <f t="shared" si="22"/>
        <v xml:space="preserve"> </v>
      </c>
      <c r="X314" s="753" t="str">
        <f t="shared" si="23"/>
        <v xml:space="preserve"> </v>
      </c>
      <c r="Y314" s="753" t="str">
        <f t="shared" si="24"/>
        <v xml:space="preserve"> </v>
      </c>
    </row>
    <row r="315" spans="1:25" x14ac:dyDescent="0.25">
      <c r="A315" s="756"/>
      <c r="B315" s="746" t="s">
        <v>272</v>
      </c>
      <c r="C315" s="756"/>
      <c r="D315" s="756"/>
      <c r="E315" s="638"/>
      <c r="F315" s="756"/>
      <c r="G315" s="747"/>
      <c r="H315" s="748"/>
      <c r="I315" s="755"/>
      <c r="J315" s="756"/>
      <c r="K315" s="749"/>
      <c r="L315" s="756"/>
      <c r="M315" s="755"/>
      <c r="N315" s="750" t="str">
        <f t="shared" si="20"/>
        <v xml:space="preserve"> </v>
      </c>
      <c r="O315" s="757"/>
      <c r="P315" s="757"/>
      <c r="Q315" s="757"/>
      <c r="R315" s="757"/>
      <c r="S315" s="757"/>
      <c r="T315" s="757"/>
      <c r="U315" s="752" t="str">
        <f t="shared" si="21"/>
        <v xml:space="preserve"> </v>
      </c>
      <c r="V315" s="753" t="str">
        <f t="shared" si="22"/>
        <v xml:space="preserve"> </v>
      </c>
      <c r="W315" s="753" t="str">
        <f t="shared" si="22"/>
        <v xml:space="preserve"> </v>
      </c>
      <c r="X315" s="753" t="str">
        <f t="shared" si="23"/>
        <v xml:space="preserve"> </v>
      </c>
      <c r="Y315" s="753" t="str">
        <f t="shared" si="24"/>
        <v xml:space="preserve"> </v>
      </c>
    </row>
    <row r="316" spans="1:25" x14ac:dyDescent="0.25">
      <c r="A316" s="756"/>
      <c r="B316" s="746" t="s">
        <v>272</v>
      </c>
      <c r="C316" s="756"/>
      <c r="D316" s="756"/>
      <c r="E316" s="638"/>
      <c r="F316" s="756"/>
      <c r="G316" s="747"/>
      <c r="H316" s="748"/>
      <c r="I316" s="755"/>
      <c r="J316" s="756"/>
      <c r="K316" s="749"/>
      <c r="L316" s="755"/>
      <c r="M316" s="755"/>
      <c r="N316" s="750" t="str">
        <f t="shared" si="20"/>
        <v xml:space="preserve"> </v>
      </c>
      <c r="O316" s="757"/>
      <c r="P316" s="757"/>
      <c r="Q316" s="757"/>
      <c r="R316" s="757"/>
      <c r="S316" s="757"/>
      <c r="T316" s="757"/>
      <c r="U316" s="752" t="str">
        <f t="shared" si="21"/>
        <v xml:space="preserve"> </v>
      </c>
      <c r="V316" s="753" t="str">
        <f t="shared" si="22"/>
        <v xml:space="preserve"> </v>
      </c>
      <c r="W316" s="753" t="str">
        <f t="shared" si="22"/>
        <v xml:space="preserve"> </v>
      </c>
      <c r="X316" s="753" t="str">
        <f t="shared" si="23"/>
        <v xml:space="preserve"> </v>
      </c>
      <c r="Y316" s="753" t="str">
        <f t="shared" si="24"/>
        <v xml:space="preserve"> </v>
      </c>
    </row>
    <row r="317" spans="1:25" x14ac:dyDescent="0.25">
      <c r="A317" s="756"/>
      <c r="B317" s="746" t="s">
        <v>272</v>
      </c>
      <c r="C317" s="756"/>
      <c r="D317" s="756"/>
      <c r="E317" s="638"/>
      <c r="F317" s="756"/>
      <c r="G317" s="747"/>
      <c r="H317" s="748"/>
      <c r="I317" s="755"/>
      <c r="J317" s="756"/>
      <c r="K317" s="749"/>
      <c r="L317" s="756"/>
      <c r="M317" s="755"/>
      <c r="N317" s="750" t="str">
        <f t="shared" si="20"/>
        <v xml:space="preserve"> </v>
      </c>
      <c r="O317" s="757"/>
      <c r="P317" s="757"/>
      <c r="Q317" s="757"/>
      <c r="R317" s="757"/>
      <c r="S317" s="757"/>
      <c r="T317" s="757"/>
      <c r="U317" s="752" t="str">
        <f t="shared" si="21"/>
        <v xml:space="preserve"> </v>
      </c>
      <c r="V317" s="753" t="str">
        <f t="shared" si="22"/>
        <v xml:space="preserve"> </v>
      </c>
      <c r="W317" s="753" t="str">
        <f t="shared" si="22"/>
        <v xml:space="preserve"> </v>
      </c>
      <c r="X317" s="753" t="str">
        <f t="shared" si="23"/>
        <v xml:space="preserve"> </v>
      </c>
      <c r="Y317" s="753" t="str">
        <f t="shared" si="24"/>
        <v xml:space="preserve"> </v>
      </c>
    </row>
    <row r="318" spans="1:25" x14ac:dyDescent="0.25">
      <c r="A318" s="756"/>
      <c r="B318" s="746" t="s">
        <v>272</v>
      </c>
      <c r="C318" s="756"/>
      <c r="D318" s="756"/>
      <c r="E318" s="638"/>
      <c r="F318" s="756"/>
      <c r="G318" s="747"/>
      <c r="H318" s="748"/>
      <c r="I318" s="755"/>
      <c r="J318" s="756"/>
      <c r="K318" s="749"/>
      <c r="L318" s="756"/>
      <c r="M318" s="755"/>
      <c r="N318" s="750" t="str">
        <f t="shared" si="20"/>
        <v xml:space="preserve"> </v>
      </c>
      <c r="O318" s="757"/>
      <c r="P318" s="757"/>
      <c r="Q318" s="757"/>
      <c r="R318" s="757"/>
      <c r="S318" s="757"/>
      <c r="T318" s="757"/>
      <c r="U318" s="752" t="str">
        <f t="shared" si="21"/>
        <v xml:space="preserve"> </v>
      </c>
      <c r="V318" s="753" t="str">
        <f t="shared" si="22"/>
        <v xml:space="preserve"> </v>
      </c>
      <c r="W318" s="753" t="str">
        <f t="shared" si="22"/>
        <v xml:space="preserve"> </v>
      </c>
      <c r="X318" s="753" t="str">
        <f t="shared" si="23"/>
        <v xml:space="preserve"> </v>
      </c>
      <c r="Y318" s="753" t="str">
        <f t="shared" si="24"/>
        <v xml:space="preserve"> </v>
      </c>
    </row>
    <row r="319" spans="1:25" x14ac:dyDescent="0.25">
      <c r="A319" s="756"/>
      <c r="B319" s="746" t="s">
        <v>272</v>
      </c>
      <c r="C319" s="756"/>
      <c r="D319" s="756"/>
      <c r="E319" s="638"/>
      <c r="F319" s="756"/>
      <c r="G319" s="747"/>
      <c r="H319" s="748"/>
      <c r="I319" s="755"/>
      <c r="J319" s="756"/>
      <c r="K319" s="749"/>
      <c r="L319" s="755"/>
      <c r="M319" s="755"/>
      <c r="N319" s="750" t="str">
        <f t="shared" si="20"/>
        <v xml:space="preserve"> </v>
      </c>
      <c r="O319" s="757"/>
      <c r="P319" s="757"/>
      <c r="Q319" s="757"/>
      <c r="R319" s="757"/>
      <c r="S319" s="757"/>
      <c r="T319" s="757"/>
      <c r="U319" s="752" t="str">
        <f t="shared" si="21"/>
        <v xml:space="preserve"> </v>
      </c>
      <c r="V319" s="753" t="str">
        <f t="shared" si="22"/>
        <v xml:space="preserve"> </v>
      </c>
      <c r="W319" s="753" t="str">
        <f t="shared" si="22"/>
        <v xml:space="preserve"> </v>
      </c>
      <c r="X319" s="753" t="str">
        <f t="shared" si="23"/>
        <v xml:space="preserve"> </v>
      </c>
      <c r="Y319" s="753" t="str">
        <f t="shared" si="24"/>
        <v xml:space="preserve"> </v>
      </c>
    </row>
    <row r="320" spans="1:25" x14ac:dyDescent="0.25">
      <c r="A320" s="756"/>
      <c r="B320" s="746" t="s">
        <v>272</v>
      </c>
      <c r="C320" s="756"/>
      <c r="D320" s="756"/>
      <c r="E320" s="638"/>
      <c r="F320" s="756"/>
      <c r="G320" s="747"/>
      <c r="H320" s="748"/>
      <c r="I320" s="755"/>
      <c r="J320" s="756"/>
      <c r="K320" s="749"/>
      <c r="L320" s="756"/>
      <c r="M320" s="755"/>
      <c r="N320" s="750" t="str">
        <f t="shared" si="20"/>
        <v xml:space="preserve"> </v>
      </c>
      <c r="O320" s="757"/>
      <c r="P320" s="757"/>
      <c r="Q320" s="757"/>
      <c r="R320" s="757"/>
      <c r="S320" s="757"/>
      <c r="T320" s="757"/>
      <c r="U320" s="752" t="str">
        <f t="shared" si="21"/>
        <v xml:space="preserve"> </v>
      </c>
      <c r="V320" s="753" t="str">
        <f t="shared" si="22"/>
        <v xml:space="preserve"> </v>
      </c>
      <c r="W320" s="753" t="str">
        <f t="shared" si="22"/>
        <v xml:space="preserve"> </v>
      </c>
      <c r="X320" s="753" t="str">
        <f t="shared" si="23"/>
        <v xml:space="preserve"> </v>
      </c>
      <c r="Y320" s="753" t="str">
        <f t="shared" si="24"/>
        <v xml:space="preserve"> </v>
      </c>
    </row>
    <row r="321" spans="1:25" x14ac:dyDescent="0.25">
      <c r="A321" s="756"/>
      <c r="B321" s="746" t="s">
        <v>272</v>
      </c>
      <c r="C321" s="756"/>
      <c r="D321" s="756"/>
      <c r="E321" s="638"/>
      <c r="F321" s="756"/>
      <c r="G321" s="747"/>
      <c r="H321" s="748"/>
      <c r="I321" s="755"/>
      <c r="J321" s="756"/>
      <c r="K321" s="749"/>
      <c r="L321" s="756"/>
      <c r="M321" s="755"/>
      <c r="N321" s="750" t="str">
        <f t="shared" si="20"/>
        <v xml:space="preserve"> </v>
      </c>
      <c r="O321" s="757"/>
      <c r="P321" s="757"/>
      <c r="Q321" s="757"/>
      <c r="R321" s="757"/>
      <c r="S321" s="757"/>
      <c r="T321" s="757"/>
      <c r="U321" s="752" t="str">
        <f t="shared" si="21"/>
        <v xml:space="preserve"> </v>
      </c>
      <c r="V321" s="753" t="str">
        <f t="shared" si="22"/>
        <v xml:space="preserve"> </v>
      </c>
      <c r="W321" s="753" t="str">
        <f t="shared" si="22"/>
        <v xml:space="preserve"> </v>
      </c>
      <c r="X321" s="753" t="str">
        <f t="shared" si="23"/>
        <v xml:space="preserve"> </v>
      </c>
      <c r="Y321" s="753" t="str">
        <f t="shared" si="24"/>
        <v xml:space="preserve"> </v>
      </c>
    </row>
    <row r="322" spans="1:25" x14ac:dyDescent="0.25">
      <c r="A322" s="756"/>
      <c r="B322" s="746" t="s">
        <v>272</v>
      </c>
      <c r="C322" s="756"/>
      <c r="D322" s="756"/>
      <c r="E322" s="638"/>
      <c r="F322" s="756"/>
      <c r="G322" s="747"/>
      <c r="H322" s="748"/>
      <c r="I322" s="755"/>
      <c r="J322" s="756"/>
      <c r="K322" s="749"/>
      <c r="L322" s="755"/>
      <c r="M322" s="755"/>
      <c r="N322" s="750" t="str">
        <f t="shared" si="20"/>
        <v xml:space="preserve"> </v>
      </c>
      <c r="O322" s="757"/>
      <c r="P322" s="757"/>
      <c r="Q322" s="757"/>
      <c r="R322" s="757"/>
      <c r="S322" s="757"/>
      <c r="T322" s="757"/>
      <c r="U322" s="752" t="str">
        <f t="shared" si="21"/>
        <v xml:space="preserve"> </v>
      </c>
      <c r="V322" s="753" t="str">
        <f t="shared" si="22"/>
        <v xml:space="preserve"> </v>
      </c>
      <c r="W322" s="753" t="str">
        <f t="shared" si="22"/>
        <v xml:space="preserve"> </v>
      </c>
      <c r="X322" s="753" t="str">
        <f t="shared" si="23"/>
        <v xml:space="preserve"> </v>
      </c>
      <c r="Y322" s="753" t="str">
        <f t="shared" si="24"/>
        <v xml:space="preserve"> </v>
      </c>
    </row>
    <row r="323" spans="1:25" x14ac:dyDescent="0.25">
      <c r="A323" s="756"/>
      <c r="B323" s="746" t="s">
        <v>272</v>
      </c>
      <c r="C323" s="756"/>
      <c r="D323" s="756"/>
      <c r="E323" s="638"/>
      <c r="F323" s="756"/>
      <c r="G323" s="747"/>
      <c r="H323" s="748"/>
      <c r="I323" s="755"/>
      <c r="J323" s="756"/>
      <c r="K323" s="749"/>
      <c r="L323" s="756"/>
      <c r="M323" s="755"/>
      <c r="N323" s="750" t="str">
        <f t="shared" si="20"/>
        <v xml:space="preserve"> </v>
      </c>
      <c r="O323" s="757"/>
      <c r="P323" s="757"/>
      <c r="Q323" s="757"/>
      <c r="R323" s="757"/>
      <c r="S323" s="757"/>
      <c r="T323" s="757"/>
      <c r="U323" s="752" t="str">
        <f t="shared" si="21"/>
        <v xml:space="preserve"> </v>
      </c>
      <c r="V323" s="753" t="str">
        <f t="shared" si="22"/>
        <v xml:space="preserve"> </v>
      </c>
      <c r="W323" s="753" t="str">
        <f t="shared" si="22"/>
        <v xml:space="preserve"> </v>
      </c>
      <c r="X323" s="753" t="str">
        <f t="shared" si="23"/>
        <v xml:space="preserve"> </v>
      </c>
      <c r="Y323" s="753" t="str">
        <f t="shared" si="24"/>
        <v xml:space="preserve"> </v>
      </c>
    </row>
    <row r="324" spans="1:25" x14ac:dyDescent="0.25">
      <c r="A324" s="756"/>
      <c r="B324" s="746" t="s">
        <v>272</v>
      </c>
      <c r="C324" s="756"/>
      <c r="D324" s="756"/>
      <c r="E324" s="638"/>
      <c r="F324" s="756"/>
      <c r="G324" s="747"/>
      <c r="H324" s="748"/>
      <c r="I324" s="755"/>
      <c r="J324" s="756"/>
      <c r="K324" s="749"/>
      <c r="L324" s="756"/>
      <c r="M324" s="755"/>
      <c r="N324" s="750" t="str">
        <f t="shared" si="20"/>
        <v xml:space="preserve"> </v>
      </c>
      <c r="O324" s="757"/>
      <c r="P324" s="757"/>
      <c r="Q324" s="757"/>
      <c r="R324" s="757"/>
      <c r="S324" s="757"/>
      <c r="T324" s="757"/>
      <c r="U324" s="752" t="str">
        <f t="shared" si="21"/>
        <v xml:space="preserve"> </v>
      </c>
      <c r="V324" s="753" t="str">
        <f t="shared" si="22"/>
        <v xml:space="preserve"> </v>
      </c>
      <c r="W324" s="753" t="str">
        <f t="shared" si="22"/>
        <v xml:space="preserve"> </v>
      </c>
      <c r="X324" s="753" t="str">
        <f t="shared" si="23"/>
        <v xml:space="preserve"> </v>
      </c>
      <c r="Y324" s="753" t="str">
        <f t="shared" si="24"/>
        <v xml:space="preserve"> </v>
      </c>
    </row>
    <row r="325" spans="1:25" x14ac:dyDescent="0.25">
      <c r="A325" s="756"/>
      <c r="B325" s="746" t="s">
        <v>272</v>
      </c>
      <c r="C325" s="756"/>
      <c r="D325" s="756"/>
      <c r="E325" s="638"/>
      <c r="F325" s="756"/>
      <c r="G325" s="747"/>
      <c r="H325" s="748"/>
      <c r="I325" s="755"/>
      <c r="J325" s="756"/>
      <c r="K325" s="749"/>
      <c r="L325" s="755"/>
      <c r="M325" s="755"/>
      <c r="N325" s="750" t="str">
        <f t="shared" si="20"/>
        <v xml:space="preserve"> </v>
      </c>
      <c r="O325" s="757"/>
      <c r="P325" s="757"/>
      <c r="Q325" s="757"/>
      <c r="R325" s="757"/>
      <c r="S325" s="757"/>
      <c r="T325" s="757"/>
      <c r="U325" s="752" t="str">
        <f t="shared" si="21"/>
        <v xml:space="preserve"> </v>
      </c>
      <c r="V325" s="753" t="str">
        <f t="shared" si="22"/>
        <v xml:space="preserve"> </v>
      </c>
      <c r="W325" s="753" t="str">
        <f t="shared" si="22"/>
        <v xml:space="preserve"> </v>
      </c>
      <c r="X325" s="753" t="str">
        <f t="shared" si="23"/>
        <v xml:space="preserve"> </v>
      </c>
      <c r="Y325" s="753" t="str">
        <f t="shared" si="24"/>
        <v xml:space="preserve"> </v>
      </c>
    </row>
    <row r="326" spans="1:25" x14ac:dyDescent="0.25">
      <c r="A326" s="756"/>
      <c r="B326" s="746" t="s">
        <v>272</v>
      </c>
      <c r="C326" s="756"/>
      <c r="D326" s="756"/>
      <c r="E326" s="638"/>
      <c r="F326" s="756"/>
      <c r="G326" s="747"/>
      <c r="H326" s="748"/>
      <c r="I326" s="755"/>
      <c r="J326" s="756"/>
      <c r="K326" s="749"/>
      <c r="L326" s="756"/>
      <c r="M326" s="755"/>
      <c r="N326" s="750" t="str">
        <f t="shared" ref="N326:N389" si="25">IF(M326*R326&gt;0,M326*R326," ")</f>
        <v xml:space="preserve"> </v>
      </c>
      <c r="O326" s="757"/>
      <c r="P326" s="757"/>
      <c r="Q326" s="757"/>
      <c r="R326" s="757"/>
      <c r="S326" s="757"/>
      <c r="T326" s="757"/>
      <c r="U326" s="752" t="str">
        <f t="shared" ref="U326:U389" si="26">IF((S326*0.187*10^-3+T326*0.86*10^-3)&gt;0,(S326*0.187*10^-3+T326*0.86*10^-3)," ")</f>
        <v xml:space="preserve"> </v>
      </c>
      <c r="V326" s="753" t="str">
        <f t="shared" ref="V326:W389" si="27">IFERROR(S326/O326," ")</f>
        <v xml:space="preserve"> </v>
      </c>
      <c r="W326" s="753" t="str">
        <f t="shared" si="27"/>
        <v xml:space="preserve"> </v>
      </c>
      <c r="X326" s="753" t="str">
        <f t="shared" ref="X326:X389" si="28">IFERROR(U326/R326," ")</f>
        <v xml:space="preserve"> </v>
      </c>
      <c r="Y326" s="753" t="str">
        <f t="shared" ref="Y326:Y389" si="29">IFERROR(U326*10^6/N326," ")</f>
        <v xml:space="preserve"> </v>
      </c>
    </row>
    <row r="327" spans="1:25" x14ac:dyDescent="0.25">
      <c r="A327" s="756"/>
      <c r="B327" s="746" t="s">
        <v>272</v>
      </c>
      <c r="C327" s="756"/>
      <c r="D327" s="756"/>
      <c r="E327" s="638"/>
      <c r="F327" s="756"/>
      <c r="G327" s="747"/>
      <c r="H327" s="748"/>
      <c r="I327" s="755"/>
      <c r="J327" s="756"/>
      <c r="K327" s="749"/>
      <c r="L327" s="756"/>
      <c r="M327" s="755"/>
      <c r="N327" s="750" t="str">
        <f t="shared" si="25"/>
        <v xml:space="preserve"> </v>
      </c>
      <c r="O327" s="757"/>
      <c r="P327" s="757"/>
      <c r="Q327" s="757"/>
      <c r="R327" s="757"/>
      <c r="S327" s="757"/>
      <c r="T327" s="757"/>
      <c r="U327" s="752" t="str">
        <f t="shared" si="26"/>
        <v xml:space="preserve"> </v>
      </c>
      <c r="V327" s="753" t="str">
        <f t="shared" si="27"/>
        <v xml:space="preserve"> </v>
      </c>
      <c r="W327" s="753" t="str">
        <f t="shared" si="27"/>
        <v xml:space="preserve"> </v>
      </c>
      <c r="X327" s="753" t="str">
        <f t="shared" si="28"/>
        <v xml:space="preserve"> </v>
      </c>
      <c r="Y327" s="753" t="str">
        <f t="shared" si="29"/>
        <v xml:space="preserve"> </v>
      </c>
    </row>
    <row r="328" spans="1:25" x14ac:dyDescent="0.25">
      <c r="A328" s="756"/>
      <c r="B328" s="746" t="s">
        <v>272</v>
      </c>
      <c r="C328" s="756"/>
      <c r="D328" s="756"/>
      <c r="E328" s="638"/>
      <c r="F328" s="756"/>
      <c r="G328" s="747"/>
      <c r="H328" s="748"/>
      <c r="I328" s="755"/>
      <c r="J328" s="756"/>
      <c r="K328" s="749"/>
      <c r="L328" s="755"/>
      <c r="M328" s="755"/>
      <c r="N328" s="750" t="str">
        <f t="shared" si="25"/>
        <v xml:space="preserve"> </v>
      </c>
      <c r="O328" s="757"/>
      <c r="P328" s="757"/>
      <c r="Q328" s="757"/>
      <c r="R328" s="757"/>
      <c r="S328" s="757"/>
      <c r="T328" s="757"/>
      <c r="U328" s="752" t="str">
        <f t="shared" si="26"/>
        <v xml:space="preserve"> </v>
      </c>
      <c r="V328" s="753" t="str">
        <f t="shared" si="27"/>
        <v xml:space="preserve"> </v>
      </c>
      <c r="W328" s="753" t="str">
        <f t="shared" si="27"/>
        <v xml:space="preserve"> </v>
      </c>
      <c r="X328" s="753" t="str">
        <f t="shared" si="28"/>
        <v xml:space="preserve"> </v>
      </c>
      <c r="Y328" s="753" t="str">
        <f t="shared" si="29"/>
        <v xml:space="preserve"> </v>
      </c>
    </row>
    <row r="329" spans="1:25" x14ac:dyDescent="0.25">
      <c r="A329" s="756"/>
      <c r="B329" s="746" t="s">
        <v>272</v>
      </c>
      <c r="C329" s="756"/>
      <c r="D329" s="756"/>
      <c r="E329" s="638"/>
      <c r="F329" s="756"/>
      <c r="G329" s="747"/>
      <c r="H329" s="748"/>
      <c r="I329" s="755"/>
      <c r="J329" s="756"/>
      <c r="K329" s="749"/>
      <c r="L329" s="756"/>
      <c r="M329" s="755"/>
      <c r="N329" s="750" t="str">
        <f t="shared" si="25"/>
        <v xml:space="preserve"> </v>
      </c>
      <c r="O329" s="757"/>
      <c r="P329" s="757"/>
      <c r="Q329" s="757"/>
      <c r="R329" s="757"/>
      <c r="S329" s="757"/>
      <c r="T329" s="757"/>
      <c r="U329" s="752" t="str">
        <f t="shared" si="26"/>
        <v xml:space="preserve"> </v>
      </c>
      <c r="V329" s="753" t="str">
        <f t="shared" si="27"/>
        <v xml:space="preserve"> </v>
      </c>
      <c r="W329" s="753" t="str">
        <f t="shared" si="27"/>
        <v xml:space="preserve"> </v>
      </c>
      <c r="X329" s="753" t="str">
        <f t="shared" si="28"/>
        <v xml:space="preserve"> </v>
      </c>
      <c r="Y329" s="753" t="str">
        <f t="shared" si="29"/>
        <v xml:space="preserve"> </v>
      </c>
    </row>
    <row r="330" spans="1:25" x14ac:dyDescent="0.25">
      <c r="A330" s="756"/>
      <c r="B330" s="746" t="s">
        <v>272</v>
      </c>
      <c r="C330" s="756"/>
      <c r="D330" s="756"/>
      <c r="E330" s="638"/>
      <c r="F330" s="756"/>
      <c r="G330" s="747"/>
      <c r="H330" s="748"/>
      <c r="I330" s="755"/>
      <c r="J330" s="756"/>
      <c r="K330" s="749"/>
      <c r="L330" s="756"/>
      <c r="M330" s="755"/>
      <c r="N330" s="750" t="str">
        <f t="shared" si="25"/>
        <v xml:space="preserve"> </v>
      </c>
      <c r="O330" s="757"/>
      <c r="P330" s="757"/>
      <c r="Q330" s="757"/>
      <c r="R330" s="757"/>
      <c r="S330" s="757"/>
      <c r="T330" s="757"/>
      <c r="U330" s="752" t="str">
        <f t="shared" si="26"/>
        <v xml:space="preserve"> </v>
      </c>
      <c r="V330" s="753" t="str">
        <f t="shared" si="27"/>
        <v xml:space="preserve"> </v>
      </c>
      <c r="W330" s="753" t="str">
        <f t="shared" si="27"/>
        <v xml:space="preserve"> </v>
      </c>
      <c r="X330" s="753" t="str">
        <f t="shared" si="28"/>
        <v xml:space="preserve"> </v>
      </c>
      <c r="Y330" s="753" t="str">
        <f t="shared" si="29"/>
        <v xml:space="preserve"> </v>
      </c>
    </row>
    <row r="331" spans="1:25" x14ac:dyDescent="0.25">
      <c r="A331" s="756"/>
      <c r="B331" s="746" t="s">
        <v>272</v>
      </c>
      <c r="C331" s="756"/>
      <c r="D331" s="756"/>
      <c r="E331" s="638"/>
      <c r="F331" s="756"/>
      <c r="G331" s="747"/>
      <c r="H331" s="748"/>
      <c r="I331" s="755"/>
      <c r="J331" s="756"/>
      <c r="K331" s="749"/>
      <c r="L331" s="755"/>
      <c r="M331" s="755"/>
      <c r="N331" s="750" t="str">
        <f t="shared" si="25"/>
        <v xml:space="preserve"> </v>
      </c>
      <c r="O331" s="757"/>
      <c r="P331" s="757"/>
      <c r="Q331" s="757"/>
      <c r="R331" s="757"/>
      <c r="S331" s="757"/>
      <c r="T331" s="757"/>
      <c r="U331" s="752" t="str">
        <f t="shared" si="26"/>
        <v xml:space="preserve"> </v>
      </c>
      <c r="V331" s="753" t="str">
        <f t="shared" si="27"/>
        <v xml:space="preserve"> </v>
      </c>
      <c r="W331" s="753" t="str">
        <f t="shared" si="27"/>
        <v xml:space="preserve"> </v>
      </c>
      <c r="X331" s="753" t="str">
        <f t="shared" si="28"/>
        <v xml:space="preserve"> </v>
      </c>
      <c r="Y331" s="753" t="str">
        <f t="shared" si="29"/>
        <v xml:space="preserve"> </v>
      </c>
    </row>
    <row r="332" spans="1:25" x14ac:dyDescent="0.25">
      <c r="A332" s="756"/>
      <c r="B332" s="746" t="s">
        <v>272</v>
      </c>
      <c r="C332" s="756"/>
      <c r="D332" s="756"/>
      <c r="E332" s="638"/>
      <c r="F332" s="756"/>
      <c r="G332" s="747"/>
      <c r="H332" s="748"/>
      <c r="I332" s="755"/>
      <c r="J332" s="756"/>
      <c r="K332" s="749"/>
      <c r="L332" s="756"/>
      <c r="M332" s="755"/>
      <c r="N332" s="750" t="str">
        <f t="shared" si="25"/>
        <v xml:space="preserve"> </v>
      </c>
      <c r="O332" s="757"/>
      <c r="P332" s="757"/>
      <c r="Q332" s="757"/>
      <c r="R332" s="757"/>
      <c r="S332" s="757"/>
      <c r="T332" s="757"/>
      <c r="U332" s="752" t="str">
        <f t="shared" si="26"/>
        <v xml:space="preserve"> </v>
      </c>
      <c r="V332" s="753" t="str">
        <f t="shared" si="27"/>
        <v xml:space="preserve"> </v>
      </c>
      <c r="W332" s="753" t="str">
        <f t="shared" si="27"/>
        <v xml:space="preserve"> </v>
      </c>
      <c r="X332" s="753" t="str">
        <f t="shared" si="28"/>
        <v xml:space="preserve"> </v>
      </c>
      <c r="Y332" s="753" t="str">
        <f t="shared" si="29"/>
        <v xml:space="preserve"> </v>
      </c>
    </row>
    <row r="333" spans="1:25" x14ac:dyDescent="0.25">
      <c r="A333" s="756"/>
      <c r="B333" s="746" t="s">
        <v>272</v>
      </c>
      <c r="C333" s="756"/>
      <c r="D333" s="756"/>
      <c r="E333" s="638"/>
      <c r="F333" s="756"/>
      <c r="G333" s="747"/>
      <c r="H333" s="748"/>
      <c r="I333" s="755"/>
      <c r="J333" s="756"/>
      <c r="K333" s="749"/>
      <c r="L333" s="756"/>
      <c r="M333" s="755"/>
      <c r="N333" s="750" t="str">
        <f t="shared" si="25"/>
        <v xml:space="preserve"> </v>
      </c>
      <c r="O333" s="757"/>
      <c r="P333" s="757"/>
      <c r="Q333" s="757"/>
      <c r="R333" s="757"/>
      <c r="S333" s="757"/>
      <c r="T333" s="757"/>
      <c r="U333" s="752" t="str">
        <f t="shared" si="26"/>
        <v xml:space="preserve"> </v>
      </c>
      <c r="V333" s="753" t="str">
        <f t="shared" si="27"/>
        <v xml:space="preserve"> </v>
      </c>
      <c r="W333" s="753" t="str">
        <f t="shared" si="27"/>
        <v xml:space="preserve"> </v>
      </c>
      <c r="X333" s="753" t="str">
        <f t="shared" si="28"/>
        <v xml:space="preserve"> </v>
      </c>
      <c r="Y333" s="753" t="str">
        <f t="shared" si="29"/>
        <v xml:space="preserve"> </v>
      </c>
    </row>
    <row r="334" spans="1:25" x14ac:dyDescent="0.25">
      <c r="A334" s="756"/>
      <c r="B334" s="746" t="s">
        <v>272</v>
      </c>
      <c r="C334" s="756"/>
      <c r="D334" s="756"/>
      <c r="E334" s="638"/>
      <c r="F334" s="756"/>
      <c r="G334" s="747"/>
      <c r="H334" s="748"/>
      <c r="I334" s="755"/>
      <c r="J334" s="756"/>
      <c r="K334" s="749"/>
      <c r="L334" s="755"/>
      <c r="M334" s="755"/>
      <c r="N334" s="750" t="str">
        <f t="shared" si="25"/>
        <v xml:space="preserve"> </v>
      </c>
      <c r="O334" s="757"/>
      <c r="P334" s="757"/>
      <c r="Q334" s="757"/>
      <c r="R334" s="757"/>
      <c r="S334" s="757"/>
      <c r="T334" s="757"/>
      <c r="U334" s="752" t="str">
        <f t="shared" si="26"/>
        <v xml:space="preserve"> </v>
      </c>
      <c r="V334" s="753" t="str">
        <f t="shared" si="27"/>
        <v xml:space="preserve"> </v>
      </c>
      <c r="W334" s="753" t="str">
        <f t="shared" si="27"/>
        <v xml:space="preserve"> </v>
      </c>
      <c r="X334" s="753" t="str">
        <f t="shared" si="28"/>
        <v xml:space="preserve"> </v>
      </c>
      <c r="Y334" s="753" t="str">
        <f t="shared" si="29"/>
        <v xml:space="preserve"> </v>
      </c>
    </row>
    <row r="335" spans="1:25" x14ac:dyDescent="0.25">
      <c r="A335" s="756"/>
      <c r="B335" s="746" t="s">
        <v>272</v>
      </c>
      <c r="C335" s="756"/>
      <c r="D335" s="756"/>
      <c r="E335" s="638"/>
      <c r="F335" s="756"/>
      <c r="G335" s="747"/>
      <c r="H335" s="748"/>
      <c r="I335" s="755"/>
      <c r="J335" s="756"/>
      <c r="K335" s="749"/>
      <c r="L335" s="756"/>
      <c r="M335" s="755"/>
      <c r="N335" s="750" t="str">
        <f t="shared" si="25"/>
        <v xml:space="preserve"> </v>
      </c>
      <c r="O335" s="757"/>
      <c r="P335" s="757"/>
      <c r="Q335" s="757"/>
      <c r="R335" s="757"/>
      <c r="S335" s="757"/>
      <c r="T335" s="757"/>
      <c r="U335" s="752" t="str">
        <f t="shared" si="26"/>
        <v xml:space="preserve"> </v>
      </c>
      <c r="V335" s="753" t="str">
        <f t="shared" si="27"/>
        <v xml:space="preserve"> </v>
      </c>
      <c r="W335" s="753" t="str">
        <f t="shared" si="27"/>
        <v xml:space="preserve"> </v>
      </c>
      <c r="X335" s="753" t="str">
        <f t="shared" si="28"/>
        <v xml:space="preserve"> </v>
      </c>
      <c r="Y335" s="753" t="str">
        <f t="shared" si="29"/>
        <v xml:space="preserve"> </v>
      </c>
    </row>
    <row r="336" spans="1:25" x14ac:dyDescent="0.25">
      <c r="A336" s="756"/>
      <c r="B336" s="746" t="s">
        <v>272</v>
      </c>
      <c r="C336" s="756"/>
      <c r="D336" s="756"/>
      <c r="E336" s="638"/>
      <c r="F336" s="756"/>
      <c r="G336" s="747"/>
      <c r="H336" s="748"/>
      <c r="I336" s="755"/>
      <c r="J336" s="756"/>
      <c r="K336" s="749"/>
      <c r="L336" s="756"/>
      <c r="M336" s="755"/>
      <c r="N336" s="750" t="str">
        <f t="shared" si="25"/>
        <v xml:space="preserve"> </v>
      </c>
      <c r="O336" s="757"/>
      <c r="P336" s="757"/>
      <c r="Q336" s="757"/>
      <c r="R336" s="757"/>
      <c r="S336" s="757"/>
      <c r="T336" s="757"/>
      <c r="U336" s="752" t="str">
        <f t="shared" si="26"/>
        <v xml:space="preserve"> </v>
      </c>
      <c r="V336" s="753" t="str">
        <f t="shared" si="27"/>
        <v xml:space="preserve"> </v>
      </c>
      <c r="W336" s="753" t="str">
        <f t="shared" si="27"/>
        <v xml:space="preserve"> </v>
      </c>
      <c r="X336" s="753" t="str">
        <f t="shared" si="28"/>
        <v xml:space="preserve"> </v>
      </c>
      <c r="Y336" s="753" t="str">
        <f t="shared" si="29"/>
        <v xml:space="preserve"> </v>
      </c>
    </row>
    <row r="337" spans="1:25" x14ac:dyDescent="0.25">
      <c r="A337" s="756"/>
      <c r="B337" s="746" t="s">
        <v>272</v>
      </c>
      <c r="C337" s="756"/>
      <c r="D337" s="756"/>
      <c r="E337" s="638"/>
      <c r="F337" s="756"/>
      <c r="G337" s="747"/>
      <c r="H337" s="748"/>
      <c r="I337" s="755"/>
      <c r="J337" s="756"/>
      <c r="K337" s="749"/>
      <c r="L337" s="755"/>
      <c r="M337" s="755"/>
      <c r="N337" s="750" t="str">
        <f t="shared" si="25"/>
        <v xml:space="preserve"> </v>
      </c>
      <c r="O337" s="757"/>
      <c r="P337" s="757"/>
      <c r="Q337" s="757"/>
      <c r="R337" s="757"/>
      <c r="S337" s="757"/>
      <c r="T337" s="757"/>
      <c r="U337" s="752" t="str">
        <f t="shared" si="26"/>
        <v xml:space="preserve"> </v>
      </c>
      <c r="V337" s="753" t="str">
        <f t="shared" si="27"/>
        <v xml:space="preserve"> </v>
      </c>
      <c r="W337" s="753" t="str">
        <f t="shared" si="27"/>
        <v xml:space="preserve"> </v>
      </c>
      <c r="X337" s="753" t="str">
        <f t="shared" si="28"/>
        <v xml:space="preserve"> </v>
      </c>
      <c r="Y337" s="753" t="str">
        <f t="shared" si="29"/>
        <v xml:space="preserve"> </v>
      </c>
    </row>
    <row r="338" spans="1:25" x14ac:dyDescent="0.25">
      <c r="A338" s="756"/>
      <c r="B338" s="746" t="s">
        <v>272</v>
      </c>
      <c r="C338" s="756"/>
      <c r="D338" s="756"/>
      <c r="E338" s="638"/>
      <c r="F338" s="756"/>
      <c r="G338" s="747"/>
      <c r="H338" s="748"/>
      <c r="I338" s="755"/>
      <c r="J338" s="756"/>
      <c r="K338" s="749"/>
      <c r="L338" s="756"/>
      <c r="M338" s="755"/>
      <c r="N338" s="750" t="str">
        <f t="shared" si="25"/>
        <v xml:space="preserve"> </v>
      </c>
      <c r="O338" s="757"/>
      <c r="P338" s="757"/>
      <c r="Q338" s="757"/>
      <c r="R338" s="757"/>
      <c r="S338" s="757"/>
      <c r="T338" s="757"/>
      <c r="U338" s="752" t="str">
        <f t="shared" si="26"/>
        <v xml:space="preserve"> </v>
      </c>
      <c r="V338" s="753" t="str">
        <f t="shared" si="27"/>
        <v xml:space="preserve"> </v>
      </c>
      <c r="W338" s="753" t="str">
        <f t="shared" si="27"/>
        <v xml:space="preserve"> </v>
      </c>
      <c r="X338" s="753" t="str">
        <f t="shared" si="28"/>
        <v xml:space="preserve"> </v>
      </c>
      <c r="Y338" s="753" t="str">
        <f t="shared" si="29"/>
        <v xml:space="preserve"> </v>
      </c>
    </row>
    <row r="339" spans="1:25" x14ac:dyDescent="0.25">
      <c r="A339" s="756"/>
      <c r="B339" s="746" t="s">
        <v>272</v>
      </c>
      <c r="C339" s="756"/>
      <c r="D339" s="756"/>
      <c r="E339" s="638"/>
      <c r="F339" s="756"/>
      <c r="G339" s="747"/>
      <c r="H339" s="748"/>
      <c r="I339" s="755"/>
      <c r="J339" s="756"/>
      <c r="K339" s="749"/>
      <c r="L339" s="756"/>
      <c r="M339" s="755"/>
      <c r="N339" s="750" t="str">
        <f t="shared" si="25"/>
        <v xml:space="preserve"> </v>
      </c>
      <c r="O339" s="757"/>
      <c r="P339" s="757"/>
      <c r="Q339" s="757"/>
      <c r="R339" s="757"/>
      <c r="S339" s="757"/>
      <c r="T339" s="757"/>
      <c r="U339" s="752" t="str">
        <f t="shared" si="26"/>
        <v xml:space="preserve"> </v>
      </c>
      <c r="V339" s="753" t="str">
        <f t="shared" si="27"/>
        <v xml:space="preserve"> </v>
      </c>
      <c r="W339" s="753" t="str">
        <f t="shared" si="27"/>
        <v xml:space="preserve"> </v>
      </c>
      <c r="X339" s="753" t="str">
        <f t="shared" si="28"/>
        <v xml:space="preserve"> </v>
      </c>
      <c r="Y339" s="753" t="str">
        <f t="shared" si="29"/>
        <v xml:space="preserve"> </v>
      </c>
    </row>
    <row r="340" spans="1:25" x14ac:dyDescent="0.25">
      <c r="A340" s="756"/>
      <c r="B340" s="746" t="s">
        <v>272</v>
      </c>
      <c r="C340" s="756"/>
      <c r="D340" s="756"/>
      <c r="E340" s="638"/>
      <c r="F340" s="756"/>
      <c r="G340" s="747"/>
      <c r="H340" s="748"/>
      <c r="I340" s="755"/>
      <c r="J340" s="756"/>
      <c r="K340" s="749"/>
      <c r="L340" s="755"/>
      <c r="M340" s="755"/>
      <c r="N340" s="750" t="str">
        <f t="shared" si="25"/>
        <v xml:space="preserve"> </v>
      </c>
      <c r="O340" s="757"/>
      <c r="P340" s="757"/>
      <c r="Q340" s="757"/>
      <c r="R340" s="757"/>
      <c r="S340" s="757"/>
      <c r="T340" s="757"/>
      <c r="U340" s="752" t="str">
        <f t="shared" si="26"/>
        <v xml:space="preserve"> </v>
      </c>
      <c r="V340" s="753" t="str">
        <f t="shared" si="27"/>
        <v xml:space="preserve"> </v>
      </c>
      <c r="W340" s="753" t="str">
        <f t="shared" si="27"/>
        <v xml:space="preserve"> </v>
      </c>
      <c r="X340" s="753" t="str">
        <f t="shared" si="28"/>
        <v xml:space="preserve"> </v>
      </c>
      <c r="Y340" s="753" t="str">
        <f t="shared" si="29"/>
        <v xml:space="preserve"> </v>
      </c>
    </row>
    <row r="341" spans="1:25" x14ac:dyDescent="0.25">
      <c r="A341" s="756"/>
      <c r="B341" s="746" t="s">
        <v>272</v>
      </c>
      <c r="C341" s="756"/>
      <c r="D341" s="756"/>
      <c r="E341" s="638"/>
      <c r="F341" s="756"/>
      <c r="G341" s="747"/>
      <c r="H341" s="748"/>
      <c r="I341" s="755"/>
      <c r="J341" s="756"/>
      <c r="K341" s="749"/>
      <c r="L341" s="756"/>
      <c r="M341" s="755"/>
      <c r="N341" s="750" t="str">
        <f t="shared" si="25"/>
        <v xml:space="preserve"> </v>
      </c>
      <c r="O341" s="757"/>
      <c r="P341" s="757"/>
      <c r="Q341" s="757"/>
      <c r="R341" s="757"/>
      <c r="S341" s="757"/>
      <c r="T341" s="757"/>
      <c r="U341" s="752" t="str">
        <f t="shared" si="26"/>
        <v xml:space="preserve"> </v>
      </c>
      <c r="V341" s="753" t="str">
        <f t="shared" si="27"/>
        <v xml:space="preserve"> </v>
      </c>
      <c r="W341" s="753" t="str">
        <f t="shared" si="27"/>
        <v xml:space="preserve"> </v>
      </c>
      <c r="X341" s="753" t="str">
        <f t="shared" si="28"/>
        <v xml:space="preserve"> </v>
      </c>
      <c r="Y341" s="753" t="str">
        <f t="shared" si="29"/>
        <v xml:space="preserve"> </v>
      </c>
    </row>
    <row r="342" spans="1:25" x14ac:dyDescent="0.25">
      <c r="A342" s="756"/>
      <c r="B342" s="746" t="s">
        <v>272</v>
      </c>
      <c r="C342" s="756"/>
      <c r="D342" s="756"/>
      <c r="E342" s="638"/>
      <c r="F342" s="756"/>
      <c r="G342" s="747"/>
      <c r="H342" s="748"/>
      <c r="I342" s="755"/>
      <c r="J342" s="756"/>
      <c r="K342" s="749"/>
      <c r="L342" s="756"/>
      <c r="M342" s="755"/>
      <c r="N342" s="750" t="str">
        <f t="shared" si="25"/>
        <v xml:space="preserve"> </v>
      </c>
      <c r="O342" s="757"/>
      <c r="P342" s="757"/>
      <c r="Q342" s="757"/>
      <c r="R342" s="757"/>
      <c r="S342" s="757"/>
      <c r="T342" s="757"/>
      <c r="U342" s="752" t="str">
        <f t="shared" si="26"/>
        <v xml:space="preserve"> </v>
      </c>
      <c r="V342" s="753" t="str">
        <f t="shared" si="27"/>
        <v xml:space="preserve"> </v>
      </c>
      <c r="W342" s="753" t="str">
        <f t="shared" si="27"/>
        <v xml:space="preserve"> </v>
      </c>
      <c r="X342" s="753" t="str">
        <f t="shared" si="28"/>
        <v xml:space="preserve"> </v>
      </c>
      <c r="Y342" s="753" t="str">
        <f t="shared" si="29"/>
        <v xml:space="preserve"> </v>
      </c>
    </row>
    <row r="343" spans="1:25" x14ac:dyDescent="0.25">
      <c r="A343" s="756"/>
      <c r="B343" s="746" t="s">
        <v>272</v>
      </c>
      <c r="C343" s="756"/>
      <c r="D343" s="756"/>
      <c r="E343" s="638"/>
      <c r="F343" s="756"/>
      <c r="G343" s="747"/>
      <c r="H343" s="748"/>
      <c r="I343" s="755"/>
      <c r="J343" s="756"/>
      <c r="K343" s="749"/>
      <c r="L343" s="755"/>
      <c r="M343" s="755"/>
      <c r="N343" s="750" t="str">
        <f t="shared" si="25"/>
        <v xml:space="preserve"> </v>
      </c>
      <c r="O343" s="757"/>
      <c r="P343" s="757"/>
      <c r="Q343" s="757"/>
      <c r="R343" s="757"/>
      <c r="S343" s="757"/>
      <c r="T343" s="757"/>
      <c r="U343" s="752" t="str">
        <f t="shared" si="26"/>
        <v xml:space="preserve"> </v>
      </c>
      <c r="V343" s="753" t="str">
        <f t="shared" si="27"/>
        <v xml:space="preserve"> </v>
      </c>
      <c r="W343" s="753" t="str">
        <f t="shared" si="27"/>
        <v xml:space="preserve"> </v>
      </c>
      <c r="X343" s="753" t="str">
        <f t="shared" si="28"/>
        <v xml:space="preserve"> </v>
      </c>
      <c r="Y343" s="753" t="str">
        <f t="shared" si="29"/>
        <v xml:space="preserve"> </v>
      </c>
    </row>
    <row r="344" spans="1:25" x14ac:dyDescent="0.25">
      <c r="A344" s="756"/>
      <c r="B344" s="746" t="s">
        <v>272</v>
      </c>
      <c r="C344" s="756"/>
      <c r="D344" s="756"/>
      <c r="E344" s="638"/>
      <c r="F344" s="756"/>
      <c r="G344" s="747"/>
      <c r="H344" s="748"/>
      <c r="I344" s="755"/>
      <c r="J344" s="756"/>
      <c r="K344" s="749"/>
      <c r="L344" s="756"/>
      <c r="M344" s="755"/>
      <c r="N344" s="750" t="str">
        <f t="shared" si="25"/>
        <v xml:space="preserve"> </v>
      </c>
      <c r="O344" s="757"/>
      <c r="P344" s="757"/>
      <c r="Q344" s="757"/>
      <c r="R344" s="757"/>
      <c r="S344" s="757"/>
      <c r="T344" s="757"/>
      <c r="U344" s="752" t="str">
        <f t="shared" si="26"/>
        <v xml:space="preserve"> </v>
      </c>
      <c r="V344" s="753" t="str">
        <f t="shared" si="27"/>
        <v xml:space="preserve"> </v>
      </c>
      <c r="W344" s="753" t="str">
        <f t="shared" si="27"/>
        <v xml:space="preserve"> </v>
      </c>
      <c r="X344" s="753" t="str">
        <f t="shared" si="28"/>
        <v xml:space="preserve"> </v>
      </c>
      <c r="Y344" s="753" t="str">
        <f t="shared" si="29"/>
        <v xml:space="preserve"> </v>
      </c>
    </row>
    <row r="345" spans="1:25" x14ac:dyDescent="0.25">
      <c r="A345" s="756"/>
      <c r="B345" s="746" t="s">
        <v>272</v>
      </c>
      <c r="C345" s="756"/>
      <c r="D345" s="756"/>
      <c r="E345" s="638"/>
      <c r="F345" s="756"/>
      <c r="G345" s="747"/>
      <c r="H345" s="748"/>
      <c r="I345" s="755"/>
      <c r="J345" s="756"/>
      <c r="K345" s="749"/>
      <c r="L345" s="756"/>
      <c r="M345" s="755"/>
      <c r="N345" s="750" t="str">
        <f t="shared" si="25"/>
        <v xml:space="preserve"> </v>
      </c>
      <c r="O345" s="757"/>
      <c r="P345" s="757"/>
      <c r="Q345" s="757"/>
      <c r="R345" s="757"/>
      <c r="S345" s="757"/>
      <c r="T345" s="757"/>
      <c r="U345" s="752" t="str">
        <f t="shared" si="26"/>
        <v xml:space="preserve"> </v>
      </c>
      <c r="V345" s="753" t="str">
        <f t="shared" si="27"/>
        <v xml:space="preserve"> </v>
      </c>
      <c r="W345" s="753" t="str">
        <f t="shared" si="27"/>
        <v xml:space="preserve"> </v>
      </c>
      <c r="X345" s="753" t="str">
        <f t="shared" si="28"/>
        <v xml:space="preserve"> </v>
      </c>
      <c r="Y345" s="753" t="str">
        <f t="shared" si="29"/>
        <v xml:space="preserve"> </v>
      </c>
    </row>
    <row r="346" spans="1:25" x14ac:dyDescent="0.25">
      <c r="A346" s="756"/>
      <c r="B346" s="746" t="s">
        <v>272</v>
      </c>
      <c r="C346" s="756"/>
      <c r="D346" s="756"/>
      <c r="E346" s="638"/>
      <c r="F346" s="756"/>
      <c r="G346" s="747"/>
      <c r="H346" s="748"/>
      <c r="I346" s="755"/>
      <c r="J346" s="756"/>
      <c r="K346" s="749"/>
      <c r="L346" s="755"/>
      <c r="M346" s="755"/>
      <c r="N346" s="750" t="str">
        <f t="shared" si="25"/>
        <v xml:space="preserve"> </v>
      </c>
      <c r="O346" s="757"/>
      <c r="P346" s="757"/>
      <c r="Q346" s="757"/>
      <c r="R346" s="757"/>
      <c r="S346" s="757"/>
      <c r="T346" s="757"/>
      <c r="U346" s="752" t="str">
        <f t="shared" si="26"/>
        <v xml:space="preserve"> </v>
      </c>
      <c r="V346" s="753" t="str">
        <f t="shared" si="27"/>
        <v xml:space="preserve"> </v>
      </c>
      <c r="W346" s="753" t="str">
        <f t="shared" si="27"/>
        <v xml:space="preserve"> </v>
      </c>
      <c r="X346" s="753" t="str">
        <f t="shared" si="28"/>
        <v xml:space="preserve"> </v>
      </c>
      <c r="Y346" s="753" t="str">
        <f t="shared" si="29"/>
        <v xml:space="preserve"> </v>
      </c>
    </row>
    <row r="347" spans="1:25" x14ac:dyDescent="0.25">
      <c r="A347" s="756"/>
      <c r="B347" s="746" t="s">
        <v>272</v>
      </c>
      <c r="C347" s="756"/>
      <c r="D347" s="756"/>
      <c r="E347" s="638"/>
      <c r="F347" s="756"/>
      <c r="G347" s="747"/>
      <c r="H347" s="748"/>
      <c r="I347" s="755"/>
      <c r="J347" s="756"/>
      <c r="K347" s="749"/>
      <c r="L347" s="756"/>
      <c r="M347" s="755"/>
      <c r="N347" s="750" t="str">
        <f t="shared" si="25"/>
        <v xml:space="preserve"> </v>
      </c>
      <c r="O347" s="757"/>
      <c r="P347" s="757"/>
      <c r="Q347" s="757"/>
      <c r="R347" s="757"/>
      <c r="S347" s="757"/>
      <c r="T347" s="757"/>
      <c r="U347" s="752" t="str">
        <f t="shared" si="26"/>
        <v xml:space="preserve"> </v>
      </c>
      <c r="V347" s="753" t="str">
        <f t="shared" si="27"/>
        <v xml:space="preserve"> </v>
      </c>
      <c r="W347" s="753" t="str">
        <f t="shared" si="27"/>
        <v xml:space="preserve"> </v>
      </c>
      <c r="X347" s="753" t="str">
        <f t="shared" si="28"/>
        <v xml:space="preserve"> </v>
      </c>
      <c r="Y347" s="753" t="str">
        <f t="shared" si="29"/>
        <v xml:space="preserve"> </v>
      </c>
    </row>
    <row r="348" spans="1:25" x14ac:dyDescent="0.25">
      <c r="A348" s="756"/>
      <c r="B348" s="746" t="s">
        <v>272</v>
      </c>
      <c r="C348" s="756"/>
      <c r="D348" s="756"/>
      <c r="E348" s="638"/>
      <c r="F348" s="756"/>
      <c r="G348" s="747"/>
      <c r="H348" s="748"/>
      <c r="I348" s="755"/>
      <c r="J348" s="756"/>
      <c r="K348" s="749"/>
      <c r="L348" s="756"/>
      <c r="M348" s="755"/>
      <c r="N348" s="750" t="str">
        <f t="shared" si="25"/>
        <v xml:space="preserve"> </v>
      </c>
      <c r="O348" s="757"/>
      <c r="P348" s="757"/>
      <c r="Q348" s="757"/>
      <c r="R348" s="757"/>
      <c r="S348" s="757"/>
      <c r="T348" s="757"/>
      <c r="U348" s="752" t="str">
        <f t="shared" si="26"/>
        <v xml:space="preserve"> </v>
      </c>
      <c r="V348" s="753" t="str">
        <f t="shared" si="27"/>
        <v xml:space="preserve"> </v>
      </c>
      <c r="W348" s="753" t="str">
        <f t="shared" si="27"/>
        <v xml:space="preserve"> </v>
      </c>
      <c r="X348" s="753" t="str">
        <f t="shared" si="28"/>
        <v xml:space="preserve"> </v>
      </c>
      <c r="Y348" s="753" t="str">
        <f t="shared" si="29"/>
        <v xml:space="preserve"> </v>
      </c>
    </row>
    <row r="349" spans="1:25" x14ac:dyDescent="0.25">
      <c r="A349" s="756"/>
      <c r="B349" s="746" t="s">
        <v>272</v>
      </c>
      <c r="C349" s="756"/>
      <c r="D349" s="756"/>
      <c r="E349" s="638"/>
      <c r="F349" s="756"/>
      <c r="G349" s="747"/>
      <c r="H349" s="748"/>
      <c r="I349" s="755"/>
      <c r="J349" s="756"/>
      <c r="K349" s="749"/>
      <c r="L349" s="755"/>
      <c r="M349" s="755"/>
      <c r="N349" s="750" t="str">
        <f t="shared" si="25"/>
        <v xml:space="preserve"> </v>
      </c>
      <c r="O349" s="757"/>
      <c r="P349" s="757"/>
      <c r="Q349" s="757"/>
      <c r="R349" s="757"/>
      <c r="S349" s="757"/>
      <c r="T349" s="757"/>
      <c r="U349" s="752" t="str">
        <f t="shared" si="26"/>
        <v xml:space="preserve"> </v>
      </c>
      <c r="V349" s="753" t="str">
        <f t="shared" si="27"/>
        <v xml:space="preserve"> </v>
      </c>
      <c r="W349" s="753" t="str">
        <f t="shared" si="27"/>
        <v xml:space="preserve"> </v>
      </c>
      <c r="X349" s="753" t="str">
        <f t="shared" si="28"/>
        <v xml:space="preserve"> </v>
      </c>
      <c r="Y349" s="753" t="str">
        <f t="shared" si="29"/>
        <v xml:space="preserve"> </v>
      </c>
    </row>
    <row r="350" spans="1:25" x14ac:dyDescent="0.25">
      <c r="A350" s="756"/>
      <c r="B350" s="746" t="s">
        <v>272</v>
      </c>
      <c r="C350" s="756"/>
      <c r="D350" s="756"/>
      <c r="E350" s="638"/>
      <c r="F350" s="756"/>
      <c r="G350" s="747"/>
      <c r="H350" s="748"/>
      <c r="I350" s="755"/>
      <c r="J350" s="756"/>
      <c r="K350" s="749"/>
      <c r="L350" s="756"/>
      <c r="M350" s="755"/>
      <c r="N350" s="750" t="str">
        <f t="shared" si="25"/>
        <v xml:space="preserve"> </v>
      </c>
      <c r="O350" s="757"/>
      <c r="P350" s="757"/>
      <c r="Q350" s="757"/>
      <c r="R350" s="757"/>
      <c r="S350" s="757"/>
      <c r="T350" s="757"/>
      <c r="U350" s="752" t="str">
        <f t="shared" si="26"/>
        <v xml:space="preserve"> </v>
      </c>
      <c r="V350" s="753" t="str">
        <f t="shared" si="27"/>
        <v xml:space="preserve"> </v>
      </c>
      <c r="W350" s="753" t="str">
        <f t="shared" si="27"/>
        <v xml:space="preserve"> </v>
      </c>
      <c r="X350" s="753" t="str">
        <f t="shared" si="28"/>
        <v xml:space="preserve"> </v>
      </c>
      <c r="Y350" s="753" t="str">
        <f t="shared" si="29"/>
        <v xml:space="preserve"> </v>
      </c>
    </row>
    <row r="351" spans="1:25" x14ac:dyDescent="0.25">
      <c r="A351" s="756"/>
      <c r="B351" s="746" t="s">
        <v>272</v>
      </c>
      <c r="C351" s="756"/>
      <c r="D351" s="756"/>
      <c r="E351" s="638"/>
      <c r="F351" s="756"/>
      <c r="G351" s="747"/>
      <c r="H351" s="748"/>
      <c r="I351" s="755"/>
      <c r="J351" s="756"/>
      <c r="K351" s="749"/>
      <c r="L351" s="756"/>
      <c r="M351" s="755"/>
      <c r="N351" s="750" t="str">
        <f t="shared" si="25"/>
        <v xml:space="preserve"> </v>
      </c>
      <c r="O351" s="757"/>
      <c r="P351" s="757"/>
      <c r="Q351" s="757"/>
      <c r="R351" s="757"/>
      <c r="S351" s="757"/>
      <c r="T351" s="757"/>
      <c r="U351" s="752" t="str">
        <f t="shared" si="26"/>
        <v xml:space="preserve"> </v>
      </c>
      <c r="V351" s="753" t="str">
        <f t="shared" si="27"/>
        <v xml:space="preserve"> </v>
      </c>
      <c r="W351" s="753" t="str">
        <f t="shared" si="27"/>
        <v xml:space="preserve"> </v>
      </c>
      <c r="X351" s="753" t="str">
        <f t="shared" si="28"/>
        <v xml:space="preserve"> </v>
      </c>
      <c r="Y351" s="753" t="str">
        <f t="shared" si="29"/>
        <v xml:space="preserve"> </v>
      </c>
    </row>
    <row r="352" spans="1:25" x14ac:dyDescent="0.25">
      <c r="A352" s="756"/>
      <c r="B352" s="746" t="s">
        <v>272</v>
      </c>
      <c r="C352" s="756"/>
      <c r="D352" s="756"/>
      <c r="E352" s="638"/>
      <c r="F352" s="756"/>
      <c r="G352" s="747"/>
      <c r="H352" s="748"/>
      <c r="I352" s="755"/>
      <c r="J352" s="756"/>
      <c r="K352" s="749"/>
      <c r="L352" s="755"/>
      <c r="M352" s="755"/>
      <c r="N352" s="750" t="str">
        <f t="shared" si="25"/>
        <v xml:space="preserve"> </v>
      </c>
      <c r="O352" s="757"/>
      <c r="P352" s="757"/>
      <c r="Q352" s="757"/>
      <c r="R352" s="757"/>
      <c r="S352" s="757"/>
      <c r="T352" s="757"/>
      <c r="U352" s="752" t="str">
        <f t="shared" si="26"/>
        <v xml:space="preserve"> </v>
      </c>
      <c r="V352" s="753" t="str">
        <f t="shared" si="27"/>
        <v xml:space="preserve"> </v>
      </c>
      <c r="W352" s="753" t="str">
        <f t="shared" si="27"/>
        <v xml:space="preserve"> </v>
      </c>
      <c r="X352" s="753" t="str">
        <f t="shared" si="28"/>
        <v xml:space="preserve"> </v>
      </c>
      <c r="Y352" s="753" t="str">
        <f t="shared" si="29"/>
        <v xml:space="preserve"> </v>
      </c>
    </row>
    <row r="353" spans="1:25" x14ac:dyDescent="0.25">
      <c r="A353" s="756"/>
      <c r="B353" s="746" t="s">
        <v>272</v>
      </c>
      <c r="C353" s="756"/>
      <c r="D353" s="756"/>
      <c r="E353" s="638"/>
      <c r="F353" s="756"/>
      <c r="G353" s="747"/>
      <c r="H353" s="748"/>
      <c r="I353" s="755"/>
      <c r="J353" s="756"/>
      <c r="K353" s="749"/>
      <c r="L353" s="756"/>
      <c r="M353" s="755"/>
      <c r="N353" s="750" t="str">
        <f t="shared" si="25"/>
        <v xml:space="preserve"> </v>
      </c>
      <c r="O353" s="757"/>
      <c r="P353" s="757"/>
      <c r="Q353" s="757"/>
      <c r="R353" s="757"/>
      <c r="S353" s="757"/>
      <c r="T353" s="757"/>
      <c r="U353" s="752" t="str">
        <f t="shared" si="26"/>
        <v xml:space="preserve"> </v>
      </c>
      <c r="V353" s="753" t="str">
        <f t="shared" si="27"/>
        <v xml:space="preserve"> </v>
      </c>
      <c r="W353" s="753" t="str">
        <f t="shared" si="27"/>
        <v xml:space="preserve"> </v>
      </c>
      <c r="X353" s="753" t="str">
        <f t="shared" si="28"/>
        <v xml:space="preserve"> </v>
      </c>
      <c r="Y353" s="753" t="str">
        <f t="shared" si="29"/>
        <v xml:space="preserve"> </v>
      </c>
    </row>
    <row r="354" spans="1:25" x14ac:dyDescent="0.25">
      <c r="A354" s="756"/>
      <c r="B354" s="746" t="s">
        <v>272</v>
      </c>
      <c r="C354" s="756"/>
      <c r="D354" s="756"/>
      <c r="E354" s="638"/>
      <c r="F354" s="756"/>
      <c r="G354" s="747"/>
      <c r="H354" s="748"/>
      <c r="I354" s="755"/>
      <c r="J354" s="756"/>
      <c r="K354" s="749"/>
      <c r="L354" s="756"/>
      <c r="M354" s="755"/>
      <c r="N354" s="750" t="str">
        <f t="shared" si="25"/>
        <v xml:space="preserve"> </v>
      </c>
      <c r="O354" s="757"/>
      <c r="P354" s="757"/>
      <c r="Q354" s="757"/>
      <c r="R354" s="757"/>
      <c r="S354" s="757"/>
      <c r="T354" s="757"/>
      <c r="U354" s="752" t="str">
        <f t="shared" si="26"/>
        <v xml:space="preserve"> </v>
      </c>
      <c r="V354" s="753" t="str">
        <f t="shared" si="27"/>
        <v xml:space="preserve"> </v>
      </c>
      <c r="W354" s="753" t="str">
        <f t="shared" si="27"/>
        <v xml:space="preserve"> </v>
      </c>
      <c r="X354" s="753" t="str">
        <f t="shared" si="28"/>
        <v xml:space="preserve"> </v>
      </c>
      <c r="Y354" s="753" t="str">
        <f t="shared" si="29"/>
        <v xml:space="preserve"> </v>
      </c>
    </row>
    <row r="355" spans="1:25" x14ac:dyDescent="0.25">
      <c r="A355" s="756"/>
      <c r="B355" s="746" t="s">
        <v>272</v>
      </c>
      <c r="C355" s="756"/>
      <c r="D355" s="756"/>
      <c r="E355" s="638"/>
      <c r="F355" s="756"/>
      <c r="G355" s="747"/>
      <c r="H355" s="748"/>
      <c r="I355" s="755"/>
      <c r="J355" s="756"/>
      <c r="K355" s="749"/>
      <c r="L355" s="755"/>
      <c r="M355" s="755"/>
      <c r="N355" s="750" t="str">
        <f t="shared" si="25"/>
        <v xml:space="preserve"> </v>
      </c>
      <c r="O355" s="757"/>
      <c r="P355" s="757"/>
      <c r="Q355" s="757"/>
      <c r="R355" s="757"/>
      <c r="S355" s="757"/>
      <c r="T355" s="757"/>
      <c r="U355" s="752" t="str">
        <f t="shared" si="26"/>
        <v xml:space="preserve"> </v>
      </c>
      <c r="V355" s="753" t="str">
        <f t="shared" si="27"/>
        <v xml:space="preserve"> </v>
      </c>
      <c r="W355" s="753" t="str">
        <f t="shared" si="27"/>
        <v xml:space="preserve"> </v>
      </c>
      <c r="X355" s="753" t="str">
        <f t="shared" si="28"/>
        <v xml:space="preserve"> </v>
      </c>
      <c r="Y355" s="753" t="str">
        <f t="shared" si="29"/>
        <v xml:space="preserve"> </v>
      </c>
    </row>
    <row r="356" spans="1:25" x14ac:dyDescent="0.25">
      <c r="A356" s="756"/>
      <c r="B356" s="746" t="s">
        <v>272</v>
      </c>
      <c r="C356" s="756"/>
      <c r="D356" s="756"/>
      <c r="E356" s="638"/>
      <c r="F356" s="756"/>
      <c r="G356" s="747"/>
      <c r="H356" s="748"/>
      <c r="I356" s="755"/>
      <c r="J356" s="756"/>
      <c r="K356" s="749"/>
      <c r="L356" s="756"/>
      <c r="M356" s="755"/>
      <c r="N356" s="750" t="str">
        <f t="shared" si="25"/>
        <v xml:space="preserve"> </v>
      </c>
      <c r="O356" s="757"/>
      <c r="P356" s="757"/>
      <c r="Q356" s="757"/>
      <c r="R356" s="757"/>
      <c r="S356" s="757"/>
      <c r="T356" s="757"/>
      <c r="U356" s="752" t="str">
        <f t="shared" si="26"/>
        <v xml:space="preserve"> </v>
      </c>
      <c r="V356" s="753" t="str">
        <f t="shared" si="27"/>
        <v xml:space="preserve"> </v>
      </c>
      <c r="W356" s="753" t="str">
        <f t="shared" si="27"/>
        <v xml:space="preserve"> </v>
      </c>
      <c r="X356" s="753" t="str">
        <f t="shared" si="28"/>
        <v xml:space="preserve"> </v>
      </c>
      <c r="Y356" s="753" t="str">
        <f t="shared" si="29"/>
        <v xml:space="preserve"> </v>
      </c>
    </row>
    <row r="357" spans="1:25" x14ac:dyDescent="0.25">
      <c r="A357" s="756"/>
      <c r="B357" s="746" t="s">
        <v>272</v>
      </c>
      <c r="C357" s="756"/>
      <c r="D357" s="756"/>
      <c r="E357" s="638"/>
      <c r="F357" s="756"/>
      <c r="G357" s="747"/>
      <c r="H357" s="748"/>
      <c r="I357" s="755"/>
      <c r="J357" s="756"/>
      <c r="K357" s="749"/>
      <c r="L357" s="756"/>
      <c r="M357" s="755"/>
      <c r="N357" s="750" t="str">
        <f t="shared" si="25"/>
        <v xml:space="preserve"> </v>
      </c>
      <c r="O357" s="757"/>
      <c r="P357" s="757"/>
      <c r="Q357" s="757"/>
      <c r="R357" s="757"/>
      <c r="S357" s="757"/>
      <c r="T357" s="757"/>
      <c r="U357" s="752" t="str">
        <f t="shared" si="26"/>
        <v xml:space="preserve"> </v>
      </c>
      <c r="V357" s="753" t="str">
        <f t="shared" si="27"/>
        <v xml:space="preserve"> </v>
      </c>
      <c r="W357" s="753" t="str">
        <f t="shared" si="27"/>
        <v xml:space="preserve"> </v>
      </c>
      <c r="X357" s="753" t="str">
        <f t="shared" si="28"/>
        <v xml:space="preserve"> </v>
      </c>
      <c r="Y357" s="753" t="str">
        <f t="shared" si="29"/>
        <v xml:space="preserve"> </v>
      </c>
    </row>
    <row r="358" spans="1:25" x14ac:dyDescent="0.25">
      <c r="A358" s="756"/>
      <c r="B358" s="746" t="s">
        <v>272</v>
      </c>
      <c r="C358" s="756"/>
      <c r="D358" s="756"/>
      <c r="E358" s="638"/>
      <c r="F358" s="756"/>
      <c r="G358" s="747"/>
      <c r="H358" s="748"/>
      <c r="I358" s="755"/>
      <c r="J358" s="756"/>
      <c r="K358" s="749"/>
      <c r="L358" s="755"/>
      <c r="M358" s="755"/>
      <c r="N358" s="750" t="str">
        <f t="shared" si="25"/>
        <v xml:space="preserve"> </v>
      </c>
      <c r="O358" s="757"/>
      <c r="P358" s="757"/>
      <c r="Q358" s="757"/>
      <c r="R358" s="757"/>
      <c r="S358" s="757"/>
      <c r="T358" s="757"/>
      <c r="U358" s="752" t="str">
        <f t="shared" si="26"/>
        <v xml:space="preserve"> </v>
      </c>
      <c r="V358" s="753" t="str">
        <f t="shared" si="27"/>
        <v xml:space="preserve"> </v>
      </c>
      <c r="W358" s="753" t="str">
        <f t="shared" si="27"/>
        <v xml:space="preserve"> </v>
      </c>
      <c r="X358" s="753" t="str">
        <f t="shared" si="28"/>
        <v xml:space="preserve"> </v>
      </c>
      <c r="Y358" s="753" t="str">
        <f t="shared" si="29"/>
        <v xml:space="preserve"> </v>
      </c>
    </row>
    <row r="359" spans="1:25" x14ac:dyDescent="0.25">
      <c r="A359" s="756"/>
      <c r="B359" s="746" t="s">
        <v>272</v>
      </c>
      <c r="C359" s="756"/>
      <c r="D359" s="756"/>
      <c r="E359" s="638"/>
      <c r="F359" s="756"/>
      <c r="G359" s="747"/>
      <c r="H359" s="748"/>
      <c r="I359" s="755"/>
      <c r="J359" s="756"/>
      <c r="K359" s="749"/>
      <c r="L359" s="756"/>
      <c r="M359" s="755"/>
      <c r="N359" s="750" t="str">
        <f t="shared" si="25"/>
        <v xml:space="preserve"> </v>
      </c>
      <c r="O359" s="757"/>
      <c r="P359" s="757"/>
      <c r="Q359" s="757"/>
      <c r="R359" s="757"/>
      <c r="S359" s="757"/>
      <c r="T359" s="757"/>
      <c r="U359" s="752" t="str">
        <f t="shared" si="26"/>
        <v xml:space="preserve"> </v>
      </c>
      <c r="V359" s="753" t="str">
        <f t="shared" si="27"/>
        <v xml:space="preserve"> </v>
      </c>
      <c r="W359" s="753" t="str">
        <f t="shared" si="27"/>
        <v xml:space="preserve"> </v>
      </c>
      <c r="X359" s="753" t="str">
        <f t="shared" si="28"/>
        <v xml:space="preserve"> </v>
      </c>
      <c r="Y359" s="753" t="str">
        <f t="shared" si="29"/>
        <v xml:space="preserve"> </v>
      </c>
    </row>
    <row r="360" spans="1:25" x14ac:dyDescent="0.25">
      <c r="A360" s="756"/>
      <c r="B360" s="746" t="s">
        <v>272</v>
      </c>
      <c r="C360" s="756"/>
      <c r="D360" s="756"/>
      <c r="E360" s="638"/>
      <c r="F360" s="756"/>
      <c r="G360" s="747"/>
      <c r="H360" s="748"/>
      <c r="I360" s="755"/>
      <c r="J360" s="756"/>
      <c r="K360" s="749"/>
      <c r="L360" s="756"/>
      <c r="M360" s="755"/>
      <c r="N360" s="750" t="str">
        <f t="shared" si="25"/>
        <v xml:space="preserve"> </v>
      </c>
      <c r="O360" s="757"/>
      <c r="P360" s="757"/>
      <c r="Q360" s="757"/>
      <c r="R360" s="757"/>
      <c r="S360" s="757"/>
      <c r="T360" s="757"/>
      <c r="U360" s="752" t="str">
        <f t="shared" si="26"/>
        <v xml:space="preserve"> </v>
      </c>
      <c r="V360" s="753" t="str">
        <f t="shared" si="27"/>
        <v xml:space="preserve"> </v>
      </c>
      <c r="W360" s="753" t="str">
        <f t="shared" si="27"/>
        <v xml:space="preserve"> </v>
      </c>
      <c r="X360" s="753" t="str">
        <f t="shared" si="28"/>
        <v xml:space="preserve"> </v>
      </c>
      <c r="Y360" s="753" t="str">
        <f t="shared" si="29"/>
        <v xml:space="preserve"> </v>
      </c>
    </row>
    <row r="361" spans="1:25" x14ac:dyDescent="0.25">
      <c r="A361" s="756"/>
      <c r="B361" s="746" t="s">
        <v>272</v>
      </c>
      <c r="C361" s="756"/>
      <c r="D361" s="756"/>
      <c r="E361" s="638"/>
      <c r="F361" s="756"/>
      <c r="G361" s="747"/>
      <c r="H361" s="748"/>
      <c r="I361" s="755"/>
      <c r="J361" s="756"/>
      <c r="K361" s="749"/>
      <c r="L361" s="755"/>
      <c r="M361" s="755"/>
      <c r="N361" s="750" t="str">
        <f t="shared" si="25"/>
        <v xml:space="preserve"> </v>
      </c>
      <c r="O361" s="757"/>
      <c r="P361" s="757"/>
      <c r="Q361" s="757"/>
      <c r="R361" s="757"/>
      <c r="S361" s="757"/>
      <c r="T361" s="757"/>
      <c r="U361" s="752" t="str">
        <f t="shared" si="26"/>
        <v xml:space="preserve"> </v>
      </c>
      <c r="V361" s="753" t="str">
        <f t="shared" si="27"/>
        <v xml:space="preserve"> </v>
      </c>
      <c r="W361" s="753" t="str">
        <f t="shared" si="27"/>
        <v xml:space="preserve"> </v>
      </c>
      <c r="X361" s="753" t="str">
        <f t="shared" si="28"/>
        <v xml:space="preserve"> </v>
      </c>
      <c r="Y361" s="753" t="str">
        <f t="shared" si="29"/>
        <v xml:space="preserve"> </v>
      </c>
    </row>
    <row r="362" spans="1:25" x14ac:dyDescent="0.25">
      <c r="A362" s="756"/>
      <c r="B362" s="746" t="s">
        <v>272</v>
      </c>
      <c r="C362" s="756"/>
      <c r="D362" s="756"/>
      <c r="E362" s="638"/>
      <c r="F362" s="756"/>
      <c r="G362" s="747"/>
      <c r="H362" s="748"/>
      <c r="I362" s="755"/>
      <c r="J362" s="756"/>
      <c r="K362" s="749"/>
      <c r="L362" s="756"/>
      <c r="M362" s="755"/>
      <c r="N362" s="750" t="str">
        <f t="shared" si="25"/>
        <v xml:space="preserve"> </v>
      </c>
      <c r="O362" s="757"/>
      <c r="P362" s="757"/>
      <c r="Q362" s="757"/>
      <c r="R362" s="757"/>
      <c r="S362" s="757"/>
      <c r="T362" s="757"/>
      <c r="U362" s="752" t="str">
        <f t="shared" si="26"/>
        <v xml:space="preserve"> </v>
      </c>
      <c r="V362" s="753" t="str">
        <f t="shared" si="27"/>
        <v xml:space="preserve"> </v>
      </c>
      <c r="W362" s="753" t="str">
        <f t="shared" si="27"/>
        <v xml:space="preserve"> </v>
      </c>
      <c r="X362" s="753" t="str">
        <f t="shared" si="28"/>
        <v xml:space="preserve"> </v>
      </c>
      <c r="Y362" s="753" t="str">
        <f t="shared" si="29"/>
        <v xml:space="preserve"> </v>
      </c>
    </row>
    <row r="363" spans="1:25" x14ac:dyDescent="0.25">
      <c r="A363" s="756"/>
      <c r="B363" s="746" t="s">
        <v>272</v>
      </c>
      <c r="C363" s="756"/>
      <c r="D363" s="756"/>
      <c r="E363" s="638"/>
      <c r="F363" s="756"/>
      <c r="G363" s="747"/>
      <c r="H363" s="748"/>
      <c r="I363" s="755"/>
      <c r="J363" s="756"/>
      <c r="K363" s="749"/>
      <c r="L363" s="756"/>
      <c r="M363" s="755"/>
      <c r="N363" s="750" t="str">
        <f t="shared" si="25"/>
        <v xml:space="preserve"> </v>
      </c>
      <c r="O363" s="757"/>
      <c r="P363" s="757"/>
      <c r="Q363" s="757"/>
      <c r="R363" s="757"/>
      <c r="S363" s="757"/>
      <c r="T363" s="757"/>
      <c r="U363" s="752" t="str">
        <f t="shared" si="26"/>
        <v xml:space="preserve"> </v>
      </c>
      <c r="V363" s="753" t="str">
        <f t="shared" si="27"/>
        <v xml:space="preserve"> </v>
      </c>
      <c r="W363" s="753" t="str">
        <f t="shared" si="27"/>
        <v xml:space="preserve"> </v>
      </c>
      <c r="X363" s="753" t="str">
        <f t="shared" si="28"/>
        <v xml:space="preserve"> </v>
      </c>
      <c r="Y363" s="753" t="str">
        <f t="shared" si="29"/>
        <v xml:space="preserve"> </v>
      </c>
    </row>
    <row r="364" spans="1:25" x14ac:dyDescent="0.25">
      <c r="A364" s="756"/>
      <c r="B364" s="746" t="s">
        <v>272</v>
      </c>
      <c r="C364" s="756"/>
      <c r="D364" s="756"/>
      <c r="E364" s="638"/>
      <c r="F364" s="756"/>
      <c r="G364" s="747"/>
      <c r="H364" s="748"/>
      <c r="I364" s="755"/>
      <c r="J364" s="756"/>
      <c r="K364" s="749"/>
      <c r="L364" s="755"/>
      <c r="M364" s="755"/>
      <c r="N364" s="750" t="str">
        <f t="shared" si="25"/>
        <v xml:space="preserve"> </v>
      </c>
      <c r="O364" s="757"/>
      <c r="P364" s="757"/>
      <c r="Q364" s="757"/>
      <c r="R364" s="757"/>
      <c r="S364" s="757"/>
      <c r="T364" s="757"/>
      <c r="U364" s="752" t="str">
        <f t="shared" si="26"/>
        <v xml:space="preserve"> </v>
      </c>
      <c r="V364" s="753" t="str">
        <f t="shared" si="27"/>
        <v xml:space="preserve"> </v>
      </c>
      <c r="W364" s="753" t="str">
        <f t="shared" si="27"/>
        <v xml:space="preserve"> </v>
      </c>
      <c r="X364" s="753" t="str">
        <f t="shared" si="28"/>
        <v xml:space="preserve"> </v>
      </c>
      <c r="Y364" s="753" t="str">
        <f t="shared" si="29"/>
        <v xml:space="preserve"> </v>
      </c>
    </row>
    <row r="365" spans="1:25" x14ac:dyDescent="0.25">
      <c r="A365" s="756"/>
      <c r="B365" s="746" t="s">
        <v>272</v>
      </c>
      <c r="C365" s="756"/>
      <c r="D365" s="756"/>
      <c r="E365" s="638"/>
      <c r="F365" s="756"/>
      <c r="G365" s="747"/>
      <c r="H365" s="748"/>
      <c r="I365" s="755"/>
      <c r="J365" s="756"/>
      <c r="K365" s="749"/>
      <c r="L365" s="756"/>
      <c r="M365" s="755"/>
      <c r="N365" s="750" t="str">
        <f t="shared" si="25"/>
        <v xml:space="preserve"> </v>
      </c>
      <c r="O365" s="757"/>
      <c r="P365" s="757"/>
      <c r="Q365" s="757"/>
      <c r="R365" s="757"/>
      <c r="S365" s="757"/>
      <c r="T365" s="757"/>
      <c r="U365" s="752" t="str">
        <f t="shared" si="26"/>
        <v xml:space="preserve"> </v>
      </c>
      <c r="V365" s="753" t="str">
        <f t="shared" si="27"/>
        <v xml:space="preserve"> </v>
      </c>
      <c r="W365" s="753" t="str">
        <f t="shared" si="27"/>
        <v xml:space="preserve"> </v>
      </c>
      <c r="X365" s="753" t="str">
        <f t="shared" si="28"/>
        <v xml:space="preserve"> </v>
      </c>
      <c r="Y365" s="753" t="str">
        <f t="shared" si="29"/>
        <v xml:space="preserve"> </v>
      </c>
    </row>
    <row r="366" spans="1:25" x14ac:dyDescent="0.25">
      <c r="A366" s="756"/>
      <c r="B366" s="746" t="s">
        <v>272</v>
      </c>
      <c r="C366" s="756"/>
      <c r="D366" s="756"/>
      <c r="E366" s="638"/>
      <c r="F366" s="756"/>
      <c r="G366" s="747"/>
      <c r="H366" s="748"/>
      <c r="I366" s="755"/>
      <c r="J366" s="756"/>
      <c r="K366" s="749"/>
      <c r="L366" s="756"/>
      <c r="M366" s="755"/>
      <c r="N366" s="750" t="str">
        <f t="shared" si="25"/>
        <v xml:space="preserve"> </v>
      </c>
      <c r="O366" s="757"/>
      <c r="P366" s="757"/>
      <c r="Q366" s="757"/>
      <c r="R366" s="757"/>
      <c r="S366" s="757"/>
      <c r="T366" s="757"/>
      <c r="U366" s="752" t="str">
        <f t="shared" si="26"/>
        <v xml:space="preserve"> </v>
      </c>
      <c r="V366" s="753" t="str">
        <f t="shared" si="27"/>
        <v xml:space="preserve"> </v>
      </c>
      <c r="W366" s="753" t="str">
        <f t="shared" si="27"/>
        <v xml:space="preserve"> </v>
      </c>
      <c r="X366" s="753" t="str">
        <f t="shared" si="28"/>
        <v xml:space="preserve"> </v>
      </c>
      <c r="Y366" s="753" t="str">
        <f t="shared" si="29"/>
        <v xml:space="preserve"> </v>
      </c>
    </row>
    <row r="367" spans="1:25" x14ac:dyDescent="0.25">
      <c r="A367" s="756"/>
      <c r="B367" s="746" t="s">
        <v>272</v>
      </c>
      <c r="C367" s="756"/>
      <c r="D367" s="756"/>
      <c r="E367" s="638"/>
      <c r="F367" s="756"/>
      <c r="G367" s="747"/>
      <c r="H367" s="748"/>
      <c r="I367" s="755"/>
      <c r="J367" s="756"/>
      <c r="K367" s="749"/>
      <c r="L367" s="755"/>
      <c r="M367" s="755"/>
      <c r="N367" s="750" t="str">
        <f t="shared" si="25"/>
        <v xml:space="preserve"> </v>
      </c>
      <c r="O367" s="757"/>
      <c r="P367" s="757"/>
      <c r="Q367" s="757"/>
      <c r="R367" s="757"/>
      <c r="S367" s="757"/>
      <c r="T367" s="757"/>
      <c r="U367" s="752" t="str">
        <f t="shared" si="26"/>
        <v xml:space="preserve"> </v>
      </c>
      <c r="V367" s="753" t="str">
        <f t="shared" si="27"/>
        <v xml:space="preserve"> </v>
      </c>
      <c r="W367" s="753" t="str">
        <f t="shared" si="27"/>
        <v xml:space="preserve"> </v>
      </c>
      <c r="X367" s="753" t="str">
        <f t="shared" si="28"/>
        <v xml:space="preserve"> </v>
      </c>
      <c r="Y367" s="753" t="str">
        <f t="shared" si="29"/>
        <v xml:space="preserve"> </v>
      </c>
    </row>
    <row r="368" spans="1:25" x14ac:dyDescent="0.25">
      <c r="A368" s="756"/>
      <c r="B368" s="746" t="s">
        <v>272</v>
      </c>
      <c r="C368" s="756"/>
      <c r="D368" s="756"/>
      <c r="E368" s="638"/>
      <c r="F368" s="756"/>
      <c r="G368" s="747"/>
      <c r="H368" s="748"/>
      <c r="I368" s="755"/>
      <c r="J368" s="756"/>
      <c r="K368" s="749"/>
      <c r="L368" s="756"/>
      <c r="M368" s="755"/>
      <c r="N368" s="750" t="str">
        <f t="shared" si="25"/>
        <v xml:space="preserve"> </v>
      </c>
      <c r="O368" s="757"/>
      <c r="P368" s="757"/>
      <c r="Q368" s="757"/>
      <c r="R368" s="757"/>
      <c r="S368" s="757"/>
      <c r="T368" s="757"/>
      <c r="U368" s="752" t="str">
        <f t="shared" si="26"/>
        <v xml:space="preserve"> </v>
      </c>
      <c r="V368" s="753" t="str">
        <f t="shared" si="27"/>
        <v xml:space="preserve"> </v>
      </c>
      <c r="W368" s="753" t="str">
        <f t="shared" si="27"/>
        <v xml:space="preserve"> </v>
      </c>
      <c r="X368" s="753" t="str">
        <f t="shared" si="28"/>
        <v xml:space="preserve"> </v>
      </c>
      <c r="Y368" s="753" t="str">
        <f t="shared" si="29"/>
        <v xml:space="preserve"> </v>
      </c>
    </row>
    <row r="369" spans="1:25" x14ac:dyDescent="0.25">
      <c r="A369" s="756"/>
      <c r="B369" s="746" t="s">
        <v>272</v>
      </c>
      <c r="C369" s="756"/>
      <c r="D369" s="756"/>
      <c r="E369" s="638"/>
      <c r="F369" s="756"/>
      <c r="G369" s="747"/>
      <c r="H369" s="748"/>
      <c r="I369" s="755"/>
      <c r="J369" s="756"/>
      <c r="K369" s="749"/>
      <c r="L369" s="756"/>
      <c r="M369" s="755"/>
      <c r="N369" s="750" t="str">
        <f t="shared" si="25"/>
        <v xml:space="preserve"> </v>
      </c>
      <c r="O369" s="757"/>
      <c r="P369" s="757"/>
      <c r="Q369" s="757"/>
      <c r="R369" s="757"/>
      <c r="S369" s="757"/>
      <c r="T369" s="757"/>
      <c r="U369" s="752" t="str">
        <f t="shared" si="26"/>
        <v xml:space="preserve"> </v>
      </c>
      <c r="V369" s="753" t="str">
        <f t="shared" si="27"/>
        <v xml:space="preserve"> </v>
      </c>
      <c r="W369" s="753" t="str">
        <f t="shared" si="27"/>
        <v xml:space="preserve"> </v>
      </c>
      <c r="X369" s="753" t="str">
        <f t="shared" si="28"/>
        <v xml:space="preserve"> </v>
      </c>
      <c r="Y369" s="753" t="str">
        <f t="shared" si="29"/>
        <v xml:space="preserve"> </v>
      </c>
    </row>
    <row r="370" spans="1:25" x14ac:dyDescent="0.25">
      <c r="A370" s="756"/>
      <c r="B370" s="746" t="s">
        <v>272</v>
      </c>
      <c r="C370" s="756"/>
      <c r="D370" s="756"/>
      <c r="E370" s="638"/>
      <c r="F370" s="756"/>
      <c r="G370" s="747"/>
      <c r="H370" s="748"/>
      <c r="I370" s="755"/>
      <c r="J370" s="756"/>
      <c r="K370" s="749"/>
      <c r="L370" s="755"/>
      <c r="M370" s="755"/>
      <c r="N370" s="750" t="str">
        <f t="shared" si="25"/>
        <v xml:space="preserve"> </v>
      </c>
      <c r="O370" s="757"/>
      <c r="P370" s="757"/>
      <c r="Q370" s="757"/>
      <c r="R370" s="757"/>
      <c r="S370" s="757"/>
      <c r="T370" s="757"/>
      <c r="U370" s="752" t="str">
        <f t="shared" si="26"/>
        <v xml:space="preserve"> </v>
      </c>
      <c r="V370" s="753" t="str">
        <f t="shared" si="27"/>
        <v xml:space="preserve"> </v>
      </c>
      <c r="W370" s="753" t="str">
        <f t="shared" si="27"/>
        <v xml:space="preserve"> </v>
      </c>
      <c r="X370" s="753" t="str">
        <f t="shared" si="28"/>
        <v xml:space="preserve"> </v>
      </c>
      <c r="Y370" s="753" t="str">
        <f t="shared" si="29"/>
        <v xml:space="preserve"> </v>
      </c>
    </row>
    <row r="371" spans="1:25" x14ac:dyDescent="0.25">
      <c r="A371" s="756"/>
      <c r="B371" s="746" t="s">
        <v>272</v>
      </c>
      <c r="C371" s="756"/>
      <c r="D371" s="756"/>
      <c r="E371" s="638"/>
      <c r="F371" s="756"/>
      <c r="G371" s="747"/>
      <c r="H371" s="748"/>
      <c r="I371" s="755"/>
      <c r="J371" s="756"/>
      <c r="K371" s="749"/>
      <c r="L371" s="756"/>
      <c r="M371" s="755"/>
      <c r="N371" s="750" t="str">
        <f t="shared" si="25"/>
        <v xml:space="preserve"> </v>
      </c>
      <c r="O371" s="757"/>
      <c r="P371" s="757"/>
      <c r="Q371" s="757"/>
      <c r="R371" s="757"/>
      <c r="S371" s="757"/>
      <c r="T371" s="757"/>
      <c r="U371" s="752" t="str">
        <f t="shared" si="26"/>
        <v xml:space="preserve"> </v>
      </c>
      <c r="V371" s="753" t="str">
        <f t="shared" si="27"/>
        <v xml:space="preserve"> </v>
      </c>
      <c r="W371" s="753" t="str">
        <f t="shared" si="27"/>
        <v xml:space="preserve"> </v>
      </c>
      <c r="X371" s="753" t="str">
        <f t="shared" si="28"/>
        <v xml:space="preserve"> </v>
      </c>
      <c r="Y371" s="753" t="str">
        <f t="shared" si="29"/>
        <v xml:space="preserve"> </v>
      </c>
    </row>
    <row r="372" spans="1:25" x14ac:dyDescent="0.25">
      <c r="A372" s="756"/>
      <c r="B372" s="746" t="s">
        <v>272</v>
      </c>
      <c r="C372" s="756"/>
      <c r="D372" s="756"/>
      <c r="E372" s="638"/>
      <c r="F372" s="756"/>
      <c r="G372" s="747"/>
      <c r="H372" s="748"/>
      <c r="I372" s="755"/>
      <c r="J372" s="756"/>
      <c r="K372" s="749"/>
      <c r="L372" s="756"/>
      <c r="M372" s="755"/>
      <c r="N372" s="750" t="str">
        <f t="shared" si="25"/>
        <v xml:space="preserve"> </v>
      </c>
      <c r="O372" s="757"/>
      <c r="P372" s="757"/>
      <c r="Q372" s="757"/>
      <c r="R372" s="757"/>
      <c r="S372" s="757"/>
      <c r="T372" s="757"/>
      <c r="U372" s="752" t="str">
        <f t="shared" si="26"/>
        <v xml:space="preserve"> </v>
      </c>
      <c r="V372" s="753" t="str">
        <f t="shared" si="27"/>
        <v xml:space="preserve"> </v>
      </c>
      <c r="W372" s="753" t="str">
        <f t="shared" si="27"/>
        <v xml:space="preserve"> </v>
      </c>
      <c r="X372" s="753" t="str">
        <f t="shared" si="28"/>
        <v xml:space="preserve"> </v>
      </c>
      <c r="Y372" s="753" t="str">
        <f t="shared" si="29"/>
        <v xml:space="preserve"> </v>
      </c>
    </row>
    <row r="373" spans="1:25" x14ac:dyDescent="0.25">
      <c r="A373" s="756"/>
      <c r="B373" s="746" t="s">
        <v>272</v>
      </c>
      <c r="C373" s="756"/>
      <c r="D373" s="756"/>
      <c r="E373" s="638"/>
      <c r="F373" s="756"/>
      <c r="G373" s="747"/>
      <c r="H373" s="748"/>
      <c r="I373" s="755"/>
      <c r="J373" s="756"/>
      <c r="K373" s="749"/>
      <c r="L373" s="755"/>
      <c r="M373" s="755"/>
      <c r="N373" s="750" t="str">
        <f t="shared" si="25"/>
        <v xml:space="preserve"> </v>
      </c>
      <c r="O373" s="757"/>
      <c r="P373" s="757"/>
      <c r="Q373" s="757"/>
      <c r="R373" s="757"/>
      <c r="S373" s="757"/>
      <c r="T373" s="757"/>
      <c r="U373" s="752" t="str">
        <f t="shared" si="26"/>
        <v xml:space="preserve"> </v>
      </c>
      <c r="V373" s="753" t="str">
        <f t="shared" si="27"/>
        <v xml:space="preserve"> </v>
      </c>
      <c r="W373" s="753" t="str">
        <f t="shared" si="27"/>
        <v xml:space="preserve"> </v>
      </c>
      <c r="X373" s="753" t="str">
        <f t="shared" si="28"/>
        <v xml:space="preserve"> </v>
      </c>
      <c r="Y373" s="753" t="str">
        <f t="shared" si="29"/>
        <v xml:space="preserve"> </v>
      </c>
    </row>
    <row r="374" spans="1:25" x14ac:dyDescent="0.25">
      <c r="A374" s="756"/>
      <c r="B374" s="746" t="s">
        <v>272</v>
      </c>
      <c r="C374" s="756"/>
      <c r="D374" s="756"/>
      <c r="E374" s="638"/>
      <c r="F374" s="756"/>
      <c r="G374" s="747"/>
      <c r="H374" s="748"/>
      <c r="I374" s="755"/>
      <c r="J374" s="756"/>
      <c r="K374" s="749"/>
      <c r="L374" s="756"/>
      <c r="M374" s="755"/>
      <c r="N374" s="750" t="str">
        <f t="shared" si="25"/>
        <v xml:space="preserve"> </v>
      </c>
      <c r="O374" s="757"/>
      <c r="P374" s="757"/>
      <c r="Q374" s="757"/>
      <c r="R374" s="757"/>
      <c r="S374" s="757"/>
      <c r="T374" s="757"/>
      <c r="U374" s="752" t="str">
        <f t="shared" si="26"/>
        <v xml:space="preserve"> </v>
      </c>
      <c r="V374" s="753" t="str">
        <f t="shared" si="27"/>
        <v xml:space="preserve"> </v>
      </c>
      <c r="W374" s="753" t="str">
        <f t="shared" si="27"/>
        <v xml:space="preserve"> </v>
      </c>
      <c r="X374" s="753" t="str">
        <f t="shared" si="28"/>
        <v xml:space="preserve"> </v>
      </c>
      <c r="Y374" s="753" t="str">
        <f t="shared" si="29"/>
        <v xml:space="preserve"> </v>
      </c>
    </row>
    <row r="375" spans="1:25" x14ac:dyDescent="0.25">
      <c r="A375" s="756"/>
      <c r="B375" s="746" t="s">
        <v>272</v>
      </c>
      <c r="C375" s="756"/>
      <c r="D375" s="756"/>
      <c r="E375" s="638"/>
      <c r="F375" s="756"/>
      <c r="G375" s="747"/>
      <c r="H375" s="748"/>
      <c r="I375" s="755"/>
      <c r="J375" s="756"/>
      <c r="K375" s="749"/>
      <c r="L375" s="756"/>
      <c r="M375" s="755"/>
      <c r="N375" s="750" t="str">
        <f t="shared" si="25"/>
        <v xml:space="preserve"> </v>
      </c>
      <c r="O375" s="757"/>
      <c r="P375" s="757"/>
      <c r="Q375" s="757"/>
      <c r="R375" s="757"/>
      <c r="S375" s="757"/>
      <c r="T375" s="757"/>
      <c r="U375" s="752" t="str">
        <f t="shared" si="26"/>
        <v xml:space="preserve"> </v>
      </c>
      <c r="V375" s="753" t="str">
        <f t="shared" si="27"/>
        <v xml:space="preserve"> </v>
      </c>
      <c r="W375" s="753" t="str">
        <f t="shared" si="27"/>
        <v xml:space="preserve"> </v>
      </c>
      <c r="X375" s="753" t="str">
        <f t="shared" si="28"/>
        <v xml:space="preserve"> </v>
      </c>
      <c r="Y375" s="753" t="str">
        <f t="shared" si="29"/>
        <v xml:space="preserve"> </v>
      </c>
    </row>
    <row r="376" spans="1:25" x14ac:dyDescent="0.25">
      <c r="A376" s="756"/>
      <c r="B376" s="746" t="s">
        <v>272</v>
      </c>
      <c r="C376" s="756"/>
      <c r="D376" s="756"/>
      <c r="E376" s="638"/>
      <c r="F376" s="756"/>
      <c r="G376" s="747"/>
      <c r="H376" s="748"/>
      <c r="I376" s="755"/>
      <c r="J376" s="756"/>
      <c r="K376" s="749"/>
      <c r="L376" s="755"/>
      <c r="M376" s="755"/>
      <c r="N376" s="750" t="str">
        <f t="shared" si="25"/>
        <v xml:space="preserve"> </v>
      </c>
      <c r="O376" s="757"/>
      <c r="P376" s="757"/>
      <c r="Q376" s="757"/>
      <c r="R376" s="757"/>
      <c r="S376" s="757"/>
      <c r="T376" s="757"/>
      <c r="U376" s="752" t="str">
        <f t="shared" si="26"/>
        <v xml:space="preserve"> </v>
      </c>
      <c r="V376" s="753" t="str">
        <f t="shared" si="27"/>
        <v xml:space="preserve"> </v>
      </c>
      <c r="W376" s="753" t="str">
        <f t="shared" si="27"/>
        <v xml:space="preserve"> </v>
      </c>
      <c r="X376" s="753" t="str">
        <f t="shared" si="28"/>
        <v xml:space="preserve"> </v>
      </c>
      <c r="Y376" s="753" t="str">
        <f t="shared" si="29"/>
        <v xml:space="preserve"> </v>
      </c>
    </row>
    <row r="377" spans="1:25" x14ac:dyDescent="0.25">
      <c r="A377" s="756"/>
      <c r="B377" s="746" t="s">
        <v>272</v>
      </c>
      <c r="C377" s="756"/>
      <c r="D377" s="756"/>
      <c r="E377" s="638"/>
      <c r="F377" s="756"/>
      <c r="G377" s="747"/>
      <c r="H377" s="748"/>
      <c r="I377" s="755"/>
      <c r="J377" s="756"/>
      <c r="K377" s="749"/>
      <c r="L377" s="756"/>
      <c r="M377" s="755"/>
      <c r="N377" s="750" t="str">
        <f t="shared" si="25"/>
        <v xml:space="preserve"> </v>
      </c>
      <c r="O377" s="757"/>
      <c r="P377" s="757"/>
      <c r="Q377" s="757"/>
      <c r="R377" s="757"/>
      <c r="S377" s="757"/>
      <c r="T377" s="757"/>
      <c r="U377" s="752" t="str">
        <f t="shared" si="26"/>
        <v xml:space="preserve"> </v>
      </c>
      <c r="V377" s="753" t="str">
        <f t="shared" si="27"/>
        <v xml:space="preserve"> </v>
      </c>
      <c r="W377" s="753" t="str">
        <f t="shared" si="27"/>
        <v xml:space="preserve"> </v>
      </c>
      <c r="X377" s="753" t="str">
        <f t="shared" si="28"/>
        <v xml:space="preserve"> </v>
      </c>
      <c r="Y377" s="753" t="str">
        <f t="shared" si="29"/>
        <v xml:space="preserve"> </v>
      </c>
    </row>
    <row r="378" spans="1:25" x14ac:dyDescent="0.25">
      <c r="A378" s="756"/>
      <c r="B378" s="746" t="s">
        <v>272</v>
      </c>
      <c r="C378" s="756"/>
      <c r="D378" s="756"/>
      <c r="E378" s="638"/>
      <c r="F378" s="756"/>
      <c r="G378" s="747"/>
      <c r="H378" s="748"/>
      <c r="I378" s="755"/>
      <c r="J378" s="756"/>
      <c r="K378" s="749"/>
      <c r="L378" s="756"/>
      <c r="M378" s="755"/>
      <c r="N378" s="750" t="str">
        <f t="shared" si="25"/>
        <v xml:space="preserve"> </v>
      </c>
      <c r="O378" s="757"/>
      <c r="P378" s="757"/>
      <c r="Q378" s="757"/>
      <c r="R378" s="757"/>
      <c r="S378" s="757"/>
      <c r="T378" s="757"/>
      <c r="U378" s="752" t="str">
        <f t="shared" si="26"/>
        <v xml:space="preserve"> </v>
      </c>
      <c r="V378" s="753" t="str">
        <f t="shared" si="27"/>
        <v xml:space="preserve"> </v>
      </c>
      <c r="W378" s="753" t="str">
        <f t="shared" si="27"/>
        <v xml:space="preserve"> </v>
      </c>
      <c r="X378" s="753" t="str">
        <f t="shared" si="28"/>
        <v xml:space="preserve"> </v>
      </c>
      <c r="Y378" s="753" t="str">
        <f t="shared" si="29"/>
        <v xml:space="preserve"> </v>
      </c>
    </row>
    <row r="379" spans="1:25" x14ac:dyDescent="0.25">
      <c r="A379" s="756"/>
      <c r="B379" s="746" t="s">
        <v>272</v>
      </c>
      <c r="C379" s="756"/>
      <c r="D379" s="756"/>
      <c r="E379" s="638"/>
      <c r="F379" s="756"/>
      <c r="G379" s="747"/>
      <c r="H379" s="748"/>
      <c r="I379" s="755"/>
      <c r="J379" s="756"/>
      <c r="K379" s="749"/>
      <c r="L379" s="755"/>
      <c r="M379" s="755"/>
      <c r="N379" s="750" t="str">
        <f t="shared" si="25"/>
        <v xml:space="preserve"> </v>
      </c>
      <c r="O379" s="757"/>
      <c r="P379" s="757"/>
      <c r="Q379" s="757"/>
      <c r="R379" s="757"/>
      <c r="S379" s="757"/>
      <c r="T379" s="757"/>
      <c r="U379" s="752" t="str">
        <f t="shared" si="26"/>
        <v xml:space="preserve"> </v>
      </c>
      <c r="V379" s="753" t="str">
        <f t="shared" si="27"/>
        <v xml:space="preserve"> </v>
      </c>
      <c r="W379" s="753" t="str">
        <f t="shared" si="27"/>
        <v xml:space="preserve"> </v>
      </c>
      <c r="X379" s="753" t="str">
        <f t="shared" si="28"/>
        <v xml:space="preserve"> </v>
      </c>
      <c r="Y379" s="753" t="str">
        <f t="shared" si="29"/>
        <v xml:space="preserve"> </v>
      </c>
    </row>
    <row r="380" spans="1:25" x14ac:dyDescent="0.25">
      <c r="A380" s="756"/>
      <c r="B380" s="746" t="s">
        <v>272</v>
      </c>
      <c r="C380" s="756"/>
      <c r="D380" s="756"/>
      <c r="E380" s="638"/>
      <c r="F380" s="756"/>
      <c r="G380" s="747"/>
      <c r="H380" s="748"/>
      <c r="I380" s="755"/>
      <c r="J380" s="756"/>
      <c r="K380" s="749"/>
      <c r="L380" s="756"/>
      <c r="M380" s="755"/>
      <c r="N380" s="750" t="str">
        <f t="shared" si="25"/>
        <v xml:space="preserve"> </v>
      </c>
      <c r="O380" s="757"/>
      <c r="P380" s="757"/>
      <c r="Q380" s="757"/>
      <c r="R380" s="757"/>
      <c r="S380" s="757"/>
      <c r="T380" s="757"/>
      <c r="U380" s="752" t="str">
        <f t="shared" si="26"/>
        <v xml:space="preserve"> </v>
      </c>
      <c r="V380" s="753" t="str">
        <f t="shared" si="27"/>
        <v xml:space="preserve"> </v>
      </c>
      <c r="W380" s="753" t="str">
        <f t="shared" si="27"/>
        <v xml:space="preserve"> </v>
      </c>
      <c r="X380" s="753" t="str">
        <f t="shared" si="28"/>
        <v xml:space="preserve"> </v>
      </c>
      <c r="Y380" s="753" t="str">
        <f t="shared" si="29"/>
        <v xml:space="preserve"> </v>
      </c>
    </row>
    <row r="381" spans="1:25" x14ac:dyDescent="0.25">
      <c r="A381" s="756"/>
      <c r="B381" s="746" t="s">
        <v>272</v>
      </c>
      <c r="C381" s="756"/>
      <c r="D381" s="756"/>
      <c r="E381" s="638"/>
      <c r="F381" s="756"/>
      <c r="G381" s="747"/>
      <c r="H381" s="748"/>
      <c r="I381" s="755"/>
      <c r="J381" s="756"/>
      <c r="K381" s="749"/>
      <c r="L381" s="756"/>
      <c r="M381" s="755"/>
      <c r="N381" s="750" t="str">
        <f t="shared" si="25"/>
        <v xml:space="preserve"> </v>
      </c>
      <c r="O381" s="757"/>
      <c r="P381" s="757"/>
      <c r="Q381" s="757"/>
      <c r="R381" s="757"/>
      <c r="S381" s="757"/>
      <c r="T381" s="757"/>
      <c r="U381" s="752" t="str">
        <f t="shared" si="26"/>
        <v xml:space="preserve"> </v>
      </c>
      <c r="V381" s="753" t="str">
        <f t="shared" si="27"/>
        <v xml:space="preserve"> </v>
      </c>
      <c r="W381" s="753" t="str">
        <f t="shared" si="27"/>
        <v xml:space="preserve"> </v>
      </c>
      <c r="X381" s="753" t="str">
        <f t="shared" si="28"/>
        <v xml:space="preserve"> </v>
      </c>
      <c r="Y381" s="753" t="str">
        <f t="shared" si="29"/>
        <v xml:space="preserve"> </v>
      </c>
    </row>
    <row r="382" spans="1:25" x14ac:dyDescent="0.25">
      <c r="A382" s="756"/>
      <c r="B382" s="746" t="s">
        <v>272</v>
      </c>
      <c r="C382" s="756"/>
      <c r="D382" s="756"/>
      <c r="E382" s="638"/>
      <c r="F382" s="756"/>
      <c r="G382" s="747"/>
      <c r="H382" s="748"/>
      <c r="I382" s="755"/>
      <c r="J382" s="756"/>
      <c r="K382" s="749"/>
      <c r="L382" s="755"/>
      <c r="M382" s="755"/>
      <c r="N382" s="750" t="str">
        <f t="shared" si="25"/>
        <v xml:space="preserve"> </v>
      </c>
      <c r="O382" s="757"/>
      <c r="P382" s="757"/>
      <c r="Q382" s="757"/>
      <c r="R382" s="757"/>
      <c r="S382" s="757"/>
      <c r="T382" s="757"/>
      <c r="U382" s="752" t="str">
        <f t="shared" si="26"/>
        <v xml:space="preserve"> </v>
      </c>
      <c r="V382" s="753" t="str">
        <f t="shared" si="27"/>
        <v xml:space="preserve"> </v>
      </c>
      <c r="W382" s="753" t="str">
        <f t="shared" si="27"/>
        <v xml:space="preserve"> </v>
      </c>
      <c r="X382" s="753" t="str">
        <f t="shared" si="28"/>
        <v xml:space="preserve"> </v>
      </c>
      <c r="Y382" s="753" t="str">
        <f t="shared" si="29"/>
        <v xml:space="preserve"> </v>
      </c>
    </row>
    <row r="383" spans="1:25" x14ac:dyDescent="0.25">
      <c r="A383" s="756"/>
      <c r="B383" s="746" t="s">
        <v>272</v>
      </c>
      <c r="C383" s="756"/>
      <c r="D383" s="756"/>
      <c r="E383" s="638"/>
      <c r="F383" s="756"/>
      <c r="G383" s="747"/>
      <c r="H383" s="748"/>
      <c r="I383" s="755"/>
      <c r="J383" s="756"/>
      <c r="K383" s="749"/>
      <c r="L383" s="756"/>
      <c r="M383" s="755"/>
      <c r="N383" s="750" t="str">
        <f t="shared" si="25"/>
        <v xml:space="preserve"> </v>
      </c>
      <c r="O383" s="757"/>
      <c r="P383" s="757"/>
      <c r="Q383" s="757"/>
      <c r="R383" s="757"/>
      <c r="S383" s="757"/>
      <c r="T383" s="757"/>
      <c r="U383" s="752" t="str">
        <f t="shared" si="26"/>
        <v xml:space="preserve"> </v>
      </c>
      <c r="V383" s="753" t="str">
        <f t="shared" si="27"/>
        <v xml:space="preserve"> </v>
      </c>
      <c r="W383" s="753" t="str">
        <f t="shared" si="27"/>
        <v xml:space="preserve"> </v>
      </c>
      <c r="X383" s="753" t="str">
        <f t="shared" si="28"/>
        <v xml:space="preserve"> </v>
      </c>
      <c r="Y383" s="753" t="str">
        <f t="shared" si="29"/>
        <v xml:space="preserve"> </v>
      </c>
    </row>
    <row r="384" spans="1:25" x14ac:dyDescent="0.25">
      <c r="A384" s="756"/>
      <c r="B384" s="746" t="s">
        <v>272</v>
      </c>
      <c r="C384" s="756"/>
      <c r="D384" s="756"/>
      <c r="E384" s="638"/>
      <c r="F384" s="756"/>
      <c r="G384" s="747"/>
      <c r="H384" s="748"/>
      <c r="I384" s="755"/>
      <c r="J384" s="756"/>
      <c r="K384" s="749"/>
      <c r="L384" s="756"/>
      <c r="M384" s="755"/>
      <c r="N384" s="750" t="str">
        <f t="shared" si="25"/>
        <v xml:space="preserve"> </v>
      </c>
      <c r="O384" s="757"/>
      <c r="P384" s="757"/>
      <c r="Q384" s="757"/>
      <c r="R384" s="757"/>
      <c r="S384" s="757"/>
      <c r="T384" s="757"/>
      <c r="U384" s="752" t="str">
        <f t="shared" si="26"/>
        <v xml:space="preserve"> </v>
      </c>
      <c r="V384" s="753" t="str">
        <f t="shared" si="27"/>
        <v xml:space="preserve"> </v>
      </c>
      <c r="W384" s="753" t="str">
        <f t="shared" si="27"/>
        <v xml:space="preserve"> </v>
      </c>
      <c r="X384" s="753" t="str">
        <f t="shared" si="28"/>
        <v xml:space="preserve"> </v>
      </c>
      <c r="Y384" s="753" t="str">
        <f t="shared" si="29"/>
        <v xml:space="preserve"> </v>
      </c>
    </row>
    <row r="385" spans="1:25" x14ac:dyDescent="0.25">
      <c r="A385" s="756"/>
      <c r="B385" s="746" t="s">
        <v>272</v>
      </c>
      <c r="C385" s="756"/>
      <c r="D385" s="756"/>
      <c r="E385" s="638"/>
      <c r="F385" s="756"/>
      <c r="G385" s="747"/>
      <c r="H385" s="748"/>
      <c r="I385" s="755"/>
      <c r="J385" s="756"/>
      <c r="K385" s="749"/>
      <c r="L385" s="755"/>
      <c r="M385" s="755"/>
      <c r="N385" s="750" t="str">
        <f t="shared" si="25"/>
        <v xml:space="preserve"> </v>
      </c>
      <c r="O385" s="757"/>
      <c r="P385" s="757"/>
      <c r="Q385" s="757"/>
      <c r="R385" s="757"/>
      <c r="S385" s="757"/>
      <c r="T385" s="757"/>
      <c r="U385" s="752" t="str">
        <f t="shared" si="26"/>
        <v xml:space="preserve"> </v>
      </c>
      <c r="V385" s="753" t="str">
        <f t="shared" si="27"/>
        <v xml:space="preserve"> </v>
      </c>
      <c r="W385" s="753" t="str">
        <f t="shared" si="27"/>
        <v xml:space="preserve"> </v>
      </c>
      <c r="X385" s="753" t="str">
        <f t="shared" si="28"/>
        <v xml:space="preserve"> </v>
      </c>
      <c r="Y385" s="753" t="str">
        <f t="shared" si="29"/>
        <v xml:space="preserve"> </v>
      </c>
    </row>
    <row r="386" spans="1:25" x14ac:dyDescent="0.25">
      <c r="A386" s="756"/>
      <c r="B386" s="746" t="s">
        <v>272</v>
      </c>
      <c r="C386" s="756"/>
      <c r="D386" s="756"/>
      <c r="E386" s="638"/>
      <c r="F386" s="756"/>
      <c r="G386" s="747"/>
      <c r="H386" s="748"/>
      <c r="I386" s="755"/>
      <c r="J386" s="756"/>
      <c r="K386" s="749"/>
      <c r="L386" s="756"/>
      <c r="M386" s="755"/>
      <c r="N386" s="750" t="str">
        <f t="shared" si="25"/>
        <v xml:space="preserve"> </v>
      </c>
      <c r="O386" s="757"/>
      <c r="P386" s="757"/>
      <c r="Q386" s="757"/>
      <c r="R386" s="757"/>
      <c r="S386" s="757"/>
      <c r="T386" s="757"/>
      <c r="U386" s="752" t="str">
        <f t="shared" si="26"/>
        <v xml:space="preserve"> </v>
      </c>
      <c r="V386" s="753" t="str">
        <f t="shared" si="27"/>
        <v xml:space="preserve"> </v>
      </c>
      <c r="W386" s="753" t="str">
        <f t="shared" si="27"/>
        <v xml:space="preserve"> </v>
      </c>
      <c r="X386" s="753" t="str">
        <f t="shared" si="28"/>
        <v xml:space="preserve"> </v>
      </c>
      <c r="Y386" s="753" t="str">
        <f t="shared" si="29"/>
        <v xml:space="preserve"> </v>
      </c>
    </row>
    <row r="387" spans="1:25" x14ac:dyDescent="0.25">
      <c r="A387" s="756"/>
      <c r="B387" s="746" t="s">
        <v>272</v>
      </c>
      <c r="C387" s="756"/>
      <c r="D387" s="756"/>
      <c r="E387" s="638"/>
      <c r="F387" s="756"/>
      <c r="G387" s="747"/>
      <c r="H387" s="748"/>
      <c r="I387" s="755"/>
      <c r="J387" s="756"/>
      <c r="K387" s="749"/>
      <c r="L387" s="756"/>
      <c r="M387" s="755"/>
      <c r="N387" s="750" t="str">
        <f t="shared" si="25"/>
        <v xml:space="preserve"> </v>
      </c>
      <c r="O387" s="757"/>
      <c r="P387" s="757"/>
      <c r="Q387" s="757"/>
      <c r="R387" s="757"/>
      <c r="S387" s="757"/>
      <c r="T387" s="757"/>
      <c r="U387" s="752" t="str">
        <f t="shared" si="26"/>
        <v xml:space="preserve"> </v>
      </c>
      <c r="V387" s="753" t="str">
        <f t="shared" si="27"/>
        <v xml:space="preserve"> </v>
      </c>
      <c r="W387" s="753" t="str">
        <f t="shared" si="27"/>
        <v xml:space="preserve"> </v>
      </c>
      <c r="X387" s="753" t="str">
        <f t="shared" si="28"/>
        <v xml:space="preserve"> </v>
      </c>
      <c r="Y387" s="753" t="str">
        <f t="shared" si="29"/>
        <v xml:space="preserve"> </v>
      </c>
    </row>
    <row r="388" spans="1:25" x14ac:dyDescent="0.25">
      <c r="A388" s="756"/>
      <c r="B388" s="746" t="s">
        <v>272</v>
      </c>
      <c r="C388" s="756"/>
      <c r="D388" s="756"/>
      <c r="E388" s="638"/>
      <c r="F388" s="756"/>
      <c r="G388" s="747"/>
      <c r="H388" s="748"/>
      <c r="I388" s="755"/>
      <c r="J388" s="756"/>
      <c r="K388" s="749"/>
      <c r="L388" s="755"/>
      <c r="M388" s="755"/>
      <c r="N388" s="750" t="str">
        <f t="shared" si="25"/>
        <v xml:space="preserve"> </v>
      </c>
      <c r="O388" s="757"/>
      <c r="P388" s="757"/>
      <c r="Q388" s="757"/>
      <c r="R388" s="757"/>
      <c r="S388" s="757"/>
      <c r="T388" s="757"/>
      <c r="U388" s="752" t="str">
        <f t="shared" si="26"/>
        <v xml:space="preserve"> </v>
      </c>
      <c r="V388" s="753" t="str">
        <f t="shared" si="27"/>
        <v xml:space="preserve"> </v>
      </c>
      <c r="W388" s="753" t="str">
        <f t="shared" si="27"/>
        <v xml:space="preserve"> </v>
      </c>
      <c r="X388" s="753" t="str">
        <f t="shared" si="28"/>
        <v xml:space="preserve"> </v>
      </c>
      <c r="Y388" s="753" t="str">
        <f t="shared" si="29"/>
        <v xml:space="preserve"> </v>
      </c>
    </row>
    <row r="389" spans="1:25" x14ac:dyDescent="0.25">
      <c r="A389" s="756"/>
      <c r="B389" s="746" t="s">
        <v>272</v>
      </c>
      <c r="C389" s="756"/>
      <c r="D389" s="756"/>
      <c r="E389" s="638"/>
      <c r="F389" s="756"/>
      <c r="G389" s="747"/>
      <c r="H389" s="748"/>
      <c r="I389" s="755"/>
      <c r="J389" s="756"/>
      <c r="K389" s="749"/>
      <c r="L389" s="756"/>
      <c r="M389" s="755"/>
      <c r="N389" s="750" t="str">
        <f t="shared" si="25"/>
        <v xml:space="preserve"> </v>
      </c>
      <c r="O389" s="757"/>
      <c r="P389" s="757"/>
      <c r="Q389" s="757"/>
      <c r="R389" s="757"/>
      <c r="S389" s="757"/>
      <c r="T389" s="757"/>
      <c r="U389" s="752" t="str">
        <f t="shared" si="26"/>
        <v xml:space="preserve"> </v>
      </c>
      <c r="V389" s="753" t="str">
        <f t="shared" si="27"/>
        <v xml:space="preserve"> </v>
      </c>
      <c r="W389" s="753" t="str">
        <f t="shared" si="27"/>
        <v xml:space="preserve"> </v>
      </c>
      <c r="X389" s="753" t="str">
        <f t="shared" si="28"/>
        <v xml:space="preserve"> </v>
      </c>
      <c r="Y389" s="753" t="str">
        <f t="shared" si="29"/>
        <v xml:space="preserve"> </v>
      </c>
    </row>
    <row r="390" spans="1:25" x14ac:dyDescent="0.25">
      <c r="A390" s="756"/>
      <c r="B390" s="746" t="s">
        <v>272</v>
      </c>
      <c r="C390" s="756"/>
      <c r="D390" s="756"/>
      <c r="E390" s="638"/>
      <c r="F390" s="756"/>
      <c r="G390" s="747"/>
      <c r="H390" s="748"/>
      <c r="I390" s="755"/>
      <c r="J390" s="756"/>
      <c r="K390" s="749"/>
      <c r="L390" s="756"/>
      <c r="M390" s="755"/>
      <c r="N390" s="750" t="str">
        <f t="shared" ref="N390:N453" si="30">IF(M390*R390&gt;0,M390*R390," ")</f>
        <v xml:space="preserve"> </v>
      </c>
      <c r="O390" s="757"/>
      <c r="P390" s="757"/>
      <c r="Q390" s="757"/>
      <c r="R390" s="757"/>
      <c r="S390" s="757"/>
      <c r="T390" s="757"/>
      <c r="U390" s="752" t="str">
        <f t="shared" ref="U390:U453" si="31">IF((S390*0.187*10^-3+T390*0.86*10^-3)&gt;0,(S390*0.187*10^-3+T390*0.86*10^-3)," ")</f>
        <v xml:space="preserve"> </v>
      </c>
      <c r="V390" s="753" t="str">
        <f t="shared" ref="V390:W453" si="32">IFERROR(S390/O390," ")</f>
        <v xml:space="preserve"> </v>
      </c>
      <c r="W390" s="753" t="str">
        <f t="shared" si="32"/>
        <v xml:space="preserve"> </v>
      </c>
      <c r="X390" s="753" t="str">
        <f t="shared" ref="X390:X453" si="33">IFERROR(U390/R390," ")</f>
        <v xml:space="preserve"> </v>
      </c>
      <c r="Y390" s="753" t="str">
        <f t="shared" ref="Y390:Y453" si="34">IFERROR(U390*10^6/N390," ")</f>
        <v xml:space="preserve"> </v>
      </c>
    </row>
    <row r="391" spans="1:25" x14ac:dyDescent="0.25">
      <c r="A391" s="756"/>
      <c r="B391" s="746" t="s">
        <v>272</v>
      </c>
      <c r="C391" s="756"/>
      <c r="D391" s="756"/>
      <c r="E391" s="638"/>
      <c r="F391" s="756"/>
      <c r="G391" s="747"/>
      <c r="H391" s="748"/>
      <c r="I391" s="755"/>
      <c r="J391" s="756"/>
      <c r="K391" s="749"/>
      <c r="L391" s="755"/>
      <c r="M391" s="755"/>
      <c r="N391" s="750" t="str">
        <f t="shared" si="30"/>
        <v xml:space="preserve"> </v>
      </c>
      <c r="O391" s="757"/>
      <c r="P391" s="757"/>
      <c r="Q391" s="757"/>
      <c r="R391" s="757"/>
      <c r="S391" s="757"/>
      <c r="T391" s="757"/>
      <c r="U391" s="752" t="str">
        <f t="shared" si="31"/>
        <v xml:space="preserve"> </v>
      </c>
      <c r="V391" s="753" t="str">
        <f t="shared" si="32"/>
        <v xml:space="preserve"> </v>
      </c>
      <c r="W391" s="753" t="str">
        <f t="shared" si="32"/>
        <v xml:space="preserve"> </v>
      </c>
      <c r="X391" s="753" t="str">
        <f t="shared" si="33"/>
        <v xml:space="preserve"> </v>
      </c>
      <c r="Y391" s="753" t="str">
        <f t="shared" si="34"/>
        <v xml:space="preserve"> </v>
      </c>
    </row>
    <row r="392" spans="1:25" x14ac:dyDescent="0.25">
      <c r="A392" s="756"/>
      <c r="B392" s="746" t="s">
        <v>272</v>
      </c>
      <c r="C392" s="756"/>
      <c r="D392" s="756"/>
      <c r="E392" s="638"/>
      <c r="F392" s="756"/>
      <c r="G392" s="747"/>
      <c r="H392" s="748"/>
      <c r="I392" s="755"/>
      <c r="J392" s="756"/>
      <c r="K392" s="749"/>
      <c r="L392" s="756"/>
      <c r="M392" s="755"/>
      <c r="N392" s="750" t="str">
        <f t="shared" si="30"/>
        <v xml:space="preserve"> </v>
      </c>
      <c r="O392" s="757"/>
      <c r="P392" s="757"/>
      <c r="Q392" s="757"/>
      <c r="R392" s="757"/>
      <c r="S392" s="757"/>
      <c r="T392" s="757"/>
      <c r="U392" s="752" t="str">
        <f t="shared" si="31"/>
        <v xml:space="preserve"> </v>
      </c>
      <c r="V392" s="753" t="str">
        <f t="shared" si="32"/>
        <v xml:space="preserve"> </v>
      </c>
      <c r="W392" s="753" t="str">
        <f t="shared" si="32"/>
        <v xml:space="preserve"> </v>
      </c>
      <c r="X392" s="753" t="str">
        <f t="shared" si="33"/>
        <v xml:space="preserve"> </v>
      </c>
      <c r="Y392" s="753" t="str">
        <f t="shared" si="34"/>
        <v xml:space="preserve"> </v>
      </c>
    </row>
    <row r="393" spans="1:25" x14ac:dyDescent="0.25">
      <c r="A393" s="756"/>
      <c r="B393" s="746" t="s">
        <v>272</v>
      </c>
      <c r="C393" s="756"/>
      <c r="D393" s="756"/>
      <c r="E393" s="638"/>
      <c r="F393" s="756"/>
      <c r="G393" s="747"/>
      <c r="H393" s="748"/>
      <c r="I393" s="755"/>
      <c r="J393" s="756"/>
      <c r="K393" s="749"/>
      <c r="L393" s="756"/>
      <c r="M393" s="755"/>
      <c r="N393" s="750" t="str">
        <f t="shared" si="30"/>
        <v xml:space="preserve"> </v>
      </c>
      <c r="O393" s="757"/>
      <c r="P393" s="757"/>
      <c r="Q393" s="757"/>
      <c r="R393" s="757"/>
      <c r="S393" s="757"/>
      <c r="T393" s="757"/>
      <c r="U393" s="752" t="str">
        <f t="shared" si="31"/>
        <v xml:space="preserve"> </v>
      </c>
      <c r="V393" s="753" t="str">
        <f t="shared" si="32"/>
        <v xml:space="preserve"> </v>
      </c>
      <c r="W393" s="753" t="str">
        <f t="shared" si="32"/>
        <v xml:space="preserve"> </v>
      </c>
      <c r="X393" s="753" t="str">
        <f t="shared" si="33"/>
        <v xml:space="preserve"> </v>
      </c>
      <c r="Y393" s="753" t="str">
        <f t="shared" si="34"/>
        <v xml:space="preserve"> </v>
      </c>
    </row>
    <row r="394" spans="1:25" x14ac:dyDescent="0.25">
      <c r="A394" s="756"/>
      <c r="B394" s="746" t="s">
        <v>272</v>
      </c>
      <c r="C394" s="756"/>
      <c r="D394" s="756"/>
      <c r="E394" s="638"/>
      <c r="F394" s="756"/>
      <c r="G394" s="747"/>
      <c r="H394" s="748"/>
      <c r="I394" s="755"/>
      <c r="J394" s="756"/>
      <c r="K394" s="749"/>
      <c r="L394" s="755"/>
      <c r="M394" s="755"/>
      <c r="N394" s="750" t="str">
        <f t="shared" si="30"/>
        <v xml:space="preserve"> </v>
      </c>
      <c r="O394" s="757"/>
      <c r="P394" s="757"/>
      <c r="Q394" s="757"/>
      <c r="R394" s="757"/>
      <c r="S394" s="757"/>
      <c r="T394" s="757"/>
      <c r="U394" s="752" t="str">
        <f t="shared" si="31"/>
        <v xml:space="preserve"> </v>
      </c>
      <c r="V394" s="753" t="str">
        <f t="shared" si="32"/>
        <v xml:space="preserve"> </v>
      </c>
      <c r="W394" s="753" t="str">
        <f t="shared" si="32"/>
        <v xml:space="preserve"> </v>
      </c>
      <c r="X394" s="753" t="str">
        <f t="shared" si="33"/>
        <v xml:space="preserve"> </v>
      </c>
      <c r="Y394" s="753" t="str">
        <f t="shared" si="34"/>
        <v xml:space="preserve"> </v>
      </c>
    </row>
    <row r="395" spans="1:25" x14ac:dyDescent="0.25">
      <c r="A395" s="756"/>
      <c r="B395" s="746" t="s">
        <v>272</v>
      </c>
      <c r="C395" s="756"/>
      <c r="D395" s="756"/>
      <c r="E395" s="638"/>
      <c r="F395" s="756"/>
      <c r="G395" s="747"/>
      <c r="H395" s="748"/>
      <c r="I395" s="755"/>
      <c r="J395" s="756"/>
      <c r="K395" s="749"/>
      <c r="L395" s="756"/>
      <c r="M395" s="755"/>
      <c r="N395" s="750" t="str">
        <f t="shared" si="30"/>
        <v xml:space="preserve"> </v>
      </c>
      <c r="O395" s="757"/>
      <c r="P395" s="757"/>
      <c r="Q395" s="757"/>
      <c r="R395" s="757"/>
      <c r="S395" s="757"/>
      <c r="T395" s="757"/>
      <c r="U395" s="752" t="str">
        <f t="shared" si="31"/>
        <v xml:space="preserve"> </v>
      </c>
      <c r="V395" s="753" t="str">
        <f t="shared" si="32"/>
        <v xml:space="preserve"> </v>
      </c>
      <c r="W395" s="753" t="str">
        <f t="shared" si="32"/>
        <v xml:space="preserve"> </v>
      </c>
      <c r="X395" s="753" t="str">
        <f t="shared" si="33"/>
        <v xml:space="preserve"> </v>
      </c>
      <c r="Y395" s="753" t="str">
        <f t="shared" si="34"/>
        <v xml:space="preserve"> </v>
      </c>
    </row>
    <row r="396" spans="1:25" x14ac:dyDescent="0.25">
      <c r="A396" s="756"/>
      <c r="B396" s="746" t="s">
        <v>272</v>
      </c>
      <c r="C396" s="756"/>
      <c r="D396" s="756"/>
      <c r="E396" s="638"/>
      <c r="F396" s="756"/>
      <c r="G396" s="747"/>
      <c r="H396" s="748"/>
      <c r="I396" s="755"/>
      <c r="J396" s="756"/>
      <c r="K396" s="749"/>
      <c r="L396" s="756"/>
      <c r="M396" s="755"/>
      <c r="N396" s="750" t="str">
        <f t="shared" si="30"/>
        <v xml:space="preserve"> </v>
      </c>
      <c r="O396" s="757"/>
      <c r="P396" s="757"/>
      <c r="Q396" s="757"/>
      <c r="R396" s="757"/>
      <c r="S396" s="757"/>
      <c r="T396" s="757"/>
      <c r="U396" s="752" t="str">
        <f t="shared" si="31"/>
        <v xml:space="preserve"> </v>
      </c>
      <c r="V396" s="753" t="str">
        <f t="shared" si="32"/>
        <v xml:space="preserve"> </v>
      </c>
      <c r="W396" s="753" t="str">
        <f t="shared" si="32"/>
        <v xml:space="preserve"> </v>
      </c>
      <c r="X396" s="753" t="str">
        <f t="shared" si="33"/>
        <v xml:space="preserve"> </v>
      </c>
      <c r="Y396" s="753" t="str">
        <f t="shared" si="34"/>
        <v xml:space="preserve"> </v>
      </c>
    </row>
    <row r="397" spans="1:25" x14ac:dyDescent="0.25">
      <c r="A397" s="756"/>
      <c r="B397" s="746" t="s">
        <v>272</v>
      </c>
      <c r="C397" s="756"/>
      <c r="D397" s="756"/>
      <c r="E397" s="638"/>
      <c r="F397" s="756"/>
      <c r="G397" s="747"/>
      <c r="H397" s="748"/>
      <c r="I397" s="755"/>
      <c r="J397" s="756"/>
      <c r="K397" s="749"/>
      <c r="L397" s="755"/>
      <c r="M397" s="755"/>
      <c r="N397" s="750" t="str">
        <f t="shared" si="30"/>
        <v xml:space="preserve"> </v>
      </c>
      <c r="O397" s="757"/>
      <c r="P397" s="757"/>
      <c r="Q397" s="757"/>
      <c r="R397" s="757"/>
      <c r="S397" s="757"/>
      <c r="T397" s="757"/>
      <c r="U397" s="752" t="str">
        <f t="shared" si="31"/>
        <v xml:space="preserve"> </v>
      </c>
      <c r="V397" s="753" t="str">
        <f t="shared" si="32"/>
        <v xml:space="preserve"> </v>
      </c>
      <c r="W397" s="753" t="str">
        <f t="shared" si="32"/>
        <v xml:space="preserve"> </v>
      </c>
      <c r="X397" s="753" t="str">
        <f t="shared" si="33"/>
        <v xml:space="preserve"> </v>
      </c>
      <c r="Y397" s="753" t="str">
        <f t="shared" si="34"/>
        <v xml:space="preserve"> </v>
      </c>
    </row>
    <row r="398" spans="1:25" x14ac:dyDescent="0.25">
      <c r="A398" s="756"/>
      <c r="B398" s="746" t="s">
        <v>272</v>
      </c>
      <c r="C398" s="756"/>
      <c r="D398" s="756"/>
      <c r="E398" s="638"/>
      <c r="F398" s="756"/>
      <c r="G398" s="747"/>
      <c r="H398" s="748"/>
      <c r="I398" s="755"/>
      <c r="J398" s="756"/>
      <c r="K398" s="749"/>
      <c r="L398" s="756"/>
      <c r="M398" s="755"/>
      <c r="N398" s="750" t="str">
        <f t="shared" si="30"/>
        <v xml:space="preserve"> </v>
      </c>
      <c r="O398" s="757"/>
      <c r="P398" s="757"/>
      <c r="Q398" s="757"/>
      <c r="R398" s="757"/>
      <c r="S398" s="757"/>
      <c r="T398" s="757"/>
      <c r="U398" s="752" t="str">
        <f t="shared" si="31"/>
        <v xml:space="preserve"> </v>
      </c>
      <c r="V398" s="753" t="str">
        <f t="shared" si="32"/>
        <v xml:space="preserve"> </v>
      </c>
      <c r="W398" s="753" t="str">
        <f t="shared" si="32"/>
        <v xml:space="preserve"> </v>
      </c>
      <c r="X398" s="753" t="str">
        <f t="shared" si="33"/>
        <v xml:space="preserve"> </v>
      </c>
      <c r="Y398" s="753" t="str">
        <f t="shared" si="34"/>
        <v xml:space="preserve"> </v>
      </c>
    </row>
    <row r="399" spans="1:25" x14ac:dyDescent="0.25">
      <c r="A399" s="756"/>
      <c r="B399" s="746" t="s">
        <v>272</v>
      </c>
      <c r="C399" s="756"/>
      <c r="D399" s="756"/>
      <c r="E399" s="638"/>
      <c r="F399" s="756"/>
      <c r="G399" s="747"/>
      <c r="H399" s="748"/>
      <c r="I399" s="755"/>
      <c r="J399" s="756"/>
      <c r="K399" s="749"/>
      <c r="L399" s="756"/>
      <c r="M399" s="755"/>
      <c r="N399" s="750" t="str">
        <f t="shared" si="30"/>
        <v xml:space="preserve"> </v>
      </c>
      <c r="O399" s="757"/>
      <c r="P399" s="757"/>
      <c r="Q399" s="757"/>
      <c r="R399" s="757"/>
      <c r="S399" s="757"/>
      <c r="T399" s="757"/>
      <c r="U399" s="752" t="str">
        <f t="shared" si="31"/>
        <v xml:space="preserve"> </v>
      </c>
      <c r="V399" s="753" t="str">
        <f t="shared" si="32"/>
        <v xml:space="preserve"> </v>
      </c>
      <c r="W399" s="753" t="str">
        <f t="shared" si="32"/>
        <v xml:space="preserve"> </v>
      </c>
      <c r="X399" s="753" t="str">
        <f t="shared" si="33"/>
        <v xml:space="preserve"> </v>
      </c>
      <c r="Y399" s="753" t="str">
        <f t="shared" si="34"/>
        <v xml:space="preserve"> </v>
      </c>
    </row>
    <row r="400" spans="1:25" x14ac:dyDescent="0.25">
      <c r="A400" s="756"/>
      <c r="B400" s="746" t="s">
        <v>272</v>
      </c>
      <c r="C400" s="756"/>
      <c r="D400" s="756"/>
      <c r="E400" s="638"/>
      <c r="F400" s="756"/>
      <c r="G400" s="747"/>
      <c r="H400" s="748"/>
      <c r="I400" s="755"/>
      <c r="J400" s="756"/>
      <c r="K400" s="749"/>
      <c r="L400" s="755"/>
      <c r="M400" s="755"/>
      <c r="N400" s="750" t="str">
        <f t="shared" si="30"/>
        <v xml:space="preserve"> </v>
      </c>
      <c r="O400" s="757"/>
      <c r="P400" s="757"/>
      <c r="Q400" s="757"/>
      <c r="R400" s="757"/>
      <c r="S400" s="757"/>
      <c r="T400" s="757"/>
      <c r="U400" s="752" t="str">
        <f t="shared" si="31"/>
        <v xml:space="preserve"> </v>
      </c>
      <c r="V400" s="753" t="str">
        <f t="shared" si="32"/>
        <v xml:space="preserve"> </v>
      </c>
      <c r="W400" s="753" t="str">
        <f t="shared" si="32"/>
        <v xml:space="preserve"> </v>
      </c>
      <c r="X400" s="753" t="str">
        <f t="shared" si="33"/>
        <v xml:space="preserve"> </v>
      </c>
      <c r="Y400" s="753" t="str">
        <f t="shared" si="34"/>
        <v xml:space="preserve"> </v>
      </c>
    </row>
    <row r="401" spans="1:25" x14ac:dyDescent="0.25">
      <c r="A401" s="756"/>
      <c r="B401" s="746" t="s">
        <v>272</v>
      </c>
      <c r="C401" s="756"/>
      <c r="D401" s="756"/>
      <c r="E401" s="638"/>
      <c r="F401" s="756"/>
      <c r="G401" s="747"/>
      <c r="H401" s="748"/>
      <c r="I401" s="755"/>
      <c r="J401" s="756"/>
      <c r="K401" s="749"/>
      <c r="L401" s="756"/>
      <c r="M401" s="755"/>
      <c r="N401" s="750" t="str">
        <f t="shared" si="30"/>
        <v xml:space="preserve"> </v>
      </c>
      <c r="O401" s="757"/>
      <c r="P401" s="757"/>
      <c r="Q401" s="757"/>
      <c r="R401" s="757"/>
      <c r="S401" s="757"/>
      <c r="T401" s="757"/>
      <c r="U401" s="752" t="str">
        <f t="shared" si="31"/>
        <v xml:space="preserve"> </v>
      </c>
      <c r="V401" s="753" t="str">
        <f t="shared" si="32"/>
        <v xml:space="preserve"> </v>
      </c>
      <c r="W401" s="753" t="str">
        <f t="shared" si="32"/>
        <v xml:space="preserve"> </v>
      </c>
      <c r="X401" s="753" t="str">
        <f t="shared" si="33"/>
        <v xml:space="preserve"> </v>
      </c>
      <c r="Y401" s="753" t="str">
        <f t="shared" si="34"/>
        <v xml:space="preserve"> </v>
      </c>
    </row>
    <row r="402" spans="1:25" x14ac:dyDescent="0.25">
      <c r="A402" s="756"/>
      <c r="B402" s="746" t="s">
        <v>272</v>
      </c>
      <c r="C402" s="756"/>
      <c r="D402" s="756"/>
      <c r="E402" s="638"/>
      <c r="F402" s="756"/>
      <c r="G402" s="747"/>
      <c r="H402" s="748"/>
      <c r="I402" s="755"/>
      <c r="J402" s="756"/>
      <c r="K402" s="749"/>
      <c r="L402" s="756"/>
      <c r="M402" s="755"/>
      <c r="N402" s="750" t="str">
        <f t="shared" si="30"/>
        <v xml:space="preserve"> </v>
      </c>
      <c r="O402" s="757"/>
      <c r="P402" s="757"/>
      <c r="Q402" s="757"/>
      <c r="R402" s="757"/>
      <c r="S402" s="757"/>
      <c r="T402" s="757"/>
      <c r="U402" s="752" t="str">
        <f t="shared" si="31"/>
        <v xml:space="preserve"> </v>
      </c>
      <c r="V402" s="753" t="str">
        <f t="shared" si="32"/>
        <v xml:space="preserve"> </v>
      </c>
      <c r="W402" s="753" t="str">
        <f t="shared" si="32"/>
        <v xml:space="preserve"> </v>
      </c>
      <c r="X402" s="753" t="str">
        <f t="shared" si="33"/>
        <v xml:space="preserve"> </v>
      </c>
      <c r="Y402" s="753" t="str">
        <f t="shared" si="34"/>
        <v xml:space="preserve"> </v>
      </c>
    </row>
    <row r="403" spans="1:25" x14ac:dyDescent="0.25">
      <c r="A403" s="756"/>
      <c r="B403" s="746" t="s">
        <v>272</v>
      </c>
      <c r="C403" s="756"/>
      <c r="D403" s="756"/>
      <c r="E403" s="638"/>
      <c r="F403" s="756"/>
      <c r="G403" s="747"/>
      <c r="H403" s="748"/>
      <c r="I403" s="755"/>
      <c r="J403" s="756"/>
      <c r="K403" s="749"/>
      <c r="L403" s="755"/>
      <c r="M403" s="755"/>
      <c r="N403" s="750" t="str">
        <f t="shared" si="30"/>
        <v xml:space="preserve"> </v>
      </c>
      <c r="O403" s="757"/>
      <c r="P403" s="757"/>
      <c r="Q403" s="757"/>
      <c r="R403" s="757"/>
      <c r="S403" s="757"/>
      <c r="T403" s="757"/>
      <c r="U403" s="752" t="str">
        <f t="shared" si="31"/>
        <v xml:space="preserve"> </v>
      </c>
      <c r="V403" s="753" t="str">
        <f t="shared" si="32"/>
        <v xml:space="preserve"> </v>
      </c>
      <c r="W403" s="753" t="str">
        <f t="shared" si="32"/>
        <v xml:space="preserve"> </v>
      </c>
      <c r="X403" s="753" t="str">
        <f t="shared" si="33"/>
        <v xml:space="preserve"> </v>
      </c>
      <c r="Y403" s="753" t="str">
        <f t="shared" si="34"/>
        <v xml:space="preserve"> </v>
      </c>
    </row>
    <row r="404" spans="1:25" x14ac:dyDescent="0.25">
      <c r="A404" s="756"/>
      <c r="B404" s="746" t="s">
        <v>272</v>
      </c>
      <c r="C404" s="756"/>
      <c r="D404" s="756"/>
      <c r="E404" s="638"/>
      <c r="F404" s="756"/>
      <c r="G404" s="747"/>
      <c r="H404" s="748"/>
      <c r="I404" s="755"/>
      <c r="J404" s="756"/>
      <c r="K404" s="749"/>
      <c r="L404" s="756"/>
      <c r="M404" s="755"/>
      <c r="N404" s="750" t="str">
        <f t="shared" si="30"/>
        <v xml:space="preserve"> </v>
      </c>
      <c r="O404" s="757"/>
      <c r="P404" s="757"/>
      <c r="Q404" s="757"/>
      <c r="R404" s="757"/>
      <c r="S404" s="757"/>
      <c r="T404" s="757"/>
      <c r="U404" s="752" t="str">
        <f t="shared" si="31"/>
        <v xml:space="preserve"> </v>
      </c>
      <c r="V404" s="753" t="str">
        <f t="shared" si="32"/>
        <v xml:space="preserve"> </v>
      </c>
      <c r="W404" s="753" t="str">
        <f t="shared" si="32"/>
        <v xml:space="preserve"> </v>
      </c>
      <c r="X404" s="753" t="str">
        <f t="shared" si="33"/>
        <v xml:space="preserve"> </v>
      </c>
      <c r="Y404" s="753" t="str">
        <f t="shared" si="34"/>
        <v xml:space="preserve"> </v>
      </c>
    </row>
    <row r="405" spans="1:25" x14ac:dyDescent="0.25">
      <c r="A405" s="756"/>
      <c r="B405" s="746" t="s">
        <v>272</v>
      </c>
      <c r="C405" s="756"/>
      <c r="D405" s="756"/>
      <c r="E405" s="638"/>
      <c r="F405" s="756"/>
      <c r="G405" s="747"/>
      <c r="H405" s="748"/>
      <c r="I405" s="755"/>
      <c r="J405" s="756"/>
      <c r="K405" s="749"/>
      <c r="L405" s="756"/>
      <c r="M405" s="755"/>
      <c r="N405" s="750" t="str">
        <f t="shared" si="30"/>
        <v xml:space="preserve"> </v>
      </c>
      <c r="O405" s="757"/>
      <c r="P405" s="757"/>
      <c r="Q405" s="757"/>
      <c r="R405" s="757"/>
      <c r="S405" s="757"/>
      <c r="T405" s="757"/>
      <c r="U405" s="752" t="str">
        <f t="shared" si="31"/>
        <v xml:space="preserve"> </v>
      </c>
      <c r="V405" s="753" t="str">
        <f t="shared" si="32"/>
        <v xml:space="preserve"> </v>
      </c>
      <c r="W405" s="753" t="str">
        <f t="shared" si="32"/>
        <v xml:space="preserve"> </v>
      </c>
      <c r="X405" s="753" t="str">
        <f t="shared" si="33"/>
        <v xml:space="preserve"> </v>
      </c>
      <c r="Y405" s="753" t="str">
        <f t="shared" si="34"/>
        <v xml:space="preserve"> </v>
      </c>
    </row>
    <row r="406" spans="1:25" x14ac:dyDescent="0.25">
      <c r="A406" s="756"/>
      <c r="B406" s="746" t="s">
        <v>272</v>
      </c>
      <c r="C406" s="756"/>
      <c r="D406" s="756"/>
      <c r="E406" s="638"/>
      <c r="F406" s="756"/>
      <c r="G406" s="747"/>
      <c r="H406" s="748"/>
      <c r="I406" s="755"/>
      <c r="J406" s="756"/>
      <c r="K406" s="749"/>
      <c r="L406" s="755"/>
      <c r="M406" s="755"/>
      <c r="N406" s="750" t="str">
        <f t="shared" si="30"/>
        <v xml:space="preserve"> </v>
      </c>
      <c r="O406" s="757"/>
      <c r="P406" s="757"/>
      <c r="Q406" s="757"/>
      <c r="R406" s="757"/>
      <c r="S406" s="757"/>
      <c r="T406" s="757"/>
      <c r="U406" s="752" t="str">
        <f t="shared" si="31"/>
        <v xml:space="preserve"> </v>
      </c>
      <c r="V406" s="753" t="str">
        <f t="shared" si="32"/>
        <v xml:space="preserve"> </v>
      </c>
      <c r="W406" s="753" t="str">
        <f t="shared" si="32"/>
        <v xml:space="preserve"> </v>
      </c>
      <c r="X406" s="753" t="str">
        <f t="shared" si="33"/>
        <v xml:space="preserve"> </v>
      </c>
      <c r="Y406" s="753" t="str">
        <f t="shared" si="34"/>
        <v xml:space="preserve"> </v>
      </c>
    </row>
    <row r="407" spans="1:25" x14ac:dyDescent="0.25">
      <c r="A407" s="756"/>
      <c r="B407" s="746" t="s">
        <v>272</v>
      </c>
      <c r="C407" s="756"/>
      <c r="D407" s="756"/>
      <c r="E407" s="638"/>
      <c r="F407" s="756"/>
      <c r="G407" s="747"/>
      <c r="H407" s="748"/>
      <c r="I407" s="755"/>
      <c r="J407" s="756"/>
      <c r="K407" s="749"/>
      <c r="L407" s="756"/>
      <c r="M407" s="755"/>
      <c r="N407" s="750" t="str">
        <f t="shared" si="30"/>
        <v xml:space="preserve"> </v>
      </c>
      <c r="O407" s="757"/>
      <c r="P407" s="757"/>
      <c r="Q407" s="757"/>
      <c r="R407" s="757"/>
      <c r="S407" s="757"/>
      <c r="T407" s="757"/>
      <c r="U407" s="752" t="str">
        <f t="shared" si="31"/>
        <v xml:space="preserve"> </v>
      </c>
      <c r="V407" s="753" t="str">
        <f t="shared" si="32"/>
        <v xml:space="preserve"> </v>
      </c>
      <c r="W407" s="753" t="str">
        <f t="shared" si="32"/>
        <v xml:space="preserve"> </v>
      </c>
      <c r="X407" s="753" t="str">
        <f t="shared" si="33"/>
        <v xml:space="preserve"> </v>
      </c>
      <c r="Y407" s="753" t="str">
        <f t="shared" si="34"/>
        <v xml:space="preserve"> </v>
      </c>
    </row>
    <row r="408" spans="1:25" x14ac:dyDescent="0.25">
      <c r="A408" s="756"/>
      <c r="B408" s="746" t="s">
        <v>272</v>
      </c>
      <c r="C408" s="756"/>
      <c r="D408" s="756"/>
      <c r="E408" s="638"/>
      <c r="F408" s="756"/>
      <c r="G408" s="747"/>
      <c r="H408" s="748"/>
      <c r="I408" s="755"/>
      <c r="J408" s="756"/>
      <c r="K408" s="749"/>
      <c r="L408" s="756"/>
      <c r="M408" s="755"/>
      <c r="N408" s="750" t="str">
        <f t="shared" si="30"/>
        <v xml:space="preserve"> </v>
      </c>
      <c r="O408" s="757"/>
      <c r="P408" s="757"/>
      <c r="Q408" s="757"/>
      <c r="R408" s="757"/>
      <c r="S408" s="757"/>
      <c r="T408" s="757"/>
      <c r="U408" s="752" t="str">
        <f t="shared" si="31"/>
        <v xml:space="preserve"> </v>
      </c>
      <c r="V408" s="753" t="str">
        <f t="shared" si="32"/>
        <v xml:space="preserve"> </v>
      </c>
      <c r="W408" s="753" t="str">
        <f t="shared" si="32"/>
        <v xml:space="preserve"> </v>
      </c>
      <c r="X408" s="753" t="str">
        <f t="shared" si="33"/>
        <v xml:space="preserve"> </v>
      </c>
      <c r="Y408" s="753" t="str">
        <f t="shared" si="34"/>
        <v xml:space="preserve"> </v>
      </c>
    </row>
    <row r="409" spans="1:25" x14ac:dyDescent="0.25">
      <c r="A409" s="756"/>
      <c r="B409" s="746" t="s">
        <v>272</v>
      </c>
      <c r="C409" s="756"/>
      <c r="D409" s="756"/>
      <c r="E409" s="638"/>
      <c r="F409" s="756"/>
      <c r="G409" s="747"/>
      <c r="H409" s="748"/>
      <c r="I409" s="755"/>
      <c r="J409" s="756"/>
      <c r="K409" s="749"/>
      <c r="L409" s="755"/>
      <c r="M409" s="755"/>
      <c r="N409" s="750" t="str">
        <f t="shared" si="30"/>
        <v xml:space="preserve"> </v>
      </c>
      <c r="O409" s="757"/>
      <c r="P409" s="757"/>
      <c r="Q409" s="757"/>
      <c r="R409" s="757"/>
      <c r="S409" s="757"/>
      <c r="T409" s="757"/>
      <c r="U409" s="752" t="str">
        <f t="shared" si="31"/>
        <v xml:space="preserve"> </v>
      </c>
      <c r="V409" s="753" t="str">
        <f t="shared" si="32"/>
        <v xml:space="preserve"> </v>
      </c>
      <c r="W409" s="753" t="str">
        <f t="shared" si="32"/>
        <v xml:space="preserve"> </v>
      </c>
      <c r="X409" s="753" t="str">
        <f t="shared" si="33"/>
        <v xml:space="preserve"> </v>
      </c>
      <c r="Y409" s="753" t="str">
        <f t="shared" si="34"/>
        <v xml:space="preserve"> </v>
      </c>
    </row>
    <row r="410" spans="1:25" x14ac:dyDescent="0.25">
      <c r="A410" s="756"/>
      <c r="B410" s="746" t="s">
        <v>272</v>
      </c>
      <c r="C410" s="756"/>
      <c r="D410" s="756"/>
      <c r="E410" s="638"/>
      <c r="F410" s="756"/>
      <c r="G410" s="747"/>
      <c r="H410" s="748"/>
      <c r="I410" s="755"/>
      <c r="J410" s="756"/>
      <c r="K410" s="749"/>
      <c r="L410" s="756"/>
      <c r="M410" s="755"/>
      <c r="N410" s="750" t="str">
        <f t="shared" si="30"/>
        <v xml:space="preserve"> </v>
      </c>
      <c r="O410" s="757"/>
      <c r="P410" s="757"/>
      <c r="Q410" s="757"/>
      <c r="R410" s="757"/>
      <c r="S410" s="757"/>
      <c r="T410" s="757"/>
      <c r="U410" s="752" t="str">
        <f t="shared" si="31"/>
        <v xml:space="preserve"> </v>
      </c>
      <c r="V410" s="753" t="str">
        <f t="shared" si="32"/>
        <v xml:space="preserve"> </v>
      </c>
      <c r="W410" s="753" t="str">
        <f t="shared" si="32"/>
        <v xml:space="preserve"> </v>
      </c>
      <c r="X410" s="753" t="str">
        <f t="shared" si="33"/>
        <v xml:space="preserve"> </v>
      </c>
      <c r="Y410" s="753" t="str">
        <f t="shared" si="34"/>
        <v xml:space="preserve"> </v>
      </c>
    </row>
    <row r="411" spans="1:25" x14ac:dyDescent="0.25">
      <c r="A411" s="756"/>
      <c r="B411" s="746" t="s">
        <v>272</v>
      </c>
      <c r="C411" s="756"/>
      <c r="D411" s="756"/>
      <c r="E411" s="638"/>
      <c r="F411" s="756"/>
      <c r="G411" s="747"/>
      <c r="H411" s="748"/>
      <c r="I411" s="755"/>
      <c r="J411" s="756"/>
      <c r="K411" s="749"/>
      <c r="L411" s="756"/>
      <c r="M411" s="755"/>
      <c r="N411" s="750" t="str">
        <f t="shared" si="30"/>
        <v xml:space="preserve"> </v>
      </c>
      <c r="O411" s="757"/>
      <c r="P411" s="757"/>
      <c r="Q411" s="757"/>
      <c r="R411" s="757"/>
      <c r="S411" s="757"/>
      <c r="T411" s="757"/>
      <c r="U411" s="752" t="str">
        <f t="shared" si="31"/>
        <v xml:space="preserve"> </v>
      </c>
      <c r="V411" s="753" t="str">
        <f t="shared" si="32"/>
        <v xml:space="preserve"> </v>
      </c>
      <c r="W411" s="753" t="str">
        <f t="shared" si="32"/>
        <v xml:space="preserve"> </v>
      </c>
      <c r="X411" s="753" t="str">
        <f t="shared" si="33"/>
        <v xml:space="preserve"> </v>
      </c>
      <c r="Y411" s="753" t="str">
        <f t="shared" si="34"/>
        <v xml:space="preserve"> </v>
      </c>
    </row>
    <row r="412" spans="1:25" x14ac:dyDescent="0.25">
      <c r="A412" s="756"/>
      <c r="B412" s="746" t="s">
        <v>272</v>
      </c>
      <c r="C412" s="756"/>
      <c r="D412" s="756"/>
      <c r="E412" s="638"/>
      <c r="F412" s="756"/>
      <c r="G412" s="747"/>
      <c r="H412" s="748"/>
      <c r="I412" s="755"/>
      <c r="J412" s="756"/>
      <c r="K412" s="749"/>
      <c r="L412" s="755"/>
      <c r="M412" s="755"/>
      <c r="N412" s="750" t="str">
        <f t="shared" si="30"/>
        <v xml:space="preserve"> </v>
      </c>
      <c r="O412" s="757"/>
      <c r="P412" s="757"/>
      <c r="Q412" s="757"/>
      <c r="R412" s="757"/>
      <c r="S412" s="757"/>
      <c r="T412" s="757"/>
      <c r="U412" s="752" t="str">
        <f t="shared" si="31"/>
        <v xml:space="preserve"> </v>
      </c>
      <c r="V412" s="753" t="str">
        <f t="shared" si="32"/>
        <v xml:space="preserve"> </v>
      </c>
      <c r="W412" s="753" t="str">
        <f t="shared" si="32"/>
        <v xml:space="preserve"> </v>
      </c>
      <c r="X412" s="753" t="str">
        <f t="shared" si="33"/>
        <v xml:space="preserve"> </v>
      </c>
      <c r="Y412" s="753" t="str">
        <f t="shared" si="34"/>
        <v xml:space="preserve"> </v>
      </c>
    </row>
    <row r="413" spans="1:25" x14ac:dyDescent="0.25">
      <c r="A413" s="756"/>
      <c r="B413" s="746" t="s">
        <v>272</v>
      </c>
      <c r="C413" s="756"/>
      <c r="D413" s="756"/>
      <c r="E413" s="638"/>
      <c r="F413" s="756"/>
      <c r="G413" s="747"/>
      <c r="H413" s="748"/>
      <c r="I413" s="755"/>
      <c r="J413" s="756"/>
      <c r="K413" s="749"/>
      <c r="L413" s="756"/>
      <c r="M413" s="755"/>
      <c r="N413" s="750" t="str">
        <f t="shared" si="30"/>
        <v xml:space="preserve"> </v>
      </c>
      <c r="O413" s="757"/>
      <c r="P413" s="757"/>
      <c r="Q413" s="757"/>
      <c r="R413" s="757"/>
      <c r="S413" s="757"/>
      <c r="T413" s="757"/>
      <c r="U413" s="752" t="str">
        <f t="shared" si="31"/>
        <v xml:space="preserve"> </v>
      </c>
      <c r="V413" s="753" t="str">
        <f t="shared" si="32"/>
        <v xml:space="preserve"> </v>
      </c>
      <c r="W413" s="753" t="str">
        <f t="shared" si="32"/>
        <v xml:space="preserve"> </v>
      </c>
      <c r="X413" s="753" t="str">
        <f t="shared" si="33"/>
        <v xml:space="preserve"> </v>
      </c>
      <c r="Y413" s="753" t="str">
        <f t="shared" si="34"/>
        <v xml:space="preserve"> </v>
      </c>
    </row>
    <row r="414" spans="1:25" x14ac:dyDescent="0.25">
      <c r="A414" s="756"/>
      <c r="B414" s="746" t="s">
        <v>272</v>
      </c>
      <c r="C414" s="756"/>
      <c r="D414" s="756"/>
      <c r="E414" s="638"/>
      <c r="F414" s="756"/>
      <c r="G414" s="747"/>
      <c r="H414" s="748"/>
      <c r="I414" s="755"/>
      <c r="J414" s="756"/>
      <c r="K414" s="749"/>
      <c r="L414" s="756"/>
      <c r="M414" s="755"/>
      <c r="N414" s="750" t="str">
        <f t="shared" si="30"/>
        <v xml:space="preserve"> </v>
      </c>
      <c r="O414" s="757"/>
      <c r="P414" s="757"/>
      <c r="Q414" s="757"/>
      <c r="R414" s="757"/>
      <c r="S414" s="757"/>
      <c r="T414" s="757"/>
      <c r="U414" s="752" t="str">
        <f t="shared" si="31"/>
        <v xml:space="preserve"> </v>
      </c>
      <c r="V414" s="753" t="str">
        <f t="shared" si="32"/>
        <v xml:space="preserve"> </v>
      </c>
      <c r="W414" s="753" t="str">
        <f t="shared" si="32"/>
        <v xml:space="preserve"> </v>
      </c>
      <c r="X414" s="753" t="str">
        <f t="shared" si="33"/>
        <v xml:space="preserve"> </v>
      </c>
      <c r="Y414" s="753" t="str">
        <f t="shared" si="34"/>
        <v xml:space="preserve"> </v>
      </c>
    </row>
    <row r="415" spans="1:25" x14ac:dyDescent="0.25">
      <c r="A415" s="756"/>
      <c r="B415" s="746" t="s">
        <v>272</v>
      </c>
      <c r="C415" s="756"/>
      <c r="D415" s="756"/>
      <c r="E415" s="638"/>
      <c r="F415" s="756"/>
      <c r="G415" s="747"/>
      <c r="H415" s="748"/>
      <c r="I415" s="755"/>
      <c r="J415" s="756"/>
      <c r="K415" s="749"/>
      <c r="L415" s="755"/>
      <c r="M415" s="755"/>
      <c r="N415" s="750" t="str">
        <f t="shared" si="30"/>
        <v xml:space="preserve"> </v>
      </c>
      <c r="O415" s="757"/>
      <c r="P415" s="757"/>
      <c r="Q415" s="757"/>
      <c r="R415" s="757"/>
      <c r="S415" s="757"/>
      <c r="T415" s="757"/>
      <c r="U415" s="752" t="str">
        <f t="shared" si="31"/>
        <v xml:space="preserve"> </v>
      </c>
      <c r="V415" s="753" t="str">
        <f t="shared" si="32"/>
        <v xml:space="preserve"> </v>
      </c>
      <c r="W415" s="753" t="str">
        <f t="shared" si="32"/>
        <v xml:space="preserve"> </v>
      </c>
      <c r="X415" s="753" t="str">
        <f t="shared" si="33"/>
        <v xml:space="preserve"> </v>
      </c>
      <c r="Y415" s="753" t="str">
        <f t="shared" si="34"/>
        <v xml:space="preserve"> </v>
      </c>
    </row>
    <row r="416" spans="1:25" x14ac:dyDescent="0.25">
      <c r="A416" s="756"/>
      <c r="B416" s="746" t="s">
        <v>272</v>
      </c>
      <c r="C416" s="756"/>
      <c r="D416" s="756"/>
      <c r="E416" s="638"/>
      <c r="F416" s="756"/>
      <c r="G416" s="747"/>
      <c r="H416" s="748"/>
      <c r="I416" s="755"/>
      <c r="J416" s="756"/>
      <c r="K416" s="749"/>
      <c r="L416" s="756"/>
      <c r="M416" s="755"/>
      <c r="N416" s="750" t="str">
        <f t="shared" si="30"/>
        <v xml:space="preserve"> </v>
      </c>
      <c r="O416" s="757"/>
      <c r="P416" s="757"/>
      <c r="Q416" s="757"/>
      <c r="R416" s="757"/>
      <c r="S416" s="757"/>
      <c r="T416" s="757"/>
      <c r="U416" s="752" t="str">
        <f t="shared" si="31"/>
        <v xml:space="preserve"> </v>
      </c>
      <c r="V416" s="753" t="str">
        <f t="shared" si="32"/>
        <v xml:space="preserve"> </v>
      </c>
      <c r="W416" s="753" t="str">
        <f t="shared" si="32"/>
        <v xml:space="preserve"> </v>
      </c>
      <c r="X416" s="753" t="str">
        <f t="shared" si="33"/>
        <v xml:space="preserve"> </v>
      </c>
      <c r="Y416" s="753" t="str">
        <f t="shared" si="34"/>
        <v xml:space="preserve"> </v>
      </c>
    </row>
    <row r="417" spans="1:25" x14ac:dyDescent="0.25">
      <c r="A417" s="756"/>
      <c r="B417" s="746" t="s">
        <v>272</v>
      </c>
      <c r="C417" s="756"/>
      <c r="D417" s="756"/>
      <c r="E417" s="638"/>
      <c r="F417" s="756"/>
      <c r="G417" s="747"/>
      <c r="H417" s="748"/>
      <c r="I417" s="755"/>
      <c r="J417" s="756"/>
      <c r="K417" s="749"/>
      <c r="L417" s="756"/>
      <c r="M417" s="755"/>
      <c r="N417" s="750" t="str">
        <f t="shared" si="30"/>
        <v xml:space="preserve"> </v>
      </c>
      <c r="O417" s="757"/>
      <c r="P417" s="757"/>
      <c r="Q417" s="757"/>
      <c r="R417" s="757"/>
      <c r="S417" s="757"/>
      <c r="T417" s="757"/>
      <c r="U417" s="752" t="str">
        <f t="shared" si="31"/>
        <v xml:space="preserve"> </v>
      </c>
      <c r="V417" s="753" t="str">
        <f t="shared" si="32"/>
        <v xml:space="preserve"> </v>
      </c>
      <c r="W417" s="753" t="str">
        <f t="shared" si="32"/>
        <v xml:space="preserve"> </v>
      </c>
      <c r="X417" s="753" t="str">
        <f t="shared" si="33"/>
        <v xml:space="preserve"> </v>
      </c>
      <c r="Y417" s="753" t="str">
        <f t="shared" si="34"/>
        <v xml:space="preserve"> </v>
      </c>
    </row>
    <row r="418" spans="1:25" x14ac:dyDescent="0.25">
      <c r="A418" s="756"/>
      <c r="B418" s="746" t="s">
        <v>272</v>
      </c>
      <c r="C418" s="756"/>
      <c r="D418" s="756"/>
      <c r="E418" s="638"/>
      <c r="F418" s="756"/>
      <c r="G418" s="747"/>
      <c r="H418" s="748"/>
      <c r="I418" s="755"/>
      <c r="J418" s="756"/>
      <c r="K418" s="749"/>
      <c r="L418" s="755"/>
      <c r="M418" s="755"/>
      <c r="N418" s="750" t="str">
        <f t="shared" si="30"/>
        <v xml:space="preserve"> </v>
      </c>
      <c r="O418" s="757"/>
      <c r="P418" s="757"/>
      <c r="Q418" s="757"/>
      <c r="R418" s="757"/>
      <c r="S418" s="757"/>
      <c r="T418" s="757"/>
      <c r="U418" s="752" t="str">
        <f t="shared" si="31"/>
        <v xml:space="preserve"> </v>
      </c>
      <c r="V418" s="753" t="str">
        <f t="shared" si="32"/>
        <v xml:space="preserve"> </v>
      </c>
      <c r="W418" s="753" t="str">
        <f t="shared" si="32"/>
        <v xml:space="preserve"> </v>
      </c>
      <c r="X418" s="753" t="str">
        <f t="shared" si="33"/>
        <v xml:space="preserve"> </v>
      </c>
      <c r="Y418" s="753" t="str">
        <f t="shared" si="34"/>
        <v xml:space="preserve"> </v>
      </c>
    </row>
    <row r="419" spans="1:25" x14ac:dyDescent="0.25">
      <c r="A419" s="756"/>
      <c r="B419" s="746" t="s">
        <v>272</v>
      </c>
      <c r="C419" s="756"/>
      <c r="D419" s="756"/>
      <c r="E419" s="638"/>
      <c r="F419" s="756"/>
      <c r="G419" s="747"/>
      <c r="H419" s="748"/>
      <c r="I419" s="755"/>
      <c r="J419" s="756"/>
      <c r="K419" s="749"/>
      <c r="L419" s="756"/>
      <c r="M419" s="755"/>
      <c r="N419" s="750" t="str">
        <f t="shared" si="30"/>
        <v xml:space="preserve"> </v>
      </c>
      <c r="O419" s="757"/>
      <c r="P419" s="757"/>
      <c r="Q419" s="757"/>
      <c r="R419" s="757"/>
      <c r="S419" s="757"/>
      <c r="T419" s="757"/>
      <c r="U419" s="752" t="str">
        <f t="shared" si="31"/>
        <v xml:space="preserve"> </v>
      </c>
      <c r="V419" s="753" t="str">
        <f t="shared" si="32"/>
        <v xml:space="preserve"> </v>
      </c>
      <c r="W419" s="753" t="str">
        <f t="shared" si="32"/>
        <v xml:space="preserve"> </v>
      </c>
      <c r="X419" s="753" t="str">
        <f t="shared" si="33"/>
        <v xml:space="preserve"> </v>
      </c>
      <c r="Y419" s="753" t="str">
        <f t="shared" si="34"/>
        <v xml:space="preserve"> </v>
      </c>
    </row>
    <row r="420" spans="1:25" x14ac:dyDescent="0.25">
      <c r="A420" s="756"/>
      <c r="B420" s="746" t="s">
        <v>272</v>
      </c>
      <c r="C420" s="756"/>
      <c r="D420" s="756"/>
      <c r="E420" s="638"/>
      <c r="F420" s="756"/>
      <c r="G420" s="747"/>
      <c r="H420" s="748"/>
      <c r="I420" s="755"/>
      <c r="J420" s="756"/>
      <c r="K420" s="749"/>
      <c r="L420" s="756"/>
      <c r="M420" s="755"/>
      <c r="N420" s="750" t="str">
        <f t="shared" si="30"/>
        <v xml:space="preserve"> </v>
      </c>
      <c r="O420" s="757"/>
      <c r="P420" s="757"/>
      <c r="Q420" s="757"/>
      <c r="R420" s="757"/>
      <c r="S420" s="757"/>
      <c r="T420" s="757"/>
      <c r="U420" s="752" t="str">
        <f t="shared" si="31"/>
        <v xml:space="preserve"> </v>
      </c>
      <c r="V420" s="753" t="str">
        <f t="shared" si="32"/>
        <v xml:space="preserve"> </v>
      </c>
      <c r="W420" s="753" t="str">
        <f t="shared" si="32"/>
        <v xml:space="preserve"> </v>
      </c>
      <c r="X420" s="753" t="str">
        <f t="shared" si="33"/>
        <v xml:space="preserve"> </v>
      </c>
      <c r="Y420" s="753" t="str">
        <f t="shared" si="34"/>
        <v xml:space="preserve"> </v>
      </c>
    </row>
    <row r="421" spans="1:25" x14ac:dyDescent="0.25">
      <c r="A421" s="756"/>
      <c r="B421" s="746" t="s">
        <v>272</v>
      </c>
      <c r="C421" s="756"/>
      <c r="D421" s="756"/>
      <c r="E421" s="638"/>
      <c r="F421" s="756"/>
      <c r="G421" s="747"/>
      <c r="H421" s="748"/>
      <c r="I421" s="755"/>
      <c r="J421" s="756"/>
      <c r="K421" s="749"/>
      <c r="L421" s="755"/>
      <c r="M421" s="755"/>
      <c r="N421" s="750" t="str">
        <f t="shared" si="30"/>
        <v xml:space="preserve"> </v>
      </c>
      <c r="O421" s="757"/>
      <c r="P421" s="757"/>
      <c r="Q421" s="757"/>
      <c r="R421" s="757"/>
      <c r="S421" s="757"/>
      <c r="T421" s="757"/>
      <c r="U421" s="752" t="str">
        <f t="shared" si="31"/>
        <v xml:space="preserve"> </v>
      </c>
      <c r="V421" s="753" t="str">
        <f t="shared" si="32"/>
        <v xml:space="preserve"> </v>
      </c>
      <c r="W421" s="753" t="str">
        <f t="shared" si="32"/>
        <v xml:space="preserve"> </v>
      </c>
      <c r="X421" s="753" t="str">
        <f t="shared" si="33"/>
        <v xml:space="preserve"> </v>
      </c>
      <c r="Y421" s="753" t="str">
        <f t="shared" si="34"/>
        <v xml:space="preserve"> </v>
      </c>
    </row>
    <row r="422" spans="1:25" x14ac:dyDescent="0.25">
      <c r="A422" s="756"/>
      <c r="B422" s="746" t="s">
        <v>272</v>
      </c>
      <c r="C422" s="756"/>
      <c r="D422" s="756"/>
      <c r="E422" s="638"/>
      <c r="F422" s="756"/>
      <c r="G422" s="747"/>
      <c r="H422" s="748"/>
      <c r="I422" s="755"/>
      <c r="J422" s="756"/>
      <c r="K422" s="749"/>
      <c r="L422" s="756"/>
      <c r="M422" s="755"/>
      <c r="N422" s="750" t="str">
        <f t="shared" si="30"/>
        <v xml:space="preserve"> </v>
      </c>
      <c r="O422" s="757"/>
      <c r="P422" s="757"/>
      <c r="Q422" s="757"/>
      <c r="R422" s="757"/>
      <c r="S422" s="757"/>
      <c r="T422" s="757"/>
      <c r="U422" s="752" t="str">
        <f t="shared" si="31"/>
        <v xml:space="preserve"> </v>
      </c>
      <c r="V422" s="753" t="str">
        <f t="shared" si="32"/>
        <v xml:space="preserve"> </v>
      </c>
      <c r="W422" s="753" t="str">
        <f t="shared" si="32"/>
        <v xml:space="preserve"> </v>
      </c>
      <c r="X422" s="753" t="str">
        <f t="shared" si="33"/>
        <v xml:space="preserve"> </v>
      </c>
      <c r="Y422" s="753" t="str">
        <f t="shared" si="34"/>
        <v xml:space="preserve"> </v>
      </c>
    </row>
    <row r="423" spans="1:25" x14ac:dyDescent="0.25">
      <c r="A423" s="756"/>
      <c r="B423" s="746" t="s">
        <v>272</v>
      </c>
      <c r="C423" s="756"/>
      <c r="D423" s="756"/>
      <c r="E423" s="638"/>
      <c r="F423" s="756"/>
      <c r="G423" s="747"/>
      <c r="H423" s="748"/>
      <c r="I423" s="755"/>
      <c r="J423" s="756"/>
      <c r="K423" s="749"/>
      <c r="L423" s="756"/>
      <c r="M423" s="755"/>
      <c r="N423" s="750" t="str">
        <f t="shared" si="30"/>
        <v xml:space="preserve"> </v>
      </c>
      <c r="O423" s="757"/>
      <c r="P423" s="757"/>
      <c r="Q423" s="757"/>
      <c r="R423" s="757"/>
      <c r="S423" s="757"/>
      <c r="T423" s="757"/>
      <c r="U423" s="752" t="str">
        <f t="shared" si="31"/>
        <v xml:space="preserve"> </v>
      </c>
      <c r="V423" s="753" t="str">
        <f t="shared" si="32"/>
        <v xml:space="preserve"> </v>
      </c>
      <c r="W423" s="753" t="str">
        <f t="shared" si="32"/>
        <v xml:space="preserve"> </v>
      </c>
      <c r="X423" s="753" t="str">
        <f t="shared" si="33"/>
        <v xml:space="preserve"> </v>
      </c>
      <c r="Y423" s="753" t="str">
        <f t="shared" si="34"/>
        <v xml:space="preserve"> </v>
      </c>
    </row>
    <row r="424" spans="1:25" x14ac:dyDescent="0.25">
      <c r="A424" s="756"/>
      <c r="B424" s="746" t="s">
        <v>272</v>
      </c>
      <c r="C424" s="756"/>
      <c r="D424" s="756"/>
      <c r="E424" s="638"/>
      <c r="F424" s="756"/>
      <c r="G424" s="747"/>
      <c r="H424" s="748"/>
      <c r="I424" s="755"/>
      <c r="J424" s="756"/>
      <c r="K424" s="749"/>
      <c r="L424" s="755"/>
      <c r="M424" s="755"/>
      <c r="N424" s="750" t="str">
        <f t="shared" si="30"/>
        <v xml:space="preserve"> </v>
      </c>
      <c r="O424" s="757"/>
      <c r="P424" s="757"/>
      <c r="Q424" s="757"/>
      <c r="R424" s="757"/>
      <c r="S424" s="757"/>
      <c r="T424" s="757"/>
      <c r="U424" s="752" t="str">
        <f t="shared" si="31"/>
        <v xml:space="preserve"> </v>
      </c>
      <c r="V424" s="753" t="str">
        <f t="shared" si="32"/>
        <v xml:space="preserve"> </v>
      </c>
      <c r="W424" s="753" t="str">
        <f t="shared" si="32"/>
        <v xml:space="preserve"> </v>
      </c>
      <c r="X424" s="753" t="str">
        <f t="shared" si="33"/>
        <v xml:space="preserve"> </v>
      </c>
      <c r="Y424" s="753" t="str">
        <f t="shared" si="34"/>
        <v xml:space="preserve"> </v>
      </c>
    </row>
    <row r="425" spans="1:25" x14ac:dyDescent="0.25">
      <c r="A425" s="756"/>
      <c r="B425" s="746" t="s">
        <v>272</v>
      </c>
      <c r="C425" s="756"/>
      <c r="D425" s="756"/>
      <c r="E425" s="638"/>
      <c r="F425" s="756"/>
      <c r="G425" s="747"/>
      <c r="H425" s="748"/>
      <c r="I425" s="755"/>
      <c r="J425" s="756"/>
      <c r="K425" s="749"/>
      <c r="L425" s="756"/>
      <c r="M425" s="755"/>
      <c r="N425" s="750" t="str">
        <f t="shared" si="30"/>
        <v xml:space="preserve"> </v>
      </c>
      <c r="O425" s="757"/>
      <c r="P425" s="757"/>
      <c r="Q425" s="757"/>
      <c r="R425" s="757"/>
      <c r="S425" s="757"/>
      <c r="T425" s="757"/>
      <c r="U425" s="752" t="str">
        <f t="shared" si="31"/>
        <v xml:space="preserve"> </v>
      </c>
      <c r="V425" s="753" t="str">
        <f t="shared" si="32"/>
        <v xml:space="preserve"> </v>
      </c>
      <c r="W425" s="753" t="str">
        <f t="shared" si="32"/>
        <v xml:space="preserve"> </v>
      </c>
      <c r="X425" s="753" t="str">
        <f t="shared" si="33"/>
        <v xml:space="preserve"> </v>
      </c>
      <c r="Y425" s="753" t="str">
        <f t="shared" si="34"/>
        <v xml:space="preserve"> </v>
      </c>
    </row>
    <row r="426" spans="1:25" x14ac:dyDescent="0.25">
      <c r="A426" s="756"/>
      <c r="B426" s="746" t="s">
        <v>272</v>
      </c>
      <c r="C426" s="756"/>
      <c r="D426" s="756"/>
      <c r="E426" s="638"/>
      <c r="F426" s="756"/>
      <c r="G426" s="747"/>
      <c r="H426" s="748"/>
      <c r="I426" s="755"/>
      <c r="J426" s="756"/>
      <c r="K426" s="749"/>
      <c r="L426" s="756"/>
      <c r="M426" s="755"/>
      <c r="N426" s="750" t="str">
        <f t="shared" si="30"/>
        <v xml:space="preserve"> </v>
      </c>
      <c r="O426" s="757"/>
      <c r="P426" s="757"/>
      <c r="Q426" s="757"/>
      <c r="R426" s="757"/>
      <c r="S426" s="757"/>
      <c r="T426" s="757"/>
      <c r="U426" s="752" t="str">
        <f t="shared" si="31"/>
        <v xml:space="preserve"> </v>
      </c>
      <c r="V426" s="753" t="str">
        <f t="shared" si="32"/>
        <v xml:space="preserve"> </v>
      </c>
      <c r="W426" s="753" t="str">
        <f t="shared" si="32"/>
        <v xml:space="preserve"> </v>
      </c>
      <c r="X426" s="753" t="str">
        <f t="shared" si="33"/>
        <v xml:space="preserve"> </v>
      </c>
      <c r="Y426" s="753" t="str">
        <f t="shared" si="34"/>
        <v xml:space="preserve"> </v>
      </c>
    </row>
    <row r="427" spans="1:25" x14ac:dyDescent="0.25">
      <c r="A427" s="756"/>
      <c r="B427" s="746" t="s">
        <v>272</v>
      </c>
      <c r="C427" s="756"/>
      <c r="D427" s="756"/>
      <c r="E427" s="638"/>
      <c r="F427" s="756"/>
      <c r="G427" s="747"/>
      <c r="H427" s="748"/>
      <c r="I427" s="755"/>
      <c r="J427" s="756"/>
      <c r="K427" s="749"/>
      <c r="L427" s="755"/>
      <c r="M427" s="755"/>
      <c r="N427" s="750" t="str">
        <f t="shared" si="30"/>
        <v xml:space="preserve"> </v>
      </c>
      <c r="O427" s="757"/>
      <c r="P427" s="757"/>
      <c r="Q427" s="757"/>
      <c r="R427" s="757"/>
      <c r="S427" s="757"/>
      <c r="T427" s="757"/>
      <c r="U427" s="752" t="str">
        <f t="shared" si="31"/>
        <v xml:space="preserve"> </v>
      </c>
      <c r="V427" s="753" t="str">
        <f t="shared" si="32"/>
        <v xml:space="preserve"> </v>
      </c>
      <c r="W427" s="753" t="str">
        <f t="shared" si="32"/>
        <v xml:space="preserve"> </v>
      </c>
      <c r="X427" s="753" t="str">
        <f t="shared" si="33"/>
        <v xml:space="preserve"> </v>
      </c>
      <c r="Y427" s="753" t="str">
        <f t="shared" si="34"/>
        <v xml:space="preserve"> </v>
      </c>
    </row>
    <row r="428" spans="1:25" x14ac:dyDescent="0.25">
      <c r="A428" s="756"/>
      <c r="B428" s="746" t="s">
        <v>272</v>
      </c>
      <c r="C428" s="756"/>
      <c r="D428" s="756"/>
      <c r="E428" s="638"/>
      <c r="F428" s="756"/>
      <c r="G428" s="747"/>
      <c r="H428" s="748"/>
      <c r="I428" s="755"/>
      <c r="J428" s="756"/>
      <c r="K428" s="749"/>
      <c r="L428" s="756"/>
      <c r="M428" s="755"/>
      <c r="N428" s="750" t="str">
        <f t="shared" si="30"/>
        <v xml:space="preserve"> </v>
      </c>
      <c r="O428" s="757"/>
      <c r="P428" s="757"/>
      <c r="Q428" s="757"/>
      <c r="R428" s="757"/>
      <c r="S428" s="757"/>
      <c r="T428" s="757"/>
      <c r="U428" s="752" t="str">
        <f t="shared" si="31"/>
        <v xml:space="preserve"> </v>
      </c>
      <c r="V428" s="753" t="str">
        <f t="shared" si="32"/>
        <v xml:space="preserve"> </v>
      </c>
      <c r="W428" s="753" t="str">
        <f t="shared" si="32"/>
        <v xml:space="preserve"> </v>
      </c>
      <c r="X428" s="753" t="str">
        <f t="shared" si="33"/>
        <v xml:space="preserve"> </v>
      </c>
      <c r="Y428" s="753" t="str">
        <f t="shared" si="34"/>
        <v xml:space="preserve"> </v>
      </c>
    </row>
    <row r="429" spans="1:25" x14ac:dyDescent="0.25">
      <c r="A429" s="756"/>
      <c r="B429" s="746" t="s">
        <v>272</v>
      </c>
      <c r="C429" s="756"/>
      <c r="D429" s="756"/>
      <c r="E429" s="638"/>
      <c r="F429" s="756"/>
      <c r="G429" s="747"/>
      <c r="H429" s="748"/>
      <c r="I429" s="755"/>
      <c r="J429" s="756"/>
      <c r="K429" s="749"/>
      <c r="L429" s="756"/>
      <c r="M429" s="755"/>
      <c r="N429" s="750" t="str">
        <f t="shared" si="30"/>
        <v xml:space="preserve"> </v>
      </c>
      <c r="O429" s="757"/>
      <c r="P429" s="757"/>
      <c r="Q429" s="757"/>
      <c r="R429" s="757"/>
      <c r="S429" s="757"/>
      <c r="T429" s="757"/>
      <c r="U429" s="752" t="str">
        <f t="shared" si="31"/>
        <v xml:space="preserve"> </v>
      </c>
      <c r="V429" s="753" t="str">
        <f t="shared" si="32"/>
        <v xml:space="preserve"> </v>
      </c>
      <c r="W429" s="753" t="str">
        <f t="shared" si="32"/>
        <v xml:space="preserve"> </v>
      </c>
      <c r="X429" s="753" t="str">
        <f t="shared" si="33"/>
        <v xml:space="preserve"> </v>
      </c>
      <c r="Y429" s="753" t="str">
        <f t="shared" si="34"/>
        <v xml:space="preserve"> </v>
      </c>
    </row>
    <row r="430" spans="1:25" x14ac:dyDescent="0.25">
      <c r="A430" s="756"/>
      <c r="B430" s="746" t="s">
        <v>272</v>
      </c>
      <c r="C430" s="756"/>
      <c r="D430" s="756"/>
      <c r="E430" s="638"/>
      <c r="F430" s="756"/>
      <c r="G430" s="747"/>
      <c r="H430" s="748"/>
      <c r="I430" s="755"/>
      <c r="J430" s="756"/>
      <c r="K430" s="749"/>
      <c r="L430" s="755"/>
      <c r="M430" s="755"/>
      <c r="N430" s="750" t="str">
        <f t="shared" si="30"/>
        <v xml:space="preserve"> </v>
      </c>
      <c r="O430" s="757"/>
      <c r="P430" s="757"/>
      <c r="Q430" s="757"/>
      <c r="R430" s="757"/>
      <c r="S430" s="757"/>
      <c r="T430" s="757"/>
      <c r="U430" s="752" t="str">
        <f t="shared" si="31"/>
        <v xml:space="preserve"> </v>
      </c>
      <c r="V430" s="753" t="str">
        <f t="shared" si="32"/>
        <v xml:space="preserve"> </v>
      </c>
      <c r="W430" s="753" t="str">
        <f t="shared" si="32"/>
        <v xml:space="preserve"> </v>
      </c>
      <c r="X430" s="753" t="str">
        <f t="shared" si="33"/>
        <v xml:space="preserve"> </v>
      </c>
      <c r="Y430" s="753" t="str">
        <f t="shared" si="34"/>
        <v xml:space="preserve"> </v>
      </c>
    </row>
    <row r="431" spans="1:25" x14ac:dyDescent="0.25">
      <c r="A431" s="756"/>
      <c r="B431" s="746" t="s">
        <v>272</v>
      </c>
      <c r="C431" s="756"/>
      <c r="D431" s="756"/>
      <c r="E431" s="638"/>
      <c r="F431" s="756"/>
      <c r="G431" s="747"/>
      <c r="H431" s="748"/>
      <c r="I431" s="755"/>
      <c r="J431" s="756"/>
      <c r="K431" s="749"/>
      <c r="L431" s="756"/>
      <c r="M431" s="755"/>
      <c r="N431" s="750" t="str">
        <f t="shared" si="30"/>
        <v xml:space="preserve"> </v>
      </c>
      <c r="O431" s="757"/>
      <c r="P431" s="757"/>
      <c r="Q431" s="757"/>
      <c r="R431" s="757"/>
      <c r="S431" s="757"/>
      <c r="T431" s="757"/>
      <c r="U431" s="752" t="str">
        <f t="shared" si="31"/>
        <v xml:space="preserve"> </v>
      </c>
      <c r="V431" s="753" t="str">
        <f t="shared" si="32"/>
        <v xml:space="preserve"> </v>
      </c>
      <c r="W431" s="753" t="str">
        <f t="shared" si="32"/>
        <v xml:space="preserve"> </v>
      </c>
      <c r="X431" s="753" t="str">
        <f t="shared" si="33"/>
        <v xml:space="preserve"> </v>
      </c>
      <c r="Y431" s="753" t="str">
        <f t="shared" si="34"/>
        <v xml:space="preserve"> </v>
      </c>
    </row>
    <row r="432" spans="1:25" x14ac:dyDescent="0.25">
      <c r="A432" s="756"/>
      <c r="B432" s="746" t="s">
        <v>272</v>
      </c>
      <c r="C432" s="756"/>
      <c r="D432" s="756"/>
      <c r="E432" s="638"/>
      <c r="F432" s="756"/>
      <c r="G432" s="747"/>
      <c r="H432" s="748"/>
      <c r="I432" s="755"/>
      <c r="J432" s="756"/>
      <c r="K432" s="749"/>
      <c r="L432" s="756"/>
      <c r="M432" s="755"/>
      <c r="N432" s="750" t="str">
        <f t="shared" si="30"/>
        <v xml:space="preserve"> </v>
      </c>
      <c r="O432" s="757"/>
      <c r="P432" s="757"/>
      <c r="Q432" s="757"/>
      <c r="R432" s="757"/>
      <c r="S432" s="757"/>
      <c r="T432" s="757"/>
      <c r="U432" s="752" t="str">
        <f t="shared" si="31"/>
        <v xml:space="preserve"> </v>
      </c>
      <c r="V432" s="753" t="str">
        <f t="shared" si="32"/>
        <v xml:space="preserve"> </v>
      </c>
      <c r="W432" s="753" t="str">
        <f t="shared" si="32"/>
        <v xml:space="preserve"> </v>
      </c>
      <c r="X432" s="753" t="str">
        <f t="shared" si="33"/>
        <v xml:space="preserve"> </v>
      </c>
      <c r="Y432" s="753" t="str">
        <f t="shared" si="34"/>
        <v xml:space="preserve"> </v>
      </c>
    </row>
    <row r="433" spans="1:25" x14ac:dyDescent="0.25">
      <c r="A433" s="756"/>
      <c r="B433" s="746" t="s">
        <v>272</v>
      </c>
      <c r="C433" s="756"/>
      <c r="D433" s="756"/>
      <c r="E433" s="638"/>
      <c r="F433" s="756"/>
      <c r="G433" s="747"/>
      <c r="H433" s="748"/>
      <c r="I433" s="755"/>
      <c r="J433" s="756"/>
      <c r="K433" s="749"/>
      <c r="L433" s="755"/>
      <c r="M433" s="755"/>
      <c r="N433" s="750" t="str">
        <f t="shared" si="30"/>
        <v xml:space="preserve"> </v>
      </c>
      <c r="O433" s="757"/>
      <c r="P433" s="757"/>
      <c r="Q433" s="757"/>
      <c r="R433" s="757"/>
      <c r="S433" s="757"/>
      <c r="T433" s="757"/>
      <c r="U433" s="752" t="str">
        <f t="shared" si="31"/>
        <v xml:space="preserve"> </v>
      </c>
      <c r="V433" s="753" t="str">
        <f t="shared" si="32"/>
        <v xml:space="preserve"> </v>
      </c>
      <c r="W433" s="753" t="str">
        <f t="shared" si="32"/>
        <v xml:space="preserve"> </v>
      </c>
      <c r="X433" s="753" t="str">
        <f t="shared" si="33"/>
        <v xml:space="preserve"> </v>
      </c>
      <c r="Y433" s="753" t="str">
        <f t="shared" si="34"/>
        <v xml:space="preserve"> </v>
      </c>
    </row>
    <row r="434" spans="1:25" x14ac:dyDescent="0.25">
      <c r="A434" s="756"/>
      <c r="B434" s="746" t="s">
        <v>272</v>
      </c>
      <c r="C434" s="756"/>
      <c r="D434" s="756"/>
      <c r="E434" s="638"/>
      <c r="F434" s="756"/>
      <c r="G434" s="747"/>
      <c r="H434" s="748"/>
      <c r="I434" s="755"/>
      <c r="J434" s="756"/>
      <c r="K434" s="749"/>
      <c r="L434" s="756"/>
      <c r="M434" s="755"/>
      <c r="N434" s="750" t="str">
        <f t="shared" si="30"/>
        <v xml:space="preserve"> </v>
      </c>
      <c r="O434" s="757"/>
      <c r="P434" s="757"/>
      <c r="Q434" s="757"/>
      <c r="R434" s="757"/>
      <c r="S434" s="757"/>
      <c r="T434" s="757"/>
      <c r="U434" s="752" t="str">
        <f t="shared" si="31"/>
        <v xml:space="preserve"> </v>
      </c>
      <c r="V434" s="753" t="str">
        <f t="shared" si="32"/>
        <v xml:space="preserve"> </v>
      </c>
      <c r="W434" s="753" t="str">
        <f t="shared" si="32"/>
        <v xml:space="preserve"> </v>
      </c>
      <c r="X434" s="753" t="str">
        <f t="shared" si="33"/>
        <v xml:space="preserve"> </v>
      </c>
      <c r="Y434" s="753" t="str">
        <f t="shared" si="34"/>
        <v xml:space="preserve"> </v>
      </c>
    </row>
    <row r="435" spans="1:25" x14ac:dyDescent="0.25">
      <c r="A435" s="756"/>
      <c r="B435" s="746" t="s">
        <v>272</v>
      </c>
      <c r="C435" s="756"/>
      <c r="D435" s="756"/>
      <c r="E435" s="638"/>
      <c r="F435" s="756"/>
      <c r="G435" s="747"/>
      <c r="H435" s="748"/>
      <c r="I435" s="755"/>
      <c r="J435" s="756"/>
      <c r="K435" s="749"/>
      <c r="L435" s="756"/>
      <c r="M435" s="755"/>
      <c r="N435" s="750" t="str">
        <f t="shared" si="30"/>
        <v xml:space="preserve"> </v>
      </c>
      <c r="O435" s="757"/>
      <c r="P435" s="757"/>
      <c r="Q435" s="757"/>
      <c r="R435" s="757"/>
      <c r="S435" s="757"/>
      <c r="T435" s="757"/>
      <c r="U435" s="752" t="str">
        <f t="shared" si="31"/>
        <v xml:space="preserve"> </v>
      </c>
      <c r="V435" s="753" t="str">
        <f t="shared" si="32"/>
        <v xml:space="preserve"> </v>
      </c>
      <c r="W435" s="753" t="str">
        <f t="shared" si="32"/>
        <v xml:space="preserve"> </v>
      </c>
      <c r="X435" s="753" t="str">
        <f t="shared" si="33"/>
        <v xml:space="preserve"> </v>
      </c>
      <c r="Y435" s="753" t="str">
        <f t="shared" si="34"/>
        <v xml:space="preserve"> </v>
      </c>
    </row>
    <row r="436" spans="1:25" x14ac:dyDescent="0.25">
      <c r="A436" s="756"/>
      <c r="B436" s="746" t="s">
        <v>272</v>
      </c>
      <c r="C436" s="756"/>
      <c r="D436" s="756"/>
      <c r="E436" s="638"/>
      <c r="F436" s="756"/>
      <c r="G436" s="747"/>
      <c r="H436" s="748"/>
      <c r="I436" s="755"/>
      <c r="J436" s="756"/>
      <c r="K436" s="749"/>
      <c r="L436" s="755"/>
      <c r="M436" s="755"/>
      <c r="N436" s="750" t="str">
        <f t="shared" si="30"/>
        <v xml:space="preserve"> </v>
      </c>
      <c r="O436" s="757"/>
      <c r="P436" s="757"/>
      <c r="Q436" s="757"/>
      <c r="R436" s="757"/>
      <c r="S436" s="757"/>
      <c r="T436" s="757"/>
      <c r="U436" s="752" t="str">
        <f t="shared" si="31"/>
        <v xml:space="preserve"> </v>
      </c>
      <c r="V436" s="753" t="str">
        <f t="shared" si="32"/>
        <v xml:space="preserve"> </v>
      </c>
      <c r="W436" s="753" t="str">
        <f t="shared" si="32"/>
        <v xml:space="preserve"> </v>
      </c>
      <c r="X436" s="753" t="str">
        <f t="shared" si="33"/>
        <v xml:space="preserve"> </v>
      </c>
      <c r="Y436" s="753" t="str">
        <f t="shared" si="34"/>
        <v xml:space="preserve"> </v>
      </c>
    </row>
    <row r="437" spans="1:25" x14ac:dyDescent="0.25">
      <c r="A437" s="756"/>
      <c r="B437" s="746" t="s">
        <v>272</v>
      </c>
      <c r="C437" s="756"/>
      <c r="D437" s="756"/>
      <c r="E437" s="638"/>
      <c r="F437" s="756"/>
      <c r="G437" s="747"/>
      <c r="H437" s="748"/>
      <c r="I437" s="755"/>
      <c r="J437" s="756"/>
      <c r="K437" s="749"/>
      <c r="L437" s="756"/>
      <c r="M437" s="755"/>
      <c r="N437" s="750" t="str">
        <f t="shared" si="30"/>
        <v xml:space="preserve"> </v>
      </c>
      <c r="O437" s="757"/>
      <c r="P437" s="757"/>
      <c r="Q437" s="757"/>
      <c r="R437" s="757"/>
      <c r="S437" s="757"/>
      <c r="T437" s="757"/>
      <c r="U437" s="752" t="str">
        <f t="shared" si="31"/>
        <v xml:space="preserve"> </v>
      </c>
      <c r="V437" s="753" t="str">
        <f t="shared" si="32"/>
        <v xml:space="preserve"> </v>
      </c>
      <c r="W437" s="753" t="str">
        <f t="shared" si="32"/>
        <v xml:space="preserve"> </v>
      </c>
      <c r="X437" s="753" t="str">
        <f t="shared" si="33"/>
        <v xml:space="preserve"> </v>
      </c>
      <c r="Y437" s="753" t="str">
        <f t="shared" si="34"/>
        <v xml:space="preserve"> </v>
      </c>
    </row>
    <row r="438" spans="1:25" x14ac:dyDescent="0.25">
      <c r="A438" s="756"/>
      <c r="B438" s="746" t="s">
        <v>272</v>
      </c>
      <c r="C438" s="756"/>
      <c r="D438" s="756"/>
      <c r="E438" s="638"/>
      <c r="F438" s="756"/>
      <c r="G438" s="747"/>
      <c r="H438" s="748"/>
      <c r="I438" s="755"/>
      <c r="J438" s="756"/>
      <c r="K438" s="749"/>
      <c r="L438" s="756"/>
      <c r="M438" s="755"/>
      <c r="N438" s="750" t="str">
        <f t="shared" si="30"/>
        <v xml:space="preserve"> </v>
      </c>
      <c r="O438" s="757"/>
      <c r="P438" s="757"/>
      <c r="Q438" s="757"/>
      <c r="R438" s="757"/>
      <c r="S438" s="757"/>
      <c r="T438" s="757"/>
      <c r="U438" s="752" t="str">
        <f t="shared" si="31"/>
        <v xml:space="preserve"> </v>
      </c>
      <c r="V438" s="753" t="str">
        <f t="shared" si="32"/>
        <v xml:space="preserve"> </v>
      </c>
      <c r="W438" s="753" t="str">
        <f t="shared" si="32"/>
        <v xml:space="preserve"> </v>
      </c>
      <c r="X438" s="753" t="str">
        <f t="shared" si="33"/>
        <v xml:space="preserve"> </v>
      </c>
      <c r="Y438" s="753" t="str">
        <f t="shared" si="34"/>
        <v xml:space="preserve"> </v>
      </c>
    </row>
    <row r="439" spans="1:25" x14ac:dyDescent="0.25">
      <c r="A439" s="756"/>
      <c r="B439" s="746" t="s">
        <v>272</v>
      </c>
      <c r="C439" s="756"/>
      <c r="D439" s="756"/>
      <c r="E439" s="638"/>
      <c r="F439" s="756"/>
      <c r="G439" s="747"/>
      <c r="H439" s="748"/>
      <c r="I439" s="755"/>
      <c r="J439" s="756"/>
      <c r="K439" s="749"/>
      <c r="L439" s="755"/>
      <c r="M439" s="755"/>
      <c r="N439" s="750" t="str">
        <f t="shared" si="30"/>
        <v xml:space="preserve"> </v>
      </c>
      <c r="O439" s="757"/>
      <c r="P439" s="757"/>
      <c r="Q439" s="757"/>
      <c r="R439" s="757"/>
      <c r="S439" s="757"/>
      <c r="T439" s="757"/>
      <c r="U439" s="752" t="str">
        <f t="shared" si="31"/>
        <v xml:space="preserve"> </v>
      </c>
      <c r="V439" s="753" t="str">
        <f t="shared" si="32"/>
        <v xml:space="preserve"> </v>
      </c>
      <c r="W439" s="753" t="str">
        <f t="shared" si="32"/>
        <v xml:space="preserve"> </v>
      </c>
      <c r="X439" s="753" t="str">
        <f t="shared" si="33"/>
        <v xml:space="preserve"> </v>
      </c>
      <c r="Y439" s="753" t="str">
        <f t="shared" si="34"/>
        <v xml:space="preserve"> </v>
      </c>
    </row>
    <row r="440" spans="1:25" x14ac:dyDescent="0.25">
      <c r="A440" s="756"/>
      <c r="B440" s="746" t="s">
        <v>272</v>
      </c>
      <c r="C440" s="756"/>
      <c r="D440" s="756"/>
      <c r="E440" s="638"/>
      <c r="F440" s="756"/>
      <c r="G440" s="747"/>
      <c r="H440" s="748"/>
      <c r="I440" s="755"/>
      <c r="J440" s="756"/>
      <c r="K440" s="749"/>
      <c r="L440" s="756"/>
      <c r="M440" s="755"/>
      <c r="N440" s="750" t="str">
        <f t="shared" si="30"/>
        <v xml:space="preserve"> </v>
      </c>
      <c r="O440" s="757"/>
      <c r="P440" s="757"/>
      <c r="Q440" s="757"/>
      <c r="R440" s="757"/>
      <c r="S440" s="757"/>
      <c r="T440" s="757"/>
      <c r="U440" s="752" t="str">
        <f t="shared" si="31"/>
        <v xml:space="preserve"> </v>
      </c>
      <c r="V440" s="753" t="str">
        <f t="shared" si="32"/>
        <v xml:space="preserve"> </v>
      </c>
      <c r="W440" s="753" t="str">
        <f t="shared" si="32"/>
        <v xml:space="preserve"> </v>
      </c>
      <c r="X440" s="753" t="str">
        <f t="shared" si="33"/>
        <v xml:space="preserve"> </v>
      </c>
      <c r="Y440" s="753" t="str">
        <f t="shared" si="34"/>
        <v xml:space="preserve"> </v>
      </c>
    </row>
    <row r="441" spans="1:25" x14ac:dyDescent="0.25">
      <c r="A441" s="756"/>
      <c r="B441" s="746" t="s">
        <v>272</v>
      </c>
      <c r="C441" s="756"/>
      <c r="D441" s="756"/>
      <c r="E441" s="638"/>
      <c r="F441" s="756"/>
      <c r="G441" s="747"/>
      <c r="H441" s="748"/>
      <c r="I441" s="755"/>
      <c r="J441" s="756"/>
      <c r="K441" s="749"/>
      <c r="L441" s="756"/>
      <c r="M441" s="755"/>
      <c r="N441" s="750" t="str">
        <f t="shared" si="30"/>
        <v xml:space="preserve"> </v>
      </c>
      <c r="O441" s="757"/>
      <c r="P441" s="757"/>
      <c r="Q441" s="757"/>
      <c r="R441" s="757"/>
      <c r="S441" s="757"/>
      <c r="T441" s="757"/>
      <c r="U441" s="752" t="str">
        <f t="shared" si="31"/>
        <v xml:space="preserve"> </v>
      </c>
      <c r="V441" s="753" t="str">
        <f t="shared" si="32"/>
        <v xml:space="preserve"> </v>
      </c>
      <c r="W441" s="753" t="str">
        <f t="shared" si="32"/>
        <v xml:space="preserve"> </v>
      </c>
      <c r="X441" s="753" t="str">
        <f t="shared" si="33"/>
        <v xml:space="preserve"> </v>
      </c>
      <c r="Y441" s="753" t="str">
        <f t="shared" si="34"/>
        <v xml:space="preserve"> </v>
      </c>
    </row>
    <row r="442" spans="1:25" x14ac:dyDescent="0.25">
      <c r="A442" s="756"/>
      <c r="B442" s="746" t="s">
        <v>272</v>
      </c>
      <c r="C442" s="756"/>
      <c r="D442" s="756"/>
      <c r="E442" s="638"/>
      <c r="F442" s="756"/>
      <c r="G442" s="747"/>
      <c r="H442" s="748"/>
      <c r="I442" s="755"/>
      <c r="J442" s="756"/>
      <c r="K442" s="749"/>
      <c r="L442" s="755"/>
      <c r="M442" s="755"/>
      <c r="N442" s="750" t="str">
        <f t="shared" si="30"/>
        <v xml:space="preserve"> </v>
      </c>
      <c r="O442" s="757"/>
      <c r="P442" s="757"/>
      <c r="Q442" s="757"/>
      <c r="R442" s="757"/>
      <c r="S442" s="757"/>
      <c r="T442" s="757"/>
      <c r="U442" s="752" t="str">
        <f t="shared" si="31"/>
        <v xml:space="preserve"> </v>
      </c>
      <c r="V442" s="753" t="str">
        <f t="shared" si="32"/>
        <v xml:space="preserve"> </v>
      </c>
      <c r="W442" s="753" t="str">
        <f t="shared" si="32"/>
        <v xml:space="preserve"> </v>
      </c>
      <c r="X442" s="753" t="str">
        <f t="shared" si="33"/>
        <v xml:space="preserve"> </v>
      </c>
      <c r="Y442" s="753" t="str">
        <f t="shared" si="34"/>
        <v xml:space="preserve"> </v>
      </c>
    </row>
    <row r="443" spans="1:25" x14ac:dyDescent="0.25">
      <c r="A443" s="756"/>
      <c r="B443" s="746" t="s">
        <v>272</v>
      </c>
      <c r="C443" s="756"/>
      <c r="D443" s="756"/>
      <c r="E443" s="638"/>
      <c r="F443" s="756"/>
      <c r="G443" s="747"/>
      <c r="H443" s="748"/>
      <c r="I443" s="755"/>
      <c r="J443" s="756"/>
      <c r="K443" s="749"/>
      <c r="L443" s="756"/>
      <c r="M443" s="755"/>
      <c r="N443" s="750" t="str">
        <f t="shared" si="30"/>
        <v xml:space="preserve"> </v>
      </c>
      <c r="O443" s="757"/>
      <c r="P443" s="757"/>
      <c r="Q443" s="757"/>
      <c r="R443" s="757"/>
      <c r="S443" s="757"/>
      <c r="T443" s="757"/>
      <c r="U443" s="752" t="str">
        <f t="shared" si="31"/>
        <v xml:space="preserve"> </v>
      </c>
      <c r="V443" s="753" t="str">
        <f t="shared" si="32"/>
        <v xml:space="preserve"> </v>
      </c>
      <c r="W443" s="753" t="str">
        <f t="shared" si="32"/>
        <v xml:space="preserve"> </v>
      </c>
      <c r="X443" s="753" t="str">
        <f t="shared" si="33"/>
        <v xml:space="preserve"> </v>
      </c>
      <c r="Y443" s="753" t="str">
        <f t="shared" si="34"/>
        <v xml:space="preserve"> </v>
      </c>
    </row>
    <row r="444" spans="1:25" x14ac:dyDescent="0.25">
      <c r="A444" s="756"/>
      <c r="B444" s="746" t="s">
        <v>272</v>
      </c>
      <c r="C444" s="756"/>
      <c r="D444" s="756"/>
      <c r="E444" s="638"/>
      <c r="F444" s="756"/>
      <c r="G444" s="747"/>
      <c r="H444" s="748"/>
      <c r="I444" s="755"/>
      <c r="J444" s="756"/>
      <c r="K444" s="749"/>
      <c r="L444" s="756"/>
      <c r="M444" s="755"/>
      <c r="N444" s="750" t="str">
        <f t="shared" si="30"/>
        <v xml:space="preserve"> </v>
      </c>
      <c r="O444" s="757"/>
      <c r="P444" s="757"/>
      <c r="Q444" s="757"/>
      <c r="R444" s="757"/>
      <c r="S444" s="757"/>
      <c r="T444" s="757"/>
      <c r="U444" s="752" t="str">
        <f t="shared" si="31"/>
        <v xml:space="preserve"> </v>
      </c>
      <c r="V444" s="753" t="str">
        <f t="shared" si="32"/>
        <v xml:space="preserve"> </v>
      </c>
      <c r="W444" s="753" t="str">
        <f t="shared" si="32"/>
        <v xml:space="preserve"> </v>
      </c>
      <c r="X444" s="753" t="str">
        <f t="shared" si="33"/>
        <v xml:space="preserve"> </v>
      </c>
      <c r="Y444" s="753" t="str">
        <f t="shared" si="34"/>
        <v xml:space="preserve"> </v>
      </c>
    </row>
    <row r="445" spans="1:25" x14ac:dyDescent="0.25">
      <c r="A445" s="756"/>
      <c r="B445" s="746" t="s">
        <v>272</v>
      </c>
      <c r="C445" s="756"/>
      <c r="D445" s="756"/>
      <c r="E445" s="638"/>
      <c r="F445" s="756"/>
      <c r="G445" s="747"/>
      <c r="H445" s="748"/>
      <c r="I445" s="755"/>
      <c r="J445" s="756"/>
      <c r="K445" s="749"/>
      <c r="L445" s="755"/>
      <c r="M445" s="755"/>
      <c r="N445" s="750" t="str">
        <f t="shared" si="30"/>
        <v xml:space="preserve"> </v>
      </c>
      <c r="O445" s="757"/>
      <c r="P445" s="757"/>
      <c r="Q445" s="757"/>
      <c r="R445" s="757"/>
      <c r="S445" s="757"/>
      <c r="T445" s="757"/>
      <c r="U445" s="752" t="str">
        <f t="shared" si="31"/>
        <v xml:space="preserve"> </v>
      </c>
      <c r="V445" s="753" t="str">
        <f t="shared" si="32"/>
        <v xml:space="preserve"> </v>
      </c>
      <c r="W445" s="753" t="str">
        <f t="shared" si="32"/>
        <v xml:space="preserve"> </v>
      </c>
      <c r="X445" s="753" t="str">
        <f t="shared" si="33"/>
        <v xml:space="preserve"> </v>
      </c>
      <c r="Y445" s="753" t="str">
        <f t="shared" si="34"/>
        <v xml:space="preserve"> </v>
      </c>
    </row>
    <row r="446" spans="1:25" x14ac:dyDescent="0.25">
      <c r="A446" s="756"/>
      <c r="B446" s="746" t="s">
        <v>272</v>
      </c>
      <c r="C446" s="756"/>
      <c r="D446" s="756"/>
      <c r="E446" s="638"/>
      <c r="F446" s="756"/>
      <c r="G446" s="747"/>
      <c r="H446" s="748"/>
      <c r="I446" s="755"/>
      <c r="J446" s="756"/>
      <c r="K446" s="749"/>
      <c r="L446" s="756"/>
      <c r="M446" s="755"/>
      <c r="N446" s="750" t="str">
        <f t="shared" si="30"/>
        <v xml:space="preserve"> </v>
      </c>
      <c r="O446" s="757"/>
      <c r="P446" s="757"/>
      <c r="Q446" s="757"/>
      <c r="R446" s="757"/>
      <c r="S446" s="757"/>
      <c r="T446" s="757"/>
      <c r="U446" s="752" t="str">
        <f t="shared" si="31"/>
        <v xml:space="preserve"> </v>
      </c>
      <c r="V446" s="753" t="str">
        <f t="shared" si="32"/>
        <v xml:space="preserve"> </v>
      </c>
      <c r="W446" s="753" t="str">
        <f t="shared" si="32"/>
        <v xml:space="preserve"> </v>
      </c>
      <c r="X446" s="753" t="str">
        <f t="shared" si="33"/>
        <v xml:space="preserve"> </v>
      </c>
      <c r="Y446" s="753" t="str">
        <f t="shared" si="34"/>
        <v xml:space="preserve"> </v>
      </c>
    </row>
    <row r="447" spans="1:25" x14ac:dyDescent="0.25">
      <c r="A447" s="756"/>
      <c r="B447" s="746" t="s">
        <v>272</v>
      </c>
      <c r="C447" s="756"/>
      <c r="D447" s="756"/>
      <c r="E447" s="638"/>
      <c r="F447" s="756"/>
      <c r="G447" s="747"/>
      <c r="H447" s="748"/>
      <c r="I447" s="755"/>
      <c r="J447" s="756"/>
      <c r="K447" s="749"/>
      <c r="L447" s="756"/>
      <c r="M447" s="755"/>
      <c r="N447" s="750" t="str">
        <f t="shared" si="30"/>
        <v xml:space="preserve"> </v>
      </c>
      <c r="O447" s="757"/>
      <c r="P447" s="757"/>
      <c r="Q447" s="757"/>
      <c r="R447" s="757"/>
      <c r="S447" s="757"/>
      <c r="T447" s="757"/>
      <c r="U447" s="752" t="str">
        <f t="shared" si="31"/>
        <v xml:space="preserve"> </v>
      </c>
      <c r="V447" s="753" t="str">
        <f t="shared" si="32"/>
        <v xml:space="preserve"> </v>
      </c>
      <c r="W447" s="753" t="str">
        <f t="shared" si="32"/>
        <v xml:space="preserve"> </v>
      </c>
      <c r="X447" s="753" t="str">
        <f t="shared" si="33"/>
        <v xml:space="preserve"> </v>
      </c>
      <c r="Y447" s="753" t="str">
        <f t="shared" si="34"/>
        <v xml:space="preserve"> </v>
      </c>
    </row>
    <row r="448" spans="1:25" x14ac:dyDescent="0.25">
      <c r="A448" s="756"/>
      <c r="B448" s="746" t="s">
        <v>272</v>
      </c>
      <c r="C448" s="756"/>
      <c r="D448" s="756"/>
      <c r="E448" s="638"/>
      <c r="F448" s="756"/>
      <c r="G448" s="747"/>
      <c r="H448" s="748"/>
      <c r="I448" s="755"/>
      <c r="J448" s="756"/>
      <c r="K448" s="749"/>
      <c r="L448" s="755"/>
      <c r="M448" s="755"/>
      <c r="N448" s="750" t="str">
        <f t="shared" si="30"/>
        <v xml:space="preserve"> </v>
      </c>
      <c r="O448" s="757"/>
      <c r="P448" s="757"/>
      <c r="Q448" s="757"/>
      <c r="R448" s="757"/>
      <c r="S448" s="757"/>
      <c r="T448" s="757"/>
      <c r="U448" s="752" t="str">
        <f t="shared" si="31"/>
        <v xml:space="preserve"> </v>
      </c>
      <c r="V448" s="753" t="str">
        <f t="shared" si="32"/>
        <v xml:space="preserve"> </v>
      </c>
      <c r="W448" s="753" t="str">
        <f t="shared" si="32"/>
        <v xml:space="preserve"> </v>
      </c>
      <c r="X448" s="753" t="str">
        <f t="shared" si="33"/>
        <v xml:space="preserve"> </v>
      </c>
      <c r="Y448" s="753" t="str">
        <f t="shared" si="34"/>
        <v xml:space="preserve"> </v>
      </c>
    </row>
    <row r="449" spans="1:25" x14ac:dyDescent="0.25">
      <c r="A449" s="756"/>
      <c r="B449" s="746" t="s">
        <v>272</v>
      </c>
      <c r="C449" s="756"/>
      <c r="D449" s="756"/>
      <c r="E449" s="638"/>
      <c r="F449" s="756"/>
      <c r="G449" s="747"/>
      <c r="H449" s="748"/>
      <c r="I449" s="755"/>
      <c r="J449" s="756"/>
      <c r="K449" s="749"/>
      <c r="L449" s="756"/>
      <c r="M449" s="755"/>
      <c r="N449" s="750" t="str">
        <f t="shared" si="30"/>
        <v xml:space="preserve"> </v>
      </c>
      <c r="O449" s="757"/>
      <c r="P449" s="757"/>
      <c r="Q449" s="757"/>
      <c r="R449" s="757"/>
      <c r="S449" s="757"/>
      <c r="T449" s="757"/>
      <c r="U449" s="752" t="str">
        <f t="shared" si="31"/>
        <v xml:space="preserve"> </v>
      </c>
      <c r="V449" s="753" t="str">
        <f t="shared" si="32"/>
        <v xml:space="preserve"> </v>
      </c>
      <c r="W449" s="753" t="str">
        <f t="shared" si="32"/>
        <v xml:space="preserve"> </v>
      </c>
      <c r="X449" s="753" t="str">
        <f t="shared" si="33"/>
        <v xml:space="preserve"> </v>
      </c>
      <c r="Y449" s="753" t="str">
        <f t="shared" si="34"/>
        <v xml:space="preserve"> </v>
      </c>
    </row>
    <row r="450" spans="1:25" x14ac:dyDescent="0.25">
      <c r="A450" s="756"/>
      <c r="B450" s="746" t="s">
        <v>272</v>
      </c>
      <c r="C450" s="756"/>
      <c r="D450" s="756"/>
      <c r="E450" s="638"/>
      <c r="F450" s="756"/>
      <c r="G450" s="747"/>
      <c r="H450" s="748"/>
      <c r="I450" s="755"/>
      <c r="J450" s="756"/>
      <c r="K450" s="749"/>
      <c r="L450" s="756"/>
      <c r="M450" s="755"/>
      <c r="N450" s="750" t="str">
        <f t="shared" si="30"/>
        <v xml:space="preserve"> </v>
      </c>
      <c r="O450" s="757"/>
      <c r="P450" s="757"/>
      <c r="Q450" s="757"/>
      <c r="R450" s="757"/>
      <c r="S450" s="757"/>
      <c r="T450" s="757"/>
      <c r="U450" s="752" t="str">
        <f t="shared" si="31"/>
        <v xml:space="preserve"> </v>
      </c>
      <c r="V450" s="753" t="str">
        <f t="shared" si="32"/>
        <v xml:space="preserve"> </v>
      </c>
      <c r="W450" s="753" t="str">
        <f t="shared" si="32"/>
        <v xml:space="preserve"> </v>
      </c>
      <c r="X450" s="753" t="str">
        <f t="shared" si="33"/>
        <v xml:space="preserve"> </v>
      </c>
      <c r="Y450" s="753" t="str">
        <f t="shared" si="34"/>
        <v xml:space="preserve"> </v>
      </c>
    </row>
    <row r="451" spans="1:25" x14ac:dyDescent="0.25">
      <c r="A451" s="756"/>
      <c r="B451" s="746" t="s">
        <v>272</v>
      </c>
      <c r="C451" s="756"/>
      <c r="D451" s="756"/>
      <c r="E451" s="638"/>
      <c r="F451" s="756"/>
      <c r="G451" s="747"/>
      <c r="H451" s="748"/>
      <c r="I451" s="755"/>
      <c r="J451" s="756"/>
      <c r="K451" s="749"/>
      <c r="L451" s="755"/>
      <c r="M451" s="755"/>
      <c r="N451" s="750" t="str">
        <f t="shared" si="30"/>
        <v xml:space="preserve"> </v>
      </c>
      <c r="O451" s="757"/>
      <c r="P451" s="757"/>
      <c r="Q451" s="757"/>
      <c r="R451" s="757"/>
      <c r="S451" s="757"/>
      <c r="T451" s="757"/>
      <c r="U451" s="752" t="str">
        <f t="shared" si="31"/>
        <v xml:space="preserve"> </v>
      </c>
      <c r="V451" s="753" t="str">
        <f t="shared" si="32"/>
        <v xml:space="preserve"> </v>
      </c>
      <c r="W451" s="753" t="str">
        <f t="shared" si="32"/>
        <v xml:space="preserve"> </v>
      </c>
      <c r="X451" s="753" t="str">
        <f t="shared" si="33"/>
        <v xml:space="preserve"> </v>
      </c>
      <c r="Y451" s="753" t="str">
        <f t="shared" si="34"/>
        <v xml:space="preserve"> </v>
      </c>
    </row>
    <row r="452" spans="1:25" x14ac:dyDescent="0.25">
      <c r="A452" s="756"/>
      <c r="B452" s="746" t="s">
        <v>272</v>
      </c>
      <c r="C452" s="756"/>
      <c r="D452" s="756"/>
      <c r="E452" s="638"/>
      <c r="F452" s="756"/>
      <c r="G452" s="747"/>
      <c r="H452" s="748"/>
      <c r="I452" s="755"/>
      <c r="J452" s="756"/>
      <c r="K452" s="749"/>
      <c r="L452" s="756"/>
      <c r="M452" s="755"/>
      <c r="N452" s="750" t="str">
        <f t="shared" si="30"/>
        <v xml:space="preserve"> </v>
      </c>
      <c r="O452" s="757"/>
      <c r="P452" s="757"/>
      <c r="Q452" s="757"/>
      <c r="R452" s="757"/>
      <c r="S452" s="757"/>
      <c r="T452" s="757"/>
      <c r="U452" s="752" t="str">
        <f t="shared" si="31"/>
        <v xml:space="preserve"> </v>
      </c>
      <c r="V452" s="753" t="str">
        <f t="shared" si="32"/>
        <v xml:space="preserve"> </v>
      </c>
      <c r="W452" s="753" t="str">
        <f t="shared" si="32"/>
        <v xml:space="preserve"> </v>
      </c>
      <c r="X452" s="753" t="str">
        <f t="shared" si="33"/>
        <v xml:space="preserve"> </v>
      </c>
      <c r="Y452" s="753" t="str">
        <f t="shared" si="34"/>
        <v xml:space="preserve"> </v>
      </c>
    </row>
    <row r="453" spans="1:25" x14ac:dyDescent="0.25">
      <c r="A453" s="756"/>
      <c r="B453" s="746" t="s">
        <v>272</v>
      </c>
      <c r="C453" s="756"/>
      <c r="D453" s="756"/>
      <c r="E453" s="638"/>
      <c r="F453" s="756"/>
      <c r="G453" s="747"/>
      <c r="H453" s="748"/>
      <c r="I453" s="755"/>
      <c r="J453" s="756"/>
      <c r="K453" s="749"/>
      <c r="L453" s="756"/>
      <c r="M453" s="755"/>
      <c r="N453" s="750" t="str">
        <f t="shared" si="30"/>
        <v xml:space="preserve"> </v>
      </c>
      <c r="O453" s="757"/>
      <c r="P453" s="757"/>
      <c r="Q453" s="757"/>
      <c r="R453" s="757"/>
      <c r="S453" s="757"/>
      <c r="T453" s="757"/>
      <c r="U453" s="752" t="str">
        <f t="shared" si="31"/>
        <v xml:space="preserve"> </v>
      </c>
      <c r="V453" s="753" t="str">
        <f t="shared" si="32"/>
        <v xml:space="preserve"> </v>
      </c>
      <c r="W453" s="753" t="str">
        <f t="shared" si="32"/>
        <v xml:space="preserve"> </v>
      </c>
      <c r="X453" s="753" t="str">
        <f t="shared" si="33"/>
        <v xml:space="preserve"> </v>
      </c>
      <c r="Y453" s="753" t="str">
        <f t="shared" si="34"/>
        <v xml:space="preserve"> </v>
      </c>
    </row>
    <row r="454" spans="1:25" x14ac:dyDescent="0.25">
      <c r="A454" s="756"/>
      <c r="B454" s="746" t="s">
        <v>272</v>
      </c>
      <c r="C454" s="756"/>
      <c r="D454" s="756"/>
      <c r="E454" s="638"/>
      <c r="F454" s="756"/>
      <c r="G454" s="747"/>
      <c r="H454" s="748"/>
      <c r="I454" s="755"/>
      <c r="J454" s="756"/>
      <c r="K454" s="749"/>
      <c r="L454" s="755"/>
      <c r="M454" s="755"/>
      <c r="N454" s="750" t="str">
        <f t="shared" ref="N454:N501" si="35">IF(M454*R454&gt;0,M454*R454," ")</f>
        <v xml:space="preserve"> </v>
      </c>
      <c r="O454" s="757"/>
      <c r="P454" s="757"/>
      <c r="Q454" s="757"/>
      <c r="R454" s="757"/>
      <c r="S454" s="757"/>
      <c r="T454" s="757"/>
      <c r="U454" s="752" t="str">
        <f t="shared" ref="U454:U501" si="36">IF((S454*0.187*10^-3+T454*0.86*10^-3)&gt;0,(S454*0.187*10^-3+T454*0.86*10^-3)," ")</f>
        <v xml:space="preserve"> </v>
      </c>
      <c r="V454" s="753" t="str">
        <f t="shared" ref="V454:W501" si="37">IFERROR(S454/O454," ")</f>
        <v xml:space="preserve"> </v>
      </c>
      <c r="W454" s="753" t="str">
        <f t="shared" si="37"/>
        <v xml:space="preserve"> </v>
      </c>
      <c r="X454" s="753" t="str">
        <f t="shared" ref="X454:X501" si="38">IFERROR(U454/R454," ")</f>
        <v xml:space="preserve"> </v>
      </c>
      <c r="Y454" s="753" t="str">
        <f t="shared" ref="Y454:Y501" si="39">IFERROR(U454*10^6/N454," ")</f>
        <v xml:space="preserve"> </v>
      </c>
    </row>
    <row r="455" spans="1:25" x14ac:dyDescent="0.25">
      <c r="A455" s="756"/>
      <c r="B455" s="746" t="s">
        <v>272</v>
      </c>
      <c r="C455" s="756"/>
      <c r="D455" s="756"/>
      <c r="E455" s="638"/>
      <c r="F455" s="756"/>
      <c r="G455" s="747"/>
      <c r="H455" s="748"/>
      <c r="I455" s="755"/>
      <c r="J455" s="756"/>
      <c r="K455" s="749"/>
      <c r="L455" s="756"/>
      <c r="M455" s="755"/>
      <c r="N455" s="750" t="str">
        <f t="shared" si="35"/>
        <v xml:space="preserve"> </v>
      </c>
      <c r="O455" s="757"/>
      <c r="P455" s="757"/>
      <c r="Q455" s="757"/>
      <c r="R455" s="757"/>
      <c r="S455" s="757"/>
      <c r="T455" s="757"/>
      <c r="U455" s="752" t="str">
        <f t="shared" si="36"/>
        <v xml:space="preserve"> </v>
      </c>
      <c r="V455" s="753" t="str">
        <f t="shared" si="37"/>
        <v xml:space="preserve"> </v>
      </c>
      <c r="W455" s="753" t="str">
        <f t="shared" si="37"/>
        <v xml:space="preserve"> </v>
      </c>
      <c r="X455" s="753" t="str">
        <f t="shared" si="38"/>
        <v xml:space="preserve"> </v>
      </c>
      <c r="Y455" s="753" t="str">
        <f t="shared" si="39"/>
        <v xml:space="preserve"> </v>
      </c>
    </row>
    <row r="456" spans="1:25" x14ac:dyDescent="0.25">
      <c r="A456" s="756"/>
      <c r="B456" s="746" t="s">
        <v>272</v>
      </c>
      <c r="C456" s="756"/>
      <c r="D456" s="756"/>
      <c r="E456" s="638"/>
      <c r="F456" s="756"/>
      <c r="G456" s="747"/>
      <c r="H456" s="748"/>
      <c r="I456" s="755"/>
      <c r="J456" s="756"/>
      <c r="K456" s="749"/>
      <c r="L456" s="756"/>
      <c r="M456" s="755"/>
      <c r="N456" s="750" t="str">
        <f t="shared" si="35"/>
        <v xml:space="preserve"> </v>
      </c>
      <c r="O456" s="757"/>
      <c r="P456" s="757"/>
      <c r="Q456" s="757"/>
      <c r="R456" s="757"/>
      <c r="S456" s="757"/>
      <c r="T456" s="757"/>
      <c r="U456" s="752" t="str">
        <f t="shared" si="36"/>
        <v xml:space="preserve"> </v>
      </c>
      <c r="V456" s="753" t="str">
        <f t="shared" si="37"/>
        <v xml:space="preserve"> </v>
      </c>
      <c r="W456" s="753" t="str">
        <f t="shared" si="37"/>
        <v xml:space="preserve"> </v>
      </c>
      <c r="X456" s="753" t="str">
        <f t="shared" si="38"/>
        <v xml:space="preserve"> </v>
      </c>
      <c r="Y456" s="753" t="str">
        <f t="shared" si="39"/>
        <v xml:space="preserve"> </v>
      </c>
    </row>
    <row r="457" spans="1:25" x14ac:dyDescent="0.25">
      <c r="A457" s="756"/>
      <c r="B457" s="746" t="s">
        <v>272</v>
      </c>
      <c r="C457" s="756"/>
      <c r="D457" s="756"/>
      <c r="E457" s="638"/>
      <c r="F457" s="756"/>
      <c r="G457" s="747"/>
      <c r="H457" s="748"/>
      <c r="I457" s="755"/>
      <c r="J457" s="756"/>
      <c r="K457" s="749"/>
      <c r="L457" s="755"/>
      <c r="M457" s="755"/>
      <c r="N457" s="750" t="str">
        <f t="shared" si="35"/>
        <v xml:space="preserve"> </v>
      </c>
      <c r="O457" s="757"/>
      <c r="P457" s="757"/>
      <c r="Q457" s="757"/>
      <c r="R457" s="757"/>
      <c r="S457" s="757"/>
      <c r="T457" s="757"/>
      <c r="U457" s="752" t="str">
        <f t="shared" si="36"/>
        <v xml:space="preserve"> </v>
      </c>
      <c r="V457" s="753" t="str">
        <f t="shared" si="37"/>
        <v xml:space="preserve"> </v>
      </c>
      <c r="W457" s="753" t="str">
        <f t="shared" si="37"/>
        <v xml:space="preserve"> </v>
      </c>
      <c r="X457" s="753" t="str">
        <f t="shared" si="38"/>
        <v xml:space="preserve"> </v>
      </c>
      <c r="Y457" s="753" t="str">
        <f t="shared" si="39"/>
        <v xml:space="preserve"> </v>
      </c>
    </row>
    <row r="458" spans="1:25" x14ac:dyDescent="0.25">
      <c r="A458" s="756"/>
      <c r="B458" s="746" t="s">
        <v>272</v>
      </c>
      <c r="C458" s="756"/>
      <c r="D458" s="756"/>
      <c r="E458" s="638"/>
      <c r="F458" s="756"/>
      <c r="G458" s="747"/>
      <c r="H458" s="748"/>
      <c r="I458" s="755"/>
      <c r="J458" s="756"/>
      <c r="K458" s="749"/>
      <c r="L458" s="756"/>
      <c r="M458" s="755"/>
      <c r="N458" s="750" t="str">
        <f t="shared" si="35"/>
        <v xml:space="preserve"> </v>
      </c>
      <c r="O458" s="757"/>
      <c r="P458" s="757"/>
      <c r="Q458" s="757"/>
      <c r="R458" s="757"/>
      <c r="S458" s="757"/>
      <c r="T458" s="757"/>
      <c r="U458" s="752" t="str">
        <f t="shared" si="36"/>
        <v xml:space="preserve"> </v>
      </c>
      <c r="V458" s="753" t="str">
        <f t="shared" si="37"/>
        <v xml:space="preserve"> </v>
      </c>
      <c r="W458" s="753" t="str">
        <f t="shared" si="37"/>
        <v xml:space="preserve"> </v>
      </c>
      <c r="X458" s="753" t="str">
        <f t="shared" si="38"/>
        <v xml:space="preserve"> </v>
      </c>
      <c r="Y458" s="753" t="str">
        <f t="shared" si="39"/>
        <v xml:space="preserve"> </v>
      </c>
    </row>
    <row r="459" spans="1:25" x14ac:dyDescent="0.25">
      <c r="A459" s="756"/>
      <c r="B459" s="746" t="s">
        <v>272</v>
      </c>
      <c r="C459" s="756"/>
      <c r="D459" s="756"/>
      <c r="E459" s="638"/>
      <c r="F459" s="756"/>
      <c r="G459" s="747"/>
      <c r="H459" s="748"/>
      <c r="I459" s="755"/>
      <c r="J459" s="756"/>
      <c r="K459" s="749"/>
      <c r="L459" s="756"/>
      <c r="M459" s="755"/>
      <c r="N459" s="750" t="str">
        <f t="shared" si="35"/>
        <v xml:space="preserve"> </v>
      </c>
      <c r="O459" s="757"/>
      <c r="P459" s="757"/>
      <c r="Q459" s="757"/>
      <c r="R459" s="757"/>
      <c r="S459" s="757"/>
      <c r="T459" s="757"/>
      <c r="U459" s="752" t="str">
        <f t="shared" si="36"/>
        <v xml:space="preserve"> </v>
      </c>
      <c r="V459" s="753" t="str">
        <f t="shared" si="37"/>
        <v xml:space="preserve"> </v>
      </c>
      <c r="W459" s="753" t="str">
        <f t="shared" si="37"/>
        <v xml:space="preserve"> </v>
      </c>
      <c r="X459" s="753" t="str">
        <f t="shared" si="38"/>
        <v xml:space="preserve"> </v>
      </c>
      <c r="Y459" s="753" t="str">
        <f t="shared" si="39"/>
        <v xml:space="preserve"> </v>
      </c>
    </row>
    <row r="460" spans="1:25" x14ac:dyDescent="0.25">
      <c r="A460" s="756"/>
      <c r="B460" s="746" t="s">
        <v>272</v>
      </c>
      <c r="C460" s="756"/>
      <c r="D460" s="756"/>
      <c r="E460" s="638"/>
      <c r="F460" s="756"/>
      <c r="G460" s="747"/>
      <c r="H460" s="748"/>
      <c r="I460" s="755"/>
      <c r="J460" s="756"/>
      <c r="K460" s="749"/>
      <c r="L460" s="755"/>
      <c r="M460" s="755"/>
      <c r="N460" s="750" t="str">
        <f t="shared" si="35"/>
        <v xml:space="preserve"> </v>
      </c>
      <c r="O460" s="757"/>
      <c r="P460" s="757"/>
      <c r="Q460" s="757"/>
      <c r="R460" s="757"/>
      <c r="S460" s="757"/>
      <c r="T460" s="757"/>
      <c r="U460" s="752" t="str">
        <f t="shared" si="36"/>
        <v xml:space="preserve"> </v>
      </c>
      <c r="V460" s="753" t="str">
        <f t="shared" si="37"/>
        <v xml:space="preserve"> </v>
      </c>
      <c r="W460" s="753" t="str">
        <f t="shared" si="37"/>
        <v xml:space="preserve"> </v>
      </c>
      <c r="X460" s="753" t="str">
        <f t="shared" si="38"/>
        <v xml:space="preserve"> </v>
      </c>
      <c r="Y460" s="753" t="str">
        <f t="shared" si="39"/>
        <v xml:space="preserve"> </v>
      </c>
    </row>
    <row r="461" spans="1:25" x14ac:dyDescent="0.25">
      <c r="A461" s="756"/>
      <c r="B461" s="746" t="s">
        <v>272</v>
      </c>
      <c r="C461" s="756"/>
      <c r="D461" s="756"/>
      <c r="E461" s="638"/>
      <c r="F461" s="756"/>
      <c r="G461" s="747"/>
      <c r="H461" s="748"/>
      <c r="I461" s="755"/>
      <c r="J461" s="756"/>
      <c r="K461" s="749"/>
      <c r="L461" s="756"/>
      <c r="M461" s="755"/>
      <c r="N461" s="750" t="str">
        <f t="shared" si="35"/>
        <v xml:space="preserve"> </v>
      </c>
      <c r="O461" s="757"/>
      <c r="P461" s="757"/>
      <c r="Q461" s="757"/>
      <c r="R461" s="757"/>
      <c r="S461" s="757"/>
      <c r="T461" s="757"/>
      <c r="U461" s="752" t="str">
        <f t="shared" si="36"/>
        <v xml:space="preserve"> </v>
      </c>
      <c r="V461" s="753" t="str">
        <f t="shared" si="37"/>
        <v xml:space="preserve"> </v>
      </c>
      <c r="W461" s="753" t="str">
        <f t="shared" si="37"/>
        <v xml:space="preserve"> </v>
      </c>
      <c r="X461" s="753" t="str">
        <f t="shared" si="38"/>
        <v xml:space="preserve"> </v>
      </c>
      <c r="Y461" s="753" t="str">
        <f t="shared" si="39"/>
        <v xml:space="preserve"> </v>
      </c>
    </row>
    <row r="462" spans="1:25" x14ac:dyDescent="0.25">
      <c r="A462" s="756"/>
      <c r="B462" s="746" t="s">
        <v>272</v>
      </c>
      <c r="C462" s="756"/>
      <c r="D462" s="756"/>
      <c r="E462" s="638"/>
      <c r="F462" s="756"/>
      <c r="G462" s="747"/>
      <c r="H462" s="748"/>
      <c r="I462" s="755"/>
      <c r="J462" s="756"/>
      <c r="K462" s="749"/>
      <c r="L462" s="756"/>
      <c r="M462" s="755"/>
      <c r="N462" s="750" t="str">
        <f t="shared" si="35"/>
        <v xml:space="preserve"> </v>
      </c>
      <c r="O462" s="757"/>
      <c r="P462" s="757"/>
      <c r="Q462" s="757"/>
      <c r="R462" s="757"/>
      <c r="S462" s="757"/>
      <c r="T462" s="757"/>
      <c r="U462" s="752" t="str">
        <f t="shared" si="36"/>
        <v xml:space="preserve"> </v>
      </c>
      <c r="V462" s="753" t="str">
        <f t="shared" si="37"/>
        <v xml:space="preserve"> </v>
      </c>
      <c r="W462" s="753" t="str">
        <f t="shared" si="37"/>
        <v xml:space="preserve"> </v>
      </c>
      <c r="X462" s="753" t="str">
        <f t="shared" si="38"/>
        <v xml:space="preserve"> </v>
      </c>
      <c r="Y462" s="753" t="str">
        <f t="shared" si="39"/>
        <v xml:space="preserve"> </v>
      </c>
    </row>
    <row r="463" spans="1:25" x14ac:dyDescent="0.25">
      <c r="A463" s="756"/>
      <c r="B463" s="746" t="s">
        <v>272</v>
      </c>
      <c r="C463" s="756"/>
      <c r="D463" s="756"/>
      <c r="E463" s="638"/>
      <c r="F463" s="756"/>
      <c r="G463" s="747"/>
      <c r="H463" s="748"/>
      <c r="I463" s="755"/>
      <c r="J463" s="756"/>
      <c r="K463" s="749"/>
      <c r="L463" s="755"/>
      <c r="M463" s="755"/>
      <c r="N463" s="750" t="str">
        <f t="shared" si="35"/>
        <v xml:space="preserve"> </v>
      </c>
      <c r="O463" s="757"/>
      <c r="P463" s="757"/>
      <c r="Q463" s="757"/>
      <c r="R463" s="757"/>
      <c r="S463" s="757"/>
      <c r="T463" s="757"/>
      <c r="U463" s="752" t="str">
        <f t="shared" si="36"/>
        <v xml:space="preserve"> </v>
      </c>
      <c r="V463" s="753" t="str">
        <f t="shared" si="37"/>
        <v xml:space="preserve"> </v>
      </c>
      <c r="W463" s="753" t="str">
        <f t="shared" si="37"/>
        <v xml:space="preserve"> </v>
      </c>
      <c r="X463" s="753" t="str">
        <f t="shared" si="38"/>
        <v xml:space="preserve"> </v>
      </c>
      <c r="Y463" s="753" t="str">
        <f t="shared" si="39"/>
        <v xml:space="preserve"> </v>
      </c>
    </row>
    <row r="464" spans="1:25" x14ac:dyDescent="0.25">
      <c r="A464" s="756"/>
      <c r="B464" s="746" t="s">
        <v>272</v>
      </c>
      <c r="C464" s="756"/>
      <c r="D464" s="756"/>
      <c r="E464" s="638"/>
      <c r="F464" s="756"/>
      <c r="G464" s="747"/>
      <c r="H464" s="748"/>
      <c r="I464" s="755"/>
      <c r="J464" s="756"/>
      <c r="K464" s="749"/>
      <c r="L464" s="756"/>
      <c r="M464" s="755"/>
      <c r="N464" s="750" t="str">
        <f t="shared" si="35"/>
        <v xml:space="preserve"> </v>
      </c>
      <c r="O464" s="757"/>
      <c r="P464" s="757"/>
      <c r="Q464" s="757"/>
      <c r="R464" s="757"/>
      <c r="S464" s="757"/>
      <c r="T464" s="757"/>
      <c r="U464" s="752" t="str">
        <f t="shared" si="36"/>
        <v xml:space="preserve"> </v>
      </c>
      <c r="V464" s="753" t="str">
        <f t="shared" si="37"/>
        <v xml:space="preserve"> </v>
      </c>
      <c r="W464" s="753" t="str">
        <f t="shared" si="37"/>
        <v xml:space="preserve"> </v>
      </c>
      <c r="X464" s="753" t="str">
        <f t="shared" si="38"/>
        <v xml:space="preserve"> </v>
      </c>
      <c r="Y464" s="753" t="str">
        <f t="shared" si="39"/>
        <v xml:space="preserve"> </v>
      </c>
    </row>
    <row r="465" spans="1:25" x14ac:dyDescent="0.25">
      <c r="A465" s="756"/>
      <c r="B465" s="746" t="s">
        <v>272</v>
      </c>
      <c r="C465" s="756"/>
      <c r="D465" s="756"/>
      <c r="E465" s="638"/>
      <c r="F465" s="756"/>
      <c r="G465" s="747"/>
      <c r="H465" s="748"/>
      <c r="I465" s="755"/>
      <c r="J465" s="756"/>
      <c r="K465" s="749"/>
      <c r="L465" s="756"/>
      <c r="M465" s="755"/>
      <c r="N465" s="750" t="str">
        <f t="shared" si="35"/>
        <v xml:space="preserve"> </v>
      </c>
      <c r="O465" s="757"/>
      <c r="P465" s="757"/>
      <c r="Q465" s="757"/>
      <c r="R465" s="757"/>
      <c r="S465" s="757"/>
      <c r="T465" s="757"/>
      <c r="U465" s="752" t="str">
        <f t="shared" si="36"/>
        <v xml:space="preserve"> </v>
      </c>
      <c r="V465" s="753" t="str">
        <f t="shared" si="37"/>
        <v xml:space="preserve"> </v>
      </c>
      <c r="W465" s="753" t="str">
        <f t="shared" si="37"/>
        <v xml:space="preserve"> </v>
      </c>
      <c r="X465" s="753" t="str">
        <f t="shared" si="38"/>
        <v xml:space="preserve"> </v>
      </c>
      <c r="Y465" s="753" t="str">
        <f t="shared" si="39"/>
        <v xml:space="preserve"> </v>
      </c>
    </row>
    <row r="466" spans="1:25" x14ac:dyDescent="0.25">
      <c r="A466" s="756"/>
      <c r="B466" s="746" t="s">
        <v>272</v>
      </c>
      <c r="C466" s="756"/>
      <c r="D466" s="756"/>
      <c r="E466" s="638"/>
      <c r="F466" s="756"/>
      <c r="G466" s="747"/>
      <c r="H466" s="748"/>
      <c r="I466" s="755"/>
      <c r="J466" s="756"/>
      <c r="K466" s="749"/>
      <c r="L466" s="755"/>
      <c r="M466" s="755"/>
      <c r="N466" s="750" t="str">
        <f t="shared" si="35"/>
        <v xml:space="preserve"> </v>
      </c>
      <c r="O466" s="757"/>
      <c r="P466" s="757"/>
      <c r="Q466" s="757"/>
      <c r="R466" s="757"/>
      <c r="S466" s="757"/>
      <c r="T466" s="757"/>
      <c r="U466" s="752" t="str">
        <f t="shared" si="36"/>
        <v xml:space="preserve"> </v>
      </c>
      <c r="V466" s="753" t="str">
        <f t="shared" si="37"/>
        <v xml:space="preserve"> </v>
      </c>
      <c r="W466" s="753" t="str">
        <f t="shared" si="37"/>
        <v xml:space="preserve"> </v>
      </c>
      <c r="X466" s="753" t="str">
        <f t="shared" si="38"/>
        <v xml:space="preserve"> </v>
      </c>
      <c r="Y466" s="753" t="str">
        <f t="shared" si="39"/>
        <v xml:space="preserve"> </v>
      </c>
    </row>
    <row r="467" spans="1:25" x14ac:dyDescent="0.25">
      <c r="A467" s="756"/>
      <c r="B467" s="746" t="s">
        <v>272</v>
      </c>
      <c r="C467" s="756"/>
      <c r="D467" s="756"/>
      <c r="E467" s="638"/>
      <c r="F467" s="756"/>
      <c r="G467" s="747"/>
      <c r="H467" s="748"/>
      <c r="I467" s="755"/>
      <c r="J467" s="756"/>
      <c r="K467" s="749"/>
      <c r="L467" s="756"/>
      <c r="M467" s="755"/>
      <c r="N467" s="750" t="str">
        <f t="shared" si="35"/>
        <v xml:space="preserve"> </v>
      </c>
      <c r="O467" s="757"/>
      <c r="P467" s="757"/>
      <c r="Q467" s="757"/>
      <c r="R467" s="757"/>
      <c r="S467" s="757"/>
      <c r="T467" s="757"/>
      <c r="U467" s="752" t="str">
        <f t="shared" si="36"/>
        <v xml:space="preserve"> </v>
      </c>
      <c r="V467" s="753" t="str">
        <f t="shared" si="37"/>
        <v xml:space="preserve"> </v>
      </c>
      <c r="W467" s="753" t="str">
        <f t="shared" si="37"/>
        <v xml:space="preserve"> </v>
      </c>
      <c r="X467" s="753" t="str">
        <f t="shared" si="38"/>
        <v xml:space="preserve"> </v>
      </c>
      <c r="Y467" s="753" t="str">
        <f t="shared" si="39"/>
        <v xml:space="preserve"> </v>
      </c>
    </row>
    <row r="468" spans="1:25" x14ac:dyDescent="0.25">
      <c r="A468" s="756"/>
      <c r="B468" s="746" t="s">
        <v>272</v>
      </c>
      <c r="C468" s="756"/>
      <c r="D468" s="756"/>
      <c r="E468" s="638"/>
      <c r="F468" s="756"/>
      <c r="G468" s="747"/>
      <c r="H468" s="748"/>
      <c r="I468" s="755"/>
      <c r="J468" s="756"/>
      <c r="K468" s="749"/>
      <c r="L468" s="756"/>
      <c r="M468" s="755"/>
      <c r="N468" s="750" t="str">
        <f t="shared" si="35"/>
        <v xml:space="preserve"> </v>
      </c>
      <c r="O468" s="757"/>
      <c r="P468" s="757"/>
      <c r="Q468" s="757"/>
      <c r="R468" s="757"/>
      <c r="S468" s="757"/>
      <c r="T468" s="757"/>
      <c r="U468" s="752" t="str">
        <f t="shared" si="36"/>
        <v xml:space="preserve"> </v>
      </c>
      <c r="V468" s="753" t="str">
        <f t="shared" si="37"/>
        <v xml:space="preserve"> </v>
      </c>
      <c r="W468" s="753" t="str">
        <f t="shared" si="37"/>
        <v xml:space="preserve"> </v>
      </c>
      <c r="X468" s="753" t="str">
        <f t="shared" si="38"/>
        <v xml:space="preserve"> </v>
      </c>
      <c r="Y468" s="753" t="str">
        <f t="shared" si="39"/>
        <v xml:space="preserve"> </v>
      </c>
    </row>
    <row r="469" spans="1:25" x14ac:dyDescent="0.25">
      <c r="A469" s="756"/>
      <c r="B469" s="746" t="s">
        <v>272</v>
      </c>
      <c r="C469" s="756"/>
      <c r="D469" s="756"/>
      <c r="E469" s="638"/>
      <c r="F469" s="756"/>
      <c r="G469" s="747"/>
      <c r="H469" s="748"/>
      <c r="I469" s="755"/>
      <c r="J469" s="756"/>
      <c r="K469" s="749"/>
      <c r="L469" s="755"/>
      <c r="M469" s="755"/>
      <c r="N469" s="750" t="str">
        <f t="shared" si="35"/>
        <v xml:space="preserve"> </v>
      </c>
      <c r="O469" s="757"/>
      <c r="P469" s="757"/>
      <c r="Q469" s="757"/>
      <c r="R469" s="757"/>
      <c r="S469" s="757"/>
      <c r="T469" s="757"/>
      <c r="U469" s="752" t="str">
        <f t="shared" si="36"/>
        <v xml:space="preserve"> </v>
      </c>
      <c r="V469" s="753" t="str">
        <f t="shared" si="37"/>
        <v xml:space="preserve"> </v>
      </c>
      <c r="W469" s="753" t="str">
        <f t="shared" si="37"/>
        <v xml:space="preserve"> </v>
      </c>
      <c r="X469" s="753" t="str">
        <f t="shared" si="38"/>
        <v xml:space="preserve"> </v>
      </c>
      <c r="Y469" s="753" t="str">
        <f t="shared" si="39"/>
        <v xml:space="preserve"> </v>
      </c>
    </row>
    <row r="470" spans="1:25" x14ac:dyDescent="0.25">
      <c r="A470" s="756"/>
      <c r="B470" s="746" t="s">
        <v>272</v>
      </c>
      <c r="C470" s="756"/>
      <c r="D470" s="756"/>
      <c r="E470" s="638"/>
      <c r="F470" s="756"/>
      <c r="G470" s="747"/>
      <c r="H470" s="748"/>
      <c r="I470" s="755"/>
      <c r="J470" s="756"/>
      <c r="K470" s="749"/>
      <c r="L470" s="756"/>
      <c r="M470" s="755"/>
      <c r="N470" s="750" t="str">
        <f t="shared" si="35"/>
        <v xml:space="preserve"> </v>
      </c>
      <c r="O470" s="757"/>
      <c r="P470" s="757"/>
      <c r="Q470" s="757"/>
      <c r="R470" s="757"/>
      <c r="S470" s="757"/>
      <c r="T470" s="757"/>
      <c r="U470" s="752" t="str">
        <f t="shared" si="36"/>
        <v xml:space="preserve"> </v>
      </c>
      <c r="V470" s="753" t="str">
        <f t="shared" si="37"/>
        <v xml:space="preserve"> </v>
      </c>
      <c r="W470" s="753" t="str">
        <f t="shared" si="37"/>
        <v xml:space="preserve"> </v>
      </c>
      <c r="X470" s="753" t="str">
        <f t="shared" si="38"/>
        <v xml:space="preserve"> </v>
      </c>
      <c r="Y470" s="753" t="str">
        <f t="shared" si="39"/>
        <v xml:space="preserve"> </v>
      </c>
    </row>
    <row r="471" spans="1:25" x14ac:dyDescent="0.25">
      <c r="A471" s="756"/>
      <c r="B471" s="746" t="s">
        <v>272</v>
      </c>
      <c r="C471" s="756"/>
      <c r="D471" s="756"/>
      <c r="E471" s="638"/>
      <c r="F471" s="756"/>
      <c r="G471" s="747"/>
      <c r="H471" s="748"/>
      <c r="I471" s="755"/>
      <c r="J471" s="756"/>
      <c r="K471" s="749"/>
      <c r="L471" s="756"/>
      <c r="M471" s="755"/>
      <c r="N471" s="750" t="str">
        <f t="shared" si="35"/>
        <v xml:space="preserve"> </v>
      </c>
      <c r="O471" s="757"/>
      <c r="P471" s="757"/>
      <c r="Q471" s="757"/>
      <c r="R471" s="757"/>
      <c r="S471" s="757"/>
      <c r="T471" s="757"/>
      <c r="U471" s="752" t="str">
        <f t="shared" si="36"/>
        <v xml:space="preserve"> </v>
      </c>
      <c r="V471" s="753" t="str">
        <f t="shared" si="37"/>
        <v xml:space="preserve"> </v>
      </c>
      <c r="W471" s="753" t="str">
        <f t="shared" si="37"/>
        <v xml:space="preserve"> </v>
      </c>
      <c r="X471" s="753" t="str">
        <f t="shared" si="38"/>
        <v xml:space="preserve"> </v>
      </c>
      <c r="Y471" s="753" t="str">
        <f t="shared" si="39"/>
        <v xml:space="preserve"> </v>
      </c>
    </row>
    <row r="472" spans="1:25" x14ac:dyDescent="0.25">
      <c r="A472" s="756"/>
      <c r="B472" s="746" t="s">
        <v>272</v>
      </c>
      <c r="C472" s="756"/>
      <c r="D472" s="756"/>
      <c r="E472" s="638"/>
      <c r="F472" s="756"/>
      <c r="G472" s="747"/>
      <c r="H472" s="748"/>
      <c r="I472" s="755"/>
      <c r="J472" s="756"/>
      <c r="K472" s="749"/>
      <c r="L472" s="755"/>
      <c r="M472" s="755"/>
      <c r="N472" s="750" t="str">
        <f t="shared" si="35"/>
        <v xml:space="preserve"> </v>
      </c>
      <c r="O472" s="757"/>
      <c r="P472" s="757"/>
      <c r="Q472" s="757"/>
      <c r="R472" s="757"/>
      <c r="S472" s="757"/>
      <c r="T472" s="757"/>
      <c r="U472" s="752" t="str">
        <f t="shared" si="36"/>
        <v xml:space="preserve"> </v>
      </c>
      <c r="V472" s="753" t="str">
        <f t="shared" si="37"/>
        <v xml:space="preserve"> </v>
      </c>
      <c r="W472" s="753" t="str">
        <f t="shared" si="37"/>
        <v xml:space="preserve"> </v>
      </c>
      <c r="X472" s="753" t="str">
        <f t="shared" si="38"/>
        <v xml:space="preserve"> </v>
      </c>
      <c r="Y472" s="753" t="str">
        <f t="shared" si="39"/>
        <v xml:space="preserve"> </v>
      </c>
    </row>
    <row r="473" spans="1:25" x14ac:dyDescent="0.25">
      <c r="A473" s="756"/>
      <c r="B473" s="746" t="s">
        <v>272</v>
      </c>
      <c r="C473" s="756"/>
      <c r="D473" s="756"/>
      <c r="E473" s="638"/>
      <c r="F473" s="756"/>
      <c r="G473" s="747"/>
      <c r="H473" s="748"/>
      <c r="I473" s="755"/>
      <c r="J473" s="756"/>
      <c r="K473" s="749"/>
      <c r="L473" s="756"/>
      <c r="M473" s="755"/>
      <c r="N473" s="750" t="str">
        <f t="shared" si="35"/>
        <v xml:space="preserve"> </v>
      </c>
      <c r="O473" s="757"/>
      <c r="P473" s="757"/>
      <c r="Q473" s="757"/>
      <c r="R473" s="757"/>
      <c r="S473" s="757"/>
      <c r="T473" s="757"/>
      <c r="U473" s="752" t="str">
        <f t="shared" si="36"/>
        <v xml:space="preserve"> </v>
      </c>
      <c r="V473" s="753" t="str">
        <f t="shared" si="37"/>
        <v xml:space="preserve"> </v>
      </c>
      <c r="W473" s="753" t="str">
        <f t="shared" si="37"/>
        <v xml:space="preserve"> </v>
      </c>
      <c r="X473" s="753" t="str">
        <f t="shared" si="38"/>
        <v xml:space="preserve"> </v>
      </c>
      <c r="Y473" s="753" t="str">
        <f t="shared" si="39"/>
        <v xml:space="preserve"> </v>
      </c>
    </row>
    <row r="474" spans="1:25" x14ac:dyDescent="0.25">
      <c r="A474" s="756"/>
      <c r="B474" s="746" t="s">
        <v>272</v>
      </c>
      <c r="C474" s="756"/>
      <c r="D474" s="756"/>
      <c r="E474" s="638"/>
      <c r="F474" s="756"/>
      <c r="G474" s="747"/>
      <c r="H474" s="748"/>
      <c r="I474" s="755"/>
      <c r="J474" s="756"/>
      <c r="K474" s="749"/>
      <c r="L474" s="756"/>
      <c r="M474" s="755"/>
      <c r="N474" s="750" t="str">
        <f t="shared" si="35"/>
        <v xml:space="preserve"> </v>
      </c>
      <c r="O474" s="757"/>
      <c r="P474" s="757"/>
      <c r="Q474" s="757"/>
      <c r="R474" s="757"/>
      <c r="S474" s="757"/>
      <c r="T474" s="757"/>
      <c r="U474" s="752" t="str">
        <f t="shared" si="36"/>
        <v xml:space="preserve"> </v>
      </c>
      <c r="V474" s="753" t="str">
        <f t="shared" si="37"/>
        <v xml:space="preserve"> </v>
      </c>
      <c r="W474" s="753" t="str">
        <f t="shared" si="37"/>
        <v xml:space="preserve"> </v>
      </c>
      <c r="X474" s="753" t="str">
        <f t="shared" si="38"/>
        <v xml:space="preserve"> </v>
      </c>
      <c r="Y474" s="753" t="str">
        <f t="shared" si="39"/>
        <v xml:space="preserve"> </v>
      </c>
    </row>
    <row r="475" spans="1:25" x14ac:dyDescent="0.25">
      <c r="A475" s="756"/>
      <c r="B475" s="746" t="s">
        <v>272</v>
      </c>
      <c r="C475" s="756"/>
      <c r="D475" s="756"/>
      <c r="E475" s="638"/>
      <c r="F475" s="756"/>
      <c r="G475" s="747"/>
      <c r="H475" s="748"/>
      <c r="I475" s="755"/>
      <c r="J475" s="756"/>
      <c r="K475" s="749"/>
      <c r="L475" s="755"/>
      <c r="M475" s="755"/>
      <c r="N475" s="750" t="str">
        <f t="shared" si="35"/>
        <v xml:space="preserve"> </v>
      </c>
      <c r="O475" s="757"/>
      <c r="P475" s="757"/>
      <c r="Q475" s="757"/>
      <c r="R475" s="757"/>
      <c r="S475" s="757"/>
      <c r="T475" s="757"/>
      <c r="U475" s="752" t="str">
        <f t="shared" si="36"/>
        <v xml:space="preserve"> </v>
      </c>
      <c r="V475" s="753" t="str">
        <f t="shared" si="37"/>
        <v xml:space="preserve"> </v>
      </c>
      <c r="W475" s="753" t="str">
        <f t="shared" si="37"/>
        <v xml:space="preserve"> </v>
      </c>
      <c r="X475" s="753" t="str">
        <f t="shared" si="38"/>
        <v xml:space="preserve"> </v>
      </c>
      <c r="Y475" s="753" t="str">
        <f t="shared" si="39"/>
        <v xml:space="preserve"> </v>
      </c>
    </row>
    <row r="476" spans="1:25" x14ac:dyDescent="0.25">
      <c r="A476" s="756"/>
      <c r="B476" s="746" t="s">
        <v>272</v>
      </c>
      <c r="C476" s="756"/>
      <c r="D476" s="756"/>
      <c r="E476" s="638"/>
      <c r="F476" s="756"/>
      <c r="G476" s="747"/>
      <c r="H476" s="748"/>
      <c r="I476" s="755"/>
      <c r="J476" s="756"/>
      <c r="K476" s="749"/>
      <c r="L476" s="756"/>
      <c r="M476" s="755"/>
      <c r="N476" s="750" t="str">
        <f t="shared" si="35"/>
        <v xml:space="preserve"> </v>
      </c>
      <c r="O476" s="757"/>
      <c r="P476" s="757"/>
      <c r="Q476" s="757"/>
      <c r="R476" s="757"/>
      <c r="S476" s="757"/>
      <c r="T476" s="757"/>
      <c r="U476" s="752" t="str">
        <f t="shared" si="36"/>
        <v xml:space="preserve"> </v>
      </c>
      <c r="V476" s="753" t="str">
        <f t="shared" si="37"/>
        <v xml:space="preserve"> </v>
      </c>
      <c r="W476" s="753" t="str">
        <f t="shared" si="37"/>
        <v xml:space="preserve"> </v>
      </c>
      <c r="X476" s="753" t="str">
        <f t="shared" si="38"/>
        <v xml:space="preserve"> </v>
      </c>
      <c r="Y476" s="753" t="str">
        <f t="shared" si="39"/>
        <v xml:space="preserve"> </v>
      </c>
    </row>
    <row r="477" spans="1:25" x14ac:dyDescent="0.25">
      <c r="A477" s="756"/>
      <c r="B477" s="746" t="s">
        <v>272</v>
      </c>
      <c r="C477" s="756"/>
      <c r="D477" s="756"/>
      <c r="E477" s="638"/>
      <c r="F477" s="756"/>
      <c r="G477" s="747"/>
      <c r="H477" s="748"/>
      <c r="I477" s="755"/>
      <c r="J477" s="756"/>
      <c r="K477" s="749"/>
      <c r="L477" s="756"/>
      <c r="M477" s="755"/>
      <c r="N477" s="750" t="str">
        <f t="shared" si="35"/>
        <v xml:space="preserve"> </v>
      </c>
      <c r="O477" s="757"/>
      <c r="P477" s="757"/>
      <c r="Q477" s="757"/>
      <c r="R477" s="757"/>
      <c r="S477" s="757"/>
      <c r="T477" s="757"/>
      <c r="U477" s="752" t="str">
        <f t="shared" si="36"/>
        <v xml:space="preserve"> </v>
      </c>
      <c r="V477" s="753" t="str">
        <f t="shared" si="37"/>
        <v xml:space="preserve"> </v>
      </c>
      <c r="W477" s="753" t="str">
        <f t="shared" si="37"/>
        <v xml:space="preserve"> </v>
      </c>
      <c r="X477" s="753" t="str">
        <f t="shared" si="38"/>
        <v xml:space="preserve"> </v>
      </c>
      <c r="Y477" s="753" t="str">
        <f t="shared" si="39"/>
        <v xml:space="preserve"> </v>
      </c>
    </row>
    <row r="478" spans="1:25" x14ac:dyDescent="0.25">
      <c r="A478" s="756"/>
      <c r="B478" s="746" t="s">
        <v>272</v>
      </c>
      <c r="C478" s="756"/>
      <c r="D478" s="756"/>
      <c r="E478" s="638"/>
      <c r="F478" s="756"/>
      <c r="G478" s="747"/>
      <c r="H478" s="748"/>
      <c r="I478" s="755"/>
      <c r="J478" s="756"/>
      <c r="K478" s="749"/>
      <c r="L478" s="755"/>
      <c r="M478" s="755"/>
      <c r="N478" s="750" t="str">
        <f t="shared" si="35"/>
        <v xml:space="preserve"> </v>
      </c>
      <c r="O478" s="757"/>
      <c r="P478" s="757"/>
      <c r="Q478" s="757"/>
      <c r="R478" s="757"/>
      <c r="S478" s="757"/>
      <c r="T478" s="757"/>
      <c r="U478" s="752" t="str">
        <f t="shared" si="36"/>
        <v xml:space="preserve"> </v>
      </c>
      <c r="V478" s="753" t="str">
        <f t="shared" si="37"/>
        <v xml:space="preserve"> </v>
      </c>
      <c r="W478" s="753" t="str">
        <f t="shared" si="37"/>
        <v xml:space="preserve"> </v>
      </c>
      <c r="X478" s="753" t="str">
        <f t="shared" si="38"/>
        <v xml:space="preserve"> </v>
      </c>
      <c r="Y478" s="753" t="str">
        <f t="shared" si="39"/>
        <v xml:space="preserve"> </v>
      </c>
    </row>
    <row r="479" spans="1:25" x14ac:dyDescent="0.25">
      <c r="A479" s="756"/>
      <c r="B479" s="746" t="s">
        <v>272</v>
      </c>
      <c r="C479" s="756"/>
      <c r="D479" s="756"/>
      <c r="E479" s="638"/>
      <c r="F479" s="756"/>
      <c r="G479" s="747"/>
      <c r="H479" s="748"/>
      <c r="I479" s="755"/>
      <c r="J479" s="756"/>
      <c r="K479" s="749"/>
      <c r="L479" s="756"/>
      <c r="M479" s="755"/>
      <c r="N479" s="750" t="str">
        <f t="shared" si="35"/>
        <v xml:space="preserve"> </v>
      </c>
      <c r="O479" s="757"/>
      <c r="P479" s="757"/>
      <c r="Q479" s="757"/>
      <c r="R479" s="757"/>
      <c r="S479" s="757"/>
      <c r="T479" s="757"/>
      <c r="U479" s="752" t="str">
        <f t="shared" si="36"/>
        <v xml:space="preserve"> </v>
      </c>
      <c r="V479" s="753" t="str">
        <f t="shared" si="37"/>
        <v xml:space="preserve"> </v>
      </c>
      <c r="W479" s="753" t="str">
        <f t="shared" si="37"/>
        <v xml:space="preserve"> </v>
      </c>
      <c r="X479" s="753" t="str">
        <f t="shared" si="38"/>
        <v xml:space="preserve"> </v>
      </c>
      <c r="Y479" s="753" t="str">
        <f t="shared" si="39"/>
        <v xml:space="preserve"> </v>
      </c>
    </row>
    <row r="480" spans="1:25" x14ac:dyDescent="0.25">
      <c r="A480" s="756"/>
      <c r="B480" s="746" t="s">
        <v>272</v>
      </c>
      <c r="C480" s="756"/>
      <c r="D480" s="756"/>
      <c r="E480" s="638"/>
      <c r="F480" s="756"/>
      <c r="G480" s="747"/>
      <c r="H480" s="748"/>
      <c r="I480" s="755"/>
      <c r="J480" s="756"/>
      <c r="K480" s="749"/>
      <c r="L480" s="756"/>
      <c r="M480" s="755"/>
      <c r="N480" s="750" t="str">
        <f t="shared" si="35"/>
        <v xml:space="preserve"> </v>
      </c>
      <c r="O480" s="757"/>
      <c r="P480" s="757"/>
      <c r="Q480" s="757"/>
      <c r="R480" s="757"/>
      <c r="S480" s="757"/>
      <c r="T480" s="757"/>
      <c r="U480" s="752" t="str">
        <f t="shared" si="36"/>
        <v xml:space="preserve"> </v>
      </c>
      <c r="V480" s="753" t="str">
        <f t="shared" si="37"/>
        <v xml:space="preserve"> </v>
      </c>
      <c r="W480" s="753" t="str">
        <f t="shared" si="37"/>
        <v xml:space="preserve"> </v>
      </c>
      <c r="X480" s="753" t="str">
        <f t="shared" si="38"/>
        <v xml:space="preserve"> </v>
      </c>
      <c r="Y480" s="753" t="str">
        <f t="shared" si="39"/>
        <v xml:space="preserve"> </v>
      </c>
    </row>
    <row r="481" spans="1:25" x14ac:dyDescent="0.25">
      <c r="A481" s="756"/>
      <c r="B481" s="746" t="s">
        <v>272</v>
      </c>
      <c r="C481" s="756"/>
      <c r="D481" s="756"/>
      <c r="E481" s="638"/>
      <c r="F481" s="756"/>
      <c r="G481" s="747"/>
      <c r="H481" s="748"/>
      <c r="I481" s="755"/>
      <c r="J481" s="756"/>
      <c r="K481" s="749"/>
      <c r="L481" s="755"/>
      <c r="M481" s="755"/>
      <c r="N481" s="750" t="str">
        <f t="shared" si="35"/>
        <v xml:space="preserve"> </v>
      </c>
      <c r="O481" s="757"/>
      <c r="P481" s="757"/>
      <c r="Q481" s="757"/>
      <c r="R481" s="757"/>
      <c r="S481" s="757"/>
      <c r="T481" s="757"/>
      <c r="U481" s="752" t="str">
        <f t="shared" si="36"/>
        <v xml:space="preserve"> </v>
      </c>
      <c r="V481" s="753" t="str">
        <f t="shared" si="37"/>
        <v xml:space="preserve"> </v>
      </c>
      <c r="W481" s="753" t="str">
        <f t="shared" si="37"/>
        <v xml:space="preserve"> </v>
      </c>
      <c r="X481" s="753" t="str">
        <f t="shared" si="38"/>
        <v xml:space="preserve"> </v>
      </c>
      <c r="Y481" s="753" t="str">
        <f t="shared" si="39"/>
        <v xml:space="preserve"> </v>
      </c>
    </row>
    <row r="482" spans="1:25" x14ac:dyDescent="0.25">
      <c r="A482" s="756"/>
      <c r="B482" s="746" t="s">
        <v>272</v>
      </c>
      <c r="C482" s="756"/>
      <c r="D482" s="756"/>
      <c r="E482" s="638"/>
      <c r="F482" s="756"/>
      <c r="G482" s="747"/>
      <c r="H482" s="748"/>
      <c r="I482" s="755"/>
      <c r="J482" s="756"/>
      <c r="K482" s="749"/>
      <c r="L482" s="756"/>
      <c r="M482" s="755"/>
      <c r="N482" s="750" t="str">
        <f t="shared" si="35"/>
        <v xml:space="preserve"> </v>
      </c>
      <c r="O482" s="757"/>
      <c r="P482" s="757"/>
      <c r="Q482" s="757"/>
      <c r="R482" s="757"/>
      <c r="S482" s="757"/>
      <c r="T482" s="757"/>
      <c r="U482" s="752" t="str">
        <f t="shared" si="36"/>
        <v xml:space="preserve"> </v>
      </c>
      <c r="V482" s="753" t="str">
        <f t="shared" si="37"/>
        <v xml:space="preserve"> </v>
      </c>
      <c r="W482" s="753" t="str">
        <f t="shared" si="37"/>
        <v xml:space="preserve"> </v>
      </c>
      <c r="X482" s="753" t="str">
        <f t="shared" si="38"/>
        <v xml:space="preserve"> </v>
      </c>
      <c r="Y482" s="753" t="str">
        <f t="shared" si="39"/>
        <v xml:space="preserve"> </v>
      </c>
    </row>
    <row r="483" spans="1:25" x14ac:dyDescent="0.25">
      <c r="A483" s="756"/>
      <c r="B483" s="746" t="s">
        <v>272</v>
      </c>
      <c r="C483" s="756"/>
      <c r="D483" s="756"/>
      <c r="E483" s="638"/>
      <c r="F483" s="756"/>
      <c r="G483" s="747"/>
      <c r="H483" s="748"/>
      <c r="I483" s="755"/>
      <c r="J483" s="756"/>
      <c r="K483" s="749"/>
      <c r="L483" s="756"/>
      <c r="M483" s="755"/>
      <c r="N483" s="750" t="str">
        <f t="shared" si="35"/>
        <v xml:space="preserve"> </v>
      </c>
      <c r="O483" s="757"/>
      <c r="P483" s="757"/>
      <c r="Q483" s="757"/>
      <c r="R483" s="757"/>
      <c r="S483" s="757"/>
      <c r="T483" s="757"/>
      <c r="U483" s="752" t="str">
        <f t="shared" si="36"/>
        <v xml:space="preserve"> </v>
      </c>
      <c r="V483" s="753" t="str">
        <f t="shared" si="37"/>
        <v xml:space="preserve"> </v>
      </c>
      <c r="W483" s="753" t="str">
        <f t="shared" si="37"/>
        <v xml:space="preserve"> </v>
      </c>
      <c r="X483" s="753" t="str">
        <f t="shared" si="38"/>
        <v xml:space="preserve"> </v>
      </c>
      <c r="Y483" s="753" t="str">
        <f t="shared" si="39"/>
        <v xml:space="preserve"> </v>
      </c>
    </row>
    <row r="484" spans="1:25" x14ac:dyDescent="0.25">
      <c r="A484" s="756"/>
      <c r="B484" s="746" t="s">
        <v>272</v>
      </c>
      <c r="C484" s="756"/>
      <c r="D484" s="756"/>
      <c r="E484" s="638"/>
      <c r="F484" s="756"/>
      <c r="G484" s="747"/>
      <c r="H484" s="748"/>
      <c r="I484" s="755"/>
      <c r="J484" s="756"/>
      <c r="K484" s="749"/>
      <c r="L484" s="755"/>
      <c r="M484" s="755"/>
      <c r="N484" s="750" t="str">
        <f t="shared" si="35"/>
        <v xml:space="preserve"> </v>
      </c>
      <c r="O484" s="757"/>
      <c r="P484" s="757"/>
      <c r="Q484" s="757"/>
      <c r="R484" s="757"/>
      <c r="S484" s="757"/>
      <c r="T484" s="757"/>
      <c r="U484" s="752" t="str">
        <f t="shared" si="36"/>
        <v xml:space="preserve"> </v>
      </c>
      <c r="V484" s="753" t="str">
        <f t="shared" si="37"/>
        <v xml:space="preserve"> </v>
      </c>
      <c r="W484" s="753" t="str">
        <f t="shared" si="37"/>
        <v xml:space="preserve"> </v>
      </c>
      <c r="X484" s="753" t="str">
        <f t="shared" si="38"/>
        <v xml:space="preserve"> </v>
      </c>
      <c r="Y484" s="753" t="str">
        <f t="shared" si="39"/>
        <v xml:space="preserve"> </v>
      </c>
    </row>
    <row r="485" spans="1:25" x14ac:dyDescent="0.25">
      <c r="A485" s="756"/>
      <c r="B485" s="746" t="s">
        <v>272</v>
      </c>
      <c r="C485" s="756"/>
      <c r="D485" s="756"/>
      <c r="E485" s="638"/>
      <c r="F485" s="756"/>
      <c r="G485" s="747"/>
      <c r="H485" s="748"/>
      <c r="I485" s="755"/>
      <c r="J485" s="756"/>
      <c r="K485" s="749"/>
      <c r="L485" s="756"/>
      <c r="M485" s="755"/>
      <c r="N485" s="750" t="str">
        <f t="shared" si="35"/>
        <v xml:space="preserve"> </v>
      </c>
      <c r="O485" s="757"/>
      <c r="P485" s="757"/>
      <c r="Q485" s="757"/>
      <c r="R485" s="757"/>
      <c r="S485" s="757"/>
      <c r="T485" s="757"/>
      <c r="U485" s="752" t="str">
        <f t="shared" si="36"/>
        <v xml:space="preserve"> </v>
      </c>
      <c r="V485" s="753" t="str">
        <f t="shared" si="37"/>
        <v xml:space="preserve"> </v>
      </c>
      <c r="W485" s="753" t="str">
        <f t="shared" si="37"/>
        <v xml:space="preserve"> </v>
      </c>
      <c r="X485" s="753" t="str">
        <f t="shared" si="38"/>
        <v xml:space="preserve"> </v>
      </c>
      <c r="Y485" s="753" t="str">
        <f t="shared" si="39"/>
        <v xml:space="preserve"> </v>
      </c>
    </row>
    <row r="486" spans="1:25" x14ac:dyDescent="0.25">
      <c r="A486" s="756"/>
      <c r="B486" s="746" t="s">
        <v>272</v>
      </c>
      <c r="C486" s="756"/>
      <c r="D486" s="756"/>
      <c r="E486" s="638"/>
      <c r="F486" s="756"/>
      <c r="G486" s="747"/>
      <c r="H486" s="748"/>
      <c r="I486" s="755"/>
      <c r="J486" s="756"/>
      <c r="K486" s="749"/>
      <c r="L486" s="756"/>
      <c r="M486" s="755"/>
      <c r="N486" s="750" t="str">
        <f t="shared" si="35"/>
        <v xml:space="preserve"> </v>
      </c>
      <c r="O486" s="757"/>
      <c r="P486" s="757"/>
      <c r="Q486" s="757"/>
      <c r="R486" s="757"/>
      <c r="S486" s="757"/>
      <c r="T486" s="757"/>
      <c r="U486" s="752" t="str">
        <f t="shared" si="36"/>
        <v xml:space="preserve"> </v>
      </c>
      <c r="V486" s="753" t="str">
        <f t="shared" si="37"/>
        <v xml:space="preserve"> </v>
      </c>
      <c r="W486" s="753" t="str">
        <f t="shared" si="37"/>
        <v xml:space="preserve"> </v>
      </c>
      <c r="X486" s="753" t="str">
        <f t="shared" si="38"/>
        <v xml:space="preserve"> </v>
      </c>
      <c r="Y486" s="753" t="str">
        <f t="shared" si="39"/>
        <v xml:space="preserve"> </v>
      </c>
    </row>
    <row r="487" spans="1:25" x14ac:dyDescent="0.25">
      <c r="A487" s="756"/>
      <c r="B487" s="746" t="s">
        <v>272</v>
      </c>
      <c r="C487" s="756"/>
      <c r="D487" s="756"/>
      <c r="E487" s="638"/>
      <c r="F487" s="756"/>
      <c r="G487" s="747"/>
      <c r="H487" s="748"/>
      <c r="I487" s="755"/>
      <c r="J487" s="756"/>
      <c r="K487" s="749"/>
      <c r="L487" s="755"/>
      <c r="M487" s="755"/>
      <c r="N487" s="750" t="str">
        <f t="shared" si="35"/>
        <v xml:space="preserve"> </v>
      </c>
      <c r="O487" s="757"/>
      <c r="P487" s="757"/>
      <c r="Q487" s="757"/>
      <c r="R487" s="757"/>
      <c r="S487" s="757"/>
      <c r="T487" s="757"/>
      <c r="U487" s="752" t="str">
        <f t="shared" si="36"/>
        <v xml:space="preserve"> </v>
      </c>
      <c r="V487" s="753" t="str">
        <f t="shared" si="37"/>
        <v xml:space="preserve"> </v>
      </c>
      <c r="W487" s="753" t="str">
        <f t="shared" si="37"/>
        <v xml:space="preserve"> </v>
      </c>
      <c r="X487" s="753" t="str">
        <f t="shared" si="38"/>
        <v xml:space="preserve"> </v>
      </c>
      <c r="Y487" s="753" t="str">
        <f t="shared" si="39"/>
        <v xml:space="preserve"> </v>
      </c>
    </row>
    <row r="488" spans="1:25" x14ac:dyDescent="0.25">
      <c r="A488" s="756"/>
      <c r="B488" s="746" t="s">
        <v>272</v>
      </c>
      <c r="C488" s="756"/>
      <c r="D488" s="756"/>
      <c r="E488" s="638"/>
      <c r="F488" s="756"/>
      <c r="G488" s="747"/>
      <c r="H488" s="748"/>
      <c r="I488" s="755"/>
      <c r="J488" s="756"/>
      <c r="K488" s="749"/>
      <c r="L488" s="756"/>
      <c r="M488" s="755"/>
      <c r="N488" s="750" t="str">
        <f t="shared" si="35"/>
        <v xml:space="preserve"> </v>
      </c>
      <c r="O488" s="757"/>
      <c r="P488" s="757"/>
      <c r="Q488" s="757"/>
      <c r="R488" s="757"/>
      <c r="S488" s="757"/>
      <c r="T488" s="757"/>
      <c r="U488" s="752" t="str">
        <f t="shared" si="36"/>
        <v xml:space="preserve"> </v>
      </c>
      <c r="V488" s="753" t="str">
        <f t="shared" si="37"/>
        <v xml:space="preserve"> </v>
      </c>
      <c r="W488" s="753" t="str">
        <f t="shared" si="37"/>
        <v xml:space="preserve"> </v>
      </c>
      <c r="X488" s="753" t="str">
        <f t="shared" si="38"/>
        <v xml:space="preserve"> </v>
      </c>
      <c r="Y488" s="753" t="str">
        <f t="shared" si="39"/>
        <v xml:space="preserve"> </v>
      </c>
    </row>
    <row r="489" spans="1:25" x14ac:dyDescent="0.25">
      <c r="A489" s="756"/>
      <c r="B489" s="746" t="s">
        <v>272</v>
      </c>
      <c r="C489" s="756"/>
      <c r="D489" s="756"/>
      <c r="E489" s="638"/>
      <c r="F489" s="756"/>
      <c r="G489" s="747"/>
      <c r="H489" s="748"/>
      <c r="I489" s="755"/>
      <c r="J489" s="756"/>
      <c r="K489" s="749"/>
      <c r="L489" s="756"/>
      <c r="M489" s="755"/>
      <c r="N489" s="750" t="str">
        <f t="shared" si="35"/>
        <v xml:space="preserve"> </v>
      </c>
      <c r="O489" s="757"/>
      <c r="P489" s="757"/>
      <c r="Q489" s="757"/>
      <c r="R489" s="757"/>
      <c r="S489" s="757"/>
      <c r="T489" s="757"/>
      <c r="U489" s="752" t="str">
        <f t="shared" si="36"/>
        <v xml:space="preserve"> </v>
      </c>
      <c r="V489" s="753" t="str">
        <f t="shared" si="37"/>
        <v xml:space="preserve"> </v>
      </c>
      <c r="W489" s="753" t="str">
        <f t="shared" si="37"/>
        <v xml:space="preserve"> </v>
      </c>
      <c r="X489" s="753" t="str">
        <f t="shared" si="38"/>
        <v xml:space="preserve"> </v>
      </c>
      <c r="Y489" s="753" t="str">
        <f t="shared" si="39"/>
        <v xml:space="preserve"> </v>
      </c>
    </row>
    <row r="490" spans="1:25" x14ac:dyDescent="0.25">
      <c r="A490" s="756"/>
      <c r="B490" s="746" t="s">
        <v>272</v>
      </c>
      <c r="C490" s="756"/>
      <c r="D490" s="756"/>
      <c r="E490" s="638"/>
      <c r="F490" s="756"/>
      <c r="G490" s="747"/>
      <c r="H490" s="748"/>
      <c r="I490" s="755"/>
      <c r="J490" s="756"/>
      <c r="K490" s="749"/>
      <c r="L490" s="755"/>
      <c r="M490" s="755"/>
      <c r="N490" s="750" t="str">
        <f t="shared" si="35"/>
        <v xml:space="preserve"> </v>
      </c>
      <c r="O490" s="757"/>
      <c r="P490" s="757"/>
      <c r="Q490" s="757"/>
      <c r="R490" s="757"/>
      <c r="S490" s="757"/>
      <c r="T490" s="757"/>
      <c r="U490" s="752" t="str">
        <f t="shared" si="36"/>
        <v xml:space="preserve"> </v>
      </c>
      <c r="V490" s="753" t="str">
        <f t="shared" si="37"/>
        <v xml:space="preserve"> </v>
      </c>
      <c r="W490" s="753" t="str">
        <f t="shared" si="37"/>
        <v xml:space="preserve"> </v>
      </c>
      <c r="X490" s="753" t="str">
        <f t="shared" si="38"/>
        <v xml:space="preserve"> </v>
      </c>
      <c r="Y490" s="753" t="str">
        <f t="shared" si="39"/>
        <v xml:space="preserve"> </v>
      </c>
    </row>
    <row r="491" spans="1:25" x14ac:dyDescent="0.25">
      <c r="A491" s="756"/>
      <c r="B491" s="746" t="s">
        <v>272</v>
      </c>
      <c r="C491" s="756"/>
      <c r="D491" s="756"/>
      <c r="E491" s="638"/>
      <c r="F491" s="756"/>
      <c r="G491" s="747"/>
      <c r="H491" s="748"/>
      <c r="I491" s="755"/>
      <c r="J491" s="756"/>
      <c r="K491" s="749"/>
      <c r="L491" s="756"/>
      <c r="M491" s="755"/>
      <c r="N491" s="750" t="str">
        <f t="shared" si="35"/>
        <v xml:space="preserve"> </v>
      </c>
      <c r="O491" s="757"/>
      <c r="P491" s="757"/>
      <c r="Q491" s="757"/>
      <c r="R491" s="757"/>
      <c r="S491" s="757"/>
      <c r="T491" s="757"/>
      <c r="U491" s="752" t="str">
        <f t="shared" si="36"/>
        <v xml:space="preserve"> </v>
      </c>
      <c r="V491" s="753" t="str">
        <f t="shared" si="37"/>
        <v xml:space="preserve"> </v>
      </c>
      <c r="W491" s="753" t="str">
        <f t="shared" si="37"/>
        <v xml:space="preserve"> </v>
      </c>
      <c r="X491" s="753" t="str">
        <f t="shared" si="38"/>
        <v xml:space="preserve"> </v>
      </c>
      <c r="Y491" s="753" t="str">
        <f t="shared" si="39"/>
        <v xml:space="preserve"> </v>
      </c>
    </row>
    <row r="492" spans="1:25" x14ac:dyDescent="0.25">
      <c r="A492" s="756"/>
      <c r="B492" s="746" t="s">
        <v>272</v>
      </c>
      <c r="C492" s="756"/>
      <c r="D492" s="756"/>
      <c r="E492" s="638"/>
      <c r="F492" s="756"/>
      <c r="G492" s="747"/>
      <c r="H492" s="748"/>
      <c r="I492" s="755"/>
      <c r="J492" s="756"/>
      <c r="K492" s="749"/>
      <c r="L492" s="756"/>
      <c r="M492" s="755"/>
      <c r="N492" s="750" t="str">
        <f t="shared" si="35"/>
        <v xml:space="preserve"> </v>
      </c>
      <c r="O492" s="757"/>
      <c r="P492" s="757"/>
      <c r="Q492" s="757"/>
      <c r="R492" s="757"/>
      <c r="S492" s="757"/>
      <c r="T492" s="757"/>
      <c r="U492" s="752" t="str">
        <f t="shared" si="36"/>
        <v xml:space="preserve"> </v>
      </c>
      <c r="V492" s="753" t="str">
        <f t="shared" si="37"/>
        <v xml:space="preserve"> </v>
      </c>
      <c r="W492" s="753" t="str">
        <f t="shared" si="37"/>
        <v xml:space="preserve"> </v>
      </c>
      <c r="X492" s="753" t="str">
        <f t="shared" si="38"/>
        <v xml:space="preserve"> </v>
      </c>
      <c r="Y492" s="753" t="str">
        <f t="shared" si="39"/>
        <v xml:space="preserve"> </v>
      </c>
    </row>
    <row r="493" spans="1:25" x14ac:dyDescent="0.25">
      <c r="A493" s="756"/>
      <c r="B493" s="746" t="s">
        <v>272</v>
      </c>
      <c r="C493" s="756"/>
      <c r="D493" s="756"/>
      <c r="E493" s="638"/>
      <c r="F493" s="756"/>
      <c r="G493" s="747"/>
      <c r="H493" s="748"/>
      <c r="I493" s="755"/>
      <c r="J493" s="756"/>
      <c r="K493" s="749"/>
      <c r="L493" s="755"/>
      <c r="M493" s="755"/>
      <c r="N493" s="750" t="str">
        <f t="shared" si="35"/>
        <v xml:space="preserve"> </v>
      </c>
      <c r="O493" s="757"/>
      <c r="P493" s="757"/>
      <c r="Q493" s="757"/>
      <c r="R493" s="757"/>
      <c r="S493" s="757"/>
      <c r="T493" s="757"/>
      <c r="U493" s="752" t="str">
        <f t="shared" si="36"/>
        <v xml:space="preserve"> </v>
      </c>
      <c r="V493" s="753" t="str">
        <f t="shared" si="37"/>
        <v xml:space="preserve"> </v>
      </c>
      <c r="W493" s="753" t="str">
        <f t="shared" si="37"/>
        <v xml:space="preserve"> </v>
      </c>
      <c r="X493" s="753" t="str">
        <f t="shared" si="38"/>
        <v xml:space="preserve"> </v>
      </c>
      <c r="Y493" s="753" t="str">
        <f t="shared" si="39"/>
        <v xml:space="preserve"> </v>
      </c>
    </row>
    <row r="494" spans="1:25" x14ac:dyDescent="0.25">
      <c r="A494" s="756"/>
      <c r="B494" s="746" t="s">
        <v>272</v>
      </c>
      <c r="C494" s="756"/>
      <c r="D494" s="756"/>
      <c r="E494" s="638"/>
      <c r="F494" s="756"/>
      <c r="G494" s="747"/>
      <c r="H494" s="748"/>
      <c r="I494" s="755"/>
      <c r="J494" s="756"/>
      <c r="K494" s="749"/>
      <c r="L494" s="756"/>
      <c r="M494" s="755"/>
      <c r="N494" s="750" t="str">
        <f t="shared" si="35"/>
        <v xml:space="preserve"> </v>
      </c>
      <c r="O494" s="757"/>
      <c r="P494" s="757"/>
      <c r="Q494" s="757"/>
      <c r="R494" s="757"/>
      <c r="S494" s="757"/>
      <c r="T494" s="757"/>
      <c r="U494" s="752" t="str">
        <f t="shared" si="36"/>
        <v xml:space="preserve"> </v>
      </c>
      <c r="V494" s="753" t="str">
        <f t="shared" si="37"/>
        <v xml:space="preserve"> </v>
      </c>
      <c r="W494" s="753" t="str">
        <f t="shared" si="37"/>
        <v xml:space="preserve"> </v>
      </c>
      <c r="X494" s="753" t="str">
        <f t="shared" si="38"/>
        <v xml:space="preserve"> </v>
      </c>
      <c r="Y494" s="753" t="str">
        <f t="shared" si="39"/>
        <v xml:space="preserve"> </v>
      </c>
    </row>
    <row r="495" spans="1:25" x14ac:dyDescent="0.25">
      <c r="A495" s="756"/>
      <c r="B495" s="746" t="s">
        <v>272</v>
      </c>
      <c r="C495" s="756"/>
      <c r="D495" s="756"/>
      <c r="E495" s="638"/>
      <c r="F495" s="756"/>
      <c r="G495" s="747"/>
      <c r="H495" s="748"/>
      <c r="I495" s="755"/>
      <c r="J495" s="756"/>
      <c r="K495" s="749"/>
      <c r="L495" s="756"/>
      <c r="M495" s="755"/>
      <c r="N495" s="750" t="str">
        <f t="shared" si="35"/>
        <v xml:space="preserve"> </v>
      </c>
      <c r="O495" s="757"/>
      <c r="P495" s="757"/>
      <c r="Q495" s="757"/>
      <c r="R495" s="757"/>
      <c r="S495" s="757"/>
      <c r="T495" s="757"/>
      <c r="U495" s="752" t="str">
        <f t="shared" si="36"/>
        <v xml:space="preserve"> </v>
      </c>
      <c r="V495" s="753" t="str">
        <f t="shared" si="37"/>
        <v xml:space="preserve"> </v>
      </c>
      <c r="W495" s="753" t="str">
        <f t="shared" si="37"/>
        <v xml:space="preserve"> </v>
      </c>
      <c r="X495" s="753" t="str">
        <f t="shared" si="38"/>
        <v xml:space="preserve"> </v>
      </c>
      <c r="Y495" s="753" t="str">
        <f t="shared" si="39"/>
        <v xml:space="preserve"> </v>
      </c>
    </row>
    <row r="496" spans="1:25" x14ac:dyDescent="0.25">
      <c r="A496" s="756"/>
      <c r="B496" s="746" t="s">
        <v>272</v>
      </c>
      <c r="C496" s="756"/>
      <c r="D496" s="756"/>
      <c r="E496" s="638"/>
      <c r="F496" s="756"/>
      <c r="G496" s="747"/>
      <c r="H496" s="748"/>
      <c r="I496" s="755"/>
      <c r="J496" s="756"/>
      <c r="K496" s="749"/>
      <c r="L496" s="755"/>
      <c r="M496" s="755"/>
      <c r="N496" s="750" t="str">
        <f t="shared" si="35"/>
        <v xml:space="preserve"> </v>
      </c>
      <c r="O496" s="757"/>
      <c r="P496" s="757"/>
      <c r="Q496" s="757"/>
      <c r="R496" s="757"/>
      <c r="S496" s="757"/>
      <c r="T496" s="757"/>
      <c r="U496" s="752" t="str">
        <f t="shared" si="36"/>
        <v xml:space="preserve"> </v>
      </c>
      <c r="V496" s="753" t="str">
        <f t="shared" si="37"/>
        <v xml:space="preserve"> </v>
      </c>
      <c r="W496" s="753" t="str">
        <f t="shared" si="37"/>
        <v xml:space="preserve"> </v>
      </c>
      <c r="X496" s="753" t="str">
        <f t="shared" si="38"/>
        <v xml:space="preserve"> </v>
      </c>
      <c r="Y496" s="753" t="str">
        <f t="shared" si="39"/>
        <v xml:space="preserve"> </v>
      </c>
    </row>
    <row r="497" spans="1:25" x14ac:dyDescent="0.25">
      <c r="A497" s="756"/>
      <c r="B497" s="746" t="s">
        <v>272</v>
      </c>
      <c r="C497" s="756"/>
      <c r="D497" s="756"/>
      <c r="E497" s="638"/>
      <c r="F497" s="756"/>
      <c r="G497" s="747"/>
      <c r="H497" s="748"/>
      <c r="I497" s="755"/>
      <c r="J497" s="756"/>
      <c r="K497" s="749"/>
      <c r="L497" s="756"/>
      <c r="M497" s="755"/>
      <c r="N497" s="750" t="str">
        <f t="shared" si="35"/>
        <v xml:space="preserve"> </v>
      </c>
      <c r="O497" s="757"/>
      <c r="P497" s="757"/>
      <c r="Q497" s="757"/>
      <c r="R497" s="757"/>
      <c r="S497" s="757"/>
      <c r="T497" s="757"/>
      <c r="U497" s="752" t="str">
        <f t="shared" si="36"/>
        <v xml:space="preserve"> </v>
      </c>
      <c r="V497" s="753" t="str">
        <f t="shared" si="37"/>
        <v xml:space="preserve"> </v>
      </c>
      <c r="W497" s="753" t="str">
        <f t="shared" si="37"/>
        <v xml:space="preserve"> </v>
      </c>
      <c r="X497" s="753" t="str">
        <f t="shared" si="38"/>
        <v xml:space="preserve"> </v>
      </c>
      <c r="Y497" s="753" t="str">
        <f t="shared" si="39"/>
        <v xml:space="preserve"> </v>
      </c>
    </row>
    <row r="498" spans="1:25" x14ac:dyDescent="0.25">
      <c r="A498" s="756"/>
      <c r="B498" s="746" t="s">
        <v>272</v>
      </c>
      <c r="C498" s="756"/>
      <c r="D498" s="756"/>
      <c r="E498" s="638"/>
      <c r="F498" s="756"/>
      <c r="G498" s="747"/>
      <c r="H498" s="748"/>
      <c r="I498" s="755"/>
      <c r="J498" s="756"/>
      <c r="K498" s="749"/>
      <c r="L498" s="756"/>
      <c r="M498" s="755"/>
      <c r="N498" s="750" t="str">
        <f t="shared" si="35"/>
        <v xml:space="preserve"> </v>
      </c>
      <c r="O498" s="757"/>
      <c r="P498" s="757"/>
      <c r="Q498" s="757"/>
      <c r="R498" s="757"/>
      <c r="S498" s="757"/>
      <c r="T498" s="757"/>
      <c r="U498" s="752" t="str">
        <f t="shared" si="36"/>
        <v xml:space="preserve"> </v>
      </c>
      <c r="V498" s="753" t="str">
        <f t="shared" si="37"/>
        <v xml:space="preserve"> </v>
      </c>
      <c r="W498" s="753" t="str">
        <f t="shared" si="37"/>
        <v xml:space="preserve"> </v>
      </c>
      <c r="X498" s="753" t="str">
        <f t="shared" si="38"/>
        <v xml:space="preserve"> </v>
      </c>
      <c r="Y498" s="753" t="str">
        <f t="shared" si="39"/>
        <v xml:space="preserve"> </v>
      </c>
    </row>
    <row r="499" spans="1:25" x14ac:dyDescent="0.25">
      <c r="A499" s="756"/>
      <c r="B499" s="746" t="s">
        <v>272</v>
      </c>
      <c r="C499" s="756"/>
      <c r="D499" s="756"/>
      <c r="E499" s="638"/>
      <c r="F499" s="756"/>
      <c r="G499" s="747"/>
      <c r="H499" s="748"/>
      <c r="I499" s="755"/>
      <c r="J499" s="756"/>
      <c r="K499" s="749"/>
      <c r="L499" s="755"/>
      <c r="M499" s="755"/>
      <c r="N499" s="750" t="str">
        <f t="shared" si="35"/>
        <v xml:space="preserve"> </v>
      </c>
      <c r="O499" s="757"/>
      <c r="P499" s="757"/>
      <c r="Q499" s="757"/>
      <c r="R499" s="757"/>
      <c r="S499" s="757"/>
      <c r="T499" s="757"/>
      <c r="U499" s="752" t="str">
        <f t="shared" si="36"/>
        <v xml:space="preserve"> </v>
      </c>
      <c r="V499" s="753" t="str">
        <f t="shared" si="37"/>
        <v xml:space="preserve"> </v>
      </c>
      <c r="W499" s="753" t="str">
        <f t="shared" si="37"/>
        <v xml:space="preserve"> </v>
      </c>
      <c r="X499" s="753" t="str">
        <f t="shared" si="38"/>
        <v xml:space="preserve"> </v>
      </c>
      <c r="Y499" s="753" t="str">
        <f t="shared" si="39"/>
        <v xml:space="preserve"> </v>
      </c>
    </row>
    <row r="500" spans="1:25" x14ac:dyDescent="0.25">
      <c r="A500" s="756"/>
      <c r="B500" s="746" t="s">
        <v>272</v>
      </c>
      <c r="C500" s="756"/>
      <c r="D500" s="756"/>
      <c r="E500" s="638"/>
      <c r="F500" s="756"/>
      <c r="G500" s="747"/>
      <c r="H500" s="748"/>
      <c r="I500" s="755"/>
      <c r="J500" s="756"/>
      <c r="K500" s="749"/>
      <c r="L500" s="756"/>
      <c r="M500" s="755"/>
      <c r="N500" s="750" t="str">
        <f t="shared" si="35"/>
        <v xml:space="preserve"> </v>
      </c>
      <c r="O500" s="757"/>
      <c r="P500" s="757"/>
      <c r="Q500" s="757"/>
      <c r="R500" s="757"/>
      <c r="S500" s="757"/>
      <c r="T500" s="757"/>
      <c r="U500" s="752" t="str">
        <f t="shared" si="36"/>
        <v xml:space="preserve"> </v>
      </c>
      <c r="V500" s="753" t="str">
        <f t="shared" si="37"/>
        <v xml:space="preserve"> </v>
      </c>
      <c r="W500" s="753" t="str">
        <f t="shared" si="37"/>
        <v xml:space="preserve"> </v>
      </c>
      <c r="X500" s="753" t="str">
        <f t="shared" si="38"/>
        <v xml:space="preserve"> </v>
      </c>
      <c r="Y500" s="753" t="str">
        <f t="shared" si="39"/>
        <v xml:space="preserve"> </v>
      </c>
    </row>
    <row r="501" spans="1:25" x14ac:dyDescent="0.25">
      <c r="A501" s="756"/>
      <c r="B501" s="746" t="s">
        <v>272</v>
      </c>
      <c r="C501" s="756"/>
      <c r="D501" s="756"/>
      <c r="E501" s="638"/>
      <c r="F501" s="756"/>
      <c r="G501" s="747"/>
      <c r="H501" s="748"/>
      <c r="I501" s="755"/>
      <c r="J501" s="756"/>
      <c r="K501" s="749"/>
      <c r="L501" s="756"/>
      <c r="M501" s="755"/>
      <c r="N501" s="750" t="str">
        <f t="shared" si="35"/>
        <v xml:space="preserve"> </v>
      </c>
      <c r="O501" s="757"/>
      <c r="P501" s="757"/>
      <c r="Q501" s="757"/>
      <c r="R501" s="757"/>
      <c r="S501" s="757"/>
      <c r="T501" s="757"/>
      <c r="U501" s="752" t="str">
        <f t="shared" si="36"/>
        <v xml:space="preserve"> </v>
      </c>
      <c r="V501" s="753" t="str">
        <f t="shared" si="37"/>
        <v xml:space="preserve"> </v>
      </c>
      <c r="W501" s="753" t="str">
        <f t="shared" si="37"/>
        <v xml:space="preserve"> </v>
      </c>
      <c r="X501" s="753" t="str">
        <f t="shared" si="38"/>
        <v xml:space="preserve"> </v>
      </c>
      <c r="Y501" s="753" t="str">
        <f t="shared" si="39"/>
        <v xml:space="preserve"> </v>
      </c>
    </row>
  </sheetData>
  <mergeCells count="2">
    <mergeCell ref="S2:U2"/>
    <mergeCell ref="V2:Y2"/>
  </mergeCells>
  <dataValidations count="4">
    <dataValidation type="list" allowBlank="1" showInputMessage="1" showErrorMessage="1" sqref="B5:B501">
      <formula1>"…,Tram, Filobus, "</formula1>
    </dataValidation>
    <dataValidation type="list" allowBlank="1" showInputMessage="1" showErrorMessage="1" sqref="H5:H501">
      <formula1>"Sincrono, Asincrono"</formula1>
    </dataValidation>
    <dataValidation type="list" allowBlank="1" showInputMessage="1" showErrorMessage="1" sqref="E5:E501">
      <formula1>"Elettrico, Bimodale"</formula1>
    </dataValidation>
    <dataValidation type="list" allowBlank="1" showInputMessage="1" showErrorMessage="1" sqref="G5:G501 K5:K501">
      <formula1>"Si,No"</formula1>
    </dataValidation>
  </dataValidations>
  <hyperlinks>
    <hyperlink ref="B1" location="Menu!A1" display="Menu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0"/>
  <sheetViews>
    <sheetView zoomScale="70" zoomScaleNormal="70" workbookViewId="0">
      <selection activeCell="H3" sqref="H3"/>
    </sheetView>
  </sheetViews>
  <sheetFormatPr defaultRowHeight="15" x14ac:dyDescent="0.25"/>
  <cols>
    <col min="1" max="1" width="37.42578125" style="38" bestFit="1" customWidth="1"/>
    <col min="2" max="2" width="20.140625" style="38" customWidth="1"/>
    <col min="3" max="3" width="23.42578125" style="38" customWidth="1"/>
    <col min="4" max="4" width="22.85546875" style="38" customWidth="1"/>
    <col min="5" max="5" width="26.28515625" style="38" customWidth="1"/>
    <col min="6" max="6" width="20.42578125" style="38" customWidth="1"/>
    <col min="7" max="7" width="15" style="38" customWidth="1"/>
    <col min="8" max="8" width="21.85546875" style="38" customWidth="1"/>
    <col min="9" max="9" width="23.5703125" style="38" customWidth="1"/>
    <col min="10" max="10" width="19.7109375" style="38" customWidth="1"/>
    <col min="11" max="11" width="17.85546875" style="38" customWidth="1"/>
    <col min="12" max="12" width="21.140625" style="38" customWidth="1"/>
    <col min="13" max="16384" width="9.140625" style="38"/>
  </cols>
  <sheetData>
    <row r="1" spans="1:12" ht="19.5" thickBot="1" x14ac:dyDescent="0.35">
      <c r="A1" s="645" t="s">
        <v>258</v>
      </c>
      <c r="B1" s="603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</row>
    <row r="2" spans="1:12" ht="19.5" thickBot="1" x14ac:dyDescent="0.35">
      <c r="A2" s="1344" t="s">
        <v>0</v>
      </c>
      <c r="B2" s="1345"/>
      <c r="C2" s="1345"/>
      <c r="D2" s="1345"/>
      <c r="E2" s="1345"/>
      <c r="F2" s="1345"/>
      <c r="G2" s="1345"/>
      <c r="H2" s="1346"/>
      <c r="I2" s="1344" t="s">
        <v>1</v>
      </c>
      <c r="J2" s="1345"/>
      <c r="K2" s="1346"/>
      <c r="L2" s="758" t="s">
        <v>2</v>
      </c>
    </row>
    <row r="3" spans="1:12" ht="90.75" customHeight="1" thickBot="1" x14ac:dyDescent="0.3">
      <c r="A3" s="759" t="s">
        <v>17</v>
      </c>
      <c r="B3" s="760" t="s">
        <v>4</v>
      </c>
      <c r="C3" s="760" t="s">
        <v>18</v>
      </c>
      <c r="D3" s="761" t="s">
        <v>6</v>
      </c>
      <c r="E3" s="650" t="s">
        <v>7</v>
      </c>
      <c r="F3" s="762" t="s">
        <v>9</v>
      </c>
      <c r="G3" s="762" t="s">
        <v>19</v>
      </c>
      <c r="H3" s="1045" t="s">
        <v>368</v>
      </c>
      <c r="I3" s="763" t="s">
        <v>559</v>
      </c>
      <c r="J3" s="764" t="s">
        <v>562</v>
      </c>
      <c r="K3" s="765" t="s">
        <v>560</v>
      </c>
      <c r="L3" s="765" t="s">
        <v>247</v>
      </c>
    </row>
    <row r="4" spans="1:12" ht="18.75" x14ac:dyDescent="0.25">
      <c r="A4" s="766" t="s">
        <v>432</v>
      </c>
      <c r="B4" s="659"/>
      <c r="C4" s="659"/>
      <c r="D4" s="660"/>
      <c r="E4" s="659"/>
      <c r="F4" s="767">
        <f>'Tram-Filobus LV2'!G5</f>
        <v>0</v>
      </c>
      <c r="G4" s="767">
        <f>'Tram-Filobus LV2'!H5</f>
        <v>0</v>
      </c>
      <c r="H4" s="767">
        <f>'Tram-Filobus LV2'!L5</f>
        <v>0</v>
      </c>
      <c r="I4" s="768">
        <f>'Tram-Filobus LV2'!F11</f>
        <v>0</v>
      </c>
      <c r="J4" s="768">
        <f>'Tram-Filobus LV2'!G11</f>
        <v>0</v>
      </c>
      <c r="K4" s="769" t="str">
        <f>'Tram-Filobus LV2'!H11</f>
        <v xml:space="preserve"> </v>
      </c>
      <c r="L4" s="658"/>
    </row>
    <row r="5" spans="1:12" x14ac:dyDescent="0.25">
      <c r="A5" s="770"/>
      <c r="B5" s="624"/>
      <c r="C5" s="770"/>
      <c r="D5" s="746"/>
      <c r="E5" s="771" t="str">
        <f>IFERROR(F5/H5," ")</f>
        <v xml:space="preserve"> </v>
      </c>
      <c r="F5" s="772"/>
      <c r="G5" s="772"/>
      <c r="H5" s="751"/>
      <c r="I5" s="772"/>
      <c r="J5" s="772"/>
      <c r="K5" s="773" t="str">
        <f>IF((I5*0.187*10^-3+J5*0.86*10^-3)&gt;0,I5*0.187*10^-3+J5*0.86*10^-3," ")</f>
        <v xml:space="preserve"> </v>
      </c>
      <c r="L5" s="774" t="str">
        <f>IFERROR(K5*10^6/F5," ")</f>
        <v xml:space="preserve"> </v>
      </c>
    </row>
    <row r="6" spans="1:12" x14ac:dyDescent="0.25">
      <c r="A6" s="775"/>
      <c r="B6" s="776"/>
      <c r="C6" s="775"/>
      <c r="D6" s="754"/>
      <c r="E6" s="771" t="str">
        <f t="shared" ref="E6:E69" si="0">IFERROR(F6/H6," ")</f>
        <v xml:space="preserve"> </v>
      </c>
      <c r="F6" s="777"/>
      <c r="G6" s="777"/>
      <c r="H6" s="757"/>
      <c r="I6" s="777"/>
      <c r="J6" s="777"/>
      <c r="K6" s="773" t="str">
        <f t="shared" ref="K6:K69" si="1">IF((I6*0.187*10^-3+J6*0.86*10^-3)&gt;0,I6*0.187*10^-3+J6*0.86*10^-3," ")</f>
        <v xml:space="preserve"> </v>
      </c>
      <c r="L6" s="774" t="str">
        <f t="shared" ref="L6:L69" si="2">IFERROR(K6*10^6/F6," ")</f>
        <v xml:space="preserve"> </v>
      </c>
    </row>
    <row r="7" spans="1:12" x14ac:dyDescent="0.25">
      <c r="A7" s="775"/>
      <c r="B7" s="775"/>
      <c r="C7" s="775"/>
      <c r="D7" s="754"/>
      <c r="E7" s="771" t="str">
        <f t="shared" si="0"/>
        <v xml:space="preserve"> </v>
      </c>
      <c r="F7" s="777"/>
      <c r="G7" s="777"/>
      <c r="H7" s="757"/>
      <c r="I7" s="777"/>
      <c r="J7" s="777"/>
      <c r="K7" s="773" t="str">
        <f t="shared" si="1"/>
        <v xml:space="preserve"> </v>
      </c>
      <c r="L7" s="774" t="str">
        <f t="shared" si="2"/>
        <v xml:space="preserve"> </v>
      </c>
    </row>
    <row r="8" spans="1:12" x14ac:dyDescent="0.25">
      <c r="A8" s="775"/>
      <c r="B8" s="775"/>
      <c r="C8" s="775"/>
      <c r="D8" s="754"/>
      <c r="E8" s="771" t="str">
        <f t="shared" si="0"/>
        <v xml:space="preserve"> </v>
      </c>
      <c r="F8" s="777"/>
      <c r="G8" s="777"/>
      <c r="H8" s="757"/>
      <c r="I8" s="777"/>
      <c r="J8" s="777"/>
      <c r="K8" s="773" t="str">
        <f t="shared" si="1"/>
        <v xml:space="preserve"> </v>
      </c>
      <c r="L8" s="774" t="str">
        <f t="shared" si="2"/>
        <v xml:space="preserve"> </v>
      </c>
    </row>
    <row r="9" spans="1:12" x14ac:dyDescent="0.25">
      <c r="A9" s="775"/>
      <c r="B9" s="775"/>
      <c r="C9" s="775"/>
      <c r="D9" s="754"/>
      <c r="E9" s="771" t="str">
        <f t="shared" si="0"/>
        <v xml:space="preserve"> </v>
      </c>
      <c r="F9" s="777"/>
      <c r="G9" s="777"/>
      <c r="H9" s="757"/>
      <c r="I9" s="777"/>
      <c r="J9" s="777"/>
      <c r="K9" s="773" t="str">
        <f t="shared" si="1"/>
        <v xml:space="preserve"> </v>
      </c>
      <c r="L9" s="774" t="str">
        <f t="shared" si="2"/>
        <v xml:space="preserve"> </v>
      </c>
    </row>
    <row r="10" spans="1:12" x14ac:dyDescent="0.25">
      <c r="A10" s="775"/>
      <c r="B10" s="775"/>
      <c r="C10" s="775"/>
      <c r="D10" s="754"/>
      <c r="E10" s="771" t="str">
        <f t="shared" si="0"/>
        <v xml:space="preserve"> </v>
      </c>
      <c r="F10" s="777"/>
      <c r="G10" s="777"/>
      <c r="H10" s="757"/>
      <c r="I10" s="777"/>
      <c r="J10" s="777"/>
      <c r="K10" s="773" t="str">
        <f t="shared" si="1"/>
        <v xml:space="preserve"> </v>
      </c>
      <c r="L10" s="774" t="str">
        <f t="shared" si="2"/>
        <v xml:space="preserve"> </v>
      </c>
    </row>
    <row r="11" spans="1:12" x14ac:dyDescent="0.25">
      <c r="A11" s="775"/>
      <c r="B11" s="775"/>
      <c r="C11" s="775"/>
      <c r="D11" s="754"/>
      <c r="E11" s="771" t="str">
        <f t="shared" si="0"/>
        <v xml:space="preserve"> </v>
      </c>
      <c r="F11" s="777"/>
      <c r="G11" s="777"/>
      <c r="H11" s="757"/>
      <c r="I11" s="777"/>
      <c r="J11" s="777"/>
      <c r="K11" s="773" t="str">
        <f t="shared" si="1"/>
        <v xml:space="preserve"> </v>
      </c>
      <c r="L11" s="774" t="str">
        <f t="shared" si="2"/>
        <v xml:space="preserve"> </v>
      </c>
    </row>
    <row r="12" spans="1:12" x14ac:dyDescent="0.25">
      <c r="A12" s="775"/>
      <c r="B12" s="775"/>
      <c r="C12" s="775"/>
      <c r="D12" s="754"/>
      <c r="E12" s="771" t="str">
        <f t="shared" si="0"/>
        <v xml:space="preserve"> </v>
      </c>
      <c r="F12" s="777"/>
      <c r="G12" s="777"/>
      <c r="H12" s="757"/>
      <c r="I12" s="777"/>
      <c r="J12" s="777"/>
      <c r="K12" s="773" t="str">
        <f t="shared" si="1"/>
        <v xml:space="preserve"> </v>
      </c>
      <c r="L12" s="774" t="str">
        <f t="shared" si="2"/>
        <v xml:space="preserve"> </v>
      </c>
    </row>
    <row r="13" spans="1:12" x14ac:dyDescent="0.25">
      <c r="A13" s="775"/>
      <c r="B13" s="775"/>
      <c r="C13" s="775"/>
      <c r="D13" s="754"/>
      <c r="E13" s="771" t="str">
        <f t="shared" si="0"/>
        <v xml:space="preserve"> </v>
      </c>
      <c r="F13" s="777"/>
      <c r="G13" s="777"/>
      <c r="H13" s="757"/>
      <c r="I13" s="777"/>
      <c r="J13" s="777"/>
      <c r="K13" s="773" t="str">
        <f t="shared" si="1"/>
        <v xml:space="preserve"> </v>
      </c>
      <c r="L13" s="774" t="str">
        <f t="shared" si="2"/>
        <v xml:space="preserve"> </v>
      </c>
    </row>
    <row r="14" spans="1:12" x14ac:dyDescent="0.25">
      <c r="A14" s="775"/>
      <c r="B14" s="775"/>
      <c r="C14" s="775"/>
      <c r="D14" s="754"/>
      <c r="E14" s="771" t="str">
        <f t="shared" si="0"/>
        <v xml:space="preserve"> </v>
      </c>
      <c r="F14" s="777"/>
      <c r="G14" s="777"/>
      <c r="H14" s="757"/>
      <c r="I14" s="777"/>
      <c r="J14" s="777"/>
      <c r="K14" s="773" t="str">
        <f t="shared" si="1"/>
        <v xml:space="preserve"> </v>
      </c>
      <c r="L14" s="774" t="str">
        <f t="shared" si="2"/>
        <v xml:space="preserve"> </v>
      </c>
    </row>
    <row r="15" spans="1:12" x14ac:dyDescent="0.25">
      <c r="A15" s="775"/>
      <c r="B15" s="775"/>
      <c r="C15" s="775"/>
      <c r="D15" s="754"/>
      <c r="E15" s="771" t="str">
        <f t="shared" si="0"/>
        <v xml:space="preserve"> </v>
      </c>
      <c r="F15" s="777"/>
      <c r="G15" s="777"/>
      <c r="H15" s="757"/>
      <c r="I15" s="777"/>
      <c r="J15" s="777"/>
      <c r="K15" s="773" t="str">
        <f t="shared" si="1"/>
        <v xml:space="preserve"> </v>
      </c>
      <c r="L15" s="774" t="str">
        <f t="shared" si="2"/>
        <v xml:space="preserve"> </v>
      </c>
    </row>
    <row r="16" spans="1:12" x14ac:dyDescent="0.25">
      <c r="A16" s="775"/>
      <c r="B16" s="775"/>
      <c r="C16" s="775"/>
      <c r="D16" s="754"/>
      <c r="E16" s="771" t="str">
        <f t="shared" si="0"/>
        <v xml:space="preserve"> </v>
      </c>
      <c r="F16" s="777"/>
      <c r="G16" s="777"/>
      <c r="H16" s="757"/>
      <c r="I16" s="777"/>
      <c r="J16" s="777"/>
      <c r="K16" s="773" t="str">
        <f t="shared" si="1"/>
        <v xml:space="preserve"> </v>
      </c>
      <c r="L16" s="774" t="str">
        <f t="shared" si="2"/>
        <v xml:space="preserve"> </v>
      </c>
    </row>
    <row r="17" spans="1:12" x14ac:dyDescent="0.25">
      <c r="A17" s="775"/>
      <c r="B17" s="775"/>
      <c r="C17" s="775"/>
      <c r="D17" s="754"/>
      <c r="E17" s="771" t="str">
        <f t="shared" si="0"/>
        <v xml:space="preserve"> </v>
      </c>
      <c r="F17" s="777"/>
      <c r="G17" s="777"/>
      <c r="H17" s="757"/>
      <c r="I17" s="777"/>
      <c r="J17" s="777"/>
      <c r="K17" s="773" t="str">
        <f t="shared" si="1"/>
        <v xml:space="preserve"> </v>
      </c>
      <c r="L17" s="774" t="str">
        <f t="shared" si="2"/>
        <v xml:space="preserve"> </v>
      </c>
    </row>
    <row r="18" spans="1:12" x14ac:dyDescent="0.25">
      <c r="A18" s="775"/>
      <c r="B18" s="775"/>
      <c r="C18" s="775"/>
      <c r="D18" s="754"/>
      <c r="E18" s="771" t="str">
        <f t="shared" si="0"/>
        <v xml:space="preserve"> </v>
      </c>
      <c r="F18" s="777"/>
      <c r="G18" s="777"/>
      <c r="H18" s="757"/>
      <c r="I18" s="777"/>
      <c r="J18" s="777"/>
      <c r="K18" s="773" t="str">
        <f t="shared" si="1"/>
        <v xml:space="preserve"> </v>
      </c>
      <c r="L18" s="774" t="str">
        <f t="shared" si="2"/>
        <v xml:space="preserve"> </v>
      </c>
    </row>
    <row r="19" spans="1:12" x14ac:dyDescent="0.25">
      <c r="A19" s="775"/>
      <c r="B19" s="775"/>
      <c r="C19" s="775"/>
      <c r="D19" s="754"/>
      <c r="E19" s="771" t="str">
        <f t="shared" si="0"/>
        <v xml:space="preserve"> </v>
      </c>
      <c r="F19" s="777"/>
      <c r="G19" s="777"/>
      <c r="H19" s="757"/>
      <c r="I19" s="777"/>
      <c r="J19" s="777"/>
      <c r="K19" s="773" t="str">
        <f t="shared" si="1"/>
        <v xml:space="preserve"> </v>
      </c>
      <c r="L19" s="774" t="str">
        <f t="shared" si="2"/>
        <v xml:space="preserve"> </v>
      </c>
    </row>
    <row r="20" spans="1:12" x14ac:dyDescent="0.25">
      <c r="A20" s="775"/>
      <c r="B20" s="775"/>
      <c r="C20" s="775"/>
      <c r="D20" s="754"/>
      <c r="E20" s="771" t="str">
        <f t="shared" si="0"/>
        <v xml:space="preserve"> </v>
      </c>
      <c r="F20" s="777"/>
      <c r="G20" s="777"/>
      <c r="H20" s="757"/>
      <c r="I20" s="777"/>
      <c r="J20" s="777"/>
      <c r="K20" s="773" t="str">
        <f t="shared" si="1"/>
        <v xml:space="preserve"> </v>
      </c>
      <c r="L20" s="774" t="str">
        <f t="shared" si="2"/>
        <v xml:space="preserve"> </v>
      </c>
    </row>
    <row r="21" spans="1:12" x14ac:dyDescent="0.25">
      <c r="A21" s="775"/>
      <c r="B21" s="775"/>
      <c r="C21" s="775"/>
      <c r="D21" s="754"/>
      <c r="E21" s="771" t="str">
        <f t="shared" si="0"/>
        <v xml:space="preserve"> </v>
      </c>
      <c r="F21" s="777"/>
      <c r="G21" s="777"/>
      <c r="H21" s="757"/>
      <c r="I21" s="777"/>
      <c r="J21" s="777"/>
      <c r="K21" s="773" t="str">
        <f t="shared" si="1"/>
        <v xml:space="preserve"> </v>
      </c>
      <c r="L21" s="774" t="str">
        <f t="shared" si="2"/>
        <v xml:space="preserve"> </v>
      </c>
    </row>
    <row r="22" spans="1:12" x14ac:dyDescent="0.25">
      <c r="A22" s="775"/>
      <c r="B22" s="775"/>
      <c r="C22" s="775"/>
      <c r="D22" s="754"/>
      <c r="E22" s="771" t="str">
        <f t="shared" si="0"/>
        <v xml:space="preserve"> </v>
      </c>
      <c r="F22" s="777"/>
      <c r="G22" s="777"/>
      <c r="H22" s="757"/>
      <c r="I22" s="777"/>
      <c r="J22" s="777"/>
      <c r="K22" s="773" t="str">
        <f t="shared" si="1"/>
        <v xml:space="preserve"> </v>
      </c>
      <c r="L22" s="774" t="str">
        <f t="shared" si="2"/>
        <v xml:space="preserve"> </v>
      </c>
    </row>
    <row r="23" spans="1:12" x14ac:dyDescent="0.25">
      <c r="A23" s="775"/>
      <c r="B23" s="775"/>
      <c r="C23" s="775"/>
      <c r="D23" s="754"/>
      <c r="E23" s="771" t="str">
        <f t="shared" si="0"/>
        <v xml:space="preserve"> </v>
      </c>
      <c r="F23" s="777"/>
      <c r="G23" s="777"/>
      <c r="H23" s="757"/>
      <c r="I23" s="777"/>
      <c r="J23" s="777"/>
      <c r="K23" s="773" t="str">
        <f t="shared" si="1"/>
        <v xml:space="preserve"> </v>
      </c>
      <c r="L23" s="774" t="str">
        <f t="shared" si="2"/>
        <v xml:space="preserve"> </v>
      </c>
    </row>
    <row r="24" spans="1:12" x14ac:dyDescent="0.25">
      <c r="A24" s="775"/>
      <c r="B24" s="775"/>
      <c r="C24" s="775"/>
      <c r="D24" s="754"/>
      <c r="E24" s="771" t="str">
        <f t="shared" si="0"/>
        <v xml:space="preserve"> </v>
      </c>
      <c r="F24" s="777"/>
      <c r="G24" s="777"/>
      <c r="H24" s="757"/>
      <c r="I24" s="777"/>
      <c r="J24" s="777"/>
      <c r="K24" s="773" t="str">
        <f t="shared" si="1"/>
        <v xml:space="preserve"> </v>
      </c>
      <c r="L24" s="774" t="str">
        <f t="shared" si="2"/>
        <v xml:space="preserve"> </v>
      </c>
    </row>
    <row r="25" spans="1:12" x14ac:dyDescent="0.25">
      <c r="A25" s="775"/>
      <c r="B25" s="775"/>
      <c r="C25" s="775"/>
      <c r="D25" s="754"/>
      <c r="E25" s="771" t="str">
        <f t="shared" si="0"/>
        <v xml:space="preserve"> </v>
      </c>
      <c r="F25" s="777"/>
      <c r="G25" s="777"/>
      <c r="H25" s="757"/>
      <c r="I25" s="777"/>
      <c r="J25" s="777"/>
      <c r="K25" s="773" t="str">
        <f t="shared" si="1"/>
        <v xml:space="preserve"> </v>
      </c>
      <c r="L25" s="774" t="str">
        <f t="shared" si="2"/>
        <v xml:space="preserve"> </v>
      </c>
    </row>
    <row r="26" spans="1:12" x14ac:dyDescent="0.25">
      <c r="A26" s="775"/>
      <c r="B26" s="775"/>
      <c r="C26" s="775"/>
      <c r="D26" s="754"/>
      <c r="E26" s="771" t="str">
        <f t="shared" si="0"/>
        <v xml:space="preserve"> </v>
      </c>
      <c r="F26" s="777"/>
      <c r="G26" s="777"/>
      <c r="H26" s="757"/>
      <c r="I26" s="777"/>
      <c r="J26" s="777"/>
      <c r="K26" s="773" t="str">
        <f t="shared" si="1"/>
        <v xml:space="preserve"> </v>
      </c>
      <c r="L26" s="774" t="str">
        <f t="shared" si="2"/>
        <v xml:space="preserve"> </v>
      </c>
    </row>
    <row r="27" spans="1:12" x14ac:dyDescent="0.25">
      <c r="A27" s="775"/>
      <c r="B27" s="775"/>
      <c r="C27" s="775"/>
      <c r="D27" s="754"/>
      <c r="E27" s="771" t="str">
        <f t="shared" si="0"/>
        <v xml:space="preserve"> </v>
      </c>
      <c r="F27" s="777"/>
      <c r="G27" s="777"/>
      <c r="H27" s="757"/>
      <c r="I27" s="777"/>
      <c r="J27" s="777"/>
      <c r="K27" s="773" t="str">
        <f t="shared" si="1"/>
        <v xml:space="preserve"> </v>
      </c>
      <c r="L27" s="774" t="str">
        <f t="shared" si="2"/>
        <v xml:space="preserve"> </v>
      </c>
    </row>
    <row r="28" spans="1:12" x14ac:dyDescent="0.25">
      <c r="A28" s="775"/>
      <c r="B28" s="775"/>
      <c r="C28" s="775"/>
      <c r="D28" s="754"/>
      <c r="E28" s="771" t="str">
        <f t="shared" si="0"/>
        <v xml:space="preserve"> </v>
      </c>
      <c r="F28" s="777"/>
      <c r="G28" s="777"/>
      <c r="H28" s="757"/>
      <c r="I28" s="777"/>
      <c r="J28" s="777"/>
      <c r="K28" s="773" t="str">
        <f t="shared" si="1"/>
        <v xml:space="preserve"> </v>
      </c>
      <c r="L28" s="774" t="str">
        <f t="shared" si="2"/>
        <v xml:space="preserve"> </v>
      </c>
    </row>
    <row r="29" spans="1:12" x14ac:dyDescent="0.25">
      <c r="A29" s="775"/>
      <c r="B29" s="775"/>
      <c r="C29" s="775"/>
      <c r="D29" s="754"/>
      <c r="E29" s="771" t="str">
        <f t="shared" si="0"/>
        <v xml:space="preserve"> </v>
      </c>
      <c r="F29" s="777"/>
      <c r="G29" s="777"/>
      <c r="H29" s="757"/>
      <c r="I29" s="777"/>
      <c r="J29" s="777"/>
      <c r="K29" s="773" t="str">
        <f t="shared" si="1"/>
        <v xml:space="preserve"> </v>
      </c>
      <c r="L29" s="774" t="str">
        <f t="shared" si="2"/>
        <v xml:space="preserve"> </v>
      </c>
    </row>
    <row r="30" spans="1:12" x14ac:dyDescent="0.25">
      <c r="A30" s="775"/>
      <c r="B30" s="775"/>
      <c r="C30" s="775"/>
      <c r="D30" s="754"/>
      <c r="E30" s="771" t="str">
        <f t="shared" si="0"/>
        <v xml:space="preserve"> </v>
      </c>
      <c r="F30" s="777"/>
      <c r="G30" s="777"/>
      <c r="H30" s="757"/>
      <c r="I30" s="777"/>
      <c r="J30" s="777"/>
      <c r="K30" s="773" t="str">
        <f t="shared" si="1"/>
        <v xml:space="preserve"> </v>
      </c>
      <c r="L30" s="774" t="str">
        <f t="shared" si="2"/>
        <v xml:space="preserve"> </v>
      </c>
    </row>
    <row r="31" spans="1:12" x14ac:dyDescent="0.25">
      <c r="A31" s="775"/>
      <c r="B31" s="775"/>
      <c r="C31" s="775"/>
      <c r="D31" s="754"/>
      <c r="E31" s="771" t="str">
        <f t="shared" si="0"/>
        <v xml:space="preserve"> </v>
      </c>
      <c r="F31" s="777"/>
      <c r="G31" s="777"/>
      <c r="H31" s="757"/>
      <c r="I31" s="777"/>
      <c r="J31" s="777"/>
      <c r="K31" s="773" t="str">
        <f t="shared" si="1"/>
        <v xml:space="preserve"> </v>
      </c>
      <c r="L31" s="774" t="str">
        <f t="shared" si="2"/>
        <v xml:space="preserve"> </v>
      </c>
    </row>
    <row r="32" spans="1:12" x14ac:dyDescent="0.25">
      <c r="A32" s="775"/>
      <c r="B32" s="775"/>
      <c r="C32" s="775"/>
      <c r="D32" s="754"/>
      <c r="E32" s="771" t="str">
        <f t="shared" si="0"/>
        <v xml:space="preserve"> </v>
      </c>
      <c r="F32" s="777"/>
      <c r="G32" s="777"/>
      <c r="H32" s="757"/>
      <c r="I32" s="777"/>
      <c r="J32" s="777"/>
      <c r="K32" s="773" t="str">
        <f t="shared" si="1"/>
        <v xml:space="preserve"> </v>
      </c>
      <c r="L32" s="774" t="str">
        <f t="shared" si="2"/>
        <v xml:space="preserve"> </v>
      </c>
    </row>
    <row r="33" spans="1:12" x14ac:dyDescent="0.25">
      <c r="A33" s="775"/>
      <c r="B33" s="775"/>
      <c r="C33" s="775"/>
      <c r="D33" s="754"/>
      <c r="E33" s="771" t="str">
        <f t="shared" si="0"/>
        <v xml:space="preserve"> </v>
      </c>
      <c r="F33" s="777"/>
      <c r="G33" s="777"/>
      <c r="H33" s="757"/>
      <c r="I33" s="777"/>
      <c r="J33" s="777"/>
      <c r="K33" s="773" t="str">
        <f t="shared" si="1"/>
        <v xml:space="preserve"> </v>
      </c>
      <c r="L33" s="774" t="str">
        <f t="shared" si="2"/>
        <v xml:space="preserve"> </v>
      </c>
    </row>
    <row r="34" spans="1:12" x14ac:dyDescent="0.25">
      <c r="A34" s="775"/>
      <c r="B34" s="775"/>
      <c r="C34" s="775"/>
      <c r="D34" s="754"/>
      <c r="E34" s="771" t="str">
        <f t="shared" si="0"/>
        <v xml:space="preserve"> </v>
      </c>
      <c r="F34" s="777"/>
      <c r="G34" s="777"/>
      <c r="H34" s="757"/>
      <c r="I34" s="777"/>
      <c r="J34" s="777"/>
      <c r="K34" s="773" t="str">
        <f t="shared" si="1"/>
        <v xml:space="preserve"> </v>
      </c>
      <c r="L34" s="774" t="str">
        <f t="shared" si="2"/>
        <v xml:space="preserve"> </v>
      </c>
    </row>
    <row r="35" spans="1:12" x14ac:dyDescent="0.25">
      <c r="A35" s="775"/>
      <c r="B35" s="775"/>
      <c r="C35" s="775"/>
      <c r="D35" s="754"/>
      <c r="E35" s="771" t="str">
        <f t="shared" si="0"/>
        <v xml:space="preserve"> </v>
      </c>
      <c r="F35" s="777"/>
      <c r="G35" s="777"/>
      <c r="H35" s="757"/>
      <c r="I35" s="777"/>
      <c r="J35" s="777"/>
      <c r="K35" s="773" t="str">
        <f t="shared" si="1"/>
        <v xml:space="preserve"> </v>
      </c>
      <c r="L35" s="774" t="str">
        <f t="shared" si="2"/>
        <v xml:space="preserve"> </v>
      </c>
    </row>
    <row r="36" spans="1:12" x14ac:dyDescent="0.25">
      <c r="A36" s="775"/>
      <c r="B36" s="775"/>
      <c r="C36" s="775"/>
      <c r="D36" s="754"/>
      <c r="E36" s="771" t="str">
        <f t="shared" si="0"/>
        <v xml:space="preserve"> </v>
      </c>
      <c r="F36" s="777"/>
      <c r="G36" s="777"/>
      <c r="H36" s="757"/>
      <c r="I36" s="777"/>
      <c r="J36" s="777"/>
      <c r="K36" s="773" t="str">
        <f t="shared" si="1"/>
        <v xml:space="preserve"> </v>
      </c>
      <c r="L36" s="774" t="str">
        <f t="shared" si="2"/>
        <v xml:space="preserve"> </v>
      </c>
    </row>
    <row r="37" spans="1:12" x14ac:dyDescent="0.25">
      <c r="A37" s="775"/>
      <c r="B37" s="775"/>
      <c r="C37" s="775"/>
      <c r="D37" s="754"/>
      <c r="E37" s="771" t="str">
        <f t="shared" si="0"/>
        <v xml:space="preserve"> </v>
      </c>
      <c r="F37" s="777"/>
      <c r="G37" s="777"/>
      <c r="H37" s="757"/>
      <c r="I37" s="777"/>
      <c r="J37" s="777"/>
      <c r="K37" s="773" t="str">
        <f t="shared" si="1"/>
        <v xml:space="preserve"> </v>
      </c>
      <c r="L37" s="774" t="str">
        <f t="shared" si="2"/>
        <v xml:space="preserve"> </v>
      </c>
    </row>
    <row r="38" spans="1:12" x14ac:dyDescent="0.25">
      <c r="A38" s="775"/>
      <c r="B38" s="775"/>
      <c r="C38" s="775"/>
      <c r="D38" s="754"/>
      <c r="E38" s="771" t="str">
        <f t="shared" si="0"/>
        <v xml:space="preserve"> </v>
      </c>
      <c r="F38" s="777"/>
      <c r="G38" s="777"/>
      <c r="H38" s="757"/>
      <c r="I38" s="777"/>
      <c r="J38" s="777"/>
      <c r="K38" s="773" t="str">
        <f t="shared" si="1"/>
        <v xml:space="preserve"> </v>
      </c>
      <c r="L38" s="774" t="str">
        <f t="shared" si="2"/>
        <v xml:space="preserve"> </v>
      </c>
    </row>
    <row r="39" spans="1:12" x14ac:dyDescent="0.25">
      <c r="A39" s="775"/>
      <c r="B39" s="775"/>
      <c r="C39" s="775"/>
      <c r="D39" s="754"/>
      <c r="E39" s="771" t="str">
        <f t="shared" si="0"/>
        <v xml:space="preserve"> </v>
      </c>
      <c r="F39" s="777"/>
      <c r="G39" s="777"/>
      <c r="H39" s="757"/>
      <c r="I39" s="777"/>
      <c r="J39" s="777"/>
      <c r="K39" s="773" t="str">
        <f t="shared" si="1"/>
        <v xml:space="preserve"> </v>
      </c>
      <c r="L39" s="774" t="str">
        <f t="shared" si="2"/>
        <v xml:space="preserve"> </v>
      </c>
    </row>
    <row r="40" spans="1:12" x14ac:dyDescent="0.25">
      <c r="A40" s="775"/>
      <c r="B40" s="775"/>
      <c r="C40" s="775"/>
      <c r="D40" s="754"/>
      <c r="E40" s="771" t="str">
        <f t="shared" si="0"/>
        <v xml:space="preserve"> </v>
      </c>
      <c r="F40" s="777"/>
      <c r="G40" s="777"/>
      <c r="H40" s="757"/>
      <c r="I40" s="777"/>
      <c r="J40" s="777"/>
      <c r="K40" s="773" t="str">
        <f t="shared" si="1"/>
        <v xml:space="preserve"> </v>
      </c>
      <c r="L40" s="774" t="str">
        <f t="shared" si="2"/>
        <v xml:space="preserve"> </v>
      </c>
    </row>
    <row r="41" spans="1:12" x14ac:dyDescent="0.25">
      <c r="A41" s="775"/>
      <c r="B41" s="775"/>
      <c r="C41" s="775"/>
      <c r="D41" s="754"/>
      <c r="E41" s="771" t="str">
        <f t="shared" si="0"/>
        <v xml:space="preserve"> </v>
      </c>
      <c r="F41" s="777"/>
      <c r="G41" s="777"/>
      <c r="H41" s="757"/>
      <c r="I41" s="777"/>
      <c r="J41" s="777"/>
      <c r="K41" s="773" t="str">
        <f t="shared" si="1"/>
        <v xml:space="preserve"> </v>
      </c>
      <c r="L41" s="774" t="str">
        <f t="shared" si="2"/>
        <v xml:space="preserve"> </v>
      </c>
    </row>
    <row r="42" spans="1:12" x14ac:dyDescent="0.25">
      <c r="A42" s="775"/>
      <c r="B42" s="775"/>
      <c r="C42" s="775"/>
      <c r="D42" s="754"/>
      <c r="E42" s="771" t="str">
        <f t="shared" si="0"/>
        <v xml:space="preserve"> </v>
      </c>
      <c r="F42" s="777"/>
      <c r="G42" s="777"/>
      <c r="H42" s="757"/>
      <c r="I42" s="777"/>
      <c r="J42" s="777"/>
      <c r="K42" s="773" t="str">
        <f t="shared" si="1"/>
        <v xml:space="preserve"> </v>
      </c>
      <c r="L42" s="774" t="str">
        <f t="shared" si="2"/>
        <v xml:space="preserve"> </v>
      </c>
    </row>
    <row r="43" spans="1:12" x14ac:dyDescent="0.25">
      <c r="A43" s="775"/>
      <c r="B43" s="775"/>
      <c r="C43" s="775"/>
      <c r="D43" s="754"/>
      <c r="E43" s="771" t="str">
        <f t="shared" si="0"/>
        <v xml:space="preserve"> </v>
      </c>
      <c r="F43" s="777"/>
      <c r="G43" s="777"/>
      <c r="H43" s="757"/>
      <c r="I43" s="777"/>
      <c r="J43" s="777"/>
      <c r="K43" s="773" t="str">
        <f t="shared" si="1"/>
        <v xml:space="preserve"> </v>
      </c>
      <c r="L43" s="774" t="str">
        <f t="shared" si="2"/>
        <v xml:space="preserve"> </v>
      </c>
    </row>
    <row r="44" spans="1:12" x14ac:dyDescent="0.25">
      <c r="A44" s="775"/>
      <c r="B44" s="775"/>
      <c r="C44" s="775"/>
      <c r="D44" s="754"/>
      <c r="E44" s="771" t="str">
        <f t="shared" si="0"/>
        <v xml:space="preserve"> </v>
      </c>
      <c r="F44" s="777"/>
      <c r="G44" s="777"/>
      <c r="H44" s="757"/>
      <c r="I44" s="777"/>
      <c r="J44" s="777"/>
      <c r="K44" s="773" t="str">
        <f t="shared" si="1"/>
        <v xml:space="preserve"> </v>
      </c>
      <c r="L44" s="774" t="str">
        <f t="shared" si="2"/>
        <v xml:space="preserve"> </v>
      </c>
    </row>
    <row r="45" spans="1:12" x14ac:dyDescent="0.25">
      <c r="A45" s="775"/>
      <c r="B45" s="775"/>
      <c r="C45" s="775"/>
      <c r="D45" s="754"/>
      <c r="E45" s="771" t="str">
        <f t="shared" si="0"/>
        <v xml:space="preserve"> </v>
      </c>
      <c r="F45" s="777"/>
      <c r="G45" s="777"/>
      <c r="H45" s="757"/>
      <c r="I45" s="777"/>
      <c r="J45" s="777"/>
      <c r="K45" s="773" t="str">
        <f t="shared" si="1"/>
        <v xml:space="preserve"> </v>
      </c>
      <c r="L45" s="774" t="str">
        <f t="shared" si="2"/>
        <v xml:space="preserve"> </v>
      </c>
    </row>
    <row r="46" spans="1:12" x14ac:dyDescent="0.25">
      <c r="A46" s="775"/>
      <c r="B46" s="775"/>
      <c r="C46" s="775"/>
      <c r="D46" s="754"/>
      <c r="E46" s="771" t="str">
        <f t="shared" si="0"/>
        <v xml:space="preserve"> </v>
      </c>
      <c r="F46" s="777"/>
      <c r="G46" s="777"/>
      <c r="H46" s="757"/>
      <c r="I46" s="777"/>
      <c r="J46" s="777"/>
      <c r="K46" s="773" t="str">
        <f t="shared" si="1"/>
        <v xml:space="preserve"> </v>
      </c>
      <c r="L46" s="774" t="str">
        <f t="shared" si="2"/>
        <v xml:space="preserve"> </v>
      </c>
    </row>
    <row r="47" spans="1:12" x14ac:dyDescent="0.25">
      <c r="A47" s="775"/>
      <c r="B47" s="775"/>
      <c r="C47" s="775"/>
      <c r="D47" s="754"/>
      <c r="E47" s="771" t="str">
        <f t="shared" si="0"/>
        <v xml:space="preserve"> </v>
      </c>
      <c r="F47" s="777"/>
      <c r="G47" s="777"/>
      <c r="H47" s="757"/>
      <c r="I47" s="777"/>
      <c r="J47" s="777"/>
      <c r="K47" s="773" t="str">
        <f t="shared" si="1"/>
        <v xml:space="preserve"> </v>
      </c>
      <c r="L47" s="774" t="str">
        <f t="shared" si="2"/>
        <v xml:space="preserve"> </v>
      </c>
    </row>
    <row r="48" spans="1:12" x14ac:dyDescent="0.25">
      <c r="A48" s="775"/>
      <c r="B48" s="775"/>
      <c r="C48" s="775"/>
      <c r="D48" s="754"/>
      <c r="E48" s="771" t="str">
        <f t="shared" si="0"/>
        <v xml:space="preserve"> </v>
      </c>
      <c r="F48" s="777"/>
      <c r="G48" s="777"/>
      <c r="H48" s="757"/>
      <c r="I48" s="777"/>
      <c r="J48" s="777"/>
      <c r="K48" s="773" t="str">
        <f t="shared" si="1"/>
        <v xml:space="preserve"> </v>
      </c>
      <c r="L48" s="774" t="str">
        <f t="shared" si="2"/>
        <v xml:space="preserve"> </v>
      </c>
    </row>
    <row r="49" spans="1:12" x14ac:dyDescent="0.25">
      <c r="A49" s="775"/>
      <c r="B49" s="775"/>
      <c r="C49" s="775"/>
      <c r="D49" s="754"/>
      <c r="E49" s="771" t="str">
        <f t="shared" si="0"/>
        <v xml:space="preserve"> </v>
      </c>
      <c r="F49" s="777"/>
      <c r="G49" s="777"/>
      <c r="H49" s="757"/>
      <c r="I49" s="777"/>
      <c r="J49" s="777"/>
      <c r="K49" s="773" t="str">
        <f t="shared" si="1"/>
        <v xml:space="preserve"> </v>
      </c>
      <c r="L49" s="774" t="str">
        <f t="shared" si="2"/>
        <v xml:space="preserve"> </v>
      </c>
    </row>
    <row r="50" spans="1:12" x14ac:dyDescent="0.25">
      <c r="A50" s="775"/>
      <c r="B50" s="775"/>
      <c r="C50" s="775"/>
      <c r="D50" s="754"/>
      <c r="E50" s="771" t="str">
        <f t="shared" si="0"/>
        <v xml:space="preserve"> </v>
      </c>
      <c r="F50" s="777"/>
      <c r="G50" s="777"/>
      <c r="H50" s="757"/>
      <c r="I50" s="777"/>
      <c r="J50" s="777"/>
      <c r="K50" s="773" t="str">
        <f t="shared" si="1"/>
        <v xml:space="preserve"> </v>
      </c>
      <c r="L50" s="774" t="str">
        <f t="shared" si="2"/>
        <v xml:space="preserve"> </v>
      </c>
    </row>
    <row r="51" spans="1:12" x14ac:dyDescent="0.25">
      <c r="A51" s="775"/>
      <c r="B51" s="775"/>
      <c r="C51" s="775"/>
      <c r="D51" s="754"/>
      <c r="E51" s="771" t="str">
        <f t="shared" si="0"/>
        <v xml:space="preserve"> </v>
      </c>
      <c r="F51" s="777"/>
      <c r="G51" s="777"/>
      <c r="H51" s="757"/>
      <c r="I51" s="777"/>
      <c r="J51" s="777"/>
      <c r="K51" s="773" t="str">
        <f t="shared" si="1"/>
        <v xml:space="preserve"> </v>
      </c>
      <c r="L51" s="774" t="str">
        <f t="shared" si="2"/>
        <v xml:space="preserve"> </v>
      </c>
    </row>
    <row r="52" spans="1:12" x14ac:dyDescent="0.25">
      <c r="A52" s="775"/>
      <c r="B52" s="775"/>
      <c r="C52" s="775"/>
      <c r="D52" s="754"/>
      <c r="E52" s="771" t="str">
        <f t="shared" si="0"/>
        <v xml:space="preserve"> </v>
      </c>
      <c r="F52" s="777"/>
      <c r="G52" s="777"/>
      <c r="H52" s="757"/>
      <c r="I52" s="777"/>
      <c r="J52" s="777"/>
      <c r="K52" s="773" t="str">
        <f t="shared" si="1"/>
        <v xml:space="preserve"> </v>
      </c>
      <c r="L52" s="774" t="str">
        <f t="shared" si="2"/>
        <v xml:space="preserve"> </v>
      </c>
    </row>
    <row r="53" spans="1:12" x14ac:dyDescent="0.25">
      <c r="A53" s="775"/>
      <c r="B53" s="775"/>
      <c r="C53" s="775"/>
      <c r="D53" s="754"/>
      <c r="E53" s="771" t="str">
        <f t="shared" si="0"/>
        <v xml:space="preserve"> </v>
      </c>
      <c r="F53" s="777"/>
      <c r="G53" s="777"/>
      <c r="H53" s="757"/>
      <c r="I53" s="777"/>
      <c r="J53" s="777"/>
      <c r="K53" s="773" t="str">
        <f t="shared" si="1"/>
        <v xml:space="preserve"> </v>
      </c>
      <c r="L53" s="774" t="str">
        <f t="shared" si="2"/>
        <v xml:space="preserve"> </v>
      </c>
    </row>
    <row r="54" spans="1:12" x14ac:dyDescent="0.25">
      <c r="A54" s="775"/>
      <c r="B54" s="775"/>
      <c r="C54" s="775"/>
      <c r="D54" s="754"/>
      <c r="E54" s="771" t="str">
        <f t="shared" si="0"/>
        <v xml:space="preserve"> </v>
      </c>
      <c r="F54" s="777"/>
      <c r="G54" s="777"/>
      <c r="H54" s="757"/>
      <c r="I54" s="777"/>
      <c r="J54" s="777"/>
      <c r="K54" s="773" t="str">
        <f t="shared" si="1"/>
        <v xml:space="preserve"> </v>
      </c>
      <c r="L54" s="774" t="str">
        <f t="shared" si="2"/>
        <v xml:space="preserve"> </v>
      </c>
    </row>
    <row r="55" spans="1:12" x14ac:dyDescent="0.25">
      <c r="A55" s="775"/>
      <c r="B55" s="775"/>
      <c r="C55" s="775"/>
      <c r="D55" s="754"/>
      <c r="E55" s="771" t="str">
        <f t="shared" si="0"/>
        <v xml:space="preserve"> </v>
      </c>
      <c r="F55" s="777"/>
      <c r="G55" s="777"/>
      <c r="H55" s="757"/>
      <c r="I55" s="777"/>
      <c r="J55" s="777"/>
      <c r="K55" s="773" t="str">
        <f t="shared" si="1"/>
        <v xml:space="preserve"> </v>
      </c>
      <c r="L55" s="774" t="str">
        <f t="shared" si="2"/>
        <v xml:space="preserve"> </v>
      </c>
    </row>
    <row r="56" spans="1:12" x14ac:dyDescent="0.25">
      <c r="A56" s="775"/>
      <c r="B56" s="775"/>
      <c r="C56" s="775"/>
      <c r="D56" s="754"/>
      <c r="E56" s="771" t="str">
        <f t="shared" si="0"/>
        <v xml:space="preserve"> </v>
      </c>
      <c r="F56" s="777"/>
      <c r="G56" s="777"/>
      <c r="H56" s="757"/>
      <c r="I56" s="777"/>
      <c r="J56" s="777"/>
      <c r="K56" s="773" t="str">
        <f t="shared" si="1"/>
        <v xml:space="preserve"> </v>
      </c>
      <c r="L56" s="774" t="str">
        <f t="shared" si="2"/>
        <v xml:space="preserve"> </v>
      </c>
    </row>
    <row r="57" spans="1:12" x14ac:dyDescent="0.25">
      <c r="A57" s="775"/>
      <c r="B57" s="775"/>
      <c r="C57" s="775"/>
      <c r="D57" s="754"/>
      <c r="E57" s="771" t="str">
        <f t="shared" si="0"/>
        <v xml:space="preserve"> </v>
      </c>
      <c r="F57" s="777"/>
      <c r="G57" s="777"/>
      <c r="H57" s="757"/>
      <c r="I57" s="777"/>
      <c r="J57" s="777"/>
      <c r="K57" s="773" t="str">
        <f t="shared" si="1"/>
        <v xml:space="preserve"> </v>
      </c>
      <c r="L57" s="774" t="str">
        <f t="shared" si="2"/>
        <v xml:space="preserve"> </v>
      </c>
    </row>
    <row r="58" spans="1:12" x14ac:dyDescent="0.25">
      <c r="A58" s="775"/>
      <c r="B58" s="775"/>
      <c r="C58" s="775"/>
      <c r="D58" s="754"/>
      <c r="E58" s="771" t="str">
        <f t="shared" si="0"/>
        <v xml:space="preserve"> </v>
      </c>
      <c r="F58" s="777"/>
      <c r="G58" s="777"/>
      <c r="H58" s="757"/>
      <c r="I58" s="777"/>
      <c r="J58" s="777"/>
      <c r="K58" s="773" t="str">
        <f t="shared" si="1"/>
        <v xml:space="preserve"> </v>
      </c>
      <c r="L58" s="774" t="str">
        <f t="shared" si="2"/>
        <v xml:space="preserve"> </v>
      </c>
    </row>
    <row r="59" spans="1:12" x14ac:dyDescent="0.25">
      <c r="A59" s="775"/>
      <c r="B59" s="775"/>
      <c r="C59" s="775"/>
      <c r="D59" s="754"/>
      <c r="E59" s="771" t="str">
        <f t="shared" si="0"/>
        <v xml:space="preserve"> </v>
      </c>
      <c r="F59" s="777"/>
      <c r="G59" s="777"/>
      <c r="H59" s="757"/>
      <c r="I59" s="777"/>
      <c r="J59" s="777"/>
      <c r="K59" s="773" t="str">
        <f t="shared" si="1"/>
        <v xml:space="preserve"> </v>
      </c>
      <c r="L59" s="774" t="str">
        <f t="shared" si="2"/>
        <v xml:space="preserve"> </v>
      </c>
    </row>
    <row r="60" spans="1:12" x14ac:dyDescent="0.25">
      <c r="A60" s="775"/>
      <c r="B60" s="775"/>
      <c r="C60" s="775"/>
      <c r="D60" s="754"/>
      <c r="E60" s="771" t="str">
        <f t="shared" si="0"/>
        <v xml:space="preserve"> </v>
      </c>
      <c r="F60" s="777"/>
      <c r="G60" s="777"/>
      <c r="H60" s="757"/>
      <c r="I60" s="777"/>
      <c r="J60" s="777"/>
      <c r="K60" s="773" t="str">
        <f t="shared" si="1"/>
        <v xml:space="preserve"> </v>
      </c>
      <c r="L60" s="774" t="str">
        <f t="shared" si="2"/>
        <v xml:space="preserve"> </v>
      </c>
    </row>
    <row r="61" spans="1:12" x14ac:dyDescent="0.25">
      <c r="A61" s="775"/>
      <c r="B61" s="775"/>
      <c r="C61" s="775"/>
      <c r="D61" s="754"/>
      <c r="E61" s="771" t="str">
        <f t="shared" si="0"/>
        <v xml:space="preserve"> </v>
      </c>
      <c r="F61" s="777"/>
      <c r="G61" s="777"/>
      <c r="H61" s="757"/>
      <c r="I61" s="777"/>
      <c r="J61" s="777"/>
      <c r="K61" s="773" t="str">
        <f t="shared" si="1"/>
        <v xml:space="preserve"> </v>
      </c>
      <c r="L61" s="774" t="str">
        <f t="shared" si="2"/>
        <v xml:space="preserve"> </v>
      </c>
    </row>
    <row r="62" spans="1:12" x14ac:dyDescent="0.25">
      <c r="A62" s="775"/>
      <c r="B62" s="775"/>
      <c r="C62" s="775"/>
      <c r="D62" s="754"/>
      <c r="E62" s="771" t="str">
        <f t="shared" si="0"/>
        <v xml:space="preserve"> </v>
      </c>
      <c r="F62" s="777"/>
      <c r="G62" s="777"/>
      <c r="H62" s="757"/>
      <c r="I62" s="777"/>
      <c r="J62" s="777"/>
      <c r="K62" s="773" t="str">
        <f t="shared" si="1"/>
        <v xml:space="preserve"> </v>
      </c>
      <c r="L62" s="774" t="str">
        <f t="shared" si="2"/>
        <v xml:space="preserve"> </v>
      </c>
    </row>
    <row r="63" spans="1:12" x14ac:dyDescent="0.25">
      <c r="A63" s="775"/>
      <c r="B63" s="775"/>
      <c r="C63" s="775"/>
      <c r="D63" s="754"/>
      <c r="E63" s="771" t="str">
        <f t="shared" si="0"/>
        <v xml:space="preserve"> </v>
      </c>
      <c r="F63" s="777"/>
      <c r="G63" s="777"/>
      <c r="H63" s="757"/>
      <c r="I63" s="777"/>
      <c r="J63" s="777"/>
      <c r="K63" s="773" t="str">
        <f t="shared" si="1"/>
        <v xml:space="preserve"> </v>
      </c>
      <c r="L63" s="774" t="str">
        <f t="shared" si="2"/>
        <v xml:space="preserve"> </v>
      </c>
    </row>
    <row r="64" spans="1:12" x14ac:dyDescent="0.25">
      <c r="A64" s="775"/>
      <c r="B64" s="775"/>
      <c r="C64" s="775"/>
      <c r="D64" s="754"/>
      <c r="E64" s="771" t="str">
        <f t="shared" si="0"/>
        <v xml:space="preserve"> </v>
      </c>
      <c r="F64" s="777"/>
      <c r="G64" s="777"/>
      <c r="H64" s="757"/>
      <c r="I64" s="777"/>
      <c r="J64" s="777"/>
      <c r="K64" s="773" t="str">
        <f t="shared" si="1"/>
        <v xml:space="preserve"> </v>
      </c>
      <c r="L64" s="774" t="str">
        <f t="shared" si="2"/>
        <v xml:space="preserve"> </v>
      </c>
    </row>
    <row r="65" spans="1:12" x14ac:dyDescent="0.25">
      <c r="A65" s="775"/>
      <c r="B65" s="775"/>
      <c r="C65" s="775"/>
      <c r="D65" s="754"/>
      <c r="E65" s="771" t="str">
        <f t="shared" si="0"/>
        <v xml:space="preserve"> </v>
      </c>
      <c r="F65" s="777"/>
      <c r="G65" s="777"/>
      <c r="H65" s="757"/>
      <c r="I65" s="777"/>
      <c r="J65" s="777"/>
      <c r="K65" s="773" t="str">
        <f t="shared" si="1"/>
        <v xml:space="preserve"> </v>
      </c>
      <c r="L65" s="774" t="str">
        <f t="shared" si="2"/>
        <v xml:space="preserve"> </v>
      </c>
    </row>
    <row r="66" spans="1:12" x14ac:dyDescent="0.25">
      <c r="A66" s="775"/>
      <c r="B66" s="775"/>
      <c r="C66" s="775"/>
      <c r="D66" s="754"/>
      <c r="E66" s="771" t="str">
        <f t="shared" si="0"/>
        <v xml:space="preserve"> </v>
      </c>
      <c r="F66" s="777"/>
      <c r="G66" s="777"/>
      <c r="H66" s="757"/>
      <c r="I66" s="777"/>
      <c r="J66" s="777"/>
      <c r="K66" s="773" t="str">
        <f t="shared" si="1"/>
        <v xml:space="preserve"> </v>
      </c>
      <c r="L66" s="774" t="str">
        <f t="shared" si="2"/>
        <v xml:space="preserve"> </v>
      </c>
    </row>
    <row r="67" spans="1:12" x14ac:dyDescent="0.25">
      <c r="A67" s="775"/>
      <c r="B67" s="775"/>
      <c r="C67" s="775"/>
      <c r="D67" s="754"/>
      <c r="E67" s="771" t="str">
        <f t="shared" si="0"/>
        <v xml:space="preserve"> </v>
      </c>
      <c r="F67" s="777"/>
      <c r="G67" s="777"/>
      <c r="H67" s="757"/>
      <c r="I67" s="777"/>
      <c r="J67" s="777"/>
      <c r="K67" s="773" t="str">
        <f t="shared" si="1"/>
        <v xml:space="preserve"> </v>
      </c>
      <c r="L67" s="774" t="str">
        <f t="shared" si="2"/>
        <v xml:space="preserve"> </v>
      </c>
    </row>
    <row r="68" spans="1:12" x14ac:dyDescent="0.25">
      <c r="A68" s="775"/>
      <c r="B68" s="775"/>
      <c r="C68" s="775"/>
      <c r="D68" s="754"/>
      <c r="E68" s="771" t="str">
        <f t="shared" si="0"/>
        <v xml:space="preserve"> </v>
      </c>
      <c r="F68" s="777"/>
      <c r="G68" s="777"/>
      <c r="H68" s="757"/>
      <c r="I68" s="777"/>
      <c r="J68" s="777"/>
      <c r="K68" s="773" t="str">
        <f t="shared" si="1"/>
        <v xml:space="preserve"> </v>
      </c>
      <c r="L68" s="774" t="str">
        <f t="shared" si="2"/>
        <v xml:space="preserve"> </v>
      </c>
    </row>
    <row r="69" spans="1:12" x14ac:dyDescent="0.25">
      <c r="A69" s="775"/>
      <c r="B69" s="775"/>
      <c r="C69" s="775"/>
      <c r="D69" s="754"/>
      <c r="E69" s="771" t="str">
        <f t="shared" si="0"/>
        <v xml:space="preserve"> </v>
      </c>
      <c r="F69" s="777"/>
      <c r="G69" s="777"/>
      <c r="H69" s="757"/>
      <c r="I69" s="777"/>
      <c r="J69" s="777"/>
      <c r="K69" s="773" t="str">
        <f t="shared" si="1"/>
        <v xml:space="preserve"> </v>
      </c>
      <c r="L69" s="774" t="str">
        <f t="shared" si="2"/>
        <v xml:space="preserve"> </v>
      </c>
    </row>
    <row r="70" spans="1:12" x14ac:dyDescent="0.25">
      <c r="A70" s="775"/>
      <c r="B70" s="775"/>
      <c r="C70" s="775"/>
      <c r="D70" s="754"/>
      <c r="E70" s="771" t="str">
        <f t="shared" ref="E70:E133" si="3">IFERROR(F70/H70," ")</f>
        <v xml:space="preserve"> </v>
      </c>
      <c r="F70" s="777"/>
      <c r="G70" s="777"/>
      <c r="H70" s="757"/>
      <c r="I70" s="777"/>
      <c r="J70" s="777"/>
      <c r="K70" s="773" t="str">
        <f t="shared" ref="K70:K133" si="4">IF((I70*0.187*10^-3+J70*0.86*10^-3)&gt;0,I70*0.187*10^-3+J70*0.86*10^-3," ")</f>
        <v xml:space="preserve"> </v>
      </c>
      <c r="L70" s="774" t="str">
        <f t="shared" ref="L70:L133" si="5">IFERROR(K70*10^6/F70," ")</f>
        <v xml:space="preserve"> </v>
      </c>
    </row>
    <row r="71" spans="1:12" x14ac:dyDescent="0.25">
      <c r="A71" s="775"/>
      <c r="B71" s="775"/>
      <c r="C71" s="775"/>
      <c r="D71" s="754"/>
      <c r="E71" s="771" t="str">
        <f t="shared" si="3"/>
        <v xml:space="preserve"> </v>
      </c>
      <c r="F71" s="777"/>
      <c r="G71" s="777"/>
      <c r="H71" s="757"/>
      <c r="I71" s="777"/>
      <c r="J71" s="777"/>
      <c r="K71" s="773" t="str">
        <f t="shared" si="4"/>
        <v xml:space="preserve"> </v>
      </c>
      <c r="L71" s="774" t="str">
        <f t="shared" si="5"/>
        <v xml:space="preserve"> </v>
      </c>
    </row>
    <row r="72" spans="1:12" x14ac:dyDescent="0.25">
      <c r="A72" s="775"/>
      <c r="B72" s="775"/>
      <c r="C72" s="775"/>
      <c r="D72" s="754"/>
      <c r="E72" s="771" t="str">
        <f t="shared" si="3"/>
        <v xml:space="preserve"> </v>
      </c>
      <c r="F72" s="777"/>
      <c r="G72" s="777"/>
      <c r="H72" s="757"/>
      <c r="I72" s="777"/>
      <c r="J72" s="777"/>
      <c r="K72" s="773" t="str">
        <f t="shared" si="4"/>
        <v xml:space="preserve"> </v>
      </c>
      <c r="L72" s="774" t="str">
        <f t="shared" si="5"/>
        <v xml:space="preserve"> </v>
      </c>
    </row>
    <row r="73" spans="1:12" x14ac:dyDescent="0.25">
      <c r="A73" s="775"/>
      <c r="B73" s="775"/>
      <c r="C73" s="775"/>
      <c r="D73" s="754"/>
      <c r="E73" s="771" t="str">
        <f t="shared" si="3"/>
        <v xml:space="preserve"> </v>
      </c>
      <c r="F73" s="777"/>
      <c r="G73" s="777"/>
      <c r="H73" s="757"/>
      <c r="I73" s="777"/>
      <c r="J73" s="777"/>
      <c r="K73" s="773" t="str">
        <f t="shared" si="4"/>
        <v xml:space="preserve"> </v>
      </c>
      <c r="L73" s="774" t="str">
        <f t="shared" si="5"/>
        <v xml:space="preserve"> </v>
      </c>
    </row>
    <row r="74" spans="1:12" x14ac:dyDescent="0.25">
      <c r="A74" s="775"/>
      <c r="B74" s="775"/>
      <c r="C74" s="775"/>
      <c r="D74" s="754"/>
      <c r="E74" s="771" t="str">
        <f t="shared" si="3"/>
        <v xml:space="preserve"> </v>
      </c>
      <c r="F74" s="777"/>
      <c r="G74" s="777"/>
      <c r="H74" s="757"/>
      <c r="I74" s="777"/>
      <c r="J74" s="777"/>
      <c r="K74" s="773" t="str">
        <f t="shared" si="4"/>
        <v xml:space="preserve"> </v>
      </c>
      <c r="L74" s="774" t="str">
        <f t="shared" si="5"/>
        <v xml:space="preserve"> </v>
      </c>
    </row>
    <row r="75" spans="1:12" x14ac:dyDescent="0.25">
      <c r="A75" s="775"/>
      <c r="B75" s="775"/>
      <c r="C75" s="775"/>
      <c r="D75" s="754"/>
      <c r="E75" s="771" t="str">
        <f t="shared" si="3"/>
        <v xml:space="preserve"> </v>
      </c>
      <c r="F75" s="777"/>
      <c r="G75" s="777"/>
      <c r="H75" s="757"/>
      <c r="I75" s="777"/>
      <c r="J75" s="777"/>
      <c r="K75" s="773" t="str">
        <f t="shared" si="4"/>
        <v xml:space="preserve"> </v>
      </c>
      <c r="L75" s="774" t="str">
        <f t="shared" si="5"/>
        <v xml:space="preserve"> </v>
      </c>
    </row>
    <row r="76" spans="1:12" x14ac:dyDescent="0.25">
      <c r="A76" s="775"/>
      <c r="B76" s="775"/>
      <c r="C76" s="775"/>
      <c r="D76" s="754"/>
      <c r="E76" s="771" t="str">
        <f t="shared" si="3"/>
        <v xml:space="preserve"> </v>
      </c>
      <c r="F76" s="777"/>
      <c r="G76" s="777"/>
      <c r="H76" s="757"/>
      <c r="I76" s="777"/>
      <c r="J76" s="777"/>
      <c r="K76" s="773" t="str">
        <f t="shared" si="4"/>
        <v xml:space="preserve"> </v>
      </c>
      <c r="L76" s="774" t="str">
        <f t="shared" si="5"/>
        <v xml:space="preserve"> </v>
      </c>
    </row>
    <row r="77" spans="1:12" x14ac:dyDescent="0.25">
      <c r="A77" s="775"/>
      <c r="B77" s="775"/>
      <c r="C77" s="775"/>
      <c r="D77" s="754"/>
      <c r="E77" s="771" t="str">
        <f t="shared" si="3"/>
        <v xml:space="preserve"> </v>
      </c>
      <c r="F77" s="777"/>
      <c r="G77" s="777"/>
      <c r="H77" s="757"/>
      <c r="I77" s="777"/>
      <c r="J77" s="777"/>
      <c r="K77" s="773" t="str">
        <f t="shared" si="4"/>
        <v xml:space="preserve"> </v>
      </c>
      <c r="L77" s="774" t="str">
        <f t="shared" si="5"/>
        <v xml:space="preserve"> </v>
      </c>
    </row>
    <row r="78" spans="1:12" x14ac:dyDescent="0.25">
      <c r="A78" s="775"/>
      <c r="B78" s="775"/>
      <c r="C78" s="775"/>
      <c r="D78" s="754"/>
      <c r="E78" s="771" t="str">
        <f t="shared" si="3"/>
        <v xml:space="preserve"> </v>
      </c>
      <c r="F78" s="777"/>
      <c r="G78" s="777"/>
      <c r="H78" s="757"/>
      <c r="I78" s="777"/>
      <c r="J78" s="777"/>
      <c r="K78" s="773" t="str">
        <f t="shared" si="4"/>
        <v xml:space="preserve"> </v>
      </c>
      <c r="L78" s="774" t="str">
        <f t="shared" si="5"/>
        <v xml:space="preserve"> </v>
      </c>
    </row>
    <row r="79" spans="1:12" x14ac:dyDescent="0.25">
      <c r="A79" s="775"/>
      <c r="B79" s="775"/>
      <c r="C79" s="775"/>
      <c r="D79" s="754"/>
      <c r="E79" s="771" t="str">
        <f t="shared" si="3"/>
        <v xml:space="preserve"> </v>
      </c>
      <c r="F79" s="777"/>
      <c r="G79" s="777"/>
      <c r="H79" s="757"/>
      <c r="I79" s="777"/>
      <c r="J79" s="777"/>
      <c r="K79" s="773" t="str">
        <f t="shared" si="4"/>
        <v xml:space="preserve"> </v>
      </c>
      <c r="L79" s="774" t="str">
        <f t="shared" si="5"/>
        <v xml:space="preserve"> </v>
      </c>
    </row>
    <row r="80" spans="1:12" x14ac:dyDescent="0.25">
      <c r="A80" s="775"/>
      <c r="B80" s="775"/>
      <c r="C80" s="775"/>
      <c r="D80" s="754"/>
      <c r="E80" s="771" t="str">
        <f t="shared" si="3"/>
        <v xml:space="preserve"> </v>
      </c>
      <c r="F80" s="777"/>
      <c r="G80" s="777"/>
      <c r="H80" s="757"/>
      <c r="I80" s="777"/>
      <c r="J80" s="777"/>
      <c r="K80" s="773" t="str">
        <f t="shared" si="4"/>
        <v xml:space="preserve"> </v>
      </c>
      <c r="L80" s="774" t="str">
        <f t="shared" si="5"/>
        <v xml:space="preserve"> </v>
      </c>
    </row>
    <row r="81" spans="1:12" x14ac:dyDescent="0.25">
      <c r="A81" s="775"/>
      <c r="B81" s="775"/>
      <c r="C81" s="775"/>
      <c r="D81" s="754"/>
      <c r="E81" s="771" t="str">
        <f t="shared" si="3"/>
        <v xml:space="preserve"> </v>
      </c>
      <c r="F81" s="777"/>
      <c r="G81" s="777"/>
      <c r="H81" s="757"/>
      <c r="I81" s="777"/>
      <c r="J81" s="777"/>
      <c r="K81" s="773" t="str">
        <f t="shared" si="4"/>
        <v xml:space="preserve"> </v>
      </c>
      <c r="L81" s="774" t="str">
        <f t="shared" si="5"/>
        <v xml:space="preserve"> </v>
      </c>
    </row>
    <row r="82" spans="1:12" x14ac:dyDescent="0.25">
      <c r="A82" s="775"/>
      <c r="B82" s="775"/>
      <c r="C82" s="775"/>
      <c r="D82" s="754"/>
      <c r="E82" s="771" t="str">
        <f t="shared" si="3"/>
        <v xml:space="preserve"> </v>
      </c>
      <c r="F82" s="777"/>
      <c r="G82" s="777"/>
      <c r="H82" s="757"/>
      <c r="I82" s="777"/>
      <c r="J82" s="777"/>
      <c r="K82" s="773" t="str">
        <f t="shared" si="4"/>
        <v xml:space="preserve"> </v>
      </c>
      <c r="L82" s="774" t="str">
        <f t="shared" si="5"/>
        <v xml:space="preserve"> </v>
      </c>
    </row>
    <row r="83" spans="1:12" x14ac:dyDescent="0.25">
      <c r="A83" s="775"/>
      <c r="B83" s="775"/>
      <c r="C83" s="775"/>
      <c r="D83" s="754"/>
      <c r="E83" s="771" t="str">
        <f t="shared" si="3"/>
        <v xml:space="preserve"> </v>
      </c>
      <c r="F83" s="777"/>
      <c r="G83" s="777"/>
      <c r="H83" s="757"/>
      <c r="I83" s="777"/>
      <c r="J83" s="777"/>
      <c r="K83" s="773" t="str">
        <f t="shared" si="4"/>
        <v xml:space="preserve"> </v>
      </c>
      <c r="L83" s="774" t="str">
        <f t="shared" si="5"/>
        <v xml:space="preserve"> </v>
      </c>
    </row>
    <row r="84" spans="1:12" x14ac:dyDescent="0.25">
      <c r="A84" s="775"/>
      <c r="B84" s="775"/>
      <c r="C84" s="775"/>
      <c r="D84" s="754"/>
      <c r="E84" s="771" t="str">
        <f t="shared" si="3"/>
        <v xml:space="preserve"> </v>
      </c>
      <c r="F84" s="777"/>
      <c r="G84" s="777"/>
      <c r="H84" s="757"/>
      <c r="I84" s="777"/>
      <c r="J84" s="777"/>
      <c r="K84" s="773" t="str">
        <f t="shared" si="4"/>
        <v xml:space="preserve"> </v>
      </c>
      <c r="L84" s="774" t="str">
        <f t="shared" si="5"/>
        <v xml:space="preserve"> </v>
      </c>
    </row>
    <row r="85" spans="1:12" x14ac:dyDescent="0.25">
      <c r="A85" s="775"/>
      <c r="B85" s="775"/>
      <c r="C85" s="775"/>
      <c r="D85" s="754"/>
      <c r="E85" s="771" t="str">
        <f t="shared" si="3"/>
        <v xml:space="preserve"> </v>
      </c>
      <c r="F85" s="777"/>
      <c r="G85" s="777"/>
      <c r="H85" s="757"/>
      <c r="I85" s="777"/>
      <c r="J85" s="777"/>
      <c r="K85" s="773" t="str">
        <f t="shared" si="4"/>
        <v xml:space="preserve"> </v>
      </c>
      <c r="L85" s="774" t="str">
        <f t="shared" si="5"/>
        <v xml:space="preserve"> </v>
      </c>
    </row>
    <row r="86" spans="1:12" x14ac:dyDescent="0.25">
      <c r="A86" s="775"/>
      <c r="B86" s="775"/>
      <c r="C86" s="775"/>
      <c r="D86" s="754"/>
      <c r="E86" s="771" t="str">
        <f t="shared" si="3"/>
        <v xml:space="preserve"> </v>
      </c>
      <c r="F86" s="777"/>
      <c r="G86" s="777"/>
      <c r="H86" s="757"/>
      <c r="I86" s="777"/>
      <c r="J86" s="777"/>
      <c r="K86" s="773" t="str">
        <f t="shared" si="4"/>
        <v xml:space="preserve"> </v>
      </c>
      <c r="L86" s="774" t="str">
        <f t="shared" si="5"/>
        <v xml:space="preserve"> </v>
      </c>
    </row>
    <row r="87" spans="1:12" x14ac:dyDescent="0.25">
      <c r="A87" s="775"/>
      <c r="B87" s="775"/>
      <c r="C87" s="775"/>
      <c r="D87" s="754"/>
      <c r="E87" s="771" t="str">
        <f t="shared" si="3"/>
        <v xml:space="preserve"> </v>
      </c>
      <c r="F87" s="777"/>
      <c r="G87" s="777"/>
      <c r="H87" s="757"/>
      <c r="I87" s="777"/>
      <c r="J87" s="777"/>
      <c r="K87" s="773" t="str">
        <f t="shared" si="4"/>
        <v xml:space="preserve"> </v>
      </c>
      <c r="L87" s="774" t="str">
        <f t="shared" si="5"/>
        <v xml:space="preserve"> </v>
      </c>
    </row>
    <row r="88" spans="1:12" x14ac:dyDescent="0.25">
      <c r="A88" s="775"/>
      <c r="B88" s="775"/>
      <c r="C88" s="775"/>
      <c r="D88" s="754"/>
      <c r="E88" s="771" t="str">
        <f t="shared" si="3"/>
        <v xml:space="preserve"> </v>
      </c>
      <c r="F88" s="777"/>
      <c r="G88" s="777"/>
      <c r="H88" s="757"/>
      <c r="I88" s="777"/>
      <c r="J88" s="777"/>
      <c r="K88" s="773" t="str">
        <f t="shared" si="4"/>
        <v xml:space="preserve"> </v>
      </c>
      <c r="L88" s="774" t="str">
        <f t="shared" si="5"/>
        <v xml:space="preserve"> </v>
      </c>
    </row>
    <row r="89" spans="1:12" x14ac:dyDescent="0.25">
      <c r="A89" s="775"/>
      <c r="B89" s="775"/>
      <c r="C89" s="775"/>
      <c r="D89" s="754"/>
      <c r="E89" s="771" t="str">
        <f t="shared" si="3"/>
        <v xml:space="preserve"> </v>
      </c>
      <c r="F89" s="777"/>
      <c r="G89" s="777"/>
      <c r="H89" s="757"/>
      <c r="I89" s="777"/>
      <c r="J89" s="777"/>
      <c r="K89" s="773" t="str">
        <f t="shared" si="4"/>
        <v xml:space="preserve"> </v>
      </c>
      <c r="L89" s="774" t="str">
        <f t="shared" si="5"/>
        <v xml:space="preserve"> </v>
      </c>
    </row>
    <row r="90" spans="1:12" x14ac:dyDescent="0.25">
      <c r="A90" s="775"/>
      <c r="B90" s="775"/>
      <c r="C90" s="775"/>
      <c r="D90" s="754"/>
      <c r="E90" s="771" t="str">
        <f t="shared" si="3"/>
        <v xml:space="preserve"> </v>
      </c>
      <c r="F90" s="777"/>
      <c r="G90" s="777"/>
      <c r="H90" s="757"/>
      <c r="I90" s="777"/>
      <c r="J90" s="777"/>
      <c r="K90" s="773" t="str">
        <f t="shared" si="4"/>
        <v xml:space="preserve"> </v>
      </c>
      <c r="L90" s="774" t="str">
        <f t="shared" si="5"/>
        <v xml:space="preserve"> </v>
      </c>
    </row>
    <row r="91" spans="1:12" x14ac:dyDescent="0.25">
      <c r="A91" s="775"/>
      <c r="B91" s="775"/>
      <c r="C91" s="775"/>
      <c r="D91" s="754"/>
      <c r="E91" s="771" t="str">
        <f t="shared" si="3"/>
        <v xml:space="preserve"> </v>
      </c>
      <c r="F91" s="777"/>
      <c r="G91" s="777"/>
      <c r="H91" s="757"/>
      <c r="I91" s="777"/>
      <c r="J91" s="777"/>
      <c r="K91" s="773" t="str">
        <f t="shared" si="4"/>
        <v xml:space="preserve"> </v>
      </c>
      <c r="L91" s="774" t="str">
        <f t="shared" si="5"/>
        <v xml:space="preserve"> </v>
      </c>
    </row>
    <row r="92" spans="1:12" x14ac:dyDescent="0.25">
      <c r="A92" s="775"/>
      <c r="B92" s="775"/>
      <c r="C92" s="775"/>
      <c r="D92" s="754"/>
      <c r="E92" s="771" t="str">
        <f t="shared" si="3"/>
        <v xml:space="preserve"> </v>
      </c>
      <c r="F92" s="777"/>
      <c r="G92" s="777"/>
      <c r="H92" s="757"/>
      <c r="I92" s="777"/>
      <c r="J92" s="777"/>
      <c r="K92" s="773" t="str">
        <f t="shared" si="4"/>
        <v xml:space="preserve"> </v>
      </c>
      <c r="L92" s="774" t="str">
        <f t="shared" si="5"/>
        <v xml:space="preserve"> </v>
      </c>
    </row>
    <row r="93" spans="1:12" x14ac:dyDescent="0.25">
      <c r="A93" s="775"/>
      <c r="B93" s="775"/>
      <c r="C93" s="775"/>
      <c r="D93" s="754"/>
      <c r="E93" s="771" t="str">
        <f t="shared" si="3"/>
        <v xml:space="preserve"> </v>
      </c>
      <c r="F93" s="777"/>
      <c r="G93" s="777"/>
      <c r="H93" s="757"/>
      <c r="I93" s="777"/>
      <c r="J93" s="777"/>
      <c r="K93" s="773" t="str">
        <f t="shared" si="4"/>
        <v xml:space="preserve"> </v>
      </c>
      <c r="L93" s="774" t="str">
        <f t="shared" si="5"/>
        <v xml:space="preserve"> </v>
      </c>
    </row>
    <row r="94" spans="1:12" x14ac:dyDescent="0.25">
      <c r="A94" s="775"/>
      <c r="B94" s="775"/>
      <c r="C94" s="775"/>
      <c r="D94" s="754"/>
      <c r="E94" s="771" t="str">
        <f t="shared" si="3"/>
        <v xml:space="preserve"> </v>
      </c>
      <c r="F94" s="777"/>
      <c r="G94" s="777"/>
      <c r="H94" s="757"/>
      <c r="I94" s="777"/>
      <c r="J94" s="777"/>
      <c r="K94" s="773" t="str">
        <f t="shared" si="4"/>
        <v xml:space="preserve"> </v>
      </c>
      <c r="L94" s="774" t="str">
        <f t="shared" si="5"/>
        <v xml:space="preserve"> </v>
      </c>
    </row>
    <row r="95" spans="1:12" x14ac:dyDescent="0.25">
      <c r="A95" s="775"/>
      <c r="B95" s="775"/>
      <c r="C95" s="775"/>
      <c r="D95" s="754"/>
      <c r="E95" s="771" t="str">
        <f t="shared" si="3"/>
        <v xml:space="preserve"> </v>
      </c>
      <c r="F95" s="777"/>
      <c r="G95" s="777"/>
      <c r="H95" s="757"/>
      <c r="I95" s="777"/>
      <c r="J95" s="777"/>
      <c r="K95" s="773" t="str">
        <f t="shared" si="4"/>
        <v xml:space="preserve"> </v>
      </c>
      <c r="L95" s="774" t="str">
        <f t="shared" si="5"/>
        <v xml:space="preserve"> </v>
      </c>
    </row>
    <row r="96" spans="1:12" x14ac:dyDescent="0.25">
      <c r="A96" s="775"/>
      <c r="B96" s="775"/>
      <c r="C96" s="775"/>
      <c r="D96" s="754"/>
      <c r="E96" s="771" t="str">
        <f t="shared" si="3"/>
        <v xml:space="preserve"> </v>
      </c>
      <c r="F96" s="777"/>
      <c r="G96" s="777"/>
      <c r="H96" s="757"/>
      <c r="I96" s="777"/>
      <c r="J96" s="777"/>
      <c r="K96" s="773" t="str">
        <f t="shared" si="4"/>
        <v xml:space="preserve"> </v>
      </c>
      <c r="L96" s="774" t="str">
        <f t="shared" si="5"/>
        <v xml:space="preserve"> </v>
      </c>
    </row>
    <row r="97" spans="1:12" x14ac:dyDescent="0.25">
      <c r="A97" s="775"/>
      <c r="B97" s="775"/>
      <c r="C97" s="775"/>
      <c r="D97" s="754"/>
      <c r="E97" s="771" t="str">
        <f t="shared" si="3"/>
        <v xml:space="preserve"> </v>
      </c>
      <c r="F97" s="777"/>
      <c r="G97" s="777"/>
      <c r="H97" s="757"/>
      <c r="I97" s="777"/>
      <c r="J97" s="777"/>
      <c r="K97" s="773" t="str">
        <f t="shared" si="4"/>
        <v xml:space="preserve"> </v>
      </c>
      <c r="L97" s="774" t="str">
        <f t="shared" si="5"/>
        <v xml:space="preserve"> </v>
      </c>
    </row>
    <row r="98" spans="1:12" x14ac:dyDescent="0.25">
      <c r="A98" s="775"/>
      <c r="B98" s="775"/>
      <c r="C98" s="775"/>
      <c r="D98" s="754"/>
      <c r="E98" s="771" t="str">
        <f t="shared" si="3"/>
        <v xml:space="preserve"> </v>
      </c>
      <c r="F98" s="777"/>
      <c r="G98" s="777"/>
      <c r="H98" s="757"/>
      <c r="I98" s="777"/>
      <c r="J98" s="777"/>
      <c r="K98" s="773" t="str">
        <f t="shared" si="4"/>
        <v xml:space="preserve"> </v>
      </c>
      <c r="L98" s="774" t="str">
        <f t="shared" si="5"/>
        <v xml:space="preserve"> </v>
      </c>
    </row>
    <row r="99" spans="1:12" x14ac:dyDescent="0.25">
      <c r="A99" s="775"/>
      <c r="B99" s="775"/>
      <c r="C99" s="775"/>
      <c r="D99" s="754"/>
      <c r="E99" s="771" t="str">
        <f t="shared" si="3"/>
        <v xml:space="preserve"> </v>
      </c>
      <c r="F99" s="777"/>
      <c r="G99" s="777"/>
      <c r="H99" s="757"/>
      <c r="I99" s="777"/>
      <c r="J99" s="777"/>
      <c r="K99" s="773" t="str">
        <f t="shared" si="4"/>
        <v xml:space="preserve"> </v>
      </c>
      <c r="L99" s="774" t="str">
        <f t="shared" si="5"/>
        <v xml:space="preserve"> </v>
      </c>
    </row>
    <row r="100" spans="1:12" x14ac:dyDescent="0.25">
      <c r="A100" s="775"/>
      <c r="B100" s="775"/>
      <c r="C100" s="775"/>
      <c r="D100" s="754"/>
      <c r="E100" s="771" t="str">
        <f t="shared" si="3"/>
        <v xml:space="preserve"> </v>
      </c>
      <c r="F100" s="777"/>
      <c r="G100" s="777"/>
      <c r="H100" s="757"/>
      <c r="I100" s="777"/>
      <c r="J100" s="777"/>
      <c r="K100" s="773" t="str">
        <f t="shared" si="4"/>
        <v xml:space="preserve"> </v>
      </c>
      <c r="L100" s="774" t="str">
        <f t="shared" si="5"/>
        <v xml:space="preserve"> </v>
      </c>
    </row>
    <row r="101" spans="1:12" x14ac:dyDescent="0.25">
      <c r="A101" s="775"/>
      <c r="B101" s="775"/>
      <c r="C101" s="775"/>
      <c r="D101" s="754"/>
      <c r="E101" s="771" t="str">
        <f t="shared" si="3"/>
        <v xml:space="preserve"> </v>
      </c>
      <c r="F101" s="777"/>
      <c r="G101" s="777"/>
      <c r="H101" s="757"/>
      <c r="I101" s="777"/>
      <c r="J101" s="777"/>
      <c r="K101" s="773" t="str">
        <f t="shared" si="4"/>
        <v xml:space="preserve"> </v>
      </c>
      <c r="L101" s="774" t="str">
        <f t="shared" si="5"/>
        <v xml:space="preserve"> </v>
      </c>
    </row>
    <row r="102" spans="1:12" x14ac:dyDescent="0.25">
      <c r="A102" s="775"/>
      <c r="B102" s="775"/>
      <c r="C102" s="775"/>
      <c r="D102" s="754"/>
      <c r="E102" s="771" t="str">
        <f t="shared" si="3"/>
        <v xml:space="preserve"> </v>
      </c>
      <c r="F102" s="777"/>
      <c r="G102" s="777"/>
      <c r="H102" s="757"/>
      <c r="I102" s="777"/>
      <c r="J102" s="777"/>
      <c r="K102" s="773" t="str">
        <f t="shared" si="4"/>
        <v xml:space="preserve"> </v>
      </c>
      <c r="L102" s="774" t="str">
        <f t="shared" si="5"/>
        <v xml:space="preserve"> </v>
      </c>
    </row>
    <row r="103" spans="1:12" x14ac:dyDescent="0.25">
      <c r="A103" s="775"/>
      <c r="B103" s="775"/>
      <c r="C103" s="775"/>
      <c r="D103" s="754"/>
      <c r="E103" s="771" t="str">
        <f t="shared" si="3"/>
        <v xml:space="preserve"> </v>
      </c>
      <c r="F103" s="777"/>
      <c r="G103" s="777"/>
      <c r="H103" s="757"/>
      <c r="I103" s="777"/>
      <c r="J103" s="777"/>
      <c r="K103" s="773" t="str">
        <f t="shared" si="4"/>
        <v xml:space="preserve"> </v>
      </c>
      <c r="L103" s="774" t="str">
        <f t="shared" si="5"/>
        <v xml:space="preserve"> </v>
      </c>
    </row>
    <row r="104" spans="1:12" x14ac:dyDescent="0.25">
      <c r="A104" s="775"/>
      <c r="B104" s="775"/>
      <c r="C104" s="775"/>
      <c r="D104" s="754"/>
      <c r="E104" s="771" t="str">
        <f t="shared" si="3"/>
        <v xml:space="preserve"> </v>
      </c>
      <c r="F104" s="777"/>
      <c r="G104" s="777"/>
      <c r="H104" s="757"/>
      <c r="I104" s="777"/>
      <c r="J104" s="777"/>
      <c r="K104" s="773" t="str">
        <f t="shared" si="4"/>
        <v xml:space="preserve"> </v>
      </c>
      <c r="L104" s="774" t="str">
        <f t="shared" si="5"/>
        <v xml:space="preserve"> </v>
      </c>
    </row>
    <row r="105" spans="1:12" x14ac:dyDescent="0.25">
      <c r="A105" s="775"/>
      <c r="B105" s="775"/>
      <c r="C105" s="775"/>
      <c r="D105" s="754"/>
      <c r="E105" s="771" t="str">
        <f t="shared" si="3"/>
        <v xml:space="preserve"> </v>
      </c>
      <c r="F105" s="777"/>
      <c r="G105" s="777"/>
      <c r="H105" s="757"/>
      <c r="I105" s="777"/>
      <c r="J105" s="777"/>
      <c r="K105" s="773" t="str">
        <f t="shared" si="4"/>
        <v xml:space="preserve"> </v>
      </c>
      <c r="L105" s="774" t="str">
        <f t="shared" si="5"/>
        <v xml:space="preserve"> </v>
      </c>
    </row>
    <row r="106" spans="1:12" x14ac:dyDescent="0.25">
      <c r="A106" s="775"/>
      <c r="B106" s="775"/>
      <c r="C106" s="775"/>
      <c r="D106" s="754"/>
      <c r="E106" s="771" t="str">
        <f t="shared" si="3"/>
        <v xml:space="preserve"> </v>
      </c>
      <c r="F106" s="777"/>
      <c r="G106" s="777"/>
      <c r="H106" s="757"/>
      <c r="I106" s="777"/>
      <c r="J106" s="777"/>
      <c r="K106" s="773" t="str">
        <f t="shared" si="4"/>
        <v xml:space="preserve"> </v>
      </c>
      <c r="L106" s="774" t="str">
        <f t="shared" si="5"/>
        <v xml:space="preserve"> </v>
      </c>
    </row>
    <row r="107" spans="1:12" x14ac:dyDescent="0.25">
      <c r="A107" s="775"/>
      <c r="B107" s="775"/>
      <c r="C107" s="775"/>
      <c r="D107" s="754"/>
      <c r="E107" s="771" t="str">
        <f t="shared" si="3"/>
        <v xml:space="preserve"> </v>
      </c>
      <c r="F107" s="777"/>
      <c r="G107" s="777"/>
      <c r="H107" s="757"/>
      <c r="I107" s="777"/>
      <c r="J107" s="777"/>
      <c r="K107" s="773" t="str">
        <f t="shared" si="4"/>
        <v xml:space="preserve"> </v>
      </c>
      <c r="L107" s="774" t="str">
        <f t="shared" si="5"/>
        <v xml:space="preserve"> </v>
      </c>
    </row>
    <row r="108" spans="1:12" x14ac:dyDescent="0.25">
      <c r="A108" s="775"/>
      <c r="B108" s="775"/>
      <c r="C108" s="775"/>
      <c r="D108" s="754"/>
      <c r="E108" s="771" t="str">
        <f t="shared" si="3"/>
        <v xml:space="preserve"> </v>
      </c>
      <c r="F108" s="777"/>
      <c r="G108" s="777"/>
      <c r="H108" s="757"/>
      <c r="I108" s="777"/>
      <c r="J108" s="777"/>
      <c r="K108" s="773" t="str">
        <f t="shared" si="4"/>
        <v xml:space="preserve"> </v>
      </c>
      <c r="L108" s="774" t="str">
        <f t="shared" si="5"/>
        <v xml:space="preserve"> </v>
      </c>
    </row>
    <row r="109" spans="1:12" x14ac:dyDescent="0.25">
      <c r="A109" s="775"/>
      <c r="B109" s="775"/>
      <c r="C109" s="775"/>
      <c r="D109" s="754"/>
      <c r="E109" s="771" t="str">
        <f t="shared" si="3"/>
        <v xml:space="preserve"> </v>
      </c>
      <c r="F109" s="777"/>
      <c r="G109" s="777"/>
      <c r="H109" s="757"/>
      <c r="I109" s="777"/>
      <c r="J109" s="777"/>
      <c r="K109" s="773" t="str">
        <f t="shared" si="4"/>
        <v xml:space="preserve"> </v>
      </c>
      <c r="L109" s="774" t="str">
        <f t="shared" si="5"/>
        <v xml:space="preserve"> </v>
      </c>
    </row>
    <row r="110" spans="1:12" x14ac:dyDescent="0.25">
      <c r="A110" s="775"/>
      <c r="B110" s="775"/>
      <c r="C110" s="775"/>
      <c r="D110" s="754"/>
      <c r="E110" s="771" t="str">
        <f t="shared" si="3"/>
        <v xml:space="preserve"> </v>
      </c>
      <c r="F110" s="777"/>
      <c r="G110" s="777"/>
      <c r="H110" s="757"/>
      <c r="I110" s="777"/>
      <c r="J110" s="777"/>
      <c r="K110" s="773" t="str">
        <f t="shared" si="4"/>
        <v xml:space="preserve"> </v>
      </c>
      <c r="L110" s="774" t="str">
        <f t="shared" si="5"/>
        <v xml:space="preserve"> </v>
      </c>
    </row>
    <row r="111" spans="1:12" x14ac:dyDescent="0.25">
      <c r="A111" s="775"/>
      <c r="B111" s="775"/>
      <c r="C111" s="775"/>
      <c r="D111" s="754"/>
      <c r="E111" s="771" t="str">
        <f t="shared" si="3"/>
        <v xml:space="preserve"> </v>
      </c>
      <c r="F111" s="777"/>
      <c r="G111" s="777"/>
      <c r="H111" s="757"/>
      <c r="I111" s="777"/>
      <c r="J111" s="777"/>
      <c r="K111" s="773" t="str">
        <f t="shared" si="4"/>
        <v xml:space="preserve"> </v>
      </c>
      <c r="L111" s="774" t="str">
        <f t="shared" si="5"/>
        <v xml:space="preserve"> </v>
      </c>
    </row>
    <row r="112" spans="1:12" x14ac:dyDescent="0.25">
      <c r="A112" s="775"/>
      <c r="B112" s="775"/>
      <c r="C112" s="775"/>
      <c r="D112" s="754"/>
      <c r="E112" s="771" t="str">
        <f t="shared" si="3"/>
        <v xml:space="preserve"> </v>
      </c>
      <c r="F112" s="777"/>
      <c r="G112" s="777"/>
      <c r="H112" s="757"/>
      <c r="I112" s="777"/>
      <c r="J112" s="777"/>
      <c r="K112" s="773" t="str">
        <f t="shared" si="4"/>
        <v xml:space="preserve"> </v>
      </c>
      <c r="L112" s="774" t="str">
        <f t="shared" si="5"/>
        <v xml:space="preserve"> </v>
      </c>
    </row>
    <row r="113" spans="1:12" x14ac:dyDescent="0.25">
      <c r="A113" s="775"/>
      <c r="B113" s="775"/>
      <c r="C113" s="775"/>
      <c r="D113" s="754"/>
      <c r="E113" s="771" t="str">
        <f t="shared" si="3"/>
        <v xml:space="preserve"> </v>
      </c>
      <c r="F113" s="777"/>
      <c r="G113" s="777"/>
      <c r="H113" s="757"/>
      <c r="I113" s="777"/>
      <c r="J113" s="777"/>
      <c r="K113" s="773" t="str">
        <f t="shared" si="4"/>
        <v xml:space="preserve"> </v>
      </c>
      <c r="L113" s="774" t="str">
        <f t="shared" si="5"/>
        <v xml:space="preserve"> </v>
      </c>
    </row>
    <row r="114" spans="1:12" x14ac:dyDescent="0.25">
      <c r="A114" s="775"/>
      <c r="B114" s="775"/>
      <c r="C114" s="775"/>
      <c r="D114" s="754"/>
      <c r="E114" s="771" t="str">
        <f t="shared" si="3"/>
        <v xml:space="preserve"> </v>
      </c>
      <c r="F114" s="777"/>
      <c r="G114" s="777"/>
      <c r="H114" s="757"/>
      <c r="I114" s="777"/>
      <c r="J114" s="777"/>
      <c r="K114" s="773" t="str">
        <f t="shared" si="4"/>
        <v xml:space="preserve"> </v>
      </c>
      <c r="L114" s="774" t="str">
        <f t="shared" si="5"/>
        <v xml:space="preserve"> </v>
      </c>
    </row>
    <row r="115" spans="1:12" x14ac:dyDescent="0.25">
      <c r="A115" s="775"/>
      <c r="B115" s="775"/>
      <c r="C115" s="775"/>
      <c r="D115" s="754"/>
      <c r="E115" s="771" t="str">
        <f t="shared" si="3"/>
        <v xml:space="preserve"> </v>
      </c>
      <c r="F115" s="777"/>
      <c r="G115" s="777"/>
      <c r="H115" s="757"/>
      <c r="I115" s="777"/>
      <c r="J115" s="777"/>
      <c r="K115" s="773" t="str">
        <f t="shared" si="4"/>
        <v xml:space="preserve"> </v>
      </c>
      <c r="L115" s="774" t="str">
        <f t="shared" si="5"/>
        <v xml:space="preserve"> </v>
      </c>
    </row>
    <row r="116" spans="1:12" x14ac:dyDescent="0.25">
      <c r="A116" s="775"/>
      <c r="B116" s="775"/>
      <c r="C116" s="775"/>
      <c r="D116" s="754"/>
      <c r="E116" s="771" t="str">
        <f t="shared" si="3"/>
        <v xml:space="preserve"> </v>
      </c>
      <c r="F116" s="777"/>
      <c r="G116" s="777"/>
      <c r="H116" s="757"/>
      <c r="I116" s="777"/>
      <c r="J116" s="777"/>
      <c r="K116" s="773" t="str">
        <f t="shared" si="4"/>
        <v xml:space="preserve"> </v>
      </c>
      <c r="L116" s="774" t="str">
        <f t="shared" si="5"/>
        <v xml:space="preserve"> </v>
      </c>
    </row>
    <row r="117" spans="1:12" x14ac:dyDescent="0.25">
      <c r="A117" s="775"/>
      <c r="B117" s="775"/>
      <c r="C117" s="775"/>
      <c r="D117" s="754"/>
      <c r="E117" s="771" t="str">
        <f t="shared" si="3"/>
        <v xml:space="preserve"> </v>
      </c>
      <c r="F117" s="777"/>
      <c r="G117" s="777"/>
      <c r="H117" s="757"/>
      <c r="I117" s="777"/>
      <c r="J117" s="777"/>
      <c r="K117" s="773" t="str">
        <f t="shared" si="4"/>
        <v xml:space="preserve"> </v>
      </c>
      <c r="L117" s="774" t="str">
        <f t="shared" si="5"/>
        <v xml:space="preserve"> </v>
      </c>
    </row>
    <row r="118" spans="1:12" x14ac:dyDescent="0.25">
      <c r="A118" s="775"/>
      <c r="B118" s="775"/>
      <c r="C118" s="775"/>
      <c r="D118" s="754"/>
      <c r="E118" s="771" t="str">
        <f t="shared" si="3"/>
        <v xml:space="preserve"> </v>
      </c>
      <c r="F118" s="777"/>
      <c r="G118" s="777"/>
      <c r="H118" s="757"/>
      <c r="I118" s="777"/>
      <c r="J118" s="777"/>
      <c r="K118" s="773" t="str">
        <f t="shared" si="4"/>
        <v xml:space="preserve"> </v>
      </c>
      <c r="L118" s="774" t="str">
        <f t="shared" si="5"/>
        <v xml:space="preserve"> </v>
      </c>
    </row>
    <row r="119" spans="1:12" x14ac:dyDescent="0.25">
      <c r="A119" s="775"/>
      <c r="B119" s="775"/>
      <c r="C119" s="775"/>
      <c r="D119" s="754"/>
      <c r="E119" s="771" t="str">
        <f t="shared" si="3"/>
        <v xml:space="preserve"> </v>
      </c>
      <c r="F119" s="777"/>
      <c r="G119" s="777"/>
      <c r="H119" s="757"/>
      <c r="I119" s="777"/>
      <c r="J119" s="777"/>
      <c r="K119" s="773" t="str">
        <f t="shared" si="4"/>
        <v xml:space="preserve"> </v>
      </c>
      <c r="L119" s="774" t="str">
        <f t="shared" si="5"/>
        <v xml:space="preserve"> </v>
      </c>
    </row>
    <row r="120" spans="1:12" x14ac:dyDescent="0.25">
      <c r="A120" s="775"/>
      <c r="B120" s="775"/>
      <c r="C120" s="775"/>
      <c r="D120" s="754"/>
      <c r="E120" s="771" t="str">
        <f t="shared" si="3"/>
        <v xml:space="preserve"> </v>
      </c>
      <c r="F120" s="777"/>
      <c r="G120" s="777"/>
      <c r="H120" s="757"/>
      <c r="I120" s="777"/>
      <c r="J120" s="777"/>
      <c r="K120" s="773" t="str">
        <f t="shared" si="4"/>
        <v xml:space="preserve"> </v>
      </c>
      <c r="L120" s="774" t="str">
        <f t="shared" si="5"/>
        <v xml:space="preserve"> </v>
      </c>
    </row>
    <row r="121" spans="1:12" x14ac:dyDescent="0.25">
      <c r="A121" s="775"/>
      <c r="B121" s="775"/>
      <c r="C121" s="775"/>
      <c r="D121" s="754"/>
      <c r="E121" s="771" t="str">
        <f t="shared" si="3"/>
        <v xml:space="preserve"> </v>
      </c>
      <c r="F121" s="777"/>
      <c r="G121" s="777"/>
      <c r="H121" s="757"/>
      <c r="I121" s="777"/>
      <c r="J121" s="777"/>
      <c r="K121" s="773" t="str">
        <f t="shared" si="4"/>
        <v xml:space="preserve"> </v>
      </c>
      <c r="L121" s="774" t="str">
        <f t="shared" si="5"/>
        <v xml:space="preserve"> </v>
      </c>
    </row>
    <row r="122" spans="1:12" x14ac:dyDescent="0.25">
      <c r="A122" s="775"/>
      <c r="B122" s="775"/>
      <c r="C122" s="775"/>
      <c r="D122" s="754"/>
      <c r="E122" s="771" t="str">
        <f t="shared" si="3"/>
        <v xml:space="preserve"> </v>
      </c>
      <c r="F122" s="777"/>
      <c r="G122" s="777"/>
      <c r="H122" s="757"/>
      <c r="I122" s="777"/>
      <c r="J122" s="777"/>
      <c r="K122" s="773" t="str">
        <f t="shared" si="4"/>
        <v xml:space="preserve"> </v>
      </c>
      <c r="L122" s="774" t="str">
        <f t="shared" si="5"/>
        <v xml:space="preserve"> </v>
      </c>
    </row>
    <row r="123" spans="1:12" x14ac:dyDescent="0.25">
      <c r="A123" s="775"/>
      <c r="B123" s="775"/>
      <c r="C123" s="775"/>
      <c r="D123" s="754"/>
      <c r="E123" s="771" t="str">
        <f t="shared" si="3"/>
        <v xml:space="preserve"> </v>
      </c>
      <c r="F123" s="777"/>
      <c r="G123" s="777"/>
      <c r="H123" s="757"/>
      <c r="I123" s="777"/>
      <c r="J123" s="777"/>
      <c r="K123" s="773" t="str">
        <f t="shared" si="4"/>
        <v xml:space="preserve"> </v>
      </c>
      <c r="L123" s="774" t="str">
        <f t="shared" si="5"/>
        <v xml:space="preserve"> </v>
      </c>
    </row>
    <row r="124" spans="1:12" x14ac:dyDescent="0.25">
      <c r="A124" s="775"/>
      <c r="B124" s="775"/>
      <c r="C124" s="775"/>
      <c r="D124" s="754"/>
      <c r="E124" s="771" t="str">
        <f t="shared" si="3"/>
        <v xml:space="preserve"> </v>
      </c>
      <c r="F124" s="777"/>
      <c r="G124" s="777"/>
      <c r="H124" s="757"/>
      <c r="I124" s="777"/>
      <c r="J124" s="777"/>
      <c r="K124" s="773" t="str">
        <f t="shared" si="4"/>
        <v xml:space="preserve"> </v>
      </c>
      <c r="L124" s="774" t="str">
        <f t="shared" si="5"/>
        <v xml:space="preserve"> </v>
      </c>
    </row>
    <row r="125" spans="1:12" x14ac:dyDescent="0.25">
      <c r="A125" s="775"/>
      <c r="B125" s="775"/>
      <c r="C125" s="775"/>
      <c r="D125" s="754"/>
      <c r="E125" s="771" t="str">
        <f t="shared" si="3"/>
        <v xml:space="preserve"> </v>
      </c>
      <c r="F125" s="777"/>
      <c r="G125" s="777"/>
      <c r="H125" s="757"/>
      <c r="I125" s="777"/>
      <c r="J125" s="777"/>
      <c r="K125" s="773" t="str">
        <f t="shared" si="4"/>
        <v xml:space="preserve"> </v>
      </c>
      <c r="L125" s="774" t="str">
        <f t="shared" si="5"/>
        <v xml:space="preserve"> </v>
      </c>
    </row>
    <row r="126" spans="1:12" x14ac:dyDescent="0.25">
      <c r="A126" s="775"/>
      <c r="B126" s="775"/>
      <c r="C126" s="775"/>
      <c r="D126" s="754"/>
      <c r="E126" s="771" t="str">
        <f t="shared" si="3"/>
        <v xml:space="preserve"> </v>
      </c>
      <c r="F126" s="777"/>
      <c r="G126" s="777"/>
      <c r="H126" s="757"/>
      <c r="I126" s="777"/>
      <c r="J126" s="777"/>
      <c r="K126" s="773" t="str">
        <f t="shared" si="4"/>
        <v xml:space="preserve"> </v>
      </c>
      <c r="L126" s="774" t="str">
        <f t="shared" si="5"/>
        <v xml:space="preserve"> </v>
      </c>
    </row>
    <row r="127" spans="1:12" x14ac:dyDescent="0.25">
      <c r="A127" s="775"/>
      <c r="B127" s="775"/>
      <c r="C127" s="775"/>
      <c r="D127" s="754"/>
      <c r="E127" s="771" t="str">
        <f t="shared" si="3"/>
        <v xml:space="preserve"> </v>
      </c>
      <c r="F127" s="777"/>
      <c r="G127" s="777"/>
      <c r="H127" s="757"/>
      <c r="I127" s="777"/>
      <c r="J127" s="777"/>
      <c r="K127" s="773" t="str">
        <f t="shared" si="4"/>
        <v xml:space="preserve"> </v>
      </c>
      <c r="L127" s="774" t="str">
        <f t="shared" si="5"/>
        <v xml:space="preserve"> </v>
      </c>
    </row>
    <row r="128" spans="1:12" x14ac:dyDescent="0.25">
      <c r="A128" s="775"/>
      <c r="B128" s="775"/>
      <c r="C128" s="775"/>
      <c r="D128" s="754"/>
      <c r="E128" s="771" t="str">
        <f t="shared" si="3"/>
        <v xml:space="preserve"> </v>
      </c>
      <c r="F128" s="777"/>
      <c r="G128" s="777"/>
      <c r="H128" s="757"/>
      <c r="I128" s="777"/>
      <c r="J128" s="777"/>
      <c r="K128" s="773" t="str">
        <f t="shared" si="4"/>
        <v xml:space="preserve"> </v>
      </c>
      <c r="L128" s="774" t="str">
        <f t="shared" si="5"/>
        <v xml:space="preserve"> </v>
      </c>
    </row>
    <row r="129" spans="1:12" x14ac:dyDescent="0.25">
      <c r="A129" s="775"/>
      <c r="B129" s="775"/>
      <c r="C129" s="775"/>
      <c r="D129" s="754"/>
      <c r="E129" s="771" t="str">
        <f t="shared" si="3"/>
        <v xml:space="preserve"> </v>
      </c>
      <c r="F129" s="777"/>
      <c r="G129" s="777"/>
      <c r="H129" s="757"/>
      <c r="I129" s="777"/>
      <c r="J129" s="777"/>
      <c r="K129" s="773" t="str">
        <f t="shared" si="4"/>
        <v xml:space="preserve"> </v>
      </c>
      <c r="L129" s="774" t="str">
        <f t="shared" si="5"/>
        <v xml:space="preserve"> </v>
      </c>
    </row>
    <row r="130" spans="1:12" x14ac:dyDescent="0.25">
      <c r="A130" s="775"/>
      <c r="B130" s="775"/>
      <c r="C130" s="775"/>
      <c r="D130" s="754"/>
      <c r="E130" s="771" t="str">
        <f t="shared" si="3"/>
        <v xml:space="preserve"> </v>
      </c>
      <c r="F130" s="777"/>
      <c r="G130" s="777"/>
      <c r="H130" s="757"/>
      <c r="I130" s="777"/>
      <c r="J130" s="777"/>
      <c r="K130" s="773" t="str">
        <f t="shared" si="4"/>
        <v xml:space="preserve"> </v>
      </c>
      <c r="L130" s="774" t="str">
        <f t="shared" si="5"/>
        <v xml:space="preserve"> </v>
      </c>
    </row>
    <row r="131" spans="1:12" x14ac:dyDescent="0.25">
      <c r="A131" s="775"/>
      <c r="B131" s="775"/>
      <c r="C131" s="775"/>
      <c r="D131" s="754"/>
      <c r="E131" s="771" t="str">
        <f t="shared" si="3"/>
        <v xml:space="preserve"> </v>
      </c>
      <c r="F131" s="777"/>
      <c r="G131" s="777"/>
      <c r="H131" s="757"/>
      <c r="I131" s="777"/>
      <c r="J131" s="777"/>
      <c r="K131" s="773" t="str">
        <f t="shared" si="4"/>
        <v xml:space="preserve"> </v>
      </c>
      <c r="L131" s="774" t="str">
        <f t="shared" si="5"/>
        <v xml:space="preserve"> </v>
      </c>
    </row>
    <row r="132" spans="1:12" x14ac:dyDescent="0.25">
      <c r="A132" s="775"/>
      <c r="B132" s="775"/>
      <c r="C132" s="775"/>
      <c r="D132" s="754"/>
      <c r="E132" s="771" t="str">
        <f t="shared" si="3"/>
        <v xml:space="preserve"> </v>
      </c>
      <c r="F132" s="777"/>
      <c r="G132" s="777"/>
      <c r="H132" s="757"/>
      <c r="I132" s="777"/>
      <c r="J132" s="777"/>
      <c r="K132" s="773" t="str">
        <f t="shared" si="4"/>
        <v xml:space="preserve"> </v>
      </c>
      <c r="L132" s="774" t="str">
        <f t="shared" si="5"/>
        <v xml:space="preserve"> </v>
      </c>
    </row>
    <row r="133" spans="1:12" x14ac:dyDescent="0.25">
      <c r="A133" s="775"/>
      <c r="B133" s="775"/>
      <c r="C133" s="775"/>
      <c r="D133" s="754"/>
      <c r="E133" s="771" t="str">
        <f t="shared" si="3"/>
        <v xml:space="preserve"> </v>
      </c>
      <c r="F133" s="777"/>
      <c r="G133" s="777"/>
      <c r="H133" s="757"/>
      <c r="I133" s="777"/>
      <c r="J133" s="777"/>
      <c r="K133" s="773" t="str">
        <f t="shared" si="4"/>
        <v xml:space="preserve"> </v>
      </c>
      <c r="L133" s="774" t="str">
        <f t="shared" si="5"/>
        <v xml:space="preserve"> </v>
      </c>
    </row>
    <row r="134" spans="1:12" x14ac:dyDescent="0.25">
      <c r="A134" s="775"/>
      <c r="B134" s="775"/>
      <c r="C134" s="775"/>
      <c r="D134" s="754"/>
      <c r="E134" s="771" t="str">
        <f t="shared" ref="E134:E197" si="6">IFERROR(F134/H134," ")</f>
        <v xml:space="preserve"> </v>
      </c>
      <c r="F134" s="777"/>
      <c r="G134" s="777"/>
      <c r="H134" s="757"/>
      <c r="I134" s="777"/>
      <c r="J134" s="777"/>
      <c r="K134" s="773" t="str">
        <f t="shared" ref="K134:K197" si="7">IF((I134*0.187*10^-3+J134*0.86*10^-3)&gt;0,I134*0.187*10^-3+J134*0.86*10^-3," ")</f>
        <v xml:space="preserve"> </v>
      </c>
      <c r="L134" s="774" t="str">
        <f t="shared" ref="L134:L197" si="8">IFERROR(K134*10^6/F134," ")</f>
        <v xml:space="preserve"> </v>
      </c>
    </row>
    <row r="135" spans="1:12" x14ac:dyDescent="0.25">
      <c r="A135" s="775"/>
      <c r="B135" s="775"/>
      <c r="C135" s="775"/>
      <c r="D135" s="754"/>
      <c r="E135" s="771" t="str">
        <f t="shared" si="6"/>
        <v xml:space="preserve"> </v>
      </c>
      <c r="F135" s="777"/>
      <c r="G135" s="777"/>
      <c r="H135" s="757"/>
      <c r="I135" s="777"/>
      <c r="J135" s="777"/>
      <c r="K135" s="773" t="str">
        <f t="shared" si="7"/>
        <v xml:space="preserve"> </v>
      </c>
      <c r="L135" s="774" t="str">
        <f t="shared" si="8"/>
        <v xml:space="preserve"> </v>
      </c>
    </row>
    <row r="136" spans="1:12" x14ac:dyDescent="0.25">
      <c r="A136" s="775"/>
      <c r="B136" s="775"/>
      <c r="C136" s="775"/>
      <c r="D136" s="754"/>
      <c r="E136" s="771" t="str">
        <f t="shared" si="6"/>
        <v xml:space="preserve"> </v>
      </c>
      <c r="F136" s="777"/>
      <c r="G136" s="777"/>
      <c r="H136" s="757"/>
      <c r="I136" s="777"/>
      <c r="J136" s="777"/>
      <c r="K136" s="773" t="str">
        <f t="shared" si="7"/>
        <v xml:space="preserve"> </v>
      </c>
      <c r="L136" s="774" t="str">
        <f t="shared" si="8"/>
        <v xml:space="preserve"> </v>
      </c>
    </row>
    <row r="137" spans="1:12" x14ac:dyDescent="0.25">
      <c r="A137" s="775"/>
      <c r="B137" s="775"/>
      <c r="C137" s="775"/>
      <c r="D137" s="754"/>
      <c r="E137" s="771" t="str">
        <f t="shared" si="6"/>
        <v xml:space="preserve"> </v>
      </c>
      <c r="F137" s="777"/>
      <c r="G137" s="777"/>
      <c r="H137" s="757"/>
      <c r="I137" s="777"/>
      <c r="J137" s="777"/>
      <c r="K137" s="773" t="str">
        <f t="shared" si="7"/>
        <v xml:space="preserve"> </v>
      </c>
      <c r="L137" s="774" t="str">
        <f t="shared" si="8"/>
        <v xml:space="preserve"> </v>
      </c>
    </row>
    <row r="138" spans="1:12" x14ac:dyDescent="0.25">
      <c r="A138" s="775"/>
      <c r="B138" s="775"/>
      <c r="C138" s="775"/>
      <c r="D138" s="754"/>
      <c r="E138" s="771" t="str">
        <f t="shared" si="6"/>
        <v xml:space="preserve"> </v>
      </c>
      <c r="F138" s="777"/>
      <c r="G138" s="777"/>
      <c r="H138" s="757"/>
      <c r="I138" s="777"/>
      <c r="J138" s="777"/>
      <c r="K138" s="773" t="str">
        <f t="shared" si="7"/>
        <v xml:space="preserve"> </v>
      </c>
      <c r="L138" s="774" t="str">
        <f t="shared" si="8"/>
        <v xml:space="preserve"> </v>
      </c>
    </row>
    <row r="139" spans="1:12" x14ac:dyDescent="0.25">
      <c r="A139" s="775"/>
      <c r="B139" s="775"/>
      <c r="C139" s="775"/>
      <c r="D139" s="754"/>
      <c r="E139" s="771" t="str">
        <f t="shared" si="6"/>
        <v xml:space="preserve"> </v>
      </c>
      <c r="F139" s="777"/>
      <c r="G139" s="777"/>
      <c r="H139" s="757"/>
      <c r="I139" s="777"/>
      <c r="J139" s="777"/>
      <c r="K139" s="773" t="str">
        <f t="shared" si="7"/>
        <v xml:space="preserve"> </v>
      </c>
      <c r="L139" s="774" t="str">
        <f t="shared" si="8"/>
        <v xml:space="preserve"> </v>
      </c>
    </row>
    <row r="140" spans="1:12" x14ac:dyDescent="0.25">
      <c r="A140" s="775"/>
      <c r="B140" s="775"/>
      <c r="C140" s="775"/>
      <c r="D140" s="754"/>
      <c r="E140" s="771" t="str">
        <f t="shared" si="6"/>
        <v xml:space="preserve"> </v>
      </c>
      <c r="F140" s="777"/>
      <c r="G140" s="777"/>
      <c r="H140" s="757"/>
      <c r="I140" s="777"/>
      <c r="J140" s="777"/>
      <c r="K140" s="773" t="str">
        <f t="shared" si="7"/>
        <v xml:space="preserve"> </v>
      </c>
      <c r="L140" s="774" t="str">
        <f t="shared" si="8"/>
        <v xml:space="preserve"> </v>
      </c>
    </row>
    <row r="141" spans="1:12" x14ac:dyDescent="0.25">
      <c r="A141" s="775"/>
      <c r="B141" s="775"/>
      <c r="C141" s="775"/>
      <c r="D141" s="754"/>
      <c r="E141" s="771" t="str">
        <f t="shared" si="6"/>
        <v xml:space="preserve"> </v>
      </c>
      <c r="F141" s="777"/>
      <c r="G141" s="777"/>
      <c r="H141" s="757"/>
      <c r="I141" s="777"/>
      <c r="J141" s="777"/>
      <c r="K141" s="773" t="str">
        <f t="shared" si="7"/>
        <v xml:space="preserve"> </v>
      </c>
      <c r="L141" s="774" t="str">
        <f t="shared" si="8"/>
        <v xml:space="preserve"> </v>
      </c>
    </row>
    <row r="142" spans="1:12" x14ac:dyDescent="0.25">
      <c r="A142" s="775"/>
      <c r="B142" s="775"/>
      <c r="C142" s="775"/>
      <c r="D142" s="754"/>
      <c r="E142" s="771" t="str">
        <f t="shared" si="6"/>
        <v xml:space="preserve"> </v>
      </c>
      <c r="F142" s="777"/>
      <c r="G142" s="777"/>
      <c r="H142" s="757"/>
      <c r="I142" s="777"/>
      <c r="J142" s="777"/>
      <c r="K142" s="773" t="str">
        <f t="shared" si="7"/>
        <v xml:space="preserve"> </v>
      </c>
      <c r="L142" s="774" t="str">
        <f t="shared" si="8"/>
        <v xml:space="preserve"> </v>
      </c>
    </row>
    <row r="143" spans="1:12" x14ac:dyDescent="0.25">
      <c r="A143" s="775"/>
      <c r="B143" s="775"/>
      <c r="C143" s="775"/>
      <c r="D143" s="754"/>
      <c r="E143" s="771" t="str">
        <f t="shared" si="6"/>
        <v xml:space="preserve"> </v>
      </c>
      <c r="F143" s="777"/>
      <c r="G143" s="777"/>
      <c r="H143" s="757"/>
      <c r="I143" s="777"/>
      <c r="J143" s="777"/>
      <c r="K143" s="773" t="str">
        <f t="shared" si="7"/>
        <v xml:space="preserve"> </v>
      </c>
      <c r="L143" s="774" t="str">
        <f t="shared" si="8"/>
        <v xml:space="preserve"> </v>
      </c>
    </row>
    <row r="144" spans="1:12" x14ac:dyDescent="0.25">
      <c r="A144" s="775"/>
      <c r="B144" s="775"/>
      <c r="C144" s="775"/>
      <c r="D144" s="754"/>
      <c r="E144" s="771" t="str">
        <f t="shared" si="6"/>
        <v xml:space="preserve"> </v>
      </c>
      <c r="F144" s="777"/>
      <c r="G144" s="777"/>
      <c r="H144" s="757"/>
      <c r="I144" s="777"/>
      <c r="J144" s="777"/>
      <c r="K144" s="773" t="str">
        <f t="shared" si="7"/>
        <v xml:space="preserve"> </v>
      </c>
      <c r="L144" s="774" t="str">
        <f t="shared" si="8"/>
        <v xml:space="preserve"> </v>
      </c>
    </row>
    <row r="145" spans="1:12" x14ac:dyDescent="0.25">
      <c r="A145" s="775"/>
      <c r="B145" s="775"/>
      <c r="C145" s="775"/>
      <c r="D145" s="754"/>
      <c r="E145" s="771" t="str">
        <f t="shared" si="6"/>
        <v xml:space="preserve"> </v>
      </c>
      <c r="F145" s="777"/>
      <c r="G145" s="777"/>
      <c r="H145" s="757"/>
      <c r="I145" s="777"/>
      <c r="J145" s="777"/>
      <c r="K145" s="773" t="str">
        <f t="shared" si="7"/>
        <v xml:space="preserve"> </v>
      </c>
      <c r="L145" s="774" t="str">
        <f t="shared" si="8"/>
        <v xml:space="preserve"> </v>
      </c>
    </row>
    <row r="146" spans="1:12" x14ac:dyDescent="0.25">
      <c r="A146" s="775"/>
      <c r="B146" s="775"/>
      <c r="C146" s="775"/>
      <c r="D146" s="754"/>
      <c r="E146" s="771" t="str">
        <f t="shared" si="6"/>
        <v xml:space="preserve"> </v>
      </c>
      <c r="F146" s="777"/>
      <c r="G146" s="777"/>
      <c r="H146" s="757"/>
      <c r="I146" s="777"/>
      <c r="J146" s="777"/>
      <c r="K146" s="773" t="str">
        <f t="shared" si="7"/>
        <v xml:space="preserve"> </v>
      </c>
      <c r="L146" s="774" t="str">
        <f t="shared" si="8"/>
        <v xml:space="preserve"> </v>
      </c>
    </row>
    <row r="147" spans="1:12" x14ac:dyDescent="0.25">
      <c r="A147" s="775"/>
      <c r="B147" s="775"/>
      <c r="C147" s="775"/>
      <c r="D147" s="754"/>
      <c r="E147" s="771" t="str">
        <f t="shared" si="6"/>
        <v xml:space="preserve"> </v>
      </c>
      <c r="F147" s="777"/>
      <c r="G147" s="777"/>
      <c r="H147" s="757"/>
      <c r="I147" s="777"/>
      <c r="J147" s="777"/>
      <c r="K147" s="773" t="str">
        <f t="shared" si="7"/>
        <v xml:space="preserve"> </v>
      </c>
      <c r="L147" s="774" t="str">
        <f t="shared" si="8"/>
        <v xml:space="preserve"> </v>
      </c>
    </row>
    <row r="148" spans="1:12" x14ac:dyDescent="0.25">
      <c r="A148" s="775"/>
      <c r="B148" s="775"/>
      <c r="C148" s="775"/>
      <c r="D148" s="754"/>
      <c r="E148" s="771" t="str">
        <f t="shared" si="6"/>
        <v xml:space="preserve"> </v>
      </c>
      <c r="F148" s="777"/>
      <c r="G148" s="777"/>
      <c r="H148" s="757"/>
      <c r="I148" s="777"/>
      <c r="J148" s="777"/>
      <c r="K148" s="773" t="str">
        <f t="shared" si="7"/>
        <v xml:space="preserve"> </v>
      </c>
      <c r="L148" s="774" t="str">
        <f t="shared" si="8"/>
        <v xml:space="preserve"> </v>
      </c>
    </row>
    <row r="149" spans="1:12" x14ac:dyDescent="0.25">
      <c r="A149" s="775"/>
      <c r="B149" s="775"/>
      <c r="C149" s="775"/>
      <c r="D149" s="754"/>
      <c r="E149" s="771" t="str">
        <f t="shared" si="6"/>
        <v xml:space="preserve"> </v>
      </c>
      <c r="F149" s="777"/>
      <c r="G149" s="777"/>
      <c r="H149" s="757"/>
      <c r="I149" s="777"/>
      <c r="J149" s="777"/>
      <c r="K149" s="773" t="str">
        <f t="shared" si="7"/>
        <v xml:space="preserve"> </v>
      </c>
      <c r="L149" s="774" t="str">
        <f t="shared" si="8"/>
        <v xml:space="preserve"> </v>
      </c>
    </row>
    <row r="150" spans="1:12" x14ac:dyDescent="0.25">
      <c r="A150" s="775"/>
      <c r="B150" s="775"/>
      <c r="C150" s="775"/>
      <c r="D150" s="754"/>
      <c r="E150" s="771" t="str">
        <f t="shared" si="6"/>
        <v xml:space="preserve"> </v>
      </c>
      <c r="F150" s="777"/>
      <c r="G150" s="777"/>
      <c r="H150" s="757"/>
      <c r="I150" s="777"/>
      <c r="J150" s="777"/>
      <c r="K150" s="773" t="str">
        <f t="shared" si="7"/>
        <v xml:space="preserve"> </v>
      </c>
      <c r="L150" s="774" t="str">
        <f t="shared" si="8"/>
        <v xml:space="preserve"> </v>
      </c>
    </row>
    <row r="151" spans="1:12" x14ac:dyDescent="0.25">
      <c r="A151" s="775"/>
      <c r="B151" s="775"/>
      <c r="C151" s="775"/>
      <c r="D151" s="754"/>
      <c r="E151" s="771" t="str">
        <f t="shared" si="6"/>
        <v xml:space="preserve"> </v>
      </c>
      <c r="F151" s="777"/>
      <c r="G151" s="777"/>
      <c r="H151" s="757"/>
      <c r="I151" s="777"/>
      <c r="J151" s="777"/>
      <c r="K151" s="773" t="str">
        <f t="shared" si="7"/>
        <v xml:space="preserve"> </v>
      </c>
      <c r="L151" s="774" t="str">
        <f t="shared" si="8"/>
        <v xml:space="preserve"> </v>
      </c>
    </row>
    <row r="152" spans="1:12" x14ac:dyDescent="0.25">
      <c r="A152" s="775"/>
      <c r="B152" s="775"/>
      <c r="C152" s="775"/>
      <c r="D152" s="754"/>
      <c r="E152" s="771" t="str">
        <f t="shared" si="6"/>
        <v xml:space="preserve"> </v>
      </c>
      <c r="F152" s="777"/>
      <c r="G152" s="777"/>
      <c r="H152" s="757"/>
      <c r="I152" s="777"/>
      <c r="J152" s="777"/>
      <c r="K152" s="773" t="str">
        <f t="shared" si="7"/>
        <v xml:space="preserve"> </v>
      </c>
      <c r="L152" s="774" t="str">
        <f t="shared" si="8"/>
        <v xml:space="preserve"> </v>
      </c>
    </row>
    <row r="153" spans="1:12" x14ac:dyDescent="0.25">
      <c r="A153" s="775"/>
      <c r="B153" s="775"/>
      <c r="C153" s="775"/>
      <c r="D153" s="754"/>
      <c r="E153" s="771" t="str">
        <f t="shared" si="6"/>
        <v xml:space="preserve"> </v>
      </c>
      <c r="F153" s="777"/>
      <c r="G153" s="777"/>
      <c r="H153" s="757"/>
      <c r="I153" s="777"/>
      <c r="J153" s="777"/>
      <c r="K153" s="773" t="str">
        <f t="shared" si="7"/>
        <v xml:space="preserve"> </v>
      </c>
      <c r="L153" s="774" t="str">
        <f t="shared" si="8"/>
        <v xml:space="preserve"> </v>
      </c>
    </row>
    <row r="154" spans="1:12" x14ac:dyDescent="0.25">
      <c r="A154" s="775"/>
      <c r="B154" s="775"/>
      <c r="C154" s="775"/>
      <c r="D154" s="754"/>
      <c r="E154" s="771" t="str">
        <f t="shared" si="6"/>
        <v xml:space="preserve"> </v>
      </c>
      <c r="F154" s="777"/>
      <c r="G154" s="777"/>
      <c r="H154" s="757"/>
      <c r="I154" s="777"/>
      <c r="J154" s="777"/>
      <c r="K154" s="773" t="str">
        <f t="shared" si="7"/>
        <v xml:space="preserve"> </v>
      </c>
      <c r="L154" s="774" t="str">
        <f t="shared" si="8"/>
        <v xml:space="preserve"> </v>
      </c>
    </row>
    <row r="155" spans="1:12" x14ac:dyDescent="0.25">
      <c r="A155" s="775"/>
      <c r="B155" s="775"/>
      <c r="C155" s="775"/>
      <c r="D155" s="754"/>
      <c r="E155" s="771" t="str">
        <f t="shared" si="6"/>
        <v xml:space="preserve"> </v>
      </c>
      <c r="F155" s="777"/>
      <c r="G155" s="777"/>
      <c r="H155" s="757"/>
      <c r="I155" s="777"/>
      <c r="J155" s="777"/>
      <c r="K155" s="773" t="str">
        <f t="shared" si="7"/>
        <v xml:space="preserve"> </v>
      </c>
      <c r="L155" s="774" t="str">
        <f t="shared" si="8"/>
        <v xml:space="preserve"> </v>
      </c>
    </row>
    <row r="156" spans="1:12" x14ac:dyDescent="0.25">
      <c r="A156" s="775"/>
      <c r="B156" s="775"/>
      <c r="C156" s="775"/>
      <c r="D156" s="754"/>
      <c r="E156" s="771" t="str">
        <f t="shared" si="6"/>
        <v xml:space="preserve"> </v>
      </c>
      <c r="F156" s="777"/>
      <c r="G156" s="777"/>
      <c r="H156" s="757"/>
      <c r="I156" s="777"/>
      <c r="J156" s="777"/>
      <c r="K156" s="773" t="str">
        <f t="shared" si="7"/>
        <v xml:space="preserve"> </v>
      </c>
      <c r="L156" s="774" t="str">
        <f t="shared" si="8"/>
        <v xml:space="preserve"> </v>
      </c>
    </row>
    <row r="157" spans="1:12" x14ac:dyDescent="0.25">
      <c r="A157" s="775"/>
      <c r="B157" s="775"/>
      <c r="C157" s="775"/>
      <c r="D157" s="754"/>
      <c r="E157" s="771" t="str">
        <f t="shared" si="6"/>
        <v xml:space="preserve"> </v>
      </c>
      <c r="F157" s="777"/>
      <c r="G157" s="777"/>
      <c r="H157" s="757"/>
      <c r="I157" s="777"/>
      <c r="J157" s="777"/>
      <c r="K157" s="773" t="str">
        <f t="shared" si="7"/>
        <v xml:space="preserve"> </v>
      </c>
      <c r="L157" s="774" t="str">
        <f t="shared" si="8"/>
        <v xml:space="preserve"> </v>
      </c>
    </row>
    <row r="158" spans="1:12" x14ac:dyDescent="0.25">
      <c r="A158" s="775"/>
      <c r="B158" s="775"/>
      <c r="C158" s="775"/>
      <c r="D158" s="754"/>
      <c r="E158" s="771" t="str">
        <f t="shared" si="6"/>
        <v xml:space="preserve"> </v>
      </c>
      <c r="F158" s="777"/>
      <c r="G158" s="777"/>
      <c r="H158" s="757"/>
      <c r="I158" s="777"/>
      <c r="J158" s="777"/>
      <c r="K158" s="773" t="str">
        <f t="shared" si="7"/>
        <v xml:space="preserve"> </v>
      </c>
      <c r="L158" s="774" t="str">
        <f t="shared" si="8"/>
        <v xml:space="preserve"> </v>
      </c>
    </row>
    <row r="159" spans="1:12" x14ac:dyDescent="0.25">
      <c r="A159" s="775"/>
      <c r="B159" s="775"/>
      <c r="C159" s="775"/>
      <c r="D159" s="754"/>
      <c r="E159" s="771" t="str">
        <f t="shared" si="6"/>
        <v xml:space="preserve"> </v>
      </c>
      <c r="F159" s="777"/>
      <c r="G159" s="777"/>
      <c r="H159" s="757"/>
      <c r="I159" s="777"/>
      <c r="J159" s="777"/>
      <c r="K159" s="773" t="str">
        <f t="shared" si="7"/>
        <v xml:space="preserve"> </v>
      </c>
      <c r="L159" s="774" t="str">
        <f t="shared" si="8"/>
        <v xml:space="preserve"> </v>
      </c>
    </row>
    <row r="160" spans="1:12" x14ac:dyDescent="0.25">
      <c r="A160" s="775"/>
      <c r="B160" s="775"/>
      <c r="C160" s="775"/>
      <c r="D160" s="754"/>
      <c r="E160" s="771" t="str">
        <f t="shared" si="6"/>
        <v xml:space="preserve"> </v>
      </c>
      <c r="F160" s="777"/>
      <c r="G160" s="777"/>
      <c r="H160" s="757"/>
      <c r="I160" s="777"/>
      <c r="J160" s="777"/>
      <c r="K160" s="773" t="str">
        <f t="shared" si="7"/>
        <v xml:space="preserve"> </v>
      </c>
      <c r="L160" s="774" t="str">
        <f t="shared" si="8"/>
        <v xml:space="preserve"> </v>
      </c>
    </row>
    <row r="161" spans="1:12" x14ac:dyDescent="0.25">
      <c r="A161" s="775"/>
      <c r="B161" s="775"/>
      <c r="C161" s="775"/>
      <c r="D161" s="754"/>
      <c r="E161" s="771" t="str">
        <f t="shared" si="6"/>
        <v xml:space="preserve"> </v>
      </c>
      <c r="F161" s="777"/>
      <c r="G161" s="777"/>
      <c r="H161" s="757"/>
      <c r="I161" s="777"/>
      <c r="J161" s="777"/>
      <c r="K161" s="773" t="str">
        <f t="shared" si="7"/>
        <v xml:space="preserve"> </v>
      </c>
      <c r="L161" s="774" t="str">
        <f t="shared" si="8"/>
        <v xml:space="preserve"> </v>
      </c>
    </row>
    <row r="162" spans="1:12" x14ac:dyDescent="0.25">
      <c r="A162" s="775"/>
      <c r="B162" s="775"/>
      <c r="C162" s="775"/>
      <c r="D162" s="754"/>
      <c r="E162" s="771" t="str">
        <f t="shared" si="6"/>
        <v xml:space="preserve"> </v>
      </c>
      <c r="F162" s="777"/>
      <c r="G162" s="777"/>
      <c r="H162" s="757"/>
      <c r="I162" s="777"/>
      <c r="J162" s="777"/>
      <c r="K162" s="773" t="str">
        <f t="shared" si="7"/>
        <v xml:space="preserve"> </v>
      </c>
      <c r="L162" s="774" t="str">
        <f t="shared" si="8"/>
        <v xml:space="preserve"> </v>
      </c>
    </row>
    <row r="163" spans="1:12" x14ac:dyDescent="0.25">
      <c r="A163" s="775"/>
      <c r="B163" s="775"/>
      <c r="C163" s="775"/>
      <c r="D163" s="754"/>
      <c r="E163" s="771" t="str">
        <f t="shared" si="6"/>
        <v xml:space="preserve"> </v>
      </c>
      <c r="F163" s="777"/>
      <c r="G163" s="777"/>
      <c r="H163" s="757"/>
      <c r="I163" s="777"/>
      <c r="J163" s="777"/>
      <c r="K163" s="773" t="str">
        <f t="shared" si="7"/>
        <v xml:space="preserve"> </v>
      </c>
      <c r="L163" s="774" t="str">
        <f t="shared" si="8"/>
        <v xml:space="preserve"> </v>
      </c>
    </row>
    <row r="164" spans="1:12" x14ac:dyDescent="0.25">
      <c r="A164" s="775"/>
      <c r="B164" s="775"/>
      <c r="C164" s="775"/>
      <c r="D164" s="754"/>
      <c r="E164" s="771" t="str">
        <f t="shared" si="6"/>
        <v xml:space="preserve"> </v>
      </c>
      <c r="F164" s="777"/>
      <c r="G164" s="777"/>
      <c r="H164" s="757"/>
      <c r="I164" s="777"/>
      <c r="J164" s="777"/>
      <c r="K164" s="773" t="str">
        <f t="shared" si="7"/>
        <v xml:space="preserve"> </v>
      </c>
      <c r="L164" s="774" t="str">
        <f t="shared" si="8"/>
        <v xml:space="preserve"> </v>
      </c>
    </row>
    <row r="165" spans="1:12" x14ac:dyDescent="0.25">
      <c r="A165" s="775"/>
      <c r="B165" s="775"/>
      <c r="C165" s="775"/>
      <c r="D165" s="754"/>
      <c r="E165" s="771" t="str">
        <f t="shared" si="6"/>
        <v xml:space="preserve"> </v>
      </c>
      <c r="F165" s="777"/>
      <c r="G165" s="777"/>
      <c r="H165" s="757"/>
      <c r="I165" s="777"/>
      <c r="J165" s="777"/>
      <c r="K165" s="773" t="str">
        <f t="shared" si="7"/>
        <v xml:space="preserve"> </v>
      </c>
      <c r="L165" s="774" t="str">
        <f t="shared" si="8"/>
        <v xml:space="preserve"> </v>
      </c>
    </row>
    <row r="166" spans="1:12" x14ac:dyDescent="0.25">
      <c r="A166" s="775"/>
      <c r="B166" s="775"/>
      <c r="C166" s="775"/>
      <c r="D166" s="754"/>
      <c r="E166" s="771" t="str">
        <f t="shared" si="6"/>
        <v xml:space="preserve"> </v>
      </c>
      <c r="F166" s="777"/>
      <c r="G166" s="777"/>
      <c r="H166" s="757"/>
      <c r="I166" s="777"/>
      <c r="J166" s="777"/>
      <c r="K166" s="773" t="str">
        <f t="shared" si="7"/>
        <v xml:space="preserve"> </v>
      </c>
      <c r="L166" s="774" t="str">
        <f t="shared" si="8"/>
        <v xml:space="preserve"> </v>
      </c>
    </row>
    <row r="167" spans="1:12" x14ac:dyDescent="0.25">
      <c r="A167" s="775"/>
      <c r="B167" s="775"/>
      <c r="C167" s="775"/>
      <c r="D167" s="754"/>
      <c r="E167" s="771" t="str">
        <f t="shared" si="6"/>
        <v xml:space="preserve"> </v>
      </c>
      <c r="F167" s="777"/>
      <c r="G167" s="777"/>
      <c r="H167" s="757"/>
      <c r="I167" s="777"/>
      <c r="J167" s="777"/>
      <c r="K167" s="773" t="str">
        <f t="shared" si="7"/>
        <v xml:space="preserve"> </v>
      </c>
      <c r="L167" s="774" t="str">
        <f t="shared" si="8"/>
        <v xml:space="preserve"> </v>
      </c>
    </row>
    <row r="168" spans="1:12" x14ac:dyDescent="0.25">
      <c r="A168" s="775"/>
      <c r="B168" s="775"/>
      <c r="C168" s="775"/>
      <c r="D168" s="754"/>
      <c r="E168" s="771" t="str">
        <f t="shared" si="6"/>
        <v xml:space="preserve"> </v>
      </c>
      <c r="F168" s="777"/>
      <c r="G168" s="777"/>
      <c r="H168" s="757"/>
      <c r="I168" s="777"/>
      <c r="J168" s="777"/>
      <c r="K168" s="773" t="str">
        <f t="shared" si="7"/>
        <v xml:space="preserve"> </v>
      </c>
      <c r="L168" s="774" t="str">
        <f t="shared" si="8"/>
        <v xml:space="preserve"> </v>
      </c>
    </row>
    <row r="169" spans="1:12" x14ac:dyDescent="0.25">
      <c r="A169" s="775"/>
      <c r="B169" s="775"/>
      <c r="C169" s="775"/>
      <c r="D169" s="754"/>
      <c r="E169" s="771" t="str">
        <f t="shared" si="6"/>
        <v xml:space="preserve"> </v>
      </c>
      <c r="F169" s="777"/>
      <c r="G169" s="777"/>
      <c r="H169" s="757"/>
      <c r="I169" s="777"/>
      <c r="J169" s="777"/>
      <c r="K169" s="773" t="str">
        <f t="shared" si="7"/>
        <v xml:space="preserve"> </v>
      </c>
      <c r="L169" s="774" t="str">
        <f t="shared" si="8"/>
        <v xml:space="preserve"> </v>
      </c>
    </row>
    <row r="170" spans="1:12" x14ac:dyDescent="0.25">
      <c r="A170" s="775"/>
      <c r="B170" s="775"/>
      <c r="C170" s="775"/>
      <c r="D170" s="754"/>
      <c r="E170" s="771" t="str">
        <f t="shared" si="6"/>
        <v xml:space="preserve"> </v>
      </c>
      <c r="F170" s="777"/>
      <c r="G170" s="777"/>
      <c r="H170" s="757"/>
      <c r="I170" s="777"/>
      <c r="J170" s="777"/>
      <c r="K170" s="773" t="str">
        <f t="shared" si="7"/>
        <v xml:space="preserve"> </v>
      </c>
      <c r="L170" s="774" t="str">
        <f t="shared" si="8"/>
        <v xml:space="preserve"> </v>
      </c>
    </row>
    <row r="171" spans="1:12" x14ac:dyDescent="0.25">
      <c r="A171" s="775"/>
      <c r="B171" s="775"/>
      <c r="C171" s="775"/>
      <c r="D171" s="754"/>
      <c r="E171" s="771" t="str">
        <f t="shared" si="6"/>
        <v xml:space="preserve"> </v>
      </c>
      <c r="F171" s="777"/>
      <c r="G171" s="777"/>
      <c r="H171" s="757"/>
      <c r="I171" s="777"/>
      <c r="J171" s="777"/>
      <c r="K171" s="773" t="str">
        <f t="shared" si="7"/>
        <v xml:space="preserve"> </v>
      </c>
      <c r="L171" s="774" t="str">
        <f t="shared" si="8"/>
        <v xml:space="preserve"> </v>
      </c>
    </row>
    <row r="172" spans="1:12" x14ac:dyDescent="0.25">
      <c r="A172" s="775"/>
      <c r="B172" s="775"/>
      <c r="C172" s="775"/>
      <c r="D172" s="754"/>
      <c r="E172" s="771" t="str">
        <f t="shared" si="6"/>
        <v xml:space="preserve"> </v>
      </c>
      <c r="F172" s="777"/>
      <c r="G172" s="777"/>
      <c r="H172" s="757"/>
      <c r="I172" s="777"/>
      <c r="J172" s="777"/>
      <c r="K172" s="773" t="str">
        <f t="shared" si="7"/>
        <v xml:space="preserve"> </v>
      </c>
      <c r="L172" s="774" t="str">
        <f t="shared" si="8"/>
        <v xml:space="preserve"> </v>
      </c>
    </row>
    <row r="173" spans="1:12" x14ac:dyDescent="0.25">
      <c r="A173" s="775"/>
      <c r="B173" s="775"/>
      <c r="C173" s="775"/>
      <c r="D173" s="754"/>
      <c r="E173" s="771" t="str">
        <f t="shared" si="6"/>
        <v xml:space="preserve"> </v>
      </c>
      <c r="F173" s="777"/>
      <c r="G173" s="777"/>
      <c r="H173" s="757"/>
      <c r="I173" s="777"/>
      <c r="J173" s="777"/>
      <c r="K173" s="773" t="str">
        <f t="shared" si="7"/>
        <v xml:space="preserve"> </v>
      </c>
      <c r="L173" s="774" t="str">
        <f t="shared" si="8"/>
        <v xml:space="preserve"> </v>
      </c>
    </row>
    <row r="174" spans="1:12" x14ac:dyDescent="0.25">
      <c r="A174" s="775"/>
      <c r="B174" s="775"/>
      <c r="C174" s="775"/>
      <c r="D174" s="754"/>
      <c r="E174" s="771" t="str">
        <f t="shared" si="6"/>
        <v xml:space="preserve"> </v>
      </c>
      <c r="F174" s="777"/>
      <c r="G174" s="777"/>
      <c r="H174" s="757"/>
      <c r="I174" s="777"/>
      <c r="J174" s="777"/>
      <c r="K174" s="773" t="str">
        <f t="shared" si="7"/>
        <v xml:space="preserve"> </v>
      </c>
      <c r="L174" s="774" t="str">
        <f t="shared" si="8"/>
        <v xml:space="preserve"> </v>
      </c>
    </row>
    <row r="175" spans="1:12" x14ac:dyDescent="0.25">
      <c r="A175" s="775"/>
      <c r="B175" s="775"/>
      <c r="C175" s="775"/>
      <c r="D175" s="754"/>
      <c r="E175" s="771" t="str">
        <f t="shared" si="6"/>
        <v xml:space="preserve"> </v>
      </c>
      <c r="F175" s="777"/>
      <c r="G175" s="777"/>
      <c r="H175" s="757"/>
      <c r="I175" s="777"/>
      <c r="J175" s="777"/>
      <c r="K175" s="773" t="str">
        <f t="shared" si="7"/>
        <v xml:space="preserve"> </v>
      </c>
      <c r="L175" s="774" t="str">
        <f t="shared" si="8"/>
        <v xml:space="preserve"> </v>
      </c>
    </row>
    <row r="176" spans="1:12" x14ac:dyDescent="0.25">
      <c r="A176" s="775"/>
      <c r="B176" s="775"/>
      <c r="C176" s="775"/>
      <c r="D176" s="754"/>
      <c r="E176" s="771" t="str">
        <f t="shared" si="6"/>
        <v xml:space="preserve"> </v>
      </c>
      <c r="F176" s="777"/>
      <c r="G176" s="777"/>
      <c r="H176" s="757"/>
      <c r="I176" s="777"/>
      <c r="J176" s="777"/>
      <c r="K176" s="773" t="str">
        <f t="shared" si="7"/>
        <v xml:space="preserve"> </v>
      </c>
      <c r="L176" s="774" t="str">
        <f t="shared" si="8"/>
        <v xml:space="preserve"> </v>
      </c>
    </row>
    <row r="177" spans="1:12" x14ac:dyDescent="0.25">
      <c r="A177" s="775"/>
      <c r="B177" s="775"/>
      <c r="C177" s="775"/>
      <c r="D177" s="754"/>
      <c r="E177" s="771" t="str">
        <f t="shared" si="6"/>
        <v xml:space="preserve"> </v>
      </c>
      <c r="F177" s="777"/>
      <c r="G177" s="777"/>
      <c r="H177" s="757"/>
      <c r="I177" s="777"/>
      <c r="J177" s="777"/>
      <c r="K177" s="773" t="str">
        <f t="shared" si="7"/>
        <v xml:space="preserve"> </v>
      </c>
      <c r="L177" s="774" t="str">
        <f t="shared" si="8"/>
        <v xml:space="preserve"> </v>
      </c>
    </row>
    <row r="178" spans="1:12" x14ac:dyDescent="0.25">
      <c r="A178" s="775"/>
      <c r="B178" s="775"/>
      <c r="C178" s="775"/>
      <c r="D178" s="754"/>
      <c r="E178" s="771" t="str">
        <f t="shared" si="6"/>
        <v xml:space="preserve"> </v>
      </c>
      <c r="F178" s="777"/>
      <c r="G178" s="777"/>
      <c r="H178" s="757"/>
      <c r="I178" s="777"/>
      <c r="J178" s="777"/>
      <c r="K178" s="773" t="str">
        <f t="shared" si="7"/>
        <v xml:space="preserve"> </v>
      </c>
      <c r="L178" s="774" t="str">
        <f t="shared" si="8"/>
        <v xml:space="preserve"> </v>
      </c>
    </row>
    <row r="179" spans="1:12" x14ac:dyDescent="0.25">
      <c r="A179" s="775"/>
      <c r="B179" s="775"/>
      <c r="C179" s="775"/>
      <c r="D179" s="754"/>
      <c r="E179" s="771" t="str">
        <f t="shared" si="6"/>
        <v xml:space="preserve"> </v>
      </c>
      <c r="F179" s="777"/>
      <c r="G179" s="777"/>
      <c r="H179" s="757"/>
      <c r="I179" s="777"/>
      <c r="J179" s="777"/>
      <c r="K179" s="773" t="str">
        <f t="shared" si="7"/>
        <v xml:space="preserve"> </v>
      </c>
      <c r="L179" s="774" t="str">
        <f t="shared" si="8"/>
        <v xml:space="preserve"> </v>
      </c>
    </row>
    <row r="180" spans="1:12" x14ac:dyDescent="0.25">
      <c r="A180" s="775"/>
      <c r="B180" s="775"/>
      <c r="C180" s="775"/>
      <c r="D180" s="754"/>
      <c r="E180" s="771" t="str">
        <f t="shared" si="6"/>
        <v xml:space="preserve"> </v>
      </c>
      <c r="F180" s="777"/>
      <c r="G180" s="777"/>
      <c r="H180" s="757"/>
      <c r="I180" s="777"/>
      <c r="J180" s="777"/>
      <c r="K180" s="773" t="str">
        <f t="shared" si="7"/>
        <v xml:space="preserve"> </v>
      </c>
      <c r="L180" s="774" t="str">
        <f t="shared" si="8"/>
        <v xml:space="preserve"> </v>
      </c>
    </row>
    <row r="181" spans="1:12" x14ac:dyDescent="0.25">
      <c r="A181" s="775"/>
      <c r="B181" s="775"/>
      <c r="C181" s="775"/>
      <c r="D181" s="754"/>
      <c r="E181" s="771" t="str">
        <f t="shared" si="6"/>
        <v xml:space="preserve"> </v>
      </c>
      <c r="F181" s="777"/>
      <c r="G181" s="777"/>
      <c r="H181" s="757"/>
      <c r="I181" s="777"/>
      <c r="J181" s="777"/>
      <c r="K181" s="773" t="str">
        <f t="shared" si="7"/>
        <v xml:space="preserve"> </v>
      </c>
      <c r="L181" s="774" t="str">
        <f t="shared" si="8"/>
        <v xml:space="preserve"> </v>
      </c>
    </row>
    <row r="182" spans="1:12" x14ac:dyDescent="0.25">
      <c r="A182" s="775"/>
      <c r="B182" s="775"/>
      <c r="C182" s="775"/>
      <c r="D182" s="754"/>
      <c r="E182" s="771" t="str">
        <f t="shared" si="6"/>
        <v xml:space="preserve"> </v>
      </c>
      <c r="F182" s="777"/>
      <c r="G182" s="777"/>
      <c r="H182" s="757"/>
      <c r="I182" s="777"/>
      <c r="J182" s="777"/>
      <c r="K182" s="773" t="str">
        <f t="shared" si="7"/>
        <v xml:space="preserve"> </v>
      </c>
      <c r="L182" s="774" t="str">
        <f t="shared" si="8"/>
        <v xml:space="preserve"> </v>
      </c>
    </row>
    <row r="183" spans="1:12" x14ac:dyDescent="0.25">
      <c r="A183" s="775"/>
      <c r="B183" s="775"/>
      <c r="C183" s="775"/>
      <c r="D183" s="754"/>
      <c r="E183" s="771" t="str">
        <f t="shared" si="6"/>
        <v xml:space="preserve"> </v>
      </c>
      <c r="F183" s="777"/>
      <c r="G183" s="777"/>
      <c r="H183" s="757"/>
      <c r="I183" s="777"/>
      <c r="J183" s="777"/>
      <c r="K183" s="773" t="str">
        <f t="shared" si="7"/>
        <v xml:space="preserve"> </v>
      </c>
      <c r="L183" s="774" t="str">
        <f t="shared" si="8"/>
        <v xml:space="preserve"> </v>
      </c>
    </row>
    <row r="184" spans="1:12" x14ac:dyDescent="0.25">
      <c r="A184" s="775"/>
      <c r="B184" s="775"/>
      <c r="C184" s="775"/>
      <c r="D184" s="754"/>
      <c r="E184" s="771" t="str">
        <f t="shared" si="6"/>
        <v xml:space="preserve"> </v>
      </c>
      <c r="F184" s="777"/>
      <c r="G184" s="777"/>
      <c r="H184" s="757"/>
      <c r="I184" s="777"/>
      <c r="J184" s="777"/>
      <c r="K184" s="773" t="str">
        <f t="shared" si="7"/>
        <v xml:space="preserve"> </v>
      </c>
      <c r="L184" s="774" t="str">
        <f t="shared" si="8"/>
        <v xml:space="preserve"> </v>
      </c>
    </row>
    <row r="185" spans="1:12" x14ac:dyDescent="0.25">
      <c r="A185" s="775"/>
      <c r="B185" s="775"/>
      <c r="C185" s="775"/>
      <c r="D185" s="754"/>
      <c r="E185" s="771" t="str">
        <f t="shared" si="6"/>
        <v xml:space="preserve"> </v>
      </c>
      <c r="F185" s="777"/>
      <c r="G185" s="777"/>
      <c r="H185" s="757"/>
      <c r="I185" s="777"/>
      <c r="J185" s="777"/>
      <c r="K185" s="773" t="str">
        <f t="shared" si="7"/>
        <v xml:space="preserve"> </v>
      </c>
      <c r="L185" s="774" t="str">
        <f t="shared" si="8"/>
        <v xml:space="preserve"> </v>
      </c>
    </row>
    <row r="186" spans="1:12" x14ac:dyDescent="0.25">
      <c r="A186" s="775"/>
      <c r="B186" s="775"/>
      <c r="C186" s="775"/>
      <c r="D186" s="754"/>
      <c r="E186" s="771" t="str">
        <f t="shared" si="6"/>
        <v xml:space="preserve"> </v>
      </c>
      <c r="F186" s="777"/>
      <c r="G186" s="777"/>
      <c r="H186" s="757"/>
      <c r="I186" s="777"/>
      <c r="J186" s="777"/>
      <c r="K186" s="773" t="str">
        <f t="shared" si="7"/>
        <v xml:space="preserve"> </v>
      </c>
      <c r="L186" s="774" t="str">
        <f t="shared" si="8"/>
        <v xml:space="preserve"> </v>
      </c>
    </row>
    <row r="187" spans="1:12" x14ac:dyDescent="0.25">
      <c r="A187" s="775"/>
      <c r="B187" s="775"/>
      <c r="C187" s="775"/>
      <c r="D187" s="754"/>
      <c r="E187" s="771" t="str">
        <f t="shared" si="6"/>
        <v xml:space="preserve"> </v>
      </c>
      <c r="F187" s="777"/>
      <c r="G187" s="777"/>
      <c r="H187" s="757"/>
      <c r="I187" s="777"/>
      <c r="J187" s="777"/>
      <c r="K187" s="773" t="str">
        <f t="shared" si="7"/>
        <v xml:space="preserve"> </v>
      </c>
      <c r="L187" s="774" t="str">
        <f t="shared" si="8"/>
        <v xml:space="preserve"> </v>
      </c>
    </row>
    <row r="188" spans="1:12" x14ac:dyDescent="0.25">
      <c r="A188" s="775"/>
      <c r="B188" s="775"/>
      <c r="C188" s="775"/>
      <c r="D188" s="754"/>
      <c r="E188" s="771" t="str">
        <f t="shared" si="6"/>
        <v xml:space="preserve"> </v>
      </c>
      <c r="F188" s="777"/>
      <c r="G188" s="777"/>
      <c r="H188" s="757"/>
      <c r="I188" s="777"/>
      <c r="J188" s="777"/>
      <c r="K188" s="773" t="str">
        <f t="shared" si="7"/>
        <v xml:space="preserve"> </v>
      </c>
      <c r="L188" s="774" t="str">
        <f t="shared" si="8"/>
        <v xml:space="preserve"> </v>
      </c>
    </row>
    <row r="189" spans="1:12" x14ac:dyDescent="0.25">
      <c r="A189" s="775"/>
      <c r="B189" s="775"/>
      <c r="C189" s="775"/>
      <c r="D189" s="754"/>
      <c r="E189" s="771" t="str">
        <f t="shared" si="6"/>
        <v xml:space="preserve"> </v>
      </c>
      <c r="F189" s="777"/>
      <c r="G189" s="777"/>
      <c r="H189" s="757"/>
      <c r="I189" s="777"/>
      <c r="J189" s="777"/>
      <c r="K189" s="773" t="str">
        <f t="shared" si="7"/>
        <v xml:space="preserve"> </v>
      </c>
      <c r="L189" s="774" t="str">
        <f t="shared" si="8"/>
        <v xml:space="preserve"> </v>
      </c>
    </row>
    <row r="190" spans="1:12" x14ac:dyDescent="0.25">
      <c r="A190" s="775"/>
      <c r="B190" s="775"/>
      <c r="C190" s="775"/>
      <c r="D190" s="754"/>
      <c r="E190" s="771" t="str">
        <f t="shared" si="6"/>
        <v xml:space="preserve"> </v>
      </c>
      <c r="F190" s="777"/>
      <c r="G190" s="777"/>
      <c r="H190" s="757"/>
      <c r="I190" s="777"/>
      <c r="J190" s="777"/>
      <c r="K190" s="773" t="str">
        <f t="shared" si="7"/>
        <v xml:space="preserve"> </v>
      </c>
      <c r="L190" s="774" t="str">
        <f t="shared" si="8"/>
        <v xml:space="preserve"> </v>
      </c>
    </row>
    <row r="191" spans="1:12" x14ac:dyDescent="0.25">
      <c r="A191" s="775"/>
      <c r="B191" s="775"/>
      <c r="C191" s="775"/>
      <c r="D191" s="754"/>
      <c r="E191" s="771" t="str">
        <f t="shared" si="6"/>
        <v xml:space="preserve"> </v>
      </c>
      <c r="F191" s="777"/>
      <c r="G191" s="777"/>
      <c r="H191" s="757"/>
      <c r="I191" s="777"/>
      <c r="J191" s="777"/>
      <c r="K191" s="773" t="str">
        <f t="shared" si="7"/>
        <v xml:space="preserve"> </v>
      </c>
      <c r="L191" s="774" t="str">
        <f t="shared" si="8"/>
        <v xml:space="preserve"> </v>
      </c>
    </row>
    <row r="192" spans="1:12" x14ac:dyDescent="0.25">
      <c r="A192" s="775"/>
      <c r="B192" s="775"/>
      <c r="C192" s="775"/>
      <c r="D192" s="754"/>
      <c r="E192" s="771" t="str">
        <f t="shared" si="6"/>
        <v xml:space="preserve"> </v>
      </c>
      <c r="F192" s="777"/>
      <c r="G192" s="777"/>
      <c r="H192" s="757"/>
      <c r="I192" s="777"/>
      <c r="J192" s="777"/>
      <c r="K192" s="773" t="str">
        <f t="shared" si="7"/>
        <v xml:space="preserve"> </v>
      </c>
      <c r="L192" s="774" t="str">
        <f t="shared" si="8"/>
        <v xml:space="preserve"> </v>
      </c>
    </row>
    <row r="193" spans="1:12" x14ac:dyDescent="0.25">
      <c r="A193" s="775"/>
      <c r="B193" s="775"/>
      <c r="C193" s="775"/>
      <c r="D193" s="754"/>
      <c r="E193" s="771" t="str">
        <f t="shared" si="6"/>
        <v xml:space="preserve"> </v>
      </c>
      <c r="F193" s="777"/>
      <c r="G193" s="777"/>
      <c r="H193" s="757"/>
      <c r="I193" s="777"/>
      <c r="J193" s="777"/>
      <c r="K193" s="773" t="str">
        <f t="shared" si="7"/>
        <v xml:space="preserve"> </v>
      </c>
      <c r="L193" s="774" t="str">
        <f t="shared" si="8"/>
        <v xml:space="preserve"> </v>
      </c>
    </row>
    <row r="194" spans="1:12" x14ac:dyDescent="0.25">
      <c r="A194" s="775"/>
      <c r="B194" s="775"/>
      <c r="C194" s="775"/>
      <c r="D194" s="754"/>
      <c r="E194" s="771" t="str">
        <f t="shared" si="6"/>
        <v xml:space="preserve"> </v>
      </c>
      <c r="F194" s="777"/>
      <c r="G194" s="777"/>
      <c r="H194" s="757"/>
      <c r="I194" s="777"/>
      <c r="J194" s="777"/>
      <c r="K194" s="773" t="str">
        <f t="shared" si="7"/>
        <v xml:space="preserve"> </v>
      </c>
      <c r="L194" s="774" t="str">
        <f t="shared" si="8"/>
        <v xml:space="preserve"> </v>
      </c>
    </row>
    <row r="195" spans="1:12" x14ac:dyDescent="0.25">
      <c r="A195" s="775"/>
      <c r="B195" s="775"/>
      <c r="C195" s="775"/>
      <c r="D195" s="754"/>
      <c r="E195" s="771" t="str">
        <f t="shared" si="6"/>
        <v xml:space="preserve"> </v>
      </c>
      <c r="F195" s="777"/>
      <c r="G195" s="777"/>
      <c r="H195" s="757"/>
      <c r="I195" s="777"/>
      <c r="J195" s="777"/>
      <c r="K195" s="773" t="str">
        <f t="shared" si="7"/>
        <v xml:space="preserve"> </v>
      </c>
      <c r="L195" s="774" t="str">
        <f t="shared" si="8"/>
        <v xml:space="preserve"> </v>
      </c>
    </row>
    <row r="196" spans="1:12" x14ac:dyDescent="0.25">
      <c r="A196" s="775"/>
      <c r="B196" s="775"/>
      <c r="C196" s="775"/>
      <c r="D196" s="754"/>
      <c r="E196" s="771" t="str">
        <f t="shared" si="6"/>
        <v xml:space="preserve"> </v>
      </c>
      <c r="F196" s="777"/>
      <c r="G196" s="777"/>
      <c r="H196" s="757"/>
      <c r="I196" s="777"/>
      <c r="J196" s="777"/>
      <c r="K196" s="773" t="str">
        <f t="shared" si="7"/>
        <v xml:space="preserve"> </v>
      </c>
      <c r="L196" s="774" t="str">
        <f t="shared" si="8"/>
        <v xml:space="preserve"> </v>
      </c>
    </row>
    <row r="197" spans="1:12" x14ac:dyDescent="0.25">
      <c r="A197" s="775"/>
      <c r="B197" s="775"/>
      <c r="C197" s="775"/>
      <c r="D197" s="754"/>
      <c r="E197" s="771" t="str">
        <f t="shared" si="6"/>
        <v xml:space="preserve"> </v>
      </c>
      <c r="F197" s="777"/>
      <c r="G197" s="777"/>
      <c r="H197" s="757"/>
      <c r="I197" s="777"/>
      <c r="J197" s="777"/>
      <c r="K197" s="773" t="str">
        <f t="shared" si="7"/>
        <v xml:space="preserve"> </v>
      </c>
      <c r="L197" s="774" t="str">
        <f t="shared" si="8"/>
        <v xml:space="preserve"> </v>
      </c>
    </row>
    <row r="198" spans="1:12" x14ac:dyDescent="0.25">
      <c r="A198" s="775"/>
      <c r="B198" s="775"/>
      <c r="C198" s="775"/>
      <c r="D198" s="754"/>
      <c r="E198" s="771" t="str">
        <f t="shared" ref="E198:E261" si="9">IFERROR(F198/H198," ")</f>
        <v xml:space="preserve"> </v>
      </c>
      <c r="F198" s="777"/>
      <c r="G198" s="777"/>
      <c r="H198" s="757"/>
      <c r="I198" s="777"/>
      <c r="J198" s="777"/>
      <c r="K198" s="773" t="str">
        <f t="shared" ref="K198:K261" si="10">IF((I198*0.187*10^-3+J198*0.86*10^-3)&gt;0,I198*0.187*10^-3+J198*0.86*10^-3," ")</f>
        <v xml:space="preserve"> </v>
      </c>
      <c r="L198" s="774" t="str">
        <f t="shared" ref="L198:L261" si="11">IFERROR(K198*10^6/F198," ")</f>
        <v xml:space="preserve"> </v>
      </c>
    </row>
    <row r="199" spans="1:12" x14ac:dyDescent="0.25">
      <c r="A199" s="775"/>
      <c r="B199" s="775"/>
      <c r="C199" s="775"/>
      <c r="D199" s="754"/>
      <c r="E199" s="771" t="str">
        <f t="shared" si="9"/>
        <v xml:space="preserve"> </v>
      </c>
      <c r="F199" s="777"/>
      <c r="G199" s="777"/>
      <c r="H199" s="757"/>
      <c r="I199" s="777"/>
      <c r="J199" s="777"/>
      <c r="K199" s="773" t="str">
        <f t="shared" si="10"/>
        <v xml:space="preserve"> </v>
      </c>
      <c r="L199" s="774" t="str">
        <f t="shared" si="11"/>
        <v xml:space="preserve"> </v>
      </c>
    </row>
    <row r="200" spans="1:12" x14ac:dyDescent="0.25">
      <c r="A200" s="775"/>
      <c r="B200" s="775"/>
      <c r="C200" s="775"/>
      <c r="D200" s="754"/>
      <c r="E200" s="771" t="str">
        <f t="shared" si="9"/>
        <v xml:space="preserve"> </v>
      </c>
      <c r="F200" s="777"/>
      <c r="G200" s="777"/>
      <c r="H200" s="757"/>
      <c r="I200" s="777"/>
      <c r="J200" s="777"/>
      <c r="K200" s="773" t="str">
        <f t="shared" si="10"/>
        <v xml:space="preserve"> </v>
      </c>
      <c r="L200" s="774" t="str">
        <f t="shared" si="11"/>
        <v xml:space="preserve"> </v>
      </c>
    </row>
    <row r="201" spans="1:12" x14ac:dyDescent="0.25">
      <c r="A201" s="775"/>
      <c r="B201" s="775"/>
      <c r="C201" s="775"/>
      <c r="D201" s="754"/>
      <c r="E201" s="771" t="str">
        <f t="shared" si="9"/>
        <v xml:space="preserve"> </v>
      </c>
      <c r="F201" s="777"/>
      <c r="G201" s="777"/>
      <c r="H201" s="757"/>
      <c r="I201" s="777"/>
      <c r="J201" s="777"/>
      <c r="K201" s="773" t="str">
        <f t="shared" si="10"/>
        <v xml:space="preserve"> </v>
      </c>
      <c r="L201" s="774" t="str">
        <f t="shared" si="11"/>
        <v xml:space="preserve"> </v>
      </c>
    </row>
    <row r="202" spans="1:12" x14ac:dyDescent="0.25">
      <c r="A202" s="775"/>
      <c r="B202" s="775"/>
      <c r="C202" s="775"/>
      <c r="D202" s="754"/>
      <c r="E202" s="771" t="str">
        <f t="shared" si="9"/>
        <v xml:space="preserve"> </v>
      </c>
      <c r="F202" s="777"/>
      <c r="G202" s="777"/>
      <c r="H202" s="757"/>
      <c r="I202" s="777"/>
      <c r="J202" s="777"/>
      <c r="K202" s="773" t="str">
        <f t="shared" si="10"/>
        <v xml:space="preserve"> </v>
      </c>
      <c r="L202" s="774" t="str">
        <f t="shared" si="11"/>
        <v xml:space="preserve"> </v>
      </c>
    </row>
    <row r="203" spans="1:12" x14ac:dyDescent="0.25">
      <c r="A203" s="775"/>
      <c r="B203" s="775"/>
      <c r="C203" s="775"/>
      <c r="D203" s="754"/>
      <c r="E203" s="771" t="str">
        <f t="shared" si="9"/>
        <v xml:space="preserve"> </v>
      </c>
      <c r="F203" s="777"/>
      <c r="G203" s="777"/>
      <c r="H203" s="757"/>
      <c r="I203" s="777"/>
      <c r="J203" s="777"/>
      <c r="K203" s="773" t="str">
        <f t="shared" si="10"/>
        <v xml:space="preserve"> </v>
      </c>
      <c r="L203" s="774" t="str">
        <f t="shared" si="11"/>
        <v xml:space="preserve"> </v>
      </c>
    </row>
    <row r="204" spans="1:12" x14ac:dyDescent="0.25">
      <c r="A204" s="775"/>
      <c r="B204" s="775"/>
      <c r="C204" s="775"/>
      <c r="D204" s="754"/>
      <c r="E204" s="771" t="str">
        <f t="shared" si="9"/>
        <v xml:space="preserve"> </v>
      </c>
      <c r="F204" s="777"/>
      <c r="G204" s="777"/>
      <c r="H204" s="757"/>
      <c r="I204" s="777"/>
      <c r="J204" s="777"/>
      <c r="K204" s="773" t="str">
        <f t="shared" si="10"/>
        <v xml:space="preserve"> </v>
      </c>
      <c r="L204" s="774" t="str">
        <f t="shared" si="11"/>
        <v xml:space="preserve"> </v>
      </c>
    </row>
    <row r="205" spans="1:12" x14ac:dyDescent="0.25">
      <c r="A205" s="775"/>
      <c r="B205" s="775"/>
      <c r="C205" s="775"/>
      <c r="D205" s="754"/>
      <c r="E205" s="771" t="str">
        <f t="shared" si="9"/>
        <v xml:space="preserve"> </v>
      </c>
      <c r="F205" s="777"/>
      <c r="G205" s="777"/>
      <c r="H205" s="757"/>
      <c r="I205" s="777"/>
      <c r="J205" s="777"/>
      <c r="K205" s="773" t="str">
        <f t="shared" si="10"/>
        <v xml:space="preserve"> </v>
      </c>
      <c r="L205" s="774" t="str">
        <f t="shared" si="11"/>
        <v xml:space="preserve"> </v>
      </c>
    </row>
    <row r="206" spans="1:12" x14ac:dyDescent="0.25">
      <c r="A206" s="775"/>
      <c r="B206" s="775"/>
      <c r="C206" s="775"/>
      <c r="D206" s="754"/>
      <c r="E206" s="771" t="str">
        <f t="shared" si="9"/>
        <v xml:space="preserve"> </v>
      </c>
      <c r="F206" s="777"/>
      <c r="G206" s="777"/>
      <c r="H206" s="757"/>
      <c r="I206" s="777"/>
      <c r="J206" s="777"/>
      <c r="K206" s="773" t="str">
        <f t="shared" si="10"/>
        <v xml:space="preserve"> </v>
      </c>
      <c r="L206" s="774" t="str">
        <f t="shared" si="11"/>
        <v xml:space="preserve"> </v>
      </c>
    </row>
    <row r="207" spans="1:12" x14ac:dyDescent="0.25">
      <c r="A207" s="775"/>
      <c r="B207" s="775"/>
      <c r="C207" s="775"/>
      <c r="D207" s="754"/>
      <c r="E207" s="771" t="str">
        <f t="shared" si="9"/>
        <v xml:space="preserve"> </v>
      </c>
      <c r="F207" s="777"/>
      <c r="G207" s="777"/>
      <c r="H207" s="757"/>
      <c r="I207" s="777"/>
      <c r="J207" s="777"/>
      <c r="K207" s="773" t="str">
        <f t="shared" si="10"/>
        <v xml:space="preserve"> </v>
      </c>
      <c r="L207" s="774" t="str">
        <f t="shared" si="11"/>
        <v xml:space="preserve"> </v>
      </c>
    </row>
    <row r="208" spans="1:12" x14ac:dyDescent="0.25">
      <c r="A208" s="775"/>
      <c r="B208" s="775"/>
      <c r="C208" s="775"/>
      <c r="D208" s="754"/>
      <c r="E208" s="771" t="str">
        <f t="shared" si="9"/>
        <v xml:space="preserve"> </v>
      </c>
      <c r="F208" s="777"/>
      <c r="G208" s="777"/>
      <c r="H208" s="757"/>
      <c r="I208" s="777"/>
      <c r="J208" s="777"/>
      <c r="K208" s="773" t="str">
        <f t="shared" si="10"/>
        <v xml:space="preserve"> </v>
      </c>
      <c r="L208" s="774" t="str">
        <f t="shared" si="11"/>
        <v xml:space="preserve"> </v>
      </c>
    </row>
    <row r="209" spans="1:12" x14ac:dyDescent="0.25">
      <c r="A209" s="775"/>
      <c r="B209" s="775"/>
      <c r="C209" s="775"/>
      <c r="D209" s="754"/>
      <c r="E209" s="771" t="str">
        <f t="shared" si="9"/>
        <v xml:space="preserve"> </v>
      </c>
      <c r="F209" s="777"/>
      <c r="G209" s="777"/>
      <c r="H209" s="757"/>
      <c r="I209" s="777"/>
      <c r="J209" s="777"/>
      <c r="K209" s="773" t="str">
        <f t="shared" si="10"/>
        <v xml:space="preserve"> </v>
      </c>
      <c r="L209" s="774" t="str">
        <f t="shared" si="11"/>
        <v xml:space="preserve"> </v>
      </c>
    </row>
    <row r="210" spans="1:12" x14ac:dyDescent="0.25">
      <c r="A210" s="775"/>
      <c r="B210" s="775"/>
      <c r="C210" s="775"/>
      <c r="D210" s="754"/>
      <c r="E210" s="771" t="str">
        <f t="shared" si="9"/>
        <v xml:space="preserve"> </v>
      </c>
      <c r="F210" s="777"/>
      <c r="G210" s="777"/>
      <c r="H210" s="757"/>
      <c r="I210" s="777"/>
      <c r="J210" s="777"/>
      <c r="K210" s="773" t="str">
        <f t="shared" si="10"/>
        <v xml:space="preserve"> </v>
      </c>
      <c r="L210" s="774" t="str">
        <f t="shared" si="11"/>
        <v xml:space="preserve"> </v>
      </c>
    </row>
    <row r="211" spans="1:12" x14ac:dyDescent="0.25">
      <c r="A211" s="775"/>
      <c r="B211" s="775"/>
      <c r="C211" s="775"/>
      <c r="D211" s="754"/>
      <c r="E211" s="771" t="str">
        <f t="shared" si="9"/>
        <v xml:space="preserve"> </v>
      </c>
      <c r="F211" s="777"/>
      <c r="G211" s="777"/>
      <c r="H211" s="757"/>
      <c r="I211" s="777"/>
      <c r="J211" s="777"/>
      <c r="K211" s="773" t="str">
        <f t="shared" si="10"/>
        <v xml:space="preserve"> </v>
      </c>
      <c r="L211" s="774" t="str">
        <f t="shared" si="11"/>
        <v xml:space="preserve"> </v>
      </c>
    </row>
    <row r="212" spans="1:12" x14ac:dyDescent="0.25">
      <c r="A212" s="775"/>
      <c r="B212" s="775"/>
      <c r="C212" s="775"/>
      <c r="D212" s="754"/>
      <c r="E212" s="771" t="str">
        <f t="shared" si="9"/>
        <v xml:space="preserve"> </v>
      </c>
      <c r="F212" s="777"/>
      <c r="G212" s="777"/>
      <c r="H212" s="757"/>
      <c r="I212" s="777"/>
      <c r="J212" s="777"/>
      <c r="K212" s="773" t="str">
        <f t="shared" si="10"/>
        <v xml:space="preserve"> </v>
      </c>
      <c r="L212" s="774" t="str">
        <f t="shared" si="11"/>
        <v xml:space="preserve"> </v>
      </c>
    </row>
    <row r="213" spans="1:12" x14ac:dyDescent="0.25">
      <c r="A213" s="775"/>
      <c r="B213" s="775"/>
      <c r="C213" s="775"/>
      <c r="D213" s="754"/>
      <c r="E213" s="771" t="str">
        <f t="shared" si="9"/>
        <v xml:space="preserve"> </v>
      </c>
      <c r="F213" s="777"/>
      <c r="G213" s="777"/>
      <c r="H213" s="757"/>
      <c r="I213" s="777"/>
      <c r="J213" s="777"/>
      <c r="K213" s="773" t="str">
        <f t="shared" si="10"/>
        <v xml:space="preserve"> </v>
      </c>
      <c r="L213" s="774" t="str">
        <f t="shared" si="11"/>
        <v xml:space="preserve"> </v>
      </c>
    </row>
    <row r="214" spans="1:12" x14ac:dyDescent="0.25">
      <c r="A214" s="775"/>
      <c r="B214" s="775"/>
      <c r="C214" s="775"/>
      <c r="D214" s="754"/>
      <c r="E214" s="771" t="str">
        <f t="shared" si="9"/>
        <v xml:space="preserve"> </v>
      </c>
      <c r="F214" s="777"/>
      <c r="G214" s="777"/>
      <c r="H214" s="757"/>
      <c r="I214" s="777"/>
      <c r="J214" s="777"/>
      <c r="K214" s="773" t="str">
        <f t="shared" si="10"/>
        <v xml:space="preserve"> </v>
      </c>
      <c r="L214" s="774" t="str">
        <f t="shared" si="11"/>
        <v xml:space="preserve"> </v>
      </c>
    </row>
    <row r="215" spans="1:12" x14ac:dyDescent="0.25">
      <c r="A215" s="775"/>
      <c r="B215" s="775"/>
      <c r="C215" s="775"/>
      <c r="D215" s="754"/>
      <c r="E215" s="771" t="str">
        <f t="shared" si="9"/>
        <v xml:space="preserve"> </v>
      </c>
      <c r="F215" s="777"/>
      <c r="G215" s="777"/>
      <c r="H215" s="757"/>
      <c r="I215" s="777"/>
      <c r="J215" s="777"/>
      <c r="K215" s="773" t="str">
        <f t="shared" si="10"/>
        <v xml:space="preserve"> </v>
      </c>
      <c r="L215" s="774" t="str">
        <f t="shared" si="11"/>
        <v xml:space="preserve"> </v>
      </c>
    </row>
    <row r="216" spans="1:12" x14ac:dyDescent="0.25">
      <c r="A216" s="775"/>
      <c r="B216" s="775"/>
      <c r="C216" s="775"/>
      <c r="D216" s="754"/>
      <c r="E216" s="771" t="str">
        <f t="shared" si="9"/>
        <v xml:space="preserve"> </v>
      </c>
      <c r="F216" s="777"/>
      <c r="G216" s="777"/>
      <c r="H216" s="757"/>
      <c r="I216" s="777"/>
      <c r="J216" s="777"/>
      <c r="K216" s="773" t="str">
        <f t="shared" si="10"/>
        <v xml:space="preserve"> </v>
      </c>
      <c r="L216" s="774" t="str">
        <f t="shared" si="11"/>
        <v xml:space="preserve"> </v>
      </c>
    </row>
    <row r="217" spans="1:12" x14ac:dyDescent="0.25">
      <c r="A217" s="775"/>
      <c r="B217" s="775"/>
      <c r="C217" s="775"/>
      <c r="D217" s="754"/>
      <c r="E217" s="771" t="str">
        <f t="shared" si="9"/>
        <v xml:space="preserve"> </v>
      </c>
      <c r="F217" s="777"/>
      <c r="G217" s="777"/>
      <c r="H217" s="757"/>
      <c r="I217" s="777"/>
      <c r="J217" s="777"/>
      <c r="K217" s="773" t="str">
        <f t="shared" si="10"/>
        <v xml:space="preserve"> </v>
      </c>
      <c r="L217" s="774" t="str">
        <f t="shared" si="11"/>
        <v xml:space="preserve"> </v>
      </c>
    </row>
    <row r="218" spans="1:12" x14ac:dyDescent="0.25">
      <c r="A218" s="775"/>
      <c r="B218" s="775"/>
      <c r="C218" s="775"/>
      <c r="D218" s="754"/>
      <c r="E218" s="771" t="str">
        <f t="shared" si="9"/>
        <v xml:space="preserve"> </v>
      </c>
      <c r="F218" s="777"/>
      <c r="G218" s="777"/>
      <c r="H218" s="757"/>
      <c r="I218" s="777"/>
      <c r="J218" s="777"/>
      <c r="K218" s="773" t="str">
        <f t="shared" si="10"/>
        <v xml:space="preserve"> </v>
      </c>
      <c r="L218" s="774" t="str">
        <f t="shared" si="11"/>
        <v xml:space="preserve"> </v>
      </c>
    </row>
    <row r="219" spans="1:12" x14ac:dyDescent="0.25">
      <c r="A219" s="775"/>
      <c r="B219" s="775"/>
      <c r="C219" s="775"/>
      <c r="D219" s="754"/>
      <c r="E219" s="771" t="str">
        <f t="shared" si="9"/>
        <v xml:space="preserve"> </v>
      </c>
      <c r="F219" s="777"/>
      <c r="G219" s="777"/>
      <c r="H219" s="757"/>
      <c r="I219" s="777"/>
      <c r="J219" s="777"/>
      <c r="K219" s="773" t="str">
        <f t="shared" si="10"/>
        <v xml:space="preserve"> </v>
      </c>
      <c r="L219" s="774" t="str">
        <f t="shared" si="11"/>
        <v xml:space="preserve"> </v>
      </c>
    </row>
    <row r="220" spans="1:12" x14ac:dyDescent="0.25">
      <c r="A220" s="775"/>
      <c r="B220" s="775"/>
      <c r="C220" s="775"/>
      <c r="D220" s="754"/>
      <c r="E220" s="771" t="str">
        <f t="shared" si="9"/>
        <v xml:space="preserve"> </v>
      </c>
      <c r="F220" s="777"/>
      <c r="G220" s="777"/>
      <c r="H220" s="757"/>
      <c r="I220" s="777"/>
      <c r="J220" s="777"/>
      <c r="K220" s="773" t="str">
        <f t="shared" si="10"/>
        <v xml:space="preserve"> </v>
      </c>
      <c r="L220" s="774" t="str">
        <f t="shared" si="11"/>
        <v xml:space="preserve"> </v>
      </c>
    </row>
    <row r="221" spans="1:12" x14ac:dyDescent="0.25">
      <c r="A221" s="775"/>
      <c r="B221" s="775"/>
      <c r="C221" s="775"/>
      <c r="D221" s="754"/>
      <c r="E221" s="771" t="str">
        <f t="shared" si="9"/>
        <v xml:space="preserve"> </v>
      </c>
      <c r="F221" s="777"/>
      <c r="G221" s="777"/>
      <c r="H221" s="757"/>
      <c r="I221" s="777"/>
      <c r="J221" s="777"/>
      <c r="K221" s="773" t="str">
        <f t="shared" si="10"/>
        <v xml:space="preserve"> </v>
      </c>
      <c r="L221" s="774" t="str">
        <f t="shared" si="11"/>
        <v xml:space="preserve"> </v>
      </c>
    </row>
    <row r="222" spans="1:12" x14ac:dyDescent="0.25">
      <c r="A222" s="775"/>
      <c r="B222" s="775"/>
      <c r="C222" s="775"/>
      <c r="D222" s="754"/>
      <c r="E222" s="771" t="str">
        <f t="shared" si="9"/>
        <v xml:space="preserve"> </v>
      </c>
      <c r="F222" s="777"/>
      <c r="G222" s="777"/>
      <c r="H222" s="757"/>
      <c r="I222" s="777"/>
      <c r="J222" s="777"/>
      <c r="K222" s="773" t="str">
        <f t="shared" si="10"/>
        <v xml:space="preserve"> </v>
      </c>
      <c r="L222" s="774" t="str">
        <f t="shared" si="11"/>
        <v xml:space="preserve"> </v>
      </c>
    </row>
    <row r="223" spans="1:12" x14ac:dyDescent="0.25">
      <c r="A223" s="775"/>
      <c r="B223" s="775"/>
      <c r="C223" s="775"/>
      <c r="D223" s="754"/>
      <c r="E223" s="771" t="str">
        <f t="shared" si="9"/>
        <v xml:space="preserve"> </v>
      </c>
      <c r="F223" s="777"/>
      <c r="G223" s="777"/>
      <c r="H223" s="757"/>
      <c r="I223" s="777"/>
      <c r="J223" s="777"/>
      <c r="K223" s="773" t="str">
        <f t="shared" si="10"/>
        <v xml:space="preserve"> </v>
      </c>
      <c r="L223" s="774" t="str">
        <f t="shared" si="11"/>
        <v xml:space="preserve"> </v>
      </c>
    </row>
    <row r="224" spans="1:12" x14ac:dyDescent="0.25">
      <c r="A224" s="775"/>
      <c r="B224" s="775"/>
      <c r="C224" s="775"/>
      <c r="D224" s="754"/>
      <c r="E224" s="771" t="str">
        <f t="shared" si="9"/>
        <v xml:space="preserve"> </v>
      </c>
      <c r="F224" s="777"/>
      <c r="G224" s="777"/>
      <c r="H224" s="757"/>
      <c r="I224" s="777"/>
      <c r="J224" s="777"/>
      <c r="K224" s="773" t="str">
        <f t="shared" si="10"/>
        <v xml:space="preserve"> </v>
      </c>
      <c r="L224" s="774" t="str">
        <f t="shared" si="11"/>
        <v xml:space="preserve"> </v>
      </c>
    </row>
    <row r="225" spans="1:12" x14ac:dyDescent="0.25">
      <c r="A225" s="775"/>
      <c r="B225" s="775"/>
      <c r="C225" s="775"/>
      <c r="D225" s="754"/>
      <c r="E225" s="771" t="str">
        <f t="shared" si="9"/>
        <v xml:space="preserve"> </v>
      </c>
      <c r="F225" s="777"/>
      <c r="G225" s="777"/>
      <c r="H225" s="757"/>
      <c r="I225" s="777"/>
      <c r="J225" s="777"/>
      <c r="K225" s="773" t="str">
        <f t="shared" si="10"/>
        <v xml:space="preserve"> </v>
      </c>
      <c r="L225" s="774" t="str">
        <f t="shared" si="11"/>
        <v xml:space="preserve"> </v>
      </c>
    </row>
    <row r="226" spans="1:12" x14ac:dyDescent="0.25">
      <c r="A226" s="775"/>
      <c r="B226" s="775"/>
      <c r="C226" s="775"/>
      <c r="D226" s="754"/>
      <c r="E226" s="771" t="str">
        <f t="shared" si="9"/>
        <v xml:space="preserve"> </v>
      </c>
      <c r="F226" s="777"/>
      <c r="G226" s="777"/>
      <c r="H226" s="757"/>
      <c r="I226" s="777"/>
      <c r="J226" s="777"/>
      <c r="K226" s="773" t="str">
        <f t="shared" si="10"/>
        <v xml:space="preserve"> </v>
      </c>
      <c r="L226" s="774" t="str">
        <f t="shared" si="11"/>
        <v xml:space="preserve"> </v>
      </c>
    </row>
    <row r="227" spans="1:12" x14ac:dyDescent="0.25">
      <c r="A227" s="775"/>
      <c r="B227" s="775"/>
      <c r="C227" s="775"/>
      <c r="D227" s="754"/>
      <c r="E227" s="771" t="str">
        <f t="shared" si="9"/>
        <v xml:space="preserve"> </v>
      </c>
      <c r="F227" s="777"/>
      <c r="G227" s="777"/>
      <c r="H227" s="757"/>
      <c r="I227" s="777"/>
      <c r="J227" s="777"/>
      <c r="K227" s="773" t="str">
        <f t="shared" si="10"/>
        <v xml:space="preserve"> </v>
      </c>
      <c r="L227" s="774" t="str">
        <f t="shared" si="11"/>
        <v xml:space="preserve"> </v>
      </c>
    </row>
    <row r="228" spans="1:12" x14ac:dyDescent="0.25">
      <c r="A228" s="775"/>
      <c r="B228" s="775"/>
      <c r="C228" s="775"/>
      <c r="D228" s="754"/>
      <c r="E228" s="771" t="str">
        <f t="shared" si="9"/>
        <v xml:space="preserve"> </v>
      </c>
      <c r="F228" s="777"/>
      <c r="G228" s="777"/>
      <c r="H228" s="757"/>
      <c r="I228" s="777"/>
      <c r="J228" s="777"/>
      <c r="K228" s="773" t="str">
        <f t="shared" si="10"/>
        <v xml:space="preserve"> </v>
      </c>
      <c r="L228" s="774" t="str">
        <f t="shared" si="11"/>
        <v xml:space="preserve"> </v>
      </c>
    </row>
    <row r="229" spans="1:12" x14ac:dyDescent="0.25">
      <c r="A229" s="775"/>
      <c r="B229" s="775"/>
      <c r="C229" s="775"/>
      <c r="D229" s="754"/>
      <c r="E229" s="771" t="str">
        <f t="shared" si="9"/>
        <v xml:space="preserve"> </v>
      </c>
      <c r="F229" s="777"/>
      <c r="G229" s="777"/>
      <c r="H229" s="757"/>
      <c r="I229" s="777"/>
      <c r="J229" s="777"/>
      <c r="K229" s="773" t="str">
        <f t="shared" si="10"/>
        <v xml:space="preserve"> </v>
      </c>
      <c r="L229" s="774" t="str">
        <f t="shared" si="11"/>
        <v xml:space="preserve"> </v>
      </c>
    </row>
    <row r="230" spans="1:12" x14ac:dyDescent="0.25">
      <c r="A230" s="775"/>
      <c r="B230" s="775"/>
      <c r="C230" s="775"/>
      <c r="D230" s="754"/>
      <c r="E230" s="771" t="str">
        <f t="shared" si="9"/>
        <v xml:space="preserve"> </v>
      </c>
      <c r="F230" s="777"/>
      <c r="G230" s="777"/>
      <c r="H230" s="757"/>
      <c r="I230" s="777"/>
      <c r="J230" s="777"/>
      <c r="K230" s="773" t="str">
        <f t="shared" si="10"/>
        <v xml:space="preserve"> </v>
      </c>
      <c r="L230" s="774" t="str">
        <f t="shared" si="11"/>
        <v xml:space="preserve"> </v>
      </c>
    </row>
    <row r="231" spans="1:12" x14ac:dyDescent="0.25">
      <c r="A231" s="775"/>
      <c r="B231" s="775"/>
      <c r="C231" s="775"/>
      <c r="D231" s="754"/>
      <c r="E231" s="771" t="str">
        <f t="shared" si="9"/>
        <v xml:space="preserve"> </v>
      </c>
      <c r="F231" s="777"/>
      <c r="G231" s="777"/>
      <c r="H231" s="757"/>
      <c r="I231" s="777"/>
      <c r="J231" s="777"/>
      <c r="K231" s="773" t="str">
        <f t="shared" si="10"/>
        <v xml:space="preserve"> </v>
      </c>
      <c r="L231" s="774" t="str">
        <f t="shared" si="11"/>
        <v xml:space="preserve"> </v>
      </c>
    </row>
    <row r="232" spans="1:12" x14ac:dyDescent="0.25">
      <c r="A232" s="775"/>
      <c r="B232" s="775"/>
      <c r="C232" s="775"/>
      <c r="D232" s="754"/>
      <c r="E232" s="771" t="str">
        <f t="shared" si="9"/>
        <v xml:space="preserve"> </v>
      </c>
      <c r="F232" s="777"/>
      <c r="G232" s="777"/>
      <c r="H232" s="757"/>
      <c r="I232" s="777"/>
      <c r="J232" s="777"/>
      <c r="K232" s="773" t="str">
        <f t="shared" si="10"/>
        <v xml:space="preserve"> </v>
      </c>
      <c r="L232" s="774" t="str">
        <f t="shared" si="11"/>
        <v xml:space="preserve"> </v>
      </c>
    </row>
    <row r="233" spans="1:12" x14ac:dyDescent="0.25">
      <c r="A233" s="775"/>
      <c r="B233" s="775"/>
      <c r="C233" s="775"/>
      <c r="D233" s="754"/>
      <c r="E233" s="771" t="str">
        <f t="shared" si="9"/>
        <v xml:space="preserve"> </v>
      </c>
      <c r="F233" s="777"/>
      <c r="G233" s="777"/>
      <c r="H233" s="757"/>
      <c r="I233" s="777"/>
      <c r="J233" s="777"/>
      <c r="K233" s="773" t="str">
        <f t="shared" si="10"/>
        <v xml:space="preserve"> </v>
      </c>
      <c r="L233" s="774" t="str">
        <f t="shared" si="11"/>
        <v xml:space="preserve"> </v>
      </c>
    </row>
    <row r="234" spans="1:12" x14ac:dyDescent="0.25">
      <c r="A234" s="775"/>
      <c r="B234" s="775"/>
      <c r="C234" s="775"/>
      <c r="D234" s="754"/>
      <c r="E234" s="771" t="str">
        <f t="shared" si="9"/>
        <v xml:space="preserve"> </v>
      </c>
      <c r="F234" s="777"/>
      <c r="G234" s="777"/>
      <c r="H234" s="757"/>
      <c r="I234" s="777"/>
      <c r="J234" s="777"/>
      <c r="K234" s="773" t="str">
        <f t="shared" si="10"/>
        <v xml:space="preserve"> </v>
      </c>
      <c r="L234" s="774" t="str">
        <f t="shared" si="11"/>
        <v xml:space="preserve"> </v>
      </c>
    </row>
    <row r="235" spans="1:12" x14ac:dyDescent="0.25">
      <c r="A235" s="775"/>
      <c r="B235" s="775"/>
      <c r="C235" s="775"/>
      <c r="D235" s="754"/>
      <c r="E235" s="771" t="str">
        <f t="shared" si="9"/>
        <v xml:space="preserve"> </v>
      </c>
      <c r="F235" s="777"/>
      <c r="G235" s="777"/>
      <c r="H235" s="757"/>
      <c r="I235" s="777"/>
      <c r="J235" s="777"/>
      <c r="K235" s="773" t="str">
        <f t="shared" si="10"/>
        <v xml:space="preserve"> </v>
      </c>
      <c r="L235" s="774" t="str">
        <f t="shared" si="11"/>
        <v xml:space="preserve"> </v>
      </c>
    </row>
    <row r="236" spans="1:12" x14ac:dyDescent="0.25">
      <c r="A236" s="775"/>
      <c r="B236" s="775"/>
      <c r="C236" s="775"/>
      <c r="D236" s="754"/>
      <c r="E236" s="771" t="str">
        <f t="shared" si="9"/>
        <v xml:space="preserve"> </v>
      </c>
      <c r="F236" s="777"/>
      <c r="G236" s="777"/>
      <c r="H236" s="757"/>
      <c r="I236" s="777"/>
      <c r="J236" s="777"/>
      <c r="K236" s="773" t="str">
        <f t="shared" si="10"/>
        <v xml:space="preserve"> </v>
      </c>
      <c r="L236" s="774" t="str">
        <f t="shared" si="11"/>
        <v xml:space="preserve"> </v>
      </c>
    </row>
    <row r="237" spans="1:12" x14ac:dyDescent="0.25">
      <c r="A237" s="775"/>
      <c r="B237" s="775"/>
      <c r="C237" s="775"/>
      <c r="D237" s="754"/>
      <c r="E237" s="771" t="str">
        <f t="shared" si="9"/>
        <v xml:space="preserve"> </v>
      </c>
      <c r="F237" s="777"/>
      <c r="G237" s="777"/>
      <c r="H237" s="757"/>
      <c r="I237" s="777"/>
      <c r="J237" s="777"/>
      <c r="K237" s="773" t="str">
        <f t="shared" si="10"/>
        <v xml:space="preserve"> </v>
      </c>
      <c r="L237" s="774" t="str">
        <f t="shared" si="11"/>
        <v xml:space="preserve"> </v>
      </c>
    </row>
    <row r="238" spans="1:12" x14ac:dyDescent="0.25">
      <c r="A238" s="775"/>
      <c r="B238" s="775"/>
      <c r="C238" s="775"/>
      <c r="D238" s="754"/>
      <c r="E238" s="771" t="str">
        <f t="shared" si="9"/>
        <v xml:space="preserve"> </v>
      </c>
      <c r="F238" s="777"/>
      <c r="G238" s="777"/>
      <c r="H238" s="757"/>
      <c r="I238" s="777"/>
      <c r="J238" s="777"/>
      <c r="K238" s="773" t="str">
        <f t="shared" si="10"/>
        <v xml:space="preserve"> </v>
      </c>
      <c r="L238" s="774" t="str">
        <f t="shared" si="11"/>
        <v xml:space="preserve"> </v>
      </c>
    </row>
    <row r="239" spans="1:12" x14ac:dyDescent="0.25">
      <c r="A239" s="775"/>
      <c r="B239" s="775"/>
      <c r="C239" s="775"/>
      <c r="D239" s="754"/>
      <c r="E239" s="771" t="str">
        <f t="shared" si="9"/>
        <v xml:space="preserve"> </v>
      </c>
      <c r="F239" s="777"/>
      <c r="G239" s="777"/>
      <c r="H239" s="757"/>
      <c r="I239" s="777"/>
      <c r="J239" s="777"/>
      <c r="K239" s="773" t="str">
        <f t="shared" si="10"/>
        <v xml:space="preserve"> </v>
      </c>
      <c r="L239" s="774" t="str">
        <f t="shared" si="11"/>
        <v xml:space="preserve"> </v>
      </c>
    </row>
    <row r="240" spans="1:12" x14ac:dyDescent="0.25">
      <c r="A240" s="775"/>
      <c r="B240" s="775"/>
      <c r="C240" s="775"/>
      <c r="D240" s="754"/>
      <c r="E240" s="771" t="str">
        <f t="shared" si="9"/>
        <v xml:space="preserve"> </v>
      </c>
      <c r="F240" s="777"/>
      <c r="G240" s="777"/>
      <c r="H240" s="757"/>
      <c r="I240" s="777"/>
      <c r="J240" s="777"/>
      <c r="K240" s="773" t="str">
        <f t="shared" si="10"/>
        <v xml:space="preserve"> </v>
      </c>
      <c r="L240" s="774" t="str">
        <f t="shared" si="11"/>
        <v xml:space="preserve"> </v>
      </c>
    </row>
    <row r="241" spans="1:12" x14ac:dyDescent="0.25">
      <c r="A241" s="775"/>
      <c r="B241" s="775"/>
      <c r="C241" s="775"/>
      <c r="D241" s="754"/>
      <c r="E241" s="771" t="str">
        <f t="shared" si="9"/>
        <v xml:space="preserve"> </v>
      </c>
      <c r="F241" s="777"/>
      <c r="G241" s="777"/>
      <c r="H241" s="757"/>
      <c r="I241" s="777"/>
      <c r="J241" s="777"/>
      <c r="K241" s="773" t="str">
        <f t="shared" si="10"/>
        <v xml:space="preserve"> </v>
      </c>
      <c r="L241" s="774" t="str">
        <f t="shared" si="11"/>
        <v xml:space="preserve"> </v>
      </c>
    </row>
    <row r="242" spans="1:12" x14ac:dyDescent="0.25">
      <c r="A242" s="775"/>
      <c r="B242" s="775"/>
      <c r="C242" s="775"/>
      <c r="D242" s="754"/>
      <c r="E242" s="771" t="str">
        <f t="shared" si="9"/>
        <v xml:space="preserve"> </v>
      </c>
      <c r="F242" s="777"/>
      <c r="G242" s="777"/>
      <c r="H242" s="757"/>
      <c r="I242" s="777"/>
      <c r="J242" s="777"/>
      <c r="K242" s="773" t="str">
        <f t="shared" si="10"/>
        <v xml:space="preserve"> </v>
      </c>
      <c r="L242" s="774" t="str">
        <f t="shared" si="11"/>
        <v xml:space="preserve"> </v>
      </c>
    </row>
    <row r="243" spans="1:12" x14ac:dyDescent="0.25">
      <c r="A243" s="775"/>
      <c r="B243" s="775"/>
      <c r="C243" s="775"/>
      <c r="D243" s="754"/>
      <c r="E243" s="771" t="str">
        <f t="shared" si="9"/>
        <v xml:space="preserve"> </v>
      </c>
      <c r="F243" s="777"/>
      <c r="G243" s="777"/>
      <c r="H243" s="757"/>
      <c r="I243" s="777"/>
      <c r="J243" s="777"/>
      <c r="K243" s="773" t="str">
        <f t="shared" si="10"/>
        <v xml:space="preserve"> </v>
      </c>
      <c r="L243" s="774" t="str">
        <f t="shared" si="11"/>
        <v xml:space="preserve"> </v>
      </c>
    </row>
    <row r="244" spans="1:12" x14ac:dyDescent="0.25">
      <c r="A244" s="775"/>
      <c r="B244" s="775"/>
      <c r="C244" s="775"/>
      <c r="D244" s="754"/>
      <c r="E244" s="771" t="str">
        <f t="shared" si="9"/>
        <v xml:space="preserve"> </v>
      </c>
      <c r="F244" s="777"/>
      <c r="G244" s="777"/>
      <c r="H244" s="757"/>
      <c r="I244" s="777"/>
      <c r="J244" s="777"/>
      <c r="K244" s="773" t="str">
        <f t="shared" si="10"/>
        <v xml:space="preserve"> </v>
      </c>
      <c r="L244" s="774" t="str">
        <f t="shared" si="11"/>
        <v xml:space="preserve"> </v>
      </c>
    </row>
    <row r="245" spans="1:12" x14ac:dyDescent="0.25">
      <c r="A245" s="775"/>
      <c r="B245" s="775"/>
      <c r="C245" s="775"/>
      <c r="D245" s="754"/>
      <c r="E245" s="771" t="str">
        <f t="shared" si="9"/>
        <v xml:space="preserve"> </v>
      </c>
      <c r="F245" s="777"/>
      <c r="G245" s="777"/>
      <c r="H245" s="757"/>
      <c r="I245" s="777"/>
      <c r="J245" s="777"/>
      <c r="K245" s="773" t="str">
        <f t="shared" si="10"/>
        <v xml:space="preserve"> </v>
      </c>
      <c r="L245" s="774" t="str">
        <f t="shared" si="11"/>
        <v xml:space="preserve"> </v>
      </c>
    </row>
    <row r="246" spans="1:12" x14ac:dyDescent="0.25">
      <c r="A246" s="775"/>
      <c r="B246" s="775"/>
      <c r="C246" s="775"/>
      <c r="D246" s="754"/>
      <c r="E246" s="771" t="str">
        <f t="shared" si="9"/>
        <v xml:space="preserve"> </v>
      </c>
      <c r="F246" s="777"/>
      <c r="G246" s="777"/>
      <c r="H246" s="757"/>
      <c r="I246" s="777"/>
      <c r="J246" s="777"/>
      <c r="K246" s="773" t="str">
        <f t="shared" si="10"/>
        <v xml:space="preserve"> </v>
      </c>
      <c r="L246" s="774" t="str">
        <f t="shared" si="11"/>
        <v xml:space="preserve"> </v>
      </c>
    </row>
    <row r="247" spans="1:12" x14ac:dyDescent="0.25">
      <c r="A247" s="775"/>
      <c r="B247" s="775"/>
      <c r="C247" s="775"/>
      <c r="D247" s="754"/>
      <c r="E247" s="771" t="str">
        <f t="shared" si="9"/>
        <v xml:space="preserve"> </v>
      </c>
      <c r="F247" s="777"/>
      <c r="G247" s="777"/>
      <c r="H247" s="757"/>
      <c r="I247" s="777"/>
      <c r="J247" s="777"/>
      <c r="K247" s="773" t="str">
        <f t="shared" si="10"/>
        <v xml:space="preserve"> </v>
      </c>
      <c r="L247" s="774" t="str">
        <f t="shared" si="11"/>
        <v xml:space="preserve"> </v>
      </c>
    </row>
    <row r="248" spans="1:12" x14ac:dyDescent="0.25">
      <c r="A248" s="775"/>
      <c r="B248" s="775"/>
      <c r="C248" s="775"/>
      <c r="D248" s="754"/>
      <c r="E248" s="771" t="str">
        <f t="shared" si="9"/>
        <v xml:space="preserve"> </v>
      </c>
      <c r="F248" s="777"/>
      <c r="G248" s="777"/>
      <c r="H248" s="757"/>
      <c r="I248" s="777"/>
      <c r="J248" s="777"/>
      <c r="K248" s="773" t="str">
        <f t="shared" si="10"/>
        <v xml:space="preserve"> </v>
      </c>
      <c r="L248" s="774" t="str">
        <f t="shared" si="11"/>
        <v xml:space="preserve"> </v>
      </c>
    </row>
    <row r="249" spans="1:12" x14ac:dyDescent="0.25">
      <c r="A249" s="775"/>
      <c r="B249" s="775"/>
      <c r="C249" s="775"/>
      <c r="D249" s="754"/>
      <c r="E249" s="771" t="str">
        <f t="shared" si="9"/>
        <v xml:space="preserve"> </v>
      </c>
      <c r="F249" s="777"/>
      <c r="G249" s="777"/>
      <c r="H249" s="757"/>
      <c r="I249" s="777"/>
      <c r="J249" s="777"/>
      <c r="K249" s="773" t="str">
        <f t="shared" si="10"/>
        <v xml:space="preserve"> </v>
      </c>
      <c r="L249" s="774" t="str">
        <f t="shared" si="11"/>
        <v xml:space="preserve"> </v>
      </c>
    </row>
    <row r="250" spans="1:12" x14ac:dyDescent="0.25">
      <c r="A250" s="775"/>
      <c r="B250" s="775"/>
      <c r="C250" s="775"/>
      <c r="D250" s="754"/>
      <c r="E250" s="771" t="str">
        <f t="shared" si="9"/>
        <v xml:space="preserve"> </v>
      </c>
      <c r="F250" s="777"/>
      <c r="G250" s="777"/>
      <c r="H250" s="757"/>
      <c r="I250" s="777"/>
      <c r="J250" s="777"/>
      <c r="K250" s="773" t="str">
        <f t="shared" si="10"/>
        <v xml:space="preserve"> </v>
      </c>
      <c r="L250" s="774" t="str">
        <f t="shared" si="11"/>
        <v xml:space="preserve"> </v>
      </c>
    </row>
    <row r="251" spans="1:12" x14ac:dyDescent="0.25">
      <c r="A251" s="775"/>
      <c r="B251" s="775"/>
      <c r="C251" s="775"/>
      <c r="D251" s="754"/>
      <c r="E251" s="771" t="str">
        <f t="shared" si="9"/>
        <v xml:space="preserve"> </v>
      </c>
      <c r="F251" s="777"/>
      <c r="G251" s="777"/>
      <c r="H251" s="757"/>
      <c r="I251" s="777"/>
      <c r="J251" s="777"/>
      <c r="K251" s="773" t="str">
        <f t="shared" si="10"/>
        <v xml:space="preserve"> </v>
      </c>
      <c r="L251" s="774" t="str">
        <f t="shared" si="11"/>
        <v xml:space="preserve"> </v>
      </c>
    </row>
    <row r="252" spans="1:12" x14ac:dyDescent="0.25">
      <c r="A252" s="775"/>
      <c r="B252" s="775"/>
      <c r="C252" s="775"/>
      <c r="D252" s="754"/>
      <c r="E252" s="771" t="str">
        <f t="shared" si="9"/>
        <v xml:space="preserve"> </v>
      </c>
      <c r="F252" s="777"/>
      <c r="G252" s="777"/>
      <c r="H252" s="757"/>
      <c r="I252" s="777"/>
      <c r="J252" s="777"/>
      <c r="K252" s="773" t="str">
        <f t="shared" si="10"/>
        <v xml:space="preserve"> </v>
      </c>
      <c r="L252" s="774" t="str">
        <f t="shared" si="11"/>
        <v xml:space="preserve"> </v>
      </c>
    </row>
    <row r="253" spans="1:12" x14ac:dyDescent="0.25">
      <c r="A253" s="775"/>
      <c r="B253" s="775"/>
      <c r="C253" s="775"/>
      <c r="D253" s="754"/>
      <c r="E253" s="771" t="str">
        <f t="shared" si="9"/>
        <v xml:space="preserve"> </v>
      </c>
      <c r="F253" s="777"/>
      <c r="G253" s="777"/>
      <c r="H253" s="757"/>
      <c r="I253" s="777"/>
      <c r="J253" s="777"/>
      <c r="K253" s="773" t="str">
        <f t="shared" si="10"/>
        <v xml:space="preserve"> </v>
      </c>
      <c r="L253" s="774" t="str">
        <f t="shared" si="11"/>
        <v xml:space="preserve"> </v>
      </c>
    </row>
    <row r="254" spans="1:12" x14ac:dyDescent="0.25">
      <c r="A254" s="775"/>
      <c r="B254" s="775"/>
      <c r="C254" s="775"/>
      <c r="D254" s="754"/>
      <c r="E254" s="771" t="str">
        <f t="shared" si="9"/>
        <v xml:space="preserve"> </v>
      </c>
      <c r="F254" s="777"/>
      <c r="G254" s="777"/>
      <c r="H254" s="757"/>
      <c r="I254" s="777"/>
      <c r="J254" s="777"/>
      <c r="K254" s="773" t="str">
        <f t="shared" si="10"/>
        <v xml:space="preserve"> </v>
      </c>
      <c r="L254" s="774" t="str">
        <f t="shared" si="11"/>
        <v xml:space="preserve"> </v>
      </c>
    </row>
    <row r="255" spans="1:12" x14ac:dyDescent="0.25">
      <c r="A255" s="775"/>
      <c r="B255" s="775"/>
      <c r="C255" s="775"/>
      <c r="D255" s="754"/>
      <c r="E255" s="771" t="str">
        <f t="shared" si="9"/>
        <v xml:space="preserve"> </v>
      </c>
      <c r="F255" s="777"/>
      <c r="G255" s="777"/>
      <c r="H255" s="757"/>
      <c r="I255" s="777"/>
      <c r="J255" s="777"/>
      <c r="K255" s="773" t="str">
        <f t="shared" si="10"/>
        <v xml:space="preserve"> </v>
      </c>
      <c r="L255" s="774" t="str">
        <f t="shared" si="11"/>
        <v xml:space="preserve"> </v>
      </c>
    </row>
    <row r="256" spans="1:12" x14ac:dyDescent="0.25">
      <c r="A256" s="775"/>
      <c r="B256" s="775"/>
      <c r="C256" s="775"/>
      <c r="D256" s="754"/>
      <c r="E256" s="771" t="str">
        <f t="shared" si="9"/>
        <v xml:space="preserve"> </v>
      </c>
      <c r="F256" s="777"/>
      <c r="G256" s="777"/>
      <c r="H256" s="757"/>
      <c r="I256" s="777"/>
      <c r="J256" s="777"/>
      <c r="K256" s="773" t="str">
        <f t="shared" si="10"/>
        <v xml:space="preserve"> </v>
      </c>
      <c r="L256" s="774" t="str">
        <f t="shared" si="11"/>
        <v xml:space="preserve"> </v>
      </c>
    </row>
    <row r="257" spans="1:12" x14ac:dyDescent="0.25">
      <c r="A257" s="775"/>
      <c r="B257" s="775"/>
      <c r="C257" s="775"/>
      <c r="D257" s="754"/>
      <c r="E257" s="771" t="str">
        <f t="shared" si="9"/>
        <v xml:space="preserve"> </v>
      </c>
      <c r="F257" s="777"/>
      <c r="G257" s="777"/>
      <c r="H257" s="757"/>
      <c r="I257" s="777"/>
      <c r="J257" s="777"/>
      <c r="K257" s="773" t="str">
        <f t="shared" si="10"/>
        <v xml:space="preserve"> </v>
      </c>
      <c r="L257" s="774" t="str">
        <f t="shared" si="11"/>
        <v xml:space="preserve"> </v>
      </c>
    </row>
    <row r="258" spans="1:12" x14ac:dyDescent="0.25">
      <c r="A258" s="775"/>
      <c r="B258" s="775"/>
      <c r="C258" s="775"/>
      <c r="D258" s="754"/>
      <c r="E258" s="771" t="str">
        <f t="shared" si="9"/>
        <v xml:space="preserve"> </v>
      </c>
      <c r="F258" s="777"/>
      <c r="G258" s="777"/>
      <c r="H258" s="757"/>
      <c r="I258" s="777"/>
      <c r="J258" s="777"/>
      <c r="K258" s="773" t="str">
        <f t="shared" si="10"/>
        <v xml:space="preserve"> </v>
      </c>
      <c r="L258" s="774" t="str">
        <f t="shared" si="11"/>
        <v xml:space="preserve"> </v>
      </c>
    </row>
    <row r="259" spans="1:12" x14ac:dyDescent="0.25">
      <c r="A259" s="775"/>
      <c r="B259" s="775"/>
      <c r="C259" s="775"/>
      <c r="D259" s="754"/>
      <c r="E259" s="771" t="str">
        <f t="shared" si="9"/>
        <v xml:space="preserve"> </v>
      </c>
      <c r="F259" s="777"/>
      <c r="G259" s="777"/>
      <c r="H259" s="757"/>
      <c r="I259" s="777"/>
      <c r="J259" s="777"/>
      <c r="K259" s="773" t="str">
        <f t="shared" si="10"/>
        <v xml:space="preserve"> </v>
      </c>
      <c r="L259" s="774" t="str">
        <f t="shared" si="11"/>
        <v xml:space="preserve"> </v>
      </c>
    </row>
    <row r="260" spans="1:12" x14ac:dyDescent="0.25">
      <c r="A260" s="775"/>
      <c r="B260" s="775"/>
      <c r="C260" s="775"/>
      <c r="D260" s="754"/>
      <c r="E260" s="771" t="str">
        <f t="shared" si="9"/>
        <v xml:space="preserve"> </v>
      </c>
      <c r="F260" s="777"/>
      <c r="G260" s="777"/>
      <c r="H260" s="757"/>
      <c r="I260" s="777"/>
      <c r="J260" s="777"/>
      <c r="K260" s="773" t="str">
        <f t="shared" si="10"/>
        <v xml:space="preserve"> </v>
      </c>
      <c r="L260" s="774" t="str">
        <f t="shared" si="11"/>
        <v xml:space="preserve"> </v>
      </c>
    </row>
    <row r="261" spans="1:12" x14ac:dyDescent="0.25">
      <c r="A261" s="775"/>
      <c r="B261" s="775"/>
      <c r="C261" s="775"/>
      <c r="D261" s="754"/>
      <c r="E261" s="771" t="str">
        <f t="shared" si="9"/>
        <v xml:space="preserve"> </v>
      </c>
      <c r="F261" s="777"/>
      <c r="G261" s="777"/>
      <c r="H261" s="757"/>
      <c r="I261" s="777"/>
      <c r="J261" s="777"/>
      <c r="K261" s="773" t="str">
        <f t="shared" si="10"/>
        <v xml:space="preserve"> </v>
      </c>
      <c r="L261" s="774" t="str">
        <f t="shared" si="11"/>
        <v xml:space="preserve"> </v>
      </c>
    </row>
    <row r="262" spans="1:12" x14ac:dyDescent="0.25">
      <c r="A262" s="775"/>
      <c r="B262" s="775"/>
      <c r="C262" s="775"/>
      <c r="D262" s="754"/>
      <c r="E262" s="771" t="str">
        <f t="shared" ref="E262:E325" si="12">IFERROR(F262/H262," ")</f>
        <v xml:space="preserve"> </v>
      </c>
      <c r="F262" s="777"/>
      <c r="G262" s="777"/>
      <c r="H262" s="757"/>
      <c r="I262" s="777"/>
      <c r="J262" s="777"/>
      <c r="K262" s="773" t="str">
        <f t="shared" ref="K262:K325" si="13">IF((I262*0.187*10^-3+J262*0.86*10^-3)&gt;0,I262*0.187*10^-3+J262*0.86*10^-3," ")</f>
        <v xml:space="preserve"> </v>
      </c>
      <c r="L262" s="774" t="str">
        <f t="shared" ref="L262:L325" si="14">IFERROR(K262*10^6/F262," ")</f>
        <v xml:space="preserve"> </v>
      </c>
    </row>
    <row r="263" spans="1:12" x14ac:dyDescent="0.25">
      <c r="A263" s="775"/>
      <c r="B263" s="775"/>
      <c r="C263" s="775"/>
      <c r="D263" s="754"/>
      <c r="E263" s="771" t="str">
        <f t="shared" si="12"/>
        <v xml:space="preserve"> </v>
      </c>
      <c r="F263" s="777"/>
      <c r="G263" s="777"/>
      <c r="H263" s="757"/>
      <c r="I263" s="777"/>
      <c r="J263" s="777"/>
      <c r="K263" s="773" t="str">
        <f t="shared" si="13"/>
        <v xml:space="preserve"> </v>
      </c>
      <c r="L263" s="774" t="str">
        <f t="shared" si="14"/>
        <v xml:space="preserve"> </v>
      </c>
    </row>
    <row r="264" spans="1:12" x14ac:dyDescent="0.25">
      <c r="A264" s="775"/>
      <c r="B264" s="775"/>
      <c r="C264" s="775"/>
      <c r="D264" s="754"/>
      <c r="E264" s="771" t="str">
        <f t="shared" si="12"/>
        <v xml:space="preserve"> </v>
      </c>
      <c r="F264" s="777"/>
      <c r="G264" s="777"/>
      <c r="H264" s="757"/>
      <c r="I264" s="777"/>
      <c r="J264" s="777"/>
      <c r="K264" s="773" t="str">
        <f t="shared" si="13"/>
        <v xml:space="preserve"> </v>
      </c>
      <c r="L264" s="774" t="str">
        <f t="shared" si="14"/>
        <v xml:space="preserve"> </v>
      </c>
    </row>
    <row r="265" spans="1:12" x14ac:dyDescent="0.25">
      <c r="A265" s="775"/>
      <c r="B265" s="775"/>
      <c r="C265" s="775"/>
      <c r="D265" s="754"/>
      <c r="E265" s="771" t="str">
        <f t="shared" si="12"/>
        <v xml:space="preserve"> </v>
      </c>
      <c r="F265" s="777"/>
      <c r="G265" s="777"/>
      <c r="H265" s="757"/>
      <c r="I265" s="777"/>
      <c r="J265" s="777"/>
      <c r="K265" s="773" t="str">
        <f t="shared" si="13"/>
        <v xml:space="preserve"> </v>
      </c>
      <c r="L265" s="774" t="str">
        <f t="shared" si="14"/>
        <v xml:space="preserve"> </v>
      </c>
    </row>
    <row r="266" spans="1:12" x14ac:dyDescent="0.25">
      <c r="A266" s="775"/>
      <c r="B266" s="775"/>
      <c r="C266" s="775"/>
      <c r="D266" s="754"/>
      <c r="E266" s="771" t="str">
        <f t="shared" si="12"/>
        <v xml:space="preserve"> </v>
      </c>
      <c r="F266" s="777"/>
      <c r="G266" s="777"/>
      <c r="H266" s="757"/>
      <c r="I266" s="777"/>
      <c r="J266" s="777"/>
      <c r="K266" s="773" t="str">
        <f t="shared" si="13"/>
        <v xml:space="preserve"> </v>
      </c>
      <c r="L266" s="774" t="str">
        <f t="shared" si="14"/>
        <v xml:space="preserve"> </v>
      </c>
    </row>
    <row r="267" spans="1:12" x14ac:dyDescent="0.25">
      <c r="A267" s="775"/>
      <c r="B267" s="775"/>
      <c r="C267" s="775"/>
      <c r="D267" s="754"/>
      <c r="E267" s="771" t="str">
        <f t="shared" si="12"/>
        <v xml:space="preserve"> </v>
      </c>
      <c r="F267" s="777"/>
      <c r="G267" s="777"/>
      <c r="H267" s="757"/>
      <c r="I267" s="777"/>
      <c r="J267" s="777"/>
      <c r="K267" s="773" t="str">
        <f t="shared" si="13"/>
        <v xml:space="preserve"> </v>
      </c>
      <c r="L267" s="774" t="str">
        <f t="shared" si="14"/>
        <v xml:space="preserve"> </v>
      </c>
    </row>
    <row r="268" spans="1:12" x14ac:dyDescent="0.25">
      <c r="A268" s="775"/>
      <c r="B268" s="775"/>
      <c r="C268" s="775"/>
      <c r="D268" s="754"/>
      <c r="E268" s="771" t="str">
        <f t="shared" si="12"/>
        <v xml:space="preserve"> </v>
      </c>
      <c r="F268" s="777"/>
      <c r="G268" s="777"/>
      <c r="H268" s="757"/>
      <c r="I268" s="777"/>
      <c r="J268" s="777"/>
      <c r="K268" s="773" t="str">
        <f t="shared" si="13"/>
        <v xml:space="preserve"> </v>
      </c>
      <c r="L268" s="774" t="str">
        <f t="shared" si="14"/>
        <v xml:space="preserve"> </v>
      </c>
    </row>
    <row r="269" spans="1:12" x14ac:dyDescent="0.25">
      <c r="A269" s="775"/>
      <c r="B269" s="775"/>
      <c r="C269" s="775"/>
      <c r="D269" s="754"/>
      <c r="E269" s="771" t="str">
        <f t="shared" si="12"/>
        <v xml:space="preserve"> </v>
      </c>
      <c r="F269" s="777"/>
      <c r="G269" s="777"/>
      <c r="H269" s="757"/>
      <c r="I269" s="777"/>
      <c r="J269" s="777"/>
      <c r="K269" s="773" t="str">
        <f t="shared" si="13"/>
        <v xml:space="preserve"> </v>
      </c>
      <c r="L269" s="774" t="str">
        <f t="shared" si="14"/>
        <v xml:space="preserve"> </v>
      </c>
    </row>
    <row r="270" spans="1:12" x14ac:dyDescent="0.25">
      <c r="A270" s="775"/>
      <c r="B270" s="775"/>
      <c r="C270" s="775"/>
      <c r="D270" s="754"/>
      <c r="E270" s="771" t="str">
        <f t="shared" si="12"/>
        <v xml:space="preserve"> </v>
      </c>
      <c r="F270" s="777"/>
      <c r="G270" s="777"/>
      <c r="H270" s="757"/>
      <c r="I270" s="777"/>
      <c r="J270" s="777"/>
      <c r="K270" s="773" t="str">
        <f t="shared" si="13"/>
        <v xml:space="preserve"> </v>
      </c>
      <c r="L270" s="774" t="str">
        <f t="shared" si="14"/>
        <v xml:space="preserve"> </v>
      </c>
    </row>
    <row r="271" spans="1:12" x14ac:dyDescent="0.25">
      <c r="A271" s="775"/>
      <c r="B271" s="775"/>
      <c r="C271" s="775"/>
      <c r="D271" s="754"/>
      <c r="E271" s="771" t="str">
        <f t="shared" si="12"/>
        <v xml:space="preserve"> </v>
      </c>
      <c r="F271" s="777"/>
      <c r="G271" s="777"/>
      <c r="H271" s="757"/>
      <c r="I271" s="777"/>
      <c r="J271" s="777"/>
      <c r="K271" s="773" t="str">
        <f t="shared" si="13"/>
        <v xml:space="preserve"> </v>
      </c>
      <c r="L271" s="774" t="str">
        <f t="shared" si="14"/>
        <v xml:space="preserve"> </v>
      </c>
    </row>
    <row r="272" spans="1:12" x14ac:dyDescent="0.25">
      <c r="A272" s="775"/>
      <c r="B272" s="775"/>
      <c r="C272" s="775"/>
      <c r="D272" s="754"/>
      <c r="E272" s="771" t="str">
        <f t="shared" si="12"/>
        <v xml:space="preserve"> </v>
      </c>
      <c r="F272" s="777"/>
      <c r="G272" s="777"/>
      <c r="H272" s="757"/>
      <c r="I272" s="777"/>
      <c r="J272" s="777"/>
      <c r="K272" s="773" t="str">
        <f t="shared" si="13"/>
        <v xml:space="preserve"> </v>
      </c>
      <c r="L272" s="774" t="str">
        <f t="shared" si="14"/>
        <v xml:space="preserve"> </v>
      </c>
    </row>
    <row r="273" spans="1:12" x14ac:dyDescent="0.25">
      <c r="A273" s="775"/>
      <c r="B273" s="775"/>
      <c r="C273" s="775"/>
      <c r="D273" s="754"/>
      <c r="E273" s="771" t="str">
        <f t="shared" si="12"/>
        <v xml:space="preserve"> </v>
      </c>
      <c r="F273" s="777"/>
      <c r="G273" s="777"/>
      <c r="H273" s="757"/>
      <c r="I273" s="777"/>
      <c r="J273" s="777"/>
      <c r="K273" s="773" t="str">
        <f t="shared" si="13"/>
        <v xml:space="preserve"> </v>
      </c>
      <c r="L273" s="774" t="str">
        <f t="shared" si="14"/>
        <v xml:space="preserve"> </v>
      </c>
    </row>
    <row r="274" spans="1:12" x14ac:dyDescent="0.25">
      <c r="A274" s="775"/>
      <c r="B274" s="775"/>
      <c r="C274" s="775"/>
      <c r="D274" s="754"/>
      <c r="E274" s="771" t="str">
        <f t="shared" si="12"/>
        <v xml:space="preserve"> </v>
      </c>
      <c r="F274" s="777"/>
      <c r="G274" s="777"/>
      <c r="H274" s="757"/>
      <c r="I274" s="777"/>
      <c r="J274" s="777"/>
      <c r="K274" s="773" t="str">
        <f t="shared" si="13"/>
        <v xml:space="preserve"> </v>
      </c>
      <c r="L274" s="774" t="str">
        <f t="shared" si="14"/>
        <v xml:space="preserve"> </v>
      </c>
    </row>
    <row r="275" spans="1:12" x14ac:dyDescent="0.25">
      <c r="A275" s="775"/>
      <c r="B275" s="775"/>
      <c r="C275" s="775"/>
      <c r="D275" s="754"/>
      <c r="E275" s="771" t="str">
        <f t="shared" si="12"/>
        <v xml:space="preserve"> </v>
      </c>
      <c r="F275" s="777"/>
      <c r="G275" s="777"/>
      <c r="H275" s="757"/>
      <c r="I275" s="777"/>
      <c r="J275" s="777"/>
      <c r="K275" s="773" t="str">
        <f t="shared" si="13"/>
        <v xml:space="preserve"> </v>
      </c>
      <c r="L275" s="774" t="str">
        <f t="shared" si="14"/>
        <v xml:space="preserve"> </v>
      </c>
    </row>
    <row r="276" spans="1:12" x14ac:dyDescent="0.25">
      <c r="A276" s="775"/>
      <c r="B276" s="775"/>
      <c r="C276" s="775"/>
      <c r="D276" s="754"/>
      <c r="E276" s="771" t="str">
        <f t="shared" si="12"/>
        <v xml:space="preserve"> </v>
      </c>
      <c r="F276" s="777"/>
      <c r="G276" s="777"/>
      <c r="H276" s="757"/>
      <c r="I276" s="777"/>
      <c r="J276" s="777"/>
      <c r="K276" s="773" t="str">
        <f t="shared" si="13"/>
        <v xml:space="preserve"> </v>
      </c>
      <c r="L276" s="774" t="str">
        <f t="shared" si="14"/>
        <v xml:space="preserve"> </v>
      </c>
    </row>
    <row r="277" spans="1:12" x14ac:dyDescent="0.25">
      <c r="A277" s="775"/>
      <c r="B277" s="775"/>
      <c r="C277" s="775"/>
      <c r="D277" s="754"/>
      <c r="E277" s="771" t="str">
        <f t="shared" si="12"/>
        <v xml:space="preserve"> </v>
      </c>
      <c r="F277" s="777"/>
      <c r="G277" s="777"/>
      <c r="H277" s="757"/>
      <c r="I277" s="777"/>
      <c r="J277" s="777"/>
      <c r="K277" s="773" t="str">
        <f t="shared" si="13"/>
        <v xml:space="preserve"> </v>
      </c>
      <c r="L277" s="774" t="str">
        <f t="shared" si="14"/>
        <v xml:space="preserve"> </v>
      </c>
    </row>
    <row r="278" spans="1:12" x14ac:dyDescent="0.25">
      <c r="A278" s="775"/>
      <c r="B278" s="775"/>
      <c r="C278" s="775"/>
      <c r="D278" s="754"/>
      <c r="E278" s="771" t="str">
        <f t="shared" si="12"/>
        <v xml:space="preserve"> </v>
      </c>
      <c r="F278" s="777"/>
      <c r="G278" s="777"/>
      <c r="H278" s="757"/>
      <c r="I278" s="777"/>
      <c r="J278" s="777"/>
      <c r="K278" s="773" t="str">
        <f t="shared" si="13"/>
        <v xml:space="preserve"> </v>
      </c>
      <c r="L278" s="774" t="str">
        <f t="shared" si="14"/>
        <v xml:space="preserve"> </v>
      </c>
    </row>
    <row r="279" spans="1:12" x14ac:dyDescent="0.25">
      <c r="A279" s="775"/>
      <c r="B279" s="775"/>
      <c r="C279" s="775"/>
      <c r="D279" s="754"/>
      <c r="E279" s="771" t="str">
        <f t="shared" si="12"/>
        <v xml:space="preserve"> </v>
      </c>
      <c r="F279" s="777"/>
      <c r="G279" s="777"/>
      <c r="H279" s="757"/>
      <c r="I279" s="777"/>
      <c r="J279" s="777"/>
      <c r="K279" s="773" t="str">
        <f t="shared" si="13"/>
        <v xml:space="preserve"> </v>
      </c>
      <c r="L279" s="774" t="str">
        <f t="shared" si="14"/>
        <v xml:space="preserve"> </v>
      </c>
    </row>
    <row r="280" spans="1:12" x14ac:dyDescent="0.25">
      <c r="A280" s="775"/>
      <c r="B280" s="775"/>
      <c r="C280" s="775"/>
      <c r="D280" s="754"/>
      <c r="E280" s="771" t="str">
        <f t="shared" si="12"/>
        <v xml:space="preserve"> </v>
      </c>
      <c r="F280" s="777"/>
      <c r="G280" s="777"/>
      <c r="H280" s="757"/>
      <c r="I280" s="777"/>
      <c r="J280" s="777"/>
      <c r="K280" s="773" t="str">
        <f t="shared" si="13"/>
        <v xml:space="preserve"> </v>
      </c>
      <c r="L280" s="774" t="str">
        <f t="shared" si="14"/>
        <v xml:space="preserve"> </v>
      </c>
    </row>
    <row r="281" spans="1:12" x14ac:dyDescent="0.25">
      <c r="A281" s="775"/>
      <c r="B281" s="775"/>
      <c r="C281" s="775"/>
      <c r="D281" s="754"/>
      <c r="E281" s="771" t="str">
        <f t="shared" si="12"/>
        <v xml:space="preserve"> </v>
      </c>
      <c r="F281" s="777"/>
      <c r="G281" s="777"/>
      <c r="H281" s="757"/>
      <c r="I281" s="777"/>
      <c r="J281" s="777"/>
      <c r="K281" s="773" t="str">
        <f t="shared" si="13"/>
        <v xml:space="preserve"> </v>
      </c>
      <c r="L281" s="774" t="str">
        <f t="shared" si="14"/>
        <v xml:space="preserve"> </v>
      </c>
    </row>
    <row r="282" spans="1:12" x14ac:dyDescent="0.25">
      <c r="A282" s="775"/>
      <c r="B282" s="775"/>
      <c r="C282" s="775"/>
      <c r="D282" s="754"/>
      <c r="E282" s="771" t="str">
        <f t="shared" si="12"/>
        <v xml:space="preserve"> </v>
      </c>
      <c r="F282" s="777"/>
      <c r="G282" s="777"/>
      <c r="H282" s="757"/>
      <c r="I282" s="777"/>
      <c r="J282" s="777"/>
      <c r="K282" s="773" t="str">
        <f t="shared" si="13"/>
        <v xml:space="preserve"> </v>
      </c>
      <c r="L282" s="774" t="str">
        <f t="shared" si="14"/>
        <v xml:space="preserve"> </v>
      </c>
    </row>
    <row r="283" spans="1:12" x14ac:dyDescent="0.25">
      <c r="A283" s="775"/>
      <c r="B283" s="775"/>
      <c r="C283" s="775"/>
      <c r="D283" s="754"/>
      <c r="E283" s="771" t="str">
        <f t="shared" si="12"/>
        <v xml:space="preserve"> </v>
      </c>
      <c r="F283" s="777"/>
      <c r="G283" s="777"/>
      <c r="H283" s="757"/>
      <c r="I283" s="777"/>
      <c r="J283" s="777"/>
      <c r="K283" s="773" t="str">
        <f t="shared" si="13"/>
        <v xml:space="preserve"> </v>
      </c>
      <c r="L283" s="774" t="str">
        <f t="shared" si="14"/>
        <v xml:space="preserve"> </v>
      </c>
    </row>
    <row r="284" spans="1:12" x14ac:dyDescent="0.25">
      <c r="A284" s="775"/>
      <c r="B284" s="775"/>
      <c r="C284" s="775"/>
      <c r="D284" s="754"/>
      <c r="E284" s="771" t="str">
        <f t="shared" si="12"/>
        <v xml:space="preserve"> </v>
      </c>
      <c r="F284" s="777"/>
      <c r="G284" s="777"/>
      <c r="H284" s="757"/>
      <c r="I284" s="777"/>
      <c r="J284" s="777"/>
      <c r="K284" s="773" t="str">
        <f t="shared" si="13"/>
        <v xml:space="preserve"> </v>
      </c>
      <c r="L284" s="774" t="str">
        <f t="shared" si="14"/>
        <v xml:space="preserve"> </v>
      </c>
    </row>
    <row r="285" spans="1:12" x14ac:dyDescent="0.25">
      <c r="A285" s="775"/>
      <c r="B285" s="775"/>
      <c r="C285" s="775"/>
      <c r="D285" s="754"/>
      <c r="E285" s="771" t="str">
        <f t="shared" si="12"/>
        <v xml:space="preserve"> </v>
      </c>
      <c r="F285" s="777"/>
      <c r="G285" s="777"/>
      <c r="H285" s="757"/>
      <c r="I285" s="777"/>
      <c r="J285" s="777"/>
      <c r="K285" s="773" t="str">
        <f t="shared" si="13"/>
        <v xml:space="preserve"> </v>
      </c>
      <c r="L285" s="774" t="str">
        <f t="shared" si="14"/>
        <v xml:space="preserve"> </v>
      </c>
    </row>
    <row r="286" spans="1:12" x14ac:dyDescent="0.25">
      <c r="A286" s="775"/>
      <c r="B286" s="775"/>
      <c r="C286" s="775"/>
      <c r="D286" s="754"/>
      <c r="E286" s="771" t="str">
        <f t="shared" si="12"/>
        <v xml:space="preserve"> </v>
      </c>
      <c r="F286" s="777"/>
      <c r="G286" s="777"/>
      <c r="H286" s="757"/>
      <c r="I286" s="777"/>
      <c r="J286" s="777"/>
      <c r="K286" s="773" t="str">
        <f t="shared" si="13"/>
        <v xml:space="preserve"> </v>
      </c>
      <c r="L286" s="774" t="str">
        <f t="shared" si="14"/>
        <v xml:space="preserve"> </v>
      </c>
    </row>
    <row r="287" spans="1:12" x14ac:dyDescent="0.25">
      <c r="A287" s="775"/>
      <c r="B287" s="775"/>
      <c r="C287" s="775"/>
      <c r="D287" s="754"/>
      <c r="E287" s="771" t="str">
        <f t="shared" si="12"/>
        <v xml:space="preserve"> </v>
      </c>
      <c r="F287" s="777"/>
      <c r="G287" s="777"/>
      <c r="H287" s="757"/>
      <c r="I287" s="777"/>
      <c r="J287" s="777"/>
      <c r="K287" s="773" t="str">
        <f t="shared" si="13"/>
        <v xml:space="preserve"> </v>
      </c>
      <c r="L287" s="774" t="str">
        <f t="shared" si="14"/>
        <v xml:space="preserve"> </v>
      </c>
    </row>
    <row r="288" spans="1:12" x14ac:dyDescent="0.25">
      <c r="A288" s="775"/>
      <c r="B288" s="775"/>
      <c r="C288" s="775"/>
      <c r="D288" s="754"/>
      <c r="E288" s="771" t="str">
        <f t="shared" si="12"/>
        <v xml:space="preserve"> </v>
      </c>
      <c r="F288" s="777"/>
      <c r="G288" s="777"/>
      <c r="H288" s="757"/>
      <c r="I288" s="777"/>
      <c r="J288" s="777"/>
      <c r="K288" s="773" t="str">
        <f t="shared" si="13"/>
        <v xml:space="preserve"> </v>
      </c>
      <c r="L288" s="774" t="str">
        <f t="shared" si="14"/>
        <v xml:space="preserve"> </v>
      </c>
    </row>
    <row r="289" spans="1:12" x14ac:dyDescent="0.25">
      <c r="A289" s="775"/>
      <c r="B289" s="775"/>
      <c r="C289" s="775"/>
      <c r="D289" s="754"/>
      <c r="E289" s="771" t="str">
        <f t="shared" si="12"/>
        <v xml:space="preserve"> </v>
      </c>
      <c r="F289" s="777"/>
      <c r="G289" s="777"/>
      <c r="H289" s="757"/>
      <c r="I289" s="777"/>
      <c r="J289" s="777"/>
      <c r="K289" s="773" t="str">
        <f t="shared" si="13"/>
        <v xml:space="preserve"> </v>
      </c>
      <c r="L289" s="774" t="str">
        <f t="shared" si="14"/>
        <v xml:space="preserve"> </v>
      </c>
    </row>
    <row r="290" spans="1:12" x14ac:dyDescent="0.25">
      <c r="A290" s="775"/>
      <c r="B290" s="775"/>
      <c r="C290" s="775"/>
      <c r="D290" s="754"/>
      <c r="E290" s="771" t="str">
        <f t="shared" si="12"/>
        <v xml:space="preserve"> </v>
      </c>
      <c r="F290" s="777"/>
      <c r="G290" s="777"/>
      <c r="H290" s="757"/>
      <c r="I290" s="777"/>
      <c r="J290" s="777"/>
      <c r="K290" s="773" t="str">
        <f t="shared" si="13"/>
        <v xml:space="preserve"> </v>
      </c>
      <c r="L290" s="774" t="str">
        <f t="shared" si="14"/>
        <v xml:space="preserve"> </v>
      </c>
    </row>
    <row r="291" spans="1:12" x14ac:dyDescent="0.25">
      <c r="A291" s="775"/>
      <c r="B291" s="775"/>
      <c r="C291" s="775"/>
      <c r="D291" s="754"/>
      <c r="E291" s="771" t="str">
        <f t="shared" si="12"/>
        <v xml:space="preserve"> </v>
      </c>
      <c r="F291" s="777"/>
      <c r="G291" s="777"/>
      <c r="H291" s="757"/>
      <c r="I291" s="777"/>
      <c r="J291" s="777"/>
      <c r="K291" s="773" t="str">
        <f t="shared" si="13"/>
        <v xml:space="preserve"> </v>
      </c>
      <c r="L291" s="774" t="str">
        <f t="shared" si="14"/>
        <v xml:space="preserve"> </v>
      </c>
    </row>
    <row r="292" spans="1:12" x14ac:dyDescent="0.25">
      <c r="A292" s="775"/>
      <c r="B292" s="775"/>
      <c r="C292" s="775"/>
      <c r="D292" s="754"/>
      <c r="E292" s="771" t="str">
        <f t="shared" si="12"/>
        <v xml:space="preserve"> </v>
      </c>
      <c r="F292" s="777"/>
      <c r="G292" s="777"/>
      <c r="H292" s="757"/>
      <c r="I292" s="777"/>
      <c r="J292" s="777"/>
      <c r="K292" s="773" t="str">
        <f t="shared" si="13"/>
        <v xml:space="preserve"> </v>
      </c>
      <c r="L292" s="774" t="str">
        <f t="shared" si="14"/>
        <v xml:space="preserve"> </v>
      </c>
    </row>
    <row r="293" spans="1:12" x14ac:dyDescent="0.25">
      <c r="A293" s="775"/>
      <c r="B293" s="775"/>
      <c r="C293" s="775"/>
      <c r="D293" s="754"/>
      <c r="E293" s="771" t="str">
        <f t="shared" si="12"/>
        <v xml:space="preserve"> </v>
      </c>
      <c r="F293" s="777"/>
      <c r="G293" s="777"/>
      <c r="H293" s="757"/>
      <c r="I293" s="777"/>
      <c r="J293" s="777"/>
      <c r="K293" s="773" t="str">
        <f t="shared" si="13"/>
        <v xml:space="preserve"> </v>
      </c>
      <c r="L293" s="774" t="str">
        <f t="shared" si="14"/>
        <v xml:space="preserve"> </v>
      </c>
    </row>
    <row r="294" spans="1:12" x14ac:dyDescent="0.25">
      <c r="A294" s="775"/>
      <c r="B294" s="775"/>
      <c r="C294" s="775"/>
      <c r="D294" s="754"/>
      <c r="E294" s="771" t="str">
        <f t="shared" si="12"/>
        <v xml:space="preserve"> </v>
      </c>
      <c r="F294" s="777"/>
      <c r="G294" s="777"/>
      <c r="H294" s="757"/>
      <c r="I294" s="777"/>
      <c r="J294" s="777"/>
      <c r="K294" s="773" t="str">
        <f t="shared" si="13"/>
        <v xml:space="preserve"> </v>
      </c>
      <c r="L294" s="774" t="str">
        <f t="shared" si="14"/>
        <v xml:space="preserve"> </v>
      </c>
    </row>
    <row r="295" spans="1:12" x14ac:dyDescent="0.25">
      <c r="A295" s="775"/>
      <c r="B295" s="775"/>
      <c r="C295" s="775"/>
      <c r="D295" s="754"/>
      <c r="E295" s="771" t="str">
        <f t="shared" si="12"/>
        <v xml:space="preserve"> </v>
      </c>
      <c r="F295" s="777"/>
      <c r="G295" s="777"/>
      <c r="H295" s="757"/>
      <c r="I295" s="777"/>
      <c r="J295" s="777"/>
      <c r="K295" s="773" t="str">
        <f t="shared" si="13"/>
        <v xml:space="preserve"> </v>
      </c>
      <c r="L295" s="774" t="str">
        <f t="shared" si="14"/>
        <v xml:space="preserve"> </v>
      </c>
    </row>
    <row r="296" spans="1:12" x14ac:dyDescent="0.25">
      <c r="A296" s="775"/>
      <c r="B296" s="775"/>
      <c r="C296" s="775"/>
      <c r="D296" s="754"/>
      <c r="E296" s="771" t="str">
        <f t="shared" si="12"/>
        <v xml:space="preserve"> </v>
      </c>
      <c r="F296" s="777"/>
      <c r="G296" s="777"/>
      <c r="H296" s="757"/>
      <c r="I296" s="777"/>
      <c r="J296" s="777"/>
      <c r="K296" s="773" t="str">
        <f t="shared" si="13"/>
        <v xml:space="preserve"> </v>
      </c>
      <c r="L296" s="774" t="str">
        <f t="shared" si="14"/>
        <v xml:space="preserve"> </v>
      </c>
    </row>
    <row r="297" spans="1:12" x14ac:dyDescent="0.25">
      <c r="A297" s="775"/>
      <c r="B297" s="775"/>
      <c r="C297" s="775"/>
      <c r="D297" s="754"/>
      <c r="E297" s="771" t="str">
        <f t="shared" si="12"/>
        <v xml:space="preserve"> </v>
      </c>
      <c r="F297" s="777"/>
      <c r="G297" s="777"/>
      <c r="H297" s="757"/>
      <c r="I297" s="777"/>
      <c r="J297" s="777"/>
      <c r="K297" s="773" t="str">
        <f t="shared" si="13"/>
        <v xml:space="preserve"> </v>
      </c>
      <c r="L297" s="774" t="str">
        <f t="shared" si="14"/>
        <v xml:space="preserve"> </v>
      </c>
    </row>
    <row r="298" spans="1:12" x14ac:dyDescent="0.25">
      <c r="A298" s="775"/>
      <c r="B298" s="775"/>
      <c r="C298" s="775"/>
      <c r="D298" s="754"/>
      <c r="E298" s="771" t="str">
        <f t="shared" si="12"/>
        <v xml:space="preserve"> </v>
      </c>
      <c r="F298" s="777"/>
      <c r="G298" s="777"/>
      <c r="H298" s="757"/>
      <c r="I298" s="777"/>
      <c r="J298" s="777"/>
      <c r="K298" s="773" t="str">
        <f t="shared" si="13"/>
        <v xml:space="preserve"> </v>
      </c>
      <c r="L298" s="774" t="str">
        <f t="shared" si="14"/>
        <v xml:space="preserve"> </v>
      </c>
    </row>
    <row r="299" spans="1:12" x14ac:dyDescent="0.25">
      <c r="A299" s="775"/>
      <c r="B299" s="775"/>
      <c r="C299" s="775"/>
      <c r="D299" s="754"/>
      <c r="E299" s="771" t="str">
        <f t="shared" si="12"/>
        <v xml:space="preserve"> </v>
      </c>
      <c r="F299" s="777"/>
      <c r="G299" s="777"/>
      <c r="H299" s="757"/>
      <c r="I299" s="777"/>
      <c r="J299" s="777"/>
      <c r="K299" s="773" t="str">
        <f t="shared" si="13"/>
        <v xml:space="preserve"> </v>
      </c>
      <c r="L299" s="774" t="str">
        <f t="shared" si="14"/>
        <v xml:space="preserve"> </v>
      </c>
    </row>
    <row r="300" spans="1:12" x14ac:dyDescent="0.25">
      <c r="A300" s="775"/>
      <c r="B300" s="775"/>
      <c r="C300" s="775"/>
      <c r="D300" s="754"/>
      <c r="E300" s="771" t="str">
        <f t="shared" si="12"/>
        <v xml:space="preserve"> </v>
      </c>
      <c r="F300" s="777"/>
      <c r="G300" s="777"/>
      <c r="H300" s="757"/>
      <c r="I300" s="777"/>
      <c r="J300" s="777"/>
      <c r="K300" s="773" t="str">
        <f t="shared" si="13"/>
        <v xml:space="preserve"> </v>
      </c>
      <c r="L300" s="774" t="str">
        <f t="shared" si="14"/>
        <v xml:space="preserve"> </v>
      </c>
    </row>
    <row r="301" spans="1:12" x14ac:dyDescent="0.25">
      <c r="A301" s="775"/>
      <c r="B301" s="775"/>
      <c r="C301" s="775"/>
      <c r="D301" s="754"/>
      <c r="E301" s="771" t="str">
        <f t="shared" si="12"/>
        <v xml:space="preserve"> </v>
      </c>
      <c r="F301" s="777"/>
      <c r="G301" s="777"/>
      <c r="H301" s="757"/>
      <c r="I301" s="777"/>
      <c r="J301" s="777"/>
      <c r="K301" s="773" t="str">
        <f t="shared" si="13"/>
        <v xml:space="preserve"> </v>
      </c>
      <c r="L301" s="774" t="str">
        <f t="shared" si="14"/>
        <v xml:space="preserve"> </v>
      </c>
    </row>
    <row r="302" spans="1:12" x14ac:dyDescent="0.25">
      <c r="A302" s="775"/>
      <c r="B302" s="775"/>
      <c r="C302" s="775"/>
      <c r="D302" s="754"/>
      <c r="E302" s="771" t="str">
        <f t="shared" si="12"/>
        <v xml:space="preserve"> </v>
      </c>
      <c r="F302" s="777"/>
      <c r="G302" s="777"/>
      <c r="H302" s="757"/>
      <c r="I302" s="777"/>
      <c r="J302" s="777"/>
      <c r="K302" s="773" t="str">
        <f t="shared" si="13"/>
        <v xml:space="preserve"> </v>
      </c>
      <c r="L302" s="774" t="str">
        <f t="shared" si="14"/>
        <v xml:space="preserve"> </v>
      </c>
    </row>
    <row r="303" spans="1:12" x14ac:dyDescent="0.25">
      <c r="A303" s="775"/>
      <c r="B303" s="775"/>
      <c r="C303" s="775"/>
      <c r="D303" s="754"/>
      <c r="E303" s="771" t="str">
        <f t="shared" si="12"/>
        <v xml:space="preserve"> </v>
      </c>
      <c r="F303" s="777"/>
      <c r="G303" s="777"/>
      <c r="H303" s="757"/>
      <c r="I303" s="777"/>
      <c r="J303" s="777"/>
      <c r="K303" s="773" t="str">
        <f t="shared" si="13"/>
        <v xml:space="preserve"> </v>
      </c>
      <c r="L303" s="774" t="str">
        <f t="shared" si="14"/>
        <v xml:space="preserve"> </v>
      </c>
    </row>
    <row r="304" spans="1:12" x14ac:dyDescent="0.25">
      <c r="A304" s="775"/>
      <c r="B304" s="775"/>
      <c r="C304" s="775"/>
      <c r="D304" s="754"/>
      <c r="E304" s="771" t="str">
        <f t="shared" si="12"/>
        <v xml:space="preserve"> </v>
      </c>
      <c r="F304" s="777"/>
      <c r="G304" s="777"/>
      <c r="H304" s="757"/>
      <c r="I304" s="777"/>
      <c r="J304" s="777"/>
      <c r="K304" s="773" t="str">
        <f t="shared" si="13"/>
        <v xml:space="preserve"> </v>
      </c>
      <c r="L304" s="774" t="str">
        <f t="shared" si="14"/>
        <v xml:space="preserve"> </v>
      </c>
    </row>
    <row r="305" spans="1:12" x14ac:dyDescent="0.25">
      <c r="A305" s="775"/>
      <c r="B305" s="775"/>
      <c r="C305" s="775"/>
      <c r="D305" s="754"/>
      <c r="E305" s="771" t="str">
        <f t="shared" si="12"/>
        <v xml:space="preserve"> </v>
      </c>
      <c r="F305" s="777"/>
      <c r="G305" s="777"/>
      <c r="H305" s="757"/>
      <c r="I305" s="777"/>
      <c r="J305" s="777"/>
      <c r="K305" s="773" t="str">
        <f t="shared" si="13"/>
        <v xml:space="preserve"> </v>
      </c>
      <c r="L305" s="774" t="str">
        <f t="shared" si="14"/>
        <v xml:space="preserve"> </v>
      </c>
    </row>
    <row r="306" spans="1:12" x14ac:dyDescent="0.25">
      <c r="A306" s="775"/>
      <c r="B306" s="775"/>
      <c r="C306" s="775"/>
      <c r="D306" s="754"/>
      <c r="E306" s="771" t="str">
        <f t="shared" si="12"/>
        <v xml:space="preserve"> </v>
      </c>
      <c r="F306" s="777"/>
      <c r="G306" s="777"/>
      <c r="H306" s="757"/>
      <c r="I306" s="777"/>
      <c r="J306" s="777"/>
      <c r="K306" s="773" t="str">
        <f t="shared" si="13"/>
        <v xml:space="preserve"> </v>
      </c>
      <c r="L306" s="774" t="str">
        <f t="shared" si="14"/>
        <v xml:space="preserve"> </v>
      </c>
    </row>
    <row r="307" spans="1:12" x14ac:dyDescent="0.25">
      <c r="A307" s="775"/>
      <c r="B307" s="775"/>
      <c r="C307" s="775"/>
      <c r="D307" s="754"/>
      <c r="E307" s="771" t="str">
        <f t="shared" si="12"/>
        <v xml:space="preserve"> </v>
      </c>
      <c r="F307" s="777"/>
      <c r="G307" s="777"/>
      <c r="H307" s="757"/>
      <c r="I307" s="777"/>
      <c r="J307" s="777"/>
      <c r="K307" s="773" t="str">
        <f t="shared" si="13"/>
        <v xml:space="preserve"> </v>
      </c>
      <c r="L307" s="774" t="str">
        <f t="shared" si="14"/>
        <v xml:space="preserve"> </v>
      </c>
    </row>
    <row r="308" spans="1:12" x14ac:dyDescent="0.25">
      <c r="A308" s="775"/>
      <c r="B308" s="775"/>
      <c r="C308" s="775"/>
      <c r="D308" s="754"/>
      <c r="E308" s="771" t="str">
        <f t="shared" si="12"/>
        <v xml:space="preserve"> </v>
      </c>
      <c r="F308" s="777"/>
      <c r="G308" s="777"/>
      <c r="H308" s="757"/>
      <c r="I308" s="777"/>
      <c r="J308" s="777"/>
      <c r="K308" s="773" t="str">
        <f t="shared" si="13"/>
        <v xml:space="preserve"> </v>
      </c>
      <c r="L308" s="774" t="str">
        <f t="shared" si="14"/>
        <v xml:space="preserve"> </v>
      </c>
    </row>
    <row r="309" spans="1:12" x14ac:dyDescent="0.25">
      <c r="A309" s="775"/>
      <c r="B309" s="775"/>
      <c r="C309" s="775"/>
      <c r="D309" s="754"/>
      <c r="E309" s="771" t="str">
        <f t="shared" si="12"/>
        <v xml:space="preserve"> </v>
      </c>
      <c r="F309" s="777"/>
      <c r="G309" s="777"/>
      <c r="H309" s="757"/>
      <c r="I309" s="777"/>
      <c r="J309" s="777"/>
      <c r="K309" s="773" t="str">
        <f t="shared" si="13"/>
        <v xml:space="preserve"> </v>
      </c>
      <c r="L309" s="774" t="str">
        <f t="shared" si="14"/>
        <v xml:space="preserve"> </v>
      </c>
    </row>
    <row r="310" spans="1:12" x14ac:dyDescent="0.25">
      <c r="A310" s="775"/>
      <c r="B310" s="775"/>
      <c r="C310" s="775"/>
      <c r="D310" s="754"/>
      <c r="E310" s="771" t="str">
        <f t="shared" si="12"/>
        <v xml:space="preserve"> </v>
      </c>
      <c r="F310" s="777"/>
      <c r="G310" s="777"/>
      <c r="H310" s="757"/>
      <c r="I310" s="777"/>
      <c r="J310" s="777"/>
      <c r="K310" s="773" t="str">
        <f t="shared" si="13"/>
        <v xml:space="preserve"> </v>
      </c>
      <c r="L310" s="774" t="str">
        <f t="shared" si="14"/>
        <v xml:space="preserve"> </v>
      </c>
    </row>
    <row r="311" spans="1:12" x14ac:dyDescent="0.25">
      <c r="A311" s="775"/>
      <c r="B311" s="775"/>
      <c r="C311" s="775"/>
      <c r="D311" s="754"/>
      <c r="E311" s="771" t="str">
        <f t="shared" si="12"/>
        <v xml:space="preserve"> </v>
      </c>
      <c r="F311" s="777"/>
      <c r="G311" s="777"/>
      <c r="H311" s="757"/>
      <c r="I311" s="777"/>
      <c r="J311" s="777"/>
      <c r="K311" s="773" t="str">
        <f t="shared" si="13"/>
        <v xml:space="preserve"> </v>
      </c>
      <c r="L311" s="774" t="str">
        <f t="shared" si="14"/>
        <v xml:space="preserve"> </v>
      </c>
    </row>
    <row r="312" spans="1:12" x14ac:dyDescent="0.25">
      <c r="A312" s="775"/>
      <c r="B312" s="775"/>
      <c r="C312" s="775"/>
      <c r="D312" s="754"/>
      <c r="E312" s="771" t="str">
        <f t="shared" si="12"/>
        <v xml:space="preserve"> </v>
      </c>
      <c r="F312" s="777"/>
      <c r="G312" s="777"/>
      <c r="H312" s="757"/>
      <c r="I312" s="777"/>
      <c r="J312" s="777"/>
      <c r="K312" s="773" t="str">
        <f t="shared" si="13"/>
        <v xml:space="preserve"> </v>
      </c>
      <c r="L312" s="774" t="str">
        <f t="shared" si="14"/>
        <v xml:space="preserve"> </v>
      </c>
    </row>
    <row r="313" spans="1:12" x14ac:dyDescent="0.25">
      <c r="A313" s="775"/>
      <c r="B313" s="775"/>
      <c r="C313" s="775"/>
      <c r="D313" s="754"/>
      <c r="E313" s="771" t="str">
        <f t="shared" si="12"/>
        <v xml:space="preserve"> </v>
      </c>
      <c r="F313" s="777"/>
      <c r="G313" s="777"/>
      <c r="H313" s="757"/>
      <c r="I313" s="777"/>
      <c r="J313" s="777"/>
      <c r="K313" s="773" t="str">
        <f t="shared" si="13"/>
        <v xml:space="preserve"> </v>
      </c>
      <c r="L313" s="774" t="str">
        <f t="shared" si="14"/>
        <v xml:space="preserve"> </v>
      </c>
    </row>
    <row r="314" spans="1:12" x14ac:dyDescent="0.25">
      <c r="A314" s="775"/>
      <c r="B314" s="775"/>
      <c r="C314" s="775"/>
      <c r="D314" s="754"/>
      <c r="E314" s="771" t="str">
        <f t="shared" si="12"/>
        <v xml:space="preserve"> </v>
      </c>
      <c r="F314" s="777"/>
      <c r="G314" s="777"/>
      <c r="H314" s="757"/>
      <c r="I314" s="777"/>
      <c r="J314" s="777"/>
      <c r="K314" s="773" t="str">
        <f t="shared" si="13"/>
        <v xml:space="preserve"> </v>
      </c>
      <c r="L314" s="774" t="str">
        <f t="shared" si="14"/>
        <v xml:space="preserve"> </v>
      </c>
    </row>
    <row r="315" spans="1:12" x14ac:dyDescent="0.25">
      <c r="A315" s="775"/>
      <c r="B315" s="775"/>
      <c r="C315" s="775"/>
      <c r="D315" s="754"/>
      <c r="E315" s="771" t="str">
        <f t="shared" si="12"/>
        <v xml:space="preserve"> </v>
      </c>
      <c r="F315" s="777"/>
      <c r="G315" s="777"/>
      <c r="H315" s="757"/>
      <c r="I315" s="777"/>
      <c r="J315" s="777"/>
      <c r="K315" s="773" t="str">
        <f t="shared" si="13"/>
        <v xml:space="preserve"> </v>
      </c>
      <c r="L315" s="774" t="str">
        <f t="shared" si="14"/>
        <v xml:space="preserve"> </v>
      </c>
    </row>
    <row r="316" spans="1:12" x14ac:dyDescent="0.25">
      <c r="A316" s="775"/>
      <c r="B316" s="775"/>
      <c r="C316" s="775"/>
      <c r="D316" s="754"/>
      <c r="E316" s="771" t="str">
        <f t="shared" si="12"/>
        <v xml:space="preserve"> </v>
      </c>
      <c r="F316" s="777"/>
      <c r="G316" s="777"/>
      <c r="H316" s="757"/>
      <c r="I316" s="777"/>
      <c r="J316" s="777"/>
      <c r="K316" s="773" t="str">
        <f t="shared" si="13"/>
        <v xml:space="preserve"> </v>
      </c>
      <c r="L316" s="774" t="str">
        <f t="shared" si="14"/>
        <v xml:space="preserve"> </v>
      </c>
    </row>
    <row r="317" spans="1:12" x14ac:dyDescent="0.25">
      <c r="A317" s="775"/>
      <c r="B317" s="775"/>
      <c r="C317" s="775"/>
      <c r="D317" s="754"/>
      <c r="E317" s="771" t="str">
        <f t="shared" si="12"/>
        <v xml:space="preserve"> </v>
      </c>
      <c r="F317" s="777"/>
      <c r="G317" s="777"/>
      <c r="H317" s="757"/>
      <c r="I317" s="777"/>
      <c r="J317" s="777"/>
      <c r="K317" s="773" t="str">
        <f t="shared" si="13"/>
        <v xml:space="preserve"> </v>
      </c>
      <c r="L317" s="774" t="str">
        <f t="shared" si="14"/>
        <v xml:space="preserve"> </v>
      </c>
    </row>
    <row r="318" spans="1:12" x14ac:dyDescent="0.25">
      <c r="A318" s="775"/>
      <c r="B318" s="775"/>
      <c r="C318" s="775"/>
      <c r="D318" s="754"/>
      <c r="E318" s="771" t="str">
        <f t="shared" si="12"/>
        <v xml:space="preserve"> </v>
      </c>
      <c r="F318" s="777"/>
      <c r="G318" s="777"/>
      <c r="H318" s="757"/>
      <c r="I318" s="777"/>
      <c r="J318" s="777"/>
      <c r="K318" s="773" t="str">
        <f t="shared" si="13"/>
        <v xml:space="preserve"> </v>
      </c>
      <c r="L318" s="774" t="str">
        <f t="shared" si="14"/>
        <v xml:space="preserve"> </v>
      </c>
    </row>
    <row r="319" spans="1:12" x14ac:dyDescent="0.25">
      <c r="A319" s="775"/>
      <c r="B319" s="775"/>
      <c r="C319" s="775"/>
      <c r="D319" s="754"/>
      <c r="E319" s="771" t="str">
        <f t="shared" si="12"/>
        <v xml:space="preserve"> </v>
      </c>
      <c r="F319" s="777"/>
      <c r="G319" s="777"/>
      <c r="H319" s="757"/>
      <c r="I319" s="777"/>
      <c r="J319" s="777"/>
      <c r="K319" s="773" t="str">
        <f t="shared" si="13"/>
        <v xml:space="preserve"> </v>
      </c>
      <c r="L319" s="774" t="str">
        <f t="shared" si="14"/>
        <v xml:space="preserve"> </v>
      </c>
    </row>
    <row r="320" spans="1:12" x14ac:dyDescent="0.25">
      <c r="A320" s="775"/>
      <c r="B320" s="775"/>
      <c r="C320" s="775"/>
      <c r="D320" s="754"/>
      <c r="E320" s="771" t="str">
        <f t="shared" si="12"/>
        <v xml:space="preserve"> </v>
      </c>
      <c r="F320" s="777"/>
      <c r="G320" s="777"/>
      <c r="H320" s="757"/>
      <c r="I320" s="777"/>
      <c r="J320" s="777"/>
      <c r="K320" s="773" t="str">
        <f t="shared" si="13"/>
        <v xml:space="preserve"> </v>
      </c>
      <c r="L320" s="774" t="str">
        <f t="shared" si="14"/>
        <v xml:space="preserve"> </v>
      </c>
    </row>
    <row r="321" spans="1:12" x14ac:dyDescent="0.25">
      <c r="A321" s="775"/>
      <c r="B321" s="775"/>
      <c r="C321" s="775"/>
      <c r="D321" s="754"/>
      <c r="E321" s="771" t="str">
        <f t="shared" si="12"/>
        <v xml:space="preserve"> </v>
      </c>
      <c r="F321" s="777"/>
      <c r="G321" s="777"/>
      <c r="H321" s="757"/>
      <c r="I321" s="777"/>
      <c r="J321" s="777"/>
      <c r="K321" s="773" t="str">
        <f t="shared" si="13"/>
        <v xml:space="preserve"> </v>
      </c>
      <c r="L321" s="774" t="str">
        <f t="shared" si="14"/>
        <v xml:space="preserve"> </v>
      </c>
    </row>
    <row r="322" spans="1:12" x14ac:dyDescent="0.25">
      <c r="A322" s="775"/>
      <c r="B322" s="775"/>
      <c r="C322" s="775"/>
      <c r="D322" s="754"/>
      <c r="E322" s="771" t="str">
        <f t="shared" si="12"/>
        <v xml:space="preserve"> </v>
      </c>
      <c r="F322" s="777"/>
      <c r="G322" s="777"/>
      <c r="H322" s="757"/>
      <c r="I322" s="777"/>
      <c r="J322" s="777"/>
      <c r="K322" s="773" t="str">
        <f t="shared" si="13"/>
        <v xml:space="preserve"> </v>
      </c>
      <c r="L322" s="774" t="str">
        <f t="shared" si="14"/>
        <v xml:space="preserve"> </v>
      </c>
    </row>
    <row r="323" spans="1:12" x14ac:dyDescent="0.25">
      <c r="A323" s="775"/>
      <c r="B323" s="775"/>
      <c r="C323" s="775"/>
      <c r="D323" s="754"/>
      <c r="E323" s="771" t="str">
        <f t="shared" si="12"/>
        <v xml:space="preserve"> </v>
      </c>
      <c r="F323" s="777"/>
      <c r="G323" s="777"/>
      <c r="H323" s="757"/>
      <c r="I323" s="777"/>
      <c r="J323" s="777"/>
      <c r="K323" s="773" t="str">
        <f t="shared" si="13"/>
        <v xml:space="preserve"> </v>
      </c>
      <c r="L323" s="774" t="str">
        <f t="shared" si="14"/>
        <v xml:space="preserve"> </v>
      </c>
    </row>
    <row r="324" spans="1:12" x14ac:dyDescent="0.25">
      <c r="A324" s="775"/>
      <c r="B324" s="775"/>
      <c r="C324" s="775"/>
      <c r="D324" s="754"/>
      <c r="E324" s="771" t="str">
        <f t="shared" si="12"/>
        <v xml:space="preserve"> </v>
      </c>
      <c r="F324" s="777"/>
      <c r="G324" s="777"/>
      <c r="H324" s="757"/>
      <c r="I324" s="777"/>
      <c r="J324" s="777"/>
      <c r="K324" s="773" t="str">
        <f t="shared" si="13"/>
        <v xml:space="preserve"> </v>
      </c>
      <c r="L324" s="774" t="str">
        <f t="shared" si="14"/>
        <v xml:space="preserve"> </v>
      </c>
    </row>
    <row r="325" spans="1:12" x14ac:dyDescent="0.25">
      <c r="A325" s="775"/>
      <c r="B325" s="775"/>
      <c r="C325" s="775"/>
      <c r="D325" s="754"/>
      <c r="E325" s="771" t="str">
        <f t="shared" si="12"/>
        <v xml:space="preserve"> </v>
      </c>
      <c r="F325" s="777"/>
      <c r="G325" s="777"/>
      <c r="H325" s="757"/>
      <c r="I325" s="777"/>
      <c r="J325" s="777"/>
      <c r="K325" s="773" t="str">
        <f t="shared" si="13"/>
        <v xml:space="preserve"> </v>
      </c>
      <c r="L325" s="774" t="str">
        <f t="shared" si="14"/>
        <v xml:space="preserve"> </v>
      </c>
    </row>
    <row r="326" spans="1:12" x14ac:dyDescent="0.25">
      <c r="A326" s="775"/>
      <c r="B326" s="775"/>
      <c r="C326" s="775"/>
      <c r="D326" s="754"/>
      <c r="E326" s="771" t="str">
        <f t="shared" ref="E326:E389" si="15">IFERROR(F326/H326," ")</f>
        <v xml:space="preserve"> </v>
      </c>
      <c r="F326" s="777"/>
      <c r="G326" s="777"/>
      <c r="H326" s="757"/>
      <c r="I326" s="777"/>
      <c r="J326" s="777"/>
      <c r="K326" s="773" t="str">
        <f t="shared" ref="K326:K389" si="16">IF((I326*0.187*10^-3+J326*0.86*10^-3)&gt;0,I326*0.187*10^-3+J326*0.86*10^-3," ")</f>
        <v xml:space="preserve"> </v>
      </c>
      <c r="L326" s="774" t="str">
        <f t="shared" ref="L326:L389" si="17">IFERROR(K326*10^6/F326," ")</f>
        <v xml:space="preserve"> </v>
      </c>
    </row>
    <row r="327" spans="1:12" x14ac:dyDescent="0.25">
      <c r="A327" s="775"/>
      <c r="B327" s="775"/>
      <c r="C327" s="775"/>
      <c r="D327" s="754"/>
      <c r="E327" s="771" t="str">
        <f t="shared" si="15"/>
        <v xml:space="preserve"> </v>
      </c>
      <c r="F327" s="777"/>
      <c r="G327" s="777"/>
      <c r="H327" s="757"/>
      <c r="I327" s="777"/>
      <c r="J327" s="777"/>
      <c r="K327" s="773" t="str">
        <f t="shared" si="16"/>
        <v xml:space="preserve"> </v>
      </c>
      <c r="L327" s="774" t="str">
        <f t="shared" si="17"/>
        <v xml:space="preserve"> </v>
      </c>
    </row>
    <row r="328" spans="1:12" x14ac:dyDescent="0.25">
      <c r="A328" s="775"/>
      <c r="B328" s="775"/>
      <c r="C328" s="775"/>
      <c r="D328" s="754"/>
      <c r="E328" s="771" t="str">
        <f t="shared" si="15"/>
        <v xml:space="preserve"> </v>
      </c>
      <c r="F328" s="777"/>
      <c r="G328" s="777"/>
      <c r="H328" s="757"/>
      <c r="I328" s="777"/>
      <c r="J328" s="777"/>
      <c r="K328" s="773" t="str">
        <f t="shared" si="16"/>
        <v xml:space="preserve"> </v>
      </c>
      <c r="L328" s="774" t="str">
        <f t="shared" si="17"/>
        <v xml:space="preserve"> </v>
      </c>
    </row>
    <row r="329" spans="1:12" x14ac:dyDescent="0.25">
      <c r="A329" s="775"/>
      <c r="B329" s="775"/>
      <c r="C329" s="775"/>
      <c r="D329" s="754"/>
      <c r="E329" s="771" t="str">
        <f t="shared" si="15"/>
        <v xml:space="preserve"> </v>
      </c>
      <c r="F329" s="777"/>
      <c r="G329" s="777"/>
      <c r="H329" s="757"/>
      <c r="I329" s="777"/>
      <c r="J329" s="777"/>
      <c r="K329" s="773" t="str">
        <f t="shared" si="16"/>
        <v xml:space="preserve"> </v>
      </c>
      <c r="L329" s="774" t="str">
        <f t="shared" si="17"/>
        <v xml:space="preserve"> </v>
      </c>
    </row>
    <row r="330" spans="1:12" x14ac:dyDescent="0.25">
      <c r="A330" s="775"/>
      <c r="B330" s="775"/>
      <c r="C330" s="775"/>
      <c r="D330" s="754"/>
      <c r="E330" s="771" t="str">
        <f t="shared" si="15"/>
        <v xml:space="preserve"> </v>
      </c>
      <c r="F330" s="777"/>
      <c r="G330" s="777"/>
      <c r="H330" s="757"/>
      <c r="I330" s="777"/>
      <c r="J330" s="777"/>
      <c r="K330" s="773" t="str">
        <f t="shared" si="16"/>
        <v xml:space="preserve"> </v>
      </c>
      <c r="L330" s="774" t="str">
        <f t="shared" si="17"/>
        <v xml:space="preserve"> </v>
      </c>
    </row>
    <row r="331" spans="1:12" x14ac:dyDescent="0.25">
      <c r="A331" s="775"/>
      <c r="B331" s="775"/>
      <c r="C331" s="775"/>
      <c r="D331" s="754"/>
      <c r="E331" s="771" t="str">
        <f t="shared" si="15"/>
        <v xml:space="preserve"> </v>
      </c>
      <c r="F331" s="777"/>
      <c r="G331" s="777"/>
      <c r="H331" s="757"/>
      <c r="I331" s="777"/>
      <c r="J331" s="777"/>
      <c r="K331" s="773" t="str">
        <f t="shared" si="16"/>
        <v xml:space="preserve"> </v>
      </c>
      <c r="L331" s="774" t="str">
        <f t="shared" si="17"/>
        <v xml:space="preserve"> </v>
      </c>
    </row>
    <row r="332" spans="1:12" x14ac:dyDescent="0.25">
      <c r="A332" s="775"/>
      <c r="B332" s="775"/>
      <c r="C332" s="775"/>
      <c r="D332" s="754"/>
      <c r="E332" s="771" t="str">
        <f t="shared" si="15"/>
        <v xml:space="preserve"> </v>
      </c>
      <c r="F332" s="777"/>
      <c r="G332" s="777"/>
      <c r="H332" s="757"/>
      <c r="I332" s="777"/>
      <c r="J332" s="777"/>
      <c r="K332" s="773" t="str">
        <f t="shared" si="16"/>
        <v xml:space="preserve"> </v>
      </c>
      <c r="L332" s="774" t="str">
        <f t="shared" si="17"/>
        <v xml:space="preserve"> </v>
      </c>
    </row>
    <row r="333" spans="1:12" x14ac:dyDescent="0.25">
      <c r="A333" s="775"/>
      <c r="B333" s="775"/>
      <c r="C333" s="775"/>
      <c r="D333" s="754"/>
      <c r="E333" s="771" t="str">
        <f t="shared" si="15"/>
        <v xml:space="preserve"> </v>
      </c>
      <c r="F333" s="777"/>
      <c r="G333" s="777"/>
      <c r="H333" s="757"/>
      <c r="I333" s="777"/>
      <c r="J333" s="777"/>
      <c r="K333" s="773" t="str">
        <f t="shared" si="16"/>
        <v xml:space="preserve"> </v>
      </c>
      <c r="L333" s="774" t="str">
        <f t="shared" si="17"/>
        <v xml:space="preserve"> </v>
      </c>
    </row>
    <row r="334" spans="1:12" x14ac:dyDescent="0.25">
      <c r="A334" s="775"/>
      <c r="B334" s="775"/>
      <c r="C334" s="775"/>
      <c r="D334" s="754"/>
      <c r="E334" s="771" t="str">
        <f t="shared" si="15"/>
        <v xml:space="preserve"> </v>
      </c>
      <c r="F334" s="777"/>
      <c r="G334" s="777"/>
      <c r="H334" s="757"/>
      <c r="I334" s="777"/>
      <c r="J334" s="777"/>
      <c r="K334" s="773" t="str">
        <f t="shared" si="16"/>
        <v xml:space="preserve"> </v>
      </c>
      <c r="L334" s="774" t="str">
        <f t="shared" si="17"/>
        <v xml:space="preserve"> </v>
      </c>
    </row>
    <row r="335" spans="1:12" x14ac:dyDescent="0.25">
      <c r="A335" s="775"/>
      <c r="B335" s="775"/>
      <c r="C335" s="775"/>
      <c r="D335" s="754"/>
      <c r="E335" s="771" t="str">
        <f t="shared" si="15"/>
        <v xml:space="preserve"> </v>
      </c>
      <c r="F335" s="777"/>
      <c r="G335" s="777"/>
      <c r="H335" s="757"/>
      <c r="I335" s="777"/>
      <c r="J335" s="777"/>
      <c r="K335" s="773" t="str">
        <f t="shared" si="16"/>
        <v xml:space="preserve"> </v>
      </c>
      <c r="L335" s="774" t="str">
        <f t="shared" si="17"/>
        <v xml:space="preserve"> </v>
      </c>
    </row>
    <row r="336" spans="1:12" x14ac:dyDescent="0.25">
      <c r="A336" s="775"/>
      <c r="B336" s="775"/>
      <c r="C336" s="775"/>
      <c r="D336" s="754"/>
      <c r="E336" s="771" t="str">
        <f t="shared" si="15"/>
        <v xml:space="preserve"> </v>
      </c>
      <c r="F336" s="777"/>
      <c r="G336" s="777"/>
      <c r="H336" s="757"/>
      <c r="I336" s="777"/>
      <c r="J336" s="777"/>
      <c r="K336" s="773" t="str">
        <f t="shared" si="16"/>
        <v xml:space="preserve"> </v>
      </c>
      <c r="L336" s="774" t="str">
        <f t="shared" si="17"/>
        <v xml:space="preserve"> </v>
      </c>
    </row>
    <row r="337" spans="1:12" x14ac:dyDescent="0.25">
      <c r="A337" s="775"/>
      <c r="B337" s="775"/>
      <c r="C337" s="775"/>
      <c r="D337" s="754"/>
      <c r="E337" s="771" t="str">
        <f t="shared" si="15"/>
        <v xml:space="preserve"> </v>
      </c>
      <c r="F337" s="777"/>
      <c r="G337" s="777"/>
      <c r="H337" s="757"/>
      <c r="I337" s="777"/>
      <c r="J337" s="777"/>
      <c r="K337" s="773" t="str">
        <f t="shared" si="16"/>
        <v xml:space="preserve"> </v>
      </c>
      <c r="L337" s="774" t="str">
        <f t="shared" si="17"/>
        <v xml:space="preserve"> </v>
      </c>
    </row>
    <row r="338" spans="1:12" x14ac:dyDescent="0.25">
      <c r="A338" s="775"/>
      <c r="B338" s="775"/>
      <c r="C338" s="775"/>
      <c r="D338" s="754"/>
      <c r="E338" s="771" t="str">
        <f t="shared" si="15"/>
        <v xml:space="preserve"> </v>
      </c>
      <c r="F338" s="777"/>
      <c r="G338" s="777"/>
      <c r="H338" s="757"/>
      <c r="I338" s="777"/>
      <c r="J338" s="777"/>
      <c r="K338" s="773" t="str">
        <f t="shared" si="16"/>
        <v xml:space="preserve"> </v>
      </c>
      <c r="L338" s="774" t="str">
        <f t="shared" si="17"/>
        <v xml:space="preserve"> </v>
      </c>
    </row>
    <row r="339" spans="1:12" x14ac:dyDescent="0.25">
      <c r="A339" s="775"/>
      <c r="B339" s="775"/>
      <c r="C339" s="775"/>
      <c r="D339" s="754"/>
      <c r="E339" s="771" t="str">
        <f t="shared" si="15"/>
        <v xml:space="preserve"> </v>
      </c>
      <c r="F339" s="777"/>
      <c r="G339" s="777"/>
      <c r="H339" s="757"/>
      <c r="I339" s="777"/>
      <c r="J339" s="777"/>
      <c r="K339" s="773" t="str">
        <f t="shared" si="16"/>
        <v xml:space="preserve"> </v>
      </c>
      <c r="L339" s="774" t="str">
        <f t="shared" si="17"/>
        <v xml:space="preserve"> </v>
      </c>
    </row>
    <row r="340" spans="1:12" x14ac:dyDescent="0.25">
      <c r="A340" s="775"/>
      <c r="B340" s="775"/>
      <c r="C340" s="775"/>
      <c r="D340" s="754"/>
      <c r="E340" s="771" t="str">
        <f t="shared" si="15"/>
        <v xml:space="preserve"> </v>
      </c>
      <c r="F340" s="777"/>
      <c r="G340" s="777"/>
      <c r="H340" s="757"/>
      <c r="I340" s="777"/>
      <c r="J340" s="777"/>
      <c r="K340" s="773" t="str">
        <f t="shared" si="16"/>
        <v xml:space="preserve"> </v>
      </c>
      <c r="L340" s="774" t="str">
        <f t="shared" si="17"/>
        <v xml:space="preserve"> </v>
      </c>
    </row>
    <row r="341" spans="1:12" x14ac:dyDescent="0.25">
      <c r="A341" s="775"/>
      <c r="B341" s="775"/>
      <c r="C341" s="775"/>
      <c r="D341" s="754"/>
      <c r="E341" s="771" t="str">
        <f t="shared" si="15"/>
        <v xml:space="preserve"> </v>
      </c>
      <c r="F341" s="777"/>
      <c r="G341" s="777"/>
      <c r="H341" s="757"/>
      <c r="I341" s="777"/>
      <c r="J341" s="777"/>
      <c r="K341" s="773" t="str">
        <f t="shared" si="16"/>
        <v xml:space="preserve"> </v>
      </c>
      <c r="L341" s="774" t="str">
        <f t="shared" si="17"/>
        <v xml:space="preserve"> </v>
      </c>
    </row>
    <row r="342" spans="1:12" x14ac:dyDescent="0.25">
      <c r="A342" s="775"/>
      <c r="B342" s="775"/>
      <c r="C342" s="775"/>
      <c r="D342" s="754"/>
      <c r="E342" s="771" t="str">
        <f t="shared" si="15"/>
        <v xml:space="preserve"> </v>
      </c>
      <c r="F342" s="777"/>
      <c r="G342" s="777"/>
      <c r="H342" s="757"/>
      <c r="I342" s="777"/>
      <c r="J342" s="777"/>
      <c r="K342" s="773" t="str">
        <f t="shared" si="16"/>
        <v xml:space="preserve"> </v>
      </c>
      <c r="L342" s="774" t="str">
        <f t="shared" si="17"/>
        <v xml:space="preserve"> </v>
      </c>
    </row>
    <row r="343" spans="1:12" x14ac:dyDescent="0.25">
      <c r="A343" s="775"/>
      <c r="B343" s="775"/>
      <c r="C343" s="775"/>
      <c r="D343" s="754"/>
      <c r="E343" s="771" t="str">
        <f t="shared" si="15"/>
        <v xml:space="preserve"> </v>
      </c>
      <c r="F343" s="777"/>
      <c r="G343" s="777"/>
      <c r="H343" s="757"/>
      <c r="I343" s="777"/>
      <c r="J343" s="777"/>
      <c r="K343" s="773" t="str">
        <f t="shared" si="16"/>
        <v xml:space="preserve"> </v>
      </c>
      <c r="L343" s="774" t="str">
        <f t="shared" si="17"/>
        <v xml:space="preserve"> </v>
      </c>
    </row>
    <row r="344" spans="1:12" x14ac:dyDescent="0.25">
      <c r="A344" s="775"/>
      <c r="B344" s="775"/>
      <c r="C344" s="775"/>
      <c r="D344" s="754"/>
      <c r="E344" s="771" t="str">
        <f t="shared" si="15"/>
        <v xml:space="preserve"> </v>
      </c>
      <c r="F344" s="777"/>
      <c r="G344" s="777"/>
      <c r="H344" s="757"/>
      <c r="I344" s="777"/>
      <c r="J344" s="777"/>
      <c r="K344" s="773" t="str">
        <f t="shared" si="16"/>
        <v xml:space="preserve"> </v>
      </c>
      <c r="L344" s="774" t="str">
        <f t="shared" si="17"/>
        <v xml:space="preserve"> </v>
      </c>
    </row>
    <row r="345" spans="1:12" x14ac:dyDescent="0.25">
      <c r="A345" s="775"/>
      <c r="B345" s="775"/>
      <c r="C345" s="775"/>
      <c r="D345" s="754"/>
      <c r="E345" s="771" t="str">
        <f t="shared" si="15"/>
        <v xml:space="preserve"> </v>
      </c>
      <c r="F345" s="777"/>
      <c r="G345" s="777"/>
      <c r="H345" s="757"/>
      <c r="I345" s="777"/>
      <c r="J345" s="777"/>
      <c r="K345" s="773" t="str">
        <f t="shared" si="16"/>
        <v xml:space="preserve"> </v>
      </c>
      <c r="L345" s="774" t="str">
        <f t="shared" si="17"/>
        <v xml:space="preserve"> </v>
      </c>
    </row>
    <row r="346" spans="1:12" x14ac:dyDescent="0.25">
      <c r="A346" s="775"/>
      <c r="B346" s="775"/>
      <c r="C346" s="775"/>
      <c r="D346" s="754"/>
      <c r="E346" s="771" t="str">
        <f t="shared" si="15"/>
        <v xml:space="preserve"> </v>
      </c>
      <c r="F346" s="777"/>
      <c r="G346" s="777"/>
      <c r="H346" s="757"/>
      <c r="I346" s="777"/>
      <c r="J346" s="777"/>
      <c r="K346" s="773" t="str">
        <f t="shared" si="16"/>
        <v xml:space="preserve"> </v>
      </c>
      <c r="L346" s="774" t="str">
        <f t="shared" si="17"/>
        <v xml:space="preserve"> </v>
      </c>
    </row>
    <row r="347" spans="1:12" x14ac:dyDescent="0.25">
      <c r="A347" s="775"/>
      <c r="B347" s="775"/>
      <c r="C347" s="775"/>
      <c r="D347" s="754"/>
      <c r="E347" s="771" t="str">
        <f t="shared" si="15"/>
        <v xml:space="preserve"> </v>
      </c>
      <c r="F347" s="777"/>
      <c r="G347" s="777"/>
      <c r="H347" s="757"/>
      <c r="I347" s="777"/>
      <c r="J347" s="777"/>
      <c r="K347" s="773" t="str">
        <f t="shared" si="16"/>
        <v xml:space="preserve"> </v>
      </c>
      <c r="L347" s="774" t="str">
        <f t="shared" si="17"/>
        <v xml:space="preserve"> </v>
      </c>
    </row>
    <row r="348" spans="1:12" x14ac:dyDescent="0.25">
      <c r="A348" s="775"/>
      <c r="B348" s="775"/>
      <c r="C348" s="775"/>
      <c r="D348" s="754"/>
      <c r="E348" s="771" t="str">
        <f t="shared" si="15"/>
        <v xml:space="preserve"> </v>
      </c>
      <c r="F348" s="777"/>
      <c r="G348" s="777"/>
      <c r="H348" s="757"/>
      <c r="I348" s="777"/>
      <c r="J348" s="777"/>
      <c r="K348" s="773" t="str">
        <f t="shared" si="16"/>
        <v xml:space="preserve"> </v>
      </c>
      <c r="L348" s="774" t="str">
        <f t="shared" si="17"/>
        <v xml:space="preserve"> </v>
      </c>
    </row>
    <row r="349" spans="1:12" x14ac:dyDescent="0.25">
      <c r="A349" s="775"/>
      <c r="B349" s="775"/>
      <c r="C349" s="775"/>
      <c r="D349" s="754"/>
      <c r="E349" s="771" t="str">
        <f t="shared" si="15"/>
        <v xml:space="preserve"> </v>
      </c>
      <c r="F349" s="777"/>
      <c r="G349" s="777"/>
      <c r="H349" s="757"/>
      <c r="I349" s="777"/>
      <c r="J349" s="777"/>
      <c r="K349" s="773" t="str">
        <f t="shared" si="16"/>
        <v xml:space="preserve"> </v>
      </c>
      <c r="L349" s="774" t="str">
        <f t="shared" si="17"/>
        <v xml:space="preserve"> </v>
      </c>
    </row>
    <row r="350" spans="1:12" x14ac:dyDescent="0.25">
      <c r="A350" s="775"/>
      <c r="B350" s="775"/>
      <c r="C350" s="775"/>
      <c r="D350" s="754"/>
      <c r="E350" s="771" t="str">
        <f t="shared" si="15"/>
        <v xml:space="preserve"> </v>
      </c>
      <c r="F350" s="777"/>
      <c r="G350" s="777"/>
      <c r="H350" s="757"/>
      <c r="I350" s="777"/>
      <c r="J350" s="777"/>
      <c r="K350" s="773" t="str">
        <f t="shared" si="16"/>
        <v xml:space="preserve"> </v>
      </c>
      <c r="L350" s="774" t="str">
        <f t="shared" si="17"/>
        <v xml:space="preserve"> </v>
      </c>
    </row>
    <row r="351" spans="1:12" x14ac:dyDescent="0.25">
      <c r="A351" s="775"/>
      <c r="B351" s="775"/>
      <c r="C351" s="775"/>
      <c r="D351" s="754"/>
      <c r="E351" s="771" t="str">
        <f t="shared" si="15"/>
        <v xml:space="preserve"> </v>
      </c>
      <c r="F351" s="777"/>
      <c r="G351" s="777"/>
      <c r="H351" s="757"/>
      <c r="I351" s="777"/>
      <c r="J351" s="777"/>
      <c r="K351" s="773" t="str">
        <f t="shared" si="16"/>
        <v xml:space="preserve"> </v>
      </c>
      <c r="L351" s="774" t="str">
        <f t="shared" si="17"/>
        <v xml:space="preserve"> </v>
      </c>
    </row>
    <row r="352" spans="1:12" x14ac:dyDescent="0.25">
      <c r="A352" s="775"/>
      <c r="B352" s="775"/>
      <c r="C352" s="775"/>
      <c r="D352" s="754"/>
      <c r="E352" s="771" t="str">
        <f t="shared" si="15"/>
        <v xml:space="preserve"> </v>
      </c>
      <c r="F352" s="777"/>
      <c r="G352" s="777"/>
      <c r="H352" s="757"/>
      <c r="I352" s="777"/>
      <c r="J352" s="777"/>
      <c r="K352" s="773" t="str">
        <f t="shared" si="16"/>
        <v xml:space="preserve"> </v>
      </c>
      <c r="L352" s="774" t="str">
        <f t="shared" si="17"/>
        <v xml:space="preserve"> </v>
      </c>
    </row>
    <row r="353" spans="1:12" x14ac:dyDescent="0.25">
      <c r="A353" s="775"/>
      <c r="B353" s="775"/>
      <c r="C353" s="775"/>
      <c r="D353" s="754"/>
      <c r="E353" s="771" t="str">
        <f t="shared" si="15"/>
        <v xml:space="preserve"> </v>
      </c>
      <c r="F353" s="777"/>
      <c r="G353" s="777"/>
      <c r="H353" s="757"/>
      <c r="I353" s="777"/>
      <c r="J353" s="777"/>
      <c r="K353" s="773" t="str">
        <f t="shared" si="16"/>
        <v xml:space="preserve"> </v>
      </c>
      <c r="L353" s="774" t="str">
        <f t="shared" si="17"/>
        <v xml:space="preserve"> </v>
      </c>
    </row>
    <row r="354" spans="1:12" x14ac:dyDescent="0.25">
      <c r="A354" s="775"/>
      <c r="B354" s="775"/>
      <c r="C354" s="775"/>
      <c r="D354" s="754"/>
      <c r="E354" s="771" t="str">
        <f t="shared" si="15"/>
        <v xml:space="preserve"> </v>
      </c>
      <c r="F354" s="777"/>
      <c r="G354" s="777"/>
      <c r="H354" s="757"/>
      <c r="I354" s="777"/>
      <c r="J354" s="777"/>
      <c r="K354" s="773" t="str">
        <f t="shared" si="16"/>
        <v xml:space="preserve"> </v>
      </c>
      <c r="L354" s="774" t="str">
        <f t="shared" si="17"/>
        <v xml:space="preserve"> </v>
      </c>
    </row>
    <row r="355" spans="1:12" x14ac:dyDescent="0.25">
      <c r="A355" s="775"/>
      <c r="B355" s="775"/>
      <c r="C355" s="775"/>
      <c r="D355" s="754"/>
      <c r="E355" s="771" t="str">
        <f t="shared" si="15"/>
        <v xml:space="preserve"> </v>
      </c>
      <c r="F355" s="777"/>
      <c r="G355" s="777"/>
      <c r="H355" s="757"/>
      <c r="I355" s="777"/>
      <c r="J355" s="777"/>
      <c r="K355" s="773" t="str">
        <f t="shared" si="16"/>
        <v xml:space="preserve"> </v>
      </c>
      <c r="L355" s="774" t="str">
        <f t="shared" si="17"/>
        <v xml:space="preserve"> </v>
      </c>
    </row>
    <row r="356" spans="1:12" x14ac:dyDescent="0.25">
      <c r="A356" s="775"/>
      <c r="B356" s="775"/>
      <c r="C356" s="775"/>
      <c r="D356" s="754"/>
      <c r="E356" s="771" t="str">
        <f t="shared" si="15"/>
        <v xml:space="preserve"> </v>
      </c>
      <c r="F356" s="777"/>
      <c r="G356" s="777"/>
      <c r="H356" s="757"/>
      <c r="I356" s="777"/>
      <c r="J356" s="777"/>
      <c r="K356" s="773" t="str">
        <f t="shared" si="16"/>
        <v xml:space="preserve"> </v>
      </c>
      <c r="L356" s="774" t="str">
        <f t="shared" si="17"/>
        <v xml:space="preserve"> </v>
      </c>
    </row>
    <row r="357" spans="1:12" x14ac:dyDescent="0.25">
      <c r="A357" s="775"/>
      <c r="B357" s="775"/>
      <c r="C357" s="775"/>
      <c r="D357" s="754"/>
      <c r="E357" s="771" t="str">
        <f t="shared" si="15"/>
        <v xml:space="preserve"> </v>
      </c>
      <c r="F357" s="777"/>
      <c r="G357" s="777"/>
      <c r="H357" s="757"/>
      <c r="I357" s="777"/>
      <c r="J357" s="777"/>
      <c r="K357" s="773" t="str">
        <f t="shared" si="16"/>
        <v xml:space="preserve"> </v>
      </c>
      <c r="L357" s="774" t="str">
        <f t="shared" si="17"/>
        <v xml:space="preserve"> </v>
      </c>
    </row>
    <row r="358" spans="1:12" x14ac:dyDescent="0.25">
      <c r="A358" s="775"/>
      <c r="B358" s="775"/>
      <c r="C358" s="775"/>
      <c r="D358" s="754"/>
      <c r="E358" s="771" t="str">
        <f t="shared" si="15"/>
        <v xml:space="preserve"> </v>
      </c>
      <c r="F358" s="777"/>
      <c r="G358" s="777"/>
      <c r="H358" s="757"/>
      <c r="I358" s="777"/>
      <c r="J358" s="777"/>
      <c r="K358" s="773" t="str">
        <f t="shared" si="16"/>
        <v xml:space="preserve"> </v>
      </c>
      <c r="L358" s="774" t="str">
        <f t="shared" si="17"/>
        <v xml:space="preserve"> </v>
      </c>
    </row>
    <row r="359" spans="1:12" x14ac:dyDescent="0.25">
      <c r="A359" s="775"/>
      <c r="B359" s="775"/>
      <c r="C359" s="775"/>
      <c r="D359" s="754"/>
      <c r="E359" s="771" t="str">
        <f t="shared" si="15"/>
        <v xml:space="preserve"> </v>
      </c>
      <c r="F359" s="777"/>
      <c r="G359" s="777"/>
      <c r="H359" s="757"/>
      <c r="I359" s="777"/>
      <c r="J359" s="777"/>
      <c r="K359" s="773" t="str">
        <f t="shared" si="16"/>
        <v xml:space="preserve"> </v>
      </c>
      <c r="L359" s="774" t="str">
        <f t="shared" si="17"/>
        <v xml:space="preserve"> </v>
      </c>
    </row>
    <row r="360" spans="1:12" x14ac:dyDescent="0.25">
      <c r="A360" s="775"/>
      <c r="B360" s="775"/>
      <c r="C360" s="775"/>
      <c r="D360" s="754"/>
      <c r="E360" s="771" t="str">
        <f t="shared" si="15"/>
        <v xml:space="preserve"> </v>
      </c>
      <c r="F360" s="777"/>
      <c r="G360" s="777"/>
      <c r="H360" s="757"/>
      <c r="I360" s="777"/>
      <c r="J360" s="777"/>
      <c r="K360" s="773" t="str">
        <f t="shared" si="16"/>
        <v xml:space="preserve"> </v>
      </c>
      <c r="L360" s="774" t="str">
        <f t="shared" si="17"/>
        <v xml:space="preserve"> </v>
      </c>
    </row>
    <row r="361" spans="1:12" x14ac:dyDescent="0.25">
      <c r="A361" s="775"/>
      <c r="B361" s="775"/>
      <c r="C361" s="775"/>
      <c r="D361" s="754"/>
      <c r="E361" s="771" t="str">
        <f t="shared" si="15"/>
        <v xml:space="preserve"> </v>
      </c>
      <c r="F361" s="777"/>
      <c r="G361" s="777"/>
      <c r="H361" s="757"/>
      <c r="I361" s="777"/>
      <c r="J361" s="777"/>
      <c r="K361" s="773" t="str">
        <f t="shared" si="16"/>
        <v xml:space="preserve"> </v>
      </c>
      <c r="L361" s="774" t="str">
        <f t="shared" si="17"/>
        <v xml:space="preserve"> </v>
      </c>
    </row>
    <row r="362" spans="1:12" x14ac:dyDescent="0.25">
      <c r="A362" s="775"/>
      <c r="B362" s="775"/>
      <c r="C362" s="775"/>
      <c r="D362" s="754"/>
      <c r="E362" s="771" t="str">
        <f t="shared" si="15"/>
        <v xml:space="preserve"> </v>
      </c>
      <c r="F362" s="777"/>
      <c r="G362" s="777"/>
      <c r="H362" s="757"/>
      <c r="I362" s="777"/>
      <c r="J362" s="777"/>
      <c r="K362" s="773" t="str">
        <f t="shared" si="16"/>
        <v xml:space="preserve"> </v>
      </c>
      <c r="L362" s="774" t="str">
        <f t="shared" si="17"/>
        <v xml:space="preserve"> </v>
      </c>
    </row>
    <row r="363" spans="1:12" x14ac:dyDescent="0.25">
      <c r="A363" s="775"/>
      <c r="B363" s="775"/>
      <c r="C363" s="775"/>
      <c r="D363" s="754"/>
      <c r="E363" s="771" t="str">
        <f t="shared" si="15"/>
        <v xml:space="preserve"> </v>
      </c>
      <c r="F363" s="777"/>
      <c r="G363" s="777"/>
      <c r="H363" s="757"/>
      <c r="I363" s="777"/>
      <c r="J363" s="777"/>
      <c r="K363" s="773" t="str">
        <f t="shared" si="16"/>
        <v xml:space="preserve"> </v>
      </c>
      <c r="L363" s="774" t="str">
        <f t="shared" si="17"/>
        <v xml:space="preserve"> </v>
      </c>
    </row>
    <row r="364" spans="1:12" x14ac:dyDescent="0.25">
      <c r="A364" s="775"/>
      <c r="B364" s="775"/>
      <c r="C364" s="775"/>
      <c r="D364" s="754"/>
      <c r="E364" s="771" t="str">
        <f t="shared" si="15"/>
        <v xml:space="preserve"> </v>
      </c>
      <c r="F364" s="777"/>
      <c r="G364" s="777"/>
      <c r="H364" s="757"/>
      <c r="I364" s="777"/>
      <c r="J364" s="777"/>
      <c r="K364" s="773" t="str">
        <f t="shared" si="16"/>
        <v xml:space="preserve"> </v>
      </c>
      <c r="L364" s="774" t="str">
        <f t="shared" si="17"/>
        <v xml:space="preserve"> </v>
      </c>
    </row>
    <row r="365" spans="1:12" x14ac:dyDescent="0.25">
      <c r="A365" s="775"/>
      <c r="B365" s="775"/>
      <c r="C365" s="775"/>
      <c r="D365" s="754"/>
      <c r="E365" s="771" t="str">
        <f t="shared" si="15"/>
        <v xml:space="preserve"> </v>
      </c>
      <c r="F365" s="777"/>
      <c r="G365" s="777"/>
      <c r="H365" s="757"/>
      <c r="I365" s="777"/>
      <c r="J365" s="777"/>
      <c r="K365" s="773" t="str">
        <f t="shared" si="16"/>
        <v xml:space="preserve"> </v>
      </c>
      <c r="L365" s="774" t="str">
        <f t="shared" si="17"/>
        <v xml:space="preserve"> </v>
      </c>
    </row>
    <row r="366" spans="1:12" x14ac:dyDescent="0.25">
      <c r="A366" s="775"/>
      <c r="B366" s="775"/>
      <c r="C366" s="775"/>
      <c r="D366" s="754"/>
      <c r="E366" s="771" t="str">
        <f t="shared" si="15"/>
        <v xml:space="preserve"> </v>
      </c>
      <c r="F366" s="777"/>
      <c r="G366" s="777"/>
      <c r="H366" s="757"/>
      <c r="I366" s="777"/>
      <c r="J366" s="777"/>
      <c r="K366" s="773" t="str">
        <f t="shared" si="16"/>
        <v xml:space="preserve"> </v>
      </c>
      <c r="L366" s="774" t="str">
        <f t="shared" si="17"/>
        <v xml:space="preserve"> </v>
      </c>
    </row>
    <row r="367" spans="1:12" x14ac:dyDescent="0.25">
      <c r="A367" s="775"/>
      <c r="B367" s="775"/>
      <c r="C367" s="775"/>
      <c r="D367" s="754"/>
      <c r="E367" s="771" t="str">
        <f t="shared" si="15"/>
        <v xml:space="preserve"> </v>
      </c>
      <c r="F367" s="777"/>
      <c r="G367" s="777"/>
      <c r="H367" s="757"/>
      <c r="I367" s="777"/>
      <c r="J367" s="777"/>
      <c r="K367" s="773" t="str">
        <f t="shared" si="16"/>
        <v xml:space="preserve"> </v>
      </c>
      <c r="L367" s="774" t="str">
        <f t="shared" si="17"/>
        <v xml:space="preserve"> </v>
      </c>
    </row>
    <row r="368" spans="1:12" x14ac:dyDescent="0.25">
      <c r="A368" s="775"/>
      <c r="B368" s="775"/>
      <c r="C368" s="775"/>
      <c r="D368" s="754"/>
      <c r="E368" s="771" t="str">
        <f t="shared" si="15"/>
        <v xml:space="preserve"> </v>
      </c>
      <c r="F368" s="777"/>
      <c r="G368" s="777"/>
      <c r="H368" s="757"/>
      <c r="I368" s="777"/>
      <c r="J368" s="777"/>
      <c r="K368" s="773" t="str">
        <f t="shared" si="16"/>
        <v xml:space="preserve"> </v>
      </c>
      <c r="L368" s="774" t="str">
        <f t="shared" si="17"/>
        <v xml:space="preserve"> </v>
      </c>
    </row>
    <row r="369" spans="1:12" x14ac:dyDescent="0.25">
      <c r="A369" s="775"/>
      <c r="B369" s="775"/>
      <c r="C369" s="775"/>
      <c r="D369" s="754"/>
      <c r="E369" s="771" t="str">
        <f t="shared" si="15"/>
        <v xml:space="preserve"> </v>
      </c>
      <c r="F369" s="777"/>
      <c r="G369" s="777"/>
      <c r="H369" s="757"/>
      <c r="I369" s="777"/>
      <c r="J369" s="777"/>
      <c r="K369" s="773" t="str">
        <f t="shared" si="16"/>
        <v xml:space="preserve"> </v>
      </c>
      <c r="L369" s="774" t="str">
        <f t="shared" si="17"/>
        <v xml:space="preserve"> </v>
      </c>
    </row>
    <row r="370" spans="1:12" x14ac:dyDescent="0.25">
      <c r="A370" s="775"/>
      <c r="B370" s="775"/>
      <c r="C370" s="775"/>
      <c r="D370" s="754"/>
      <c r="E370" s="771" t="str">
        <f t="shared" si="15"/>
        <v xml:space="preserve"> </v>
      </c>
      <c r="F370" s="777"/>
      <c r="G370" s="777"/>
      <c r="H370" s="757"/>
      <c r="I370" s="777"/>
      <c r="J370" s="777"/>
      <c r="K370" s="773" t="str">
        <f t="shared" si="16"/>
        <v xml:space="preserve"> </v>
      </c>
      <c r="L370" s="774" t="str">
        <f t="shared" si="17"/>
        <v xml:space="preserve"> </v>
      </c>
    </row>
    <row r="371" spans="1:12" x14ac:dyDescent="0.25">
      <c r="A371" s="775"/>
      <c r="B371" s="775"/>
      <c r="C371" s="775"/>
      <c r="D371" s="754"/>
      <c r="E371" s="771" t="str">
        <f t="shared" si="15"/>
        <v xml:space="preserve"> </v>
      </c>
      <c r="F371" s="777"/>
      <c r="G371" s="777"/>
      <c r="H371" s="757"/>
      <c r="I371" s="777"/>
      <c r="J371" s="777"/>
      <c r="K371" s="773" t="str">
        <f t="shared" si="16"/>
        <v xml:space="preserve"> </v>
      </c>
      <c r="L371" s="774" t="str">
        <f t="shared" si="17"/>
        <v xml:space="preserve"> </v>
      </c>
    </row>
    <row r="372" spans="1:12" x14ac:dyDescent="0.25">
      <c r="A372" s="775"/>
      <c r="B372" s="775"/>
      <c r="C372" s="775"/>
      <c r="D372" s="754"/>
      <c r="E372" s="771" t="str">
        <f t="shared" si="15"/>
        <v xml:space="preserve"> </v>
      </c>
      <c r="F372" s="777"/>
      <c r="G372" s="777"/>
      <c r="H372" s="757"/>
      <c r="I372" s="777"/>
      <c r="J372" s="777"/>
      <c r="K372" s="773" t="str">
        <f t="shared" si="16"/>
        <v xml:space="preserve"> </v>
      </c>
      <c r="L372" s="774" t="str">
        <f t="shared" si="17"/>
        <v xml:space="preserve"> </v>
      </c>
    </row>
    <row r="373" spans="1:12" x14ac:dyDescent="0.25">
      <c r="A373" s="775"/>
      <c r="B373" s="775"/>
      <c r="C373" s="775"/>
      <c r="D373" s="754"/>
      <c r="E373" s="771" t="str">
        <f t="shared" si="15"/>
        <v xml:space="preserve"> </v>
      </c>
      <c r="F373" s="777"/>
      <c r="G373" s="777"/>
      <c r="H373" s="757"/>
      <c r="I373" s="777"/>
      <c r="J373" s="777"/>
      <c r="K373" s="773" t="str">
        <f t="shared" si="16"/>
        <v xml:space="preserve"> </v>
      </c>
      <c r="L373" s="774" t="str">
        <f t="shared" si="17"/>
        <v xml:space="preserve"> </v>
      </c>
    </row>
    <row r="374" spans="1:12" x14ac:dyDescent="0.25">
      <c r="A374" s="775"/>
      <c r="B374" s="775"/>
      <c r="C374" s="775"/>
      <c r="D374" s="754"/>
      <c r="E374" s="771" t="str">
        <f t="shared" si="15"/>
        <v xml:space="preserve"> </v>
      </c>
      <c r="F374" s="777"/>
      <c r="G374" s="777"/>
      <c r="H374" s="757"/>
      <c r="I374" s="777"/>
      <c r="J374" s="777"/>
      <c r="K374" s="773" t="str">
        <f t="shared" si="16"/>
        <v xml:space="preserve"> </v>
      </c>
      <c r="L374" s="774" t="str">
        <f t="shared" si="17"/>
        <v xml:space="preserve"> </v>
      </c>
    </row>
    <row r="375" spans="1:12" x14ac:dyDescent="0.25">
      <c r="A375" s="775"/>
      <c r="B375" s="775"/>
      <c r="C375" s="775"/>
      <c r="D375" s="754"/>
      <c r="E375" s="771" t="str">
        <f t="shared" si="15"/>
        <v xml:space="preserve"> </v>
      </c>
      <c r="F375" s="777"/>
      <c r="G375" s="777"/>
      <c r="H375" s="757"/>
      <c r="I375" s="777"/>
      <c r="J375" s="777"/>
      <c r="K375" s="773" t="str">
        <f t="shared" si="16"/>
        <v xml:space="preserve"> </v>
      </c>
      <c r="L375" s="774" t="str">
        <f t="shared" si="17"/>
        <v xml:space="preserve"> </v>
      </c>
    </row>
    <row r="376" spans="1:12" x14ac:dyDescent="0.25">
      <c r="A376" s="775"/>
      <c r="B376" s="775"/>
      <c r="C376" s="775"/>
      <c r="D376" s="754"/>
      <c r="E376" s="771" t="str">
        <f t="shared" si="15"/>
        <v xml:space="preserve"> </v>
      </c>
      <c r="F376" s="777"/>
      <c r="G376" s="777"/>
      <c r="H376" s="757"/>
      <c r="I376" s="777"/>
      <c r="J376" s="777"/>
      <c r="K376" s="773" t="str">
        <f t="shared" si="16"/>
        <v xml:space="preserve"> </v>
      </c>
      <c r="L376" s="774" t="str">
        <f t="shared" si="17"/>
        <v xml:space="preserve"> </v>
      </c>
    </row>
    <row r="377" spans="1:12" x14ac:dyDescent="0.25">
      <c r="A377" s="775"/>
      <c r="B377" s="775"/>
      <c r="C377" s="775"/>
      <c r="D377" s="754"/>
      <c r="E377" s="771" t="str">
        <f t="shared" si="15"/>
        <v xml:space="preserve"> </v>
      </c>
      <c r="F377" s="777"/>
      <c r="G377" s="777"/>
      <c r="H377" s="757"/>
      <c r="I377" s="777"/>
      <c r="J377" s="777"/>
      <c r="K377" s="773" t="str">
        <f t="shared" si="16"/>
        <v xml:space="preserve"> </v>
      </c>
      <c r="L377" s="774" t="str">
        <f t="shared" si="17"/>
        <v xml:space="preserve"> </v>
      </c>
    </row>
    <row r="378" spans="1:12" x14ac:dyDescent="0.25">
      <c r="A378" s="775"/>
      <c r="B378" s="775"/>
      <c r="C378" s="775"/>
      <c r="D378" s="754"/>
      <c r="E378" s="771" t="str">
        <f t="shared" si="15"/>
        <v xml:space="preserve"> </v>
      </c>
      <c r="F378" s="777"/>
      <c r="G378" s="777"/>
      <c r="H378" s="757"/>
      <c r="I378" s="777"/>
      <c r="J378" s="777"/>
      <c r="K378" s="773" t="str">
        <f t="shared" si="16"/>
        <v xml:space="preserve"> </v>
      </c>
      <c r="L378" s="774" t="str">
        <f t="shared" si="17"/>
        <v xml:space="preserve"> </v>
      </c>
    </row>
    <row r="379" spans="1:12" x14ac:dyDescent="0.25">
      <c r="A379" s="775"/>
      <c r="B379" s="775"/>
      <c r="C379" s="775"/>
      <c r="D379" s="754"/>
      <c r="E379" s="771" t="str">
        <f t="shared" si="15"/>
        <v xml:space="preserve"> </v>
      </c>
      <c r="F379" s="777"/>
      <c r="G379" s="777"/>
      <c r="H379" s="757"/>
      <c r="I379" s="777"/>
      <c r="J379" s="777"/>
      <c r="K379" s="773" t="str">
        <f t="shared" si="16"/>
        <v xml:space="preserve"> </v>
      </c>
      <c r="L379" s="774" t="str">
        <f t="shared" si="17"/>
        <v xml:space="preserve"> </v>
      </c>
    </row>
    <row r="380" spans="1:12" x14ac:dyDescent="0.25">
      <c r="A380" s="775"/>
      <c r="B380" s="775"/>
      <c r="C380" s="775"/>
      <c r="D380" s="754"/>
      <c r="E380" s="771" t="str">
        <f t="shared" si="15"/>
        <v xml:space="preserve"> </v>
      </c>
      <c r="F380" s="777"/>
      <c r="G380" s="777"/>
      <c r="H380" s="757"/>
      <c r="I380" s="777"/>
      <c r="J380" s="777"/>
      <c r="K380" s="773" t="str">
        <f t="shared" si="16"/>
        <v xml:space="preserve"> </v>
      </c>
      <c r="L380" s="774" t="str">
        <f t="shared" si="17"/>
        <v xml:space="preserve"> </v>
      </c>
    </row>
    <row r="381" spans="1:12" x14ac:dyDescent="0.25">
      <c r="A381" s="775"/>
      <c r="B381" s="775"/>
      <c r="C381" s="775"/>
      <c r="D381" s="754"/>
      <c r="E381" s="771" t="str">
        <f t="shared" si="15"/>
        <v xml:space="preserve"> </v>
      </c>
      <c r="F381" s="777"/>
      <c r="G381" s="777"/>
      <c r="H381" s="757"/>
      <c r="I381" s="777"/>
      <c r="J381" s="777"/>
      <c r="K381" s="773" t="str">
        <f t="shared" si="16"/>
        <v xml:space="preserve"> </v>
      </c>
      <c r="L381" s="774" t="str">
        <f t="shared" si="17"/>
        <v xml:space="preserve"> </v>
      </c>
    </row>
    <row r="382" spans="1:12" x14ac:dyDescent="0.25">
      <c r="A382" s="775"/>
      <c r="B382" s="775"/>
      <c r="C382" s="775"/>
      <c r="D382" s="754"/>
      <c r="E382" s="771" t="str">
        <f t="shared" si="15"/>
        <v xml:space="preserve"> </v>
      </c>
      <c r="F382" s="777"/>
      <c r="G382" s="777"/>
      <c r="H382" s="757"/>
      <c r="I382" s="777"/>
      <c r="J382" s="777"/>
      <c r="K382" s="773" t="str">
        <f t="shared" si="16"/>
        <v xml:space="preserve"> </v>
      </c>
      <c r="L382" s="774" t="str">
        <f t="shared" si="17"/>
        <v xml:space="preserve"> </v>
      </c>
    </row>
    <row r="383" spans="1:12" x14ac:dyDescent="0.25">
      <c r="A383" s="775"/>
      <c r="B383" s="775"/>
      <c r="C383" s="775"/>
      <c r="D383" s="754"/>
      <c r="E383" s="771" t="str">
        <f t="shared" si="15"/>
        <v xml:space="preserve"> </v>
      </c>
      <c r="F383" s="777"/>
      <c r="G383" s="777"/>
      <c r="H383" s="757"/>
      <c r="I383" s="777"/>
      <c r="J383" s="777"/>
      <c r="K383" s="773" t="str">
        <f t="shared" si="16"/>
        <v xml:space="preserve"> </v>
      </c>
      <c r="L383" s="774" t="str">
        <f t="shared" si="17"/>
        <v xml:space="preserve"> </v>
      </c>
    </row>
    <row r="384" spans="1:12" x14ac:dyDescent="0.25">
      <c r="A384" s="775"/>
      <c r="B384" s="775"/>
      <c r="C384" s="775"/>
      <c r="D384" s="754"/>
      <c r="E384" s="771" t="str">
        <f t="shared" si="15"/>
        <v xml:space="preserve"> </v>
      </c>
      <c r="F384" s="777"/>
      <c r="G384" s="777"/>
      <c r="H384" s="757"/>
      <c r="I384" s="777"/>
      <c r="J384" s="777"/>
      <c r="K384" s="773" t="str">
        <f t="shared" si="16"/>
        <v xml:space="preserve"> </v>
      </c>
      <c r="L384" s="774" t="str">
        <f t="shared" si="17"/>
        <v xml:space="preserve"> </v>
      </c>
    </row>
    <row r="385" spans="1:12" x14ac:dyDescent="0.25">
      <c r="A385" s="775"/>
      <c r="B385" s="775"/>
      <c r="C385" s="775"/>
      <c r="D385" s="754"/>
      <c r="E385" s="771" t="str">
        <f t="shared" si="15"/>
        <v xml:space="preserve"> </v>
      </c>
      <c r="F385" s="777"/>
      <c r="G385" s="777"/>
      <c r="H385" s="757"/>
      <c r="I385" s="777"/>
      <c r="J385" s="777"/>
      <c r="K385" s="773" t="str">
        <f t="shared" si="16"/>
        <v xml:space="preserve"> </v>
      </c>
      <c r="L385" s="774" t="str">
        <f t="shared" si="17"/>
        <v xml:space="preserve"> </v>
      </c>
    </row>
    <row r="386" spans="1:12" x14ac:dyDescent="0.25">
      <c r="A386" s="775"/>
      <c r="B386" s="775"/>
      <c r="C386" s="775"/>
      <c r="D386" s="754"/>
      <c r="E386" s="771" t="str">
        <f t="shared" si="15"/>
        <v xml:space="preserve"> </v>
      </c>
      <c r="F386" s="777"/>
      <c r="G386" s="777"/>
      <c r="H386" s="757"/>
      <c r="I386" s="777"/>
      <c r="J386" s="777"/>
      <c r="K386" s="773" t="str">
        <f t="shared" si="16"/>
        <v xml:space="preserve"> </v>
      </c>
      <c r="L386" s="774" t="str">
        <f t="shared" si="17"/>
        <v xml:space="preserve"> </v>
      </c>
    </row>
    <row r="387" spans="1:12" x14ac:dyDescent="0.25">
      <c r="A387" s="775"/>
      <c r="B387" s="775"/>
      <c r="C387" s="775"/>
      <c r="D387" s="754"/>
      <c r="E387" s="771" t="str">
        <f t="shared" si="15"/>
        <v xml:space="preserve"> </v>
      </c>
      <c r="F387" s="777"/>
      <c r="G387" s="777"/>
      <c r="H387" s="757"/>
      <c r="I387" s="777"/>
      <c r="J387" s="777"/>
      <c r="K387" s="773" t="str">
        <f t="shared" si="16"/>
        <v xml:space="preserve"> </v>
      </c>
      <c r="L387" s="774" t="str">
        <f t="shared" si="17"/>
        <v xml:space="preserve"> </v>
      </c>
    </row>
    <row r="388" spans="1:12" x14ac:dyDescent="0.25">
      <c r="A388" s="775"/>
      <c r="B388" s="775"/>
      <c r="C388" s="775"/>
      <c r="D388" s="754"/>
      <c r="E388" s="771" t="str">
        <f t="shared" si="15"/>
        <v xml:space="preserve"> </v>
      </c>
      <c r="F388" s="777"/>
      <c r="G388" s="777"/>
      <c r="H388" s="757"/>
      <c r="I388" s="777"/>
      <c r="J388" s="777"/>
      <c r="K388" s="773" t="str">
        <f t="shared" si="16"/>
        <v xml:space="preserve"> </v>
      </c>
      <c r="L388" s="774" t="str">
        <f t="shared" si="17"/>
        <v xml:space="preserve"> </v>
      </c>
    </row>
    <row r="389" spans="1:12" x14ac:dyDescent="0.25">
      <c r="A389" s="775"/>
      <c r="B389" s="775"/>
      <c r="C389" s="775"/>
      <c r="D389" s="754"/>
      <c r="E389" s="771" t="str">
        <f t="shared" si="15"/>
        <v xml:space="preserve"> </v>
      </c>
      <c r="F389" s="777"/>
      <c r="G389" s="777"/>
      <c r="H389" s="757"/>
      <c r="I389" s="777"/>
      <c r="J389" s="777"/>
      <c r="K389" s="773" t="str">
        <f t="shared" si="16"/>
        <v xml:space="preserve"> </v>
      </c>
      <c r="L389" s="774" t="str">
        <f t="shared" si="17"/>
        <v xml:space="preserve"> </v>
      </c>
    </row>
    <row r="390" spans="1:12" x14ac:dyDescent="0.25">
      <c r="A390" s="775"/>
      <c r="B390" s="775"/>
      <c r="C390" s="775"/>
      <c r="D390" s="754"/>
      <c r="E390" s="771" t="str">
        <f t="shared" ref="E390:E453" si="18">IFERROR(F390/H390," ")</f>
        <v xml:space="preserve"> </v>
      </c>
      <c r="F390" s="777"/>
      <c r="G390" s="777"/>
      <c r="H390" s="757"/>
      <c r="I390" s="777"/>
      <c r="J390" s="777"/>
      <c r="K390" s="773" t="str">
        <f t="shared" ref="K390:K453" si="19">IF((I390*0.187*10^-3+J390*0.86*10^-3)&gt;0,I390*0.187*10^-3+J390*0.86*10^-3," ")</f>
        <v xml:space="preserve"> </v>
      </c>
      <c r="L390" s="774" t="str">
        <f t="shared" ref="L390:L453" si="20">IFERROR(K390*10^6/F390," ")</f>
        <v xml:space="preserve"> </v>
      </c>
    </row>
    <row r="391" spans="1:12" x14ac:dyDescent="0.25">
      <c r="A391" s="775"/>
      <c r="B391" s="775"/>
      <c r="C391" s="775"/>
      <c r="D391" s="754"/>
      <c r="E391" s="771" t="str">
        <f t="shared" si="18"/>
        <v xml:space="preserve"> </v>
      </c>
      <c r="F391" s="777"/>
      <c r="G391" s="777"/>
      <c r="H391" s="757"/>
      <c r="I391" s="777"/>
      <c r="J391" s="777"/>
      <c r="K391" s="773" t="str">
        <f t="shared" si="19"/>
        <v xml:space="preserve"> </v>
      </c>
      <c r="L391" s="774" t="str">
        <f t="shared" si="20"/>
        <v xml:space="preserve"> </v>
      </c>
    </row>
    <row r="392" spans="1:12" x14ac:dyDescent="0.25">
      <c r="A392" s="775"/>
      <c r="B392" s="775"/>
      <c r="C392" s="775"/>
      <c r="D392" s="754"/>
      <c r="E392" s="771" t="str">
        <f t="shared" si="18"/>
        <v xml:space="preserve"> </v>
      </c>
      <c r="F392" s="777"/>
      <c r="G392" s="777"/>
      <c r="H392" s="757"/>
      <c r="I392" s="777"/>
      <c r="J392" s="777"/>
      <c r="K392" s="773" t="str">
        <f t="shared" si="19"/>
        <v xml:space="preserve"> </v>
      </c>
      <c r="L392" s="774" t="str">
        <f t="shared" si="20"/>
        <v xml:space="preserve"> </v>
      </c>
    </row>
    <row r="393" spans="1:12" x14ac:dyDescent="0.25">
      <c r="A393" s="775"/>
      <c r="B393" s="775"/>
      <c r="C393" s="775"/>
      <c r="D393" s="754"/>
      <c r="E393" s="771" t="str">
        <f t="shared" si="18"/>
        <v xml:space="preserve"> </v>
      </c>
      <c r="F393" s="777"/>
      <c r="G393" s="777"/>
      <c r="H393" s="757"/>
      <c r="I393" s="777"/>
      <c r="J393" s="777"/>
      <c r="K393" s="773" t="str">
        <f t="shared" si="19"/>
        <v xml:space="preserve"> </v>
      </c>
      <c r="L393" s="774" t="str">
        <f t="shared" si="20"/>
        <v xml:space="preserve"> </v>
      </c>
    </row>
    <row r="394" spans="1:12" x14ac:dyDescent="0.25">
      <c r="A394" s="775"/>
      <c r="B394" s="775"/>
      <c r="C394" s="775"/>
      <c r="D394" s="754"/>
      <c r="E394" s="771" t="str">
        <f t="shared" si="18"/>
        <v xml:space="preserve"> </v>
      </c>
      <c r="F394" s="777"/>
      <c r="G394" s="777"/>
      <c r="H394" s="757"/>
      <c r="I394" s="777"/>
      <c r="J394" s="777"/>
      <c r="K394" s="773" t="str">
        <f t="shared" si="19"/>
        <v xml:space="preserve"> </v>
      </c>
      <c r="L394" s="774" t="str">
        <f t="shared" si="20"/>
        <v xml:space="preserve"> </v>
      </c>
    </row>
    <row r="395" spans="1:12" x14ac:dyDescent="0.25">
      <c r="A395" s="775"/>
      <c r="B395" s="775"/>
      <c r="C395" s="775"/>
      <c r="D395" s="754"/>
      <c r="E395" s="771" t="str">
        <f t="shared" si="18"/>
        <v xml:space="preserve"> </v>
      </c>
      <c r="F395" s="777"/>
      <c r="G395" s="777"/>
      <c r="H395" s="757"/>
      <c r="I395" s="777"/>
      <c r="J395" s="777"/>
      <c r="K395" s="773" t="str">
        <f t="shared" si="19"/>
        <v xml:space="preserve"> </v>
      </c>
      <c r="L395" s="774" t="str">
        <f t="shared" si="20"/>
        <v xml:space="preserve"> </v>
      </c>
    </row>
    <row r="396" spans="1:12" x14ac:dyDescent="0.25">
      <c r="A396" s="775"/>
      <c r="B396" s="775"/>
      <c r="C396" s="775"/>
      <c r="D396" s="754"/>
      <c r="E396" s="771" t="str">
        <f t="shared" si="18"/>
        <v xml:space="preserve"> </v>
      </c>
      <c r="F396" s="777"/>
      <c r="G396" s="777"/>
      <c r="H396" s="757"/>
      <c r="I396" s="777"/>
      <c r="J396" s="777"/>
      <c r="K396" s="773" t="str">
        <f t="shared" si="19"/>
        <v xml:space="preserve"> </v>
      </c>
      <c r="L396" s="774" t="str">
        <f t="shared" si="20"/>
        <v xml:space="preserve"> </v>
      </c>
    </row>
    <row r="397" spans="1:12" x14ac:dyDescent="0.25">
      <c r="A397" s="775"/>
      <c r="B397" s="775"/>
      <c r="C397" s="775"/>
      <c r="D397" s="754"/>
      <c r="E397" s="771" t="str">
        <f t="shared" si="18"/>
        <v xml:space="preserve"> </v>
      </c>
      <c r="F397" s="777"/>
      <c r="G397" s="777"/>
      <c r="H397" s="757"/>
      <c r="I397" s="777"/>
      <c r="J397" s="777"/>
      <c r="K397" s="773" t="str">
        <f t="shared" si="19"/>
        <v xml:space="preserve"> </v>
      </c>
      <c r="L397" s="774" t="str">
        <f t="shared" si="20"/>
        <v xml:space="preserve"> </v>
      </c>
    </row>
    <row r="398" spans="1:12" x14ac:dyDescent="0.25">
      <c r="A398" s="775"/>
      <c r="B398" s="775"/>
      <c r="C398" s="775"/>
      <c r="D398" s="754"/>
      <c r="E398" s="771" t="str">
        <f t="shared" si="18"/>
        <v xml:space="preserve"> </v>
      </c>
      <c r="F398" s="777"/>
      <c r="G398" s="777"/>
      <c r="H398" s="757"/>
      <c r="I398" s="777"/>
      <c r="J398" s="777"/>
      <c r="K398" s="773" t="str">
        <f t="shared" si="19"/>
        <v xml:space="preserve"> </v>
      </c>
      <c r="L398" s="774" t="str">
        <f t="shared" si="20"/>
        <v xml:space="preserve"> </v>
      </c>
    </row>
    <row r="399" spans="1:12" x14ac:dyDescent="0.25">
      <c r="A399" s="775"/>
      <c r="B399" s="775"/>
      <c r="C399" s="775"/>
      <c r="D399" s="754"/>
      <c r="E399" s="771" t="str">
        <f t="shared" si="18"/>
        <v xml:space="preserve"> </v>
      </c>
      <c r="F399" s="777"/>
      <c r="G399" s="777"/>
      <c r="H399" s="757"/>
      <c r="I399" s="777"/>
      <c r="J399" s="777"/>
      <c r="K399" s="773" t="str">
        <f t="shared" si="19"/>
        <v xml:space="preserve"> </v>
      </c>
      <c r="L399" s="774" t="str">
        <f t="shared" si="20"/>
        <v xml:space="preserve"> </v>
      </c>
    </row>
    <row r="400" spans="1:12" x14ac:dyDescent="0.25">
      <c r="A400" s="775"/>
      <c r="B400" s="775"/>
      <c r="C400" s="775"/>
      <c r="D400" s="754"/>
      <c r="E400" s="771" t="str">
        <f t="shared" si="18"/>
        <v xml:space="preserve"> </v>
      </c>
      <c r="F400" s="777"/>
      <c r="G400" s="777"/>
      <c r="H400" s="757"/>
      <c r="I400" s="777"/>
      <c r="J400" s="777"/>
      <c r="K400" s="773" t="str">
        <f t="shared" si="19"/>
        <v xml:space="preserve"> </v>
      </c>
      <c r="L400" s="774" t="str">
        <f t="shared" si="20"/>
        <v xml:space="preserve"> </v>
      </c>
    </row>
    <row r="401" spans="1:12" x14ac:dyDescent="0.25">
      <c r="A401" s="775"/>
      <c r="B401" s="775"/>
      <c r="C401" s="775"/>
      <c r="D401" s="754"/>
      <c r="E401" s="771" t="str">
        <f t="shared" si="18"/>
        <v xml:space="preserve"> </v>
      </c>
      <c r="F401" s="777"/>
      <c r="G401" s="777"/>
      <c r="H401" s="757"/>
      <c r="I401" s="777"/>
      <c r="J401" s="777"/>
      <c r="K401" s="773" t="str">
        <f t="shared" si="19"/>
        <v xml:space="preserve"> </v>
      </c>
      <c r="L401" s="774" t="str">
        <f t="shared" si="20"/>
        <v xml:space="preserve"> </v>
      </c>
    </row>
    <row r="402" spans="1:12" x14ac:dyDescent="0.25">
      <c r="A402" s="775"/>
      <c r="B402" s="775"/>
      <c r="C402" s="775"/>
      <c r="D402" s="754"/>
      <c r="E402" s="771" t="str">
        <f t="shared" si="18"/>
        <v xml:space="preserve"> </v>
      </c>
      <c r="F402" s="777"/>
      <c r="G402" s="777"/>
      <c r="H402" s="757"/>
      <c r="I402" s="777"/>
      <c r="J402" s="777"/>
      <c r="K402" s="773" t="str">
        <f t="shared" si="19"/>
        <v xml:space="preserve"> </v>
      </c>
      <c r="L402" s="774" t="str">
        <f t="shared" si="20"/>
        <v xml:space="preserve"> </v>
      </c>
    </row>
    <row r="403" spans="1:12" x14ac:dyDescent="0.25">
      <c r="A403" s="775"/>
      <c r="B403" s="775"/>
      <c r="C403" s="775"/>
      <c r="D403" s="754"/>
      <c r="E403" s="771" t="str">
        <f t="shared" si="18"/>
        <v xml:space="preserve"> </v>
      </c>
      <c r="F403" s="777"/>
      <c r="G403" s="777"/>
      <c r="H403" s="757"/>
      <c r="I403" s="777"/>
      <c r="J403" s="777"/>
      <c r="K403" s="773" t="str">
        <f t="shared" si="19"/>
        <v xml:space="preserve"> </v>
      </c>
      <c r="L403" s="774" t="str">
        <f t="shared" si="20"/>
        <v xml:space="preserve"> </v>
      </c>
    </row>
    <row r="404" spans="1:12" x14ac:dyDescent="0.25">
      <c r="A404" s="775"/>
      <c r="B404" s="775"/>
      <c r="C404" s="775"/>
      <c r="D404" s="754"/>
      <c r="E404" s="771" t="str">
        <f t="shared" si="18"/>
        <v xml:space="preserve"> </v>
      </c>
      <c r="F404" s="777"/>
      <c r="G404" s="777"/>
      <c r="H404" s="757"/>
      <c r="I404" s="777"/>
      <c r="J404" s="777"/>
      <c r="K404" s="773" t="str">
        <f t="shared" si="19"/>
        <v xml:space="preserve"> </v>
      </c>
      <c r="L404" s="774" t="str">
        <f t="shared" si="20"/>
        <v xml:space="preserve"> </v>
      </c>
    </row>
    <row r="405" spans="1:12" x14ac:dyDescent="0.25">
      <c r="A405" s="775"/>
      <c r="B405" s="775"/>
      <c r="C405" s="775"/>
      <c r="D405" s="754"/>
      <c r="E405" s="771" t="str">
        <f t="shared" si="18"/>
        <v xml:space="preserve"> </v>
      </c>
      <c r="F405" s="777"/>
      <c r="G405" s="777"/>
      <c r="H405" s="757"/>
      <c r="I405" s="777"/>
      <c r="J405" s="777"/>
      <c r="K405" s="773" t="str">
        <f t="shared" si="19"/>
        <v xml:space="preserve"> </v>
      </c>
      <c r="L405" s="774" t="str">
        <f t="shared" si="20"/>
        <v xml:space="preserve"> </v>
      </c>
    </row>
    <row r="406" spans="1:12" x14ac:dyDescent="0.25">
      <c r="A406" s="775"/>
      <c r="B406" s="775"/>
      <c r="C406" s="775"/>
      <c r="D406" s="754"/>
      <c r="E406" s="771" t="str">
        <f t="shared" si="18"/>
        <v xml:space="preserve"> </v>
      </c>
      <c r="F406" s="777"/>
      <c r="G406" s="777"/>
      <c r="H406" s="757"/>
      <c r="I406" s="777"/>
      <c r="J406" s="777"/>
      <c r="K406" s="773" t="str">
        <f t="shared" si="19"/>
        <v xml:space="preserve"> </v>
      </c>
      <c r="L406" s="774" t="str">
        <f t="shared" si="20"/>
        <v xml:space="preserve"> </v>
      </c>
    </row>
    <row r="407" spans="1:12" x14ac:dyDescent="0.25">
      <c r="A407" s="775"/>
      <c r="B407" s="775"/>
      <c r="C407" s="775"/>
      <c r="D407" s="754"/>
      <c r="E407" s="771" t="str">
        <f t="shared" si="18"/>
        <v xml:space="preserve"> </v>
      </c>
      <c r="F407" s="777"/>
      <c r="G407" s="777"/>
      <c r="H407" s="757"/>
      <c r="I407" s="777"/>
      <c r="J407" s="777"/>
      <c r="K407" s="773" t="str">
        <f t="shared" si="19"/>
        <v xml:space="preserve"> </v>
      </c>
      <c r="L407" s="774" t="str">
        <f t="shared" si="20"/>
        <v xml:space="preserve"> </v>
      </c>
    </row>
    <row r="408" spans="1:12" x14ac:dyDescent="0.25">
      <c r="A408" s="775"/>
      <c r="B408" s="775"/>
      <c r="C408" s="775"/>
      <c r="D408" s="754"/>
      <c r="E408" s="771" t="str">
        <f t="shared" si="18"/>
        <v xml:space="preserve"> </v>
      </c>
      <c r="F408" s="777"/>
      <c r="G408" s="777"/>
      <c r="H408" s="757"/>
      <c r="I408" s="777"/>
      <c r="J408" s="777"/>
      <c r="K408" s="773" t="str">
        <f t="shared" si="19"/>
        <v xml:space="preserve"> </v>
      </c>
      <c r="L408" s="774" t="str">
        <f t="shared" si="20"/>
        <v xml:space="preserve"> </v>
      </c>
    </row>
    <row r="409" spans="1:12" x14ac:dyDescent="0.25">
      <c r="A409" s="775"/>
      <c r="B409" s="775"/>
      <c r="C409" s="775"/>
      <c r="D409" s="754"/>
      <c r="E409" s="771" t="str">
        <f t="shared" si="18"/>
        <v xml:space="preserve"> </v>
      </c>
      <c r="F409" s="777"/>
      <c r="G409" s="777"/>
      <c r="H409" s="757"/>
      <c r="I409" s="777"/>
      <c r="J409" s="777"/>
      <c r="K409" s="773" t="str">
        <f t="shared" si="19"/>
        <v xml:space="preserve"> </v>
      </c>
      <c r="L409" s="774" t="str">
        <f t="shared" si="20"/>
        <v xml:space="preserve"> </v>
      </c>
    </row>
    <row r="410" spans="1:12" x14ac:dyDescent="0.25">
      <c r="A410" s="775"/>
      <c r="B410" s="775"/>
      <c r="C410" s="775"/>
      <c r="D410" s="754"/>
      <c r="E410" s="771" t="str">
        <f t="shared" si="18"/>
        <v xml:space="preserve"> </v>
      </c>
      <c r="F410" s="777"/>
      <c r="G410" s="777"/>
      <c r="H410" s="757"/>
      <c r="I410" s="777"/>
      <c r="J410" s="777"/>
      <c r="K410" s="773" t="str">
        <f t="shared" si="19"/>
        <v xml:space="preserve"> </v>
      </c>
      <c r="L410" s="774" t="str">
        <f t="shared" si="20"/>
        <v xml:space="preserve"> </v>
      </c>
    </row>
    <row r="411" spans="1:12" x14ac:dyDescent="0.25">
      <c r="A411" s="775"/>
      <c r="B411" s="775"/>
      <c r="C411" s="775"/>
      <c r="D411" s="754"/>
      <c r="E411" s="771" t="str">
        <f t="shared" si="18"/>
        <v xml:space="preserve"> </v>
      </c>
      <c r="F411" s="777"/>
      <c r="G411" s="777"/>
      <c r="H411" s="757"/>
      <c r="I411" s="777"/>
      <c r="J411" s="777"/>
      <c r="K411" s="773" t="str">
        <f t="shared" si="19"/>
        <v xml:space="preserve"> </v>
      </c>
      <c r="L411" s="774" t="str">
        <f t="shared" si="20"/>
        <v xml:space="preserve"> </v>
      </c>
    </row>
    <row r="412" spans="1:12" x14ac:dyDescent="0.25">
      <c r="A412" s="775"/>
      <c r="B412" s="775"/>
      <c r="C412" s="775"/>
      <c r="D412" s="754"/>
      <c r="E412" s="771" t="str">
        <f t="shared" si="18"/>
        <v xml:space="preserve"> </v>
      </c>
      <c r="F412" s="777"/>
      <c r="G412" s="777"/>
      <c r="H412" s="757"/>
      <c r="I412" s="777"/>
      <c r="J412" s="777"/>
      <c r="K412" s="773" t="str">
        <f t="shared" si="19"/>
        <v xml:space="preserve"> </v>
      </c>
      <c r="L412" s="774" t="str">
        <f t="shared" si="20"/>
        <v xml:space="preserve"> </v>
      </c>
    </row>
    <row r="413" spans="1:12" x14ac:dyDescent="0.25">
      <c r="A413" s="775"/>
      <c r="B413" s="775"/>
      <c r="C413" s="775"/>
      <c r="D413" s="754"/>
      <c r="E413" s="771" t="str">
        <f t="shared" si="18"/>
        <v xml:space="preserve"> </v>
      </c>
      <c r="F413" s="777"/>
      <c r="G413" s="777"/>
      <c r="H413" s="757"/>
      <c r="I413" s="777"/>
      <c r="J413" s="777"/>
      <c r="K413" s="773" t="str">
        <f t="shared" si="19"/>
        <v xml:space="preserve"> </v>
      </c>
      <c r="L413" s="774" t="str">
        <f t="shared" si="20"/>
        <v xml:space="preserve"> </v>
      </c>
    </row>
    <row r="414" spans="1:12" x14ac:dyDescent="0.25">
      <c r="A414" s="775"/>
      <c r="B414" s="775"/>
      <c r="C414" s="775"/>
      <c r="D414" s="754"/>
      <c r="E414" s="771" t="str">
        <f t="shared" si="18"/>
        <v xml:space="preserve"> </v>
      </c>
      <c r="F414" s="777"/>
      <c r="G414" s="777"/>
      <c r="H414" s="757"/>
      <c r="I414" s="777"/>
      <c r="J414" s="777"/>
      <c r="K414" s="773" t="str">
        <f t="shared" si="19"/>
        <v xml:space="preserve"> </v>
      </c>
      <c r="L414" s="774" t="str">
        <f t="shared" si="20"/>
        <v xml:space="preserve"> </v>
      </c>
    </row>
    <row r="415" spans="1:12" x14ac:dyDescent="0.25">
      <c r="A415" s="775"/>
      <c r="B415" s="775"/>
      <c r="C415" s="775"/>
      <c r="D415" s="754"/>
      <c r="E415" s="771" t="str">
        <f t="shared" si="18"/>
        <v xml:space="preserve"> </v>
      </c>
      <c r="F415" s="777"/>
      <c r="G415" s="777"/>
      <c r="H415" s="757"/>
      <c r="I415" s="777"/>
      <c r="J415" s="777"/>
      <c r="K415" s="773" t="str">
        <f t="shared" si="19"/>
        <v xml:space="preserve"> </v>
      </c>
      <c r="L415" s="774" t="str">
        <f t="shared" si="20"/>
        <v xml:space="preserve"> </v>
      </c>
    </row>
    <row r="416" spans="1:12" x14ac:dyDescent="0.25">
      <c r="A416" s="775"/>
      <c r="B416" s="775"/>
      <c r="C416" s="775"/>
      <c r="D416" s="754"/>
      <c r="E416" s="771" t="str">
        <f t="shared" si="18"/>
        <v xml:space="preserve"> </v>
      </c>
      <c r="F416" s="777"/>
      <c r="G416" s="777"/>
      <c r="H416" s="757"/>
      <c r="I416" s="777"/>
      <c r="J416" s="777"/>
      <c r="K416" s="773" t="str">
        <f t="shared" si="19"/>
        <v xml:space="preserve"> </v>
      </c>
      <c r="L416" s="774" t="str">
        <f t="shared" si="20"/>
        <v xml:space="preserve"> </v>
      </c>
    </row>
    <row r="417" spans="1:12" x14ac:dyDescent="0.25">
      <c r="A417" s="775"/>
      <c r="B417" s="775"/>
      <c r="C417" s="775"/>
      <c r="D417" s="754"/>
      <c r="E417" s="771" t="str">
        <f t="shared" si="18"/>
        <v xml:space="preserve"> </v>
      </c>
      <c r="F417" s="777"/>
      <c r="G417" s="777"/>
      <c r="H417" s="757"/>
      <c r="I417" s="777"/>
      <c r="J417" s="777"/>
      <c r="K417" s="773" t="str">
        <f t="shared" si="19"/>
        <v xml:space="preserve"> </v>
      </c>
      <c r="L417" s="774" t="str">
        <f t="shared" si="20"/>
        <v xml:space="preserve"> </v>
      </c>
    </row>
    <row r="418" spans="1:12" x14ac:dyDescent="0.25">
      <c r="A418" s="775"/>
      <c r="B418" s="775"/>
      <c r="C418" s="775"/>
      <c r="D418" s="754"/>
      <c r="E418" s="771" t="str">
        <f t="shared" si="18"/>
        <v xml:space="preserve"> </v>
      </c>
      <c r="F418" s="777"/>
      <c r="G418" s="777"/>
      <c r="H418" s="757"/>
      <c r="I418" s="777"/>
      <c r="J418" s="777"/>
      <c r="K418" s="773" t="str">
        <f t="shared" si="19"/>
        <v xml:space="preserve"> </v>
      </c>
      <c r="L418" s="774" t="str">
        <f t="shared" si="20"/>
        <v xml:space="preserve"> </v>
      </c>
    </row>
    <row r="419" spans="1:12" x14ac:dyDescent="0.25">
      <c r="A419" s="775"/>
      <c r="B419" s="775"/>
      <c r="C419" s="775"/>
      <c r="D419" s="754"/>
      <c r="E419" s="771" t="str">
        <f t="shared" si="18"/>
        <v xml:space="preserve"> </v>
      </c>
      <c r="F419" s="777"/>
      <c r="G419" s="777"/>
      <c r="H419" s="757"/>
      <c r="I419" s="777"/>
      <c r="J419" s="777"/>
      <c r="K419" s="773" t="str">
        <f t="shared" si="19"/>
        <v xml:space="preserve"> </v>
      </c>
      <c r="L419" s="774" t="str">
        <f t="shared" si="20"/>
        <v xml:space="preserve"> </v>
      </c>
    </row>
    <row r="420" spans="1:12" x14ac:dyDescent="0.25">
      <c r="A420" s="775"/>
      <c r="B420" s="775"/>
      <c r="C420" s="775"/>
      <c r="D420" s="754"/>
      <c r="E420" s="771" t="str">
        <f t="shared" si="18"/>
        <v xml:space="preserve"> </v>
      </c>
      <c r="F420" s="777"/>
      <c r="G420" s="777"/>
      <c r="H420" s="757"/>
      <c r="I420" s="777"/>
      <c r="J420" s="777"/>
      <c r="K420" s="773" t="str">
        <f t="shared" si="19"/>
        <v xml:space="preserve"> </v>
      </c>
      <c r="L420" s="774" t="str">
        <f t="shared" si="20"/>
        <v xml:space="preserve"> </v>
      </c>
    </row>
    <row r="421" spans="1:12" x14ac:dyDescent="0.25">
      <c r="A421" s="775"/>
      <c r="B421" s="775"/>
      <c r="C421" s="775"/>
      <c r="D421" s="754"/>
      <c r="E421" s="771" t="str">
        <f t="shared" si="18"/>
        <v xml:space="preserve"> </v>
      </c>
      <c r="F421" s="777"/>
      <c r="G421" s="777"/>
      <c r="H421" s="757"/>
      <c r="I421" s="777"/>
      <c r="J421" s="777"/>
      <c r="K421" s="773" t="str">
        <f t="shared" si="19"/>
        <v xml:space="preserve"> </v>
      </c>
      <c r="L421" s="774" t="str">
        <f t="shared" si="20"/>
        <v xml:space="preserve"> </v>
      </c>
    </row>
    <row r="422" spans="1:12" x14ac:dyDescent="0.25">
      <c r="A422" s="775"/>
      <c r="B422" s="775"/>
      <c r="C422" s="775"/>
      <c r="D422" s="754"/>
      <c r="E422" s="771" t="str">
        <f t="shared" si="18"/>
        <v xml:space="preserve"> </v>
      </c>
      <c r="F422" s="777"/>
      <c r="G422" s="777"/>
      <c r="H422" s="757"/>
      <c r="I422" s="777"/>
      <c r="J422" s="777"/>
      <c r="K422" s="773" t="str">
        <f t="shared" si="19"/>
        <v xml:space="preserve"> </v>
      </c>
      <c r="L422" s="774" t="str">
        <f t="shared" si="20"/>
        <v xml:space="preserve"> </v>
      </c>
    </row>
    <row r="423" spans="1:12" x14ac:dyDescent="0.25">
      <c r="A423" s="775"/>
      <c r="B423" s="775"/>
      <c r="C423" s="775"/>
      <c r="D423" s="754"/>
      <c r="E423" s="771" t="str">
        <f t="shared" si="18"/>
        <v xml:space="preserve"> </v>
      </c>
      <c r="F423" s="777"/>
      <c r="G423" s="777"/>
      <c r="H423" s="757"/>
      <c r="I423" s="777"/>
      <c r="J423" s="777"/>
      <c r="K423" s="773" t="str">
        <f t="shared" si="19"/>
        <v xml:space="preserve"> </v>
      </c>
      <c r="L423" s="774" t="str">
        <f t="shared" si="20"/>
        <v xml:space="preserve"> </v>
      </c>
    </row>
    <row r="424" spans="1:12" x14ac:dyDescent="0.25">
      <c r="A424" s="775"/>
      <c r="B424" s="775"/>
      <c r="C424" s="775"/>
      <c r="D424" s="754"/>
      <c r="E424" s="771" t="str">
        <f t="shared" si="18"/>
        <v xml:space="preserve"> </v>
      </c>
      <c r="F424" s="777"/>
      <c r="G424" s="777"/>
      <c r="H424" s="757"/>
      <c r="I424" s="777"/>
      <c r="J424" s="777"/>
      <c r="K424" s="773" t="str">
        <f t="shared" si="19"/>
        <v xml:space="preserve"> </v>
      </c>
      <c r="L424" s="774" t="str">
        <f t="shared" si="20"/>
        <v xml:space="preserve"> </v>
      </c>
    </row>
    <row r="425" spans="1:12" x14ac:dyDescent="0.25">
      <c r="A425" s="775"/>
      <c r="B425" s="775"/>
      <c r="C425" s="775"/>
      <c r="D425" s="754"/>
      <c r="E425" s="771" t="str">
        <f t="shared" si="18"/>
        <v xml:space="preserve"> </v>
      </c>
      <c r="F425" s="777"/>
      <c r="G425" s="777"/>
      <c r="H425" s="757"/>
      <c r="I425" s="777"/>
      <c r="J425" s="777"/>
      <c r="K425" s="773" t="str">
        <f t="shared" si="19"/>
        <v xml:space="preserve"> </v>
      </c>
      <c r="L425" s="774" t="str">
        <f t="shared" si="20"/>
        <v xml:space="preserve"> </v>
      </c>
    </row>
    <row r="426" spans="1:12" x14ac:dyDescent="0.25">
      <c r="A426" s="775"/>
      <c r="B426" s="775"/>
      <c r="C426" s="775"/>
      <c r="D426" s="754"/>
      <c r="E426" s="771" t="str">
        <f t="shared" si="18"/>
        <v xml:space="preserve"> </v>
      </c>
      <c r="F426" s="777"/>
      <c r="G426" s="777"/>
      <c r="H426" s="757"/>
      <c r="I426" s="777"/>
      <c r="J426" s="777"/>
      <c r="K426" s="773" t="str">
        <f t="shared" si="19"/>
        <v xml:space="preserve"> </v>
      </c>
      <c r="L426" s="774" t="str">
        <f t="shared" si="20"/>
        <v xml:space="preserve"> </v>
      </c>
    </row>
    <row r="427" spans="1:12" x14ac:dyDescent="0.25">
      <c r="A427" s="775"/>
      <c r="B427" s="775"/>
      <c r="C427" s="775"/>
      <c r="D427" s="754"/>
      <c r="E427" s="771" t="str">
        <f t="shared" si="18"/>
        <v xml:space="preserve"> </v>
      </c>
      <c r="F427" s="777"/>
      <c r="G427" s="777"/>
      <c r="H427" s="757"/>
      <c r="I427" s="777"/>
      <c r="J427" s="777"/>
      <c r="K427" s="773" t="str">
        <f t="shared" si="19"/>
        <v xml:space="preserve"> </v>
      </c>
      <c r="L427" s="774" t="str">
        <f t="shared" si="20"/>
        <v xml:space="preserve"> </v>
      </c>
    </row>
    <row r="428" spans="1:12" x14ac:dyDescent="0.25">
      <c r="A428" s="775"/>
      <c r="B428" s="775"/>
      <c r="C428" s="775"/>
      <c r="D428" s="754"/>
      <c r="E428" s="771" t="str">
        <f t="shared" si="18"/>
        <v xml:space="preserve"> </v>
      </c>
      <c r="F428" s="777"/>
      <c r="G428" s="777"/>
      <c r="H428" s="757"/>
      <c r="I428" s="777"/>
      <c r="J428" s="777"/>
      <c r="K428" s="773" t="str">
        <f t="shared" si="19"/>
        <v xml:space="preserve"> </v>
      </c>
      <c r="L428" s="774" t="str">
        <f t="shared" si="20"/>
        <v xml:space="preserve"> </v>
      </c>
    </row>
    <row r="429" spans="1:12" x14ac:dyDescent="0.25">
      <c r="A429" s="775"/>
      <c r="B429" s="775"/>
      <c r="C429" s="775"/>
      <c r="D429" s="754"/>
      <c r="E429" s="771" t="str">
        <f t="shared" si="18"/>
        <v xml:space="preserve"> </v>
      </c>
      <c r="F429" s="777"/>
      <c r="G429" s="777"/>
      <c r="H429" s="757"/>
      <c r="I429" s="777"/>
      <c r="J429" s="777"/>
      <c r="K429" s="773" t="str">
        <f t="shared" si="19"/>
        <v xml:space="preserve"> </v>
      </c>
      <c r="L429" s="774" t="str">
        <f t="shared" si="20"/>
        <v xml:space="preserve"> </v>
      </c>
    </row>
    <row r="430" spans="1:12" x14ac:dyDescent="0.25">
      <c r="A430" s="775"/>
      <c r="B430" s="775"/>
      <c r="C430" s="775"/>
      <c r="D430" s="754"/>
      <c r="E430" s="771" t="str">
        <f t="shared" si="18"/>
        <v xml:space="preserve"> </v>
      </c>
      <c r="F430" s="777"/>
      <c r="G430" s="777"/>
      <c r="H430" s="757"/>
      <c r="I430" s="777"/>
      <c r="J430" s="777"/>
      <c r="K430" s="773" t="str">
        <f t="shared" si="19"/>
        <v xml:space="preserve"> </v>
      </c>
      <c r="L430" s="774" t="str">
        <f t="shared" si="20"/>
        <v xml:space="preserve"> </v>
      </c>
    </row>
    <row r="431" spans="1:12" x14ac:dyDescent="0.25">
      <c r="A431" s="775"/>
      <c r="B431" s="775"/>
      <c r="C431" s="775"/>
      <c r="D431" s="754"/>
      <c r="E431" s="771" t="str">
        <f t="shared" si="18"/>
        <v xml:space="preserve"> </v>
      </c>
      <c r="F431" s="777"/>
      <c r="G431" s="777"/>
      <c r="H431" s="757"/>
      <c r="I431" s="777"/>
      <c r="J431" s="777"/>
      <c r="K431" s="773" t="str">
        <f t="shared" si="19"/>
        <v xml:space="preserve"> </v>
      </c>
      <c r="L431" s="774" t="str">
        <f t="shared" si="20"/>
        <v xml:space="preserve"> </v>
      </c>
    </row>
    <row r="432" spans="1:12" x14ac:dyDescent="0.25">
      <c r="A432" s="775"/>
      <c r="B432" s="775"/>
      <c r="C432" s="775"/>
      <c r="D432" s="754"/>
      <c r="E432" s="771" t="str">
        <f t="shared" si="18"/>
        <v xml:space="preserve"> </v>
      </c>
      <c r="F432" s="777"/>
      <c r="G432" s="777"/>
      <c r="H432" s="757"/>
      <c r="I432" s="777"/>
      <c r="J432" s="777"/>
      <c r="K432" s="773" t="str">
        <f t="shared" si="19"/>
        <v xml:space="preserve"> </v>
      </c>
      <c r="L432" s="774" t="str">
        <f t="shared" si="20"/>
        <v xml:space="preserve"> </v>
      </c>
    </row>
    <row r="433" spans="1:12" x14ac:dyDescent="0.25">
      <c r="A433" s="775"/>
      <c r="B433" s="775"/>
      <c r="C433" s="775"/>
      <c r="D433" s="754"/>
      <c r="E433" s="771" t="str">
        <f t="shared" si="18"/>
        <v xml:space="preserve"> </v>
      </c>
      <c r="F433" s="777"/>
      <c r="G433" s="777"/>
      <c r="H433" s="757"/>
      <c r="I433" s="777"/>
      <c r="J433" s="777"/>
      <c r="K433" s="773" t="str">
        <f t="shared" si="19"/>
        <v xml:space="preserve"> </v>
      </c>
      <c r="L433" s="774" t="str">
        <f t="shared" si="20"/>
        <v xml:space="preserve"> </v>
      </c>
    </row>
    <row r="434" spans="1:12" x14ac:dyDescent="0.25">
      <c r="A434" s="775"/>
      <c r="B434" s="775"/>
      <c r="C434" s="775"/>
      <c r="D434" s="754"/>
      <c r="E434" s="771" t="str">
        <f t="shared" si="18"/>
        <v xml:space="preserve"> </v>
      </c>
      <c r="F434" s="777"/>
      <c r="G434" s="777"/>
      <c r="H434" s="757"/>
      <c r="I434" s="777"/>
      <c r="J434" s="777"/>
      <c r="K434" s="773" t="str">
        <f t="shared" si="19"/>
        <v xml:space="preserve"> </v>
      </c>
      <c r="L434" s="774" t="str">
        <f t="shared" si="20"/>
        <v xml:space="preserve"> </v>
      </c>
    </row>
    <row r="435" spans="1:12" x14ac:dyDescent="0.25">
      <c r="A435" s="775"/>
      <c r="B435" s="775"/>
      <c r="C435" s="775"/>
      <c r="D435" s="754"/>
      <c r="E435" s="771" t="str">
        <f t="shared" si="18"/>
        <v xml:space="preserve"> </v>
      </c>
      <c r="F435" s="777"/>
      <c r="G435" s="777"/>
      <c r="H435" s="757"/>
      <c r="I435" s="777"/>
      <c r="J435" s="777"/>
      <c r="K435" s="773" t="str">
        <f t="shared" si="19"/>
        <v xml:space="preserve"> </v>
      </c>
      <c r="L435" s="774" t="str">
        <f t="shared" si="20"/>
        <v xml:space="preserve"> </v>
      </c>
    </row>
    <row r="436" spans="1:12" x14ac:dyDescent="0.25">
      <c r="A436" s="775"/>
      <c r="B436" s="775"/>
      <c r="C436" s="775"/>
      <c r="D436" s="754"/>
      <c r="E436" s="771" t="str">
        <f t="shared" si="18"/>
        <v xml:space="preserve"> </v>
      </c>
      <c r="F436" s="777"/>
      <c r="G436" s="777"/>
      <c r="H436" s="757"/>
      <c r="I436" s="777"/>
      <c r="J436" s="777"/>
      <c r="K436" s="773" t="str">
        <f t="shared" si="19"/>
        <v xml:space="preserve"> </v>
      </c>
      <c r="L436" s="774" t="str">
        <f t="shared" si="20"/>
        <v xml:space="preserve"> </v>
      </c>
    </row>
    <row r="437" spans="1:12" x14ac:dyDescent="0.25">
      <c r="A437" s="775"/>
      <c r="B437" s="775"/>
      <c r="C437" s="775"/>
      <c r="D437" s="754"/>
      <c r="E437" s="771" t="str">
        <f t="shared" si="18"/>
        <v xml:space="preserve"> </v>
      </c>
      <c r="F437" s="777"/>
      <c r="G437" s="777"/>
      <c r="H437" s="757"/>
      <c r="I437" s="777"/>
      <c r="J437" s="777"/>
      <c r="K437" s="773" t="str">
        <f t="shared" si="19"/>
        <v xml:space="preserve"> </v>
      </c>
      <c r="L437" s="774" t="str">
        <f t="shared" si="20"/>
        <v xml:space="preserve"> </v>
      </c>
    </row>
    <row r="438" spans="1:12" x14ac:dyDescent="0.25">
      <c r="A438" s="775"/>
      <c r="B438" s="775"/>
      <c r="C438" s="775"/>
      <c r="D438" s="754"/>
      <c r="E438" s="771" t="str">
        <f t="shared" si="18"/>
        <v xml:space="preserve"> </v>
      </c>
      <c r="F438" s="777"/>
      <c r="G438" s="777"/>
      <c r="H438" s="757"/>
      <c r="I438" s="777"/>
      <c r="J438" s="777"/>
      <c r="K438" s="773" t="str">
        <f t="shared" si="19"/>
        <v xml:space="preserve"> </v>
      </c>
      <c r="L438" s="774" t="str">
        <f t="shared" si="20"/>
        <v xml:space="preserve"> </v>
      </c>
    </row>
    <row r="439" spans="1:12" x14ac:dyDescent="0.25">
      <c r="A439" s="775"/>
      <c r="B439" s="775"/>
      <c r="C439" s="775"/>
      <c r="D439" s="754"/>
      <c r="E439" s="771" t="str">
        <f t="shared" si="18"/>
        <v xml:space="preserve"> </v>
      </c>
      <c r="F439" s="777"/>
      <c r="G439" s="777"/>
      <c r="H439" s="757"/>
      <c r="I439" s="777"/>
      <c r="J439" s="777"/>
      <c r="K439" s="773" t="str">
        <f t="shared" si="19"/>
        <v xml:space="preserve"> </v>
      </c>
      <c r="L439" s="774" t="str">
        <f t="shared" si="20"/>
        <v xml:space="preserve"> </v>
      </c>
    </row>
    <row r="440" spans="1:12" x14ac:dyDescent="0.25">
      <c r="A440" s="775"/>
      <c r="B440" s="775"/>
      <c r="C440" s="775"/>
      <c r="D440" s="754"/>
      <c r="E440" s="771" t="str">
        <f t="shared" si="18"/>
        <v xml:space="preserve"> </v>
      </c>
      <c r="F440" s="777"/>
      <c r="G440" s="777"/>
      <c r="H440" s="757"/>
      <c r="I440" s="777"/>
      <c r="J440" s="777"/>
      <c r="K440" s="773" t="str">
        <f t="shared" si="19"/>
        <v xml:space="preserve"> </v>
      </c>
      <c r="L440" s="774" t="str">
        <f t="shared" si="20"/>
        <v xml:space="preserve"> </v>
      </c>
    </row>
    <row r="441" spans="1:12" x14ac:dyDescent="0.25">
      <c r="A441" s="775"/>
      <c r="B441" s="775"/>
      <c r="C441" s="775"/>
      <c r="D441" s="754"/>
      <c r="E441" s="771" t="str">
        <f t="shared" si="18"/>
        <v xml:space="preserve"> </v>
      </c>
      <c r="F441" s="777"/>
      <c r="G441" s="777"/>
      <c r="H441" s="757"/>
      <c r="I441" s="777"/>
      <c r="J441" s="777"/>
      <c r="K441" s="773" t="str">
        <f t="shared" si="19"/>
        <v xml:space="preserve"> </v>
      </c>
      <c r="L441" s="774" t="str">
        <f t="shared" si="20"/>
        <v xml:space="preserve"> </v>
      </c>
    </row>
    <row r="442" spans="1:12" x14ac:dyDescent="0.25">
      <c r="A442" s="775"/>
      <c r="B442" s="775"/>
      <c r="C442" s="775"/>
      <c r="D442" s="754"/>
      <c r="E442" s="771" t="str">
        <f t="shared" si="18"/>
        <v xml:space="preserve"> </v>
      </c>
      <c r="F442" s="777"/>
      <c r="G442" s="777"/>
      <c r="H442" s="757"/>
      <c r="I442" s="777"/>
      <c r="J442" s="777"/>
      <c r="K442" s="773" t="str">
        <f t="shared" si="19"/>
        <v xml:space="preserve"> </v>
      </c>
      <c r="L442" s="774" t="str">
        <f t="shared" si="20"/>
        <v xml:space="preserve"> </v>
      </c>
    </row>
    <row r="443" spans="1:12" x14ac:dyDescent="0.25">
      <c r="A443" s="775"/>
      <c r="B443" s="775"/>
      <c r="C443" s="775"/>
      <c r="D443" s="754"/>
      <c r="E443" s="771" t="str">
        <f t="shared" si="18"/>
        <v xml:space="preserve"> </v>
      </c>
      <c r="F443" s="777"/>
      <c r="G443" s="777"/>
      <c r="H443" s="757"/>
      <c r="I443" s="777"/>
      <c r="J443" s="777"/>
      <c r="K443" s="773" t="str">
        <f t="shared" si="19"/>
        <v xml:space="preserve"> </v>
      </c>
      <c r="L443" s="774" t="str">
        <f t="shared" si="20"/>
        <v xml:space="preserve"> </v>
      </c>
    </row>
    <row r="444" spans="1:12" x14ac:dyDescent="0.25">
      <c r="A444" s="775"/>
      <c r="B444" s="775"/>
      <c r="C444" s="775"/>
      <c r="D444" s="754"/>
      <c r="E444" s="771" t="str">
        <f t="shared" si="18"/>
        <v xml:space="preserve"> </v>
      </c>
      <c r="F444" s="777"/>
      <c r="G444" s="777"/>
      <c r="H444" s="757"/>
      <c r="I444" s="777"/>
      <c r="J444" s="777"/>
      <c r="K444" s="773" t="str">
        <f t="shared" si="19"/>
        <v xml:space="preserve"> </v>
      </c>
      <c r="L444" s="774" t="str">
        <f t="shared" si="20"/>
        <v xml:space="preserve"> </v>
      </c>
    </row>
    <row r="445" spans="1:12" x14ac:dyDescent="0.25">
      <c r="A445" s="775"/>
      <c r="B445" s="775"/>
      <c r="C445" s="775"/>
      <c r="D445" s="754"/>
      <c r="E445" s="771" t="str">
        <f t="shared" si="18"/>
        <v xml:space="preserve"> </v>
      </c>
      <c r="F445" s="777"/>
      <c r="G445" s="777"/>
      <c r="H445" s="757"/>
      <c r="I445" s="777"/>
      <c r="J445" s="777"/>
      <c r="K445" s="773" t="str">
        <f t="shared" si="19"/>
        <v xml:space="preserve"> </v>
      </c>
      <c r="L445" s="774" t="str">
        <f t="shared" si="20"/>
        <v xml:space="preserve"> </v>
      </c>
    </row>
    <row r="446" spans="1:12" x14ac:dyDescent="0.25">
      <c r="A446" s="775"/>
      <c r="B446" s="775"/>
      <c r="C446" s="775"/>
      <c r="D446" s="754"/>
      <c r="E446" s="771" t="str">
        <f t="shared" si="18"/>
        <v xml:space="preserve"> </v>
      </c>
      <c r="F446" s="777"/>
      <c r="G446" s="777"/>
      <c r="H446" s="757"/>
      <c r="I446" s="777"/>
      <c r="J446" s="777"/>
      <c r="K446" s="773" t="str">
        <f t="shared" si="19"/>
        <v xml:space="preserve"> </v>
      </c>
      <c r="L446" s="774" t="str">
        <f t="shared" si="20"/>
        <v xml:space="preserve"> </v>
      </c>
    </row>
    <row r="447" spans="1:12" x14ac:dyDescent="0.25">
      <c r="A447" s="775"/>
      <c r="B447" s="775"/>
      <c r="C447" s="775"/>
      <c r="D447" s="754"/>
      <c r="E447" s="771" t="str">
        <f t="shared" si="18"/>
        <v xml:space="preserve"> </v>
      </c>
      <c r="F447" s="777"/>
      <c r="G447" s="777"/>
      <c r="H447" s="757"/>
      <c r="I447" s="777"/>
      <c r="J447" s="777"/>
      <c r="K447" s="773" t="str">
        <f t="shared" si="19"/>
        <v xml:space="preserve"> </v>
      </c>
      <c r="L447" s="774" t="str">
        <f t="shared" si="20"/>
        <v xml:space="preserve"> </v>
      </c>
    </row>
    <row r="448" spans="1:12" x14ac:dyDescent="0.25">
      <c r="A448" s="775"/>
      <c r="B448" s="775"/>
      <c r="C448" s="775"/>
      <c r="D448" s="754"/>
      <c r="E448" s="771" t="str">
        <f t="shared" si="18"/>
        <v xml:space="preserve"> </v>
      </c>
      <c r="F448" s="777"/>
      <c r="G448" s="777"/>
      <c r="H448" s="757"/>
      <c r="I448" s="777"/>
      <c r="J448" s="777"/>
      <c r="K448" s="773" t="str">
        <f t="shared" si="19"/>
        <v xml:space="preserve"> </v>
      </c>
      <c r="L448" s="774" t="str">
        <f t="shared" si="20"/>
        <v xml:space="preserve"> </v>
      </c>
    </row>
    <row r="449" spans="1:12" x14ac:dyDescent="0.25">
      <c r="A449" s="775"/>
      <c r="B449" s="775"/>
      <c r="C449" s="775"/>
      <c r="D449" s="754"/>
      <c r="E449" s="771" t="str">
        <f t="shared" si="18"/>
        <v xml:space="preserve"> </v>
      </c>
      <c r="F449" s="777"/>
      <c r="G449" s="777"/>
      <c r="H449" s="757"/>
      <c r="I449" s="777"/>
      <c r="J449" s="777"/>
      <c r="K449" s="773" t="str">
        <f t="shared" si="19"/>
        <v xml:space="preserve"> </v>
      </c>
      <c r="L449" s="774" t="str">
        <f t="shared" si="20"/>
        <v xml:space="preserve"> </v>
      </c>
    </row>
    <row r="450" spans="1:12" x14ac:dyDescent="0.25">
      <c r="A450" s="775"/>
      <c r="B450" s="775"/>
      <c r="C450" s="775"/>
      <c r="D450" s="754"/>
      <c r="E450" s="771" t="str">
        <f t="shared" si="18"/>
        <v xml:space="preserve"> </v>
      </c>
      <c r="F450" s="777"/>
      <c r="G450" s="777"/>
      <c r="H450" s="757"/>
      <c r="I450" s="777"/>
      <c r="J450" s="777"/>
      <c r="K450" s="773" t="str">
        <f t="shared" si="19"/>
        <v xml:space="preserve"> </v>
      </c>
      <c r="L450" s="774" t="str">
        <f t="shared" si="20"/>
        <v xml:space="preserve"> </v>
      </c>
    </row>
    <row r="451" spans="1:12" x14ac:dyDescent="0.25">
      <c r="A451" s="775"/>
      <c r="B451" s="775"/>
      <c r="C451" s="775"/>
      <c r="D451" s="754"/>
      <c r="E451" s="771" t="str">
        <f t="shared" si="18"/>
        <v xml:space="preserve"> </v>
      </c>
      <c r="F451" s="777"/>
      <c r="G451" s="777"/>
      <c r="H451" s="757"/>
      <c r="I451" s="777"/>
      <c r="J451" s="777"/>
      <c r="K451" s="773" t="str">
        <f t="shared" si="19"/>
        <v xml:space="preserve"> </v>
      </c>
      <c r="L451" s="774" t="str">
        <f t="shared" si="20"/>
        <v xml:space="preserve"> </v>
      </c>
    </row>
    <row r="452" spans="1:12" x14ac:dyDescent="0.25">
      <c r="A452" s="775"/>
      <c r="B452" s="775"/>
      <c r="C452" s="775"/>
      <c r="D452" s="754"/>
      <c r="E452" s="771" t="str">
        <f t="shared" si="18"/>
        <v xml:space="preserve"> </v>
      </c>
      <c r="F452" s="777"/>
      <c r="G452" s="777"/>
      <c r="H452" s="757"/>
      <c r="I452" s="777"/>
      <c r="J452" s="777"/>
      <c r="K452" s="773" t="str">
        <f t="shared" si="19"/>
        <v xml:space="preserve"> </v>
      </c>
      <c r="L452" s="774" t="str">
        <f t="shared" si="20"/>
        <v xml:space="preserve"> </v>
      </c>
    </row>
    <row r="453" spans="1:12" x14ac:dyDescent="0.25">
      <c r="A453" s="775"/>
      <c r="B453" s="775"/>
      <c r="C453" s="775"/>
      <c r="D453" s="754"/>
      <c r="E453" s="771" t="str">
        <f t="shared" si="18"/>
        <v xml:space="preserve"> </v>
      </c>
      <c r="F453" s="777"/>
      <c r="G453" s="777"/>
      <c r="H453" s="757"/>
      <c r="I453" s="777"/>
      <c r="J453" s="777"/>
      <c r="K453" s="773" t="str">
        <f t="shared" si="19"/>
        <v xml:space="preserve"> </v>
      </c>
      <c r="L453" s="774" t="str">
        <f t="shared" si="20"/>
        <v xml:space="preserve"> </v>
      </c>
    </row>
    <row r="454" spans="1:12" x14ac:dyDescent="0.25">
      <c r="A454" s="775"/>
      <c r="B454" s="775"/>
      <c r="C454" s="775"/>
      <c r="D454" s="754"/>
      <c r="E454" s="771" t="str">
        <f t="shared" ref="E454:E517" si="21">IFERROR(F454/H454," ")</f>
        <v xml:space="preserve"> </v>
      </c>
      <c r="F454" s="777"/>
      <c r="G454" s="777"/>
      <c r="H454" s="757"/>
      <c r="I454" s="777"/>
      <c r="J454" s="777"/>
      <c r="K454" s="773" t="str">
        <f t="shared" ref="K454:K517" si="22">IF((I454*0.187*10^-3+J454*0.86*10^-3)&gt;0,I454*0.187*10^-3+J454*0.86*10^-3," ")</f>
        <v xml:space="preserve"> </v>
      </c>
      <c r="L454" s="774" t="str">
        <f t="shared" ref="L454:L517" si="23">IFERROR(K454*10^6/F454," ")</f>
        <v xml:space="preserve"> </v>
      </c>
    </row>
    <row r="455" spans="1:12" x14ac:dyDescent="0.25">
      <c r="A455" s="775"/>
      <c r="B455" s="775"/>
      <c r="C455" s="775"/>
      <c r="D455" s="754"/>
      <c r="E455" s="771" t="str">
        <f t="shared" si="21"/>
        <v xml:space="preserve"> </v>
      </c>
      <c r="F455" s="777"/>
      <c r="G455" s="777"/>
      <c r="H455" s="757"/>
      <c r="I455" s="777"/>
      <c r="J455" s="777"/>
      <c r="K455" s="773" t="str">
        <f t="shared" si="22"/>
        <v xml:space="preserve"> </v>
      </c>
      <c r="L455" s="774" t="str">
        <f t="shared" si="23"/>
        <v xml:space="preserve"> </v>
      </c>
    </row>
    <row r="456" spans="1:12" x14ac:dyDescent="0.25">
      <c r="A456" s="775"/>
      <c r="B456" s="775"/>
      <c r="C456" s="775"/>
      <c r="D456" s="754"/>
      <c r="E456" s="771" t="str">
        <f t="shared" si="21"/>
        <v xml:space="preserve"> </v>
      </c>
      <c r="F456" s="777"/>
      <c r="G456" s="777"/>
      <c r="H456" s="757"/>
      <c r="I456" s="777"/>
      <c r="J456" s="777"/>
      <c r="K456" s="773" t="str">
        <f t="shared" si="22"/>
        <v xml:space="preserve"> </v>
      </c>
      <c r="L456" s="774" t="str">
        <f t="shared" si="23"/>
        <v xml:space="preserve"> </v>
      </c>
    </row>
    <row r="457" spans="1:12" x14ac:dyDescent="0.25">
      <c r="A457" s="775"/>
      <c r="B457" s="775"/>
      <c r="C457" s="775"/>
      <c r="D457" s="754"/>
      <c r="E457" s="771" t="str">
        <f t="shared" si="21"/>
        <v xml:space="preserve"> </v>
      </c>
      <c r="F457" s="777"/>
      <c r="G457" s="777"/>
      <c r="H457" s="757"/>
      <c r="I457" s="777"/>
      <c r="J457" s="777"/>
      <c r="K457" s="773" t="str">
        <f t="shared" si="22"/>
        <v xml:space="preserve"> </v>
      </c>
      <c r="L457" s="774" t="str">
        <f t="shared" si="23"/>
        <v xml:space="preserve"> </v>
      </c>
    </row>
    <row r="458" spans="1:12" x14ac:dyDescent="0.25">
      <c r="A458" s="775"/>
      <c r="B458" s="775"/>
      <c r="C458" s="775"/>
      <c r="D458" s="754"/>
      <c r="E458" s="771" t="str">
        <f t="shared" si="21"/>
        <v xml:space="preserve"> </v>
      </c>
      <c r="F458" s="777"/>
      <c r="G458" s="777"/>
      <c r="H458" s="757"/>
      <c r="I458" s="777"/>
      <c r="J458" s="777"/>
      <c r="K458" s="773" t="str">
        <f t="shared" si="22"/>
        <v xml:space="preserve"> </v>
      </c>
      <c r="L458" s="774" t="str">
        <f t="shared" si="23"/>
        <v xml:space="preserve"> </v>
      </c>
    </row>
    <row r="459" spans="1:12" x14ac:dyDescent="0.25">
      <c r="A459" s="775"/>
      <c r="B459" s="775"/>
      <c r="C459" s="775"/>
      <c r="D459" s="754"/>
      <c r="E459" s="771" t="str">
        <f t="shared" si="21"/>
        <v xml:space="preserve"> </v>
      </c>
      <c r="F459" s="777"/>
      <c r="G459" s="777"/>
      <c r="H459" s="757"/>
      <c r="I459" s="777"/>
      <c r="J459" s="777"/>
      <c r="K459" s="773" t="str">
        <f t="shared" si="22"/>
        <v xml:space="preserve"> </v>
      </c>
      <c r="L459" s="774" t="str">
        <f t="shared" si="23"/>
        <v xml:space="preserve"> </v>
      </c>
    </row>
    <row r="460" spans="1:12" x14ac:dyDescent="0.25">
      <c r="A460" s="775"/>
      <c r="B460" s="775"/>
      <c r="C460" s="775"/>
      <c r="D460" s="754"/>
      <c r="E460" s="771" t="str">
        <f t="shared" si="21"/>
        <v xml:space="preserve"> </v>
      </c>
      <c r="F460" s="777"/>
      <c r="G460" s="777"/>
      <c r="H460" s="757"/>
      <c r="I460" s="777"/>
      <c r="J460" s="777"/>
      <c r="K460" s="773" t="str">
        <f t="shared" si="22"/>
        <v xml:space="preserve"> </v>
      </c>
      <c r="L460" s="774" t="str">
        <f t="shared" si="23"/>
        <v xml:space="preserve"> </v>
      </c>
    </row>
    <row r="461" spans="1:12" x14ac:dyDescent="0.25">
      <c r="A461" s="775"/>
      <c r="B461" s="775"/>
      <c r="C461" s="775"/>
      <c r="D461" s="754"/>
      <c r="E461" s="771" t="str">
        <f t="shared" si="21"/>
        <v xml:space="preserve"> </v>
      </c>
      <c r="F461" s="777"/>
      <c r="G461" s="777"/>
      <c r="H461" s="757"/>
      <c r="I461" s="777"/>
      <c r="J461" s="777"/>
      <c r="K461" s="773" t="str">
        <f t="shared" si="22"/>
        <v xml:space="preserve"> </v>
      </c>
      <c r="L461" s="774" t="str">
        <f t="shared" si="23"/>
        <v xml:space="preserve"> </v>
      </c>
    </row>
    <row r="462" spans="1:12" x14ac:dyDescent="0.25">
      <c r="A462" s="775"/>
      <c r="B462" s="775"/>
      <c r="C462" s="775"/>
      <c r="D462" s="754"/>
      <c r="E462" s="771" t="str">
        <f t="shared" si="21"/>
        <v xml:space="preserve"> </v>
      </c>
      <c r="F462" s="777"/>
      <c r="G462" s="777"/>
      <c r="H462" s="757"/>
      <c r="I462" s="777"/>
      <c r="J462" s="777"/>
      <c r="K462" s="773" t="str">
        <f t="shared" si="22"/>
        <v xml:space="preserve"> </v>
      </c>
      <c r="L462" s="774" t="str">
        <f t="shared" si="23"/>
        <v xml:space="preserve"> </v>
      </c>
    </row>
    <row r="463" spans="1:12" x14ac:dyDescent="0.25">
      <c r="A463" s="775"/>
      <c r="B463" s="775"/>
      <c r="C463" s="775"/>
      <c r="D463" s="754"/>
      <c r="E463" s="771" t="str">
        <f t="shared" si="21"/>
        <v xml:space="preserve"> </v>
      </c>
      <c r="F463" s="777"/>
      <c r="G463" s="777"/>
      <c r="H463" s="757"/>
      <c r="I463" s="777"/>
      <c r="J463" s="777"/>
      <c r="K463" s="773" t="str">
        <f t="shared" si="22"/>
        <v xml:space="preserve"> </v>
      </c>
      <c r="L463" s="774" t="str">
        <f t="shared" si="23"/>
        <v xml:space="preserve"> </v>
      </c>
    </row>
    <row r="464" spans="1:12" x14ac:dyDescent="0.25">
      <c r="A464" s="775"/>
      <c r="B464" s="775"/>
      <c r="C464" s="775"/>
      <c r="D464" s="754"/>
      <c r="E464" s="771" t="str">
        <f t="shared" si="21"/>
        <v xml:space="preserve"> </v>
      </c>
      <c r="F464" s="777"/>
      <c r="G464" s="777"/>
      <c r="H464" s="757"/>
      <c r="I464" s="777"/>
      <c r="J464" s="777"/>
      <c r="K464" s="773" t="str">
        <f t="shared" si="22"/>
        <v xml:space="preserve"> </v>
      </c>
      <c r="L464" s="774" t="str">
        <f t="shared" si="23"/>
        <v xml:space="preserve"> </v>
      </c>
    </row>
    <row r="465" spans="1:12" x14ac:dyDescent="0.25">
      <c r="A465" s="775"/>
      <c r="B465" s="775"/>
      <c r="C465" s="775"/>
      <c r="D465" s="754"/>
      <c r="E465" s="771" t="str">
        <f t="shared" si="21"/>
        <v xml:space="preserve"> </v>
      </c>
      <c r="F465" s="777"/>
      <c r="G465" s="777"/>
      <c r="H465" s="757"/>
      <c r="I465" s="777"/>
      <c r="J465" s="777"/>
      <c r="K465" s="773" t="str">
        <f t="shared" si="22"/>
        <v xml:space="preserve"> </v>
      </c>
      <c r="L465" s="774" t="str">
        <f t="shared" si="23"/>
        <v xml:space="preserve"> </v>
      </c>
    </row>
    <row r="466" spans="1:12" x14ac:dyDescent="0.25">
      <c r="A466" s="775"/>
      <c r="B466" s="775"/>
      <c r="C466" s="775"/>
      <c r="D466" s="754"/>
      <c r="E466" s="771" t="str">
        <f t="shared" si="21"/>
        <v xml:space="preserve"> </v>
      </c>
      <c r="F466" s="777"/>
      <c r="G466" s="777"/>
      <c r="H466" s="757"/>
      <c r="I466" s="777"/>
      <c r="J466" s="777"/>
      <c r="K466" s="773" t="str">
        <f t="shared" si="22"/>
        <v xml:space="preserve"> </v>
      </c>
      <c r="L466" s="774" t="str">
        <f t="shared" si="23"/>
        <v xml:space="preserve"> </v>
      </c>
    </row>
    <row r="467" spans="1:12" x14ac:dyDescent="0.25">
      <c r="A467" s="775"/>
      <c r="B467" s="775"/>
      <c r="C467" s="775"/>
      <c r="D467" s="754"/>
      <c r="E467" s="771" t="str">
        <f t="shared" si="21"/>
        <v xml:space="preserve"> </v>
      </c>
      <c r="F467" s="777"/>
      <c r="G467" s="777"/>
      <c r="H467" s="757"/>
      <c r="I467" s="777"/>
      <c r="J467" s="777"/>
      <c r="K467" s="773" t="str">
        <f t="shared" si="22"/>
        <v xml:space="preserve"> </v>
      </c>
      <c r="L467" s="774" t="str">
        <f t="shared" si="23"/>
        <v xml:space="preserve"> </v>
      </c>
    </row>
    <row r="468" spans="1:12" x14ac:dyDescent="0.25">
      <c r="A468" s="775"/>
      <c r="B468" s="775"/>
      <c r="C468" s="775"/>
      <c r="D468" s="754"/>
      <c r="E468" s="771" t="str">
        <f t="shared" si="21"/>
        <v xml:space="preserve"> </v>
      </c>
      <c r="F468" s="777"/>
      <c r="G468" s="777"/>
      <c r="H468" s="757"/>
      <c r="I468" s="777"/>
      <c r="J468" s="777"/>
      <c r="K468" s="773" t="str">
        <f t="shared" si="22"/>
        <v xml:space="preserve"> </v>
      </c>
      <c r="L468" s="774" t="str">
        <f t="shared" si="23"/>
        <v xml:space="preserve"> </v>
      </c>
    </row>
    <row r="469" spans="1:12" x14ac:dyDescent="0.25">
      <c r="A469" s="775"/>
      <c r="B469" s="775"/>
      <c r="C469" s="775"/>
      <c r="D469" s="754"/>
      <c r="E469" s="771" t="str">
        <f t="shared" si="21"/>
        <v xml:space="preserve"> </v>
      </c>
      <c r="F469" s="777"/>
      <c r="G469" s="777"/>
      <c r="H469" s="757"/>
      <c r="I469" s="777"/>
      <c r="J469" s="777"/>
      <c r="K469" s="773" t="str">
        <f t="shared" si="22"/>
        <v xml:space="preserve"> </v>
      </c>
      <c r="L469" s="774" t="str">
        <f t="shared" si="23"/>
        <v xml:space="preserve"> </v>
      </c>
    </row>
    <row r="470" spans="1:12" x14ac:dyDescent="0.25">
      <c r="A470" s="775"/>
      <c r="B470" s="775"/>
      <c r="C470" s="775"/>
      <c r="D470" s="754"/>
      <c r="E470" s="771" t="str">
        <f t="shared" si="21"/>
        <v xml:space="preserve"> </v>
      </c>
      <c r="F470" s="777"/>
      <c r="G470" s="777"/>
      <c r="H470" s="757"/>
      <c r="I470" s="777"/>
      <c r="J470" s="777"/>
      <c r="K470" s="773" t="str">
        <f t="shared" si="22"/>
        <v xml:space="preserve"> </v>
      </c>
      <c r="L470" s="774" t="str">
        <f t="shared" si="23"/>
        <v xml:space="preserve"> </v>
      </c>
    </row>
    <row r="471" spans="1:12" x14ac:dyDescent="0.25">
      <c r="A471" s="775"/>
      <c r="B471" s="775"/>
      <c r="C471" s="775"/>
      <c r="D471" s="754"/>
      <c r="E471" s="771" t="str">
        <f t="shared" si="21"/>
        <v xml:space="preserve"> </v>
      </c>
      <c r="F471" s="777"/>
      <c r="G471" s="777"/>
      <c r="H471" s="757"/>
      <c r="I471" s="777"/>
      <c r="J471" s="777"/>
      <c r="K471" s="773" t="str">
        <f t="shared" si="22"/>
        <v xml:space="preserve"> </v>
      </c>
      <c r="L471" s="774" t="str">
        <f t="shared" si="23"/>
        <v xml:space="preserve"> </v>
      </c>
    </row>
    <row r="472" spans="1:12" x14ac:dyDescent="0.25">
      <c r="A472" s="775"/>
      <c r="B472" s="775"/>
      <c r="C472" s="775"/>
      <c r="D472" s="754"/>
      <c r="E472" s="771" t="str">
        <f t="shared" si="21"/>
        <v xml:space="preserve"> </v>
      </c>
      <c r="F472" s="777"/>
      <c r="G472" s="777"/>
      <c r="H472" s="757"/>
      <c r="I472" s="777"/>
      <c r="J472" s="777"/>
      <c r="K472" s="773" t="str">
        <f t="shared" si="22"/>
        <v xml:space="preserve"> </v>
      </c>
      <c r="L472" s="774" t="str">
        <f t="shared" si="23"/>
        <v xml:space="preserve"> </v>
      </c>
    </row>
    <row r="473" spans="1:12" x14ac:dyDescent="0.25">
      <c r="A473" s="775"/>
      <c r="B473" s="775"/>
      <c r="C473" s="775"/>
      <c r="D473" s="754"/>
      <c r="E473" s="771" t="str">
        <f t="shared" si="21"/>
        <v xml:space="preserve"> </v>
      </c>
      <c r="F473" s="777"/>
      <c r="G473" s="777"/>
      <c r="H473" s="757"/>
      <c r="I473" s="777"/>
      <c r="J473" s="777"/>
      <c r="K473" s="773" t="str">
        <f t="shared" si="22"/>
        <v xml:space="preserve"> </v>
      </c>
      <c r="L473" s="774" t="str">
        <f t="shared" si="23"/>
        <v xml:space="preserve"> </v>
      </c>
    </row>
    <row r="474" spans="1:12" x14ac:dyDescent="0.25">
      <c r="A474" s="775"/>
      <c r="B474" s="775"/>
      <c r="C474" s="775"/>
      <c r="D474" s="754"/>
      <c r="E474" s="771" t="str">
        <f t="shared" si="21"/>
        <v xml:space="preserve"> </v>
      </c>
      <c r="F474" s="777"/>
      <c r="G474" s="777"/>
      <c r="H474" s="757"/>
      <c r="I474" s="777"/>
      <c r="J474" s="777"/>
      <c r="K474" s="773" t="str">
        <f t="shared" si="22"/>
        <v xml:space="preserve"> </v>
      </c>
      <c r="L474" s="774" t="str">
        <f t="shared" si="23"/>
        <v xml:space="preserve"> </v>
      </c>
    </row>
    <row r="475" spans="1:12" x14ac:dyDescent="0.25">
      <c r="A475" s="775"/>
      <c r="B475" s="775"/>
      <c r="C475" s="775"/>
      <c r="D475" s="754"/>
      <c r="E475" s="771" t="str">
        <f t="shared" si="21"/>
        <v xml:space="preserve"> </v>
      </c>
      <c r="F475" s="777"/>
      <c r="G475" s="777"/>
      <c r="H475" s="757"/>
      <c r="I475" s="777"/>
      <c r="J475" s="777"/>
      <c r="K475" s="773" t="str">
        <f t="shared" si="22"/>
        <v xml:space="preserve"> </v>
      </c>
      <c r="L475" s="774" t="str">
        <f t="shared" si="23"/>
        <v xml:space="preserve"> </v>
      </c>
    </row>
    <row r="476" spans="1:12" x14ac:dyDescent="0.25">
      <c r="A476" s="775"/>
      <c r="B476" s="775"/>
      <c r="C476" s="775"/>
      <c r="D476" s="754"/>
      <c r="E476" s="771" t="str">
        <f t="shared" si="21"/>
        <v xml:space="preserve"> </v>
      </c>
      <c r="F476" s="777"/>
      <c r="G476" s="777"/>
      <c r="H476" s="757"/>
      <c r="I476" s="777"/>
      <c r="J476" s="777"/>
      <c r="K476" s="773" t="str">
        <f t="shared" si="22"/>
        <v xml:space="preserve"> </v>
      </c>
      <c r="L476" s="774" t="str">
        <f t="shared" si="23"/>
        <v xml:space="preserve"> </v>
      </c>
    </row>
    <row r="477" spans="1:12" x14ac:dyDescent="0.25">
      <c r="A477" s="775"/>
      <c r="B477" s="775"/>
      <c r="C477" s="775"/>
      <c r="D477" s="754"/>
      <c r="E477" s="771" t="str">
        <f t="shared" si="21"/>
        <v xml:space="preserve"> </v>
      </c>
      <c r="F477" s="777"/>
      <c r="G477" s="777"/>
      <c r="H477" s="757"/>
      <c r="I477" s="777"/>
      <c r="J477" s="777"/>
      <c r="K477" s="773" t="str">
        <f t="shared" si="22"/>
        <v xml:space="preserve"> </v>
      </c>
      <c r="L477" s="774" t="str">
        <f t="shared" si="23"/>
        <v xml:space="preserve"> </v>
      </c>
    </row>
    <row r="478" spans="1:12" x14ac:dyDescent="0.25">
      <c r="A478" s="775"/>
      <c r="B478" s="775"/>
      <c r="C478" s="775"/>
      <c r="D478" s="754"/>
      <c r="E478" s="771" t="str">
        <f t="shared" si="21"/>
        <v xml:space="preserve"> </v>
      </c>
      <c r="F478" s="777"/>
      <c r="G478" s="777"/>
      <c r="H478" s="757"/>
      <c r="I478" s="777"/>
      <c r="J478" s="777"/>
      <c r="K478" s="773" t="str">
        <f t="shared" si="22"/>
        <v xml:space="preserve"> </v>
      </c>
      <c r="L478" s="774" t="str">
        <f t="shared" si="23"/>
        <v xml:space="preserve"> </v>
      </c>
    </row>
    <row r="479" spans="1:12" x14ac:dyDescent="0.25">
      <c r="A479" s="775"/>
      <c r="B479" s="775"/>
      <c r="C479" s="775"/>
      <c r="D479" s="754"/>
      <c r="E479" s="771" t="str">
        <f t="shared" si="21"/>
        <v xml:space="preserve"> </v>
      </c>
      <c r="F479" s="777"/>
      <c r="G479" s="777"/>
      <c r="H479" s="757"/>
      <c r="I479" s="777"/>
      <c r="J479" s="777"/>
      <c r="K479" s="773" t="str">
        <f t="shared" si="22"/>
        <v xml:space="preserve"> </v>
      </c>
      <c r="L479" s="774" t="str">
        <f t="shared" si="23"/>
        <v xml:space="preserve"> </v>
      </c>
    </row>
    <row r="480" spans="1:12" x14ac:dyDescent="0.25">
      <c r="A480" s="775"/>
      <c r="B480" s="775"/>
      <c r="C480" s="775"/>
      <c r="D480" s="754"/>
      <c r="E480" s="771" t="str">
        <f t="shared" si="21"/>
        <v xml:space="preserve"> </v>
      </c>
      <c r="F480" s="777"/>
      <c r="G480" s="777"/>
      <c r="H480" s="757"/>
      <c r="I480" s="777"/>
      <c r="J480" s="777"/>
      <c r="K480" s="773" t="str">
        <f t="shared" si="22"/>
        <v xml:space="preserve"> </v>
      </c>
      <c r="L480" s="774" t="str">
        <f t="shared" si="23"/>
        <v xml:space="preserve"> </v>
      </c>
    </row>
    <row r="481" spans="1:12" x14ac:dyDescent="0.25">
      <c r="A481" s="775"/>
      <c r="B481" s="775"/>
      <c r="C481" s="775"/>
      <c r="D481" s="754"/>
      <c r="E481" s="771" t="str">
        <f t="shared" si="21"/>
        <v xml:space="preserve"> </v>
      </c>
      <c r="F481" s="777"/>
      <c r="G481" s="777"/>
      <c r="H481" s="757"/>
      <c r="I481" s="777"/>
      <c r="J481" s="777"/>
      <c r="K481" s="773" t="str">
        <f t="shared" si="22"/>
        <v xml:space="preserve"> </v>
      </c>
      <c r="L481" s="774" t="str">
        <f t="shared" si="23"/>
        <v xml:space="preserve"> </v>
      </c>
    </row>
    <row r="482" spans="1:12" x14ac:dyDescent="0.25">
      <c r="A482" s="775"/>
      <c r="B482" s="775"/>
      <c r="C482" s="775"/>
      <c r="D482" s="754"/>
      <c r="E482" s="771" t="str">
        <f t="shared" si="21"/>
        <v xml:space="preserve"> </v>
      </c>
      <c r="F482" s="777"/>
      <c r="G482" s="777"/>
      <c r="H482" s="757"/>
      <c r="I482" s="777"/>
      <c r="J482" s="777"/>
      <c r="K482" s="773" t="str">
        <f t="shared" si="22"/>
        <v xml:space="preserve"> </v>
      </c>
      <c r="L482" s="774" t="str">
        <f t="shared" si="23"/>
        <v xml:space="preserve"> </v>
      </c>
    </row>
    <row r="483" spans="1:12" x14ac:dyDescent="0.25">
      <c r="A483" s="775"/>
      <c r="B483" s="775"/>
      <c r="C483" s="775"/>
      <c r="D483" s="754"/>
      <c r="E483" s="771" t="str">
        <f t="shared" si="21"/>
        <v xml:space="preserve"> </v>
      </c>
      <c r="F483" s="777"/>
      <c r="G483" s="777"/>
      <c r="H483" s="757"/>
      <c r="I483" s="777"/>
      <c r="J483" s="777"/>
      <c r="K483" s="773" t="str">
        <f t="shared" si="22"/>
        <v xml:space="preserve"> </v>
      </c>
      <c r="L483" s="774" t="str">
        <f t="shared" si="23"/>
        <v xml:space="preserve"> </v>
      </c>
    </row>
    <row r="484" spans="1:12" x14ac:dyDescent="0.25">
      <c r="A484" s="775"/>
      <c r="B484" s="775"/>
      <c r="C484" s="775"/>
      <c r="D484" s="754"/>
      <c r="E484" s="771" t="str">
        <f t="shared" si="21"/>
        <v xml:space="preserve"> </v>
      </c>
      <c r="F484" s="777"/>
      <c r="G484" s="777"/>
      <c r="H484" s="757"/>
      <c r="I484" s="777"/>
      <c r="J484" s="777"/>
      <c r="K484" s="773" t="str">
        <f t="shared" si="22"/>
        <v xml:space="preserve"> </v>
      </c>
      <c r="L484" s="774" t="str">
        <f t="shared" si="23"/>
        <v xml:space="preserve"> </v>
      </c>
    </row>
    <row r="485" spans="1:12" x14ac:dyDescent="0.25">
      <c r="A485" s="775"/>
      <c r="B485" s="775"/>
      <c r="C485" s="775"/>
      <c r="D485" s="754"/>
      <c r="E485" s="771" t="str">
        <f t="shared" si="21"/>
        <v xml:space="preserve"> </v>
      </c>
      <c r="F485" s="777"/>
      <c r="G485" s="777"/>
      <c r="H485" s="757"/>
      <c r="I485" s="777"/>
      <c r="J485" s="777"/>
      <c r="K485" s="773" t="str">
        <f t="shared" si="22"/>
        <v xml:space="preserve"> </v>
      </c>
      <c r="L485" s="774" t="str">
        <f t="shared" si="23"/>
        <v xml:space="preserve"> </v>
      </c>
    </row>
    <row r="486" spans="1:12" x14ac:dyDescent="0.25">
      <c r="A486" s="775"/>
      <c r="B486" s="775"/>
      <c r="C486" s="775"/>
      <c r="D486" s="754"/>
      <c r="E486" s="771" t="str">
        <f t="shared" si="21"/>
        <v xml:space="preserve"> </v>
      </c>
      <c r="F486" s="777"/>
      <c r="G486" s="777"/>
      <c r="H486" s="757"/>
      <c r="I486" s="777"/>
      <c r="J486" s="777"/>
      <c r="K486" s="773" t="str">
        <f t="shared" si="22"/>
        <v xml:space="preserve"> </v>
      </c>
      <c r="L486" s="774" t="str">
        <f t="shared" si="23"/>
        <v xml:space="preserve"> </v>
      </c>
    </row>
    <row r="487" spans="1:12" x14ac:dyDescent="0.25">
      <c r="A487" s="775"/>
      <c r="B487" s="775"/>
      <c r="C487" s="775"/>
      <c r="D487" s="754"/>
      <c r="E487" s="771" t="str">
        <f t="shared" si="21"/>
        <v xml:space="preserve"> </v>
      </c>
      <c r="F487" s="777"/>
      <c r="G487" s="777"/>
      <c r="H487" s="757"/>
      <c r="I487" s="777"/>
      <c r="J487" s="777"/>
      <c r="K487" s="773" t="str">
        <f t="shared" si="22"/>
        <v xml:space="preserve"> </v>
      </c>
      <c r="L487" s="774" t="str">
        <f t="shared" si="23"/>
        <v xml:space="preserve"> </v>
      </c>
    </row>
    <row r="488" spans="1:12" x14ac:dyDescent="0.25">
      <c r="A488" s="775"/>
      <c r="B488" s="775"/>
      <c r="C488" s="775"/>
      <c r="D488" s="754"/>
      <c r="E488" s="771" t="str">
        <f t="shared" si="21"/>
        <v xml:space="preserve"> </v>
      </c>
      <c r="F488" s="777"/>
      <c r="G488" s="777"/>
      <c r="H488" s="757"/>
      <c r="I488" s="777"/>
      <c r="J488" s="777"/>
      <c r="K488" s="773" t="str">
        <f t="shared" si="22"/>
        <v xml:space="preserve"> </v>
      </c>
      <c r="L488" s="774" t="str">
        <f t="shared" si="23"/>
        <v xml:space="preserve"> </v>
      </c>
    </row>
    <row r="489" spans="1:12" x14ac:dyDescent="0.25">
      <c r="A489" s="775"/>
      <c r="B489" s="775"/>
      <c r="C489" s="775"/>
      <c r="D489" s="754"/>
      <c r="E489" s="771" t="str">
        <f t="shared" si="21"/>
        <v xml:space="preserve"> </v>
      </c>
      <c r="F489" s="777"/>
      <c r="G489" s="777"/>
      <c r="H489" s="757"/>
      <c r="I489" s="777"/>
      <c r="J489" s="777"/>
      <c r="K489" s="773" t="str">
        <f t="shared" si="22"/>
        <v xml:space="preserve"> </v>
      </c>
      <c r="L489" s="774" t="str">
        <f t="shared" si="23"/>
        <v xml:space="preserve"> </v>
      </c>
    </row>
    <row r="490" spans="1:12" x14ac:dyDescent="0.25">
      <c r="A490" s="775"/>
      <c r="B490" s="775"/>
      <c r="C490" s="775"/>
      <c r="D490" s="754"/>
      <c r="E490" s="771" t="str">
        <f t="shared" si="21"/>
        <v xml:space="preserve"> </v>
      </c>
      <c r="F490" s="777"/>
      <c r="G490" s="777"/>
      <c r="H490" s="757"/>
      <c r="I490" s="777"/>
      <c r="J490" s="777"/>
      <c r="K490" s="773" t="str">
        <f t="shared" si="22"/>
        <v xml:space="preserve"> </v>
      </c>
      <c r="L490" s="774" t="str">
        <f t="shared" si="23"/>
        <v xml:space="preserve"> </v>
      </c>
    </row>
    <row r="491" spans="1:12" x14ac:dyDescent="0.25">
      <c r="A491" s="775"/>
      <c r="B491" s="775"/>
      <c r="C491" s="775"/>
      <c r="D491" s="754"/>
      <c r="E491" s="771" t="str">
        <f t="shared" si="21"/>
        <v xml:space="preserve"> </v>
      </c>
      <c r="F491" s="777"/>
      <c r="G491" s="777"/>
      <c r="H491" s="757"/>
      <c r="I491" s="777"/>
      <c r="J491" s="777"/>
      <c r="K491" s="773" t="str">
        <f t="shared" si="22"/>
        <v xml:space="preserve"> </v>
      </c>
      <c r="L491" s="774" t="str">
        <f t="shared" si="23"/>
        <v xml:space="preserve"> </v>
      </c>
    </row>
    <row r="492" spans="1:12" x14ac:dyDescent="0.25">
      <c r="A492" s="775"/>
      <c r="B492" s="775"/>
      <c r="C492" s="775"/>
      <c r="D492" s="754"/>
      <c r="E492" s="771" t="str">
        <f t="shared" si="21"/>
        <v xml:space="preserve"> </v>
      </c>
      <c r="F492" s="777"/>
      <c r="G492" s="777"/>
      <c r="H492" s="757"/>
      <c r="I492" s="777"/>
      <c r="J492" s="777"/>
      <c r="K492" s="773" t="str">
        <f t="shared" si="22"/>
        <v xml:space="preserve"> </v>
      </c>
      <c r="L492" s="774" t="str">
        <f t="shared" si="23"/>
        <v xml:space="preserve"> </v>
      </c>
    </row>
    <row r="493" spans="1:12" x14ac:dyDescent="0.25">
      <c r="A493" s="775"/>
      <c r="B493" s="775"/>
      <c r="C493" s="775"/>
      <c r="D493" s="754"/>
      <c r="E493" s="771" t="str">
        <f t="shared" si="21"/>
        <v xml:space="preserve"> </v>
      </c>
      <c r="F493" s="777"/>
      <c r="G493" s="777"/>
      <c r="H493" s="757"/>
      <c r="I493" s="777"/>
      <c r="J493" s="777"/>
      <c r="K493" s="773" t="str">
        <f t="shared" si="22"/>
        <v xml:space="preserve"> </v>
      </c>
      <c r="L493" s="774" t="str">
        <f t="shared" si="23"/>
        <v xml:space="preserve"> </v>
      </c>
    </row>
    <row r="494" spans="1:12" x14ac:dyDescent="0.25">
      <c r="A494" s="775"/>
      <c r="B494" s="775"/>
      <c r="C494" s="775"/>
      <c r="D494" s="754"/>
      <c r="E494" s="771" t="str">
        <f t="shared" si="21"/>
        <v xml:space="preserve"> </v>
      </c>
      <c r="F494" s="777"/>
      <c r="G494" s="777"/>
      <c r="H494" s="757"/>
      <c r="I494" s="777"/>
      <c r="J494" s="777"/>
      <c r="K494" s="773" t="str">
        <f t="shared" si="22"/>
        <v xml:space="preserve"> </v>
      </c>
      <c r="L494" s="774" t="str">
        <f t="shared" si="23"/>
        <v xml:space="preserve"> </v>
      </c>
    </row>
    <row r="495" spans="1:12" x14ac:dyDescent="0.25">
      <c r="A495" s="775"/>
      <c r="B495" s="775"/>
      <c r="C495" s="775"/>
      <c r="D495" s="754"/>
      <c r="E495" s="771" t="str">
        <f t="shared" si="21"/>
        <v xml:space="preserve"> </v>
      </c>
      <c r="F495" s="777"/>
      <c r="G495" s="777"/>
      <c r="H495" s="757"/>
      <c r="I495" s="777"/>
      <c r="J495" s="777"/>
      <c r="K495" s="773" t="str">
        <f t="shared" si="22"/>
        <v xml:space="preserve"> </v>
      </c>
      <c r="L495" s="774" t="str">
        <f t="shared" si="23"/>
        <v xml:space="preserve"> </v>
      </c>
    </row>
    <row r="496" spans="1:12" x14ac:dyDescent="0.25">
      <c r="A496" s="775"/>
      <c r="B496" s="775"/>
      <c r="C496" s="775"/>
      <c r="D496" s="754"/>
      <c r="E496" s="771" t="str">
        <f t="shared" si="21"/>
        <v xml:space="preserve"> </v>
      </c>
      <c r="F496" s="777"/>
      <c r="G496" s="777"/>
      <c r="H496" s="757"/>
      <c r="I496" s="777"/>
      <c r="J496" s="777"/>
      <c r="K496" s="773" t="str">
        <f t="shared" si="22"/>
        <v xml:space="preserve"> </v>
      </c>
      <c r="L496" s="774" t="str">
        <f t="shared" si="23"/>
        <v xml:space="preserve"> </v>
      </c>
    </row>
    <row r="497" spans="1:12" x14ac:dyDescent="0.25">
      <c r="A497" s="775"/>
      <c r="B497" s="775"/>
      <c r="C497" s="775"/>
      <c r="D497" s="754"/>
      <c r="E497" s="771" t="str">
        <f t="shared" si="21"/>
        <v xml:space="preserve"> </v>
      </c>
      <c r="F497" s="777"/>
      <c r="G497" s="777"/>
      <c r="H497" s="757"/>
      <c r="I497" s="777"/>
      <c r="J497" s="777"/>
      <c r="K497" s="773" t="str">
        <f t="shared" si="22"/>
        <v xml:space="preserve"> </v>
      </c>
      <c r="L497" s="774" t="str">
        <f t="shared" si="23"/>
        <v xml:space="preserve"> </v>
      </c>
    </row>
    <row r="498" spans="1:12" x14ac:dyDescent="0.25">
      <c r="A498" s="775"/>
      <c r="B498" s="775"/>
      <c r="C498" s="775"/>
      <c r="D498" s="754"/>
      <c r="E498" s="771" t="str">
        <f t="shared" si="21"/>
        <v xml:space="preserve"> </v>
      </c>
      <c r="F498" s="777"/>
      <c r="G498" s="777"/>
      <c r="H498" s="757"/>
      <c r="I498" s="777"/>
      <c r="J498" s="777"/>
      <c r="K498" s="773" t="str">
        <f t="shared" si="22"/>
        <v xml:space="preserve"> </v>
      </c>
      <c r="L498" s="774" t="str">
        <f t="shared" si="23"/>
        <v xml:space="preserve"> </v>
      </c>
    </row>
    <row r="499" spans="1:12" x14ac:dyDescent="0.25">
      <c r="A499" s="775"/>
      <c r="B499" s="775"/>
      <c r="C499" s="775"/>
      <c r="D499" s="754"/>
      <c r="E499" s="771" t="str">
        <f t="shared" si="21"/>
        <v xml:space="preserve"> </v>
      </c>
      <c r="F499" s="777"/>
      <c r="G499" s="777"/>
      <c r="H499" s="757"/>
      <c r="I499" s="777"/>
      <c r="J499" s="777"/>
      <c r="K499" s="773" t="str">
        <f t="shared" si="22"/>
        <v xml:space="preserve"> </v>
      </c>
      <c r="L499" s="774" t="str">
        <f t="shared" si="23"/>
        <v xml:space="preserve"> </v>
      </c>
    </row>
    <row r="500" spans="1:12" x14ac:dyDescent="0.25">
      <c r="A500" s="775"/>
      <c r="B500" s="775"/>
      <c r="C500" s="775"/>
      <c r="D500" s="754"/>
      <c r="E500" s="771" t="str">
        <f t="shared" si="21"/>
        <v xml:space="preserve"> </v>
      </c>
      <c r="F500" s="777"/>
      <c r="G500" s="777"/>
      <c r="H500" s="757"/>
      <c r="I500" s="777"/>
      <c r="J500" s="777"/>
      <c r="K500" s="773" t="str">
        <f t="shared" si="22"/>
        <v xml:space="preserve"> </v>
      </c>
      <c r="L500" s="774" t="str">
        <f t="shared" si="23"/>
        <v xml:space="preserve"> </v>
      </c>
    </row>
    <row r="501" spans="1:12" x14ac:dyDescent="0.25">
      <c r="A501" s="775"/>
      <c r="B501" s="775"/>
      <c r="C501" s="775"/>
      <c r="D501" s="754"/>
      <c r="E501" s="771" t="str">
        <f t="shared" si="21"/>
        <v xml:space="preserve"> </v>
      </c>
      <c r="F501" s="777"/>
      <c r="G501" s="777"/>
      <c r="H501" s="757"/>
      <c r="I501" s="777"/>
      <c r="J501" s="777"/>
      <c r="K501" s="773" t="str">
        <f t="shared" si="22"/>
        <v xml:space="preserve"> </v>
      </c>
      <c r="L501" s="774" t="str">
        <f t="shared" si="23"/>
        <v xml:space="preserve"> </v>
      </c>
    </row>
    <row r="502" spans="1:12" x14ac:dyDescent="0.25">
      <c r="A502" s="775"/>
      <c r="B502" s="775"/>
      <c r="C502" s="775"/>
      <c r="D502" s="754"/>
      <c r="E502" s="771" t="str">
        <f t="shared" si="21"/>
        <v xml:space="preserve"> </v>
      </c>
      <c r="F502" s="777"/>
      <c r="G502" s="777"/>
      <c r="H502" s="757"/>
      <c r="I502" s="777"/>
      <c r="J502" s="777"/>
      <c r="K502" s="773" t="str">
        <f t="shared" si="22"/>
        <v xml:space="preserve"> </v>
      </c>
      <c r="L502" s="774" t="str">
        <f t="shared" si="23"/>
        <v xml:space="preserve"> </v>
      </c>
    </row>
    <row r="503" spans="1:12" x14ac:dyDescent="0.25">
      <c r="A503" s="775"/>
      <c r="B503" s="775"/>
      <c r="C503" s="775"/>
      <c r="D503" s="754"/>
      <c r="E503" s="771" t="str">
        <f t="shared" si="21"/>
        <v xml:space="preserve"> </v>
      </c>
      <c r="F503" s="777"/>
      <c r="G503" s="777"/>
      <c r="H503" s="757"/>
      <c r="I503" s="777"/>
      <c r="J503" s="777"/>
      <c r="K503" s="773" t="str">
        <f t="shared" si="22"/>
        <v xml:space="preserve"> </v>
      </c>
      <c r="L503" s="774" t="str">
        <f t="shared" si="23"/>
        <v xml:space="preserve"> </v>
      </c>
    </row>
    <row r="504" spans="1:12" x14ac:dyDescent="0.25">
      <c r="A504" s="775"/>
      <c r="B504" s="775"/>
      <c r="C504" s="775"/>
      <c r="D504" s="754"/>
      <c r="E504" s="771" t="str">
        <f t="shared" si="21"/>
        <v xml:space="preserve"> </v>
      </c>
      <c r="F504" s="777"/>
      <c r="G504" s="777"/>
      <c r="H504" s="757"/>
      <c r="I504" s="777"/>
      <c r="J504" s="777"/>
      <c r="K504" s="773" t="str">
        <f t="shared" si="22"/>
        <v xml:space="preserve"> </v>
      </c>
      <c r="L504" s="774" t="str">
        <f t="shared" si="23"/>
        <v xml:space="preserve"> </v>
      </c>
    </row>
    <row r="505" spans="1:12" x14ac:dyDescent="0.25">
      <c r="A505" s="775"/>
      <c r="B505" s="775"/>
      <c r="C505" s="775"/>
      <c r="D505" s="754"/>
      <c r="E505" s="771" t="str">
        <f t="shared" si="21"/>
        <v xml:space="preserve"> </v>
      </c>
      <c r="F505" s="777"/>
      <c r="G505" s="777"/>
      <c r="H505" s="757"/>
      <c r="I505" s="777"/>
      <c r="J505" s="777"/>
      <c r="K505" s="773" t="str">
        <f t="shared" si="22"/>
        <v xml:space="preserve"> </v>
      </c>
      <c r="L505" s="774" t="str">
        <f t="shared" si="23"/>
        <v xml:space="preserve"> </v>
      </c>
    </row>
    <row r="506" spans="1:12" x14ac:dyDescent="0.25">
      <c r="A506" s="775"/>
      <c r="B506" s="775"/>
      <c r="C506" s="775"/>
      <c r="D506" s="754"/>
      <c r="E506" s="771" t="str">
        <f t="shared" si="21"/>
        <v xml:space="preserve"> </v>
      </c>
      <c r="F506" s="777"/>
      <c r="G506" s="777"/>
      <c r="H506" s="757"/>
      <c r="I506" s="777"/>
      <c r="J506" s="777"/>
      <c r="K506" s="773" t="str">
        <f t="shared" si="22"/>
        <v xml:space="preserve"> </v>
      </c>
      <c r="L506" s="774" t="str">
        <f t="shared" si="23"/>
        <v xml:space="preserve"> </v>
      </c>
    </row>
    <row r="507" spans="1:12" x14ac:dyDescent="0.25">
      <c r="A507" s="775"/>
      <c r="B507" s="775"/>
      <c r="C507" s="775"/>
      <c r="D507" s="754"/>
      <c r="E507" s="771" t="str">
        <f t="shared" si="21"/>
        <v xml:space="preserve"> </v>
      </c>
      <c r="F507" s="777"/>
      <c r="G507" s="777"/>
      <c r="H507" s="757"/>
      <c r="I507" s="777"/>
      <c r="J507" s="777"/>
      <c r="K507" s="773" t="str">
        <f t="shared" si="22"/>
        <v xml:space="preserve"> </v>
      </c>
      <c r="L507" s="774" t="str">
        <f t="shared" si="23"/>
        <v xml:space="preserve"> </v>
      </c>
    </row>
    <row r="508" spans="1:12" x14ac:dyDescent="0.25">
      <c r="A508" s="775"/>
      <c r="B508" s="775"/>
      <c r="C508" s="775"/>
      <c r="D508" s="754"/>
      <c r="E508" s="771" t="str">
        <f t="shared" si="21"/>
        <v xml:space="preserve"> </v>
      </c>
      <c r="F508" s="777"/>
      <c r="G508" s="777"/>
      <c r="H508" s="757"/>
      <c r="I508" s="777"/>
      <c r="J508" s="777"/>
      <c r="K508" s="773" t="str">
        <f t="shared" si="22"/>
        <v xml:space="preserve"> </v>
      </c>
      <c r="L508" s="774" t="str">
        <f t="shared" si="23"/>
        <v xml:space="preserve"> </v>
      </c>
    </row>
    <row r="509" spans="1:12" x14ac:dyDescent="0.25">
      <c r="A509" s="775"/>
      <c r="B509" s="775"/>
      <c r="C509" s="775"/>
      <c r="D509" s="754"/>
      <c r="E509" s="771" t="str">
        <f t="shared" si="21"/>
        <v xml:space="preserve"> </v>
      </c>
      <c r="F509" s="777"/>
      <c r="G509" s="777"/>
      <c r="H509" s="757"/>
      <c r="I509" s="777"/>
      <c r="J509" s="777"/>
      <c r="K509" s="773" t="str">
        <f t="shared" si="22"/>
        <v xml:space="preserve"> </v>
      </c>
      <c r="L509" s="774" t="str">
        <f t="shared" si="23"/>
        <v xml:space="preserve"> </v>
      </c>
    </row>
    <row r="510" spans="1:12" x14ac:dyDescent="0.25">
      <c r="A510" s="775"/>
      <c r="B510" s="775"/>
      <c r="C510" s="775"/>
      <c r="D510" s="754"/>
      <c r="E510" s="771" t="str">
        <f t="shared" si="21"/>
        <v xml:space="preserve"> </v>
      </c>
      <c r="F510" s="777"/>
      <c r="G510" s="777"/>
      <c r="H510" s="757"/>
      <c r="I510" s="777"/>
      <c r="J510" s="777"/>
      <c r="K510" s="773" t="str">
        <f t="shared" si="22"/>
        <v xml:space="preserve"> </v>
      </c>
      <c r="L510" s="774" t="str">
        <f t="shared" si="23"/>
        <v xml:space="preserve"> </v>
      </c>
    </row>
    <row r="511" spans="1:12" x14ac:dyDescent="0.25">
      <c r="A511" s="775"/>
      <c r="B511" s="775"/>
      <c r="C511" s="775"/>
      <c r="D511" s="754"/>
      <c r="E511" s="771" t="str">
        <f t="shared" si="21"/>
        <v xml:space="preserve"> </v>
      </c>
      <c r="F511" s="777"/>
      <c r="G511" s="777"/>
      <c r="H511" s="757"/>
      <c r="I511" s="777"/>
      <c r="J511" s="777"/>
      <c r="K511" s="773" t="str">
        <f t="shared" si="22"/>
        <v xml:space="preserve"> </v>
      </c>
      <c r="L511" s="774" t="str">
        <f t="shared" si="23"/>
        <v xml:space="preserve"> </v>
      </c>
    </row>
    <row r="512" spans="1:12" x14ac:dyDescent="0.25">
      <c r="A512" s="775"/>
      <c r="B512" s="775"/>
      <c r="C512" s="775"/>
      <c r="D512" s="754"/>
      <c r="E512" s="771" t="str">
        <f t="shared" si="21"/>
        <v xml:space="preserve"> </v>
      </c>
      <c r="F512" s="777"/>
      <c r="G512" s="777"/>
      <c r="H512" s="757"/>
      <c r="I512" s="777"/>
      <c r="J512" s="777"/>
      <c r="K512" s="773" t="str">
        <f t="shared" si="22"/>
        <v xml:space="preserve"> </v>
      </c>
      <c r="L512" s="774" t="str">
        <f t="shared" si="23"/>
        <v xml:space="preserve"> </v>
      </c>
    </row>
    <row r="513" spans="1:12" x14ac:dyDescent="0.25">
      <c r="A513" s="775"/>
      <c r="B513" s="775"/>
      <c r="C513" s="775"/>
      <c r="D513" s="754"/>
      <c r="E513" s="771" t="str">
        <f t="shared" si="21"/>
        <v xml:space="preserve"> </v>
      </c>
      <c r="F513" s="777"/>
      <c r="G513" s="777"/>
      <c r="H513" s="757"/>
      <c r="I513" s="777"/>
      <c r="J513" s="777"/>
      <c r="K513" s="773" t="str">
        <f t="shared" si="22"/>
        <v xml:space="preserve"> </v>
      </c>
      <c r="L513" s="774" t="str">
        <f t="shared" si="23"/>
        <v xml:space="preserve"> </v>
      </c>
    </row>
    <row r="514" spans="1:12" x14ac:dyDescent="0.25">
      <c r="A514" s="775"/>
      <c r="B514" s="775"/>
      <c r="C514" s="775"/>
      <c r="D514" s="754"/>
      <c r="E514" s="771" t="str">
        <f t="shared" si="21"/>
        <v xml:space="preserve"> </v>
      </c>
      <c r="F514" s="777"/>
      <c r="G514" s="777"/>
      <c r="H514" s="757"/>
      <c r="I514" s="777"/>
      <c r="J514" s="777"/>
      <c r="K514" s="773" t="str">
        <f t="shared" si="22"/>
        <v xml:space="preserve"> </v>
      </c>
      <c r="L514" s="774" t="str">
        <f t="shared" si="23"/>
        <v xml:space="preserve"> </v>
      </c>
    </row>
    <row r="515" spans="1:12" x14ac:dyDescent="0.25">
      <c r="A515" s="775"/>
      <c r="B515" s="775"/>
      <c r="C515" s="775"/>
      <c r="D515" s="754"/>
      <c r="E515" s="771" t="str">
        <f t="shared" si="21"/>
        <v xml:space="preserve"> </v>
      </c>
      <c r="F515" s="777"/>
      <c r="G515" s="777"/>
      <c r="H515" s="757"/>
      <c r="I515" s="777"/>
      <c r="J515" s="777"/>
      <c r="K515" s="773" t="str">
        <f t="shared" si="22"/>
        <v xml:space="preserve"> </v>
      </c>
      <c r="L515" s="774" t="str">
        <f t="shared" si="23"/>
        <v xml:space="preserve"> </v>
      </c>
    </row>
    <row r="516" spans="1:12" x14ac:dyDescent="0.25">
      <c r="A516" s="775"/>
      <c r="B516" s="775"/>
      <c r="C516" s="775"/>
      <c r="D516" s="754"/>
      <c r="E516" s="771" t="str">
        <f t="shared" si="21"/>
        <v xml:space="preserve"> </v>
      </c>
      <c r="F516" s="777"/>
      <c r="G516" s="777"/>
      <c r="H516" s="757"/>
      <c r="I516" s="777"/>
      <c r="J516" s="777"/>
      <c r="K516" s="773" t="str">
        <f t="shared" si="22"/>
        <v xml:space="preserve"> </v>
      </c>
      <c r="L516" s="774" t="str">
        <f t="shared" si="23"/>
        <v xml:space="preserve"> </v>
      </c>
    </row>
    <row r="517" spans="1:12" x14ac:dyDescent="0.25">
      <c r="A517" s="775"/>
      <c r="B517" s="775"/>
      <c r="C517" s="775"/>
      <c r="D517" s="754"/>
      <c r="E517" s="771" t="str">
        <f t="shared" si="21"/>
        <v xml:space="preserve"> </v>
      </c>
      <c r="F517" s="777"/>
      <c r="G517" s="777"/>
      <c r="H517" s="757"/>
      <c r="I517" s="777"/>
      <c r="J517" s="777"/>
      <c r="K517" s="773" t="str">
        <f t="shared" si="22"/>
        <v xml:space="preserve"> </v>
      </c>
      <c r="L517" s="774" t="str">
        <f t="shared" si="23"/>
        <v xml:space="preserve"> </v>
      </c>
    </row>
    <row r="518" spans="1:12" x14ac:dyDescent="0.25">
      <c r="A518" s="775"/>
      <c r="B518" s="775"/>
      <c r="C518" s="775"/>
      <c r="D518" s="754"/>
      <c r="E518" s="771" t="str">
        <f t="shared" ref="E518:E560" si="24">IFERROR(F518/H518," ")</f>
        <v xml:space="preserve"> </v>
      </c>
      <c r="F518" s="777"/>
      <c r="G518" s="777"/>
      <c r="H518" s="757"/>
      <c r="I518" s="777"/>
      <c r="J518" s="777"/>
      <c r="K518" s="773" t="str">
        <f t="shared" ref="K518:K560" si="25">IF((I518*0.187*10^-3+J518*0.86*10^-3)&gt;0,I518*0.187*10^-3+J518*0.86*10^-3," ")</f>
        <v xml:space="preserve"> </v>
      </c>
      <c r="L518" s="774" t="str">
        <f t="shared" ref="L518:L560" si="26">IFERROR(K518*10^6/F518," ")</f>
        <v xml:space="preserve"> </v>
      </c>
    </row>
    <row r="519" spans="1:12" x14ac:dyDescent="0.25">
      <c r="A519" s="775"/>
      <c r="B519" s="775"/>
      <c r="C519" s="775"/>
      <c r="D519" s="754"/>
      <c r="E519" s="771" t="str">
        <f t="shared" si="24"/>
        <v xml:space="preserve"> </v>
      </c>
      <c r="F519" s="777"/>
      <c r="G519" s="777"/>
      <c r="H519" s="757"/>
      <c r="I519" s="777"/>
      <c r="J519" s="777"/>
      <c r="K519" s="773" t="str">
        <f t="shared" si="25"/>
        <v xml:space="preserve"> </v>
      </c>
      <c r="L519" s="774" t="str">
        <f t="shared" si="26"/>
        <v xml:space="preserve"> </v>
      </c>
    </row>
    <row r="520" spans="1:12" x14ac:dyDescent="0.25">
      <c r="A520" s="775"/>
      <c r="B520" s="775"/>
      <c r="C520" s="775"/>
      <c r="D520" s="754"/>
      <c r="E520" s="771" t="str">
        <f t="shared" si="24"/>
        <v xml:space="preserve"> </v>
      </c>
      <c r="F520" s="777"/>
      <c r="G520" s="777"/>
      <c r="H520" s="757"/>
      <c r="I520" s="777"/>
      <c r="J520" s="777"/>
      <c r="K520" s="773" t="str">
        <f t="shared" si="25"/>
        <v xml:space="preserve"> </v>
      </c>
      <c r="L520" s="774" t="str">
        <f t="shared" si="26"/>
        <v xml:space="preserve"> </v>
      </c>
    </row>
    <row r="521" spans="1:12" x14ac:dyDescent="0.25">
      <c r="A521" s="775"/>
      <c r="B521" s="775"/>
      <c r="C521" s="775"/>
      <c r="D521" s="754"/>
      <c r="E521" s="771" t="str">
        <f t="shared" si="24"/>
        <v xml:space="preserve"> </v>
      </c>
      <c r="F521" s="777"/>
      <c r="G521" s="777"/>
      <c r="H521" s="757"/>
      <c r="I521" s="777"/>
      <c r="J521" s="777"/>
      <c r="K521" s="773" t="str">
        <f t="shared" si="25"/>
        <v xml:space="preserve"> </v>
      </c>
      <c r="L521" s="774" t="str">
        <f t="shared" si="26"/>
        <v xml:space="preserve"> </v>
      </c>
    </row>
    <row r="522" spans="1:12" x14ac:dyDescent="0.25">
      <c r="A522" s="775"/>
      <c r="B522" s="775"/>
      <c r="C522" s="775"/>
      <c r="D522" s="754"/>
      <c r="E522" s="771" t="str">
        <f t="shared" si="24"/>
        <v xml:space="preserve"> </v>
      </c>
      <c r="F522" s="777"/>
      <c r="G522" s="777"/>
      <c r="H522" s="757"/>
      <c r="I522" s="777"/>
      <c r="J522" s="777"/>
      <c r="K522" s="773" t="str">
        <f t="shared" si="25"/>
        <v xml:space="preserve"> </v>
      </c>
      <c r="L522" s="774" t="str">
        <f t="shared" si="26"/>
        <v xml:space="preserve"> </v>
      </c>
    </row>
    <row r="523" spans="1:12" x14ac:dyDescent="0.25">
      <c r="A523" s="775"/>
      <c r="B523" s="775"/>
      <c r="C523" s="775"/>
      <c r="D523" s="754"/>
      <c r="E523" s="771" t="str">
        <f t="shared" si="24"/>
        <v xml:space="preserve"> </v>
      </c>
      <c r="F523" s="777"/>
      <c r="G523" s="777"/>
      <c r="H523" s="757"/>
      <c r="I523" s="777"/>
      <c r="J523" s="777"/>
      <c r="K523" s="773" t="str">
        <f t="shared" si="25"/>
        <v xml:space="preserve"> </v>
      </c>
      <c r="L523" s="774" t="str">
        <f t="shared" si="26"/>
        <v xml:space="preserve"> </v>
      </c>
    </row>
    <row r="524" spans="1:12" x14ac:dyDescent="0.25">
      <c r="A524" s="775"/>
      <c r="B524" s="775"/>
      <c r="C524" s="775"/>
      <c r="D524" s="754"/>
      <c r="E524" s="771" t="str">
        <f t="shared" si="24"/>
        <v xml:space="preserve"> </v>
      </c>
      <c r="F524" s="777"/>
      <c r="G524" s="777"/>
      <c r="H524" s="757"/>
      <c r="I524" s="777"/>
      <c r="J524" s="777"/>
      <c r="K524" s="773" t="str">
        <f t="shared" si="25"/>
        <v xml:space="preserve"> </v>
      </c>
      <c r="L524" s="774" t="str">
        <f t="shared" si="26"/>
        <v xml:space="preserve"> </v>
      </c>
    </row>
    <row r="525" spans="1:12" x14ac:dyDescent="0.25">
      <c r="A525" s="775"/>
      <c r="B525" s="775"/>
      <c r="C525" s="775"/>
      <c r="D525" s="754"/>
      <c r="E525" s="771" t="str">
        <f t="shared" si="24"/>
        <v xml:space="preserve"> </v>
      </c>
      <c r="F525" s="777"/>
      <c r="G525" s="777"/>
      <c r="H525" s="757"/>
      <c r="I525" s="777"/>
      <c r="J525" s="777"/>
      <c r="K525" s="773" t="str">
        <f t="shared" si="25"/>
        <v xml:space="preserve"> </v>
      </c>
      <c r="L525" s="774" t="str">
        <f t="shared" si="26"/>
        <v xml:space="preserve"> </v>
      </c>
    </row>
    <row r="526" spans="1:12" x14ac:dyDescent="0.25">
      <c r="A526" s="775"/>
      <c r="B526" s="775"/>
      <c r="C526" s="775"/>
      <c r="D526" s="754"/>
      <c r="E526" s="771" t="str">
        <f t="shared" si="24"/>
        <v xml:space="preserve"> </v>
      </c>
      <c r="F526" s="777"/>
      <c r="G526" s="777"/>
      <c r="H526" s="757"/>
      <c r="I526" s="777"/>
      <c r="J526" s="777"/>
      <c r="K526" s="773" t="str">
        <f t="shared" si="25"/>
        <v xml:space="preserve"> </v>
      </c>
      <c r="L526" s="774" t="str">
        <f t="shared" si="26"/>
        <v xml:space="preserve"> </v>
      </c>
    </row>
    <row r="527" spans="1:12" x14ac:dyDescent="0.25">
      <c r="A527" s="775"/>
      <c r="B527" s="775"/>
      <c r="C527" s="775"/>
      <c r="D527" s="754"/>
      <c r="E527" s="771" t="str">
        <f t="shared" si="24"/>
        <v xml:space="preserve"> </v>
      </c>
      <c r="F527" s="777"/>
      <c r="G527" s="777"/>
      <c r="H527" s="757"/>
      <c r="I527" s="777"/>
      <c r="J527" s="777"/>
      <c r="K527" s="773" t="str">
        <f t="shared" si="25"/>
        <v xml:space="preserve"> </v>
      </c>
      <c r="L527" s="774" t="str">
        <f t="shared" si="26"/>
        <v xml:space="preserve"> </v>
      </c>
    </row>
    <row r="528" spans="1:12" x14ac:dyDescent="0.25">
      <c r="A528" s="775"/>
      <c r="B528" s="775"/>
      <c r="C528" s="775"/>
      <c r="D528" s="754"/>
      <c r="E528" s="771" t="str">
        <f t="shared" si="24"/>
        <v xml:space="preserve"> </v>
      </c>
      <c r="F528" s="777"/>
      <c r="G528" s="777"/>
      <c r="H528" s="757"/>
      <c r="I528" s="777"/>
      <c r="J528" s="777"/>
      <c r="K528" s="773" t="str">
        <f t="shared" si="25"/>
        <v xml:space="preserve"> </v>
      </c>
      <c r="L528" s="774" t="str">
        <f t="shared" si="26"/>
        <v xml:space="preserve"> </v>
      </c>
    </row>
    <row r="529" spans="1:12" x14ac:dyDescent="0.25">
      <c r="A529" s="775"/>
      <c r="B529" s="775"/>
      <c r="C529" s="775"/>
      <c r="D529" s="754"/>
      <c r="E529" s="771" t="str">
        <f t="shared" si="24"/>
        <v xml:space="preserve"> </v>
      </c>
      <c r="F529" s="777"/>
      <c r="G529" s="777"/>
      <c r="H529" s="757"/>
      <c r="I529" s="777"/>
      <c r="J529" s="777"/>
      <c r="K529" s="773" t="str">
        <f t="shared" si="25"/>
        <v xml:space="preserve"> </v>
      </c>
      <c r="L529" s="774" t="str">
        <f t="shared" si="26"/>
        <v xml:space="preserve"> </v>
      </c>
    </row>
    <row r="530" spans="1:12" x14ac:dyDescent="0.25">
      <c r="A530" s="775"/>
      <c r="B530" s="775"/>
      <c r="C530" s="775"/>
      <c r="D530" s="754"/>
      <c r="E530" s="771" t="str">
        <f t="shared" si="24"/>
        <v xml:space="preserve"> </v>
      </c>
      <c r="F530" s="777"/>
      <c r="G530" s="777"/>
      <c r="H530" s="757"/>
      <c r="I530" s="777"/>
      <c r="J530" s="777"/>
      <c r="K530" s="773" t="str">
        <f t="shared" si="25"/>
        <v xml:space="preserve"> </v>
      </c>
      <c r="L530" s="774" t="str">
        <f t="shared" si="26"/>
        <v xml:space="preserve"> </v>
      </c>
    </row>
    <row r="531" spans="1:12" x14ac:dyDescent="0.25">
      <c r="A531" s="775"/>
      <c r="B531" s="775"/>
      <c r="C531" s="775"/>
      <c r="D531" s="754"/>
      <c r="E531" s="771" t="str">
        <f t="shared" si="24"/>
        <v xml:space="preserve"> </v>
      </c>
      <c r="F531" s="777"/>
      <c r="G531" s="777"/>
      <c r="H531" s="757"/>
      <c r="I531" s="777"/>
      <c r="J531" s="777"/>
      <c r="K531" s="773" t="str">
        <f t="shared" si="25"/>
        <v xml:space="preserve"> </v>
      </c>
      <c r="L531" s="774" t="str">
        <f t="shared" si="26"/>
        <v xml:space="preserve"> </v>
      </c>
    </row>
    <row r="532" spans="1:12" x14ac:dyDescent="0.25">
      <c r="A532" s="775"/>
      <c r="B532" s="775"/>
      <c r="C532" s="775"/>
      <c r="D532" s="754"/>
      <c r="E532" s="771" t="str">
        <f t="shared" si="24"/>
        <v xml:space="preserve"> </v>
      </c>
      <c r="F532" s="777"/>
      <c r="G532" s="777"/>
      <c r="H532" s="757"/>
      <c r="I532" s="777"/>
      <c r="J532" s="777"/>
      <c r="K532" s="773" t="str">
        <f t="shared" si="25"/>
        <v xml:space="preserve"> </v>
      </c>
      <c r="L532" s="774" t="str">
        <f t="shared" si="26"/>
        <v xml:space="preserve"> </v>
      </c>
    </row>
    <row r="533" spans="1:12" x14ac:dyDescent="0.25">
      <c r="A533" s="775"/>
      <c r="B533" s="775"/>
      <c r="C533" s="775"/>
      <c r="D533" s="754"/>
      <c r="E533" s="771" t="str">
        <f t="shared" si="24"/>
        <v xml:space="preserve"> </v>
      </c>
      <c r="F533" s="777"/>
      <c r="G533" s="777"/>
      <c r="H533" s="757"/>
      <c r="I533" s="777"/>
      <c r="J533" s="777"/>
      <c r="K533" s="773" t="str">
        <f t="shared" si="25"/>
        <v xml:space="preserve"> </v>
      </c>
      <c r="L533" s="774" t="str">
        <f t="shared" si="26"/>
        <v xml:space="preserve"> </v>
      </c>
    </row>
    <row r="534" spans="1:12" x14ac:dyDescent="0.25">
      <c r="A534" s="775"/>
      <c r="B534" s="775"/>
      <c r="C534" s="775"/>
      <c r="D534" s="754"/>
      <c r="E534" s="771" t="str">
        <f t="shared" si="24"/>
        <v xml:space="preserve"> </v>
      </c>
      <c r="F534" s="777"/>
      <c r="G534" s="777"/>
      <c r="H534" s="757"/>
      <c r="I534" s="777"/>
      <c r="J534" s="777"/>
      <c r="K534" s="773" t="str">
        <f t="shared" si="25"/>
        <v xml:space="preserve"> </v>
      </c>
      <c r="L534" s="774" t="str">
        <f t="shared" si="26"/>
        <v xml:space="preserve"> </v>
      </c>
    </row>
    <row r="535" spans="1:12" x14ac:dyDescent="0.25">
      <c r="A535" s="775"/>
      <c r="B535" s="775"/>
      <c r="C535" s="775"/>
      <c r="D535" s="754"/>
      <c r="E535" s="771" t="str">
        <f t="shared" si="24"/>
        <v xml:space="preserve"> </v>
      </c>
      <c r="F535" s="777"/>
      <c r="G535" s="777"/>
      <c r="H535" s="757"/>
      <c r="I535" s="777"/>
      <c r="J535" s="777"/>
      <c r="K535" s="773" t="str">
        <f t="shared" si="25"/>
        <v xml:space="preserve"> </v>
      </c>
      <c r="L535" s="774" t="str">
        <f t="shared" si="26"/>
        <v xml:space="preserve"> </v>
      </c>
    </row>
    <row r="536" spans="1:12" x14ac:dyDescent="0.25">
      <c r="A536" s="775"/>
      <c r="B536" s="775"/>
      <c r="C536" s="775"/>
      <c r="D536" s="754"/>
      <c r="E536" s="771" t="str">
        <f t="shared" si="24"/>
        <v xml:space="preserve"> </v>
      </c>
      <c r="F536" s="777"/>
      <c r="G536" s="777"/>
      <c r="H536" s="757"/>
      <c r="I536" s="777"/>
      <c r="J536" s="777"/>
      <c r="K536" s="773" t="str">
        <f t="shared" si="25"/>
        <v xml:space="preserve"> </v>
      </c>
      <c r="L536" s="774" t="str">
        <f t="shared" si="26"/>
        <v xml:space="preserve"> </v>
      </c>
    </row>
    <row r="537" spans="1:12" x14ac:dyDescent="0.25">
      <c r="A537" s="775"/>
      <c r="B537" s="775"/>
      <c r="C537" s="775"/>
      <c r="D537" s="754"/>
      <c r="E537" s="771" t="str">
        <f t="shared" si="24"/>
        <v xml:space="preserve"> </v>
      </c>
      <c r="F537" s="777"/>
      <c r="G537" s="777"/>
      <c r="H537" s="757"/>
      <c r="I537" s="777"/>
      <c r="J537" s="777"/>
      <c r="K537" s="773" t="str">
        <f t="shared" si="25"/>
        <v xml:space="preserve"> </v>
      </c>
      <c r="L537" s="774" t="str">
        <f t="shared" si="26"/>
        <v xml:space="preserve"> </v>
      </c>
    </row>
    <row r="538" spans="1:12" x14ac:dyDescent="0.25">
      <c r="A538" s="775"/>
      <c r="B538" s="775"/>
      <c r="C538" s="775"/>
      <c r="D538" s="754"/>
      <c r="E538" s="771" t="str">
        <f t="shared" si="24"/>
        <v xml:space="preserve"> </v>
      </c>
      <c r="F538" s="777"/>
      <c r="G538" s="777"/>
      <c r="H538" s="757"/>
      <c r="I538" s="777"/>
      <c r="J538" s="777"/>
      <c r="K538" s="773" t="str">
        <f t="shared" si="25"/>
        <v xml:space="preserve"> </v>
      </c>
      <c r="L538" s="774" t="str">
        <f t="shared" si="26"/>
        <v xml:space="preserve"> </v>
      </c>
    </row>
    <row r="539" spans="1:12" x14ac:dyDescent="0.25">
      <c r="A539" s="775"/>
      <c r="B539" s="775"/>
      <c r="C539" s="775"/>
      <c r="D539" s="754"/>
      <c r="E539" s="771" t="str">
        <f t="shared" si="24"/>
        <v xml:space="preserve"> </v>
      </c>
      <c r="F539" s="777"/>
      <c r="G539" s="777"/>
      <c r="H539" s="757"/>
      <c r="I539" s="777"/>
      <c r="J539" s="777"/>
      <c r="K539" s="773" t="str">
        <f t="shared" si="25"/>
        <v xml:space="preserve"> </v>
      </c>
      <c r="L539" s="774" t="str">
        <f t="shared" si="26"/>
        <v xml:space="preserve"> </v>
      </c>
    </row>
    <row r="540" spans="1:12" x14ac:dyDescent="0.25">
      <c r="A540" s="775"/>
      <c r="B540" s="775"/>
      <c r="C540" s="775"/>
      <c r="D540" s="754"/>
      <c r="E540" s="771" t="str">
        <f t="shared" si="24"/>
        <v xml:space="preserve"> </v>
      </c>
      <c r="F540" s="777"/>
      <c r="G540" s="777"/>
      <c r="H540" s="757"/>
      <c r="I540" s="777"/>
      <c r="J540" s="777"/>
      <c r="K540" s="773" t="str">
        <f t="shared" si="25"/>
        <v xml:space="preserve"> </v>
      </c>
      <c r="L540" s="774" t="str">
        <f t="shared" si="26"/>
        <v xml:space="preserve"> </v>
      </c>
    </row>
    <row r="541" spans="1:12" x14ac:dyDescent="0.25">
      <c r="A541" s="775"/>
      <c r="B541" s="775"/>
      <c r="C541" s="775"/>
      <c r="D541" s="754"/>
      <c r="E541" s="771" t="str">
        <f t="shared" si="24"/>
        <v xml:space="preserve"> </v>
      </c>
      <c r="F541" s="777"/>
      <c r="G541" s="777"/>
      <c r="H541" s="757"/>
      <c r="I541" s="777"/>
      <c r="J541" s="777"/>
      <c r="K541" s="773" t="str">
        <f t="shared" si="25"/>
        <v xml:space="preserve"> </v>
      </c>
      <c r="L541" s="774" t="str">
        <f t="shared" si="26"/>
        <v xml:space="preserve"> </v>
      </c>
    </row>
    <row r="542" spans="1:12" x14ac:dyDescent="0.25">
      <c r="A542" s="775"/>
      <c r="B542" s="775"/>
      <c r="C542" s="775"/>
      <c r="D542" s="754"/>
      <c r="E542" s="771" t="str">
        <f t="shared" si="24"/>
        <v xml:space="preserve"> </v>
      </c>
      <c r="F542" s="777"/>
      <c r="G542" s="777"/>
      <c r="H542" s="757"/>
      <c r="I542" s="777"/>
      <c r="J542" s="777"/>
      <c r="K542" s="773" t="str">
        <f t="shared" si="25"/>
        <v xml:space="preserve"> </v>
      </c>
      <c r="L542" s="774" t="str">
        <f t="shared" si="26"/>
        <v xml:space="preserve"> </v>
      </c>
    </row>
    <row r="543" spans="1:12" x14ac:dyDescent="0.25">
      <c r="A543" s="775"/>
      <c r="B543" s="775"/>
      <c r="C543" s="775"/>
      <c r="D543" s="754"/>
      <c r="E543" s="771" t="str">
        <f t="shared" si="24"/>
        <v xml:space="preserve"> </v>
      </c>
      <c r="F543" s="777"/>
      <c r="G543" s="777"/>
      <c r="H543" s="757"/>
      <c r="I543" s="777"/>
      <c r="J543" s="777"/>
      <c r="K543" s="773" t="str">
        <f t="shared" si="25"/>
        <v xml:space="preserve"> </v>
      </c>
      <c r="L543" s="774" t="str">
        <f t="shared" si="26"/>
        <v xml:space="preserve"> </v>
      </c>
    </row>
    <row r="544" spans="1:12" x14ac:dyDescent="0.25">
      <c r="A544" s="775"/>
      <c r="B544" s="775"/>
      <c r="C544" s="775"/>
      <c r="D544" s="754"/>
      <c r="E544" s="771" t="str">
        <f t="shared" si="24"/>
        <v xml:space="preserve"> </v>
      </c>
      <c r="F544" s="777"/>
      <c r="G544" s="777"/>
      <c r="H544" s="757"/>
      <c r="I544" s="777"/>
      <c r="J544" s="777"/>
      <c r="K544" s="773" t="str">
        <f t="shared" si="25"/>
        <v xml:space="preserve"> </v>
      </c>
      <c r="L544" s="774" t="str">
        <f t="shared" si="26"/>
        <v xml:space="preserve"> </v>
      </c>
    </row>
    <row r="545" spans="1:12" x14ac:dyDescent="0.25">
      <c r="A545" s="775"/>
      <c r="B545" s="775"/>
      <c r="C545" s="775"/>
      <c r="D545" s="754"/>
      <c r="E545" s="771" t="str">
        <f t="shared" si="24"/>
        <v xml:space="preserve"> </v>
      </c>
      <c r="F545" s="777"/>
      <c r="G545" s="777"/>
      <c r="H545" s="757"/>
      <c r="I545" s="777"/>
      <c r="J545" s="777"/>
      <c r="K545" s="773" t="str">
        <f t="shared" si="25"/>
        <v xml:space="preserve"> </v>
      </c>
      <c r="L545" s="774" t="str">
        <f t="shared" si="26"/>
        <v xml:space="preserve"> </v>
      </c>
    </row>
    <row r="546" spans="1:12" x14ac:dyDescent="0.25">
      <c r="A546" s="775"/>
      <c r="B546" s="775"/>
      <c r="C546" s="775"/>
      <c r="D546" s="754"/>
      <c r="E546" s="771" t="str">
        <f t="shared" si="24"/>
        <v xml:space="preserve"> </v>
      </c>
      <c r="F546" s="777"/>
      <c r="G546" s="777"/>
      <c r="H546" s="757"/>
      <c r="I546" s="777"/>
      <c r="J546" s="777"/>
      <c r="K546" s="773" t="str">
        <f t="shared" si="25"/>
        <v xml:space="preserve"> </v>
      </c>
      <c r="L546" s="774" t="str">
        <f t="shared" si="26"/>
        <v xml:space="preserve"> </v>
      </c>
    </row>
    <row r="547" spans="1:12" x14ac:dyDescent="0.25">
      <c r="A547" s="775"/>
      <c r="B547" s="775"/>
      <c r="C547" s="775"/>
      <c r="D547" s="754"/>
      <c r="E547" s="771" t="str">
        <f t="shared" si="24"/>
        <v xml:space="preserve"> </v>
      </c>
      <c r="F547" s="777"/>
      <c r="G547" s="777"/>
      <c r="H547" s="757"/>
      <c r="I547" s="777"/>
      <c r="J547" s="777"/>
      <c r="K547" s="773" t="str">
        <f t="shared" si="25"/>
        <v xml:space="preserve"> </v>
      </c>
      <c r="L547" s="774" t="str">
        <f t="shared" si="26"/>
        <v xml:space="preserve"> </v>
      </c>
    </row>
    <row r="548" spans="1:12" x14ac:dyDescent="0.25">
      <c r="A548" s="775"/>
      <c r="B548" s="775"/>
      <c r="C548" s="775"/>
      <c r="D548" s="754"/>
      <c r="E548" s="771" t="str">
        <f t="shared" si="24"/>
        <v xml:space="preserve"> </v>
      </c>
      <c r="F548" s="777"/>
      <c r="G548" s="777"/>
      <c r="H548" s="757"/>
      <c r="I548" s="777"/>
      <c r="J548" s="777"/>
      <c r="K548" s="773" t="str">
        <f t="shared" si="25"/>
        <v xml:space="preserve"> </v>
      </c>
      <c r="L548" s="774" t="str">
        <f t="shared" si="26"/>
        <v xml:space="preserve"> </v>
      </c>
    </row>
    <row r="549" spans="1:12" x14ac:dyDescent="0.25">
      <c r="A549" s="775"/>
      <c r="B549" s="775"/>
      <c r="C549" s="775"/>
      <c r="D549" s="754"/>
      <c r="E549" s="771" t="str">
        <f t="shared" si="24"/>
        <v xml:space="preserve"> </v>
      </c>
      <c r="F549" s="777"/>
      <c r="G549" s="777"/>
      <c r="H549" s="757"/>
      <c r="I549" s="777"/>
      <c r="J549" s="777"/>
      <c r="K549" s="773" t="str">
        <f t="shared" si="25"/>
        <v xml:space="preserve"> </v>
      </c>
      <c r="L549" s="774" t="str">
        <f t="shared" si="26"/>
        <v xml:space="preserve"> </v>
      </c>
    </row>
    <row r="550" spans="1:12" x14ac:dyDescent="0.25">
      <c r="A550" s="775"/>
      <c r="B550" s="775"/>
      <c r="C550" s="775"/>
      <c r="D550" s="754"/>
      <c r="E550" s="771" t="str">
        <f t="shared" si="24"/>
        <v xml:space="preserve"> </v>
      </c>
      <c r="F550" s="777"/>
      <c r="G550" s="777"/>
      <c r="H550" s="757"/>
      <c r="I550" s="777"/>
      <c r="J550" s="777"/>
      <c r="K550" s="773" t="str">
        <f t="shared" si="25"/>
        <v xml:space="preserve"> </v>
      </c>
      <c r="L550" s="774" t="str">
        <f t="shared" si="26"/>
        <v xml:space="preserve"> </v>
      </c>
    </row>
    <row r="551" spans="1:12" x14ac:dyDescent="0.25">
      <c r="A551" s="775"/>
      <c r="B551" s="775"/>
      <c r="C551" s="775"/>
      <c r="D551" s="754"/>
      <c r="E551" s="771" t="str">
        <f t="shared" si="24"/>
        <v xml:space="preserve"> </v>
      </c>
      <c r="F551" s="777"/>
      <c r="G551" s="777"/>
      <c r="H551" s="757"/>
      <c r="I551" s="777"/>
      <c r="J551" s="777"/>
      <c r="K551" s="773" t="str">
        <f t="shared" si="25"/>
        <v xml:space="preserve"> </v>
      </c>
      <c r="L551" s="774" t="str">
        <f t="shared" si="26"/>
        <v xml:space="preserve"> </v>
      </c>
    </row>
    <row r="552" spans="1:12" x14ac:dyDescent="0.25">
      <c r="A552" s="775"/>
      <c r="B552" s="775"/>
      <c r="C552" s="775"/>
      <c r="D552" s="754"/>
      <c r="E552" s="771" t="str">
        <f t="shared" si="24"/>
        <v xml:space="preserve"> </v>
      </c>
      <c r="F552" s="777"/>
      <c r="G552" s="777"/>
      <c r="H552" s="757"/>
      <c r="I552" s="777"/>
      <c r="J552" s="777"/>
      <c r="K552" s="773" t="str">
        <f t="shared" si="25"/>
        <v xml:space="preserve"> </v>
      </c>
      <c r="L552" s="774" t="str">
        <f t="shared" si="26"/>
        <v xml:space="preserve"> </v>
      </c>
    </row>
    <row r="553" spans="1:12" x14ac:dyDescent="0.25">
      <c r="A553" s="775"/>
      <c r="B553" s="775"/>
      <c r="C553" s="775"/>
      <c r="D553" s="754"/>
      <c r="E553" s="771" t="str">
        <f t="shared" si="24"/>
        <v xml:space="preserve"> </v>
      </c>
      <c r="F553" s="777"/>
      <c r="G553" s="777"/>
      <c r="H553" s="757"/>
      <c r="I553" s="777"/>
      <c r="J553" s="777"/>
      <c r="K553" s="773" t="str">
        <f t="shared" si="25"/>
        <v xml:space="preserve"> </v>
      </c>
      <c r="L553" s="774" t="str">
        <f t="shared" si="26"/>
        <v xml:space="preserve"> </v>
      </c>
    </row>
    <row r="554" spans="1:12" x14ac:dyDescent="0.25">
      <c r="A554" s="775"/>
      <c r="B554" s="775"/>
      <c r="C554" s="775"/>
      <c r="D554" s="754"/>
      <c r="E554" s="771" t="str">
        <f t="shared" si="24"/>
        <v xml:space="preserve"> </v>
      </c>
      <c r="F554" s="777"/>
      <c r="G554" s="777"/>
      <c r="H554" s="757"/>
      <c r="I554" s="777"/>
      <c r="J554" s="777"/>
      <c r="K554" s="773" t="str">
        <f t="shared" si="25"/>
        <v xml:space="preserve"> </v>
      </c>
      <c r="L554" s="774" t="str">
        <f t="shared" si="26"/>
        <v xml:space="preserve"> </v>
      </c>
    </row>
    <row r="555" spans="1:12" x14ac:dyDescent="0.25">
      <c r="A555" s="775"/>
      <c r="B555" s="775"/>
      <c r="C555" s="775"/>
      <c r="D555" s="754"/>
      <c r="E555" s="771" t="str">
        <f t="shared" si="24"/>
        <v xml:space="preserve"> </v>
      </c>
      <c r="F555" s="777"/>
      <c r="G555" s="777"/>
      <c r="H555" s="757"/>
      <c r="I555" s="777"/>
      <c r="J555" s="777"/>
      <c r="K555" s="773" t="str">
        <f t="shared" si="25"/>
        <v xml:space="preserve"> </v>
      </c>
      <c r="L555" s="774" t="str">
        <f t="shared" si="26"/>
        <v xml:space="preserve"> </v>
      </c>
    </row>
    <row r="556" spans="1:12" x14ac:dyDescent="0.25">
      <c r="A556" s="775"/>
      <c r="B556" s="775"/>
      <c r="C556" s="775"/>
      <c r="D556" s="754"/>
      <c r="E556" s="771" t="str">
        <f t="shared" si="24"/>
        <v xml:space="preserve"> </v>
      </c>
      <c r="F556" s="777"/>
      <c r="G556" s="777"/>
      <c r="H556" s="757"/>
      <c r="I556" s="777"/>
      <c r="J556" s="777"/>
      <c r="K556" s="773" t="str">
        <f t="shared" si="25"/>
        <v xml:space="preserve"> </v>
      </c>
      <c r="L556" s="774" t="str">
        <f t="shared" si="26"/>
        <v xml:space="preserve"> </v>
      </c>
    </row>
    <row r="557" spans="1:12" x14ac:dyDescent="0.25">
      <c r="A557" s="775"/>
      <c r="B557" s="775"/>
      <c r="C557" s="775"/>
      <c r="D557" s="754"/>
      <c r="E557" s="771" t="str">
        <f t="shared" si="24"/>
        <v xml:space="preserve"> </v>
      </c>
      <c r="F557" s="777"/>
      <c r="G557" s="777"/>
      <c r="H557" s="757"/>
      <c r="I557" s="777"/>
      <c r="J557" s="777"/>
      <c r="K557" s="773" t="str">
        <f t="shared" si="25"/>
        <v xml:space="preserve"> </v>
      </c>
      <c r="L557" s="774" t="str">
        <f t="shared" si="26"/>
        <v xml:space="preserve"> </v>
      </c>
    </row>
    <row r="558" spans="1:12" x14ac:dyDescent="0.25">
      <c r="A558" s="775"/>
      <c r="B558" s="775"/>
      <c r="C558" s="775"/>
      <c r="D558" s="754"/>
      <c r="E558" s="771" t="str">
        <f t="shared" si="24"/>
        <v xml:space="preserve"> </v>
      </c>
      <c r="F558" s="777"/>
      <c r="G558" s="777"/>
      <c r="H558" s="757"/>
      <c r="I558" s="777"/>
      <c r="J558" s="777"/>
      <c r="K558" s="773" t="str">
        <f t="shared" si="25"/>
        <v xml:space="preserve"> </v>
      </c>
      <c r="L558" s="774" t="str">
        <f t="shared" si="26"/>
        <v xml:space="preserve"> </v>
      </c>
    </row>
    <row r="559" spans="1:12" x14ac:dyDescent="0.25">
      <c r="A559" s="775"/>
      <c r="B559" s="775"/>
      <c r="C559" s="775"/>
      <c r="D559" s="754"/>
      <c r="E559" s="771" t="str">
        <f t="shared" si="24"/>
        <v xml:space="preserve"> </v>
      </c>
      <c r="F559" s="777"/>
      <c r="G559" s="777"/>
      <c r="H559" s="757"/>
      <c r="I559" s="777"/>
      <c r="J559" s="777"/>
      <c r="K559" s="773" t="str">
        <f t="shared" si="25"/>
        <v xml:space="preserve"> </v>
      </c>
      <c r="L559" s="774" t="str">
        <f t="shared" si="26"/>
        <v xml:space="preserve"> </v>
      </c>
    </row>
    <row r="560" spans="1:12" x14ac:dyDescent="0.25">
      <c r="A560" s="775"/>
      <c r="B560" s="775"/>
      <c r="C560" s="775"/>
      <c r="D560" s="754"/>
      <c r="E560" s="771" t="str">
        <f t="shared" si="24"/>
        <v xml:space="preserve"> </v>
      </c>
      <c r="F560" s="777"/>
      <c r="G560" s="777"/>
      <c r="H560" s="757"/>
      <c r="I560" s="777"/>
      <c r="J560" s="777"/>
      <c r="K560" s="773" t="str">
        <f t="shared" si="25"/>
        <v xml:space="preserve"> </v>
      </c>
      <c r="L560" s="774" t="str">
        <f t="shared" si="26"/>
        <v xml:space="preserve"> </v>
      </c>
    </row>
  </sheetData>
  <mergeCells count="2">
    <mergeCell ref="I2:K2"/>
    <mergeCell ref="A2:H2"/>
  </mergeCells>
  <hyperlinks>
    <hyperlink ref="B1" location="Menu!A1" display="Menu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7"/>
  <sheetViews>
    <sheetView zoomScale="60" zoomScaleNormal="60" workbookViewId="0">
      <selection activeCell="B1" sqref="B1"/>
    </sheetView>
  </sheetViews>
  <sheetFormatPr defaultRowHeight="15" x14ac:dyDescent="0.25"/>
  <cols>
    <col min="1" max="1" width="28.140625" style="38" bestFit="1" customWidth="1"/>
    <col min="2" max="2" width="24.85546875" style="38" customWidth="1"/>
    <col min="3" max="3" width="21.7109375" style="38" customWidth="1"/>
    <col min="4" max="4" width="20.42578125" style="38" customWidth="1"/>
    <col min="5" max="5" width="30.140625" style="38" customWidth="1"/>
    <col min="6" max="6" width="28.5703125" style="38" customWidth="1"/>
    <col min="7" max="7" width="25.5703125" style="38" customWidth="1"/>
    <col min="8" max="8" width="27.7109375" style="38" customWidth="1"/>
    <col min="9" max="9" width="21.7109375" style="38" customWidth="1"/>
    <col min="10" max="10" width="21.42578125" style="38" customWidth="1"/>
    <col min="11" max="11" width="26" style="38" customWidth="1"/>
    <col min="12" max="12" width="24.85546875" style="38" customWidth="1"/>
    <col min="13" max="13" width="20.140625" style="38" customWidth="1"/>
    <col min="14" max="14" width="23" style="38" customWidth="1"/>
    <col min="15" max="15" width="20.140625" style="38" customWidth="1"/>
    <col min="16" max="16" width="24" style="38" customWidth="1"/>
    <col min="17" max="17" width="21.140625" style="38" customWidth="1"/>
    <col min="18" max="18" width="30" style="38" customWidth="1"/>
    <col min="19" max="19" width="19.7109375" style="38" customWidth="1"/>
    <col min="20" max="20" width="26" style="38" customWidth="1"/>
    <col min="21" max="21" width="23.7109375" style="38" customWidth="1"/>
    <col min="22" max="22" width="22.140625" style="38" customWidth="1"/>
    <col min="23" max="23" width="21.7109375" style="38" customWidth="1"/>
    <col min="24" max="16384" width="9.140625" style="38"/>
  </cols>
  <sheetData>
    <row r="1" spans="1:22" ht="19.5" thickBot="1" x14ac:dyDescent="0.35">
      <c r="A1" s="778" t="s">
        <v>241</v>
      </c>
      <c r="B1" s="603" t="s">
        <v>658</v>
      </c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</row>
    <row r="2" spans="1:22" ht="19.5" thickBot="1" x14ac:dyDescent="0.35">
      <c r="A2" s="779" t="s">
        <v>242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</row>
    <row r="3" spans="1:22" ht="21.75" thickBot="1" x14ac:dyDescent="0.4">
      <c r="A3" s="1347" t="s">
        <v>0</v>
      </c>
      <c r="B3" s="1348"/>
      <c r="C3" s="1348"/>
      <c r="D3" s="1348"/>
      <c r="E3" s="1348"/>
      <c r="F3" s="1348"/>
      <c r="G3" s="1348"/>
      <c r="H3" s="1348"/>
      <c r="I3" s="1348"/>
      <c r="J3" s="1348"/>
      <c r="K3" s="1348"/>
      <c r="L3" s="1349"/>
    </row>
    <row r="4" spans="1:22" ht="74.25" customHeight="1" thickBot="1" x14ac:dyDescent="0.3">
      <c r="A4" s="681" t="s">
        <v>500</v>
      </c>
      <c r="B4" s="647" t="s">
        <v>4</v>
      </c>
      <c r="C4" s="647" t="s">
        <v>5</v>
      </c>
      <c r="D4" s="647" t="s">
        <v>6</v>
      </c>
      <c r="E4" s="648" t="s">
        <v>7</v>
      </c>
      <c r="F4" s="682" t="s">
        <v>357</v>
      </c>
      <c r="G4" s="647" t="s">
        <v>9</v>
      </c>
      <c r="H4" s="780" t="s">
        <v>367</v>
      </c>
      <c r="I4" s="649" t="s">
        <v>270</v>
      </c>
      <c r="J4" s="730" t="s">
        <v>271</v>
      </c>
      <c r="K4" s="653" t="s">
        <v>370</v>
      </c>
      <c r="L4" s="731" t="s">
        <v>368</v>
      </c>
    </row>
    <row r="5" spans="1:22" ht="18.75" x14ac:dyDescent="0.3">
      <c r="A5" s="684"/>
      <c r="B5" s="684"/>
      <c r="C5" s="684"/>
      <c r="D5" s="687"/>
      <c r="E5" s="686" t="str">
        <f>IFERROR(G5/L5," ")</f>
        <v xml:space="preserve"> </v>
      </c>
      <c r="F5" s="684"/>
      <c r="G5" s="684"/>
      <c r="H5" s="684"/>
      <c r="I5" s="624"/>
      <c r="J5" s="624"/>
      <c r="K5" s="781"/>
      <c r="L5" s="781"/>
    </row>
    <row r="6" spans="1:22" ht="15.75" x14ac:dyDescent="0.25">
      <c r="A6" s="782" t="s">
        <v>432</v>
      </c>
      <c r="G6" s="697">
        <f>SUM('Tram-Filobus LV4'!N5:N1001)</f>
        <v>0</v>
      </c>
      <c r="H6" s="783"/>
      <c r="I6" s="784">
        <f>SUM('Tram-Filobus LV4'!O5:O1001)</f>
        <v>0</v>
      </c>
      <c r="J6" s="784">
        <f>SUM('Tram-Filobus LV4'!P5:P1001)</f>
        <v>0</v>
      </c>
      <c r="K6" s="784">
        <f>SUM('Tram-Filobus LV4'!Q5:Q1001)</f>
        <v>0</v>
      </c>
      <c r="L6" s="784">
        <f>SUM('Tram-Filobus LV4'!R5:R1001)</f>
        <v>0</v>
      </c>
    </row>
    <row r="8" spans="1:22" ht="19.5" thickBot="1" x14ac:dyDescent="0.35">
      <c r="N8" s="604"/>
    </row>
    <row r="9" spans="1:22" ht="21.75" thickBot="1" x14ac:dyDescent="0.4">
      <c r="A9" s="1347" t="s">
        <v>243</v>
      </c>
      <c r="B9" s="1348"/>
      <c r="C9" s="1349"/>
      <c r="D9" s="1347" t="s">
        <v>1</v>
      </c>
      <c r="E9" s="1348"/>
      <c r="F9" s="1348"/>
      <c r="G9" s="1348"/>
      <c r="H9" s="1349"/>
    </row>
    <row r="10" spans="1:22" ht="75.75" thickBot="1" x14ac:dyDescent="0.3">
      <c r="A10" s="681" t="s">
        <v>278</v>
      </c>
      <c r="B10" s="647" t="s">
        <v>376</v>
      </c>
      <c r="C10" s="701" t="s">
        <v>245</v>
      </c>
      <c r="D10" s="785" t="s">
        <v>473</v>
      </c>
      <c r="E10" s="682" t="s">
        <v>322</v>
      </c>
      <c r="F10" s="700" t="s">
        <v>559</v>
      </c>
      <c r="G10" s="647" t="s">
        <v>562</v>
      </c>
      <c r="H10" s="701" t="s">
        <v>561</v>
      </c>
    </row>
    <row r="11" spans="1:22" s="718" customFormat="1" ht="18.75" x14ac:dyDescent="0.3">
      <c r="A11" s="684"/>
      <c r="B11" s="684"/>
      <c r="C11" s="684"/>
      <c r="D11" s="684"/>
      <c r="E11" s="684"/>
      <c r="F11" s="684"/>
      <c r="G11" s="684"/>
      <c r="H11" s="786" t="str">
        <f>IF((F11*0.187*10^-3+G11*0.86*10^-3)&gt;0,F11*0.187*10^-3+G11*0.86*10^-3," ")</f>
        <v xml:space="preserve"> </v>
      </c>
    </row>
    <row r="12" spans="1:22" x14ac:dyDescent="0.25">
      <c r="F12" s="697">
        <f>SUM(J24:J1001)</f>
        <v>0</v>
      </c>
      <c r="G12" s="784">
        <f>SUM('Tram-Filobus LV4'!T5:T1001)</f>
        <v>0</v>
      </c>
      <c r="H12" s="697">
        <f>F12*0.000187+G12*0.00086</f>
        <v>0</v>
      </c>
    </row>
    <row r="14" spans="1:22" ht="15.75" thickBot="1" x14ac:dyDescent="0.3"/>
    <row r="15" spans="1:22" ht="21.75" thickBot="1" x14ac:dyDescent="0.4">
      <c r="A15" s="1347" t="s">
        <v>2</v>
      </c>
      <c r="B15" s="1349"/>
      <c r="D15" s="787"/>
    </row>
    <row r="16" spans="1:22" ht="70.5" customHeight="1" thickBot="1" x14ac:dyDescent="0.3">
      <c r="A16" s="646" t="s">
        <v>246</v>
      </c>
      <c r="B16" s="701" t="s">
        <v>247</v>
      </c>
      <c r="D16" s="716"/>
    </row>
    <row r="17" spans="1:13" ht="18.75" x14ac:dyDescent="0.3">
      <c r="A17" s="786" t="str">
        <f>IFERROR(F11/G5," ")</f>
        <v xml:space="preserve"> </v>
      </c>
      <c r="B17" s="786" t="str">
        <f>IFERROR(H11*10^6/G5," ")</f>
        <v xml:space="preserve"> </v>
      </c>
      <c r="D17" s="788"/>
    </row>
    <row r="20" spans="1:13" ht="21.75" thickBot="1" x14ac:dyDescent="0.4">
      <c r="A20" s="789" t="s">
        <v>248</v>
      </c>
      <c r="B20" s="604"/>
      <c r="C20" s="604"/>
      <c r="D20" s="604"/>
      <c r="E20" s="604"/>
      <c r="F20" s="604"/>
      <c r="G20" s="604"/>
      <c r="H20" s="604"/>
      <c r="I20" s="604"/>
      <c r="J20" s="604"/>
      <c r="K20" s="604"/>
      <c r="L20" s="604"/>
      <c r="M20" s="604"/>
    </row>
    <row r="21" spans="1:13" ht="21.75" thickBot="1" x14ac:dyDescent="0.4">
      <c r="A21" s="1347" t="s">
        <v>0</v>
      </c>
      <c r="B21" s="1348"/>
      <c r="C21" s="1348"/>
      <c r="D21" s="1348"/>
      <c r="E21" s="1348"/>
      <c r="F21" s="1348"/>
      <c r="G21" s="1348"/>
      <c r="H21" s="1349"/>
      <c r="I21" s="1347" t="s">
        <v>1</v>
      </c>
      <c r="J21" s="1348"/>
      <c r="K21" s="1348"/>
      <c r="L21" s="1349"/>
    </row>
    <row r="22" spans="1:13" ht="73.5" customHeight="1" thickBot="1" x14ac:dyDescent="0.3">
      <c r="A22" s="681" t="s">
        <v>249</v>
      </c>
      <c r="B22" s="790" t="s">
        <v>369</v>
      </c>
      <c r="C22" s="647" t="s">
        <v>251</v>
      </c>
      <c r="D22" s="647" t="s">
        <v>499</v>
      </c>
      <c r="E22" s="647" t="s">
        <v>385</v>
      </c>
      <c r="F22" s="647" t="s">
        <v>668</v>
      </c>
      <c r="G22" s="647" t="s">
        <v>252</v>
      </c>
      <c r="H22" s="701" t="s">
        <v>257</v>
      </c>
      <c r="I22" s="711" t="s">
        <v>253</v>
      </c>
      <c r="J22" s="712" t="s">
        <v>254</v>
      </c>
      <c r="K22" s="712" t="s">
        <v>255</v>
      </c>
      <c r="L22" s="713" t="s">
        <v>256</v>
      </c>
    </row>
    <row r="23" spans="1:13" ht="18.75" x14ac:dyDescent="0.25">
      <c r="A23" s="791" t="s">
        <v>432</v>
      </c>
      <c r="B23" s="792"/>
      <c r="C23" s="792"/>
      <c r="D23" s="792"/>
      <c r="E23" s="792"/>
      <c r="F23" s="792"/>
      <c r="G23" s="792"/>
      <c r="H23" s="792"/>
      <c r="I23" s="793">
        <f>F11*10^-3</f>
        <v>0</v>
      </c>
      <c r="J23" s="794"/>
      <c r="K23" s="794"/>
      <c r="L23" s="794"/>
    </row>
    <row r="24" spans="1:13" x14ac:dyDescent="0.25">
      <c r="A24" s="795"/>
      <c r="B24" s="795"/>
      <c r="C24" s="795"/>
      <c r="D24" s="795"/>
      <c r="E24" s="795"/>
      <c r="F24" s="795"/>
      <c r="G24" s="795"/>
      <c r="H24" s="745"/>
      <c r="I24" s="795"/>
      <c r="J24" s="795"/>
      <c r="K24" s="795"/>
      <c r="L24" s="795"/>
    </row>
    <row r="25" spans="1:13" x14ac:dyDescent="0.25">
      <c r="A25" s="795"/>
      <c r="B25" s="795"/>
      <c r="C25" s="795"/>
      <c r="D25" s="795"/>
      <c r="E25" s="795"/>
      <c r="F25" s="795"/>
      <c r="G25" s="795"/>
      <c r="H25" s="795"/>
      <c r="I25" s="795"/>
      <c r="J25" s="795"/>
      <c r="K25" s="795"/>
      <c r="L25" s="795"/>
    </row>
    <row r="26" spans="1:13" x14ac:dyDescent="0.25">
      <c r="A26" s="795"/>
      <c r="B26" s="795"/>
      <c r="C26" s="795"/>
      <c r="D26" s="795"/>
      <c r="E26" s="795"/>
      <c r="F26" s="795"/>
      <c r="G26" s="795"/>
      <c r="H26" s="795"/>
      <c r="I26" s="795"/>
      <c r="J26" s="795"/>
      <c r="K26" s="795"/>
      <c r="L26" s="795"/>
    </row>
    <row r="27" spans="1:13" x14ac:dyDescent="0.25">
      <c r="A27" s="795"/>
      <c r="B27" s="795"/>
      <c r="C27" s="795"/>
      <c r="D27" s="795"/>
      <c r="E27" s="795"/>
      <c r="F27" s="795"/>
      <c r="G27" s="795"/>
      <c r="H27" s="795"/>
      <c r="I27" s="795"/>
      <c r="J27" s="795"/>
      <c r="K27" s="795"/>
      <c r="L27" s="795"/>
    </row>
    <row r="28" spans="1:13" x14ac:dyDescent="0.25">
      <c r="A28" s="795"/>
      <c r="B28" s="795"/>
      <c r="C28" s="795"/>
      <c r="D28" s="795"/>
      <c r="E28" s="795"/>
      <c r="F28" s="795"/>
      <c r="G28" s="795"/>
      <c r="H28" s="795"/>
      <c r="I28" s="795"/>
      <c r="J28" s="795"/>
      <c r="K28" s="795"/>
      <c r="L28" s="795"/>
    </row>
    <row r="29" spans="1:13" x14ac:dyDescent="0.25">
      <c r="A29" s="795"/>
      <c r="B29" s="795"/>
      <c r="C29" s="795"/>
      <c r="D29" s="795"/>
      <c r="E29" s="795"/>
      <c r="F29" s="795"/>
      <c r="G29" s="795"/>
      <c r="H29" s="795"/>
      <c r="I29" s="795"/>
      <c r="J29" s="795"/>
      <c r="K29" s="795"/>
      <c r="L29" s="795"/>
    </row>
    <row r="30" spans="1:13" x14ac:dyDescent="0.25">
      <c r="A30" s="795"/>
      <c r="B30" s="795"/>
      <c r="C30" s="795"/>
      <c r="D30" s="795"/>
      <c r="E30" s="795"/>
      <c r="F30" s="795"/>
      <c r="G30" s="795"/>
      <c r="H30" s="795"/>
      <c r="I30" s="795"/>
      <c r="J30" s="795"/>
      <c r="K30" s="795"/>
      <c r="L30" s="795"/>
    </row>
    <row r="31" spans="1:13" x14ac:dyDescent="0.25">
      <c r="A31" s="795"/>
      <c r="B31" s="795"/>
      <c r="C31" s="795"/>
      <c r="D31" s="795"/>
      <c r="E31" s="795"/>
      <c r="F31" s="795"/>
      <c r="G31" s="795"/>
      <c r="H31" s="795"/>
      <c r="I31" s="795"/>
      <c r="J31" s="795"/>
      <c r="K31" s="795"/>
      <c r="L31" s="795"/>
    </row>
    <row r="32" spans="1:13" x14ac:dyDescent="0.25">
      <c r="A32" s="795"/>
      <c r="B32" s="795"/>
      <c r="C32" s="795"/>
      <c r="D32" s="795"/>
      <c r="E32" s="795"/>
      <c r="F32" s="795"/>
      <c r="G32" s="795"/>
      <c r="H32" s="795"/>
      <c r="I32" s="795"/>
      <c r="J32" s="795"/>
      <c r="K32" s="795"/>
      <c r="L32" s="795"/>
    </row>
    <row r="33" spans="1:12" x14ac:dyDescent="0.25">
      <c r="A33" s="795"/>
      <c r="B33" s="795"/>
      <c r="C33" s="795"/>
      <c r="D33" s="795"/>
      <c r="E33" s="795"/>
      <c r="F33" s="795"/>
      <c r="G33" s="795"/>
      <c r="H33" s="795"/>
      <c r="I33" s="795"/>
      <c r="J33" s="795"/>
      <c r="K33" s="795"/>
      <c r="L33" s="795"/>
    </row>
    <row r="34" spans="1:12" x14ac:dyDescent="0.25">
      <c r="A34" s="795"/>
      <c r="B34" s="795"/>
      <c r="C34" s="795"/>
      <c r="D34" s="795"/>
      <c r="E34" s="795"/>
      <c r="F34" s="795"/>
      <c r="G34" s="795"/>
      <c r="H34" s="795"/>
      <c r="I34" s="795"/>
      <c r="J34" s="795"/>
      <c r="K34" s="795"/>
      <c r="L34" s="795"/>
    </row>
    <row r="35" spans="1:12" x14ac:dyDescent="0.25">
      <c r="A35" s="795"/>
      <c r="B35" s="795"/>
      <c r="C35" s="795"/>
      <c r="D35" s="795"/>
      <c r="E35" s="795"/>
      <c r="F35" s="795"/>
      <c r="G35" s="795"/>
      <c r="H35" s="795"/>
      <c r="I35" s="795"/>
      <c r="J35" s="795"/>
      <c r="K35" s="795"/>
      <c r="L35" s="795"/>
    </row>
    <row r="36" spans="1:12" x14ac:dyDescent="0.25">
      <c r="A36" s="795"/>
      <c r="B36" s="795"/>
      <c r="C36" s="795"/>
      <c r="D36" s="795"/>
      <c r="E36" s="795"/>
      <c r="F36" s="795"/>
      <c r="G36" s="795"/>
      <c r="H36" s="795"/>
      <c r="I36" s="795"/>
      <c r="J36" s="795"/>
      <c r="K36" s="795"/>
      <c r="L36" s="795"/>
    </row>
    <row r="37" spans="1:12" x14ac:dyDescent="0.25">
      <c r="A37" s="795"/>
      <c r="B37" s="795"/>
      <c r="C37" s="795"/>
      <c r="D37" s="795"/>
      <c r="E37" s="795"/>
      <c r="F37" s="795"/>
      <c r="G37" s="795"/>
      <c r="H37" s="795"/>
      <c r="I37" s="795"/>
      <c r="J37" s="795"/>
      <c r="K37" s="795"/>
      <c r="L37" s="795"/>
    </row>
    <row r="38" spans="1:12" x14ac:dyDescent="0.25">
      <c r="A38" s="795"/>
      <c r="B38" s="795"/>
      <c r="C38" s="795"/>
      <c r="D38" s="795"/>
      <c r="E38" s="795"/>
      <c r="F38" s="795"/>
      <c r="G38" s="795"/>
      <c r="H38" s="795"/>
      <c r="I38" s="795"/>
      <c r="J38" s="795"/>
      <c r="K38" s="795"/>
      <c r="L38" s="795"/>
    </row>
    <row r="39" spans="1:12" x14ac:dyDescent="0.25">
      <c r="A39" s="795"/>
      <c r="B39" s="795"/>
      <c r="C39" s="795"/>
      <c r="D39" s="795"/>
      <c r="E39" s="795"/>
      <c r="F39" s="795"/>
      <c r="G39" s="795"/>
      <c r="H39" s="795"/>
      <c r="I39" s="795"/>
      <c r="J39" s="795"/>
      <c r="K39" s="795"/>
      <c r="L39" s="795"/>
    </row>
    <row r="40" spans="1:12" x14ac:dyDescent="0.25">
      <c r="A40" s="795"/>
      <c r="B40" s="795"/>
      <c r="C40" s="795"/>
      <c r="D40" s="795"/>
      <c r="E40" s="795"/>
      <c r="F40" s="795"/>
      <c r="G40" s="795"/>
      <c r="H40" s="795"/>
      <c r="I40" s="795"/>
      <c r="J40" s="795"/>
      <c r="K40" s="795"/>
      <c r="L40" s="795"/>
    </row>
    <row r="41" spans="1:12" x14ac:dyDescent="0.25">
      <c r="A41" s="795"/>
      <c r="B41" s="795"/>
      <c r="C41" s="795"/>
      <c r="D41" s="795"/>
      <c r="E41" s="795"/>
      <c r="F41" s="795"/>
      <c r="G41" s="795"/>
      <c r="H41" s="795"/>
      <c r="I41" s="795"/>
      <c r="J41" s="795"/>
      <c r="K41" s="795"/>
      <c r="L41" s="795"/>
    </row>
    <row r="42" spans="1:12" x14ac:dyDescent="0.25">
      <c r="A42" s="795"/>
      <c r="B42" s="795"/>
      <c r="C42" s="795"/>
      <c r="D42" s="795"/>
      <c r="E42" s="795"/>
      <c r="F42" s="795"/>
      <c r="G42" s="795"/>
      <c r="H42" s="795"/>
      <c r="I42" s="795"/>
      <c r="J42" s="795"/>
      <c r="K42" s="795"/>
      <c r="L42" s="795"/>
    </row>
    <row r="43" spans="1:12" x14ac:dyDescent="0.25">
      <c r="A43" s="795"/>
      <c r="B43" s="795"/>
      <c r="C43" s="795"/>
      <c r="D43" s="795"/>
      <c r="E43" s="795"/>
      <c r="F43" s="795"/>
      <c r="G43" s="795"/>
      <c r="H43" s="795"/>
      <c r="I43" s="795"/>
      <c r="J43" s="795"/>
      <c r="K43" s="795"/>
      <c r="L43" s="795"/>
    </row>
    <row r="44" spans="1:12" x14ac:dyDescent="0.25">
      <c r="A44" s="795"/>
      <c r="B44" s="795"/>
      <c r="C44" s="795"/>
      <c r="D44" s="795"/>
      <c r="E44" s="795"/>
      <c r="F44" s="795"/>
      <c r="G44" s="795"/>
      <c r="H44" s="795"/>
      <c r="I44" s="795"/>
      <c r="J44" s="795"/>
      <c r="K44" s="795"/>
      <c r="L44" s="795"/>
    </row>
    <row r="45" spans="1:12" x14ac:dyDescent="0.25">
      <c r="A45" s="795"/>
      <c r="B45" s="795"/>
      <c r="C45" s="795"/>
      <c r="D45" s="795"/>
      <c r="E45" s="795"/>
      <c r="F45" s="795"/>
      <c r="G45" s="795"/>
      <c r="H45" s="795"/>
      <c r="I45" s="795"/>
      <c r="J45" s="795"/>
      <c r="K45" s="795"/>
      <c r="L45" s="795"/>
    </row>
    <row r="46" spans="1:12" x14ac:dyDescent="0.25">
      <c r="A46" s="795"/>
      <c r="B46" s="795"/>
      <c r="C46" s="795"/>
      <c r="D46" s="795"/>
      <c r="E46" s="795"/>
      <c r="F46" s="795"/>
      <c r="G46" s="795"/>
      <c r="H46" s="795"/>
      <c r="I46" s="795"/>
      <c r="J46" s="795"/>
      <c r="K46" s="795"/>
      <c r="L46" s="795"/>
    </row>
    <row r="47" spans="1:12" x14ac:dyDescent="0.25">
      <c r="A47" s="795"/>
      <c r="B47" s="795"/>
      <c r="C47" s="795"/>
      <c r="D47" s="795"/>
      <c r="E47" s="795"/>
      <c r="F47" s="795"/>
      <c r="G47" s="795"/>
      <c r="H47" s="795"/>
      <c r="I47" s="795"/>
      <c r="J47" s="795"/>
      <c r="K47" s="795"/>
      <c r="L47" s="795"/>
    </row>
    <row r="48" spans="1:12" x14ac:dyDescent="0.25">
      <c r="A48" s="795"/>
      <c r="B48" s="795"/>
      <c r="C48" s="795"/>
      <c r="D48" s="795"/>
      <c r="E48" s="795"/>
      <c r="F48" s="795"/>
      <c r="G48" s="795"/>
      <c r="H48" s="795"/>
      <c r="I48" s="795"/>
      <c r="J48" s="795"/>
      <c r="K48" s="795"/>
      <c r="L48" s="795"/>
    </row>
    <row r="49" spans="1:12" x14ac:dyDescent="0.25">
      <c r="A49" s="795"/>
      <c r="B49" s="795"/>
      <c r="C49" s="795"/>
      <c r="D49" s="795"/>
      <c r="E49" s="795"/>
      <c r="F49" s="795"/>
      <c r="G49" s="795"/>
      <c r="H49" s="795"/>
      <c r="I49" s="795"/>
      <c r="J49" s="795"/>
      <c r="K49" s="795"/>
      <c r="L49" s="795"/>
    </row>
    <row r="50" spans="1:12" x14ac:dyDescent="0.25">
      <c r="A50" s="795"/>
      <c r="B50" s="795"/>
      <c r="C50" s="795"/>
      <c r="D50" s="795"/>
      <c r="E50" s="795"/>
      <c r="F50" s="795"/>
      <c r="G50" s="795"/>
      <c r="H50" s="795"/>
      <c r="I50" s="795"/>
      <c r="J50" s="795"/>
      <c r="K50" s="795"/>
      <c r="L50" s="795"/>
    </row>
    <row r="51" spans="1:12" x14ac:dyDescent="0.25">
      <c r="A51" s="795"/>
      <c r="B51" s="795"/>
      <c r="C51" s="795"/>
      <c r="D51" s="795"/>
      <c r="E51" s="795"/>
      <c r="F51" s="795"/>
      <c r="G51" s="795"/>
      <c r="H51" s="795"/>
      <c r="I51" s="795"/>
      <c r="J51" s="795"/>
      <c r="K51" s="795"/>
      <c r="L51" s="795"/>
    </row>
    <row r="52" spans="1:12" x14ac:dyDescent="0.25">
      <c r="A52" s="795"/>
      <c r="B52" s="795"/>
      <c r="C52" s="795"/>
      <c r="D52" s="795"/>
      <c r="E52" s="795"/>
      <c r="F52" s="795"/>
      <c r="G52" s="795"/>
      <c r="H52" s="795"/>
      <c r="I52" s="795"/>
      <c r="J52" s="795"/>
      <c r="K52" s="795"/>
      <c r="L52" s="795"/>
    </row>
    <row r="53" spans="1:12" x14ac:dyDescent="0.25">
      <c r="A53" s="795"/>
      <c r="B53" s="795"/>
      <c r="C53" s="795"/>
      <c r="D53" s="795"/>
      <c r="E53" s="795"/>
      <c r="F53" s="795"/>
      <c r="G53" s="795"/>
      <c r="H53" s="795"/>
      <c r="I53" s="795"/>
      <c r="J53" s="795"/>
      <c r="K53" s="795"/>
      <c r="L53" s="795"/>
    </row>
    <row r="54" spans="1:12" x14ac:dyDescent="0.25">
      <c r="A54" s="795"/>
      <c r="B54" s="795"/>
      <c r="C54" s="795"/>
      <c r="D54" s="795"/>
      <c r="E54" s="795"/>
      <c r="F54" s="795"/>
      <c r="G54" s="795"/>
      <c r="H54" s="795"/>
      <c r="I54" s="795"/>
      <c r="J54" s="795"/>
      <c r="K54" s="795"/>
      <c r="L54" s="795"/>
    </row>
    <row r="55" spans="1:12" x14ac:dyDescent="0.25">
      <c r="A55" s="795"/>
      <c r="B55" s="795"/>
      <c r="C55" s="795"/>
      <c r="D55" s="795"/>
      <c r="E55" s="795"/>
      <c r="F55" s="795"/>
      <c r="G55" s="795"/>
      <c r="H55" s="795"/>
      <c r="I55" s="795"/>
      <c r="J55" s="795"/>
      <c r="K55" s="795"/>
      <c r="L55" s="795"/>
    </row>
    <row r="56" spans="1:12" x14ac:dyDescent="0.25">
      <c r="A56" s="795"/>
      <c r="B56" s="795"/>
      <c r="C56" s="795"/>
      <c r="D56" s="795"/>
      <c r="E56" s="795"/>
      <c r="F56" s="795"/>
      <c r="G56" s="795"/>
      <c r="H56" s="795"/>
      <c r="I56" s="795"/>
      <c r="J56" s="795"/>
      <c r="K56" s="795"/>
      <c r="L56" s="795"/>
    </row>
    <row r="57" spans="1:12" x14ac:dyDescent="0.25">
      <c r="A57" s="795"/>
      <c r="B57" s="795"/>
      <c r="C57" s="795"/>
      <c r="D57" s="795"/>
      <c r="E57" s="795"/>
      <c r="F57" s="795"/>
      <c r="G57" s="795"/>
      <c r="H57" s="795"/>
      <c r="I57" s="795"/>
      <c r="J57" s="795"/>
      <c r="K57" s="795"/>
      <c r="L57" s="795"/>
    </row>
    <row r="58" spans="1:12" x14ac:dyDescent="0.25">
      <c r="A58" s="795"/>
      <c r="B58" s="795"/>
      <c r="C58" s="795"/>
      <c r="D58" s="795"/>
      <c r="E58" s="795"/>
      <c r="F58" s="795"/>
      <c r="G58" s="795"/>
      <c r="H58" s="795"/>
      <c r="I58" s="795"/>
      <c r="J58" s="795"/>
      <c r="K58" s="795"/>
      <c r="L58" s="795"/>
    </row>
    <row r="59" spans="1:12" x14ac:dyDescent="0.25">
      <c r="A59" s="795"/>
      <c r="B59" s="795"/>
      <c r="C59" s="795"/>
      <c r="D59" s="795"/>
      <c r="E59" s="795"/>
      <c r="F59" s="795"/>
      <c r="G59" s="795"/>
      <c r="H59" s="795"/>
      <c r="I59" s="795"/>
      <c r="J59" s="795"/>
      <c r="K59" s="795"/>
      <c r="L59" s="795"/>
    </row>
    <row r="60" spans="1:12" x14ac:dyDescent="0.25">
      <c r="A60" s="795"/>
      <c r="B60" s="795"/>
      <c r="C60" s="795"/>
      <c r="D60" s="795"/>
      <c r="E60" s="795"/>
      <c r="F60" s="795"/>
      <c r="G60" s="795"/>
      <c r="H60" s="795"/>
      <c r="I60" s="795"/>
      <c r="J60" s="795"/>
      <c r="K60" s="795"/>
      <c r="L60" s="795"/>
    </row>
    <row r="61" spans="1:12" x14ac:dyDescent="0.25">
      <c r="A61" s="795"/>
      <c r="B61" s="795"/>
      <c r="C61" s="795"/>
      <c r="D61" s="795"/>
      <c r="E61" s="795"/>
      <c r="F61" s="795"/>
      <c r="G61" s="795"/>
      <c r="H61" s="795"/>
      <c r="I61" s="795"/>
      <c r="J61" s="795"/>
      <c r="K61" s="795"/>
      <c r="L61" s="795"/>
    </row>
    <row r="62" spans="1:12" x14ac:dyDescent="0.25">
      <c r="A62" s="795"/>
      <c r="B62" s="795"/>
      <c r="C62" s="795"/>
      <c r="D62" s="795"/>
      <c r="E62" s="795"/>
      <c r="F62" s="795"/>
      <c r="G62" s="795"/>
      <c r="H62" s="795"/>
      <c r="I62" s="795"/>
      <c r="J62" s="795"/>
      <c r="K62" s="795"/>
      <c r="L62" s="795"/>
    </row>
    <row r="63" spans="1:12" x14ac:dyDescent="0.25">
      <c r="A63" s="795"/>
      <c r="B63" s="795"/>
      <c r="C63" s="795"/>
      <c r="D63" s="795"/>
      <c r="E63" s="795"/>
      <c r="F63" s="795"/>
      <c r="G63" s="795"/>
      <c r="H63" s="795"/>
      <c r="I63" s="795"/>
      <c r="J63" s="795"/>
      <c r="K63" s="795"/>
      <c r="L63" s="795"/>
    </row>
    <row r="64" spans="1:12" x14ac:dyDescent="0.25">
      <c r="A64" s="795"/>
      <c r="B64" s="795"/>
      <c r="C64" s="795"/>
      <c r="D64" s="795"/>
      <c r="E64" s="795"/>
      <c r="F64" s="795"/>
      <c r="G64" s="795"/>
      <c r="H64" s="795"/>
      <c r="I64" s="795"/>
      <c r="J64" s="795"/>
      <c r="K64" s="795"/>
      <c r="L64" s="795"/>
    </row>
    <row r="65" spans="1:12" x14ac:dyDescent="0.25">
      <c r="A65" s="795"/>
      <c r="B65" s="795"/>
      <c r="C65" s="795"/>
      <c r="D65" s="795"/>
      <c r="E65" s="795"/>
      <c r="F65" s="795"/>
      <c r="G65" s="795"/>
      <c r="H65" s="795"/>
      <c r="I65" s="795"/>
      <c r="J65" s="795"/>
      <c r="K65" s="795"/>
      <c r="L65" s="795"/>
    </row>
    <row r="66" spans="1:12" x14ac:dyDescent="0.25">
      <c r="A66" s="795"/>
      <c r="B66" s="795"/>
      <c r="C66" s="795"/>
      <c r="D66" s="795"/>
      <c r="E66" s="795"/>
      <c r="F66" s="795"/>
      <c r="G66" s="795"/>
      <c r="H66" s="795"/>
      <c r="I66" s="795"/>
      <c r="J66" s="795"/>
      <c r="K66" s="795"/>
      <c r="L66" s="795"/>
    </row>
    <row r="67" spans="1:12" x14ac:dyDescent="0.25">
      <c r="A67" s="795"/>
      <c r="B67" s="795"/>
      <c r="C67" s="795"/>
      <c r="D67" s="795"/>
      <c r="E67" s="795"/>
      <c r="F67" s="795"/>
      <c r="G67" s="795"/>
      <c r="H67" s="795"/>
      <c r="I67" s="795"/>
      <c r="J67" s="795"/>
      <c r="K67" s="795"/>
      <c r="L67" s="795"/>
    </row>
    <row r="68" spans="1:12" x14ac:dyDescent="0.25">
      <c r="A68" s="795"/>
      <c r="B68" s="795"/>
      <c r="C68" s="795"/>
      <c r="D68" s="795"/>
      <c r="E68" s="795"/>
      <c r="F68" s="795"/>
      <c r="G68" s="795"/>
      <c r="H68" s="795"/>
      <c r="I68" s="795"/>
      <c r="J68" s="795"/>
      <c r="K68" s="795"/>
      <c r="L68" s="795"/>
    </row>
    <row r="69" spans="1:12" x14ac:dyDescent="0.25">
      <c r="A69" s="795"/>
      <c r="B69" s="795"/>
      <c r="C69" s="795"/>
      <c r="D69" s="795"/>
      <c r="E69" s="795"/>
      <c r="F69" s="795"/>
      <c r="G69" s="795"/>
      <c r="H69" s="795"/>
      <c r="I69" s="795"/>
      <c r="J69" s="795"/>
      <c r="K69" s="795"/>
      <c r="L69" s="795"/>
    </row>
    <row r="70" spans="1:12" x14ac:dyDescent="0.25">
      <c r="A70" s="795"/>
      <c r="B70" s="795"/>
      <c r="C70" s="795"/>
      <c r="D70" s="795"/>
      <c r="E70" s="795"/>
      <c r="F70" s="795"/>
      <c r="G70" s="795"/>
      <c r="H70" s="795"/>
      <c r="I70" s="795"/>
      <c r="J70" s="795"/>
      <c r="K70" s="795"/>
      <c r="L70" s="795"/>
    </row>
    <row r="71" spans="1:12" x14ac:dyDescent="0.25">
      <c r="A71" s="795"/>
      <c r="B71" s="795"/>
      <c r="C71" s="795"/>
      <c r="D71" s="795"/>
      <c r="E71" s="795"/>
      <c r="F71" s="795"/>
      <c r="G71" s="795"/>
      <c r="H71" s="795"/>
      <c r="I71" s="795"/>
      <c r="J71" s="795"/>
      <c r="K71" s="795"/>
      <c r="L71" s="795"/>
    </row>
    <row r="72" spans="1:12" x14ac:dyDescent="0.25">
      <c r="A72" s="795"/>
      <c r="B72" s="795"/>
      <c r="C72" s="795"/>
      <c r="D72" s="795"/>
      <c r="E72" s="795"/>
      <c r="F72" s="795"/>
      <c r="G72" s="795"/>
      <c r="H72" s="795"/>
      <c r="I72" s="795"/>
      <c r="J72" s="795"/>
      <c r="K72" s="795"/>
      <c r="L72" s="795"/>
    </row>
    <row r="73" spans="1:12" x14ac:dyDescent="0.25">
      <c r="A73" s="795"/>
      <c r="B73" s="795"/>
      <c r="C73" s="795"/>
      <c r="D73" s="795"/>
      <c r="E73" s="795"/>
      <c r="F73" s="795"/>
      <c r="G73" s="795"/>
      <c r="H73" s="795"/>
      <c r="I73" s="795"/>
      <c r="J73" s="795"/>
      <c r="K73" s="795"/>
      <c r="L73" s="795"/>
    </row>
    <row r="74" spans="1:12" x14ac:dyDescent="0.25">
      <c r="A74" s="795"/>
      <c r="B74" s="795"/>
      <c r="C74" s="795"/>
      <c r="D74" s="795"/>
      <c r="E74" s="795"/>
      <c r="F74" s="795"/>
      <c r="G74" s="795"/>
      <c r="H74" s="795"/>
      <c r="I74" s="795"/>
      <c r="J74" s="795"/>
      <c r="K74" s="795"/>
      <c r="L74" s="795"/>
    </row>
    <row r="75" spans="1:12" x14ac:dyDescent="0.25">
      <c r="A75" s="795"/>
      <c r="B75" s="795"/>
      <c r="C75" s="795"/>
      <c r="D75" s="795"/>
      <c r="E75" s="795"/>
      <c r="F75" s="795"/>
      <c r="G75" s="795"/>
      <c r="H75" s="795"/>
      <c r="I75" s="795"/>
      <c r="J75" s="795"/>
      <c r="K75" s="795"/>
      <c r="L75" s="795"/>
    </row>
    <row r="76" spans="1:12" x14ac:dyDescent="0.25">
      <c r="A76" s="795"/>
      <c r="B76" s="795"/>
      <c r="C76" s="795"/>
      <c r="D76" s="795"/>
      <c r="E76" s="795"/>
      <c r="F76" s="795"/>
      <c r="G76" s="795"/>
      <c r="H76" s="795"/>
      <c r="I76" s="795"/>
      <c r="J76" s="795"/>
      <c r="K76" s="795"/>
      <c r="L76" s="795"/>
    </row>
    <row r="77" spans="1:12" x14ac:dyDescent="0.25">
      <c r="A77" s="795"/>
      <c r="B77" s="795"/>
      <c r="C77" s="795"/>
      <c r="D77" s="795"/>
      <c r="E77" s="795"/>
      <c r="F77" s="795"/>
      <c r="G77" s="795"/>
      <c r="H77" s="795"/>
      <c r="I77" s="795"/>
      <c r="J77" s="795"/>
      <c r="K77" s="795"/>
      <c r="L77" s="795"/>
    </row>
    <row r="78" spans="1:12" x14ac:dyDescent="0.25">
      <c r="A78" s="795"/>
      <c r="B78" s="795"/>
      <c r="C78" s="795"/>
      <c r="D78" s="795"/>
      <c r="E78" s="795"/>
      <c r="F78" s="795"/>
      <c r="G78" s="795"/>
      <c r="H78" s="795"/>
      <c r="I78" s="795"/>
      <c r="J78" s="795"/>
      <c r="K78" s="795"/>
      <c r="L78" s="795"/>
    </row>
    <row r="79" spans="1:12" x14ac:dyDescent="0.25">
      <c r="A79" s="795"/>
      <c r="B79" s="795"/>
      <c r="C79" s="795"/>
      <c r="D79" s="795"/>
      <c r="E79" s="795"/>
      <c r="F79" s="795"/>
      <c r="G79" s="795"/>
      <c r="H79" s="795"/>
      <c r="I79" s="795"/>
      <c r="J79" s="795"/>
      <c r="K79" s="795"/>
      <c r="L79" s="795"/>
    </row>
    <row r="80" spans="1:12" x14ac:dyDescent="0.25">
      <c r="A80" s="795"/>
      <c r="B80" s="795"/>
      <c r="C80" s="795"/>
      <c r="D80" s="795"/>
      <c r="E80" s="795"/>
      <c r="F80" s="795"/>
      <c r="G80" s="795"/>
      <c r="H80" s="795"/>
      <c r="I80" s="795"/>
      <c r="J80" s="795"/>
      <c r="K80" s="795"/>
      <c r="L80" s="795"/>
    </row>
    <row r="81" spans="1:12" x14ac:dyDescent="0.25">
      <c r="A81" s="795"/>
      <c r="B81" s="795"/>
      <c r="C81" s="795"/>
      <c r="D81" s="795"/>
      <c r="E81" s="795"/>
      <c r="F81" s="795"/>
      <c r="G81" s="795"/>
      <c r="H81" s="795"/>
      <c r="I81" s="795"/>
      <c r="J81" s="795"/>
      <c r="K81" s="795"/>
      <c r="L81" s="795"/>
    </row>
    <row r="82" spans="1:12" x14ac:dyDescent="0.25">
      <c r="A82" s="795"/>
      <c r="B82" s="795"/>
      <c r="C82" s="795"/>
      <c r="D82" s="795"/>
      <c r="E82" s="795"/>
      <c r="F82" s="795"/>
      <c r="G82" s="795"/>
      <c r="H82" s="795"/>
      <c r="I82" s="795"/>
      <c r="J82" s="795"/>
      <c r="K82" s="795"/>
      <c r="L82" s="795"/>
    </row>
    <row r="83" spans="1:12" x14ac:dyDescent="0.25">
      <c r="A83" s="795"/>
      <c r="B83" s="795"/>
      <c r="C83" s="795"/>
      <c r="D83" s="795"/>
      <c r="E83" s="795"/>
      <c r="F83" s="795"/>
      <c r="G83" s="795"/>
      <c r="H83" s="795"/>
      <c r="I83" s="795"/>
      <c r="J83" s="795"/>
      <c r="K83" s="795"/>
      <c r="L83" s="795"/>
    </row>
    <row r="84" spans="1:12" x14ac:dyDescent="0.25">
      <c r="A84" s="795"/>
      <c r="B84" s="795"/>
      <c r="C84" s="795"/>
      <c r="D84" s="795"/>
      <c r="E84" s="795"/>
      <c r="F84" s="795"/>
      <c r="G84" s="795"/>
      <c r="H84" s="795"/>
      <c r="I84" s="795"/>
      <c r="J84" s="795"/>
      <c r="K84" s="795"/>
      <c r="L84" s="795"/>
    </row>
    <row r="85" spans="1:12" x14ac:dyDescent="0.25">
      <c r="A85" s="795"/>
      <c r="B85" s="795"/>
      <c r="C85" s="795"/>
      <c r="D85" s="795"/>
      <c r="E85" s="795"/>
      <c r="F85" s="795"/>
      <c r="G85" s="795"/>
      <c r="H85" s="795"/>
      <c r="I85" s="795"/>
      <c r="J85" s="795"/>
      <c r="K85" s="795"/>
      <c r="L85" s="795"/>
    </row>
    <row r="86" spans="1:12" x14ac:dyDescent="0.25">
      <c r="A86" s="795"/>
      <c r="B86" s="795"/>
      <c r="C86" s="795"/>
      <c r="D86" s="795"/>
      <c r="E86" s="795"/>
      <c r="F86" s="795"/>
      <c r="G86" s="795"/>
      <c r="H86" s="795"/>
      <c r="I86" s="795"/>
      <c r="J86" s="795"/>
      <c r="K86" s="795"/>
      <c r="L86" s="795"/>
    </row>
    <row r="87" spans="1:12" x14ac:dyDescent="0.25">
      <c r="A87" s="795"/>
      <c r="B87" s="795"/>
      <c r="C87" s="795"/>
      <c r="D87" s="795"/>
      <c r="E87" s="795"/>
      <c r="F87" s="795"/>
      <c r="G87" s="795"/>
      <c r="H87" s="795"/>
      <c r="I87" s="795"/>
      <c r="J87" s="795"/>
      <c r="K87" s="795"/>
      <c r="L87" s="795"/>
    </row>
    <row r="88" spans="1:12" x14ac:dyDescent="0.25">
      <c r="A88" s="795"/>
      <c r="B88" s="795"/>
      <c r="C88" s="795"/>
      <c r="D88" s="795"/>
      <c r="E88" s="795"/>
      <c r="F88" s="795"/>
      <c r="G88" s="795"/>
      <c r="H88" s="795"/>
      <c r="I88" s="795"/>
      <c r="J88" s="795"/>
      <c r="K88" s="795"/>
      <c r="L88" s="795"/>
    </row>
    <row r="89" spans="1:12" x14ac:dyDescent="0.25">
      <c r="A89" s="795"/>
      <c r="B89" s="795"/>
      <c r="C89" s="795"/>
      <c r="D89" s="795"/>
      <c r="E89" s="795"/>
      <c r="F89" s="795"/>
      <c r="G89" s="795"/>
      <c r="H89" s="795"/>
      <c r="I89" s="795"/>
      <c r="J89" s="795"/>
      <c r="K89" s="795"/>
      <c r="L89" s="795"/>
    </row>
    <row r="90" spans="1:12" x14ac:dyDescent="0.25">
      <c r="A90" s="795"/>
      <c r="B90" s="795"/>
      <c r="C90" s="795"/>
      <c r="D90" s="795"/>
      <c r="E90" s="795"/>
      <c r="F90" s="795"/>
      <c r="G90" s="795"/>
      <c r="H90" s="795"/>
      <c r="I90" s="795"/>
      <c r="J90" s="795"/>
      <c r="K90" s="795"/>
      <c r="L90" s="795"/>
    </row>
    <row r="91" spans="1:12" x14ac:dyDescent="0.25">
      <c r="A91" s="795"/>
      <c r="B91" s="795"/>
      <c r="C91" s="795"/>
      <c r="D91" s="795"/>
      <c r="E91" s="795"/>
      <c r="F91" s="795"/>
      <c r="G91" s="795"/>
      <c r="H91" s="795"/>
      <c r="I91" s="795"/>
      <c r="J91" s="795"/>
      <c r="K91" s="795"/>
      <c r="L91" s="795"/>
    </row>
    <row r="92" spans="1:12" x14ac:dyDescent="0.25">
      <c r="A92" s="795"/>
      <c r="B92" s="795"/>
      <c r="C92" s="795"/>
      <c r="D92" s="795"/>
      <c r="E92" s="795"/>
      <c r="F92" s="795"/>
      <c r="G92" s="795"/>
      <c r="H92" s="795"/>
      <c r="I92" s="795"/>
      <c r="J92" s="795"/>
      <c r="K92" s="795"/>
      <c r="L92" s="795"/>
    </row>
    <row r="93" spans="1:12" x14ac:dyDescent="0.25">
      <c r="A93" s="795"/>
      <c r="B93" s="795"/>
      <c r="C93" s="795"/>
      <c r="D93" s="795"/>
      <c r="E93" s="795"/>
      <c r="F93" s="795"/>
      <c r="G93" s="795"/>
      <c r="H93" s="795"/>
      <c r="I93" s="795"/>
      <c r="J93" s="795"/>
      <c r="K93" s="795"/>
      <c r="L93" s="795"/>
    </row>
    <row r="94" spans="1:12" x14ac:dyDescent="0.25">
      <c r="A94" s="795"/>
      <c r="B94" s="795"/>
      <c r="C94" s="795"/>
      <c r="D94" s="795"/>
      <c r="E94" s="795"/>
      <c r="F94" s="795"/>
      <c r="G94" s="795"/>
      <c r="H94" s="795"/>
      <c r="I94" s="795"/>
      <c r="J94" s="795"/>
      <c r="K94" s="795"/>
      <c r="L94" s="795"/>
    </row>
    <row r="95" spans="1:12" x14ac:dyDescent="0.25">
      <c r="A95" s="795"/>
      <c r="B95" s="795"/>
      <c r="C95" s="795"/>
      <c r="D95" s="795"/>
      <c r="E95" s="795"/>
      <c r="F95" s="795"/>
      <c r="G95" s="795"/>
      <c r="H95" s="795"/>
      <c r="I95" s="795"/>
      <c r="J95" s="795"/>
      <c r="K95" s="795"/>
      <c r="L95" s="795"/>
    </row>
    <row r="96" spans="1:12" x14ac:dyDescent="0.25">
      <c r="A96" s="795"/>
      <c r="B96" s="795"/>
      <c r="C96" s="795"/>
      <c r="D96" s="795"/>
      <c r="E96" s="795"/>
      <c r="F96" s="795"/>
      <c r="G96" s="795"/>
      <c r="H96" s="795"/>
      <c r="I96" s="795"/>
      <c r="J96" s="795"/>
      <c r="K96" s="795"/>
      <c r="L96" s="795"/>
    </row>
    <row r="97" spans="1:12" x14ac:dyDescent="0.25">
      <c r="A97" s="795"/>
      <c r="B97" s="795"/>
      <c r="C97" s="795"/>
      <c r="D97" s="795"/>
      <c r="E97" s="795"/>
      <c r="F97" s="795"/>
      <c r="G97" s="795"/>
      <c r="H97" s="795"/>
      <c r="I97" s="795"/>
      <c r="J97" s="795"/>
      <c r="K97" s="795"/>
      <c r="L97" s="795"/>
    </row>
    <row r="98" spans="1:12" x14ac:dyDescent="0.25">
      <c r="A98" s="795"/>
      <c r="B98" s="795"/>
      <c r="C98" s="795"/>
      <c r="D98" s="795"/>
      <c r="E98" s="795"/>
      <c r="F98" s="795"/>
      <c r="G98" s="795"/>
      <c r="H98" s="795"/>
      <c r="I98" s="795"/>
      <c r="J98" s="795"/>
      <c r="K98" s="795"/>
      <c r="L98" s="795"/>
    </row>
    <row r="99" spans="1:12" x14ac:dyDescent="0.25">
      <c r="A99" s="795"/>
      <c r="B99" s="795"/>
      <c r="C99" s="795"/>
      <c r="D99" s="795"/>
      <c r="E99" s="795"/>
      <c r="F99" s="795"/>
      <c r="G99" s="795"/>
      <c r="H99" s="795"/>
      <c r="I99" s="795"/>
      <c r="J99" s="795"/>
      <c r="K99" s="795"/>
      <c r="L99" s="795"/>
    </row>
    <row r="100" spans="1:12" x14ac:dyDescent="0.25">
      <c r="A100" s="795"/>
      <c r="B100" s="795"/>
      <c r="C100" s="795"/>
      <c r="D100" s="795"/>
      <c r="E100" s="795"/>
      <c r="F100" s="795"/>
      <c r="G100" s="795"/>
      <c r="H100" s="795"/>
      <c r="I100" s="795"/>
      <c r="J100" s="795"/>
      <c r="K100" s="795"/>
      <c r="L100" s="795"/>
    </row>
    <row r="101" spans="1:12" x14ac:dyDescent="0.25">
      <c r="A101" s="795"/>
      <c r="B101" s="795"/>
      <c r="C101" s="795"/>
      <c r="D101" s="795"/>
      <c r="E101" s="795"/>
      <c r="F101" s="795"/>
      <c r="G101" s="795"/>
      <c r="H101" s="795"/>
      <c r="I101" s="795"/>
      <c r="J101" s="795"/>
      <c r="K101" s="795"/>
      <c r="L101" s="795"/>
    </row>
    <row r="102" spans="1:12" x14ac:dyDescent="0.25">
      <c r="A102" s="795"/>
      <c r="B102" s="795"/>
      <c r="C102" s="795"/>
      <c r="D102" s="795"/>
      <c r="E102" s="795"/>
      <c r="F102" s="795"/>
      <c r="G102" s="795"/>
      <c r="H102" s="795"/>
      <c r="I102" s="795"/>
      <c r="J102" s="795"/>
      <c r="K102" s="795"/>
      <c r="L102" s="795"/>
    </row>
    <row r="103" spans="1:12" x14ac:dyDescent="0.25">
      <c r="A103" s="795"/>
      <c r="B103" s="795"/>
      <c r="C103" s="795"/>
      <c r="D103" s="795"/>
      <c r="E103" s="795"/>
      <c r="F103" s="795"/>
      <c r="G103" s="795"/>
      <c r="H103" s="795"/>
      <c r="I103" s="795"/>
      <c r="J103" s="795"/>
      <c r="K103" s="795"/>
      <c r="L103" s="795"/>
    </row>
    <row r="104" spans="1:12" x14ac:dyDescent="0.25">
      <c r="A104" s="795"/>
      <c r="B104" s="795"/>
      <c r="C104" s="795"/>
      <c r="D104" s="795"/>
      <c r="E104" s="795"/>
      <c r="F104" s="795"/>
      <c r="G104" s="795"/>
      <c r="H104" s="795"/>
      <c r="I104" s="795"/>
      <c r="J104" s="795"/>
      <c r="K104" s="795"/>
      <c r="L104" s="795"/>
    </row>
    <row r="105" spans="1:12" x14ac:dyDescent="0.25">
      <c r="A105" s="795"/>
      <c r="B105" s="795"/>
      <c r="C105" s="795"/>
      <c r="D105" s="795"/>
      <c r="E105" s="795"/>
      <c r="F105" s="795"/>
      <c r="G105" s="795"/>
      <c r="H105" s="795"/>
      <c r="I105" s="795"/>
      <c r="J105" s="795"/>
      <c r="K105" s="795"/>
      <c r="L105" s="795"/>
    </row>
    <row r="106" spans="1:12" x14ac:dyDescent="0.25">
      <c r="A106" s="795"/>
      <c r="B106" s="795"/>
      <c r="C106" s="795"/>
      <c r="D106" s="795"/>
      <c r="E106" s="795"/>
      <c r="F106" s="795"/>
      <c r="G106" s="795"/>
      <c r="H106" s="795"/>
      <c r="I106" s="795"/>
      <c r="J106" s="795"/>
      <c r="K106" s="795"/>
      <c r="L106" s="795"/>
    </row>
    <row r="107" spans="1:12" x14ac:dyDescent="0.25">
      <c r="A107" s="795"/>
      <c r="B107" s="795"/>
      <c r="C107" s="795"/>
      <c r="D107" s="795"/>
      <c r="E107" s="795"/>
      <c r="F107" s="795"/>
      <c r="G107" s="795"/>
      <c r="H107" s="795"/>
      <c r="I107" s="795"/>
      <c r="J107" s="795"/>
      <c r="K107" s="795"/>
      <c r="L107" s="795"/>
    </row>
    <row r="108" spans="1:12" x14ac:dyDescent="0.25">
      <c r="A108" s="795"/>
      <c r="B108" s="795"/>
      <c r="C108" s="795"/>
      <c r="D108" s="795"/>
      <c r="E108" s="795"/>
      <c r="F108" s="795"/>
      <c r="G108" s="795"/>
      <c r="H108" s="795"/>
      <c r="I108" s="795"/>
      <c r="J108" s="795"/>
      <c r="K108" s="795"/>
      <c r="L108" s="795"/>
    </row>
    <row r="109" spans="1:12" x14ac:dyDescent="0.25">
      <c r="A109" s="795"/>
      <c r="B109" s="795"/>
      <c r="C109" s="795"/>
      <c r="D109" s="795"/>
      <c r="E109" s="795"/>
      <c r="F109" s="795"/>
      <c r="G109" s="795"/>
      <c r="H109" s="795"/>
      <c r="I109" s="795"/>
      <c r="J109" s="795"/>
      <c r="K109" s="795"/>
      <c r="L109" s="795"/>
    </row>
    <row r="110" spans="1:12" x14ac:dyDescent="0.25">
      <c r="A110" s="795"/>
      <c r="B110" s="795"/>
      <c r="C110" s="795"/>
      <c r="D110" s="795"/>
      <c r="E110" s="795"/>
      <c r="F110" s="795"/>
      <c r="G110" s="795"/>
      <c r="H110" s="795"/>
      <c r="I110" s="795"/>
      <c r="J110" s="795"/>
      <c r="K110" s="795"/>
      <c r="L110" s="795"/>
    </row>
    <row r="111" spans="1:12" x14ac:dyDescent="0.25">
      <c r="A111" s="795"/>
      <c r="B111" s="795"/>
      <c r="C111" s="795"/>
      <c r="D111" s="795"/>
      <c r="E111" s="795"/>
      <c r="F111" s="795"/>
      <c r="G111" s="795"/>
      <c r="H111" s="795"/>
      <c r="I111" s="795"/>
      <c r="J111" s="795"/>
      <c r="K111" s="795"/>
      <c r="L111" s="795"/>
    </row>
    <row r="112" spans="1:12" x14ac:dyDescent="0.25">
      <c r="A112" s="795"/>
      <c r="B112" s="795"/>
      <c r="C112" s="795"/>
      <c r="D112" s="795"/>
      <c r="E112" s="795"/>
      <c r="F112" s="795"/>
      <c r="G112" s="795"/>
      <c r="H112" s="795"/>
      <c r="I112" s="795"/>
      <c r="J112" s="795"/>
      <c r="K112" s="795"/>
      <c r="L112" s="795"/>
    </row>
    <row r="113" spans="1:12" x14ac:dyDescent="0.25">
      <c r="A113" s="795"/>
      <c r="B113" s="795"/>
      <c r="C113" s="795"/>
      <c r="D113" s="795"/>
      <c r="E113" s="795"/>
      <c r="F113" s="795"/>
      <c r="G113" s="795"/>
      <c r="H113" s="795"/>
      <c r="I113" s="795"/>
      <c r="J113" s="795"/>
      <c r="K113" s="795"/>
      <c r="L113" s="795"/>
    </row>
    <row r="114" spans="1:12" x14ac:dyDescent="0.25">
      <c r="A114" s="795"/>
      <c r="B114" s="795"/>
      <c r="C114" s="795"/>
      <c r="D114" s="795"/>
      <c r="E114" s="795"/>
      <c r="F114" s="795"/>
      <c r="G114" s="795"/>
      <c r="H114" s="795"/>
      <c r="I114" s="795"/>
      <c r="J114" s="795"/>
      <c r="K114" s="795"/>
      <c r="L114" s="795"/>
    </row>
    <row r="115" spans="1:12" x14ac:dyDescent="0.25">
      <c r="A115" s="795"/>
      <c r="B115" s="795"/>
      <c r="C115" s="795"/>
      <c r="D115" s="795"/>
      <c r="E115" s="795"/>
      <c r="F115" s="795"/>
      <c r="G115" s="795"/>
      <c r="H115" s="795"/>
      <c r="I115" s="795"/>
      <c r="J115" s="795"/>
      <c r="K115" s="795"/>
      <c r="L115" s="795"/>
    </row>
    <row r="116" spans="1:12" x14ac:dyDescent="0.25">
      <c r="A116" s="795"/>
      <c r="B116" s="795"/>
      <c r="C116" s="795"/>
      <c r="D116" s="795"/>
      <c r="E116" s="795"/>
      <c r="F116" s="795"/>
      <c r="G116" s="795"/>
      <c r="H116" s="795"/>
      <c r="I116" s="795"/>
      <c r="J116" s="795"/>
      <c r="K116" s="795"/>
      <c r="L116" s="795"/>
    </row>
    <row r="117" spans="1:12" x14ac:dyDescent="0.25">
      <c r="A117" s="795"/>
      <c r="B117" s="795"/>
      <c r="C117" s="795"/>
      <c r="D117" s="795"/>
      <c r="E117" s="795"/>
      <c r="F117" s="795"/>
      <c r="G117" s="795"/>
      <c r="H117" s="795"/>
      <c r="I117" s="795"/>
      <c r="J117" s="795"/>
      <c r="K117" s="795"/>
      <c r="L117" s="795"/>
    </row>
    <row r="118" spans="1:12" x14ac:dyDescent="0.25">
      <c r="A118" s="795"/>
      <c r="B118" s="795"/>
      <c r="C118" s="795"/>
      <c r="D118" s="795"/>
      <c r="E118" s="795"/>
      <c r="F118" s="795"/>
      <c r="G118" s="795"/>
      <c r="H118" s="795"/>
      <c r="I118" s="795"/>
      <c r="J118" s="795"/>
      <c r="K118" s="795"/>
      <c r="L118" s="795"/>
    </row>
    <row r="119" spans="1:12" x14ac:dyDescent="0.25">
      <c r="A119" s="795"/>
      <c r="B119" s="795"/>
      <c r="C119" s="795"/>
      <c r="D119" s="795"/>
      <c r="E119" s="795"/>
      <c r="F119" s="795"/>
      <c r="G119" s="795"/>
      <c r="H119" s="795"/>
      <c r="I119" s="795"/>
      <c r="J119" s="795"/>
      <c r="K119" s="795"/>
      <c r="L119" s="795"/>
    </row>
    <row r="120" spans="1:12" x14ac:dyDescent="0.25">
      <c r="A120" s="795"/>
      <c r="B120" s="795"/>
      <c r="C120" s="795"/>
      <c r="D120" s="795"/>
      <c r="E120" s="795"/>
      <c r="F120" s="795"/>
      <c r="G120" s="795"/>
      <c r="H120" s="795"/>
      <c r="I120" s="795"/>
      <c r="J120" s="795"/>
      <c r="K120" s="795"/>
      <c r="L120" s="795"/>
    </row>
    <row r="121" spans="1:12" x14ac:dyDescent="0.25">
      <c r="A121" s="795"/>
      <c r="B121" s="795"/>
      <c r="C121" s="795"/>
      <c r="D121" s="795"/>
      <c r="E121" s="795"/>
      <c r="F121" s="795"/>
      <c r="G121" s="795"/>
      <c r="H121" s="795"/>
      <c r="I121" s="795"/>
      <c r="J121" s="795"/>
      <c r="K121" s="795"/>
      <c r="L121" s="795"/>
    </row>
    <row r="122" spans="1:12" x14ac:dyDescent="0.25">
      <c r="A122" s="795"/>
      <c r="B122" s="795"/>
      <c r="C122" s="795"/>
      <c r="D122" s="795"/>
      <c r="E122" s="795"/>
      <c r="F122" s="795"/>
      <c r="G122" s="795"/>
      <c r="H122" s="795"/>
      <c r="I122" s="795"/>
      <c r="J122" s="795"/>
      <c r="K122" s="795"/>
      <c r="L122" s="795"/>
    </row>
    <row r="123" spans="1:12" x14ac:dyDescent="0.25">
      <c r="A123" s="795"/>
      <c r="B123" s="795"/>
      <c r="C123" s="795"/>
      <c r="D123" s="795"/>
      <c r="E123" s="795"/>
      <c r="F123" s="795"/>
      <c r="G123" s="795"/>
      <c r="H123" s="795"/>
      <c r="I123" s="795"/>
      <c r="J123" s="795"/>
      <c r="K123" s="795"/>
      <c r="L123" s="795"/>
    </row>
    <row r="124" spans="1:12" x14ac:dyDescent="0.25">
      <c r="A124" s="795"/>
      <c r="B124" s="795"/>
      <c r="C124" s="795"/>
      <c r="D124" s="795"/>
      <c r="E124" s="795"/>
      <c r="F124" s="795"/>
      <c r="G124" s="795"/>
      <c r="H124" s="795"/>
      <c r="I124" s="795"/>
      <c r="J124" s="795"/>
      <c r="K124" s="795"/>
      <c r="L124" s="795"/>
    </row>
    <row r="125" spans="1:12" x14ac:dyDescent="0.25">
      <c r="A125" s="795"/>
      <c r="B125" s="795"/>
      <c r="C125" s="795"/>
      <c r="D125" s="795"/>
      <c r="E125" s="795"/>
      <c r="F125" s="795"/>
      <c r="G125" s="795"/>
      <c r="H125" s="795"/>
      <c r="I125" s="795"/>
      <c r="J125" s="795"/>
      <c r="K125" s="795"/>
      <c r="L125" s="795"/>
    </row>
    <row r="126" spans="1:12" x14ac:dyDescent="0.25">
      <c r="A126" s="795"/>
      <c r="B126" s="795"/>
      <c r="C126" s="795"/>
      <c r="D126" s="795"/>
      <c r="E126" s="795"/>
      <c r="F126" s="795"/>
      <c r="G126" s="795"/>
      <c r="H126" s="795"/>
      <c r="I126" s="795"/>
      <c r="J126" s="795"/>
      <c r="K126" s="795"/>
      <c r="L126" s="795"/>
    </row>
    <row r="127" spans="1:12" x14ac:dyDescent="0.25">
      <c r="A127" s="795"/>
      <c r="B127" s="795"/>
      <c r="C127" s="795"/>
      <c r="D127" s="795"/>
      <c r="E127" s="795"/>
      <c r="F127" s="795"/>
      <c r="G127" s="795"/>
      <c r="H127" s="795"/>
      <c r="I127" s="795"/>
      <c r="J127" s="795"/>
      <c r="K127" s="795"/>
      <c r="L127" s="795"/>
    </row>
    <row r="128" spans="1:12" x14ac:dyDescent="0.25">
      <c r="A128" s="795"/>
      <c r="B128" s="795"/>
      <c r="C128" s="795"/>
      <c r="D128" s="795"/>
      <c r="E128" s="795"/>
      <c r="F128" s="795"/>
      <c r="G128" s="795"/>
      <c r="H128" s="795"/>
      <c r="I128" s="795"/>
      <c r="J128" s="795"/>
      <c r="K128" s="795"/>
      <c r="L128" s="795"/>
    </row>
    <row r="129" spans="1:12" x14ac:dyDescent="0.25">
      <c r="A129" s="795"/>
      <c r="B129" s="795"/>
      <c r="C129" s="795"/>
      <c r="D129" s="795"/>
      <c r="E129" s="795"/>
      <c r="F129" s="795"/>
      <c r="G129" s="795"/>
      <c r="H129" s="795"/>
      <c r="I129" s="795"/>
      <c r="J129" s="795"/>
      <c r="K129" s="795"/>
      <c r="L129" s="795"/>
    </row>
    <row r="130" spans="1:12" x14ac:dyDescent="0.25">
      <c r="A130" s="795"/>
      <c r="B130" s="795"/>
      <c r="C130" s="795"/>
      <c r="D130" s="795"/>
      <c r="E130" s="795"/>
      <c r="F130" s="795"/>
      <c r="G130" s="795"/>
      <c r="H130" s="795"/>
      <c r="I130" s="795"/>
      <c r="J130" s="795"/>
      <c r="K130" s="795"/>
      <c r="L130" s="795"/>
    </row>
    <row r="131" spans="1:12" x14ac:dyDescent="0.25">
      <c r="A131" s="795"/>
      <c r="B131" s="795"/>
      <c r="C131" s="795"/>
      <c r="D131" s="795"/>
      <c r="E131" s="795"/>
      <c r="F131" s="795"/>
      <c r="G131" s="795"/>
      <c r="H131" s="795"/>
      <c r="I131" s="795"/>
      <c r="J131" s="795"/>
      <c r="K131" s="795"/>
      <c r="L131" s="795"/>
    </row>
    <row r="132" spans="1:12" x14ac:dyDescent="0.25">
      <c r="A132" s="795"/>
      <c r="B132" s="795"/>
      <c r="C132" s="795"/>
      <c r="D132" s="795"/>
      <c r="E132" s="795"/>
      <c r="F132" s="795"/>
      <c r="G132" s="795"/>
      <c r="H132" s="795"/>
      <c r="I132" s="795"/>
      <c r="J132" s="795"/>
      <c r="K132" s="795"/>
      <c r="L132" s="795"/>
    </row>
    <row r="133" spans="1:12" x14ac:dyDescent="0.25">
      <c r="A133" s="795"/>
      <c r="B133" s="795"/>
      <c r="C133" s="795"/>
      <c r="D133" s="795"/>
      <c r="E133" s="795"/>
      <c r="F133" s="795"/>
      <c r="G133" s="795"/>
      <c r="H133" s="795"/>
      <c r="I133" s="795"/>
      <c r="J133" s="795"/>
      <c r="K133" s="795"/>
      <c r="L133" s="795"/>
    </row>
    <row r="134" spans="1:12" x14ac:dyDescent="0.25">
      <c r="A134" s="795"/>
      <c r="B134" s="795"/>
      <c r="C134" s="795"/>
      <c r="D134" s="795"/>
      <c r="E134" s="795"/>
      <c r="F134" s="795"/>
      <c r="G134" s="795"/>
      <c r="H134" s="795"/>
      <c r="I134" s="795"/>
      <c r="J134" s="795"/>
      <c r="K134" s="795"/>
      <c r="L134" s="795"/>
    </row>
    <row r="135" spans="1:12" x14ac:dyDescent="0.25">
      <c r="A135" s="795"/>
      <c r="B135" s="795"/>
      <c r="C135" s="795"/>
      <c r="D135" s="795"/>
      <c r="E135" s="795"/>
      <c r="F135" s="795"/>
      <c r="G135" s="795"/>
      <c r="H135" s="795"/>
      <c r="I135" s="795"/>
      <c r="J135" s="795"/>
      <c r="K135" s="795"/>
      <c r="L135" s="795"/>
    </row>
    <row r="136" spans="1:12" x14ac:dyDescent="0.25">
      <c r="A136" s="795"/>
      <c r="B136" s="795"/>
      <c r="C136" s="795"/>
      <c r="D136" s="795"/>
      <c r="E136" s="795"/>
      <c r="F136" s="795"/>
      <c r="G136" s="795"/>
      <c r="H136" s="795"/>
      <c r="I136" s="795"/>
      <c r="J136" s="795"/>
      <c r="K136" s="795"/>
      <c r="L136" s="795"/>
    </row>
    <row r="137" spans="1:12" x14ac:dyDescent="0.25">
      <c r="A137" s="795"/>
      <c r="B137" s="795"/>
      <c r="C137" s="795"/>
      <c r="D137" s="795"/>
      <c r="E137" s="795"/>
      <c r="F137" s="795"/>
      <c r="G137" s="795"/>
      <c r="H137" s="795"/>
      <c r="I137" s="795"/>
      <c r="J137" s="795"/>
      <c r="K137" s="795"/>
      <c r="L137" s="795"/>
    </row>
    <row r="138" spans="1:12" x14ac:dyDescent="0.25">
      <c r="A138" s="795"/>
      <c r="B138" s="795"/>
      <c r="C138" s="795"/>
      <c r="D138" s="795"/>
      <c r="E138" s="795"/>
      <c r="F138" s="795"/>
      <c r="G138" s="795"/>
      <c r="H138" s="795"/>
      <c r="I138" s="795"/>
      <c r="J138" s="795"/>
      <c r="K138" s="795"/>
      <c r="L138" s="795"/>
    </row>
    <row r="139" spans="1:12" x14ac:dyDescent="0.25">
      <c r="A139" s="795"/>
      <c r="B139" s="795"/>
      <c r="C139" s="795"/>
      <c r="D139" s="795"/>
      <c r="E139" s="795"/>
      <c r="F139" s="795"/>
      <c r="G139" s="795"/>
      <c r="H139" s="795"/>
      <c r="I139" s="795"/>
      <c r="J139" s="795"/>
      <c r="K139" s="795"/>
      <c r="L139" s="795"/>
    </row>
    <row r="140" spans="1:12" x14ac:dyDescent="0.25">
      <c r="A140" s="795"/>
      <c r="B140" s="795"/>
      <c r="C140" s="795"/>
      <c r="D140" s="795"/>
      <c r="E140" s="795"/>
      <c r="F140" s="795"/>
      <c r="G140" s="795"/>
      <c r="H140" s="795"/>
      <c r="I140" s="795"/>
      <c r="J140" s="795"/>
      <c r="K140" s="795"/>
      <c r="L140" s="795"/>
    </row>
    <row r="141" spans="1:12" x14ac:dyDescent="0.25">
      <c r="A141" s="795"/>
      <c r="B141" s="795"/>
      <c r="C141" s="795"/>
      <c r="D141" s="795"/>
      <c r="E141" s="795"/>
      <c r="F141" s="795"/>
      <c r="G141" s="795"/>
      <c r="H141" s="795"/>
      <c r="I141" s="795"/>
      <c r="J141" s="795"/>
      <c r="K141" s="795"/>
      <c r="L141" s="795"/>
    </row>
    <row r="142" spans="1:12" x14ac:dyDescent="0.25">
      <c r="A142" s="795"/>
      <c r="B142" s="795"/>
      <c r="C142" s="795"/>
      <c r="D142" s="795"/>
      <c r="E142" s="795"/>
      <c r="F142" s="795"/>
      <c r="G142" s="795"/>
      <c r="H142" s="795"/>
      <c r="I142" s="795"/>
      <c r="J142" s="795"/>
      <c r="K142" s="795"/>
      <c r="L142" s="795"/>
    </row>
    <row r="143" spans="1:12" x14ac:dyDescent="0.25">
      <c r="A143" s="795"/>
      <c r="B143" s="795"/>
      <c r="C143" s="795"/>
      <c r="D143" s="795"/>
      <c r="E143" s="795"/>
      <c r="F143" s="795"/>
      <c r="G143" s="795"/>
      <c r="H143" s="795"/>
      <c r="I143" s="795"/>
      <c r="J143" s="795"/>
      <c r="K143" s="795"/>
      <c r="L143" s="795"/>
    </row>
    <row r="144" spans="1:12" x14ac:dyDescent="0.25">
      <c r="A144" s="795"/>
      <c r="B144" s="795"/>
      <c r="C144" s="795"/>
      <c r="D144" s="795"/>
      <c r="E144" s="795"/>
      <c r="F144" s="795"/>
      <c r="G144" s="795"/>
      <c r="H144" s="795"/>
      <c r="I144" s="795"/>
      <c r="J144" s="795"/>
      <c r="K144" s="795"/>
      <c r="L144" s="795"/>
    </row>
    <row r="145" spans="1:12" x14ac:dyDescent="0.25">
      <c r="A145" s="795"/>
      <c r="B145" s="795"/>
      <c r="C145" s="795"/>
      <c r="D145" s="795"/>
      <c r="E145" s="795"/>
      <c r="F145" s="795"/>
      <c r="G145" s="795"/>
      <c r="H145" s="795"/>
      <c r="I145" s="795"/>
      <c r="J145" s="795"/>
      <c r="K145" s="795"/>
      <c r="L145" s="795"/>
    </row>
    <row r="146" spans="1:12" x14ac:dyDescent="0.25">
      <c r="A146" s="795"/>
      <c r="B146" s="795"/>
      <c r="C146" s="795"/>
      <c r="D146" s="795"/>
      <c r="E146" s="795"/>
      <c r="F146" s="795"/>
      <c r="G146" s="795"/>
      <c r="H146" s="795"/>
      <c r="I146" s="795"/>
      <c r="J146" s="795"/>
      <c r="K146" s="795"/>
      <c r="L146" s="795"/>
    </row>
    <row r="147" spans="1:12" x14ac:dyDescent="0.25">
      <c r="A147" s="795"/>
      <c r="B147" s="795"/>
      <c r="C147" s="795"/>
      <c r="D147" s="795"/>
      <c r="E147" s="795"/>
      <c r="F147" s="795"/>
      <c r="G147" s="795"/>
      <c r="H147" s="795"/>
      <c r="I147" s="795"/>
      <c r="J147" s="795"/>
      <c r="K147" s="795"/>
      <c r="L147" s="795"/>
    </row>
    <row r="148" spans="1:12" x14ac:dyDescent="0.25">
      <c r="A148" s="795"/>
      <c r="B148" s="795"/>
      <c r="C148" s="795"/>
      <c r="D148" s="795"/>
      <c r="E148" s="795"/>
      <c r="F148" s="795"/>
      <c r="G148" s="795"/>
      <c r="H148" s="795"/>
      <c r="I148" s="795"/>
      <c r="J148" s="795"/>
      <c r="K148" s="795"/>
      <c r="L148" s="795"/>
    </row>
    <row r="149" spans="1:12" x14ac:dyDescent="0.25">
      <c r="A149" s="795"/>
      <c r="B149" s="795"/>
      <c r="C149" s="795"/>
      <c r="D149" s="795"/>
      <c r="E149" s="795"/>
      <c r="F149" s="795"/>
      <c r="G149" s="795"/>
      <c r="H149" s="795"/>
      <c r="I149" s="795"/>
      <c r="J149" s="795"/>
      <c r="K149" s="795"/>
      <c r="L149" s="795"/>
    </row>
    <row r="150" spans="1:12" x14ac:dyDescent="0.25">
      <c r="A150" s="795"/>
      <c r="B150" s="795"/>
      <c r="C150" s="795"/>
      <c r="D150" s="795"/>
      <c r="E150" s="795"/>
      <c r="F150" s="795"/>
      <c r="G150" s="795"/>
      <c r="H150" s="795"/>
      <c r="I150" s="795"/>
      <c r="J150" s="795"/>
      <c r="K150" s="795"/>
      <c r="L150" s="795"/>
    </row>
    <row r="151" spans="1:12" x14ac:dyDescent="0.25">
      <c r="A151" s="795"/>
      <c r="B151" s="795"/>
      <c r="C151" s="795"/>
      <c r="D151" s="795"/>
      <c r="E151" s="795"/>
      <c r="F151" s="795"/>
      <c r="G151" s="795"/>
      <c r="H151" s="795"/>
      <c r="I151" s="795"/>
      <c r="J151" s="795"/>
      <c r="K151" s="795"/>
      <c r="L151" s="795"/>
    </row>
    <row r="152" spans="1:12" x14ac:dyDescent="0.25">
      <c r="A152" s="795"/>
      <c r="B152" s="795"/>
      <c r="C152" s="795"/>
      <c r="D152" s="795"/>
      <c r="E152" s="795"/>
      <c r="F152" s="795"/>
      <c r="G152" s="795"/>
      <c r="H152" s="795"/>
      <c r="I152" s="795"/>
      <c r="J152" s="795"/>
      <c r="K152" s="795"/>
      <c r="L152" s="795"/>
    </row>
    <row r="153" spans="1:12" x14ac:dyDescent="0.25">
      <c r="A153" s="795"/>
      <c r="B153" s="795"/>
      <c r="C153" s="795"/>
      <c r="D153" s="795"/>
      <c r="E153" s="795"/>
      <c r="F153" s="795"/>
      <c r="G153" s="795"/>
      <c r="H153" s="795"/>
      <c r="I153" s="795"/>
      <c r="J153" s="795"/>
      <c r="K153" s="795"/>
      <c r="L153" s="795"/>
    </row>
    <row r="154" spans="1:12" x14ac:dyDescent="0.25">
      <c r="A154" s="795"/>
      <c r="B154" s="795"/>
      <c r="C154" s="795"/>
      <c r="D154" s="795"/>
      <c r="E154" s="795"/>
      <c r="F154" s="795"/>
      <c r="G154" s="795"/>
      <c r="H154" s="795"/>
      <c r="I154" s="795"/>
      <c r="J154" s="795"/>
      <c r="K154" s="795"/>
      <c r="L154" s="795"/>
    </row>
    <row r="155" spans="1:12" x14ac:dyDescent="0.25">
      <c r="A155" s="795"/>
      <c r="B155" s="795"/>
      <c r="C155" s="795"/>
      <c r="D155" s="795"/>
      <c r="E155" s="795"/>
      <c r="F155" s="795"/>
      <c r="G155" s="795"/>
      <c r="H155" s="795"/>
      <c r="I155" s="795"/>
      <c r="J155" s="795"/>
      <c r="K155" s="795"/>
      <c r="L155" s="795"/>
    </row>
    <row r="156" spans="1:12" x14ac:dyDescent="0.25">
      <c r="A156" s="795"/>
      <c r="B156" s="795"/>
      <c r="C156" s="795"/>
      <c r="D156" s="795"/>
      <c r="E156" s="795"/>
      <c r="F156" s="795"/>
      <c r="G156" s="795"/>
      <c r="H156" s="795"/>
      <c r="I156" s="795"/>
      <c r="J156" s="795"/>
      <c r="K156" s="795"/>
      <c r="L156" s="795"/>
    </row>
    <row r="157" spans="1:12" x14ac:dyDescent="0.25">
      <c r="A157" s="795"/>
      <c r="B157" s="795"/>
      <c r="C157" s="795"/>
      <c r="D157" s="795"/>
      <c r="E157" s="795"/>
      <c r="F157" s="795"/>
      <c r="G157" s="795"/>
      <c r="H157" s="795"/>
      <c r="I157" s="795"/>
      <c r="J157" s="795"/>
      <c r="K157" s="795"/>
      <c r="L157" s="795"/>
    </row>
    <row r="158" spans="1:12" x14ac:dyDescent="0.25">
      <c r="A158" s="795"/>
      <c r="B158" s="795"/>
      <c r="C158" s="795"/>
      <c r="D158" s="795"/>
      <c r="E158" s="795"/>
      <c r="F158" s="795"/>
      <c r="G158" s="795"/>
      <c r="H158" s="795"/>
      <c r="I158" s="795"/>
      <c r="J158" s="795"/>
      <c r="K158" s="795"/>
      <c r="L158" s="795"/>
    </row>
    <row r="159" spans="1:12" x14ac:dyDescent="0.25">
      <c r="A159" s="795"/>
      <c r="B159" s="795"/>
      <c r="C159" s="795"/>
      <c r="D159" s="795"/>
      <c r="E159" s="795"/>
      <c r="F159" s="795"/>
      <c r="G159" s="795"/>
      <c r="H159" s="795"/>
      <c r="I159" s="795"/>
      <c r="J159" s="795"/>
      <c r="K159" s="795"/>
      <c r="L159" s="795"/>
    </row>
    <row r="160" spans="1:12" x14ac:dyDescent="0.25">
      <c r="A160" s="795"/>
      <c r="B160" s="795"/>
      <c r="C160" s="795"/>
      <c r="D160" s="795"/>
      <c r="E160" s="795"/>
      <c r="F160" s="795"/>
      <c r="G160" s="795"/>
      <c r="H160" s="795"/>
      <c r="I160" s="795"/>
      <c r="J160" s="795"/>
      <c r="K160" s="795"/>
      <c r="L160" s="795"/>
    </row>
    <row r="161" spans="1:12" x14ac:dyDescent="0.25">
      <c r="A161" s="795"/>
      <c r="B161" s="795"/>
      <c r="C161" s="795"/>
      <c r="D161" s="795"/>
      <c r="E161" s="795"/>
      <c r="F161" s="795"/>
      <c r="G161" s="795"/>
      <c r="H161" s="795"/>
      <c r="I161" s="795"/>
      <c r="J161" s="795"/>
      <c r="K161" s="795"/>
      <c r="L161" s="795"/>
    </row>
    <row r="162" spans="1:12" x14ac:dyDescent="0.25">
      <c r="A162" s="795"/>
      <c r="B162" s="795"/>
      <c r="C162" s="795"/>
      <c r="D162" s="795"/>
      <c r="E162" s="795"/>
      <c r="F162" s="795"/>
      <c r="G162" s="795"/>
      <c r="H162" s="795"/>
      <c r="I162" s="795"/>
      <c r="J162" s="795"/>
      <c r="K162" s="795"/>
      <c r="L162" s="795"/>
    </row>
    <row r="163" spans="1:12" x14ac:dyDescent="0.25">
      <c r="A163" s="795"/>
      <c r="B163" s="795"/>
      <c r="C163" s="795"/>
      <c r="D163" s="795"/>
      <c r="E163" s="795"/>
      <c r="F163" s="795"/>
      <c r="G163" s="795"/>
      <c r="H163" s="795"/>
      <c r="I163" s="795"/>
      <c r="J163" s="795"/>
      <c r="K163" s="795"/>
      <c r="L163" s="795"/>
    </row>
    <row r="164" spans="1:12" x14ac:dyDescent="0.25">
      <c r="A164" s="795"/>
      <c r="B164" s="795"/>
      <c r="C164" s="795"/>
      <c r="D164" s="795"/>
      <c r="E164" s="795"/>
      <c r="F164" s="795"/>
      <c r="G164" s="795"/>
      <c r="H164" s="795"/>
      <c r="I164" s="795"/>
      <c r="J164" s="795"/>
      <c r="K164" s="795"/>
      <c r="L164" s="795"/>
    </row>
    <row r="165" spans="1:12" x14ac:dyDescent="0.25">
      <c r="A165" s="795"/>
      <c r="B165" s="795"/>
      <c r="C165" s="795"/>
      <c r="D165" s="795"/>
      <c r="E165" s="795"/>
      <c r="F165" s="795"/>
      <c r="G165" s="795"/>
      <c r="H165" s="795"/>
      <c r="I165" s="795"/>
      <c r="J165" s="795"/>
      <c r="K165" s="795"/>
      <c r="L165" s="795"/>
    </row>
    <row r="166" spans="1:12" x14ac:dyDescent="0.25">
      <c r="A166" s="795"/>
      <c r="B166" s="795"/>
      <c r="C166" s="795"/>
      <c r="D166" s="795"/>
      <c r="E166" s="795"/>
      <c r="F166" s="795"/>
      <c r="G166" s="795"/>
      <c r="H166" s="795"/>
      <c r="I166" s="795"/>
      <c r="J166" s="795"/>
      <c r="K166" s="795"/>
      <c r="L166" s="795"/>
    </row>
    <row r="167" spans="1:12" x14ac:dyDescent="0.25">
      <c r="A167" s="795"/>
      <c r="B167" s="795"/>
      <c r="C167" s="795"/>
      <c r="D167" s="795"/>
      <c r="E167" s="795"/>
      <c r="F167" s="795"/>
      <c r="G167" s="795"/>
      <c r="H167" s="795"/>
      <c r="I167" s="795"/>
      <c r="J167" s="795"/>
      <c r="K167" s="795"/>
      <c r="L167" s="795"/>
    </row>
    <row r="168" spans="1:12" x14ac:dyDescent="0.25">
      <c r="A168" s="795"/>
      <c r="B168" s="795"/>
      <c r="C168" s="795"/>
      <c r="D168" s="795"/>
      <c r="E168" s="795"/>
      <c r="F168" s="795"/>
      <c r="G168" s="795"/>
      <c r="H168" s="795"/>
      <c r="I168" s="795"/>
      <c r="J168" s="795"/>
      <c r="K168" s="795"/>
      <c r="L168" s="795"/>
    </row>
    <row r="169" spans="1:12" x14ac:dyDescent="0.25">
      <c r="A169" s="795"/>
      <c r="B169" s="795"/>
      <c r="C169" s="795"/>
      <c r="D169" s="795"/>
      <c r="E169" s="795"/>
      <c r="F169" s="795"/>
      <c r="G169" s="795"/>
      <c r="H169" s="795"/>
      <c r="I169" s="795"/>
      <c r="J169" s="795"/>
      <c r="K169" s="795"/>
      <c r="L169" s="795"/>
    </row>
    <row r="170" spans="1:12" x14ac:dyDescent="0.25">
      <c r="A170" s="795"/>
      <c r="B170" s="795"/>
      <c r="C170" s="795"/>
      <c r="D170" s="795"/>
      <c r="E170" s="795"/>
      <c r="F170" s="795"/>
      <c r="G170" s="795"/>
      <c r="H170" s="795"/>
      <c r="I170" s="795"/>
      <c r="J170" s="795"/>
      <c r="K170" s="795"/>
      <c r="L170" s="795"/>
    </row>
    <row r="171" spans="1:12" x14ac:dyDescent="0.25">
      <c r="A171" s="795"/>
      <c r="B171" s="795"/>
      <c r="C171" s="795"/>
      <c r="D171" s="795"/>
      <c r="E171" s="795"/>
      <c r="F171" s="795"/>
      <c r="G171" s="795"/>
      <c r="H171" s="795"/>
      <c r="I171" s="795"/>
      <c r="J171" s="795"/>
      <c r="K171" s="795"/>
      <c r="L171" s="795"/>
    </row>
    <row r="172" spans="1:12" x14ac:dyDescent="0.25">
      <c r="A172" s="795"/>
      <c r="B172" s="795"/>
      <c r="C172" s="795"/>
      <c r="D172" s="795"/>
      <c r="E172" s="795"/>
      <c r="F172" s="795"/>
      <c r="G172" s="795"/>
      <c r="H172" s="795"/>
      <c r="I172" s="795"/>
      <c r="J172" s="795"/>
      <c r="K172" s="795"/>
      <c r="L172" s="795"/>
    </row>
    <row r="173" spans="1:12" x14ac:dyDescent="0.25">
      <c r="A173" s="795"/>
      <c r="B173" s="795"/>
      <c r="C173" s="795"/>
      <c r="D173" s="795"/>
      <c r="E173" s="795"/>
      <c r="F173" s="795"/>
      <c r="G173" s="795"/>
      <c r="H173" s="795"/>
      <c r="I173" s="795"/>
      <c r="J173" s="795"/>
      <c r="K173" s="795"/>
      <c r="L173" s="795"/>
    </row>
    <row r="174" spans="1:12" x14ac:dyDescent="0.25">
      <c r="A174" s="795"/>
      <c r="B174" s="795"/>
      <c r="C174" s="795"/>
      <c r="D174" s="795"/>
      <c r="E174" s="795"/>
      <c r="F174" s="795"/>
      <c r="G174" s="795"/>
      <c r="H174" s="795"/>
      <c r="I174" s="795"/>
      <c r="J174" s="795"/>
      <c r="K174" s="795"/>
      <c r="L174" s="795"/>
    </row>
    <row r="175" spans="1:12" x14ac:dyDescent="0.25">
      <c r="A175" s="795"/>
      <c r="B175" s="795"/>
      <c r="C175" s="795"/>
      <c r="D175" s="795"/>
      <c r="E175" s="795"/>
      <c r="F175" s="795"/>
      <c r="G175" s="795"/>
      <c r="H175" s="795"/>
      <c r="I175" s="795"/>
      <c r="J175" s="795"/>
      <c r="K175" s="795"/>
      <c r="L175" s="795"/>
    </row>
    <row r="176" spans="1:12" x14ac:dyDescent="0.25">
      <c r="A176" s="795"/>
      <c r="B176" s="795"/>
      <c r="C176" s="795"/>
      <c r="D176" s="795"/>
      <c r="E176" s="795"/>
      <c r="F176" s="795"/>
      <c r="G176" s="795"/>
      <c r="H176" s="795"/>
      <c r="I176" s="795"/>
      <c r="J176" s="795"/>
      <c r="K176" s="795"/>
      <c r="L176" s="795"/>
    </row>
    <row r="177" spans="1:12" x14ac:dyDescent="0.25">
      <c r="A177" s="795"/>
      <c r="B177" s="795"/>
      <c r="C177" s="795"/>
      <c r="D177" s="795"/>
      <c r="E177" s="795"/>
      <c r="F177" s="795"/>
      <c r="G177" s="795"/>
      <c r="H177" s="795"/>
      <c r="I177" s="795"/>
      <c r="J177" s="795"/>
      <c r="K177" s="795"/>
      <c r="L177" s="795"/>
    </row>
    <row r="178" spans="1:12" x14ac:dyDescent="0.25">
      <c r="A178" s="795"/>
      <c r="B178" s="795"/>
      <c r="C178" s="795"/>
      <c r="D178" s="795"/>
      <c r="E178" s="795"/>
      <c r="F178" s="795"/>
      <c r="G178" s="795"/>
      <c r="H178" s="795"/>
      <c r="I178" s="795"/>
      <c r="J178" s="795"/>
      <c r="K178" s="795"/>
      <c r="L178" s="795"/>
    </row>
    <row r="179" spans="1:12" x14ac:dyDescent="0.25">
      <c r="A179" s="795"/>
      <c r="B179" s="795"/>
      <c r="C179" s="795"/>
      <c r="D179" s="795"/>
      <c r="E179" s="795"/>
      <c r="F179" s="795"/>
      <c r="G179" s="795"/>
      <c r="H179" s="795"/>
      <c r="I179" s="795"/>
      <c r="J179" s="795"/>
      <c r="K179" s="795"/>
      <c r="L179" s="795"/>
    </row>
    <row r="180" spans="1:12" x14ac:dyDescent="0.25">
      <c r="A180" s="795"/>
      <c r="B180" s="795"/>
      <c r="C180" s="795"/>
      <c r="D180" s="795"/>
      <c r="E180" s="795"/>
      <c r="F180" s="795"/>
      <c r="G180" s="795"/>
      <c r="H180" s="795"/>
      <c r="I180" s="795"/>
      <c r="J180" s="795"/>
      <c r="K180" s="795"/>
      <c r="L180" s="795"/>
    </row>
    <row r="181" spans="1:12" x14ac:dyDescent="0.25">
      <c r="A181" s="795"/>
      <c r="B181" s="795"/>
      <c r="C181" s="795"/>
      <c r="D181" s="795"/>
      <c r="E181" s="795"/>
      <c r="F181" s="795"/>
      <c r="G181" s="795"/>
      <c r="H181" s="795"/>
      <c r="I181" s="795"/>
      <c r="J181" s="795"/>
      <c r="K181" s="795"/>
      <c r="L181" s="795"/>
    </row>
    <row r="182" spans="1:12" x14ac:dyDescent="0.25">
      <c r="A182" s="795"/>
      <c r="B182" s="795"/>
      <c r="C182" s="795"/>
      <c r="D182" s="795"/>
      <c r="E182" s="795"/>
      <c r="F182" s="795"/>
      <c r="G182" s="795"/>
      <c r="H182" s="795"/>
      <c r="I182" s="795"/>
      <c r="J182" s="795"/>
      <c r="K182" s="795"/>
      <c r="L182" s="795"/>
    </row>
    <row r="183" spans="1:12" x14ac:dyDescent="0.25">
      <c r="A183" s="795"/>
      <c r="B183" s="795"/>
      <c r="C183" s="795"/>
      <c r="D183" s="795"/>
      <c r="E183" s="795"/>
      <c r="F183" s="795"/>
      <c r="G183" s="795"/>
      <c r="H183" s="795"/>
      <c r="I183" s="795"/>
      <c r="J183" s="795"/>
      <c r="K183" s="795"/>
      <c r="L183" s="795"/>
    </row>
    <row r="184" spans="1:12" x14ac:dyDescent="0.25">
      <c r="A184" s="795"/>
      <c r="B184" s="795"/>
      <c r="C184" s="795"/>
      <c r="D184" s="795"/>
      <c r="E184" s="795"/>
      <c r="F184" s="795"/>
      <c r="G184" s="795"/>
      <c r="H184" s="795"/>
      <c r="I184" s="795"/>
      <c r="J184" s="795"/>
      <c r="K184" s="795"/>
      <c r="L184" s="795"/>
    </row>
    <row r="185" spans="1:12" x14ac:dyDescent="0.25">
      <c r="A185" s="795"/>
      <c r="B185" s="795"/>
      <c r="C185" s="795"/>
      <c r="D185" s="795"/>
      <c r="E185" s="795"/>
      <c r="F185" s="795"/>
      <c r="G185" s="795"/>
      <c r="H185" s="795"/>
      <c r="I185" s="795"/>
      <c r="J185" s="795"/>
      <c r="K185" s="795"/>
      <c r="L185" s="795"/>
    </row>
    <row r="186" spans="1:12" x14ac:dyDescent="0.25">
      <c r="A186" s="795"/>
      <c r="B186" s="795"/>
      <c r="C186" s="795"/>
      <c r="D186" s="795"/>
      <c r="E186" s="795"/>
      <c r="F186" s="795"/>
      <c r="G186" s="795"/>
      <c r="H186" s="795"/>
      <c r="I186" s="795"/>
      <c r="J186" s="795"/>
      <c r="K186" s="795"/>
      <c r="L186" s="795"/>
    </row>
    <row r="187" spans="1:12" x14ac:dyDescent="0.25">
      <c r="A187" s="795"/>
      <c r="B187" s="795"/>
      <c r="C187" s="795"/>
      <c r="D187" s="795"/>
      <c r="E187" s="795"/>
      <c r="F187" s="795"/>
      <c r="G187" s="795"/>
      <c r="H187" s="795"/>
      <c r="I187" s="795"/>
      <c r="J187" s="795"/>
      <c r="K187" s="795"/>
      <c r="L187" s="795"/>
    </row>
    <row r="188" spans="1:12" x14ac:dyDescent="0.25">
      <c r="A188" s="795"/>
      <c r="B188" s="795"/>
      <c r="C188" s="795"/>
      <c r="D188" s="795"/>
      <c r="E188" s="795"/>
      <c r="F188" s="795"/>
      <c r="G188" s="795"/>
      <c r="H188" s="795"/>
      <c r="I188" s="795"/>
      <c r="J188" s="795"/>
      <c r="K188" s="795"/>
      <c r="L188" s="795"/>
    </row>
    <row r="189" spans="1:12" x14ac:dyDescent="0.25">
      <c r="A189" s="795"/>
      <c r="B189" s="795"/>
      <c r="C189" s="795"/>
      <c r="D189" s="795"/>
      <c r="E189" s="795"/>
      <c r="F189" s="795"/>
      <c r="G189" s="795"/>
      <c r="H189" s="795"/>
      <c r="I189" s="795"/>
      <c r="J189" s="795"/>
      <c r="K189" s="795"/>
      <c r="L189" s="795"/>
    </row>
    <row r="190" spans="1:12" x14ac:dyDescent="0.25">
      <c r="A190" s="795"/>
      <c r="B190" s="795"/>
      <c r="C190" s="795"/>
      <c r="D190" s="795"/>
      <c r="E190" s="795"/>
      <c r="F190" s="795"/>
      <c r="G190" s="795"/>
      <c r="H190" s="795"/>
      <c r="I190" s="795"/>
      <c r="J190" s="795"/>
      <c r="K190" s="795"/>
      <c r="L190" s="795"/>
    </row>
    <row r="191" spans="1:12" x14ac:dyDescent="0.25">
      <c r="A191" s="795"/>
      <c r="B191" s="795"/>
      <c r="C191" s="795"/>
      <c r="D191" s="795"/>
      <c r="E191" s="795"/>
      <c r="F191" s="795"/>
      <c r="G191" s="795"/>
      <c r="H191" s="795"/>
      <c r="I191" s="795"/>
      <c r="J191" s="795"/>
      <c r="K191" s="795"/>
      <c r="L191" s="795"/>
    </row>
    <row r="192" spans="1:12" x14ac:dyDescent="0.25">
      <c r="A192" s="795"/>
      <c r="B192" s="795"/>
      <c r="C192" s="795"/>
      <c r="D192" s="795"/>
      <c r="E192" s="795"/>
      <c r="F192" s="795"/>
      <c r="G192" s="795"/>
      <c r="H192" s="795"/>
      <c r="I192" s="795"/>
      <c r="J192" s="795"/>
      <c r="K192" s="795"/>
      <c r="L192" s="795"/>
    </row>
    <row r="193" spans="1:12" x14ac:dyDescent="0.25">
      <c r="A193" s="795"/>
      <c r="B193" s="795"/>
      <c r="C193" s="795"/>
      <c r="D193" s="795"/>
      <c r="E193" s="795"/>
      <c r="F193" s="795"/>
      <c r="G193" s="795"/>
      <c r="H193" s="795"/>
      <c r="I193" s="795"/>
      <c r="J193" s="795"/>
      <c r="K193" s="795"/>
      <c r="L193" s="795"/>
    </row>
    <row r="194" spans="1:12" x14ac:dyDescent="0.25">
      <c r="A194" s="795"/>
      <c r="B194" s="795"/>
      <c r="C194" s="795"/>
      <c r="D194" s="795"/>
      <c r="E194" s="795"/>
      <c r="F194" s="795"/>
      <c r="G194" s="795"/>
      <c r="H194" s="795"/>
      <c r="I194" s="795"/>
      <c r="J194" s="795"/>
      <c r="K194" s="795"/>
      <c r="L194" s="795"/>
    </row>
    <row r="195" spans="1:12" x14ac:dyDescent="0.25">
      <c r="A195" s="795"/>
      <c r="B195" s="795"/>
      <c r="C195" s="795"/>
      <c r="D195" s="795"/>
      <c r="E195" s="795"/>
      <c r="F195" s="795"/>
      <c r="G195" s="795"/>
      <c r="H195" s="795"/>
      <c r="I195" s="795"/>
      <c r="J195" s="795"/>
      <c r="K195" s="795"/>
      <c r="L195" s="795"/>
    </row>
    <row r="196" spans="1:12" x14ac:dyDescent="0.25">
      <c r="A196" s="795"/>
      <c r="B196" s="795"/>
      <c r="C196" s="795"/>
      <c r="D196" s="795"/>
      <c r="E196" s="795"/>
      <c r="F196" s="795"/>
      <c r="G196" s="795"/>
      <c r="H196" s="795"/>
      <c r="I196" s="795"/>
      <c r="J196" s="795"/>
      <c r="K196" s="795"/>
      <c r="L196" s="795"/>
    </row>
    <row r="197" spans="1:12" x14ac:dyDescent="0.25">
      <c r="A197" s="795"/>
      <c r="B197" s="795"/>
      <c r="C197" s="795"/>
      <c r="D197" s="795"/>
      <c r="E197" s="795"/>
      <c r="F197" s="795"/>
      <c r="G197" s="795"/>
      <c r="H197" s="795"/>
      <c r="I197" s="795"/>
      <c r="J197" s="795"/>
      <c r="K197" s="795"/>
      <c r="L197" s="795"/>
    </row>
    <row r="198" spans="1:12" x14ac:dyDescent="0.25">
      <c r="A198" s="795"/>
      <c r="B198" s="795"/>
      <c r="C198" s="795"/>
      <c r="D198" s="795"/>
      <c r="E198" s="795"/>
      <c r="F198" s="795"/>
      <c r="G198" s="795"/>
      <c r="H198" s="795"/>
      <c r="I198" s="795"/>
      <c r="J198" s="795"/>
      <c r="K198" s="795"/>
      <c r="L198" s="795"/>
    </row>
    <row r="199" spans="1:12" x14ac:dyDescent="0.25">
      <c r="A199" s="795"/>
      <c r="B199" s="795"/>
      <c r="C199" s="795"/>
      <c r="D199" s="795"/>
      <c r="E199" s="795"/>
      <c r="F199" s="795"/>
      <c r="G199" s="795"/>
      <c r="H199" s="795"/>
      <c r="I199" s="795"/>
      <c r="J199" s="795"/>
      <c r="K199" s="795"/>
      <c r="L199" s="795"/>
    </row>
    <row r="200" spans="1:12" x14ac:dyDescent="0.25">
      <c r="A200" s="795"/>
      <c r="B200" s="795"/>
      <c r="C200" s="795"/>
      <c r="D200" s="795"/>
      <c r="E200" s="795"/>
      <c r="F200" s="795"/>
      <c r="G200" s="795"/>
      <c r="H200" s="795"/>
      <c r="I200" s="795"/>
      <c r="J200" s="795"/>
      <c r="K200" s="795"/>
      <c r="L200" s="795"/>
    </row>
    <row r="201" spans="1:12" x14ac:dyDescent="0.25">
      <c r="A201" s="795"/>
      <c r="B201" s="795"/>
      <c r="C201" s="795"/>
      <c r="D201" s="795"/>
      <c r="E201" s="795"/>
      <c r="F201" s="795"/>
      <c r="G201" s="795"/>
      <c r="H201" s="795"/>
      <c r="I201" s="795"/>
      <c r="J201" s="795"/>
      <c r="K201" s="795"/>
      <c r="L201" s="795"/>
    </row>
    <row r="202" spans="1:12" x14ac:dyDescent="0.25">
      <c r="A202" s="795"/>
      <c r="B202" s="795"/>
      <c r="C202" s="795"/>
      <c r="D202" s="795"/>
      <c r="E202" s="795"/>
      <c r="F202" s="795"/>
      <c r="G202" s="795"/>
      <c r="H202" s="795"/>
      <c r="I202" s="795"/>
      <c r="J202" s="795"/>
      <c r="K202" s="795"/>
      <c r="L202" s="795"/>
    </row>
    <row r="203" spans="1:12" x14ac:dyDescent="0.25">
      <c r="A203" s="795"/>
      <c r="B203" s="795"/>
      <c r="C203" s="795"/>
      <c r="D203" s="795"/>
      <c r="E203" s="795"/>
      <c r="F203" s="795"/>
      <c r="G203" s="795"/>
      <c r="H203" s="795"/>
      <c r="I203" s="795"/>
      <c r="J203" s="795"/>
      <c r="K203" s="795"/>
      <c r="L203" s="795"/>
    </row>
    <row r="204" spans="1:12" x14ac:dyDescent="0.25">
      <c r="A204" s="795"/>
      <c r="B204" s="795"/>
      <c r="C204" s="795"/>
      <c r="D204" s="795"/>
      <c r="E204" s="795"/>
      <c r="F204" s="795"/>
      <c r="G204" s="795"/>
      <c r="H204" s="795"/>
      <c r="I204" s="795"/>
      <c r="J204" s="795"/>
      <c r="K204" s="795"/>
      <c r="L204" s="795"/>
    </row>
    <row r="205" spans="1:12" x14ac:dyDescent="0.25">
      <c r="A205" s="795"/>
      <c r="B205" s="795"/>
      <c r="C205" s="795"/>
      <c r="D205" s="795"/>
      <c r="E205" s="795"/>
      <c r="F205" s="795"/>
      <c r="G205" s="795"/>
      <c r="H205" s="795"/>
      <c r="I205" s="795"/>
      <c r="J205" s="795"/>
      <c r="K205" s="795"/>
      <c r="L205" s="795"/>
    </row>
    <row r="206" spans="1:12" x14ac:dyDescent="0.25">
      <c r="A206" s="795"/>
      <c r="B206" s="795"/>
      <c r="C206" s="795"/>
      <c r="D206" s="795"/>
      <c r="E206" s="795"/>
      <c r="F206" s="795"/>
      <c r="G206" s="795"/>
      <c r="H206" s="795"/>
      <c r="I206" s="795"/>
      <c r="J206" s="795"/>
      <c r="K206" s="795"/>
      <c r="L206" s="795"/>
    </row>
    <row r="207" spans="1:12" x14ac:dyDescent="0.25">
      <c r="A207" s="795"/>
      <c r="B207" s="795"/>
      <c r="C207" s="795"/>
      <c r="D207" s="795"/>
      <c r="E207" s="795"/>
      <c r="F207" s="795"/>
      <c r="G207" s="795"/>
      <c r="H207" s="795"/>
      <c r="I207" s="795"/>
      <c r="J207" s="795"/>
      <c r="K207" s="795"/>
      <c r="L207" s="795"/>
    </row>
    <row r="208" spans="1:12" x14ac:dyDescent="0.25">
      <c r="A208" s="795"/>
      <c r="B208" s="795"/>
      <c r="C208" s="795"/>
      <c r="D208" s="795"/>
      <c r="E208" s="795"/>
      <c r="F208" s="795"/>
      <c r="G208" s="795"/>
      <c r="H208" s="795"/>
      <c r="I208" s="795"/>
      <c r="J208" s="795"/>
      <c r="K208" s="795"/>
      <c r="L208" s="795"/>
    </row>
    <row r="209" spans="1:12" x14ac:dyDescent="0.25">
      <c r="A209" s="795"/>
      <c r="B209" s="795"/>
      <c r="C209" s="795"/>
      <c r="D209" s="795"/>
      <c r="E209" s="795"/>
      <c r="F209" s="795"/>
      <c r="G209" s="795"/>
      <c r="H209" s="795"/>
      <c r="I209" s="795"/>
      <c r="J209" s="795"/>
      <c r="K209" s="795"/>
      <c r="L209" s="795"/>
    </row>
    <row r="210" spans="1:12" x14ac:dyDescent="0.25">
      <c r="A210" s="795"/>
      <c r="B210" s="795"/>
      <c r="C210" s="795"/>
      <c r="D210" s="795"/>
      <c r="E210" s="795"/>
      <c r="F210" s="795"/>
      <c r="G210" s="795"/>
      <c r="H210" s="795"/>
      <c r="I210" s="795"/>
      <c r="J210" s="795"/>
      <c r="K210" s="795"/>
      <c r="L210" s="795"/>
    </row>
    <row r="211" spans="1:12" x14ac:dyDescent="0.25">
      <c r="A211" s="795"/>
      <c r="B211" s="795"/>
      <c r="C211" s="795"/>
      <c r="D211" s="795"/>
      <c r="E211" s="795"/>
      <c r="F211" s="795"/>
      <c r="G211" s="795"/>
      <c r="H211" s="795"/>
      <c r="I211" s="795"/>
      <c r="J211" s="795"/>
      <c r="K211" s="795"/>
      <c r="L211" s="795"/>
    </row>
    <row r="212" spans="1:12" x14ac:dyDescent="0.25">
      <c r="A212" s="795"/>
      <c r="B212" s="795"/>
      <c r="C212" s="795"/>
      <c r="D212" s="795"/>
      <c r="E212" s="795"/>
      <c r="F212" s="795"/>
      <c r="G212" s="795"/>
      <c r="H212" s="795"/>
      <c r="I212" s="795"/>
      <c r="J212" s="795"/>
      <c r="K212" s="795"/>
      <c r="L212" s="795"/>
    </row>
    <row r="213" spans="1:12" x14ac:dyDescent="0.25">
      <c r="A213" s="795"/>
      <c r="B213" s="795"/>
      <c r="C213" s="795"/>
      <c r="D213" s="795"/>
      <c r="E213" s="795"/>
      <c r="F213" s="795"/>
      <c r="G213" s="795"/>
      <c r="H213" s="795"/>
      <c r="I213" s="795"/>
      <c r="J213" s="795"/>
      <c r="K213" s="795"/>
      <c r="L213" s="795"/>
    </row>
    <row r="214" spans="1:12" x14ac:dyDescent="0.25">
      <c r="A214" s="795"/>
      <c r="B214" s="795"/>
      <c r="C214" s="795"/>
      <c r="D214" s="795"/>
      <c r="E214" s="795"/>
      <c r="F214" s="795"/>
      <c r="G214" s="795"/>
      <c r="H214" s="795"/>
      <c r="I214" s="795"/>
      <c r="J214" s="795"/>
      <c r="K214" s="795"/>
      <c r="L214" s="795"/>
    </row>
    <row r="215" spans="1:12" x14ac:dyDescent="0.25">
      <c r="A215" s="795"/>
      <c r="B215" s="795"/>
      <c r="C215" s="795"/>
      <c r="D215" s="795"/>
      <c r="E215" s="795"/>
      <c r="F215" s="795"/>
      <c r="G215" s="795"/>
      <c r="H215" s="795"/>
      <c r="I215" s="795"/>
      <c r="J215" s="795"/>
      <c r="K215" s="795"/>
      <c r="L215" s="795"/>
    </row>
    <row r="216" spans="1:12" x14ac:dyDescent="0.25">
      <c r="A216" s="795"/>
      <c r="B216" s="795"/>
      <c r="C216" s="795"/>
      <c r="D216" s="795"/>
      <c r="E216" s="795"/>
      <c r="F216" s="795"/>
      <c r="G216" s="795"/>
      <c r="H216" s="795"/>
      <c r="I216" s="795"/>
      <c r="J216" s="795"/>
      <c r="K216" s="795"/>
      <c r="L216" s="795"/>
    </row>
    <row r="217" spans="1:12" x14ac:dyDescent="0.25">
      <c r="A217" s="795"/>
      <c r="B217" s="795"/>
      <c r="C217" s="795"/>
      <c r="D217" s="795"/>
      <c r="E217" s="795"/>
      <c r="F217" s="795"/>
      <c r="G217" s="795"/>
      <c r="H217" s="795"/>
      <c r="I217" s="795"/>
      <c r="J217" s="795"/>
      <c r="K217" s="795"/>
      <c r="L217" s="795"/>
    </row>
    <row r="218" spans="1:12" x14ac:dyDescent="0.25">
      <c r="A218" s="795"/>
      <c r="B218" s="795"/>
      <c r="C218" s="795"/>
      <c r="D218" s="795"/>
      <c r="E218" s="795"/>
      <c r="F218" s="795"/>
      <c r="G218" s="795"/>
      <c r="H218" s="795"/>
      <c r="I218" s="795"/>
      <c r="J218" s="795"/>
      <c r="K218" s="795"/>
      <c r="L218" s="795"/>
    </row>
    <row r="219" spans="1:12" x14ac:dyDescent="0.25">
      <c r="A219" s="795"/>
      <c r="B219" s="795"/>
      <c r="C219" s="795"/>
      <c r="D219" s="795"/>
      <c r="E219" s="795"/>
      <c r="F219" s="795"/>
      <c r="G219" s="795"/>
      <c r="H219" s="795"/>
      <c r="I219" s="795"/>
      <c r="J219" s="795"/>
      <c r="K219" s="795"/>
      <c r="L219" s="795"/>
    </row>
    <row r="220" spans="1:12" x14ac:dyDescent="0.25">
      <c r="A220" s="795"/>
      <c r="B220" s="795"/>
      <c r="C220" s="795"/>
      <c r="D220" s="795"/>
      <c r="E220" s="795"/>
      <c r="F220" s="795"/>
      <c r="G220" s="795"/>
      <c r="H220" s="795"/>
      <c r="I220" s="795"/>
      <c r="J220" s="795"/>
      <c r="K220" s="795"/>
      <c r="L220" s="795"/>
    </row>
    <row r="221" spans="1:12" x14ac:dyDescent="0.25">
      <c r="A221" s="795"/>
      <c r="B221" s="795"/>
      <c r="C221" s="795"/>
      <c r="D221" s="795"/>
      <c r="E221" s="795"/>
      <c r="F221" s="795"/>
      <c r="G221" s="795"/>
      <c r="H221" s="795"/>
      <c r="I221" s="795"/>
      <c r="J221" s="795"/>
      <c r="K221" s="795"/>
      <c r="L221" s="795"/>
    </row>
    <row r="222" spans="1:12" x14ac:dyDescent="0.25">
      <c r="A222" s="795"/>
      <c r="B222" s="795"/>
      <c r="C222" s="795"/>
      <c r="D222" s="795"/>
      <c r="E222" s="795"/>
      <c r="F222" s="795"/>
      <c r="G222" s="795"/>
      <c r="H222" s="795"/>
      <c r="I222" s="795"/>
      <c r="J222" s="795"/>
      <c r="K222" s="795"/>
      <c r="L222" s="795"/>
    </row>
    <row r="223" spans="1:12" x14ac:dyDescent="0.25">
      <c r="A223" s="795"/>
      <c r="B223" s="795"/>
      <c r="C223" s="795"/>
      <c r="D223" s="795"/>
      <c r="E223" s="795"/>
      <c r="F223" s="795"/>
      <c r="G223" s="795"/>
      <c r="H223" s="795"/>
      <c r="I223" s="795"/>
      <c r="J223" s="795"/>
      <c r="K223" s="795"/>
      <c r="L223" s="795"/>
    </row>
    <row r="224" spans="1:12" x14ac:dyDescent="0.25">
      <c r="A224" s="795"/>
      <c r="B224" s="795"/>
      <c r="C224" s="795"/>
      <c r="D224" s="795"/>
      <c r="E224" s="795"/>
      <c r="F224" s="795"/>
      <c r="G224" s="795"/>
      <c r="H224" s="795"/>
      <c r="I224" s="795"/>
      <c r="J224" s="795"/>
      <c r="K224" s="795"/>
      <c r="L224" s="795"/>
    </row>
    <row r="225" spans="1:12" x14ac:dyDescent="0.25">
      <c r="A225" s="795"/>
      <c r="B225" s="795"/>
      <c r="C225" s="795"/>
      <c r="D225" s="795"/>
      <c r="E225" s="795"/>
      <c r="F225" s="795"/>
      <c r="G225" s="795"/>
      <c r="H225" s="795"/>
      <c r="I225" s="795"/>
      <c r="J225" s="795"/>
      <c r="K225" s="795"/>
      <c r="L225" s="795"/>
    </row>
    <row r="226" spans="1:12" x14ac:dyDescent="0.25">
      <c r="A226" s="795"/>
      <c r="B226" s="795"/>
      <c r="C226" s="795"/>
      <c r="D226" s="795"/>
      <c r="E226" s="795"/>
      <c r="F226" s="795"/>
      <c r="G226" s="795"/>
      <c r="H226" s="795"/>
      <c r="I226" s="795"/>
      <c r="J226" s="795"/>
      <c r="K226" s="795"/>
      <c r="L226" s="795"/>
    </row>
    <row r="227" spans="1:12" x14ac:dyDescent="0.25">
      <c r="A227" s="795"/>
      <c r="B227" s="795"/>
      <c r="C227" s="795"/>
      <c r="D227" s="795"/>
      <c r="E227" s="795"/>
      <c r="F227" s="795"/>
      <c r="G227" s="795"/>
      <c r="H227" s="795"/>
      <c r="I227" s="795"/>
      <c r="J227" s="795"/>
      <c r="K227" s="795"/>
      <c r="L227" s="795"/>
    </row>
    <row r="228" spans="1:12" x14ac:dyDescent="0.25">
      <c r="A228" s="795"/>
      <c r="B228" s="795"/>
      <c r="C228" s="795"/>
      <c r="D228" s="795"/>
      <c r="E228" s="795"/>
      <c r="F228" s="795"/>
      <c r="G228" s="795"/>
      <c r="H228" s="795"/>
      <c r="I228" s="795"/>
      <c r="J228" s="795"/>
      <c r="K228" s="795"/>
      <c r="L228" s="795"/>
    </row>
    <row r="229" spans="1:12" x14ac:dyDescent="0.25">
      <c r="A229" s="795"/>
      <c r="B229" s="795"/>
      <c r="C229" s="795"/>
      <c r="D229" s="795"/>
      <c r="E229" s="795"/>
      <c r="F229" s="795"/>
      <c r="G229" s="795"/>
      <c r="H229" s="795"/>
      <c r="I229" s="795"/>
      <c r="J229" s="795"/>
      <c r="K229" s="795"/>
      <c r="L229" s="795"/>
    </row>
    <row r="230" spans="1:12" x14ac:dyDescent="0.25">
      <c r="A230" s="795"/>
      <c r="B230" s="795"/>
      <c r="C230" s="795"/>
      <c r="D230" s="795"/>
      <c r="E230" s="795"/>
      <c r="F230" s="795"/>
      <c r="G230" s="795"/>
      <c r="H230" s="795"/>
      <c r="I230" s="795"/>
      <c r="J230" s="795"/>
      <c r="K230" s="795"/>
      <c r="L230" s="795"/>
    </row>
    <row r="231" spans="1:12" x14ac:dyDescent="0.25">
      <c r="A231" s="795"/>
      <c r="B231" s="795"/>
      <c r="C231" s="795"/>
      <c r="D231" s="795"/>
      <c r="E231" s="795"/>
      <c r="F231" s="795"/>
      <c r="G231" s="795"/>
      <c r="H231" s="795"/>
      <c r="I231" s="795"/>
      <c r="J231" s="795"/>
      <c r="K231" s="795"/>
      <c r="L231" s="795"/>
    </row>
    <row r="232" spans="1:12" x14ac:dyDescent="0.25">
      <c r="A232" s="795"/>
      <c r="B232" s="795"/>
      <c r="C232" s="795"/>
      <c r="D232" s="795"/>
      <c r="E232" s="795"/>
      <c r="F232" s="795"/>
      <c r="G232" s="795"/>
      <c r="H232" s="795"/>
      <c r="I232" s="795"/>
      <c r="J232" s="795"/>
      <c r="K232" s="795"/>
      <c r="L232" s="795"/>
    </row>
    <row r="233" spans="1:12" x14ac:dyDescent="0.25">
      <c r="A233" s="795"/>
      <c r="B233" s="795"/>
      <c r="C233" s="795"/>
      <c r="D233" s="795"/>
      <c r="E233" s="795"/>
      <c r="F233" s="795"/>
      <c r="G233" s="795"/>
      <c r="H233" s="795"/>
      <c r="I233" s="795"/>
      <c r="J233" s="795"/>
      <c r="K233" s="795"/>
      <c r="L233" s="795"/>
    </row>
    <row r="234" spans="1:12" x14ac:dyDescent="0.25">
      <c r="A234" s="795"/>
      <c r="B234" s="795"/>
      <c r="C234" s="795"/>
      <c r="D234" s="795"/>
      <c r="E234" s="795"/>
      <c r="F234" s="795"/>
      <c r="G234" s="795"/>
      <c r="H234" s="795"/>
      <c r="I234" s="795"/>
      <c r="J234" s="795"/>
      <c r="K234" s="795"/>
      <c r="L234" s="795"/>
    </row>
    <row r="235" spans="1:12" x14ac:dyDescent="0.25">
      <c r="A235" s="795"/>
      <c r="B235" s="795"/>
      <c r="C235" s="795"/>
      <c r="D235" s="795"/>
      <c r="E235" s="795"/>
      <c r="F235" s="795"/>
      <c r="G235" s="795"/>
      <c r="H235" s="795"/>
      <c r="I235" s="795"/>
      <c r="J235" s="795"/>
      <c r="K235" s="795"/>
      <c r="L235" s="795"/>
    </row>
    <row r="236" spans="1:12" x14ac:dyDescent="0.25">
      <c r="A236" s="795"/>
      <c r="B236" s="795"/>
      <c r="C236" s="795"/>
      <c r="D236" s="795"/>
      <c r="E236" s="795"/>
      <c r="F236" s="795"/>
      <c r="G236" s="795"/>
      <c r="H236" s="795"/>
      <c r="I236" s="795"/>
      <c r="J236" s="795"/>
      <c r="K236" s="795"/>
      <c r="L236" s="795"/>
    </row>
    <row r="237" spans="1:12" x14ac:dyDescent="0.25">
      <c r="A237" s="795"/>
      <c r="B237" s="795"/>
      <c r="C237" s="795"/>
      <c r="D237" s="795"/>
      <c r="E237" s="795"/>
      <c r="F237" s="795"/>
      <c r="G237" s="795"/>
      <c r="H237" s="795"/>
      <c r="I237" s="795"/>
      <c r="J237" s="795"/>
      <c r="K237" s="795"/>
      <c r="L237" s="795"/>
    </row>
    <row r="238" spans="1:12" x14ac:dyDescent="0.25">
      <c r="A238" s="795"/>
      <c r="B238" s="795"/>
      <c r="C238" s="795"/>
      <c r="D238" s="795"/>
      <c r="E238" s="795"/>
      <c r="F238" s="795"/>
      <c r="G238" s="795"/>
      <c r="H238" s="795"/>
      <c r="I238" s="795"/>
      <c r="J238" s="795"/>
      <c r="K238" s="795"/>
      <c r="L238" s="795"/>
    </row>
    <row r="239" spans="1:12" x14ac:dyDescent="0.25">
      <c r="A239" s="795"/>
      <c r="B239" s="795"/>
      <c r="C239" s="795"/>
      <c r="D239" s="795"/>
      <c r="E239" s="795"/>
      <c r="F239" s="795"/>
      <c r="G239" s="795"/>
      <c r="H239" s="795"/>
      <c r="I239" s="795"/>
      <c r="J239" s="795"/>
      <c r="K239" s="795"/>
      <c r="L239" s="795"/>
    </row>
    <row r="240" spans="1:12" x14ac:dyDescent="0.25">
      <c r="A240" s="795"/>
      <c r="B240" s="795"/>
      <c r="C240" s="795"/>
      <c r="D240" s="795"/>
      <c r="E240" s="795"/>
      <c r="F240" s="795"/>
      <c r="G240" s="795"/>
      <c r="H240" s="795"/>
      <c r="I240" s="795"/>
      <c r="J240" s="795"/>
      <c r="K240" s="795"/>
      <c r="L240" s="795"/>
    </row>
    <row r="241" spans="1:12" x14ac:dyDescent="0.25">
      <c r="A241" s="795"/>
      <c r="B241" s="795"/>
      <c r="C241" s="795"/>
      <c r="D241" s="795"/>
      <c r="E241" s="795"/>
      <c r="F241" s="795"/>
      <c r="G241" s="795"/>
      <c r="H241" s="795"/>
      <c r="I241" s="795"/>
      <c r="J241" s="795"/>
      <c r="K241" s="795"/>
      <c r="L241" s="795"/>
    </row>
    <row r="242" spans="1:12" x14ac:dyDescent="0.25">
      <c r="A242" s="795"/>
      <c r="B242" s="795"/>
      <c r="C242" s="795"/>
      <c r="D242" s="795"/>
      <c r="E242" s="795"/>
      <c r="F242" s="795"/>
      <c r="G242" s="795"/>
      <c r="H242" s="795"/>
      <c r="I242" s="795"/>
      <c r="J242" s="795"/>
      <c r="K242" s="795"/>
      <c r="L242" s="795"/>
    </row>
    <row r="243" spans="1:12" x14ac:dyDescent="0.25">
      <c r="A243" s="795"/>
      <c r="B243" s="795"/>
      <c r="C243" s="795"/>
      <c r="D243" s="795"/>
      <c r="E243" s="795"/>
      <c r="F243" s="795"/>
      <c r="G243" s="795"/>
      <c r="H243" s="795"/>
      <c r="I243" s="795"/>
      <c r="J243" s="795"/>
      <c r="K243" s="795"/>
      <c r="L243" s="795"/>
    </row>
    <row r="244" spans="1:12" x14ac:dyDescent="0.25">
      <c r="A244" s="795"/>
      <c r="B244" s="795"/>
      <c r="C244" s="795"/>
      <c r="D244" s="795"/>
      <c r="E244" s="795"/>
      <c r="F244" s="795"/>
      <c r="G244" s="795"/>
      <c r="H244" s="795"/>
      <c r="I244" s="795"/>
      <c r="J244" s="795"/>
      <c r="K244" s="795"/>
      <c r="L244" s="795"/>
    </row>
    <row r="245" spans="1:12" x14ac:dyDescent="0.25">
      <c r="A245" s="795"/>
      <c r="B245" s="795"/>
      <c r="C245" s="795"/>
      <c r="D245" s="795"/>
      <c r="E245" s="795"/>
      <c r="F245" s="795"/>
      <c r="G245" s="795"/>
      <c r="H245" s="795"/>
      <c r="I245" s="795"/>
      <c r="J245" s="795"/>
      <c r="K245" s="795"/>
      <c r="L245" s="795"/>
    </row>
    <row r="246" spans="1:12" x14ac:dyDescent="0.25">
      <c r="A246" s="795"/>
      <c r="B246" s="795"/>
      <c r="C246" s="795"/>
      <c r="D246" s="795"/>
      <c r="E246" s="795"/>
      <c r="F246" s="795"/>
      <c r="G246" s="795"/>
      <c r="H246" s="795"/>
      <c r="I246" s="795"/>
      <c r="J246" s="795"/>
      <c r="K246" s="795"/>
      <c r="L246" s="795"/>
    </row>
    <row r="247" spans="1:12" x14ac:dyDescent="0.25">
      <c r="A247" s="795"/>
      <c r="B247" s="795"/>
      <c r="C247" s="795"/>
      <c r="D247" s="795"/>
      <c r="E247" s="795"/>
      <c r="F247" s="795"/>
      <c r="G247" s="795"/>
      <c r="H247" s="795"/>
      <c r="I247" s="795"/>
      <c r="J247" s="795"/>
      <c r="K247" s="795"/>
      <c r="L247" s="795"/>
    </row>
    <row r="248" spans="1:12" x14ac:dyDescent="0.25">
      <c r="A248" s="795"/>
      <c r="B248" s="795"/>
      <c r="C248" s="795"/>
      <c r="D248" s="795"/>
      <c r="E248" s="795"/>
      <c r="F248" s="795"/>
      <c r="G248" s="795"/>
      <c r="H248" s="795"/>
      <c r="I248" s="795"/>
      <c r="J248" s="795"/>
      <c r="K248" s="795"/>
      <c r="L248" s="795"/>
    </row>
    <row r="249" spans="1:12" x14ac:dyDescent="0.25">
      <c r="A249" s="795"/>
      <c r="B249" s="795"/>
      <c r="C249" s="795"/>
      <c r="D249" s="795"/>
      <c r="E249" s="795"/>
      <c r="F249" s="795"/>
      <c r="G249" s="795"/>
      <c r="H249" s="795"/>
      <c r="I249" s="795"/>
      <c r="J249" s="795"/>
      <c r="K249" s="795"/>
      <c r="L249" s="795"/>
    </row>
    <row r="250" spans="1:12" x14ac:dyDescent="0.25">
      <c r="A250" s="795"/>
      <c r="B250" s="795"/>
      <c r="C250" s="795"/>
      <c r="D250" s="795"/>
      <c r="E250" s="795"/>
      <c r="F250" s="795"/>
      <c r="G250" s="795"/>
      <c r="H250" s="795"/>
      <c r="I250" s="795"/>
      <c r="J250" s="795"/>
      <c r="K250" s="795"/>
      <c r="L250" s="795"/>
    </row>
    <row r="251" spans="1:12" x14ac:dyDescent="0.25">
      <c r="A251" s="795"/>
      <c r="B251" s="795"/>
      <c r="C251" s="795"/>
      <c r="D251" s="795"/>
      <c r="E251" s="795"/>
      <c r="F251" s="795"/>
      <c r="G251" s="795"/>
      <c r="H251" s="795"/>
      <c r="I251" s="795"/>
      <c r="J251" s="795"/>
      <c r="K251" s="795"/>
      <c r="L251" s="795"/>
    </row>
    <row r="252" spans="1:12" x14ac:dyDescent="0.25">
      <c r="A252" s="795"/>
      <c r="B252" s="795"/>
      <c r="C252" s="795"/>
      <c r="D252" s="795"/>
      <c r="E252" s="795"/>
      <c r="F252" s="795"/>
      <c r="G252" s="795"/>
      <c r="H252" s="795"/>
      <c r="I252" s="795"/>
      <c r="J252" s="795"/>
      <c r="K252" s="795"/>
      <c r="L252" s="795"/>
    </row>
    <row r="253" spans="1:12" x14ac:dyDescent="0.25">
      <c r="A253" s="795"/>
      <c r="B253" s="795"/>
      <c r="C253" s="795"/>
      <c r="D253" s="795"/>
      <c r="E253" s="795"/>
      <c r="F253" s="795"/>
      <c r="G253" s="795"/>
      <c r="H253" s="795"/>
      <c r="I253" s="795"/>
      <c r="J253" s="795"/>
      <c r="K253" s="795"/>
      <c r="L253" s="795"/>
    </row>
    <row r="254" spans="1:12" x14ac:dyDescent="0.25">
      <c r="A254" s="795"/>
      <c r="B254" s="795"/>
      <c r="C254" s="795"/>
      <c r="D254" s="795"/>
      <c r="E254" s="795"/>
      <c r="F254" s="795"/>
      <c r="G254" s="795"/>
      <c r="H254" s="795"/>
      <c r="I254" s="795"/>
      <c r="J254" s="795"/>
      <c r="K254" s="795"/>
      <c r="L254" s="795"/>
    </row>
    <row r="255" spans="1:12" x14ac:dyDescent="0.25">
      <c r="A255" s="795"/>
      <c r="B255" s="795"/>
      <c r="C255" s="795"/>
      <c r="D255" s="795"/>
      <c r="E255" s="795"/>
      <c r="F255" s="795"/>
      <c r="G255" s="795"/>
      <c r="H255" s="795"/>
      <c r="I255" s="795"/>
      <c r="J255" s="795"/>
      <c r="K255" s="795"/>
      <c r="L255" s="795"/>
    </row>
    <row r="256" spans="1:12" x14ac:dyDescent="0.25">
      <c r="A256" s="795"/>
      <c r="B256" s="795"/>
      <c r="C256" s="795"/>
      <c r="D256" s="795"/>
      <c r="E256" s="795"/>
      <c r="F256" s="795"/>
      <c r="G256" s="795"/>
      <c r="H256" s="795"/>
      <c r="I256" s="795"/>
      <c r="J256" s="795"/>
      <c r="K256" s="795"/>
      <c r="L256" s="795"/>
    </row>
    <row r="257" spans="1:12" x14ac:dyDescent="0.25">
      <c r="A257" s="795"/>
      <c r="B257" s="795"/>
      <c r="C257" s="795"/>
      <c r="D257" s="795"/>
      <c r="E257" s="795"/>
      <c r="F257" s="795"/>
      <c r="G257" s="795"/>
      <c r="H257" s="795"/>
      <c r="I257" s="795"/>
      <c r="J257" s="795"/>
      <c r="K257" s="795"/>
      <c r="L257" s="795"/>
    </row>
    <row r="258" spans="1:12" x14ac:dyDescent="0.25">
      <c r="A258" s="795"/>
      <c r="B258" s="795"/>
      <c r="C258" s="795"/>
      <c r="D258" s="795"/>
      <c r="E258" s="795"/>
      <c r="F258" s="795"/>
      <c r="G258" s="795"/>
      <c r="H258" s="795"/>
      <c r="I258" s="795"/>
      <c r="J258" s="795"/>
      <c r="K258" s="795"/>
      <c r="L258" s="795"/>
    </row>
    <row r="259" spans="1:12" x14ac:dyDescent="0.25">
      <c r="A259" s="795"/>
      <c r="B259" s="795"/>
      <c r="C259" s="795"/>
      <c r="D259" s="795"/>
      <c r="E259" s="795"/>
      <c r="F259" s="795"/>
      <c r="G259" s="795"/>
      <c r="H259" s="795"/>
      <c r="I259" s="795"/>
      <c r="J259" s="795"/>
      <c r="K259" s="795"/>
      <c r="L259" s="795"/>
    </row>
    <row r="260" spans="1:12" x14ac:dyDescent="0.25">
      <c r="A260" s="795"/>
      <c r="B260" s="795"/>
      <c r="C260" s="795"/>
      <c r="D260" s="795"/>
      <c r="E260" s="795"/>
      <c r="F260" s="795"/>
      <c r="G260" s="795"/>
      <c r="H260" s="795"/>
      <c r="I260" s="795"/>
      <c r="J260" s="795"/>
      <c r="K260" s="795"/>
      <c r="L260" s="795"/>
    </row>
    <row r="261" spans="1:12" x14ac:dyDescent="0.25">
      <c r="A261" s="795"/>
      <c r="B261" s="795"/>
      <c r="C261" s="795"/>
      <c r="D261" s="795"/>
      <c r="E261" s="795"/>
      <c r="F261" s="795"/>
      <c r="G261" s="795"/>
      <c r="H261" s="795"/>
      <c r="I261" s="795"/>
      <c r="J261" s="795"/>
      <c r="K261" s="795"/>
      <c r="L261" s="795"/>
    </row>
    <row r="262" spans="1:12" x14ac:dyDescent="0.25">
      <c r="A262" s="795"/>
      <c r="B262" s="795"/>
      <c r="C262" s="795"/>
      <c r="D262" s="795"/>
      <c r="E262" s="795"/>
      <c r="F262" s="795"/>
      <c r="G262" s="795"/>
      <c r="H262" s="795"/>
      <c r="I262" s="795"/>
      <c r="J262" s="795"/>
      <c r="K262" s="795"/>
      <c r="L262" s="795"/>
    </row>
    <row r="263" spans="1:12" x14ac:dyDescent="0.25">
      <c r="A263" s="795"/>
      <c r="B263" s="795"/>
      <c r="C263" s="795"/>
      <c r="D263" s="795"/>
      <c r="E263" s="795"/>
      <c r="F263" s="795"/>
      <c r="G263" s="795"/>
      <c r="H263" s="795"/>
      <c r="I263" s="795"/>
      <c r="J263" s="795"/>
      <c r="K263" s="795"/>
      <c r="L263" s="795"/>
    </row>
    <row r="264" spans="1:12" x14ac:dyDescent="0.25">
      <c r="A264" s="795"/>
      <c r="B264" s="795"/>
      <c r="C264" s="795"/>
      <c r="D264" s="795"/>
      <c r="E264" s="795"/>
      <c r="F264" s="795"/>
      <c r="G264" s="795"/>
      <c r="H264" s="795"/>
      <c r="I264" s="795"/>
      <c r="J264" s="795"/>
      <c r="K264" s="795"/>
      <c r="L264" s="795"/>
    </row>
    <row r="265" spans="1:12" x14ac:dyDescent="0.25">
      <c r="A265" s="795"/>
      <c r="B265" s="795"/>
      <c r="C265" s="795"/>
      <c r="D265" s="795"/>
      <c r="E265" s="795"/>
      <c r="F265" s="795"/>
      <c r="G265" s="795"/>
      <c r="H265" s="795"/>
      <c r="I265" s="795"/>
      <c r="J265" s="795"/>
      <c r="K265" s="795"/>
      <c r="L265" s="795"/>
    </row>
    <row r="266" spans="1:12" x14ac:dyDescent="0.25">
      <c r="A266" s="795"/>
      <c r="B266" s="795"/>
      <c r="C266" s="795"/>
      <c r="D266" s="795"/>
      <c r="E266" s="795"/>
      <c r="F266" s="795"/>
      <c r="G266" s="795"/>
      <c r="H266" s="795"/>
      <c r="I266" s="795"/>
      <c r="J266" s="795"/>
      <c r="K266" s="795"/>
      <c r="L266" s="795"/>
    </row>
    <row r="267" spans="1:12" x14ac:dyDescent="0.25">
      <c r="A267" s="795"/>
      <c r="B267" s="795"/>
      <c r="C267" s="795"/>
      <c r="D267" s="795"/>
      <c r="E267" s="795"/>
      <c r="F267" s="795"/>
      <c r="G267" s="795"/>
      <c r="H267" s="795"/>
      <c r="I267" s="795"/>
      <c r="J267" s="795"/>
      <c r="K267" s="795"/>
      <c r="L267" s="795"/>
    </row>
    <row r="268" spans="1:12" x14ac:dyDescent="0.25">
      <c r="A268" s="795"/>
      <c r="B268" s="795"/>
      <c r="C268" s="795"/>
      <c r="D268" s="795"/>
      <c r="E268" s="795"/>
      <c r="F268" s="795"/>
      <c r="G268" s="795"/>
      <c r="H268" s="795"/>
      <c r="I268" s="795"/>
      <c r="J268" s="795"/>
      <c r="K268" s="795"/>
      <c r="L268" s="795"/>
    </row>
    <row r="269" spans="1:12" x14ac:dyDescent="0.25">
      <c r="A269" s="795"/>
      <c r="B269" s="795"/>
      <c r="C269" s="795"/>
      <c r="D269" s="795"/>
      <c r="E269" s="795"/>
      <c r="F269" s="795"/>
      <c r="G269" s="795"/>
      <c r="H269" s="795"/>
      <c r="I269" s="795"/>
      <c r="J269" s="795"/>
      <c r="K269" s="795"/>
      <c r="L269" s="795"/>
    </row>
    <row r="270" spans="1:12" x14ac:dyDescent="0.25">
      <c r="A270" s="795"/>
      <c r="B270" s="795"/>
      <c r="C270" s="795"/>
      <c r="D270" s="795"/>
      <c r="E270" s="795"/>
      <c r="F270" s="795"/>
      <c r="G270" s="795"/>
      <c r="H270" s="795"/>
      <c r="I270" s="795"/>
      <c r="J270" s="795"/>
      <c r="K270" s="795"/>
      <c r="L270" s="795"/>
    </row>
    <row r="271" spans="1:12" x14ac:dyDescent="0.25">
      <c r="A271" s="795"/>
      <c r="B271" s="795"/>
      <c r="C271" s="795"/>
      <c r="D271" s="795"/>
      <c r="E271" s="795"/>
      <c r="F271" s="795"/>
      <c r="G271" s="795"/>
      <c r="H271" s="795"/>
      <c r="I271" s="795"/>
      <c r="J271" s="795"/>
      <c r="K271" s="795"/>
      <c r="L271" s="795"/>
    </row>
    <row r="272" spans="1:12" x14ac:dyDescent="0.25">
      <c r="A272" s="795"/>
      <c r="B272" s="795"/>
      <c r="C272" s="795"/>
      <c r="D272" s="795"/>
      <c r="E272" s="795"/>
      <c r="F272" s="795"/>
      <c r="G272" s="795"/>
      <c r="H272" s="795"/>
      <c r="I272" s="795"/>
      <c r="J272" s="795"/>
      <c r="K272" s="795"/>
      <c r="L272" s="795"/>
    </row>
    <row r="273" spans="1:12" x14ac:dyDescent="0.25">
      <c r="A273" s="795"/>
      <c r="B273" s="795"/>
      <c r="C273" s="795"/>
      <c r="D273" s="795"/>
      <c r="E273" s="795"/>
      <c r="F273" s="795"/>
      <c r="G273" s="795"/>
      <c r="H273" s="795"/>
      <c r="I273" s="795"/>
      <c r="J273" s="795"/>
      <c r="K273" s="795"/>
      <c r="L273" s="795"/>
    </row>
    <row r="274" spans="1:12" x14ac:dyDescent="0.25">
      <c r="A274" s="795"/>
      <c r="B274" s="795"/>
      <c r="C274" s="795"/>
      <c r="D274" s="795"/>
      <c r="E274" s="795"/>
      <c r="F274" s="795"/>
      <c r="G274" s="795"/>
      <c r="H274" s="795"/>
      <c r="I274" s="795"/>
      <c r="J274" s="795"/>
      <c r="K274" s="795"/>
      <c r="L274" s="795"/>
    </row>
    <row r="275" spans="1:12" x14ac:dyDescent="0.25">
      <c r="A275" s="795"/>
      <c r="B275" s="795"/>
      <c r="C275" s="795"/>
      <c r="D275" s="795"/>
      <c r="E275" s="795"/>
      <c r="F275" s="795"/>
      <c r="G275" s="795"/>
      <c r="H275" s="795"/>
      <c r="I275" s="795"/>
      <c r="J275" s="795"/>
      <c r="K275" s="795"/>
      <c r="L275" s="795"/>
    </row>
    <row r="276" spans="1:12" x14ac:dyDescent="0.25">
      <c r="A276" s="795"/>
      <c r="B276" s="795"/>
      <c r="C276" s="795"/>
      <c r="D276" s="795"/>
      <c r="E276" s="795"/>
      <c r="F276" s="795"/>
      <c r="G276" s="795"/>
      <c r="H276" s="795"/>
      <c r="I276" s="795"/>
      <c r="J276" s="795"/>
      <c r="K276" s="795"/>
      <c r="L276" s="795"/>
    </row>
    <row r="277" spans="1:12" x14ac:dyDescent="0.25">
      <c r="A277" s="795"/>
      <c r="B277" s="795"/>
      <c r="C277" s="795"/>
      <c r="D277" s="795"/>
      <c r="E277" s="795"/>
      <c r="F277" s="795"/>
      <c r="G277" s="795"/>
      <c r="H277" s="795"/>
      <c r="I277" s="795"/>
      <c r="J277" s="795"/>
      <c r="K277" s="795"/>
      <c r="L277" s="795"/>
    </row>
    <row r="278" spans="1:12" x14ac:dyDescent="0.25">
      <c r="A278" s="795"/>
      <c r="B278" s="795"/>
      <c r="C278" s="795"/>
      <c r="D278" s="795"/>
      <c r="E278" s="795"/>
      <c r="F278" s="795"/>
      <c r="G278" s="795"/>
      <c r="H278" s="795"/>
      <c r="I278" s="795"/>
      <c r="J278" s="795"/>
      <c r="K278" s="795"/>
      <c r="L278" s="795"/>
    </row>
    <row r="279" spans="1:12" x14ac:dyDescent="0.25">
      <c r="A279" s="795"/>
      <c r="B279" s="795"/>
      <c r="C279" s="795"/>
      <c r="D279" s="795"/>
      <c r="E279" s="795"/>
      <c r="F279" s="795"/>
      <c r="G279" s="795"/>
      <c r="H279" s="795"/>
      <c r="I279" s="795"/>
      <c r="J279" s="795"/>
      <c r="K279" s="795"/>
      <c r="L279" s="795"/>
    </row>
    <row r="280" spans="1:12" x14ac:dyDescent="0.25">
      <c r="A280" s="795"/>
      <c r="B280" s="795"/>
      <c r="C280" s="795"/>
      <c r="D280" s="795"/>
      <c r="E280" s="795"/>
      <c r="F280" s="795"/>
      <c r="G280" s="795"/>
      <c r="H280" s="795"/>
      <c r="I280" s="795"/>
      <c r="J280" s="795"/>
      <c r="K280" s="795"/>
      <c r="L280" s="795"/>
    </row>
    <row r="281" spans="1:12" x14ac:dyDescent="0.25">
      <c r="A281" s="795"/>
      <c r="B281" s="795"/>
      <c r="C281" s="795"/>
      <c r="D281" s="795"/>
      <c r="E281" s="795"/>
      <c r="F281" s="795"/>
      <c r="G281" s="795"/>
      <c r="H281" s="795"/>
      <c r="I281" s="795"/>
      <c r="J281" s="795"/>
      <c r="K281" s="795"/>
      <c r="L281" s="795"/>
    </row>
    <row r="282" spans="1:12" x14ac:dyDescent="0.25">
      <c r="A282" s="795"/>
      <c r="B282" s="795"/>
      <c r="C282" s="795"/>
      <c r="D282" s="795"/>
      <c r="E282" s="795"/>
      <c r="F282" s="795"/>
      <c r="G282" s="795"/>
      <c r="H282" s="795"/>
      <c r="I282" s="795"/>
      <c r="J282" s="795"/>
      <c r="K282" s="795"/>
      <c r="L282" s="795"/>
    </row>
    <row r="283" spans="1:12" x14ac:dyDescent="0.25">
      <c r="A283" s="795"/>
      <c r="B283" s="795"/>
      <c r="C283" s="795"/>
      <c r="D283" s="795"/>
      <c r="E283" s="795"/>
      <c r="F283" s="795"/>
      <c r="G283" s="795"/>
      <c r="H283" s="795"/>
      <c r="I283" s="795"/>
      <c r="J283" s="795"/>
      <c r="K283" s="795"/>
      <c r="L283" s="795"/>
    </row>
    <row r="284" spans="1:12" x14ac:dyDescent="0.25">
      <c r="A284" s="795"/>
      <c r="B284" s="795"/>
      <c r="C284" s="795"/>
      <c r="D284" s="795"/>
      <c r="E284" s="795"/>
      <c r="F284" s="795"/>
      <c r="G284" s="795"/>
      <c r="H284" s="795"/>
      <c r="I284" s="795"/>
      <c r="J284" s="795"/>
      <c r="K284" s="795"/>
      <c r="L284" s="795"/>
    </row>
    <row r="285" spans="1:12" x14ac:dyDescent="0.25">
      <c r="A285" s="795"/>
      <c r="B285" s="795"/>
      <c r="C285" s="795"/>
      <c r="D285" s="795"/>
      <c r="E285" s="795"/>
      <c r="F285" s="795"/>
      <c r="G285" s="795"/>
      <c r="H285" s="795"/>
      <c r="I285" s="795"/>
      <c r="J285" s="795"/>
      <c r="K285" s="795"/>
      <c r="L285" s="795"/>
    </row>
    <row r="286" spans="1:12" x14ac:dyDescent="0.25">
      <c r="A286" s="795"/>
      <c r="B286" s="795"/>
      <c r="C286" s="795"/>
      <c r="D286" s="795"/>
      <c r="E286" s="795"/>
      <c r="F286" s="795"/>
      <c r="G286" s="795"/>
      <c r="H286" s="795"/>
      <c r="I286" s="795"/>
      <c r="J286" s="795"/>
      <c r="K286" s="795"/>
      <c r="L286" s="795"/>
    </row>
    <row r="287" spans="1:12" x14ac:dyDescent="0.25">
      <c r="A287" s="795"/>
      <c r="B287" s="795"/>
      <c r="C287" s="795"/>
      <c r="D287" s="795"/>
      <c r="E287" s="795"/>
      <c r="F287" s="795"/>
      <c r="G287" s="795"/>
      <c r="H287" s="795"/>
      <c r="I287" s="795"/>
      <c r="J287" s="795"/>
      <c r="K287" s="795"/>
      <c r="L287" s="795"/>
    </row>
    <row r="288" spans="1:12" x14ac:dyDescent="0.25">
      <c r="A288" s="795"/>
      <c r="B288" s="795"/>
      <c r="C288" s="795"/>
      <c r="D288" s="795"/>
      <c r="E288" s="795"/>
      <c r="F288" s="795"/>
      <c r="G288" s="795"/>
      <c r="H288" s="795"/>
      <c r="I288" s="795"/>
      <c r="J288" s="795"/>
      <c r="K288" s="795"/>
      <c r="L288" s="795"/>
    </row>
    <row r="289" spans="1:12" x14ac:dyDescent="0.25">
      <c r="A289" s="795"/>
      <c r="B289" s="795"/>
      <c r="C289" s="795"/>
      <c r="D289" s="795"/>
      <c r="E289" s="795"/>
      <c r="F289" s="795"/>
      <c r="G289" s="795"/>
      <c r="H289" s="795"/>
      <c r="I289" s="795"/>
      <c r="J289" s="795"/>
      <c r="K289" s="795"/>
      <c r="L289" s="795"/>
    </row>
    <row r="290" spans="1:12" x14ac:dyDescent="0.25">
      <c r="A290" s="795"/>
      <c r="B290" s="795"/>
      <c r="C290" s="795"/>
      <c r="D290" s="795"/>
      <c r="E290" s="795"/>
      <c r="F290" s="795"/>
      <c r="G290" s="795"/>
      <c r="H290" s="795"/>
      <c r="I290" s="795"/>
      <c r="J290" s="795"/>
      <c r="K290" s="795"/>
      <c r="L290" s="795"/>
    </row>
    <row r="291" spans="1:12" x14ac:dyDescent="0.25">
      <c r="A291" s="795"/>
      <c r="B291" s="795"/>
      <c r="C291" s="795"/>
      <c r="D291" s="795"/>
      <c r="E291" s="795"/>
      <c r="F291" s="795"/>
      <c r="G291" s="795"/>
      <c r="H291" s="795"/>
      <c r="I291" s="795"/>
      <c r="J291" s="795"/>
      <c r="K291" s="795"/>
      <c r="L291" s="795"/>
    </row>
    <row r="292" spans="1:12" x14ac:dyDescent="0.25">
      <c r="A292" s="795"/>
      <c r="B292" s="795"/>
      <c r="C292" s="795"/>
      <c r="D292" s="795"/>
      <c r="E292" s="795"/>
      <c r="F292" s="795"/>
      <c r="G292" s="795"/>
      <c r="H292" s="795"/>
      <c r="I292" s="795"/>
      <c r="J292" s="795"/>
      <c r="K292" s="795"/>
      <c r="L292" s="795"/>
    </row>
    <row r="293" spans="1:12" x14ac:dyDescent="0.25">
      <c r="A293" s="795"/>
      <c r="B293" s="795"/>
      <c r="C293" s="795"/>
      <c r="D293" s="795"/>
      <c r="E293" s="795"/>
      <c r="F293" s="795"/>
      <c r="G293" s="795"/>
      <c r="H293" s="795"/>
      <c r="I293" s="795"/>
      <c r="J293" s="795"/>
      <c r="K293" s="795"/>
      <c r="L293" s="795"/>
    </row>
    <row r="294" spans="1:12" x14ac:dyDescent="0.25">
      <c r="A294" s="795"/>
      <c r="B294" s="795"/>
      <c r="C294" s="795"/>
      <c r="D294" s="795"/>
      <c r="E294" s="795"/>
      <c r="F294" s="795"/>
      <c r="G294" s="795"/>
      <c r="H294" s="795"/>
      <c r="I294" s="795"/>
      <c r="J294" s="795"/>
      <c r="K294" s="795"/>
      <c r="L294" s="795"/>
    </row>
    <row r="295" spans="1:12" x14ac:dyDescent="0.25">
      <c r="A295" s="795"/>
      <c r="B295" s="795"/>
      <c r="C295" s="795"/>
      <c r="D295" s="795"/>
      <c r="E295" s="795"/>
      <c r="F295" s="795"/>
      <c r="G295" s="795"/>
      <c r="H295" s="795"/>
      <c r="I295" s="795"/>
      <c r="J295" s="795"/>
      <c r="K295" s="795"/>
      <c r="L295" s="795"/>
    </row>
    <row r="296" spans="1:12" x14ac:dyDescent="0.25">
      <c r="A296" s="795"/>
      <c r="B296" s="795"/>
      <c r="C296" s="795"/>
      <c r="D296" s="795"/>
      <c r="E296" s="795"/>
      <c r="F296" s="795"/>
      <c r="G296" s="795"/>
      <c r="H296" s="795"/>
      <c r="I296" s="795"/>
      <c r="J296" s="795"/>
      <c r="K296" s="795"/>
      <c r="L296" s="795"/>
    </row>
    <row r="297" spans="1:12" x14ac:dyDescent="0.25">
      <c r="A297" s="795"/>
      <c r="B297" s="795"/>
      <c r="C297" s="795"/>
      <c r="D297" s="795"/>
      <c r="E297" s="795"/>
      <c r="F297" s="795"/>
      <c r="G297" s="795"/>
      <c r="H297" s="795"/>
      <c r="I297" s="795"/>
      <c r="J297" s="795"/>
      <c r="K297" s="795"/>
      <c r="L297" s="795"/>
    </row>
    <row r="298" spans="1:12" x14ac:dyDescent="0.25">
      <c r="A298" s="795"/>
      <c r="B298" s="795"/>
      <c r="C298" s="795"/>
      <c r="D298" s="795"/>
      <c r="E298" s="795"/>
      <c r="F298" s="795"/>
      <c r="G298" s="795"/>
      <c r="H298" s="795"/>
      <c r="I298" s="795"/>
      <c r="J298" s="795"/>
      <c r="K298" s="795"/>
      <c r="L298" s="795"/>
    </row>
    <row r="299" spans="1:12" x14ac:dyDescent="0.25">
      <c r="A299" s="795"/>
      <c r="B299" s="795"/>
      <c r="C299" s="795"/>
      <c r="D299" s="795"/>
      <c r="E299" s="795"/>
      <c r="F299" s="795"/>
      <c r="G299" s="795"/>
      <c r="H299" s="795"/>
      <c r="I299" s="795"/>
      <c r="J299" s="795"/>
      <c r="K299" s="795"/>
      <c r="L299" s="795"/>
    </row>
    <row r="300" spans="1:12" x14ac:dyDescent="0.25">
      <c r="A300" s="795"/>
      <c r="B300" s="795"/>
      <c r="C300" s="795"/>
      <c r="D300" s="795"/>
      <c r="E300" s="795"/>
      <c r="F300" s="795"/>
      <c r="G300" s="795"/>
      <c r="H300" s="795"/>
      <c r="I300" s="795"/>
      <c r="J300" s="795"/>
      <c r="K300" s="795"/>
      <c r="L300" s="795"/>
    </row>
    <row r="301" spans="1:12" x14ac:dyDescent="0.25">
      <c r="A301" s="795"/>
      <c r="B301" s="795"/>
      <c r="C301" s="795"/>
      <c r="D301" s="795"/>
      <c r="E301" s="795"/>
      <c r="F301" s="795"/>
      <c r="G301" s="795"/>
      <c r="H301" s="795"/>
      <c r="I301" s="795"/>
      <c r="J301" s="795"/>
      <c r="K301" s="795"/>
      <c r="L301" s="795"/>
    </row>
    <row r="302" spans="1:12" x14ac:dyDescent="0.25">
      <c r="A302" s="795"/>
      <c r="B302" s="795"/>
      <c r="C302" s="795"/>
      <c r="D302" s="795"/>
      <c r="E302" s="795"/>
      <c r="F302" s="795"/>
      <c r="G302" s="795"/>
      <c r="H302" s="795"/>
      <c r="I302" s="795"/>
      <c r="J302" s="795"/>
      <c r="K302" s="795"/>
      <c r="L302" s="795"/>
    </row>
    <row r="303" spans="1:12" x14ac:dyDescent="0.25">
      <c r="A303" s="795"/>
      <c r="B303" s="795"/>
      <c r="C303" s="795"/>
      <c r="D303" s="795"/>
      <c r="E303" s="795"/>
      <c r="F303" s="795"/>
      <c r="G303" s="795"/>
      <c r="H303" s="795"/>
      <c r="I303" s="795"/>
      <c r="J303" s="795"/>
      <c r="K303" s="795"/>
      <c r="L303" s="795"/>
    </row>
    <row r="304" spans="1:12" x14ac:dyDescent="0.25">
      <c r="A304" s="795"/>
      <c r="B304" s="795"/>
      <c r="C304" s="795"/>
      <c r="D304" s="795"/>
      <c r="E304" s="795"/>
      <c r="F304" s="795"/>
      <c r="G304" s="795"/>
      <c r="H304" s="795"/>
      <c r="I304" s="795"/>
      <c r="J304" s="795"/>
      <c r="K304" s="795"/>
      <c r="L304" s="795"/>
    </row>
    <row r="305" spans="1:12" x14ac:dyDescent="0.25">
      <c r="A305" s="795"/>
      <c r="B305" s="795"/>
      <c r="C305" s="795"/>
      <c r="D305" s="795"/>
      <c r="E305" s="795"/>
      <c r="F305" s="795"/>
      <c r="G305" s="795"/>
      <c r="H305" s="795"/>
      <c r="I305" s="795"/>
      <c r="J305" s="795"/>
      <c r="K305" s="795"/>
      <c r="L305" s="795"/>
    </row>
    <row r="306" spans="1:12" x14ac:dyDescent="0.25">
      <c r="A306" s="795"/>
      <c r="B306" s="795"/>
      <c r="C306" s="795"/>
      <c r="D306" s="795"/>
      <c r="E306" s="795"/>
      <c r="F306" s="795"/>
      <c r="G306" s="795"/>
      <c r="H306" s="795"/>
      <c r="I306" s="795"/>
      <c r="J306" s="795"/>
      <c r="K306" s="795"/>
      <c r="L306" s="795"/>
    </row>
    <row r="307" spans="1:12" x14ac:dyDescent="0.25">
      <c r="A307" s="795"/>
      <c r="B307" s="795"/>
      <c r="C307" s="795"/>
      <c r="D307" s="795"/>
      <c r="E307" s="795"/>
      <c r="F307" s="795"/>
      <c r="G307" s="795"/>
      <c r="H307" s="795"/>
      <c r="I307" s="795"/>
      <c r="J307" s="795"/>
      <c r="K307" s="795"/>
      <c r="L307" s="795"/>
    </row>
    <row r="308" spans="1:12" x14ac:dyDescent="0.25">
      <c r="A308" s="795"/>
      <c r="B308" s="795"/>
      <c r="C308" s="795"/>
      <c r="D308" s="795"/>
      <c r="E308" s="795"/>
      <c r="F308" s="795"/>
      <c r="G308" s="795"/>
      <c r="H308" s="795"/>
      <c r="I308" s="795"/>
      <c r="J308" s="795"/>
      <c r="K308" s="795"/>
      <c r="L308" s="795"/>
    </row>
    <row r="309" spans="1:12" x14ac:dyDescent="0.25">
      <c r="A309" s="795"/>
      <c r="B309" s="795"/>
      <c r="C309" s="795"/>
      <c r="D309" s="795"/>
      <c r="E309" s="795"/>
      <c r="F309" s="795"/>
      <c r="G309" s="795"/>
      <c r="H309" s="795"/>
      <c r="I309" s="795"/>
      <c r="J309" s="795"/>
      <c r="K309" s="795"/>
      <c r="L309" s="795"/>
    </row>
    <row r="310" spans="1:12" x14ac:dyDescent="0.25">
      <c r="A310" s="795"/>
      <c r="B310" s="795"/>
      <c r="C310" s="795"/>
      <c r="D310" s="795"/>
      <c r="E310" s="795"/>
      <c r="F310" s="795"/>
      <c r="G310" s="795"/>
      <c r="H310" s="795"/>
      <c r="I310" s="795"/>
      <c r="J310" s="795"/>
      <c r="K310" s="795"/>
      <c r="L310" s="795"/>
    </row>
    <row r="311" spans="1:12" x14ac:dyDescent="0.25">
      <c r="A311" s="795"/>
      <c r="B311" s="795"/>
      <c r="C311" s="795"/>
      <c r="D311" s="795"/>
      <c r="E311" s="795"/>
      <c r="F311" s="795"/>
      <c r="G311" s="795"/>
      <c r="H311" s="795"/>
      <c r="I311" s="795"/>
      <c r="J311" s="795"/>
      <c r="K311" s="795"/>
      <c r="L311" s="795"/>
    </row>
    <row r="312" spans="1:12" x14ac:dyDescent="0.25">
      <c r="A312" s="795"/>
      <c r="B312" s="795"/>
      <c r="C312" s="795"/>
      <c r="D312" s="795"/>
      <c r="E312" s="795"/>
      <c r="F312" s="795"/>
      <c r="G312" s="795"/>
      <c r="H312" s="795"/>
      <c r="I312" s="795"/>
      <c r="J312" s="795"/>
      <c r="K312" s="795"/>
      <c r="L312" s="795"/>
    </row>
    <row r="313" spans="1:12" x14ac:dyDescent="0.25">
      <c r="A313" s="795"/>
      <c r="B313" s="795"/>
      <c r="C313" s="795"/>
      <c r="D313" s="795"/>
      <c r="E313" s="795"/>
      <c r="F313" s="795"/>
      <c r="G313" s="795"/>
      <c r="H313" s="795"/>
      <c r="I313" s="795"/>
      <c r="J313" s="795"/>
      <c r="K313" s="795"/>
      <c r="L313" s="795"/>
    </row>
    <row r="314" spans="1:12" x14ac:dyDescent="0.25">
      <c r="A314" s="795"/>
      <c r="B314" s="795"/>
      <c r="C314" s="795"/>
      <c r="D314" s="795"/>
      <c r="E314" s="795"/>
      <c r="F314" s="795"/>
      <c r="G314" s="795"/>
      <c r="H314" s="795"/>
      <c r="I314" s="795"/>
      <c r="J314" s="795"/>
      <c r="K314" s="795"/>
      <c r="L314" s="795"/>
    </row>
    <row r="315" spans="1:12" x14ac:dyDescent="0.25">
      <c r="A315" s="795"/>
      <c r="B315" s="795"/>
      <c r="C315" s="795"/>
      <c r="D315" s="795"/>
      <c r="E315" s="795"/>
      <c r="F315" s="795"/>
      <c r="G315" s="795"/>
      <c r="H315" s="795"/>
      <c r="I315" s="795"/>
      <c r="J315" s="795"/>
      <c r="K315" s="795"/>
      <c r="L315" s="795"/>
    </row>
    <row r="316" spans="1:12" x14ac:dyDescent="0.25">
      <c r="A316" s="795"/>
      <c r="B316" s="795"/>
      <c r="C316" s="795"/>
      <c r="D316" s="795"/>
      <c r="E316" s="795"/>
      <c r="F316" s="795"/>
      <c r="G316" s="795"/>
      <c r="H316" s="795"/>
      <c r="I316" s="795"/>
      <c r="J316" s="795"/>
      <c r="K316" s="795"/>
      <c r="L316" s="795"/>
    </row>
    <row r="317" spans="1:12" x14ac:dyDescent="0.25">
      <c r="A317" s="795"/>
      <c r="B317" s="795"/>
      <c r="C317" s="795"/>
      <c r="D317" s="795"/>
      <c r="E317" s="795"/>
      <c r="F317" s="795"/>
      <c r="G317" s="795"/>
      <c r="H317" s="795"/>
      <c r="I317" s="795"/>
      <c r="J317" s="795"/>
      <c r="K317" s="795"/>
      <c r="L317" s="795"/>
    </row>
    <row r="318" spans="1:12" x14ac:dyDescent="0.25">
      <c r="A318" s="795"/>
      <c r="B318" s="795"/>
      <c r="C318" s="795"/>
      <c r="D318" s="795"/>
      <c r="E318" s="795"/>
      <c r="F318" s="795"/>
      <c r="G318" s="795"/>
      <c r="H318" s="795"/>
      <c r="I318" s="795"/>
      <c r="J318" s="795"/>
      <c r="K318" s="795"/>
      <c r="L318" s="795"/>
    </row>
    <row r="319" spans="1:12" x14ac:dyDescent="0.25">
      <c r="A319" s="795"/>
      <c r="B319" s="795"/>
      <c r="C319" s="795"/>
      <c r="D319" s="795"/>
      <c r="E319" s="795"/>
      <c r="F319" s="795"/>
      <c r="G319" s="795"/>
      <c r="H319" s="795"/>
      <c r="I319" s="795"/>
      <c r="J319" s="795"/>
      <c r="K319" s="795"/>
      <c r="L319" s="795"/>
    </row>
    <row r="320" spans="1:12" x14ac:dyDescent="0.25">
      <c r="A320" s="795"/>
      <c r="B320" s="795"/>
      <c r="C320" s="795"/>
      <c r="D320" s="795"/>
      <c r="E320" s="795"/>
      <c r="F320" s="795"/>
      <c r="G320" s="795"/>
      <c r="H320" s="795"/>
      <c r="I320" s="795"/>
      <c r="J320" s="795"/>
      <c r="K320" s="795"/>
      <c r="L320" s="795"/>
    </row>
    <row r="321" spans="1:12" x14ac:dyDescent="0.25">
      <c r="A321" s="795"/>
      <c r="B321" s="795"/>
      <c r="C321" s="795"/>
      <c r="D321" s="795"/>
      <c r="E321" s="795"/>
      <c r="F321" s="795"/>
      <c r="G321" s="795"/>
      <c r="H321" s="795"/>
      <c r="I321" s="795"/>
      <c r="J321" s="795"/>
      <c r="K321" s="795"/>
      <c r="L321" s="795"/>
    </row>
    <row r="322" spans="1:12" x14ac:dyDescent="0.25">
      <c r="A322" s="795"/>
      <c r="B322" s="795"/>
      <c r="C322" s="795"/>
      <c r="D322" s="795"/>
      <c r="E322" s="795"/>
      <c r="F322" s="795"/>
      <c r="G322" s="795"/>
      <c r="H322" s="795"/>
      <c r="I322" s="795"/>
      <c r="J322" s="795"/>
      <c r="K322" s="795"/>
      <c r="L322" s="795"/>
    </row>
    <row r="323" spans="1:12" x14ac:dyDescent="0.25">
      <c r="A323" s="795"/>
      <c r="B323" s="795"/>
      <c r="C323" s="795"/>
      <c r="D323" s="795"/>
      <c r="E323" s="795"/>
      <c r="F323" s="795"/>
      <c r="G323" s="795"/>
      <c r="H323" s="795"/>
      <c r="I323" s="795"/>
      <c r="J323" s="795"/>
      <c r="K323" s="795"/>
      <c r="L323" s="795"/>
    </row>
    <row r="324" spans="1:12" x14ac:dyDescent="0.25">
      <c r="A324" s="795"/>
      <c r="B324" s="795"/>
      <c r="C324" s="795"/>
      <c r="D324" s="795"/>
      <c r="E324" s="795"/>
      <c r="F324" s="795"/>
      <c r="G324" s="795"/>
      <c r="H324" s="795"/>
      <c r="I324" s="795"/>
      <c r="J324" s="795"/>
      <c r="K324" s="795"/>
      <c r="L324" s="795"/>
    </row>
    <row r="325" spans="1:12" x14ac:dyDescent="0.25">
      <c r="A325" s="795"/>
      <c r="B325" s="795"/>
      <c r="C325" s="795"/>
      <c r="D325" s="795"/>
      <c r="E325" s="795"/>
      <c r="F325" s="795"/>
      <c r="G325" s="795"/>
      <c r="H325" s="795"/>
      <c r="I325" s="795"/>
      <c r="J325" s="795"/>
      <c r="K325" s="795"/>
      <c r="L325" s="795"/>
    </row>
    <row r="326" spans="1:12" x14ac:dyDescent="0.25">
      <c r="A326" s="795"/>
      <c r="B326" s="795"/>
      <c r="C326" s="795"/>
      <c r="D326" s="795"/>
      <c r="E326" s="795"/>
      <c r="F326" s="795"/>
      <c r="G326" s="795"/>
      <c r="H326" s="795"/>
      <c r="I326" s="795"/>
      <c r="J326" s="795"/>
      <c r="K326" s="795"/>
      <c r="L326" s="795"/>
    </row>
    <row r="327" spans="1:12" x14ac:dyDescent="0.25">
      <c r="A327" s="795"/>
      <c r="B327" s="795"/>
      <c r="C327" s="795"/>
      <c r="D327" s="795"/>
      <c r="E327" s="795"/>
      <c r="F327" s="795"/>
      <c r="G327" s="795"/>
      <c r="H327" s="795"/>
      <c r="I327" s="795"/>
      <c r="J327" s="795"/>
      <c r="K327" s="795"/>
      <c r="L327" s="795"/>
    </row>
    <row r="328" spans="1:12" x14ac:dyDescent="0.25">
      <c r="A328" s="795"/>
      <c r="B328" s="795"/>
      <c r="C328" s="795"/>
      <c r="D328" s="795"/>
      <c r="E328" s="795"/>
      <c r="F328" s="795"/>
      <c r="G328" s="795"/>
      <c r="H328" s="795"/>
      <c r="I328" s="795"/>
      <c r="J328" s="795"/>
      <c r="K328" s="795"/>
      <c r="L328" s="795"/>
    </row>
    <row r="329" spans="1:12" x14ac:dyDescent="0.25">
      <c r="A329" s="795"/>
      <c r="B329" s="795"/>
      <c r="C329" s="795"/>
      <c r="D329" s="795"/>
      <c r="E329" s="795"/>
      <c r="F329" s="795"/>
      <c r="G329" s="795"/>
      <c r="H329" s="795"/>
      <c r="I329" s="795"/>
      <c r="J329" s="795"/>
      <c r="K329" s="795"/>
      <c r="L329" s="795"/>
    </row>
    <row r="330" spans="1:12" x14ac:dyDescent="0.25">
      <c r="A330" s="795"/>
      <c r="B330" s="795"/>
      <c r="C330" s="795"/>
      <c r="D330" s="795"/>
      <c r="E330" s="795"/>
      <c r="F330" s="795"/>
      <c r="G330" s="795"/>
      <c r="H330" s="795"/>
      <c r="I330" s="795"/>
      <c r="J330" s="795"/>
      <c r="K330" s="795"/>
      <c r="L330" s="795"/>
    </row>
    <row r="331" spans="1:12" x14ac:dyDescent="0.25">
      <c r="A331" s="795"/>
      <c r="B331" s="795"/>
      <c r="C331" s="795"/>
      <c r="D331" s="795"/>
      <c r="E331" s="795"/>
      <c r="F331" s="795"/>
      <c r="G331" s="795"/>
      <c r="H331" s="795"/>
      <c r="I331" s="795"/>
      <c r="J331" s="795"/>
      <c r="K331" s="795"/>
      <c r="L331" s="795"/>
    </row>
    <row r="332" spans="1:12" x14ac:dyDescent="0.25">
      <c r="A332" s="795"/>
      <c r="B332" s="795"/>
      <c r="C332" s="795"/>
      <c r="D332" s="795"/>
      <c r="E332" s="795"/>
      <c r="F332" s="795"/>
      <c r="G332" s="795"/>
      <c r="H332" s="795"/>
      <c r="I332" s="795"/>
      <c r="J332" s="795"/>
      <c r="K332" s="795"/>
      <c r="L332" s="795"/>
    </row>
    <row r="333" spans="1:12" x14ac:dyDescent="0.25">
      <c r="A333" s="795"/>
      <c r="B333" s="795"/>
      <c r="C333" s="795"/>
      <c r="D333" s="795"/>
      <c r="E333" s="795"/>
      <c r="F333" s="795"/>
      <c r="G333" s="795"/>
      <c r="H333" s="795"/>
      <c r="I333" s="795"/>
      <c r="J333" s="795"/>
      <c r="K333" s="795"/>
      <c r="L333" s="795"/>
    </row>
    <row r="334" spans="1:12" x14ac:dyDescent="0.25">
      <c r="A334" s="795"/>
      <c r="B334" s="795"/>
      <c r="C334" s="795"/>
      <c r="D334" s="795"/>
      <c r="E334" s="795"/>
      <c r="F334" s="795"/>
      <c r="G334" s="795"/>
      <c r="H334" s="795"/>
      <c r="I334" s="795"/>
      <c r="J334" s="795"/>
      <c r="K334" s="795"/>
      <c r="L334" s="795"/>
    </row>
    <row r="335" spans="1:12" x14ac:dyDescent="0.25">
      <c r="A335" s="795"/>
      <c r="B335" s="795"/>
      <c r="C335" s="795"/>
      <c r="D335" s="795"/>
      <c r="E335" s="795"/>
      <c r="F335" s="795"/>
      <c r="G335" s="795"/>
      <c r="H335" s="795"/>
      <c r="I335" s="795"/>
      <c r="J335" s="795"/>
      <c r="K335" s="795"/>
      <c r="L335" s="795"/>
    </row>
    <row r="336" spans="1:12" x14ac:dyDescent="0.25">
      <c r="A336" s="795"/>
      <c r="B336" s="795"/>
      <c r="C336" s="795"/>
      <c r="D336" s="795"/>
      <c r="E336" s="795"/>
      <c r="F336" s="795"/>
      <c r="G336" s="795"/>
      <c r="H336" s="795"/>
      <c r="I336" s="795"/>
      <c r="J336" s="795"/>
      <c r="K336" s="795"/>
      <c r="L336" s="795"/>
    </row>
    <row r="337" spans="1:12" x14ac:dyDescent="0.25">
      <c r="A337" s="795"/>
      <c r="B337" s="795"/>
      <c r="C337" s="795"/>
      <c r="D337" s="795"/>
      <c r="E337" s="795"/>
      <c r="F337" s="795"/>
      <c r="G337" s="795"/>
      <c r="H337" s="795"/>
      <c r="I337" s="795"/>
      <c r="J337" s="795"/>
      <c r="K337" s="795"/>
      <c r="L337" s="795"/>
    </row>
    <row r="338" spans="1:12" x14ac:dyDescent="0.25">
      <c r="A338" s="795"/>
      <c r="B338" s="795"/>
      <c r="C338" s="795"/>
      <c r="D338" s="795"/>
      <c r="E338" s="795"/>
      <c r="F338" s="795"/>
      <c r="G338" s="795"/>
      <c r="H338" s="795"/>
      <c r="I338" s="795"/>
      <c r="J338" s="795"/>
      <c r="K338" s="795"/>
      <c r="L338" s="795"/>
    </row>
    <row r="339" spans="1:12" x14ac:dyDescent="0.25">
      <c r="A339" s="795"/>
      <c r="B339" s="795"/>
      <c r="C339" s="795"/>
      <c r="D339" s="795"/>
      <c r="E339" s="795"/>
      <c r="F339" s="795"/>
      <c r="G339" s="795"/>
      <c r="H339" s="795"/>
      <c r="I339" s="795"/>
      <c r="J339" s="795"/>
      <c r="K339" s="795"/>
      <c r="L339" s="795"/>
    </row>
    <row r="340" spans="1:12" x14ac:dyDescent="0.25">
      <c r="A340" s="795"/>
      <c r="B340" s="795"/>
      <c r="C340" s="795"/>
      <c r="D340" s="795"/>
      <c r="E340" s="795"/>
      <c r="F340" s="795"/>
      <c r="G340" s="795"/>
      <c r="H340" s="795"/>
      <c r="I340" s="795"/>
      <c r="J340" s="795"/>
      <c r="K340" s="795"/>
      <c r="L340" s="795"/>
    </row>
    <row r="341" spans="1:12" x14ac:dyDescent="0.25">
      <c r="A341" s="795"/>
      <c r="B341" s="795"/>
      <c r="C341" s="795"/>
      <c r="D341" s="795"/>
      <c r="E341" s="795"/>
      <c r="F341" s="795"/>
      <c r="G341" s="795"/>
      <c r="H341" s="795"/>
      <c r="I341" s="795"/>
      <c r="J341" s="795"/>
      <c r="K341" s="795"/>
      <c r="L341" s="795"/>
    </row>
    <row r="342" spans="1:12" x14ac:dyDescent="0.25">
      <c r="A342" s="795"/>
      <c r="B342" s="795"/>
      <c r="C342" s="795"/>
      <c r="D342" s="795"/>
      <c r="E342" s="795"/>
      <c r="F342" s="795"/>
      <c r="G342" s="795"/>
      <c r="H342" s="795"/>
      <c r="I342" s="795"/>
      <c r="J342" s="795"/>
      <c r="K342" s="795"/>
      <c r="L342" s="795"/>
    </row>
    <row r="343" spans="1:12" x14ac:dyDescent="0.25">
      <c r="A343" s="795"/>
      <c r="B343" s="795"/>
      <c r="C343" s="795"/>
      <c r="D343" s="795"/>
      <c r="E343" s="795"/>
      <c r="F343" s="795"/>
      <c r="G343" s="795"/>
      <c r="H343" s="795"/>
      <c r="I343" s="795"/>
      <c r="J343" s="795"/>
      <c r="K343" s="795"/>
      <c r="L343" s="795"/>
    </row>
    <row r="344" spans="1:12" x14ac:dyDescent="0.25">
      <c r="A344" s="795"/>
      <c r="B344" s="795"/>
      <c r="C344" s="795"/>
      <c r="D344" s="795"/>
      <c r="E344" s="795"/>
      <c r="F344" s="795"/>
      <c r="G344" s="795"/>
      <c r="H344" s="795"/>
      <c r="I344" s="795"/>
      <c r="J344" s="795"/>
      <c r="K344" s="795"/>
      <c r="L344" s="795"/>
    </row>
    <row r="345" spans="1:12" x14ac:dyDescent="0.25">
      <c r="A345" s="795"/>
      <c r="B345" s="795"/>
      <c r="C345" s="795"/>
      <c r="D345" s="795"/>
      <c r="E345" s="795"/>
      <c r="F345" s="795"/>
      <c r="G345" s="795"/>
      <c r="H345" s="795"/>
      <c r="I345" s="795"/>
      <c r="J345" s="795"/>
      <c r="K345" s="795"/>
      <c r="L345" s="795"/>
    </row>
    <row r="346" spans="1:12" x14ac:dyDescent="0.25">
      <c r="A346" s="795"/>
      <c r="B346" s="795"/>
      <c r="C346" s="795"/>
      <c r="D346" s="795"/>
      <c r="E346" s="795"/>
      <c r="F346" s="795"/>
      <c r="G346" s="795"/>
      <c r="H346" s="795"/>
      <c r="I346" s="795"/>
      <c r="J346" s="795"/>
      <c r="K346" s="795"/>
      <c r="L346" s="795"/>
    </row>
    <row r="347" spans="1:12" x14ac:dyDescent="0.25">
      <c r="A347" s="795"/>
      <c r="B347" s="795"/>
      <c r="C347" s="795"/>
      <c r="D347" s="795"/>
      <c r="E347" s="795"/>
      <c r="F347" s="795"/>
      <c r="G347" s="795"/>
      <c r="H347" s="795"/>
      <c r="I347" s="795"/>
      <c r="J347" s="795"/>
      <c r="K347" s="795"/>
      <c r="L347" s="795"/>
    </row>
    <row r="348" spans="1:12" x14ac:dyDescent="0.25">
      <c r="A348" s="795"/>
      <c r="B348" s="795"/>
      <c r="C348" s="795"/>
      <c r="D348" s="795"/>
      <c r="E348" s="795"/>
      <c r="F348" s="795"/>
      <c r="G348" s="795"/>
      <c r="H348" s="795"/>
      <c r="I348" s="795"/>
      <c r="J348" s="795"/>
      <c r="K348" s="795"/>
      <c r="L348" s="795"/>
    </row>
    <row r="349" spans="1:12" x14ac:dyDescent="0.25">
      <c r="A349" s="795"/>
      <c r="B349" s="795"/>
      <c r="C349" s="795"/>
      <c r="D349" s="795"/>
      <c r="E349" s="795"/>
      <c r="F349" s="795"/>
      <c r="G349" s="795"/>
      <c r="H349" s="795"/>
      <c r="I349" s="795"/>
      <c r="J349" s="795"/>
      <c r="K349" s="795"/>
      <c r="L349" s="795"/>
    </row>
    <row r="350" spans="1:12" x14ac:dyDescent="0.25">
      <c r="A350" s="795"/>
      <c r="B350" s="795"/>
      <c r="C350" s="795"/>
      <c r="D350" s="795"/>
      <c r="E350" s="795"/>
      <c r="F350" s="795"/>
      <c r="G350" s="795"/>
      <c r="H350" s="795"/>
      <c r="I350" s="795"/>
      <c r="J350" s="795"/>
      <c r="K350" s="795"/>
      <c r="L350" s="795"/>
    </row>
    <row r="351" spans="1:12" x14ac:dyDescent="0.25">
      <c r="A351" s="795"/>
      <c r="B351" s="795"/>
      <c r="C351" s="795"/>
      <c r="D351" s="795"/>
      <c r="E351" s="795"/>
      <c r="F351" s="795"/>
      <c r="G351" s="795"/>
      <c r="H351" s="795"/>
      <c r="I351" s="795"/>
      <c r="J351" s="795"/>
      <c r="K351" s="795"/>
      <c r="L351" s="795"/>
    </row>
    <row r="352" spans="1:12" x14ac:dyDescent="0.25">
      <c r="A352" s="795"/>
      <c r="B352" s="795"/>
      <c r="C352" s="795"/>
      <c r="D352" s="795"/>
      <c r="E352" s="795"/>
      <c r="F352" s="795"/>
      <c r="G352" s="795"/>
      <c r="H352" s="795"/>
      <c r="I352" s="795"/>
      <c r="J352" s="795"/>
      <c r="K352" s="795"/>
      <c r="L352" s="795"/>
    </row>
    <row r="353" spans="1:12" x14ac:dyDescent="0.25">
      <c r="A353" s="795"/>
      <c r="B353" s="795"/>
      <c r="C353" s="795"/>
      <c r="D353" s="795"/>
      <c r="E353" s="795"/>
      <c r="F353" s="795"/>
      <c r="G353" s="795"/>
      <c r="H353" s="795"/>
      <c r="I353" s="795"/>
      <c r="J353" s="795"/>
      <c r="K353" s="795"/>
      <c r="L353" s="795"/>
    </row>
    <row r="354" spans="1:12" x14ac:dyDescent="0.25">
      <c r="A354" s="795"/>
      <c r="B354" s="795"/>
      <c r="C354" s="795"/>
      <c r="D354" s="795"/>
      <c r="E354" s="795"/>
      <c r="F354" s="795"/>
      <c r="G354" s="795"/>
      <c r="H354" s="795"/>
      <c r="I354" s="795"/>
      <c r="J354" s="795"/>
      <c r="K354" s="795"/>
      <c r="L354" s="795"/>
    </row>
    <row r="355" spans="1:12" x14ac:dyDescent="0.25">
      <c r="A355" s="795"/>
      <c r="B355" s="795"/>
      <c r="C355" s="795"/>
      <c r="D355" s="795"/>
      <c r="E355" s="795"/>
      <c r="F355" s="795"/>
      <c r="G355" s="795"/>
      <c r="H355" s="795"/>
      <c r="I355" s="795"/>
      <c r="J355" s="795"/>
      <c r="K355" s="795"/>
      <c r="L355" s="795"/>
    </row>
    <row r="356" spans="1:12" x14ac:dyDescent="0.25">
      <c r="A356" s="795"/>
      <c r="B356" s="795"/>
      <c r="C356" s="795"/>
      <c r="D356" s="795"/>
      <c r="E356" s="795"/>
      <c r="F356" s="795"/>
      <c r="G356" s="795"/>
      <c r="H356" s="795"/>
      <c r="I356" s="795"/>
      <c r="J356" s="795"/>
      <c r="K356" s="795"/>
      <c r="L356" s="795"/>
    </row>
    <row r="357" spans="1:12" x14ac:dyDescent="0.25">
      <c r="A357" s="795"/>
      <c r="B357" s="795"/>
      <c r="C357" s="795"/>
      <c r="D357" s="795"/>
      <c r="E357" s="795"/>
      <c r="F357" s="795"/>
      <c r="G357" s="795"/>
      <c r="H357" s="795"/>
      <c r="I357" s="795"/>
      <c r="J357" s="795"/>
      <c r="K357" s="795"/>
      <c r="L357" s="795"/>
    </row>
    <row r="358" spans="1:12" x14ac:dyDescent="0.25">
      <c r="A358" s="795"/>
      <c r="B358" s="795"/>
      <c r="C358" s="795"/>
      <c r="D358" s="795"/>
      <c r="E358" s="795"/>
      <c r="F358" s="795"/>
      <c r="G358" s="795"/>
      <c r="H358" s="795"/>
      <c r="I358" s="795"/>
      <c r="J358" s="795"/>
      <c r="K358" s="795"/>
      <c r="L358" s="795"/>
    </row>
    <row r="359" spans="1:12" x14ac:dyDescent="0.25">
      <c r="A359" s="795"/>
      <c r="B359" s="795"/>
      <c r="C359" s="795"/>
      <c r="D359" s="795"/>
      <c r="E359" s="795"/>
      <c r="F359" s="795"/>
      <c r="G359" s="795"/>
      <c r="H359" s="795"/>
      <c r="I359" s="795"/>
      <c r="J359" s="795"/>
      <c r="K359" s="795"/>
      <c r="L359" s="795"/>
    </row>
    <row r="360" spans="1:12" x14ac:dyDescent="0.25">
      <c r="A360" s="795"/>
      <c r="B360" s="795"/>
      <c r="C360" s="795"/>
      <c r="D360" s="795"/>
      <c r="E360" s="795"/>
      <c r="F360" s="795"/>
      <c r="G360" s="795"/>
      <c r="H360" s="795"/>
      <c r="I360" s="795"/>
      <c r="J360" s="795"/>
      <c r="K360" s="795"/>
      <c r="L360" s="795"/>
    </row>
    <row r="361" spans="1:12" x14ac:dyDescent="0.25">
      <c r="A361" s="795"/>
      <c r="B361" s="795"/>
      <c r="C361" s="795"/>
      <c r="D361" s="795"/>
      <c r="E361" s="795"/>
      <c r="F361" s="795"/>
      <c r="G361" s="795"/>
      <c r="H361" s="795"/>
      <c r="I361" s="795"/>
      <c r="J361" s="795"/>
      <c r="K361" s="795"/>
      <c r="L361" s="795"/>
    </row>
    <row r="362" spans="1:12" x14ac:dyDescent="0.25">
      <c r="A362" s="795"/>
      <c r="B362" s="795"/>
      <c r="C362" s="795"/>
      <c r="D362" s="795"/>
      <c r="E362" s="795"/>
      <c r="F362" s="795"/>
      <c r="G362" s="795"/>
      <c r="H362" s="795"/>
      <c r="I362" s="795"/>
      <c r="J362" s="795"/>
      <c r="K362" s="795"/>
      <c r="L362" s="795"/>
    </row>
    <row r="363" spans="1:12" x14ac:dyDescent="0.25">
      <c r="A363" s="795"/>
      <c r="B363" s="795"/>
      <c r="C363" s="795"/>
      <c r="D363" s="795"/>
      <c r="E363" s="795"/>
      <c r="F363" s="795"/>
      <c r="G363" s="795"/>
      <c r="H363" s="795"/>
      <c r="I363" s="795"/>
      <c r="J363" s="795"/>
      <c r="K363" s="795"/>
      <c r="L363" s="795"/>
    </row>
    <row r="364" spans="1:12" x14ac:dyDescent="0.25">
      <c r="A364" s="795"/>
      <c r="B364" s="795"/>
      <c r="C364" s="795"/>
      <c r="D364" s="795"/>
      <c r="E364" s="795"/>
      <c r="F364" s="795"/>
      <c r="G364" s="795"/>
      <c r="H364" s="795"/>
      <c r="I364" s="795"/>
      <c r="J364" s="795"/>
      <c r="K364" s="795"/>
      <c r="L364" s="795"/>
    </row>
    <row r="365" spans="1:12" x14ac:dyDescent="0.25">
      <c r="A365" s="795"/>
      <c r="B365" s="795"/>
      <c r="C365" s="795"/>
      <c r="D365" s="795"/>
      <c r="E365" s="795"/>
      <c r="F365" s="795"/>
      <c r="G365" s="795"/>
      <c r="H365" s="795"/>
      <c r="I365" s="795"/>
      <c r="J365" s="795"/>
      <c r="K365" s="795"/>
      <c r="L365" s="795"/>
    </row>
    <row r="366" spans="1:12" x14ac:dyDescent="0.25">
      <c r="A366" s="795"/>
      <c r="B366" s="795"/>
      <c r="C366" s="795"/>
      <c r="D366" s="795"/>
      <c r="E366" s="795"/>
      <c r="F366" s="795"/>
      <c r="G366" s="795"/>
      <c r="H366" s="795"/>
      <c r="I366" s="795"/>
      <c r="J366" s="795"/>
      <c r="K366" s="795"/>
      <c r="L366" s="795"/>
    </row>
    <row r="367" spans="1:12" x14ac:dyDescent="0.25">
      <c r="A367" s="795"/>
      <c r="B367" s="795"/>
      <c r="C367" s="795"/>
      <c r="D367" s="795"/>
      <c r="E367" s="795"/>
      <c r="F367" s="795"/>
      <c r="G367" s="795"/>
      <c r="H367" s="795"/>
      <c r="I367" s="795"/>
      <c r="J367" s="795"/>
      <c r="K367" s="795"/>
      <c r="L367" s="795"/>
    </row>
    <row r="368" spans="1:12" x14ac:dyDescent="0.25">
      <c r="A368" s="795"/>
      <c r="B368" s="795"/>
      <c r="C368" s="795"/>
      <c r="D368" s="795"/>
      <c r="E368" s="795"/>
      <c r="F368" s="795"/>
      <c r="G368" s="795"/>
      <c r="H368" s="795"/>
      <c r="I368" s="795"/>
      <c r="J368" s="795"/>
      <c r="K368" s="795"/>
      <c r="L368" s="795"/>
    </row>
    <row r="369" spans="1:12" x14ac:dyDescent="0.25">
      <c r="A369" s="795"/>
      <c r="B369" s="795"/>
      <c r="C369" s="795"/>
      <c r="D369" s="795"/>
      <c r="E369" s="795"/>
      <c r="F369" s="795"/>
      <c r="G369" s="795"/>
      <c r="H369" s="795"/>
      <c r="I369" s="795"/>
      <c r="J369" s="795"/>
      <c r="K369" s="795"/>
      <c r="L369" s="795"/>
    </row>
    <row r="370" spans="1:12" x14ac:dyDescent="0.25">
      <c r="A370" s="795"/>
      <c r="B370" s="795"/>
      <c r="C370" s="795"/>
      <c r="D370" s="795"/>
      <c r="E370" s="795"/>
      <c r="F370" s="795"/>
      <c r="G370" s="795"/>
      <c r="H370" s="795"/>
      <c r="I370" s="795"/>
      <c r="J370" s="795"/>
      <c r="K370" s="795"/>
      <c r="L370" s="795"/>
    </row>
    <row r="371" spans="1:12" x14ac:dyDescent="0.25">
      <c r="A371" s="795"/>
      <c r="B371" s="795"/>
      <c r="C371" s="795"/>
      <c r="D371" s="795"/>
      <c r="E371" s="795"/>
      <c r="F371" s="795"/>
      <c r="G371" s="795"/>
      <c r="H371" s="795"/>
      <c r="I371" s="795"/>
      <c r="J371" s="795"/>
      <c r="K371" s="795"/>
      <c r="L371" s="795"/>
    </row>
    <row r="372" spans="1:12" x14ac:dyDescent="0.25">
      <c r="A372" s="795"/>
      <c r="B372" s="795"/>
      <c r="C372" s="795"/>
      <c r="D372" s="795"/>
      <c r="E372" s="795"/>
      <c r="F372" s="795"/>
      <c r="G372" s="795"/>
      <c r="H372" s="795"/>
      <c r="I372" s="795"/>
      <c r="J372" s="795"/>
      <c r="K372" s="795"/>
      <c r="L372" s="795"/>
    </row>
    <row r="373" spans="1:12" x14ac:dyDescent="0.25">
      <c r="A373" s="795"/>
      <c r="B373" s="795"/>
      <c r="C373" s="795"/>
      <c r="D373" s="795"/>
      <c r="E373" s="795"/>
      <c r="F373" s="795"/>
      <c r="G373" s="795"/>
      <c r="H373" s="795"/>
      <c r="I373" s="795"/>
      <c r="J373" s="795"/>
      <c r="K373" s="795"/>
      <c r="L373" s="795"/>
    </row>
    <row r="374" spans="1:12" x14ac:dyDescent="0.25">
      <c r="A374" s="795"/>
      <c r="B374" s="795"/>
      <c r="C374" s="795"/>
      <c r="D374" s="795"/>
      <c r="E374" s="795"/>
      <c r="F374" s="795"/>
      <c r="G374" s="795"/>
      <c r="H374" s="795"/>
      <c r="I374" s="795"/>
      <c r="J374" s="795"/>
      <c r="K374" s="795"/>
      <c r="L374" s="795"/>
    </row>
    <row r="375" spans="1:12" x14ac:dyDescent="0.25">
      <c r="A375" s="795"/>
      <c r="B375" s="795"/>
      <c r="C375" s="795"/>
      <c r="D375" s="795"/>
      <c r="E375" s="795"/>
      <c r="F375" s="795"/>
      <c r="G375" s="795"/>
      <c r="H375" s="795"/>
      <c r="I375" s="795"/>
      <c r="J375" s="795"/>
      <c r="K375" s="795"/>
      <c r="L375" s="795"/>
    </row>
    <row r="376" spans="1:12" x14ac:dyDescent="0.25">
      <c r="A376" s="795"/>
      <c r="B376" s="795"/>
      <c r="C376" s="795"/>
      <c r="D376" s="795"/>
      <c r="E376" s="795"/>
      <c r="F376" s="795"/>
      <c r="G376" s="795"/>
      <c r="H376" s="795"/>
      <c r="I376" s="795"/>
      <c r="J376" s="795"/>
      <c r="K376" s="795"/>
      <c r="L376" s="795"/>
    </row>
    <row r="377" spans="1:12" x14ac:dyDescent="0.25">
      <c r="A377" s="795"/>
      <c r="B377" s="795"/>
      <c r="C377" s="795"/>
      <c r="D377" s="795"/>
      <c r="E377" s="795"/>
      <c r="F377" s="795"/>
      <c r="G377" s="795"/>
      <c r="H377" s="795"/>
      <c r="I377" s="795"/>
      <c r="J377" s="795"/>
      <c r="K377" s="795"/>
      <c r="L377" s="795"/>
    </row>
    <row r="378" spans="1:12" x14ac:dyDescent="0.25">
      <c r="A378" s="795"/>
      <c r="B378" s="795"/>
      <c r="C378" s="795"/>
      <c r="D378" s="795"/>
      <c r="E378" s="795"/>
      <c r="F378" s="795"/>
      <c r="G378" s="795"/>
      <c r="H378" s="795"/>
      <c r="I378" s="795"/>
      <c r="J378" s="795"/>
      <c r="K378" s="795"/>
      <c r="L378" s="795"/>
    </row>
    <row r="379" spans="1:12" x14ac:dyDescent="0.25">
      <c r="A379" s="795"/>
      <c r="B379" s="795"/>
      <c r="C379" s="795"/>
      <c r="D379" s="795"/>
      <c r="E379" s="795"/>
      <c r="F379" s="795"/>
      <c r="G379" s="795"/>
      <c r="H379" s="795"/>
      <c r="I379" s="795"/>
      <c r="J379" s="795"/>
      <c r="K379" s="795"/>
      <c r="L379" s="795"/>
    </row>
    <row r="380" spans="1:12" x14ac:dyDescent="0.25">
      <c r="A380" s="795"/>
      <c r="B380" s="795"/>
      <c r="C380" s="795"/>
      <c r="D380" s="795"/>
      <c r="E380" s="795"/>
      <c r="F380" s="795"/>
      <c r="G380" s="795"/>
      <c r="H380" s="795"/>
      <c r="I380" s="795"/>
      <c r="J380" s="795"/>
      <c r="K380" s="795"/>
      <c r="L380" s="795"/>
    </row>
    <row r="381" spans="1:12" x14ac:dyDescent="0.25">
      <c r="A381" s="795"/>
      <c r="B381" s="795"/>
      <c r="C381" s="795"/>
      <c r="D381" s="795"/>
      <c r="E381" s="795"/>
      <c r="F381" s="795"/>
      <c r="G381" s="795"/>
      <c r="H381" s="795"/>
      <c r="I381" s="795"/>
      <c r="J381" s="795"/>
      <c r="K381" s="795"/>
      <c r="L381" s="795"/>
    </row>
    <row r="382" spans="1:12" x14ac:dyDescent="0.25">
      <c r="A382" s="795"/>
      <c r="B382" s="795"/>
      <c r="C382" s="795"/>
      <c r="D382" s="795"/>
      <c r="E382" s="795"/>
      <c r="F382" s="795"/>
      <c r="G382" s="795"/>
      <c r="H382" s="795"/>
      <c r="I382" s="795"/>
      <c r="J382" s="795"/>
      <c r="K382" s="795"/>
      <c r="L382" s="795"/>
    </row>
    <row r="383" spans="1:12" x14ac:dyDescent="0.25">
      <c r="A383" s="795"/>
      <c r="B383" s="795"/>
      <c r="C383" s="795"/>
      <c r="D383" s="795"/>
      <c r="E383" s="795"/>
      <c r="F383" s="795"/>
      <c r="G383" s="795"/>
      <c r="H383" s="795"/>
      <c r="I383" s="795"/>
      <c r="J383" s="795"/>
      <c r="K383" s="795"/>
      <c r="L383" s="795"/>
    </row>
    <row r="384" spans="1:12" x14ac:dyDescent="0.25">
      <c r="A384" s="795"/>
      <c r="B384" s="795"/>
      <c r="C384" s="795"/>
      <c r="D384" s="795"/>
      <c r="E384" s="795"/>
      <c r="F384" s="795"/>
      <c r="G384" s="795"/>
      <c r="H384" s="795"/>
      <c r="I384" s="795"/>
      <c r="J384" s="795"/>
      <c r="K384" s="795"/>
      <c r="L384" s="795"/>
    </row>
    <row r="385" spans="1:12" x14ac:dyDescent="0.25">
      <c r="A385" s="795"/>
      <c r="B385" s="795"/>
      <c r="C385" s="795"/>
      <c r="D385" s="795"/>
      <c r="E385" s="795"/>
      <c r="F385" s="795"/>
      <c r="G385" s="795"/>
      <c r="H385" s="795"/>
      <c r="I385" s="795"/>
      <c r="J385" s="795"/>
      <c r="K385" s="795"/>
      <c r="L385" s="795"/>
    </row>
    <row r="386" spans="1:12" x14ac:dyDescent="0.25">
      <c r="A386" s="795"/>
      <c r="B386" s="795"/>
      <c r="C386" s="795"/>
      <c r="D386" s="795"/>
      <c r="E386" s="795"/>
      <c r="F386" s="795"/>
      <c r="G386" s="795"/>
      <c r="H386" s="795"/>
      <c r="I386" s="795"/>
      <c r="J386" s="795"/>
      <c r="K386" s="795"/>
      <c r="L386" s="795"/>
    </row>
    <row r="387" spans="1:12" x14ac:dyDescent="0.25">
      <c r="A387" s="795"/>
      <c r="B387" s="795"/>
      <c r="C387" s="795"/>
      <c r="D387" s="795"/>
      <c r="E387" s="795"/>
      <c r="F387" s="795"/>
      <c r="G387" s="795"/>
      <c r="H387" s="795"/>
      <c r="I387" s="795"/>
      <c r="J387" s="795"/>
      <c r="K387" s="795"/>
      <c r="L387" s="795"/>
    </row>
    <row r="388" spans="1:12" x14ac:dyDescent="0.25">
      <c r="A388" s="795"/>
      <c r="B388" s="795"/>
      <c r="C388" s="795"/>
      <c r="D388" s="795"/>
      <c r="E388" s="795"/>
      <c r="F388" s="795"/>
      <c r="G388" s="795"/>
      <c r="H388" s="795"/>
      <c r="I388" s="795"/>
      <c r="J388" s="795"/>
      <c r="K388" s="795"/>
      <c r="L388" s="795"/>
    </row>
    <row r="389" spans="1:12" x14ac:dyDescent="0.25">
      <c r="A389" s="795"/>
      <c r="B389" s="795"/>
      <c r="C389" s="795"/>
      <c r="D389" s="795"/>
      <c r="E389" s="795"/>
      <c r="F389" s="795"/>
      <c r="G389" s="795"/>
      <c r="H389" s="795"/>
      <c r="I389" s="795"/>
      <c r="J389" s="795"/>
      <c r="K389" s="795"/>
      <c r="L389" s="795"/>
    </row>
    <row r="390" spans="1:12" x14ac:dyDescent="0.25">
      <c r="A390" s="795"/>
      <c r="B390" s="795"/>
      <c r="C390" s="795"/>
      <c r="D390" s="795"/>
      <c r="E390" s="795"/>
      <c r="F390" s="795"/>
      <c r="G390" s="795"/>
      <c r="H390" s="795"/>
      <c r="I390" s="795"/>
      <c r="J390" s="795"/>
      <c r="K390" s="795"/>
      <c r="L390" s="795"/>
    </row>
    <row r="391" spans="1:12" x14ac:dyDescent="0.25">
      <c r="A391" s="795"/>
      <c r="B391" s="795"/>
      <c r="C391" s="795"/>
      <c r="D391" s="795"/>
      <c r="E391" s="795"/>
      <c r="F391" s="795"/>
      <c r="G391" s="795"/>
      <c r="H391" s="795"/>
      <c r="I391" s="795"/>
      <c r="J391" s="795"/>
      <c r="K391" s="795"/>
      <c r="L391" s="795"/>
    </row>
    <row r="392" spans="1:12" x14ac:dyDescent="0.25">
      <c r="A392" s="795"/>
      <c r="B392" s="795"/>
      <c r="C392" s="795"/>
      <c r="D392" s="795"/>
      <c r="E392" s="795"/>
      <c r="F392" s="795"/>
      <c r="G392" s="795"/>
      <c r="H392" s="795"/>
      <c r="I392" s="795"/>
      <c r="J392" s="795"/>
      <c r="K392" s="795"/>
      <c r="L392" s="795"/>
    </row>
    <row r="393" spans="1:12" x14ac:dyDescent="0.25">
      <c r="A393" s="795"/>
      <c r="B393" s="795"/>
      <c r="C393" s="795"/>
      <c r="D393" s="795"/>
      <c r="E393" s="795"/>
      <c r="F393" s="795"/>
      <c r="G393" s="795"/>
      <c r="H393" s="795"/>
      <c r="I393" s="795"/>
      <c r="J393" s="795"/>
      <c r="K393" s="795"/>
      <c r="L393" s="795"/>
    </row>
    <row r="394" spans="1:12" x14ac:dyDescent="0.25">
      <c r="A394" s="795"/>
      <c r="B394" s="795"/>
      <c r="C394" s="795"/>
      <c r="D394" s="795"/>
      <c r="E394" s="795"/>
      <c r="F394" s="795"/>
      <c r="G394" s="795"/>
      <c r="H394" s="795"/>
      <c r="I394" s="795"/>
      <c r="J394" s="795"/>
      <c r="K394" s="795"/>
      <c r="L394" s="795"/>
    </row>
    <row r="395" spans="1:12" x14ac:dyDescent="0.25">
      <c r="A395" s="795"/>
      <c r="B395" s="795"/>
      <c r="C395" s="795"/>
      <c r="D395" s="795"/>
      <c r="E395" s="795"/>
      <c r="F395" s="795"/>
      <c r="G395" s="795"/>
      <c r="H395" s="795"/>
      <c r="I395" s="795"/>
      <c r="J395" s="795"/>
      <c r="K395" s="795"/>
      <c r="L395" s="795"/>
    </row>
    <row r="396" spans="1:12" x14ac:dyDescent="0.25">
      <c r="A396" s="795"/>
      <c r="B396" s="795"/>
      <c r="C396" s="795"/>
      <c r="D396" s="795"/>
      <c r="E396" s="795"/>
      <c r="F396" s="795"/>
      <c r="G396" s="795"/>
      <c r="H396" s="795"/>
      <c r="I396" s="795"/>
      <c r="J396" s="795"/>
      <c r="K396" s="795"/>
      <c r="L396" s="795"/>
    </row>
    <row r="397" spans="1:12" x14ac:dyDescent="0.25">
      <c r="A397" s="795"/>
      <c r="B397" s="795"/>
      <c r="C397" s="795"/>
      <c r="D397" s="795"/>
      <c r="E397" s="795"/>
      <c r="F397" s="795"/>
      <c r="G397" s="795"/>
      <c r="H397" s="795"/>
      <c r="I397" s="795"/>
      <c r="J397" s="795"/>
      <c r="K397" s="795"/>
      <c r="L397" s="795"/>
    </row>
    <row r="398" spans="1:12" x14ac:dyDescent="0.25">
      <c r="A398" s="795"/>
      <c r="B398" s="795"/>
      <c r="C398" s="795"/>
      <c r="D398" s="795"/>
      <c r="E398" s="795"/>
      <c r="F398" s="795"/>
      <c r="G398" s="795"/>
      <c r="H398" s="795"/>
      <c r="I398" s="795"/>
      <c r="J398" s="795"/>
      <c r="K398" s="795"/>
      <c r="L398" s="795"/>
    </row>
    <row r="399" spans="1:12" x14ac:dyDescent="0.25">
      <c r="A399" s="795"/>
      <c r="B399" s="795"/>
      <c r="C399" s="795"/>
      <c r="D399" s="795"/>
      <c r="E399" s="795"/>
      <c r="F399" s="795"/>
      <c r="G399" s="795"/>
      <c r="H399" s="795"/>
      <c r="I399" s="795"/>
      <c r="J399" s="795"/>
      <c r="K399" s="795"/>
      <c r="L399" s="795"/>
    </row>
    <row r="400" spans="1:12" x14ac:dyDescent="0.25">
      <c r="A400" s="795"/>
      <c r="B400" s="795"/>
      <c r="C400" s="795"/>
      <c r="D400" s="795"/>
      <c r="E400" s="795"/>
      <c r="F400" s="795"/>
      <c r="G400" s="795"/>
      <c r="H400" s="795"/>
      <c r="I400" s="795"/>
      <c r="J400" s="795"/>
      <c r="K400" s="795"/>
      <c r="L400" s="795"/>
    </row>
    <row r="401" spans="1:12" x14ac:dyDescent="0.25">
      <c r="A401" s="795"/>
      <c r="B401" s="795"/>
      <c r="C401" s="795"/>
      <c r="D401" s="795"/>
      <c r="E401" s="795"/>
      <c r="F401" s="795"/>
      <c r="G401" s="795"/>
      <c r="H401" s="795"/>
      <c r="I401" s="795"/>
      <c r="J401" s="795"/>
      <c r="K401" s="795"/>
      <c r="L401" s="795"/>
    </row>
    <row r="402" spans="1:12" x14ac:dyDescent="0.25">
      <c r="A402" s="795"/>
      <c r="B402" s="795"/>
      <c r="C402" s="795"/>
      <c r="D402" s="795"/>
      <c r="E402" s="795"/>
      <c r="F402" s="795"/>
      <c r="G402" s="795"/>
      <c r="H402" s="795"/>
      <c r="I402" s="795"/>
      <c r="J402" s="795"/>
      <c r="K402" s="795"/>
      <c r="L402" s="795"/>
    </row>
    <row r="403" spans="1:12" x14ac:dyDescent="0.25">
      <c r="A403" s="795"/>
      <c r="B403" s="795"/>
      <c r="C403" s="795"/>
      <c r="D403" s="795"/>
      <c r="E403" s="795"/>
      <c r="F403" s="795"/>
      <c r="G403" s="795"/>
      <c r="H403" s="795"/>
      <c r="I403" s="795"/>
      <c r="J403" s="795"/>
      <c r="K403" s="795"/>
      <c r="L403" s="795"/>
    </row>
    <row r="404" spans="1:12" x14ac:dyDescent="0.25">
      <c r="A404" s="795"/>
      <c r="B404" s="795"/>
      <c r="C404" s="795"/>
      <c r="D404" s="795"/>
      <c r="E404" s="795"/>
      <c r="F404" s="795"/>
      <c r="G404" s="795"/>
      <c r="H404" s="795"/>
      <c r="I404" s="795"/>
      <c r="J404" s="795"/>
      <c r="K404" s="795"/>
      <c r="L404" s="795"/>
    </row>
    <row r="405" spans="1:12" x14ac:dyDescent="0.25">
      <c r="A405" s="795"/>
      <c r="B405" s="795"/>
      <c r="C405" s="795"/>
      <c r="D405" s="795"/>
      <c r="E405" s="795"/>
      <c r="F405" s="795"/>
      <c r="G405" s="795"/>
      <c r="H405" s="795"/>
      <c r="I405" s="795"/>
      <c r="J405" s="795"/>
      <c r="K405" s="795"/>
      <c r="L405" s="795"/>
    </row>
    <row r="406" spans="1:12" x14ac:dyDescent="0.25">
      <c r="A406" s="795"/>
      <c r="B406" s="795"/>
      <c r="C406" s="795"/>
      <c r="D406" s="795"/>
      <c r="E406" s="795"/>
      <c r="F406" s="795"/>
      <c r="G406" s="795"/>
      <c r="H406" s="795"/>
      <c r="I406" s="795"/>
      <c r="J406" s="795"/>
      <c r="K406" s="795"/>
      <c r="L406" s="795"/>
    </row>
    <row r="407" spans="1:12" x14ac:dyDescent="0.25">
      <c r="A407" s="795"/>
      <c r="B407" s="795"/>
      <c r="C407" s="795"/>
      <c r="D407" s="795"/>
      <c r="E407" s="795"/>
      <c r="F407" s="795"/>
      <c r="G407" s="795"/>
      <c r="H407" s="795"/>
      <c r="I407" s="795"/>
      <c r="J407" s="795"/>
      <c r="K407" s="795"/>
      <c r="L407" s="795"/>
    </row>
    <row r="408" spans="1:12" x14ac:dyDescent="0.25">
      <c r="A408" s="795"/>
      <c r="B408" s="795"/>
      <c r="C408" s="795"/>
      <c r="D408" s="795"/>
      <c r="E408" s="795"/>
      <c r="F408" s="795"/>
      <c r="G408" s="795"/>
      <c r="H408" s="795"/>
      <c r="I408" s="795"/>
      <c r="J408" s="795"/>
      <c r="K408" s="795"/>
      <c r="L408" s="795"/>
    </row>
    <row r="409" spans="1:12" x14ac:dyDescent="0.25">
      <c r="A409" s="795"/>
      <c r="B409" s="795"/>
      <c r="C409" s="795"/>
      <c r="D409" s="795"/>
      <c r="E409" s="795"/>
      <c r="F409" s="795"/>
      <c r="G409" s="795"/>
      <c r="H409" s="795"/>
      <c r="I409" s="795"/>
      <c r="J409" s="795"/>
      <c r="K409" s="795"/>
      <c r="L409" s="795"/>
    </row>
    <row r="410" spans="1:12" x14ac:dyDescent="0.25">
      <c r="A410" s="795"/>
      <c r="B410" s="795"/>
      <c r="C410" s="795"/>
      <c r="D410" s="795"/>
      <c r="E410" s="795"/>
      <c r="F410" s="795"/>
      <c r="G410" s="795"/>
      <c r="H410" s="795"/>
      <c r="I410" s="795"/>
      <c r="J410" s="795"/>
      <c r="K410" s="795"/>
      <c r="L410" s="795"/>
    </row>
    <row r="411" spans="1:12" x14ac:dyDescent="0.25">
      <c r="A411" s="795"/>
      <c r="B411" s="795"/>
      <c r="C411" s="795"/>
      <c r="D411" s="795"/>
      <c r="E411" s="795"/>
      <c r="F411" s="795"/>
      <c r="G411" s="795"/>
      <c r="H411" s="795"/>
      <c r="I411" s="795"/>
      <c r="J411" s="795"/>
      <c r="K411" s="795"/>
      <c r="L411" s="795"/>
    </row>
    <row r="412" spans="1:12" x14ac:dyDescent="0.25">
      <c r="A412" s="795"/>
      <c r="B412" s="795"/>
      <c r="C412" s="795"/>
      <c r="D412" s="795"/>
      <c r="E412" s="795"/>
      <c r="F412" s="795"/>
      <c r="G412" s="795"/>
      <c r="H412" s="795"/>
      <c r="I412" s="795"/>
      <c r="J412" s="795"/>
      <c r="K412" s="795"/>
      <c r="L412" s="795"/>
    </row>
    <row r="413" spans="1:12" x14ac:dyDescent="0.25">
      <c r="A413" s="795"/>
      <c r="B413" s="795"/>
      <c r="C413" s="795"/>
      <c r="D413" s="795"/>
      <c r="E413" s="795"/>
      <c r="F413" s="795"/>
      <c r="G413" s="795"/>
      <c r="H413" s="795"/>
      <c r="I413" s="795"/>
      <c r="J413" s="795"/>
      <c r="K413" s="795"/>
      <c r="L413" s="795"/>
    </row>
    <row r="414" spans="1:12" x14ac:dyDescent="0.25">
      <c r="A414" s="795"/>
      <c r="B414" s="795"/>
      <c r="C414" s="795"/>
      <c r="D414" s="795"/>
      <c r="E414" s="795"/>
      <c r="F414" s="795"/>
      <c r="G414" s="795"/>
      <c r="H414" s="795"/>
      <c r="I414" s="795"/>
      <c r="J414" s="795"/>
      <c r="K414" s="795"/>
      <c r="L414" s="795"/>
    </row>
    <row r="415" spans="1:12" x14ac:dyDescent="0.25">
      <c r="A415" s="795"/>
      <c r="B415" s="795"/>
      <c r="C415" s="795"/>
      <c r="D415" s="795"/>
      <c r="E415" s="795"/>
      <c r="F415" s="795"/>
      <c r="G415" s="795"/>
      <c r="H415" s="795"/>
      <c r="I415" s="795"/>
      <c r="J415" s="795"/>
      <c r="K415" s="795"/>
      <c r="L415" s="795"/>
    </row>
    <row r="416" spans="1:12" x14ac:dyDescent="0.25">
      <c r="A416" s="795"/>
      <c r="B416" s="795"/>
      <c r="C416" s="795"/>
      <c r="D416" s="795"/>
      <c r="E416" s="795"/>
      <c r="F416" s="795"/>
      <c r="G416" s="795"/>
      <c r="H416" s="795"/>
      <c r="I416" s="795"/>
      <c r="J416" s="795"/>
      <c r="K416" s="795"/>
      <c r="L416" s="795"/>
    </row>
    <row r="417" spans="1:12" x14ac:dyDescent="0.25">
      <c r="A417" s="795"/>
      <c r="B417" s="795"/>
      <c r="C417" s="795"/>
      <c r="D417" s="795"/>
      <c r="E417" s="795"/>
      <c r="F417" s="795"/>
      <c r="G417" s="795"/>
      <c r="H417" s="795"/>
      <c r="I417" s="795"/>
      <c r="J417" s="795"/>
      <c r="K417" s="795"/>
      <c r="L417" s="795"/>
    </row>
    <row r="418" spans="1:12" x14ac:dyDescent="0.25">
      <c r="A418" s="795"/>
      <c r="B418" s="795"/>
      <c r="C418" s="795"/>
      <c r="D418" s="795"/>
      <c r="E418" s="795"/>
      <c r="F418" s="795"/>
      <c r="G418" s="795"/>
      <c r="H418" s="795"/>
      <c r="I418" s="795"/>
      <c r="J418" s="795"/>
      <c r="K418" s="795"/>
      <c r="L418" s="795"/>
    </row>
    <row r="419" spans="1:12" x14ac:dyDescent="0.25">
      <c r="A419" s="795"/>
      <c r="B419" s="795"/>
      <c r="C419" s="795"/>
      <c r="D419" s="795"/>
      <c r="E419" s="795"/>
      <c r="F419" s="795"/>
      <c r="G419" s="795"/>
      <c r="H419" s="795"/>
      <c r="I419" s="795"/>
      <c r="J419" s="795"/>
      <c r="K419" s="795"/>
      <c r="L419" s="795"/>
    </row>
    <row r="420" spans="1:12" x14ac:dyDescent="0.25">
      <c r="A420" s="795"/>
      <c r="B420" s="795"/>
      <c r="C420" s="795"/>
      <c r="D420" s="795"/>
      <c r="E420" s="795"/>
      <c r="F420" s="795"/>
      <c r="G420" s="795"/>
      <c r="H420" s="795"/>
      <c r="I420" s="795"/>
      <c r="J420" s="795"/>
      <c r="K420" s="795"/>
      <c r="L420" s="795"/>
    </row>
    <row r="421" spans="1:12" x14ac:dyDescent="0.25">
      <c r="A421" s="795"/>
      <c r="B421" s="795"/>
      <c r="C421" s="795"/>
      <c r="D421" s="795"/>
      <c r="E421" s="795"/>
      <c r="F421" s="795"/>
      <c r="G421" s="795"/>
      <c r="H421" s="795"/>
      <c r="I421" s="795"/>
      <c r="J421" s="795"/>
      <c r="K421" s="795"/>
      <c r="L421" s="795"/>
    </row>
    <row r="422" spans="1:12" x14ac:dyDescent="0.25">
      <c r="A422" s="795"/>
      <c r="B422" s="795"/>
      <c r="C422" s="795"/>
      <c r="D422" s="795"/>
      <c r="E422" s="795"/>
      <c r="F422" s="795"/>
      <c r="G422" s="795"/>
      <c r="H422" s="795"/>
      <c r="I422" s="795"/>
      <c r="J422" s="795"/>
      <c r="K422" s="795"/>
      <c r="L422" s="795"/>
    </row>
    <row r="423" spans="1:12" x14ac:dyDescent="0.25">
      <c r="A423" s="795"/>
      <c r="B423" s="795"/>
      <c r="C423" s="795"/>
      <c r="D423" s="795"/>
      <c r="E423" s="795"/>
      <c r="F423" s="795"/>
      <c r="G423" s="795"/>
      <c r="H423" s="795"/>
      <c r="I423" s="795"/>
      <c r="J423" s="795"/>
      <c r="K423" s="795"/>
      <c r="L423" s="795"/>
    </row>
    <row r="424" spans="1:12" x14ac:dyDescent="0.25">
      <c r="A424" s="795"/>
      <c r="B424" s="795"/>
      <c r="C424" s="795"/>
      <c r="D424" s="795"/>
      <c r="E424" s="795"/>
      <c r="F424" s="795"/>
      <c r="G424" s="795"/>
      <c r="H424" s="795"/>
      <c r="I424" s="795"/>
      <c r="J424" s="795"/>
      <c r="K424" s="795"/>
      <c r="L424" s="795"/>
    </row>
    <row r="425" spans="1:12" x14ac:dyDescent="0.25">
      <c r="A425" s="795"/>
      <c r="B425" s="795"/>
      <c r="C425" s="795"/>
      <c r="D425" s="795"/>
      <c r="E425" s="795"/>
      <c r="F425" s="795"/>
      <c r="G425" s="795"/>
      <c r="H425" s="795"/>
      <c r="I425" s="795"/>
      <c r="J425" s="795"/>
      <c r="K425" s="795"/>
      <c r="L425" s="795"/>
    </row>
    <row r="426" spans="1:12" x14ac:dyDescent="0.25">
      <c r="A426" s="795"/>
      <c r="B426" s="795"/>
      <c r="C426" s="795"/>
      <c r="D426" s="795"/>
      <c r="E426" s="795"/>
      <c r="F426" s="795"/>
      <c r="G426" s="795"/>
      <c r="H426" s="795"/>
      <c r="I426" s="795"/>
      <c r="J426" s="795"/>
      <c r="K426" s="795"/>
      <c r="L426" s="795"/>
    </row>
    <row r="427" spans="1:12" x14ac:dyDescent="0.25">
      <c r="A427" s="795"/>
      <c r="B427" s="795"/>
      <c r="C427" s="795"/>
      <c r="D427" s="795"/>
      <c r="E427" s="795"/>
      <c r="F427" s="795"/>
      <c r="G427" s="795"/>
      <c r="H427" s="795"/>
      <c r="I427" s="795"/>
      <c r="J427" s="795"/>
      <c r="K427" s="795"/>
      <c r="L427" s="795"/>
    </row>
    <row r="428" spans="1:12" x14ac:dyDescent="0.25">
      <c r="A428" s="795"/>
      <c r="B428" s="795"/>
      <c r="C428" s="795"/>
      <c r="D428" s="795"/>
      <c r="E428" s="795"/>
      <c r="F428" s="795"/>
      <c r="G428" s="795"/>
      <c r="H428" s="795"/>
      <c r="I428" s="795"/>
      <c r="J428" s="795"/>
      <c r="K428" s="795"/>
      <c r="L428" s="795"/>
    </row>
    <row r="429" spans="1:12" x14ac:dyDescent="0.25">
      <c r="A429" s="795"/>
      <c r="B429" s="795"/>
      <c r="C429" s="795"/>
      <c r="D429" s="795"/>
      <c r="E429" s="795"/>
      <c r="F429" s="795"/>
      <c r="G429" s="795"/>
      <c r="H429" s="795"/>
      <c r="I429" s="795"/>
      <c r="J429" s="795"/>
      <c r="K429" s="795"/>
      <c r="L429" s="795"/>
    </row>
    <row r="430" spans="1:12" x14ac:dyDescent="0.25">
      <c r="A430" s="795"/>
      <c r="B430" s="795"/>
      <c r="C430" s="795"/>
      <c r="D430" s="795"/>
      <c r="E430" s="795"/>
      <c r="F430" s="795"/>
      <c r="G430" s="795"/>
      <c r="H430" s="795"/>
      <c r="I430" s="795"/>
      <c r="J430" s="795"/>
      <c r="K430" s="795"/>
      <c r="L430" s="795"/>
    </row>
    <row r="431" spans="1:12" x14ac:dyDescent="0.25">
      <c r="A431" s="795"/>
      <c r="B431" s="795"/>
      <c r="C431" s="795"/>
      <c r="D431" s="795"/>
      <c r="E431" s="795"/>
      <c r="F431" s="795"/>
      <c r="G431" s="795"/>
      <c r="H431" s="795"/>
      <c r="I431" s="795"/>
      <c r="J431" s="795"/>
      <c r="K431" s="795"/>
      <c r="L431" s="795"/>
    </row>
    <row r="432" spans="1:12" x14ac:dyDescent="0.25">
      <c r="A432" s="795"/>
      <c r="B432" s="795"/>
      <c r="C432" s="795"/>
      <c r="D432" s="795"/>
      <c r="E432" s="795"/>
      <c r="F432" s="795"/>
      <c r="G432" s="795"/>
      <c r="H432" s="795"/>
      <c r="I432" s="795"/>
      <c r="J432" s="795"/>
      <c r="K432" s="795"/>
      <c r="L432" s="795"/>
    </row>
    <row r="433" spans="1:12" x14ac:dyDescent="0.25">
      <c r="A433" s="795"/>
      <c r="B433" s="795"/>
      <c r="C433" s="795"/>
      <c r="D433" s="795"/>
      <c r="E433" s="795"/>
      <c r="F433" s="795"/>
      <c r="G433" s="795"/>
      <c r="H433" s="795"/>
      <c r="I433" s="795"/>
      <c r="J433" s="795"/>
      <c r="K433" s="795"/>
      <c r="L433" s="795"/>
    </row>
    <row r="434" spans="1:12" x14ac:dyDescent="0.25">
      <c r="A434" s="795"/>
      <c r="B434" s="795"/>
      <c r="C434" s="795"/>
      <c r="D434" s="795"/>
      <c r="E434" s="795"/>
      <c r="F434" s="795"/>
      <c r="G434" s="795"/>
      <c r="H434" s="795"/>
      <c r="I434" s="795"/>
      <c r="J434" s="795"/>
      <c r="K434" s="795"/>
      <c r="L434" s="795"/>
    </row>
    <row r="435" spans="1:12" x14ac:dyDescent="0.25">
      <c r="A435" s="795"/>
      <c r="B435" s="795"/>
      <c r="C435" s="795"/>
      <c r="D435" s="795"/>
      <c r="E435" s="795"/>
      <c r="F435" s="795"/>
      <c r="G435" s="795"/>
      <c r="H435" s="795"/>
      <c r="I435" s="795"/>
      <c r="J435" s="795"/>
      <c r="K435" s="795"/>
      <c r="L435" s="795"/>
    </row>
    <row r="436" spans="1:12" x14ac:dyDescent="0.25">
      <c r="A436" s="795"/>
      <c r="B436" s="795"/>
      <c r="C436" s="795"/>
      <c r="D436" s="795"/>
      <c r="E436" s="795"/>
      <c r="F436" s="795"/>
      <c r="G436" s="795"/>
      <c r="H436" s="795"/>
      <c r="I436" s="795"/>
      <c r="J436" s="795"/>
      <c r="K436" s="795"/>
      <c r="L436" s="795"/>
    </row>
    <row r="437" spans="1:12" x14ac:dyDescent="0.25">
      <c r="A437" s="795"/>
      <c r="B437" s="795"/>
      <c r="C437" s="795"/>
      <c r="D437" s="795"/>
      <c r="E437" s="795"/>
      <c r="F437" s="795"/>
      <c r="G437" s="795"/>
      <c r="H437" s="795"/>
      <c r="I437" s="795"/>
      <c r="J437" s="795"/>
      <c r="K437" s="795"/>
      <c r="L437" s="795"/>
    </row>
    <row r="438" spans="1:12" x14ac:dyDescent="0.25">
      <c r="A438" s="795"/>
      <c r="B438" s="795"/>
      <c r="C438" s="795"/>
      <c r="D438" s="795"/>
      <c r="E438" s="795"/>
      <c r="F438" s="795"/>
      <c r="G438" s="795"/>
      <c r="H438" s="795"/>
      <c r="I438" s="795"/>
      <c r="J438" s="795"/>
      <c r="K438" s="795"/>
      <c r="L438" s="795"/>
    </row>
    <row r="439" spans="1:12" x14ac:dyDescent="0.25">
      <c r="A439" s="795"/>
      <c r="B439" s="795"/>
      <c r="C439" s="795"/>
      <c r="D439" s="795"/>
      <c r="E439" s="795"/>
      <c r="F439" s="795"/>
      <c r="G439" s="795"/>
      <c r="H439" s="795"/>
      <c r="I439" s="795"/>
      <c r="J439" s="795"/>
      <c r="K439" s="795"/>
      <c r="L439" s="795"/>
    </row>
    <row r="440" spans="1:12" x14ac:dyDescent="0.25">
      <c r="A440" s="795"/>
      <c r="B440" s="795"/>
      <c r="C440" s="795"/>
      <c r="D440" s="795"/>
      <c r="E440" s="795"/>
      <c r="F440" s="795"/>
      <c r="G440" s="795"/>
      <c r="H440" s="795"/>
      <c r="I440" s="795"/>
      <c r="J440" s="795"/>
      <c r="K440" s="795"/>
      <c r="L440" s="795"/>
    </row>
    <row r="441" spans="1:12" x14ac:dyDescent="0.25">
      <c r="A441" s="795"/>
      <c r="B441" s="795"/>
      <c r="C441" s="795"/>
      <c r="D441" s="795"/>
      <c r="E441" s="795"/>
      <c r="F441" s="795"/>
      <c r="G441" s="795"/>
      <c r="H441" s="795"/>
      <c r="I441" s="795"/>
      <c r="J441" s="795"/>
      <c r="K441" s="795"/>
      <c r="L441" s="795"/>
    </row>
    <row r="442" spans="1:12" x14ac:dyDescent="0.25">
      <c r="A442" s="795"/>
      <c r="B442" s="795"/>
      <c r="C442" s="795"/>
      <c r="D442" s="795"/>
      <c r="E442" s="795"/>
      <c r="F442" s="795"/>
      <c r="G442" s="795"/>
      <c r="H442" s="795"/>
      <c r="I442" s="795"/>
      <c r="J442" s="795"/>
      <c r="K442" s="795"/>
      <c r="L442" s="795"/>
    </row>
    <row r="443" spans="1:12" x14ac:dyDescent="0.25">
      <c r="A443" s="795"/>
      <c r="B443" s="795"/>
      <c r="C443" s="795"/>
      <c r="D443" s="795"/>
      <c r="E443" s="795"/>
      <c r="F443" s="795"/>
      <c r="G443" s="795"/>
      <c r="H443" s="795"/>
      <c r="I443" s="795"/>
      <c r="J443" s="795"/>
      <c r="K443" s="795"/>
      <c r="L443" s="795"/>
    </row>
    <row r="444" spans="1:12" x14ac:dyDescent="0.25">
      <c r="A444" s="795"/>
      <c r="B444" s="795"/>
      <c r="C444" s="795"/>
      <c r="D444" s="795"/>
      <c r="E444" s="795"/>
      <c r="F444" s="795"/>
      <c r="G444" s="795"/>
      <c r="H444" s="795"/>
      <c r="I444" s="795"/>
      <c r="J444" s="795"/>
      <c r="K444" s="795"/>
      <c r="L444" s="795"/>
    </row>
    <row r="445" spans="1:12" x14ac:dyDescent="0.25">
      <c r="A445" s="795"/>
      <c r="B445" s="795"/>
      <c r="C445" s="795"/>
      <c r="D445" s="795"/>
      <c r="E445" s="795"/>
      <c r="F445" s="795"/>
      <c r="G445" s="795"/>
      <c r="H445" s="795"/>
      <c r="I445" s="795"/>
      <c r="J445" s="795"/>
      <c r="K445" s="795"/>
      <c r="L445" s="795"/>
    </row>
    <row r="446" spans="1:12" x14ac:dyDescent="0.25">
      <c r="A446" s="795"/>
      <c r="B446" s="795"/>
      <c r="C446" s="795"/>
      <c r="D446" s="795"/>
      <c r="E446" s="795"/>
      <c r="F446" s="795"/>
      <c r="G446" s="795"/>
      <c r="H446" s="795"/>
      <c r="I446" s="795"/>
      <c r="J446" s="795"/>
      <c r="K446" s="795"/>
      <c r="L446" s="795"/>
    </row>
    <row r="447" spans="1:12" x14ac:dyDescent="0.25">
      <c r="A447" s="795"/>
      <c r="B447" s="795"/>
      <c r="C447" s="795"/>
      <c r="D447" s="795"/>
      <c r="E447" s="795"/>
      <c r="F447" s="795"/>
      <c r="G447" s="795"/>
      <c r="H447" s="795"/>
      <c r="I447" s="795"/>
      <c r="J447" s="795"/>
      <c r="K447" s="795"/>
      <c r="L447" s="795"/>
    </row>
    <row r="448" spans="1:12" x14ac:dyDescent="0.25">
      <c r="A448" s="795"/>
      <c r="B448" s="795"/>
      <c r="C448" s="795"/>
      <c r="D448" s="795"/>
      <c r="E448" s="795"/>
      <c r="F448" s="795"/>
      <c r="G448" s="795"/>
      <c r="H448" s="795"/>
      <c r="I448" s="795"/>
      <c r="J448" s="795"/>
      <c r="K448" s="795"/>
      <c r="L448" s="795"/>
    </row>
    <row r="449" spans="1:12" x14ac:dyDescent="0.25">
      <c r="A449" s="795"/>
      <c r="B449" s="795"/>
      <c r="C449" s="795"/>
      <c r="D449" s="795"/>
      <c r="E449" s="795"/>
      <c r="F449" s="795"/>
      <c r="G449" s="795"/>
      <c r="H449" s="795"/>
      <c r="I449" s="795"/>
      <c r="J449" s="795"/>
      <c r="K449" s="795"/>
      <c r="L449" s="795"/>
    </row>
    <row r="450" spans="1:12" x14ac:dyDescent="0.25">
      <c r="A450" s="795"/>
      <c r="B450" s="795"/>
      <c r="C450" s="795"/>
      <c r="D450" s="795"/>
      <c r="E450" s="795"/>
      <c r="F450" s="795"/>
      <c r="G450" s="795"/>
      <c r="H450" s="795"/>
      <c r="I450" s="795"/>
      <c r="J450" s="795"/>
      <c r="K450" s="795"/>
      <c r="L450" s="795"/>
    </row>
    <row r="451" spans="1:12" x14ac:dyDescent="0.25">
      <c r="A451" s="795"/>
      <c r="B451" s="795"/>
      <c r="C451" s="795"/>
      <c r="D451" s="795"/>
      <c r="E451" s="795"/>
      <c r="F451" s="795"/>
      <c r="G451" s="795"/>
      <c r="H451" s="795"/>
      <c r="I451" s="795"/>
      <c r="J451" s="795"/>
      <c r="K451" s="795"/>
      <c r="L451" s="795"/>
    </row>
    <row r="452" spans="1:12" x14ac:dyDescent="0.25">
      <c r="A452" s="795"/>
      <c r="B452" s="795"/>
      <c r="C452" s="795"/>
      <c r="D452" s="795"/>
      <c r="E452" s="795"/>
      <c r="F452" s="795"/>
      <c r="G452" s="795"/>
      <c r="H452" s="795"/>
      <c r="I452" s="795"/>
      <c r="J452" s="795"/>
      <c r="K452" s="795"/>
      <c r="L452" s="795"/>
    </row>
    <row r="453" spans="1:12" x14ac:dyDescent="0.25">
      <c r="A453" s="795"/>
      <c r="B453" s="795"/>
      <c r="C453" s="795"/>
      <c r="D453" s="795"/>
      <c r="E453" s="795"/>
      <c r="F453" s="795"/>
      <c r="G453" s="795"/>
      <c r="H453" s="795"/>
      <c r="I453" s="795"/>
      <c r="J453" s="795"/>
      <c r="K453" s="795"/>
      <c r="L453" s="795"/>
    </row>
    <row r="454" spans="1:12" x14ac:dyDescent="0.25">
      <c r="A454" s="795"/>
      <c r="B454" s="795"/>
      <c r="C454" s="795"/>
      <c r="D454" s="795"/>
      <c r="E454" s="795"/>
      <c r="F454" s="795"/>
      <c r="G454" s="795"/>
      <c r="H454" s="795"/>
      <c r="I454" s="795"/>
      <c r="J454" s="795"/>
      <c r="K454" s="795"/>
      <c r="L454" s="795"/>
    </row>
    <row r="455" spans="1:12" x14ac:dyDescent="0.25">
      <c r="A455" s="795"/>
      <c r="B455" s="795"/>
      <c r="C455" s="795"/>
      <c r="D455" s="795"/>
      <c r="E455" s="795"/>
      <c r="F455" s="795"/>
      <c r="G455" s="795"/>
      <c r="H455" s="795"/>
      <c r="I455" s="795"/>
      <c r="J455" s="795"/>
      <c r="K455" s="795"/>
      <c r="L455" s="795"/>
    </row>
    <row r="456" spans="1:12" x14ac:dyDescent="0.25">
      <c r="A456" s="795"/>
      <c r="B456" s="795"/>
      <c r="C456" s="795"/>
      <c r="D456" s="795"/>
      <c r="E456" s="795"/>
      <c r="F456" s="795"/>
      <c r="G456" s="795"/>
      <c r="H456" s="795"/>
      <c r="I456" s="795"/>
      <c r="J456" s="795"/>
      <c r="K456" s="795"/>
      <c r="L456" s="795"/>
    </row>
    <row r="457" spans="1:12" x14ac:dyDescent="0.25">
      <c r="A457" s="795"/>
      <c r="B457" s="795"/>
      <c r="C457" s="795"/>
      <c r="D457" s="795"/>
      <c r="E457" s="795"/>
      <c r="F457" s="795"/>
      <c r="G457" s="795"/>
      <c r="H457" s="795"/>
      <c r="I457" s="795"/>
      <c r="J457" s="795"/>
      <c r="K457" s="795"/>
      <c r="L457" s="795"/>
    </row>
    <row r="458" spans="1:12" x14ac:dyDescent="0.25">
      <c r="A458" s="795"/>
      <c r="B458" s="795"/>
      <c r="C458" s="795"/>
      <c r="D458" s="795"/>
      <c r="E458" s="795"/>
      <c r="F458" s="795"/>
      <c r="G458" s="795"/>
      <c r="H458" s="795"/>
      <c r="I458" s="795"/>
      <c r="J458" s="795"/>
      <c r="K458" s="795"/>
      <c r="L458" s="795"/>
    </row>
    <row r="459" spans="1:12" x14ac:dyDescent="0.25">
      <c r="A459" s="795"/>
      <c r="B459" s="795"/>
      <c r="C459" s="795"/>
      <c r="D459" s="795"/>
      <c r="E459" s="795"/>
      <c r="F459" s="795"/>
      <c r="G459" s="795"/>
      <c r="H459" s="795"/>
      <c r="I459" s="795"/>
      <c r="J459" s="795"/>
      <c r="K459" s="795"/>
      <c r="L459" s="795"/>
    </row>
    <row r="460" spans="1:12" x14ac:dyDescent="0.25">
      <c r="A460" s="795"/>
      <c r="B460" s="795"/>
      <c r="C460" s="795"/>
      <c r="D460" s="795"/>
      <c r="E460" s="795"/>
      <c r="F460" s="795"/>
      <c r="G460" s="795"/>
      <c r="H460" s="795"/>
      <c r="I460" s="795"/>
      <c r="J460" s="795"/>
      <c r="K460" s="795"/>
      <c r="L460" s="795"/>
    </row>
    <row r="461" spans="1:12" x14ac:dyDescent="0.25">
      <c r="A461" s="795"/>
      <c r="B461" s="795"/>
      <c r="C461" s="795"/>
      <c r="D461" s="795"/>
      <c r="E461" s="795"/>
      <c r="F461" s="795"/>
      <c r="G461" s="795"/>
      <c r="H461" s="795"/>
      <c r="I461" s="795"/>
      <c r="J461" s="795"/>
      <c r="K461" s="795"/>
      <c r="L461" s="795"/>
    </row>
    <row r="462" spans="1:12" x14ac:dyDescent="0.25">
      <c r="A462" s="795"/>
      <c r="B462" s="795"/>
      <c r="C462" s="795"/>
      <c r="D462" s="795"/>
      <c r="E462" s="795"/>
      <c r="F462" s="795"/>
      <c r="G462" s="795"/>
      <c r="H462" s="795"/>
      <c r="I462" s="795"/>
      <c r="J462" s="795"/>
      <c r="K462" s="795"/>
      <c r="L462" s="795"/>
    </row>
    <row r="463" spans="1:12" x14ac:dyDescent="0.25">
      <c r="A463" s="795"/>
      <c r="B463" s="795"/>
      <c r="C463" s="795"/>
      <c r="D463" s="795"/>
      <c r="E463" s="795"/>
      <c r="F463" s="795"/>
      <c r="G463" s="795"/>
      <c r="H463" s="795"/>
      <c r="I463" s="795"/>
      <c r="J463" s="795"/>
      <c r="K463" s="795"/>
      <c r="L463" s="795"/>
    </row>
    <row r="464" spans="1:12" x14ac:dyDescent="0.25">
      <c r="A464" s="795"/>
      <c r="B464" s="795"/>
      <c r="C464" s="795"/>
      <c r="D464" s="795"/>
      <c r="E464" s="795"/>
      <c r="F464" s="795"/>
      <c r="G464" s="795"/>
      <c r="H464" s="795"/>
      <c r="I464" s="795"/>
      <c r="J464" s="795"/>
      <c r="K464" s="795"/>
      <c r="L464" s="795"/>
    </row>
    <row r="465" spans="1:12" x14ac:dyDescent="0.25">
      <c r="A465" s="795"/>
      <c r="B465" s="795"/>
      <c r="C465" s="795"/>
      <c r="D465" s="795"/>
      <c r="E465" s="795"/>
      <c r="F465" s="795"/>
      <c r="G465" s="795"/>
      <c r="H465" s="795"/>
      <c r="I465" s="795"/>
      <c r="J465" s="795"/>
      <c r="K465" s="795"/>
      <c r="L465" s="795"/>
    </row>
    <row r="466" spans="1:12" x14ac:dyDescent="0.25">
      <c r="A466" s="795"/>
      <c r="B466" s="795"/>
      <c r="C466" s="795"/>
      <c r="D466" s="795"/>
      <c r="E466" s="795"/>
      <c r="F466" s="795"/>
      <c r="G466" s="795"/>
      <c r="H466" s="795"/>
      <c r="I466" s="795"/>
      <c r="J466" s="795"/>
      <c r="K466" s="795"/>
      <c r="L466" s="795"/>
    </row>
    <row r="467" spans="1:12" x14ac:dyDescent="0.25">
      <c r="A467" s="795"/>
      <c r="B467" s="795"/>
      <c r="C467" s="795"/>
      <c r="D467" s="795"/>
      <c r="E467" s="795"/>
      <c r="F467" s="795"/>
      <c r="G467" s="795"/>
      <c r="H467" s="795"/>
      <c r="I467" s="795"/>
      <c r="J467" s="795"/>
      <c r="K467" s="795"/>
      <c r="L467" s="795"/>
    </row>
    <row r="468" spans="1:12" x14ac:dyDescent="0.25">
      <c r="A468" s="795"/>
      <c r="B468" s="795"/>
      <c r="C468" s="795"/>
      <c r="D468" s="795"/>
      <c r="E468" s="795"/>
      <c r="F468" s="795"/>
      <c r="G468" s="795"/>
      <c r="H468" s="795"/>
      <c r="I468" s="795"/>
      <c r="J468" s="795"/>
      <c r="K468" s="795"/>
      <c r="L468" s="795"/>
    </row>
    <row r="469" spans="1:12" x14ac:dyDescent="0.25">
      <c r="A469" s="795"/>
      <c r="B469" s="795"/>
      <c r="C469" s="795"/>
      <c r="D469" s="795"/>
      <c r="E469" s="795"/>
      <c r="F469" s="795"/>
      <c r="G469" s="795"/>
      <c r="H469" s="795"/>
      <c r="I469" s="795"/>
      <c r="J469" s="795"/>
      <c r="K469" s="795"/>
      <c r="L469" s="795"/>
    </row>
    <row r="470" spans="1:12" x14ac:dyDescent="0.25">
      <c r="A470" s="795"/>
      <c r="B470" s="795"/>
      <c r="C470" s="795"/>
      <c r="D470" s="795"/>
      <c r="E470" s="795"/>
      <c r="F470" s="795"/>
      <c r="G470" s="795"/>
      <c r="H470" s="795"/>
      <c r="I470" s="795"/>
      <c r="J470" s="795"/>
      <c r="K470" s="795"/>
      <c r="L470" s="795"/>
    </row>
    <row r="471" spans="1:12" x14ac:dyDescent="0.25">
      <c r="A471" s="795"/>
      <c r="B471" s="795"/>
      <c r="C471" s="795"/>
      <c r="D471" s="795"/>
      <c r="E471" s="795"/>
      <c r="F471" s="795"/>
      <c r="G471" s="795"/>
      <c r="H471" s="795"/>
      <c r="I471" s="795"/>
      <c r="J471" s="795"/>
      <c r="K471" s="795"/>
      <c r="L471" s="795"/>
    </row>
    <row r="472" spans="1:12" x14ac:dyDescent="0.25">
      <c r="A472" s="795"/>
      <c r="B472" s="795"/>
      <c r="C472" s="795"/>
      <c r="D472" s="795"/>
      <c r="E472" s="795"/>
      <c r="F472" s="795"/>
      <c r="G472" s="795"/>
      <c r="H472" s="795"/>
      <c r="I472" s="795"/>
      <c r="J472" s="795"/>
      <c r="K472" s="795"/>
      <c r="L472" s="795"/>
    </row>
    <row r="473" spans="1:12" x14ac:dyDescent="0.25">
      <c r="A473" s="795"/>
      <c r="B473" s="795"/>
      <c r="C473" s="795"/>
      <c r="D473" s="795"/>
      <c r="E473" s="795"/>
      <c r="F473" s="795"/>
      <c r="G473" s="795"/>
      <c r="H473" s="795"/>
      <c r="I473" s="795"/>
      <c r="J473" s="795"/>
      <c r="K473" s="795"/>
      <c r="L473" s="795"/>
    </row>
    <row r="474" spans="1:12" x14ac:dyDescent="0.25">
      <c r="A474" s="795"/>
      <c r="B474" s="795"/>
      <c r="C474" s="795"/>
      <c r="D474" s="795"/>
      <c r="E474" s="795"/>
      <c r="F474" s="795"/>
      <c r="G474" s="795"/>
      <c r="H474" s="795"/>
      <c r="I474" s="795"/>
      <c r="J474" s="795"/>
      <c r="K474" s="795"/>
      <c r="L474" s="795"/>
    </row>
    <row r="475" spans="1:12" x14ac:dyDescent="0.25">
      <c r="A475" s="795"/>
      <c r="B475" s="795"/>
      <c r="C475" s="795"/>
      <c r="D475" s="795"/>
      <c r="E475" s="795"/>
      <c r="F475" s="795"/>
      <c r="G475" s="795"/>
      <c r="H475" s="795"/>
      <c r="I475" s="795"/>
      <c r="J475" s="795"/>
      <c r="K475" s="795"/>
      <c r="L475" s="795"/>
    </row>
    <row r="476" spans="1:12" x14ac:dyDescent="0.25">
      <c r="A476" s="795"/>
      <c r="B476" s="795"/>
      <c r="C476" s="795"/>
      <c r="D476" s="795"/>
      <c r="E476" s="795"/>
      <c r="F476" s="795"/>
      <c r="G476" s="795"/>
      <c r="H476" s="795"/>
      <c r="I476" s="795"/>
      <c r="J476" s="795"/>
      <c r="K476" s="795"/>
      <c r="L476" s="795"/>
    </row>
    <row r="477" spans="1:12" x14ac:dyDescent="0.25">
      <c r="A477" s="795"/>
      <c r="B477" s="795"/>
      <c r="C477" s="795"/>
      <c r="D477" s="795"/>
      <c r="E477" s="795"/>
      <c r="F477" s="795"/>
      <c r="G477" s="795"/>
      <c r="H477" s="795"/>
      <c r="I477" s="795"/>
      <c r="J477" s="795"/>
      <c r="K477" s="795"/>
      <c r="L477" s="795"/>
    </row>
    <row r="478" spans="1:12" x14ac:dyDescent="0.25">
      <c r="A478" s="795"/>
      <c r="B478" s="795"/>
      <c r="C478" s="795"/>
      <c r="D478" s="795"/>
      <c r="E478" s="795"/>
      <c r="F478" s="795"/>
      <c r="G478" s="795"/>
      <c r="H478" s="795"/>
      <c r="I478" s="795"/>
      <c r="J478" s="795"/>
      <c r="K478" s="795"/>
      <c r="L478" s="795"/>
    </row>
    <row r="479" spans="1:12" x14ac:dyDescent="0.25">
      <c r="A479" s="795"/>
      <c r="B479" s="795"/>
      <c r="C479" s="795"/>
      <c r="D479" s="795"/>
      <c r="E479" s="795"/>
      <c r="F479" s="795"/>
      <c r="G479" s="795"/>
      <c r="H479" s="795"/>
      <c r="I479" s="795"/>
      <c r="J479" s="795"/>
      <c r="K479" s="795"/>
      <c r="L479" s="795"/>
    </row>
    <row r="480" spans="1:12" x14ac:dyDescent="0.25">
      <c r="A480" s="795"/>
      <c r="B480" s="795"/>
      <c r="C480" s="795"/>
      <c r="D480" s="795"/>
      <c r="E480" s="795"/>
      <c r="F480" s="795"/>
      <c r="G480" s="795"/>
      <c r="H480" s="795"/>
      <c r="I480" s="795"/>
      <c r="J480" s="795"/>
      <c r="K480" s="795"/>
      <c r="L480" s="795"/>
    </row>
    <row r="481" spans="1:12" x14ac:dyDescent="0.25">
      <c r="A481" s="795"/>
      <c r="B481" s="795"/>
      <c r="C481" s="795"/>
      <c r="D481" s="795"/>
      <c r="E481" s="795"/>
      <c r="F481" s="795"/>
      <c r="G481" s="795"/>
      <c r="H481" s="795"/>
      <c r="I481" s="795"/>
      <c r="J481" s="795"/>
      <c r="K481" s="795"/>
      <c r="L481" s="795"/>
    </row>
    <row r="482" spans="1:12" x14ac:dyDescent="0.25">
      <c r="A482" s="795"/>
      <c r="B482" s="795"/>
      <c r="C482" s="795"/>
      <c r="D482" s="795"/>
      <c r="E482" s="795"/>
      <c r="F482" s="795"/>
      <c r="G482" s="795"/>
      <c r="H482" s="795"/>
      <c r="I482" s="795"/>
      <c r="J482" s="795"/>
      <c r="K482" s="795"/>
      <c r="L482" s="795"/>
    </row>
    <row r="483" spans="1:12" x14ac:dyDescent="0.25">
      <c r="A483" s="795"/>
      <c r="B483" s="795"/>
      <c r="C483" s="795"/>
      <c r="D483" s="795"/>
      <c r="E483" s="795"/>
      <c r="F483" s="795"/>
      <c r="G483" s="795"/>
      <c r="H483" s="795"/>
      <c r="I483" s="795"/>
      <c r="J483" s="795"/>
      <c r="K483" s="795"/>
      <c r="L483" s="795"/>
    </row>
    <row r="484" spans="1:12" x14ac:dyDescent="0.25">
      <c r="A484" s="795"/>
      <c r="B484" s="795"/>
      <c r="C484" s="795"/>
      <c r="D484" s="795"/>
      <c r="E484" s="795"/>
      <c r="F484" s="795"/>
      <c r="G484" s="795"/>
      <c r="H484" s="795"/>
      <c r="I484" s="795"/>
      <c r="J484" s="795"/>
      <c r="K484" s="795"/>
      <c r="L484" s="795"/>
    </row>
    <row r="485" spans="1:12" x14ac:dyDescent="0.25">
      <c r="A485" s="795"/>
      <c r="B485" s="795"/>
      <c r="C485" s="795"/>
      <c r="D485" s="795"/>
      <c r="E485" s="795"/>
      <c r="F485" s="795"/>
      <c r="G485" s="795"/>
      <c r="H485" s="795"/>
      <c r="I485" s="795"/>
      <c r="J485" s="795"/>
      <c r="K485" s="795"/>
      <c r="L485" s="795"/>
    </row>
    <row r="486" spans="1:12" x14ac:dyDescent="0.25">
      <c r="A486" s="795"/>
      <c r="B486" s="795"/>
      <c r="C486" s="795"/>
      <c r="D486" s="795"/>
      <c r="E486" s="795"/>
      <c r="F486" s="795"/>
      <c r="G486" s="795"/>
      <c r="H486" s="795"/>
      <c r="I486" s="795"/>
      <c r="J486" s="795"/>
      <c r="K486" s="795"/>
      <c r="L486" s="795"/>
    </row>
    <row r="487" spans="1:12" x14ac:dyDescent="0.25">
      <c r="A487" s="795"/>
      <c r="B487" s="795"/>
      <c r="C487" s="795"/>
      <c r="D487" s="795"/>
      <c r="E487" s="795"/>
      <c r="F487" s="795"/>
      <c r="G487" s="795"/>
      <c r="H487" s="795"/>
      <c r="I487" s="795"/>
      <c r="J487" s="795"/>
      <c r="K487" s="795"/>
      <c r="L487" s="795"/>
    </row>
    <row r="488" spans="1:12" x14ac:dyDescent="0.25">
      <c r="A488" s="795"/>
      <c r="B488" s="795"/>
      <c r="C488" s="795"/>
      <c r="D488" s="795"/>
      <c r="E488" s="795"/>
      <c r="F488" s="795"/>
      <c r="G488" s="795"/>
      <c r="H488" s="795"/>
      <c r="I488" s="795"/>
      <c r="J488" s="795"/>
      <c r="K488" s="795"/>
      <c r="L488" s="795"/>
    </row>
    <row r="489" spans="1:12" x14ac:dyDescent="0.25">
      <c r="A489" s="795"/>
      <c r="B489" s="795"/>
      <c r="C489" s="795"/>
      <c r="D489" s="795"/>
      <c r="E489" s="795"/>
      <c r="F489" s="795"/>
      <c r="G489" s="795"/>
      <c r="H489" s="795"/>
      <c r="I489" s="795"/>
      <c r="J489" s="795"/>
      <c r="K489" s="795"/>
      <c r="L489" s="795"/>
    </row>
    <row r="490" spans="1:12" x14ac:dyDescent="0.25">
      <c r="A490" s="795"/>
      <c r="B490" s="795"/>
      <c r="C490" s="795"/>
      <c r="D490" s="795"/>
      <c r="E490" s="795"/>
      <c r="F490" s="795"/>
      <c r="G490" s="795"/>
      <c r="H490" s="795"/>
      <c r="I490" s="795"/>
      <c r="J490" s="795"/>
      <c r="K490" s="795"/>
      <c r="L490" s="795"/>
    </row>
    <row r="491" spans="1:12" x14ac:dyDescent="0.25">
      <c r="A491" s="795"/>
      <c r="B491" s="795"/>
      <c r="C491" s="795"/>
      <c r="D491" s="795"/>
      <c r="E491" s="795"/>
      <c r="F491" s="795"/>
      <c r="G491" s="795"/>
      <c r="H491" s="795"/>
      <c r="I491" s="795"/>
      <c r="J491" s="795"/>
      <c r="K491" s="795"/>
      <c r="L491" s="795"/>
    </row>
    <row r="492" spans="1:12" x14ac:dyDescent="0.25">
      <c r="A492" s="795"/>
      <c r="B492" s="795"/>
      <c r="C492" s="795"/>
      <c r="D492" s="795"/>
      <c r="E492" s="795"/>
      <c r="F492" s="795"/>
      <c r="G492" s="795"/>
      <c r="H492" s="795"/>
      <c r="I492" s="795"/>
      <c r="J492" s="795"/>
      <c r="K492" s="795"/>
      <c r="L492" s="795"/>
    </row>
    <row r="493" spans="1:12" x14ac:dyDescent="0.25">
      <c r="A493" s="795"/>
      <c r="B493" s="795"/>
      <c r="C493" s="795"/>
      <c r="D493" s="795"/>
      <c r="E493" s="795"/>
      <c r="F493" s="795"/>
      <c r="G493" s="795"/>
      <c r="H493" s="795"/>
      <c r="I493" s="795"/>
      <c r="J493" s="795"/>
      <c r="K493" s="795"/>
      <c r="L493" s="795"/>
    </row>
    <row r="494" spans="1:12" x14ac:dyDescent="0.25">
      <c r="A494" s="795"/>
      <c r="B494" s="795"/>
      <c r="C494" s="795"/>
      <c r="D494" s="795"/>
      <c r="E494" s="795"/>
      <c r="F494" s="795"/>
      <c r="G494" s="795"/>
      <c r="H494" s="795"/>
      <c r="I494" s="795"/>
      <c r="J494" s="795"/>
      <c r="K494" s="795"/>
      <c r="L494" s="795"/>
    </row>
    <row r="495" spans="1:12" x14ac:dyDescent="0.25">
      <c r="A495" s="795"/>
      <c r="B495" s="795"/>
      <c r="C495" s="795"/>
      <c r="D495" s="795"/>
      <c r="E495" s="795"/>
      <c r="F495" s="795"/>
      <c r="G495" s="795"/>
      <c r="H495" s="795"/>
      <c r="I495" s="795"/>
      <c r="J495" s="795"/>
      <c r="K495" s="795"/>
      <c r="L495" s="795"/>
    </row>
    <row r="496" spans="1:12" x14ac:dyDescent="0.25">
      <c r="A496" s="795"/>
      <c r="B496" s="795"/>
      <c r="C496" s="795"/>
      <c r="D496" s="795"/>
      <c r="E496" s="795"/>
      <c r="F496" s="795"/>
      <c r="G496" s="795"/>
      <c r="H496" s="795"/>
      <c r="I496" s="795"/>
      <c r="J496" s="795"/>
      <c r="K496" s="795"/>
      <c r="L496" s="795"/>
    </row>
    <row r="497" spans="1:12" x14ac:dyDescent="0.25">
      <c r="A497" s="795"/>
      <c r="B497" s="795"/>
      <c r="C497" s="795"/>
      <c r="D497" s="795"/>
      <c r="E497" s="795"/>
      <c r="F497" s="795"/>
      <c r="G497" s="795"/>
      <c r="H497" s="795"/>
      <c r="I497" s="795"/>
      <c r="J497" s="795"/>
      <c r="K497" s="795"/>
      <c r="L497" s="795"/>
    </row>
    <row r="498" spans="1:12" x14ac:dyDescent="0.25">
      <c r="A498" s="795"/>
      <c r="B498" s="795"/>
      <c r="C498" s="795"/>
      <c r="D498" s="795"/>
      <c r="E498" s="795"/>
      <c r="F498" s="795"/>
      <c r="G498" s="795"/>
      <c r="H498" s="795"/>
      <c r="I498" s="795"/>
      <c r="J498" s="795"/>
      <c r="K498" s="795"/>
      <c r="L498" s="795"/>
    </row>
    <row r="499" spans="1:12" x14ac:dyDescent="0.25">
      <c r="A499" s="795"/>
      <c r="B499" s="795"/>
      <c r="C499" s="795"/>
      <c r="D499" s="795"/>
      <c r="E499" s="795"/>
      <c r="F499" s="795"/>
      <c r="G499" s="795"/>
      <c r="H499" s="795"/>
      <c r="I499" s="795"/>
      <c r="J499" s="795"/>
      <c r="K499" s="795"/>
      <c r="L499" s="795"/>
    </row>
    <row r="500" spans="1:12" x14ac:dyDescent="0.25">
      <c r="A500" s="795"/>
      <c r="B500" s="795"/>
      <c r="C500" s="795"/>
      <c r="D500" s="795"/>
      <c r="E500" s="795"/>
      <c r="F500" s="795"/>
      <c r="G500" s="795"/>
      <c r="H500" s="795"/>
      <c r="I500" s="795"/>
      <c r="J500" s="795"/>
      <c r="K500" s="795"/>
      <c r="L500" s="795"/>
    </row>
    <row r="501" spans="1:12" x14ac:dyDescent="0.25">
      <c r="A501" s="795"/>
      <c r="B501" s="795"/>
      <c r="C501" s="795"/>
      <c r="D501" s="795"/>
      <c r="E501" s="795"/>
      <c r="F501" s="795"/>
      <c r="G501" s="795"/>
      <c r="H501" s="795"/>
      <c r="I501" s="795"/>
      <c r="J501" s="795"/>
      <c r="K501" s="795"/>
      <c r="L501" s="795"/>
    </row>
    <row r="502" spans="1:12" x14ac:dyDescent="0.25">
      <c r="A502" s="795"/>
      <c r="B502" s="795"/>
      <c r="C502" s="795"/>
      <c r="D502" s="795"/>
      <c r="E502" s="795"/>
      <c r="F502" s="795"/>
      <c r="G502" s="795"/>
      <c r="H502" s="795"/>
      <c r="I502" s="795"/>
      <c r="J502" s="795"/>
      <c r="K502" s="795"/>
      <c r="L502" s="795"/>
    </row>
    <row r="503" spans="1:12" x14ac:dyDescent="0.25">
      <c r="A503" s="795"/>
      <c r="B503" s="795"/>
      <c r="C503" s="795"/>
      <c r="D503" s="795"/>
      <c r="E503" s="795"/>
      <c r="F503" s="795"/>
      <c r="G503" s="795"/>
      <c r="H503" s="795"/>
      <c r="I503" s="795"/>
      <c r="J503" s="795"/>
      <c r="K503" s="795"/>
      <c r="L503" s="795"/>
    </row>
    <row r="504" spans="1:12" x14ac:dyDescent="0.25">
      <c r="A504" s="795"/>
      <c r="B504" s="795"/>
      <c r="C504" s="795"/>
      <c r="D504" s="795"/>
      <c r="E504" s="795"/>
      <c r="F504" s="795"/>
      <c r="G504" s="795"/>
      <c r="H504" s="795"/>
      <c r="I504" s="795"/>
      <c r="J504" s="795"/>
      <c r="K504" s="795"/>
      <c r="L504" s="795"/>
    </row>
    <row r="505" spans="1:12" x14ac:dyDescent="0.25">
      <c r="A505" s="795"/>
      <c r="B505" s="795"/>
      <c r="C505" s="795"/>
      <c r="D505" s="795"/>
      <c r="E505" s="795"/>
      <c r="F505" s="795"/>
      <c r="G505" s="795"/>
      <c r="H505" s="795"/>
      <c r="I505" s="795"/>
      <c r="J505" s="795"/>
      <c r="K505" s="795"/>
      <c r="L505" s="795"/>
    </row>
    <row r="506" spans="1:12" x14ac:dyDescent="0.25">
      <c r="A506" s="795"/>
      <c r="B506" s="795"/>
      <c r="C506" s="795"/>
      <c r="D506" s="795"/>
      <c r="E506" s="795"/>
      <c r="F506" s="795"/>
      <c r="G506" s="795"/>
      <c r="H506" s="795"/>
      <c r="I506" s="795"/>
      <c r="J506" s="795"/>
      <c r="K506" s="795"/>
      <c r="L506" s="795"/>
    </row>
    <row r="507" spans="1:12" x14ac:dyDescent="0.25">
      <c r="A507" s="795"/>
      <c r="B507" s="795"/>
      <c r="C507" s="795"/>
      <c r="D507" s="795"/>
      <c r="E507" s="795"/>
      <c r="F507" s="795"/>
      <c r="G507" s="795"/>
      <c r="H507" s="795"/>
      <c r="I507" s="795"/>
      <c r="J507" s="795"/>
      <c r="K507" s="795"/>
      <c r="L507" s="795"/>
    </row>
    <row r="508" spans="1:12" x14ac:dyDescent="0.25">
      <c r="A508" s="795"/>
      <c r="B508" s="795"/>
      <c r="C508" s="795"/>
      <c r="D508" s="795"/>
      <c r="E508" s="795"/>
      <c r="F508" s="795"/>
      <c r="G508" s="795"/>
      <c r="H508" s="795"/>
      <c r="I508" s="795"/>
      <c r="J508" s="795"/>
      <c r="K508" s="795"/>
      <c r="L508" s="795"/>
    </row>
    <row r="509" spans="1:12" x14ac:dyDescent="0.25">
      <c r="A509" s="795"/>
      <c r="B509" s="795"/>
      <c r="C509" s="795"/>
      <c r="D509" s="795"/>
      <c r="E509" s="795"/>
      <c r="F509" s="795"/>
      <c r="G509" s="795"/>
      <c r="H509" s="795"/>
      <c r="I509" s="795"/>
      <c r="J509" s="795"/>
      <c r="K509" s="795"/>
      <c r="L509" s="795"/>
    </row>
    <row r="510" spans="1:12" x14ac:dyDescent="0.25">
      <c r="A510" s="795"/>
      <c r="B510" s="795"/>
      <c r="C510" s="795"/>
      <c r="D510" s="795"/>
      <c r="E510" s="795"/>
      <c r="F510" s="795"/>
      <c r="G510" s="795"/>
      <c r="H510" s="795"/>
      <c r="I510" s="795"/>
      <c r="J510" s="795"/>
      <c r="K510" s="795"/>
      <c r="L510" s="795"/>
    </row>
    <row r="511" spans="1:12" x14ac:dyDescent="0.25">
      <c r="A511" s="795"/>
      <c r="B511" s="795"/>
      <c r="C511" s="795"/>
      <c r="D511" s="795"/>
      <c r="E511" s="795"/>
      <c r="F511" s="795"/>
      <c r="G511" s="795"/>
      <c r="H511" s="795"/>
      <c r="I511" s="795"/>
      <c r="J511" s="795"/>
      <c r="K511" s="795"/>
      <c r="L511" s="795"/>
    </row>
    <row r="512" spans="1:12" x14ac:dyDescent="0.25">
      <c r="A512" s="795"/>
      <c r="B512" s="795"/>
      <c r="C512" s="795"/>
      <c r="D512" s="795"/>
      <c r="E512" s="795"/>
      <c r="F512" s="795"/>
      <c r="G512" s="795"/>
      <c r="H512" s="795"/>
      <c r="I512" s="795"/>
      <c r="J512" s="795"/>
      <c r="K512" s="795"/>
      <c r="L512" s="795"/>
    </row>
    <row r="513" spans="1:12" x14ac:dyDescent="0.25">
      <c r="A513" s="795"/>
      <c r="B513" s="795"/>
      <c r="C513" s="795"/>
      <c r="D513" s="795"/>
      <c r="E513" s="795"/>
      <c r="F513" s="795"/>
      <c r="G513" s="795"/>
      <c r="H513" s="795"/>
      <c r="I513" s="795"/>
      <c r="J513" s="795"/>
      <c r="K513" s="795"/>
      <c r="L513" s="795"/>
    </row>
    <row r="514" spans="1:12" x14ac:dyDescent="0.25">
      <c r="A514" s="795"/>
      <c r="B514" s="795"/>
      <c r="C514" s="795"/>
      <c r="D514" s="795"/>
      <c r="E514" s="795"/>
      <c r="F514" s="795"/>
      <c r="G514" s="795"/>
      <c r="H514" s="795"/>
      <c r="I514" s="795"/>
      <c r="J514" s="795"/>
      <c r="K514" s="795"/>
      <c r="L514" s="795"/>
    </row>
    <row r="515" spans="1:12" x14ac:dyDescent="0.25">
      <c r="A515" s="795"/>
      <c r="B515" s="795"/>
      <c r="C515" s="795"/>
      <c r="D515" s="795"/>
      <c r="E515" s="795"/>
      <c r="F515" s="795"/>
      <c r="G515" s="795"/>
      <c r="H515" s="795"/>
      <c r="I515" s="795"/>
      <c r="J515" s="795"/>
      <c r="K515" s="795"/>
      <c r="L515" s="795"/>
    </row>
    <row r="516" spans="1:12" x14ac:dyDescent="0.25">
      <c r="A516" s="795"/>
      <c r="B516" s="795"/>
      <c r="C516" s="795"/>
      <c r="D516" s="795"/>
      <c r="E516" s="795"/>
      <c r="F516" s="795"/>
      <c r="G516" s="795"/>
      <c r="H516" s="795"/>
      <c r="I516" s="795"/>
      <c r="J516" s="795"/>
      <c r="K516" s="795"/>
      <c r="L516" s="795"/>
    </row>
    <row r="517" spans="1:12" x14ac:dyDescent="0.25">
      <c r="A517" s="795"/>
      <c r="B517" s="795"/>
      <c r="C517" s="795"/>
      <c r="D517" s="795"/>
      <c r="E517" s="795"/>
      <c r="F517" s="795"/>
      <c r="G517" s="795"/>
      <c r="H517" s="795"/>
      <c r="I517" s="795"/>
      <c r="J517" s="795"/>
      <c r="K517" s="795"/>
      <c r="L517" s="795"/>
    </row>
    <row r="518" spans="1:12" x14ac:dyDescent="0.25">
      <c r="A518" s="795"/>
      <c r="B518" s="795"/>
      <c r="C518" s="795"/>
      <c r="D518" s="795"/>
      <c r="E518" s="795"/>
      <c r="F518" s="795"/>
      <c r="G518" s="795"/>
      <c r="H518" s="795"/>
      <c r="I518" s="795"/>
      <c r="J518" s="795"/>
      <c r="K518" s="795"/>
      <c r="L518" s="795"/>
    </row>
    <row r="519" spans="1:12" x14ac:dyDescent="0.25">
      <c r="A519" s="795"/>
      <c r="B519" s="795"/>
      <c r="C519" s="795"/>
      <c r="D519" s="795"/>
      <c r="E519" s="795"/>
      <c r="F519" s="795"/>
      <c r="G519" s="795"/>
      <c r="H519" s="795"/>
      <c r="I519" s="795"/>
      <c r="J519" s="795"/>
      <c r="K519" s="795"/>
      <c r="L519" s="795"/>
    </row>
    <row r="520" spans="1:12" x14ac:dyDescent="0.25">
      <c r="A520" s="795"/>
      <c r="B520" s="795"/>
      <c r="C520" s="795"/>
      <c r="D520" s="795"/>
      <c r="E520" s="795"/>
      <c r="F520" s="795"/>
      <c r="G520" s="795"/>
      <c r="H520" s="795"/>
      <c r="I520" s="795"/>
      <c r="J520" s="795"/>
      <c r="K520" s="795"/>
      <c r="L520" s="795"/>
    </row>
    <row r="521" spans="1:12" x14ac:dyDescent="0.25">
      <c r="A521" s="795"/>
      <c r="B521" s="795"/>
      <c r="C521" s="795"/>
      <c r="D521" s="795"/>
      <c r="E521" s="795"/>
      <c r="F521" s="795"/>
      <c r="G521" s="795"/>
      <c r="H521" s="795"/>
      <c r="I521" s="795"/>
      <c r="J521" s="795"/>
      <c r="K521" s="795"/>
      <c r="L521" s="795"/>
    </row>
    <row r="522" spans="1:12" x14ac:dyDescent="0.25">
      <c r="A522" s="795"/>
      <c r="B522" s="795"/>
      <c r="C522" s="795"/>
      <c r="D522" s="795"/>
      <c r="E522" s="795"/>
      <c r="F522" s="795"/>
      <c r="G522" s="795"/>
      <c r="H522" s="795"/>
      <c r="I522" s="795"/>
      <c r="J522" s="795"/>
      <c r="K522" s="795"/>
      <c r="L522" s="795"/>
    </row>
    <row r="523" spans="1:12" x14ac:dyDescent="0.25">
      <c r="A523" s="795"/>
      <c r="B523" s="795"/>
      <c r="C523" s="795"/>
      <c r="D523" s="795"/>
      <c r="E523" s="795"/>
      <c r="F523" s="795"/>
      <c r="G523" s="795"/>
      <c r="H523" s="795"/>
      <c r="I523" s="795"/>
      <c r="J523" s="795"/>
      <c r="K523" s="795"/>
      <c r="L523" s="795"/>
    </row>
    <row r="524" spans="1:12" x14ac:dyDescent="0.25">
      <c r="A524" s="795"/>
      <c r="B524" s="795"/>
      <c r="C524" s="795"/>
      <c r="D524" s="795"/>
      <c r="E524" s="795"/>
      <c r="F524" s="795"/>
      <c r="G524" s="795"/>
      <c r="H524" s="795"/>
      <c r="I524" s="795"/>
      <c r="J524" s="795"/>
      <c r="K524" s="795"/>
      <c r="L524" s="795"/>
    </row>
    <row r="525" spans="1:12" x14ac:dyDescent="0.25">
      <c r="A525" s="795"/>
      <c r="B525" s="795"/>
      <c r="C525" s="795"/>
      <c r="D525" s="795"/>
      <c r="E525" s="795"/>
      <c r="F525" s="795"/>
      <c r="G525" s="795"/>
      <c r="H525" s="795"/>
      <c r="I525" s="795"/>
      <c r="J525" s="795"/>
      <c r="K525" s="795"/>
      <c r="L525" s="795"/>
    </row>
    <row r="526" spans="1:12" x14ac:dyDescent="0.25">
      <c r="A526" s="795"/>
      <c r="B526" s="795"/>
      <c r="C526" s="795"/>
      <c r="D526" s="795"/>
      <c r="E526" s="795"/>
      <c r="F526" s="795"/>
      <c r="G526" s="795"/>
      <c r="H526" s="795"/>
      <c r="I526" s="795"/>
      <c r="J526" s="795"/>
      <c r="K526" s="795"/>
      <c r="L526" s="795"/>
    </row>
    <row r="527" spans="1:12" x14ac:dyDescent="0.25">
      <c r="A527" s="795"/>
      <c r="B527" s="795"/>
      <c r="C527" s="795"/>
      <c r="D527" s="795"/>
      <c r="E527" s="795"/>
      <c r="F527" s="795"/>
      <c r="G527" s="795"/>
      <c r="H527" s="795"/>
      <c r="I527" s="795"/>
      <c r="J527" s="795"/>
      <c r="K527" s="795"/>
      <c r="L527" s="795"/>
    </row>
    <row r="528" spans="1:12" x14ac:dyDescent="0.25">
      <c r="A528" s="795"/>
      <c r="B528" s="795"/>
      <c r="C528" s="795"/>
      <c r="D528" s="795"/>
      <c r="E528" s="795"/>
      <c r="F528" s="795"/>
      <c r="G528" s="795"/>
      <c r="H528" s="795"/>
      <c r="I528" s="795"/>
      <c r="J528" s="795"/>
      <c r="K528" s="795"/>
      <c r="L528" s="795"/>
    </row>
    <row r="529" spans="1:12" x14ac:dyDescent="0.25">
      <c r="A529" s="795"/>
      <c r="B529" s="795"/>
      <c r="C529" s="795"/>
      <c r="D529" s="795"/>
      <c r="E529" s="795"/>
      <c r="F529" s="795"/>
      <c r="G529" s="795"/>
      <c r="H529" s="795"/>
      <c r="I529" s="795"/>
      <c r="J529" s="795"/>
      <c r="K529" s="795"/>
      <c r="L529" s="795"/>
    </row>
    <row r="530" spans="1:12" x14ac:dyDescent="0.25">
      <c r="A530" s="795"/>
      <c r="B530" s="795"/>
      <c r="C530" s="795"/>
      <c r="D530" s="795"/>
      <c r="E530" s="795"/>
      <c r="F530" s="795"/>
      <c r="G530" s="795"/>
      <c r="H530" s="795"/>
      <c r="I530" s="795"/>
      <c r="J530" s="795"/>
      <c r="K530" s="795"/>
      <c r="L530" s="795"/>
    </row>
    <row r="531" spans="1:12" x14ac:dyDescent="0.25">
      <c r="A531" s="795"/>
      <c r="B531" s="795"/>
      <c r="C531" s="795"/>
      <c r="D531" s="795"/>
      <c r="E531" s="795"/>
      <c r="F531" s="795"/>
      <c r="G531" s="795"/>
      <c r="H531" s="795"/>
      <c r="I531" s="795"/>
      <c r="J531" s="795"/>
      <c r="K531" s="795"/>
      <c r="L531" s="795"/>
    </row>
    <row r="532" spans="1:12" x14ac:dyDescent="0.25">
      <c r="A532" s="795"/>
      <c r="B532" s="795"/>
      <c r="C532" s="795"/>
      <c r="D532" s="795"/>
      <c r="E532" s="795"/>
      <c r="F532" s="795"/>
      <c r="G532" s="795"/>
      <c r="H532" s="795"/>
      <c r="I532" s="795"/>
      <c r="J532" s="795"/>
      <c r="K532" s="795"/>
      <c r="L532" s="795"/>
    </row>
    <row r="533" spans="1:12" x14ac:dyDescent="0.25">
      <c r="A533" s="795"/>
      <c r="B533" s="795"/>
      <c r="C533" s="795"/>
      <c r="D533" s="795"/>
      <c r="E533" s="795"/>
      <c r="F533" s="795"/>
      <c r="G533" s="795"/>
      <c r="H533" s="795"/>
      <c r="I533" s="795"/>
      <c r="J533" s="795"/>
      <c r="K533" s="795"/>
      <c r="L533" s="795"/>
    </row>
    <row r="534" spans="1:12" x14ac:dyDescent="0.25">
      <c r="A534" s="795"/>
      <c r="B534" s="795"/>
      <c r="C534" s="795"/>
      <c r="D534" s="795"/>
      <c r="E534" s="795"/>
      <c r="F534" s="795"/>
      <c r="G534" s="795"/>
      <c r="H534" s="795"/>
      <c r="I534" s="795"/>
      <c r="J534" s="795"/>
      <c r="K534" s="795"/>
      <c r="L534" s="795"/>
    </row>
    <row r="535" spans="1:12" x14ac:dyDescent="0.25">
      <c r="A535" s="795"/>
      <c r="B535" s="795"/>
      <c r="C535" s="795"/>
      <c r="D535" s="795"/>
      <c r="E535" s="795"/>
      <c r="F535" s="795"/>
      <c r="G535" s="795"/>
      <c r="H535" s="795"/>
      <c r="I535" s="795"/>
      <c r="J535" s="795"/>
      <c r="K535" s="795"/>
      <c r="L535" s="795"/>
    </row>
    <row r="536" spans="1:12" x14ac:dyDescent="0.25">
      <c r="A536" s="795"/>
      <c r="B536" s="795"/>
      <c r="C536" s="795"/>
      <c r="D536" s="795"/>
      <c r="E536" s="795"/>
      <c r="F536" s="795"/>
      <c r="G536" s="795"/>
      <c r="H536" s="795"/>
      <c r="I536" s="795"/>
      <c r="J536" s="795"/>
      <c r="K536" s="795"/>
      <c r="L536" s="795"/>
    </row>
    <row r="537" spans="1:12" x14ac:dyDescent="0.25">
      <c r="A537" s="795"/>
      <c r="B537" s="795"/>
      <c r="C537" s="795"/>
      <c r="D537" s="795"/>
      <c r="E537" s="795"/>
      <c r="F537" s="795"/>
      <c r="G537" s="795"/>
      <c r="H537" s="795"/>
      <c r="I537" s="795"/>
      <c r="J537" s="795"/>
      <c r="K537" s="795"/>
      <c r="L537" s="795"/>
    </row>
    <row r="538" spans="1:12" x14ac:dyDescent="0.25">
      <c r="A538" s="795"/>
      <c r="B538" s="795"/>
      <c r="C538" s="795"/>
      <c r="D538" s="795"/>
      <c r="E538" s="795"/>
      <c r="F538" s="795"/>
      <c r="G538" s="795"/>
      <c r="H538" s="795"/>
      <c r="I538" s="795"/>
      <c r="J538" s="795"/>
      <c r="K538" s="795"/>
      <c r="L538" s="795"/>
    </row>
    <row r="539" spans="1:12" x14ac:dyDescent="0.25">
      <c r="A539" s="795"/>
      <c r="B539" s="795"/>
      <c r="C539" s="795"/>
      <c r="D539" s="795"/>
      <c r="E539" s="795"/>
      <c r="F539" s="795"/>
      <c r="G539" s="795"/>
      <c r="H539" s="795"/>
      <c r="I539" s="795"/>
      <c r="J539" s="795"/>
      <c r="K539" s="795"/>
      <c r="L539" s="795"/>
    </row>
    <row r="540" spans="1:12" x14ac:dyDescent="0.25">
      <c r="A540" s="795"/>
      <c r="B540" s="795"/>
      <c r="C540" s="795"/>
      <c r="D540" s="795"/>
      <c r="E540" s="795"/>
      <c r="F540" s="795"/>
      <c r="G540" s="795"/>
      <c r="H540" s="795"/>
      <c r="I540" s="795"/>
      <c r="J540" s="795"/>
      <c r="K540" s="795"/>
      <c r="L540" s="795"/>
    </row>
    <row r="541" spans="1:12" x14ac:dyDescent="0.25">
      <c r="A541" s="795"/>
      <c r="B541" s="795"/>
      <c r="C541" s="795"/>
      <c r="D541" s="795"/>
      <c r="E541" s="795"/>
      <c r="F541" s="795"/>
      <c r="G541" s="795"/>
      <c r="H541" s="795"/>
      <c r="I541" s="795"/>
      <c r="J541" s="795"/>
      <c r="K541" s="795"/>
      <c r="L541" s="795"/>
    </row>
    <row r="542" spans="1:12" x14ac:dyDescent="0.25">
      <c r="A542" s="795"/>
      <c r="B542" s="795"/>
      <c r="C542" s="795"/>
      <c r="D542" s="795"/>
      <c r="E542" s="795"/>
      <c r="F542" s="795"/>
      <c r="G542" s="795"/>
      <c r="H542" s="795"/>
      <c r="I542" s="795"/>
      <c r="J542" s="795"/>
      <c r="K542" s="795"/>
      <c r="L542" s="795"/>
    </row>
    <row r="543" spans="1:12" x14ac:dyDescent="0.25">
      <c r="A543" s="795"/>
      <c r="B543" s="795"/>
      <c r="C543" s="795"/>
      <c r="D543" s="795"/>
      <c r="E543" s="795"/>
      <c r="F543" s="795"/>
      <c r="G543" s="795"/>
      <c r="H543" s="795"/>
      <c r="I543" s="795"/>
      <c r="J543" s="795"/>
      <c r="K543" s="795"/>
      <c r="L543" s="795"/>
    </row>
    <row r="544" spans="1:12" x14ac:dyDescent="0.25">
      <c r="A544" s="795"/>
      <c r="B544" s="795"/>
      <c r="C544" s="795"/>
      <c r="D544" s="795"/>
      <c r="E544" s="795"/>
      <c r="F544" s="795"/>
      <c r="G544" s="795"/>
      <c r="H544" s="795"/>
      <c r="I544" s="795"/>
      <c r="J544" s="795"/>
      <c r="K544" s="795"/>
      <c r="L544" s="795"/>
    </row>
    <row r="545" spans="1:12" x14ac:dyDescent="0.25">
      <c r="A545" s="795"/>
      <c r="B545" s="795"/>
      <c r="C545" s="795"/>
      <c r="D545" s="795"/>
      <c r="E545" s="795"/>
      <c r="F545" s="795"/>
      <c r="G545" s="795"/>
      <c r="H545" s="795"/>
      <c r="I545" s="795"/>
      <c r="J545" s="795"/>
      <c r="K545" s="795"/>
      <c r="L545" s="795"/>
    </row>
    <row r="546" spans="1:12" x14ac:dyDescent="0.25">
      <c r="A546" s="795"/>
      <c r="B546" s="795"/>
      <c r="C546" s="795"/>
      <c r="D546" s="795"/>
      <c r="E546" s="795"/>
      <c r="F546" s="795"/>
      <c r="G546" s="795"/>
      <c r="H546" s="795"/>
      <c r="I546" s="795"/>
      <c r="J546" s="795"/>
      <c r="K546" s="795"/>
      <c r="L546" s="795"/>
    </row>
    <row r="547" spans="1:12" x14ac:dyDescent="0.25">
      <c r="A547" s="795"/>
      <c r="B547" s="795"/>
      <c r="C547" s="795"/>
      <c r="D547" s="795"/>
      <c r="E547" s="795"/>
      <c r="F547" s="795"/>
      <c r="G547" s="795"/>
      <c r="H547" s="795"/>
      <c r="I547" s="795"/>
      <c r="J547" s="795"/>
      <c r="K547" s="795"/>
      <c r="L547" s="795"/>
    </row>
    <row r="548" spans="1:12" x14ac:dyDescent="0.25">
      <c r="A548" s="795"/>
      <c r="B548" s="795"/>
      <c r="C548" s="795"/>
      <c r="D548" s="795"/>
      <c r="E548" s="795"/>
      <c r="F548" s="795"/>
      <c r="G548" s="795"/>
      <c r="H548" s="795"/>
      <c r="I548" s="795"/>
      <c r="J548" s="795"/>
      <c r="K548" s="795"/>
      <c r="L548" s="795"/>
    </row>
    <row r="549" spans="1:12" x14ac:dyDescent="0.25">
      <c r="A549" s="795"/>
      <c r="B549" s="795"/>
      <c r="C549" s="795"/>
      <c r="D549" s="795"/>
      <c r="E549" s="795"/>
      <c r="F549" s="795"/>
      <c r="G549" s="795"/>
      <c r="H549" s="795"/>
      <c r="I549" s="795"/>
      <c r="J549" s="795"/>
      <c r="K549" s="795"/>
      <c r="L549" s="795"/>
    </row>
    <row r="550" spans="1:12" x14ac:dyDescent="0.25">
      <c r="A550" s="795"/>
      <c r="B550" s="795"/>
      <c r="C550" s="795"/>
      <c r="D550" s="795"/>
      <c r="E550" s="795"/>
      <c r="F550" s="795"/>
      <c r="G550" s="795"/>
      <c r="H550" s="795"/>
      <c r="I550" s="795"/>
      <c r="J550" s="795"/>
      <c r="K550" s="795"/>
      <c r="L550" s="795"/>
    </row>
    <row r="551" spans="1:12" x14ac:dyDescent="0.25">
      <c r="A551" s="795"/>
      <c r="B551" s="795"/>
      <c r="C551" s="795"/>
      <c r="D551" s="795"/>
      <c r="E551" s="795"/>
      <c r="F551" s="795"/>
      <c r="G551" s="795"/>
      <c r="H551" s="795"/>
      <c r="I551" s="795"/>
      <c r="J551" s="795"/>
      <c r="K551" s="795"/>
      <c r="L551" s="795"/>
    </row>
    <row r="552" spans="1:12" x14ac:dyDescent="0.25">
      <c r="A552" s="795"/>
      <c r="B552" s="795"/>
      <c r="C552" s="795"/>
      <c r="D552" s="795"/>
      <c r="E552" s="795"/>
      <c r="F552" s="795"/>
      <c r="G552" s="795"/>
      <c r="H552" s="795"/>
      <c r="I552" s="795"/>
      <c r="J552" s="795"/>
      <c r="K552" s="795"/>
      <c r="L552" s="795"/>
    </row>
    <row r="553" spans="1:12" x14ac:dyDescent="0.25">
      <c r="A553" s="795"/>
      <c r="B553" s="795"/>
      <c r="C553" s="795"/>
      <c r="D553" s="795"/>
      <c r="E553" s="795"/>
      <c r="F553" s="795"/>
      <c r="G553" s="795"/>
      <c r="H553" s="795"/>
      <c r="I553" s="795"/>
      <c r="J553" s="795"/>
      <c r="K553" s="795"/>
      <c r="L553" s="795"/>
    </row>
    <row r="554" spans="1:12" x14ac:dyDescent="0.25">
      <c r="A554" s="795"/>
      <c r="B554" s="795"/>
      <c r="C554" s="795"/>
      <c r="D554" s="795"/>
      <c r="E554" s="795"/>
      <c r="F554" s="795"/>
      <c r="G554" s="795"/>
      <c r="H554" s="795"/>
      <c r="I554" s="795"/>
      <c r="J554" s="795"/>
      <c r="K554" s="795"/>
      <c r="L554" s="795"/>
    </row>
    <row r="555" spans="1:12" x14ac:dyDescent="0.25">
      <c r="A555" s="795"/>
      <c r="B555" s="795"/>
      <c r="C555" s="795"/>
      <c r="D555" s="795"/>
      <c r="E555" s="795"/>
      <c r="F555" s="795"/>
      <c r="G555" s="795"/>
      <c r="H555" s="795"/>
      <c r="I555" s="795"/>
      <c r="J555" s="795"/>
      <c r="K555" s="795"/>
      <c r="L555" s="795"/>
    </row>
    <row r="556" spans="1:12" x14ac:dyDescent="0.25">
      <c r="A556" s="795"/>
      <c r="B556" s="795"/>
      <c r="C556" s="795"/>
      <c r="D556" s="795"/>
      <c r="E556" s="795"/>
      <c r="F556" s="795"/>
      <c r="G556" s="795"/>
      <c r="H556" s="795"/>
      <c r="I556" s="795"/>
      <c r="J556" s="795"/>
      <c r="K556" s="795"/>
      <c r="L556" s="795"/>
    </row>
    <row r="557" spans="1:12" x14ac:dyDescent="0.25">
      <c r="A557" s="795"/>
      <c r="B557" s="795"/>
      <c r="C557" s="795"/>
      <c r="D557" s="795"/>
      <c r="E557" s="795"/>
      <c r="F557" s="795"/>
      <c r="G557" s="795"/>
      <c r="H557" s="795"/>
      <c r="I557" s="795"/>
      <c r="J557" s="795"/>
      <c r="K557" s="795"/>
      <c r="L557" s="795"/>
    </row>
    <row r="558" spans="1:12" x14ac:dyDescent="0.25">
      <c r="A558" s="795"/>
      <c r="B558" s="795"/>
      <c r="C558" s="795"/>
      <c r="D558" s="795"/>
      <c r="E558" s="795"/>
      <c r="F558" s="795"/>
      <c r="G558" s="795"/>
      <c r="H558" s="795"/>
      <c r="I558" s="795"/>
      <c r="J558" s="795"/>
      <c r="K558" s="795"/>
      <c r="L558" s="795"/>
    </row>
    <row r="559" spans="1:12" x14ac:dyDescent="0.25">
      <c r="A559" s="795"/>
      <c r="B559" s="795"/>
      <c r="C559" s="795"/>
      <c r="D559" s="795"/>
      <c r="E559" s="795"/>
      <c r="F559" s="795"/>
      <c r="G559" s="795"/>
      <c r="H559" s="795"/>
      <c r="I559" s="795"/>
      <c r="J559" s="795"/>
      <c r="K559" s="795"/>
      <c r="L559" s="795"/>
    </row>
    <row r="560" spans="1:12" x14ac:dyDescent="0.25">
      <c r="A560" s="795"/>
      <c r="B560" s="795"/>
      <c r="C560" s="795"/>
      <c r="D560" s="795"/>
      <c r="E560" s="795"/>
      <c r="F560" s="795"/>
      <c r="G560" s="795"/>
      <c r="H560" s="795"/>
      <c r="I560" s="795"/>
      <c r="J560" s="795"/>
      <c r="K560" s="795"/>
      <c r="L560" s="795"/>
    </row>
    <row r="561" spans="1:12" x14ac:dyDescent="0.25">
      <c r="A561" s="795"/>
      <c r="B561" s="795"/>
      <c r="C561" s="795"/>
      <c r="D561" s="795"/>
      <c r="E561" s="795"/>
      <c r="F561" s="795"/>
      <c r="G561" s="795"/>
      <c r="H561" s="795"/>
      <c r="I561" s="795"/>
      <c r="J561" s="795"/>
      <c r="K561" s="795"/>
      <c r="L561" s="795"/>
    </row>
    <row r="562" spans="1:12" x14ac:dyDescent="0.25">
      <c r="A562" s="795"/>
      <c r="B562" s="795"/>
      <c r="C562" s="795"/>
      <c r="D562" s="795"/>
      <c r="E562" s="795"/>
      <c r="F562" s="795"/>
      <c r="G562" s="795"/>
      <c r="H562" s="795"/>
      <c r="I562" s="795"/>
      <c r="J562" s="795"/>
      <c r="K562" s="795"/>
      <c r="L562" s="795"/>
    </row>
    <row r="563" spans="1:12" x14ac:dyDescent="0.25">
      <c r="A563" s="795"/>
      <c r="B563" s="795"/>
      <c r="C563" s="795"/>
      <c r="D563" s="795"/>
      <c r="E563" s="795"/>
      <c r="F563" s="795"/>
      <c r="G563" s="795"/>
      <c r="H563" s="795"/>
      <c r="I563" s="795"/>
      <c r="J563" s="795"/>
      <c r="K563" s="795"/>
      <c r="L563" s="795"/>
    </row>
    <row r="564" spans="1:12" x14ac:dyDescent="0.25">
      <c r="A564" s="795"/>
      <c r="B564" s="795"/>
      <c r="C564" s="795"/>
      <c r="D564" s="795"/>
      <c r="E564" s="795"/>
      <c r="F564" s="795"/>
      <c r="G564" s="795"/>
      <c r="H564" s="795"/>
      <c r="I564" s="795"/>
      <c r="J564" s="795"/>
      <c r="K564" s="795"/>
      <c r="L564" s="795"/>
    </row>
    <row r="565" spans="1:12" x14ac:dyDescent="0.25">
      <c r="A565" s="795"/>
      <c r="B565" s="795"/>
      <c r="C565" s="795"/>
      <c r="D565" s="795"/>
      <c r="E565" s="795"/>
      <c r="F565" s="795"/>
      <c r="G565" s="795"/>
      <c r="H565" s="795"/>
      <c r="I565" s="795"/>
      <c r="J565" s="795"/>
      <c r="K565" s="795"/>
      <c r="L565" s="795"/>
    </row>
    <row r="566" spans="1:12" x14ac:dyDescent="0.25">
      <c r="A566" s="795"/>
      <c r="B566" s="795"/>
      <c r="C566" s="795"/>
      <c r="D566" s="795"/>
      <c r="E566" s="795"/>
      <c r="F566" s="795"/>
      <c r="G566" s="795"/>
      <c r="H566" s="795"/>
      <c r="I566" s="795"/>
      <c r="J566" s="795"/>
      <c r="K566" s="795"/>
      <c r="L566" s="795"/>
    </row>
    <row r="567" spans="1:12" x14ac:dyDescent="0.25">
      <c r="A567" s="795"/>
      <c r="B567" s="795"/>
      <c r="C567" s="795"/>
      <c r="D567" s="795"/>
      <c r="E567" s="795"/>
      <c r="F567" s="795"/>
      <c r="G567" s="795"/>
      <c r="H567" s="795"/>
      <c r="I567" s="795"/>
      <c r="J567" s="795"/>
      <c r="K567" s="795"/>
      <c r="L567" s="795"/>
    </row>
    <row r="568" spans="1:12" x14ac:dyDescent="0.25">
      <c r="A568" s="795"/>
      <c r="B568" s="795"/>
      <c r="C568" s="795"/>
      <c r="D568" s="795"/>
      <c r="E568" s="795"/>
      <c r="F568" s="795"/>
      <c r="G568" s="795"/>
      <c r="H568" s="795"/>
      <c r="I568" s="795"/>
      <c r="J568" s="795"/>
      <c r="K568" s="795"/>
      <c r="L568" s="795"/>
    </row>
    <row r="569" spans="1:12" x14ac:dyDescent="0.25">
      <c r="A569" s="795"/>
      <c r="B569" s="795"/>
      <c r="C569" s="795"/>
      <c r="D569" s="795"/>
      <c r="E569" s="795"/>
      <c r="F569" s="795"/>
      <c r="G569" s="795"/>
      <c r="H569" s="795"/>
      <c r="I569" s="795"/>
      <c r="J569" s="795"/>
      <c r="K569" s="795"/>
      <c r="L569" s="795"/>
    </row>
    <row r="570" spans="1:12" x14ac:dyDescent="0.25">
      <c r="A570" s="795"/>
      <c r="B570" s="795"/>
      <c r="C570" s="795"/>
      <c r="D570" s="795"/>
      <c r="E570" s="795"/>
      <c r="F570" s="795"/>
      <c r="G570" s="795"/>
      <c r="H570" s="795"/>
      <c r="I570" s="795"/>
      <c r="J570" s="795"/>
      <c r="K570" s="795"/>
      <c r="L570" s="795"/>
    </row>
    <row r="571" spans="1:12" x14ac:dyDescent="0.25">
      <c r="A571" s="795"/>
      <c r="B571" s="795"/>
      <c r="C571" s="795"/>
      <c r="D571" s="795"/>
      <c r="E571" s="795"/>
      <c r="F571" s="795"/>
      <c r="G571" s="795"/>
      <c r="H571" s="795"/>
      <c r="I571" s="795"/>
      <c r="J571" s="795"/>
      <c r="K571" s="795"/>
      <c r="L571" s="795"/>
    </row>
    <row r="572" spans="1:12" x14ac:dyDescent="0.25">
      <c r="A572" s="795"/>
      <c r="B572" s="795"/>
      <c r="C572" s="795"/>
      <c r="D572" s="795"/>
      <c r="E572" s="795"/>
      <c r="F572" s="795"/>
      <c r="G572" s="795"/>
      <c r="H572" s="795"/>
      <c r="I572" s="795"/>
      <c r="J572" s="795"/>
      <c r="K572" s="795"/>
      <c r="L572" s="795"/>
    </row>
    <row r="573" spans="1:12" x14ac:dyDescent="0.25">
      <c r="A573" s="795"/>
      <c r="B573" s="795"/>
      <c r="C573" s="795"/>
      <c r="D573" s="795"/>
      <c r="E573" s="795"/>
      <c r="F573" s="795"/>
      <c r="G573" s="795"/>
      <c r="H573" s="795"/>
      <c r="I573" s="795"/>
      <c r="J573" s="795"/>
      <c r="K573" s="795"/>
      <c r="L573" s="795"/>
    </row>
    <row r="574" spans="1:12" x14ac:dyDescent="0.25">
      <c r="A574" s="795"/>
      <c r="B574" s="795"/>
      <c r="C574" s="795"/>
      <c r="D574" s="795"/>
      <c r="E574" s="795"/>
      <c r="F574" s="795"/>
      <c r="G574" s="795"/>
      <c r="H574" s="795"/>
      <c r="I574" s="795"/>
      <c r="J574" s="795"/>
      <c r="K574" s="795"/>
      <c r="L574" s="795"/>
    </row>
    <row r="575" spans="1:12" x14ac:dyDescent="0.25">
      <c r="A575" s="795"/>
      <c r="B575" s="795"/>
      <c r="C575" s="795"/>
      <c r="D575" s="795"/>
      <c r="E575" s="795"/>
      <c r="F575" s="795"/>
      <c r="G575" s="795"/>
      <c r="H575" s="795"/>
      <c r="I575" s="795"/>
      <c r="J575" s="795"/>
      <c r="K575" s="795"/>
      <c r="L575" s="795"/>
    </row>
    <row r="576" spans="1:12" x14ac:dyDescent="0.25">
      <c r="A576" s="795"/>
      <c r="B576" s="795"/>
      <c r="C576" s="795"/>
      <c r="D576" s="795"/>
      <c r="E576" s="795"/>
      <c r="F576" s="795"/>
      <c r="G576" s="795"/>
      <c r="H576" s="795"/>
      <c r="I576" s="795"/>
      <c r="J576" s="795"/>
      <c r="K576" s="795"/>
      <c r="L576" s="795"/>
    </row>
    <row r="577" spans="1:12" x14ac:dyDescent="0.25">
      <c r="A577" s="795"/>
      <c r="B577" s="795"/>
      <c r="C577" s="795"/>
      <c r="D577" s="795"/>
      <c r="E577" s="795"/>
      <c r="F577" s="795"/>
      <c r="G577" s="795"/>
      <c r="H577" s="795"/>
      <c r="I577" s="795"/>
      <c r="J577" s="795"/>
      <c r="K577" s="795"/>
      <c r="L577" s="795"/>
    </row>
  </sheetData>
  <mergeCells count="6">
    <mergeCell ref="A21:H21"/>
    <mergeCell ref="I21:L21"/>
    <mergeCell ref="A3:L3"/>
    <mergeCell ref="A9:C9"/>
    <mergeCell ref="D9:H9"/>
    <mergeCell ref="A15:B15"/>
  </mergeCells>
  <dataValidations count="1">
    <dataValidation type="list" allowBlank="1" showInputMessage="1" showErrorMessage="1" sqref="G24:G577">
      <formula1>"Reversibile,Non reversibile"</formula1>
    </dataValidation>
  </dataValidations>
  <hyperlinks>
    <hyperlink ref="B1" location="Menu!A1" display="Menu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24</vt:i4>
      </vt:variant>
    </vt:vector>
  </HeadingPairs>
  <TitlesOfParts>
    <vt:vector size="24" baseType="lpstr">
      <vt:lpstr>Menu</vt:lpstr>
      <vt:lpstr>Foglio introduttivo</vt:lpstr>
      <vt:lpstr>Riepilogo dati</vt:lpstr>
      <vt:lpstr>Autobus urbani LV4</vt:lpstr>
      <vt:lpstr>Autobus urbani LV3</vt:lpstr>
      <vt:lpstr>Autobus urbani LV2</vt:lpstr>
      <vt:lpstr>Tram-Filobus LV4</vt:lpstr>
      <vt:lpstr>Tram-Filobus LV3</vt:lpstr>
      <vt:lpstr>Tram-Filobus LV2</vt:lpstr>
      <vt:lpstr>Metropolitana-Treni LV4</vt:lpstr>
      <vt:lpstr>Metropolitana-Treni LV3</vt:lpstr>
      <vt:lpstr>Metropolitana-Treni LV2</vt:lpstr>
      <vt:lpstr>Autobus extraurbani LV4</vt:lpstr>
      <vt:lpstr>Autobus extraurbani LV3</vt:lpstr>
      <vt:lpstr>Autobus extraurbani LV2</vt:lpstr>
      <vt:lpstr>Trasporto a Fune LV4</vt:lpstr>
      <vt:lpstr>Trasporto a Fune LV3</vt:lpstr>
      <vt:lpstr>Trasporto a Fune LV2</vt:lpstr>
      <vt:lpstr>Trasporto su acqua LV4</vt:lpstr>
      <vt:lpstr>Trasporto su acqua LV3</vt:lpstr>
      <vt:lpstr>Trasporto su acqua LV2</vt:lpstr>
      <vt:lpstr>Mobilità alternativa LV4</vt:lpstr>
      <vt:lpstr>Mobilità alternativa LV 3</vt:lpstr>
      <vt:lpstr>Mobilità alternativa LV2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Martini</dc:creator>
  <cp:lastModifiedBy>Fabrizio Martini</cp:lastModifiedBy>
  <cp:lastPrinted>2019-12-07T10:26:46Z</cp:lastPrinted>
  <dcterms:created xsi:type="dcterms:W3CDTF">2019-08-29T13:29:31Z</dcterms:created>
  <dcterms:modified xsi:type="dcterms:W3CDTF">2019-12-07T10:28:39Z</dcterms:modified>
</cp:coreProperties>
</file>